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ad.sigov.si\usr\K-L\KustecM44\Documents\splet nov plačni sistem\Delovna uspešnost\"/>
    </mc:Choice>
  </mc:AlternateContent>
  <xr:revisionPtr revIDLastSave="0" documentId="8_{578B82EA-B98A-4A88-91FC-62C365C80B98}" xr6:coauthVersionLast="47" xr6:coauthVersionMax="47" xr10:uidLastSave="{00000000-0000-0000-0000-000000000000}"/>
  <bookViews>
    <workbookView xWindow="2304" yWindow="2304" windowWidth="17280" windowHeight="8964" xr2:uid="{00000000-000D-0000-FFFF-FFFF00000000}"/>
  </bookViews>
  <sheets>
    <sheet name="OSNOVNA PLAČA" sheetId="23" r:id="rId1"/>
    <sheet name="OBRAČUNANA OSNOVNA PLAČA" sheetId="24" r:id="rId2"/>
    <sheet name="1-6" sheetId="164" r:id="rId3"/>
    <sheet name="7-12" sheetId="167" r:id="rId4"/>
    <sheet name="LETNO OBVESTILO" sheetId="168" r:id="rId5"/>
    <sheet name="SEZNAM 1-6" sheetId="152" r:id="rId6"/>
    <sheet name="SEZNAM 7-12" sheetId="156" r:id="rId7"/>
  </sheets>
  <definedNames>
    <definedName name="_xlnm.Print_Area" localSheetId="1">'OBRAČUNANA OSNOVNA PLAČA'!$A$1:$K$1010</definedName>
    <definedName name="_xlnm.Print_Area" localSheetId="0">'OSNOVNA PLAČA'!$A$1:$L$1010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017" i="167" l="1"/>
  <c r="G8" i="156"/>
  <c r="G8" i="152"/>
  <c r="B17" i="168"/>
  <c r="I3" i="168"/>
  <c r="H3" i="168"/>
  <c r="B1" i="168"/>
  <c r="E1016" i="164"/>
  <c r="E1016" i="167" l="1"/>
  <c r="E1007" i="164"/>
  <c r="E26" i="164"/>
  <c r="C10" i="24"/>
  <c r="B1" i="167"/>
  <c r="E1017" i="164" l="1"/>
  <c r="E17" i="164"/>
  <c r="D983" i="164"/>
  <c r="E18" i="164"/>
  <c r="E19" i="164"/>
  <c r="E20" i="164"/>
  <c r="E21" i="164"/>
  <c r="E22" i="164"/>
  <c r="E23" i="164"/>
  <c r="E24" i="164"/>
  <c r="E25" i="164"/>
  <c r="E27" i="164"/>
  <c r="E28" i="164"/>
  <c r="E29" i="164"/>
  <c r="E30" i="164"/>
  <c r="E31" i="164"/>
  <c r="E32" i="164"/>
  <c r="E33" i="164"/>
  <c r="E34" i="164"/>
  <c r="E35" i="164"/>
  <c r="E36" i="164"/>
  <c r="E37" i="164"/>
  <c r="E38" i="164"/>
  <c r="E39" i="164"/>
  <c r="E40" i="164"/>
  <c r="E41" i="164"/>
  <c r="E42" i="164"/>
  <c r="E43" i="164"/>
  <c r="E44" i="164"/>
  <c r="E45" i="164"/>
  <c r="E46" i="164"/>
  <c r="E47" i="164"/>
  <c r="E48" i="164"/>
  <c r="E49" i="164"/>
  <c r="E50" i="164"/>
  <c r="E51" i="164"/>
  <c r="E52" i="164"/>
  <c r="E53" i="164"/>
  <c r="E54" i="164"/>
  <c r="E55" i="164"/>
  <c r="E56" i="164"/>
  <c r="E57" i="164"/>
  <c r="E58" i="164"/>
  <c r="E59" i="164"/>
  <c r="E60" i="164"/>
  <c r="E61" i="164"/>
  <c r="E62" i="164"/>
  <c r="E63" i="164"/>
  <c r="E64" i="164"/>
  <c r="E65" i="164"/>
  <c r="E66" i="164"/>
  <c r="E67" i="164"/>
  <c r="E68" i="164"/>
  <c r="E69" i="164"/>
  <c r="E70" i="164"/>
  <c r="E71" i="164"/>
  <c r="E72" i="164"/>
  <c r="E73" i="164"/>
  <c r="E74" i="164"/>
  <c r="E75" i="164"/>
  <c r="E76" i="164"/>
  <c r="E77" i="164"/>
  <c r="E78" i="164"/>
  <c r="E79" i="164"/>
  <c r="E80" i="164"/>
  <c r="E81" i="164"/>
  <c r="E82" i="164"/>
  <c r="E83" i="164"/>
  <c r="E84" i="164"/>
  <c r="E85" i="164"/>
  <c r="E86" i="164"/>
  <c r="E87" i="164"/>
  <c r="E88" i="164"/>
  <c r="E89" i="164"/>
  <c r="E90" i="164"/>
  <c r="E91" i="164"/>
  <c r="E92" i="164"/>
  <c r="E93" i="164"/>
  <c r="E94" i="164"/>
  <c r="E95" i="164"/>
  <c r="E96" i="164"/>
  <c r="E97" i="164"/>
  <c r="E98" i="164"/>
  <c r="E99" i="164"/>
  <c r="E100" i="164"/>
  <c r="E101" i="164"/>
  <c r="E102" i="164"/>
  <c r="E103" i="164"/>
  <c r="E104" i="164"/>
  <c r="E105" i="164"/>
  <c r="E106" i="164"/>
  <c r="E107" i="164"/>
  <c r="E108" i="164"/>
  <c r="E109" i="164"/>
  <c r="E110" i="164"/>
  <c r="E111" i="164"/>
  <c r="E112" i="164"/>
  <c r="E113" i="164"/>
  <c r="E114" i="164"/>
  <c r="E115" i="164"/>
  <c r="E116" i="164"/>
  <c r="E117" i="164"/>
  <c r="E118" i="164"/>
  <c r="E119" i="164"/>
  <c r="E120" i="164"/>
  <c r="E121" i="164"/>
  <c r="E122" i="164"/>
  <c r="E123" i="164"/>
  <c r="E124" i="164"/>
  <c r="E125" i="164"/>
  <c r="E126" i="164"/>
  <c r="E127" i="164"/>
  <c r="E128" i="164"/>
  <c r="E129" i="164"/>
  <c r="E130" i="164"/>
  <c r="E131" i="164"/>
  <c r="E132" i="164"/>
  <c r="E133" i="164"/>
  <c r="E134" i="164"/>
  <c r="E135" i="164"/>
  <c r="E136" i="164"/>
  <c r="E137" i="164"/>
  <c r="E138" i="164"/>
  <c r="E139" i="164"/>
  <c r="E140" i="164"/>
  <c r="E141" i="164"/>
  <c r="E142" i="164"/>
  <c r="E143" i="164"/>
  <c r="E144" i="164"/>
  <c r="E145" i="164"/>
  <c r="E146" i="164"/>
  <c r="E147" i="164"/>
  <c r="E148" i="164"/>
  <c r="E149" i="164"/>
  <c r="E150" i="164"/>
  <c r="E151" i="164"/>
  <c r="E152" i="164"/>
  <c r="E153" i="164"/>
  <c r="E154" i="164"/>
  <c r="E155" i="164"/>
  <c r="E156" i="164"/>
  <c r="E157" i="164"/>
  <c r="E158" i="164"/>
  <c r="E159" i="164"/>
  <c r="E160" i="164"/>
  <c r="E161" i="164"/>
  <c r="E162" i="164"/>
  <c r="E163" i="164"/>
  <c r="E164" i="164"/>
  <c r="E165" i="164"/>
  <c r="E166" i="164"/>
  <c r="E167" i="164"/>
  <c r="E168" i="164"/>
  <c r="E169" i="164"/>
  <c r="E170" i="164"/>
  <c r="E171" i="164"/>
  <c r="E172" i="164"/>
  <c r="E173" i="164"/>
  <c r="E174" i="164"/>
  <c r="E175" i="164"/>
  <c r="E176" i="164"/>
  <c r="E177" i="164"/>
  <c r="E178" i="164"/>
  <c r="E179" i="164"/>
  <c r="E180" i="164"/>
  <c r="E181" i="164"/>
  <c r="E182" i="164"/>
  <c r="E183" i="164"/>
  <c r="E184" i="164"/>
  <c r="E185" i="164"/>
  <c r="E186" i="164"/>
  <c r="E187" i="164"/>
  <c r="E188" i="164"/>
  <c r="E189" i="164"/>
  <c r="E190" i="164"/>
  <c r="E191" i="164"/>
  <c r="E192" i="164"/>
  <c r="E193" i="164"/>
  <c r="E194" i="164"/>
  <c r="E195" i="164"/>
  <c r="E196" i="164"/>
  <c r="E197" i="164"/>
  <c r="E198" i="164"/>
  <c r="E199" i="164"/>
  <c r="E200" i="164"/>
  <c r="E201" i="164"/>
  <c r="E202" i="164"/>
  <c r="E203" i="164"/>
  <c r="E204" i="164"/>
  <c r="E205" i="164"/>
  <c r="E206" i="164"/>
  <c r="E207" i="164"/>
  <c r="E208" i="164"/>
  <c r="E209" i="164"/>
  <c r="E210" i="164"/>
  <c r="E211" i="164"/>
  <c r="E212" i="164"/>
  <c r="E213" i="164"/>
  <c r="E214" i="164"/>
  <c r="E215" i="164"/>
  <c r="E216" i="164"/>
  <c r="E217" i="164"/>
  <c r="E218" i="164"/>
  <c r="E219" i="164"/>
  <c r="E220" i="164"/>
  <c r="E221" i="164"/>
  <c r="E222" i="164"/>
  <c r="E223" i="164"/>
  <c r="E224" i="164"/>
  <c r="E225" i="164"/>
  <c r="E226" i="164"/>
  <c r="E227" i="164"/>
  <c r="E228" i="164"/>
  <c r="E229" i="164"/>
  <c r="E230" i="164"/>
  <c r="E231" i="164"/>
  <c r="E232" i="164"/>
  <c r="E233" i="164"/>
  <c r="E234" i="164"/>
  <c r="E235" i="164"/>
  <c r="E236" i="164"/>
  <c r="E237" i="164"/>
  <c r="E238" i="164"/>
  <c r="E239" i="164"/>
  <c r="E240" i="164"/>
  <c r="E241" i="164"/>
  <c r="E242" i="164"/>
  <c r="E243" i="164"/>
  <c r="E244" i="164"/>
  <c r="E245" i="164"/>
  <c r="E246" i="164"/>
  <c r="E247" i="164"/>
  <c r="E248" i="164"/>
  <c r="E249" i="164"/>
  <c r="E250" i="164"/>
  <c r="E251" i="164"/>
  <c r="E252" i="164"/>
  <c r="E253" i="164"/>
  <c r="E254" i="164"/>
  <c r="E255" i="164"/>
  <c r="E256" i="164"/>
  <c r="E257" i="164"/>
  <c r="E258" i="164"/>
  <c r="E259" i="164"/>
  <c r="E260" i="164"/>
  <c r="E261" i="164"/>
  <c r="E262" i="164"/>
  <c r="E263" i="164"/>
  <c r="E264" i="164"/>
  <c r="E265" i="164"/>
  <c r="E266" i="164"/>
  <c r="E267" i="164"/>
  <c r="E268" i="164"/>
  <c r="E269" i="164"/>
  <c r="E270" i="164"/>
  <c r="E271" i="164"/>
  <c r="E272" i="164"/>
  <c r="E273" i="164"/>
  <c r="E274" i="164"/>
  <c r="E275" i="164"/>
  <c r="E276" i="164"/>
  <c r="E277" i="164"/>
  <c r="E278" i="164"/>
  <c r="E279" i="164"/>
  <c r="E280" i="164"/>
  <c r="E281" i="164"/>
  <c r="E282" i="164"/>
  <c r="E283" i="164"/>
  <c r="E284" i="164"/>
  <c r="E285" i="164"/>
  <c r="E286" i="164"/>
  <c r="E287" i="164"/>
  <c r="E288" i="164"/>
  <c r="E289" i="164"/>
  <c r="E290" i="164"/>
  <c r="E291" i="164"/>
  <c r="E292" i="164"/>
  <c r="E293" i="164"/>
  <c r="E294" i="164"/>
  <c r="E295" i="164"/>
  <c r="E296" i="164"/>
  <c r="E297" i="164"/>
  <c r="E298" i="164"/>
  <c r="E299" i="164"/>
  <c r="E300" i="164"/>
  <c r="E301" i="164"/>
  <c r="E302" i="164"/>
  <c r="E303" i="164"/>
  <c r="E304" i="164"/>
  <c r="E305" i="164"/>
  <c r="E306" i="164"/>
  <c r="E307" i="164"/>
  <c r="E308" i="164"/>
  <c r="E309" i="164"/>
  <c r="E310" i="164"/>
  <c r="E311" i="164"/>
  <c r="E312" i="164"/>
  <c r="E313" i="164"/>
  <c r="E314" i="164"/>
  <c r="E315" i="164"/>
  <c r="E316" i="164"/>
  <c r="E317" i="164"/>
  <c r="E318" i="164"/>
  <c r="E319" i="164"/>
  <c r="E320" i="164"/>
  <c r="E321" i="164"/>
  <c r="E322" i="164"/>
  <c r="E323" i="164"/>
  <c r="E324" i="164"/>
  <c r="E325" i="164"/>
  <c r="E326" i="164"/>
  <c r="E327" i="164"/>
  <c r="E328" i="164"/>
  <c r="E329" i="164"/>
  <c r="E330" i="164"/>
  <c r="E331" i="164"/>
  <c r="E332" i="164"/>
  <c r="E333" i="164"/>
  <c r="E334" i="164"/>
  <c r="E335" i="164"/>
  <c r="E336" i="164"/>
  <c r="E337" i="164"/>
  <c r="E338" i="164"/>
  <c r="E339" i="164"/>
  <c r="E340" i="164"/>
  <c r="E341" i="164"/>
  <c r="E342" i="164"/>
  <c r="E343" i="164"/>
  <c r="E344" i="164"/>
  <c r="E345" i="164"/>
  <c r="E346" i="164"/>
  <c r="E347" i="164"/>
  <c r="E348" i="164"/>
  <c r="E349" i="164"/>
  <c r="E350" i="164"/>
  <c r="E351" i="164"/>
  <c r="E352" i="164"/>
  <c r="E353" i="164"/>
  <c r="E354" i="164"/>
  <c r="E355" i="164"/>
  <c r="E356" i="164"/>
  <c r="E357" i="164"/>
  <c r="E358" i="164"/>
  <c r="E359" i="164"/>
  <c r="E360" i="164"/>
  <c r="E361" i="164"/>
  <c r="E362" i="164"/>
  <c r="E363" i="164"/>
  <c r="E364" i="164"/>
  <c r="E365" i="164"/>
  <c r="E366" i="164"/>
  <c r="E367" i="164"/>
  <c r="E368" i="164"/>
  <c r="E369" i="164"/>
  <c r="E370" i="164"/>
  <c r="E371" i="164"/>
  <c r="E372" i="164"/>
  <c r="E373" i="164"/>
  <c r="E374" i="164"/>
  <c r="E375" i="164"/>
  <c r="E376" i="164"/>
  <c r="E377" i="164"/>
  <c r="E378" i="164"/>
  <c r="E379" i="164"/>
  <c r="E380" i="164"/>
  <c r="E381" i="164"/>
  <c r="E382" i="164"/>
  <c r="E383" i="164"/>
  <c r="E384" i="164"/>
  <c r="E385" i="164"/>
  <c r="E386" i="164"/>
  <c r="E387" i="164"/>
  <c r="E388" i="164"/>
  <c r="E389" i="164"/>
  <c r="E390" i="164"/>
  <c r="E391" i="164"/>
  <c r="E392" i="164"/>
  <c r="E393" i="164"/>
  <c r="E394" i="164"/>
  <c r="E395" i="164"/>
  <c r="E396" i="164"/>
  <c r="E397" i="164"/>
  <c r="E398" i="164"/>
  <c r="E399" i="164"/>
  <c r="E400" i="164"/>
  <c r="E401" i="164"/>
  <c r="E402" i="164"/>
  <c r="E403" i="164"/>
  <c r="E404" i="164"/>
  <c r="E405" i="164"/>
  <c r="E406" i="164"/>
  <c r="E407" i="164"/>
  <c r="E408" i="164"/>
  <c r="E409" i="164"/>
  <c r="E410" i="164"/>
  <c r="E411" i="164"/>
  <c r="E412" i="164"/>
  <c r="E413" i="164"/>
  <c r="E414" i="164"/>
  <c r="E415" i="164"/>
  <c r="E416" i="164"/>
  <c r="E417" i="164"/>
  <c r="E418" i="164"/>
  <c r="E419" i="164"/>
  <c r="E420" i="164"/>
  <c r="E421" i="164"/>
  <c r="E422" i="164"/>
  <c r="E423" i="164"/>
  <c r="E424" i="164"/>
  <c r="E425" i="164"/>
  <c r="E426" i="164"/>
  <c r="E427" i="164"/>
  <c r="E428" i="164"/>
  <c r="E429" i="164"/>
  <c r="E430" i="164"/>
  <c r="E431" i="164"/>
  <c r="E432" i="164"/>
  <c r="E433" i="164"/>
  <c r="E434" i="164"/>
  <c r="E435" i="164"/>
  <c r="E436" i="164"/>
  <c r="E437" i="164"/>
  <c r="E438" i="164"/>
  <c r="E439" i="164"/>
  <c r="E440" i="164"/>
  <c r="E441" i="164"/>
  <c r="E442" i="164"/>
  <c r="E443" i="164"/>
  <c r="E444" i="164"/>
  <c r="E445" i="164"/>
  <c r="E446" i="164"/>
  <c r="E447" i="164"/>
  <c r="E448" i="164"/>
  <c r="E449" i="164"/>
  <c r="E450" i="164"/>
  <c r="E451" i="164"/>
  <c r="E452" i="164"/>
  <c r="E453" i="164"/>
  <c r="E454" i="164"/>
  <c r="E455" i="164"/>
  <c r="E456" i="164"/>
  <c r="E457" i="164"/>
  <c r="E458" i="164"/>
  <c r="E459" i="164"/>
  <c r="E460" i="164"/>
  <c r="E461" i="164"/>
  <c r="E462" i="164"/>
  <c r="E463" i="164"/>
  <c r="E464" i="164"/>
  <c r="E465" i="164"/>
  <c r="E466" i="164"/>
  <c r="E467" i="164"/>
  <c r="E468" i="164"/>
  <c r="E469" i="164"/>
  <c r="E470" i="164"/>
  <c r="E471" i="164"/>
  <c r="E472" i="164"/>
  <c r="E473" i="164"/>
  <c r="E474" i="164"/>
  <c r="E475" i="164"/>
  <c r="E476" i="164"/>
  <c r="E477" i="164"/>
  <c r="E478" i="164"/>
  <c r="E479" i="164"/>
  <c r="E480" i="164"/>
  <c r="E481" i="164"/>
  <c r="E482" i="164"/>
  <c r="E483" i="164"/>
  <c r="E484" i="164"/>
  <c r="E485" i="164"/>
  <c r="E486" i="164"/>
  <c r="E487" i="164"/>
  <c r="E488" i="164"/>
  <c r="E489" i="164"/>
  <c r="E490" i="164"/>
  <c r="E491" i="164"/>
  <c r="E492" i="164"/>
  <c r="E493" i="164"/>
  <c r="E494" i="164"/>
  <c r="E495" i="164"/>
  <c r="E496" i="164"/>
  <c r="E497" i="164"/>
  <c r="E498" i="164"/>
  <c r="E499" i="164"/>
  <c r="E500" i="164"/>
  <c r="E501" i="164"/>
  <c r="E502" i="164"/>
  <c r="E503" i="164"/>
  <c r="E504" i="164"/>
  <c r="E505" i="164"/>
  <c r="E506" i="164"/>
  <c r="E507" i="164"/>
  <c r="E508" i="164"/>
  <c r="E509" i="164"/>
  <c r="E510" i="164"/>
  <c r="E511" i="164"/>
  <c r="E512" i="164"/>
  <c r="E513" i="164"/>
  <c r="E514" i="164"/>
  <c r="E515" i="164"/>
  <c r="E516" i="164"/>
  <c r="E517" i="164"/>
  <c r="E518" i="164"/>
  <c r="E519" i="164"/>
  <c r="E520" i="164"/>
  <c r="E521" i="164"/>
  <c r="E522" i="164"/>
  <c r="E523" i="164"/>
  <c r="E524" i="164"/>
  <c r="E525" i="164"/>
  <c r="E526" i="164"/>
  <c r="E527" i="164"/>
  <c r="E528" i="164"/>
  <c r="E529" i="164"/>
  <c r="E530" i="164"/>
  <c r="E531" i="164"/>
  <c r="E532" i="164"/>
  <c r="E533" i="164"/>
  <c r="E534" i="164"/>
  <c r="E535" i="164"/>
  <c r="E536" i="164"/>
  <c r="E537" i="164"/>
  <c r="E538" i="164"/>
  <c r="E539" i="164"/>
  <c r="E540" i="164"/>
  <c r="E541" i="164"/>
  <c r="E542" i="164"/>
  <c r="E543" i="164"/>
  <c r="E544" i="164"/>
  <c r="E545" i="164"/>
  <c r="E546" i="164"/>
  <c r="E547" i="164"/>
  <c r="E548" i="164"/>
  <c r="E549" i="164"/>
  <c r="E550" i="164"/>
  <c r="E551" i="164"/>
  <c r="E552" i="164"/>
  <c r="E553" i="164"/>
  <c r="E554" i="164"/>
  <c r="E555" i="164"/>
  <c r="E556" i="164"/>
  <c r="E557" i="164"/>
  <c r="E558" i="164"/>
  <c r="E559" i="164"/>
  <c r="E560" i="164"/>
  <c r="E561" i="164"/>
  <c r="E562" i="164"/>
  <c r="E563" i="164"/>
  <c r="E564" i="164"/>
  <c r="E565" i="164"/>
  <c r="E566" i="164"/>
  <c r="E567" i="164"/>
  <c r="E568" i="164"/>
  <c r="E569" i="164"/>
  <c r="E570" i="164"/>
  <c r="E571" i="164"/>
  <c r="E572" i="164"/>
  <c r="E573" i="164"/>
  <c r="E574" i="164"/>
  <c r="E575" i="164"/>
  <c r="E576" i="164"/>
  <c r="E577" i="164"/>
  <c r="E578" i="164"/>
  <c r="E579" i="164"/>
  <c r="E580" i="164"/>
  <c r="E581" i="164"/>
  <c r="E582" i="164"/>
  <c r="E583" i="164"/>
  <c r="E584" i="164"/>
  <c r="E585" i="164"/>
  <c r="E586" i="164"/>
  <c r="E587" i="164"/>
  <c r="E588" i="164"/>
  <c r="E589" i="164"/>
  <c r="E590" i="164"/>
  <c r="E591" i="164"/>
  <c r="E592" i="164"/>
  <c r="E593" i="164"/>
  <c r="E594" i="164"/>
  <c r="E595" i="164"/>
  <c r="E596" i="164"/>
  <c r="E597" i="164"/>
  <c r="E598" i="164"/>
  <c r="E599" i="164"/>
  <c r="E600" i="164"/>
  <c r="E601" i="164"/>
  <c r="E602" i="164"/>
  <c r="E603" i="164"/>
  <c r="E604" i="164"/>
  <c r="E605" i="164"/>
  <c r="E606" i="164"/>
  <c r="E607" i="164"/>
  <c r="E608" i="164"/>
  <c r="E609" i="164"/>
  <c r="E610" i="164"/>
  <c r="E611" i="164"/>
  <c r="E612" i="164"/>
  <c r="E613" i="164"/>
  <c r="E614" i="164"/>
  <c r="E615" i="164"/>
  <c r="E616" i="164"/>
  <c r="E617" i="164"/>
  <c r="E618" i="164"/>
  <c r="E619" i="164"/>
  <c r="E620" i="164"/>
  <c r="E621" i="164"/>
  <c r="E622" i="164"/>
  <c r="E623" i="164"/>
  <c r="E624" i="164"/>
  <c r="E625" i="164"/>
  <c r="E626" i="164"/>
  <c r="E627" i="164"/>
  <c r="E628" i="164"/>
  <c r="E629" i="164"/>
  <c r="E630" i="164"/>
  <c r="E631" i="164"/>
  <c r="E632" i="164"/>
  <c r="E633" i="164"/>
  <c r="E634" i="164"/>
  <c r="E635" i="164"/>
  <c r="E636" i="164"/>
  <c r="E637" i="164"/>
  <c r="E638" i="164"/>
  <c r="E639" i="164"/>
  <c r="E640" i="164"/>
  <c r="E641" i="164"/>
  <c r="E642" i="164"/>
  <c r="E643" i="164"/>
  <c r="E644" i="164"/>
  <c r="E645" i="164"/>
  <c r="E646" i="164"/>
  <c r="E647" i="164"/>
  <c r="E648" i="164"/>
  <c r="E649" i="164"/>
  <c r="E650" i="164"/>
  <c r="E651" i="164"/>
  <c r="E652" i="164"/>
  <c r="E653" i="164"/>
  <c r="E654" i="164"/>
  <c r="E655" i="164"/>
  <c r="E656" i="164"/>
  <c r="E657" i="164"/>
  <c r="E658" i="164"/>
  <c r="E659" i="164"/>
  <c r="E660" i="164"/>
  <c r="E661" i="164"/>
  <c r="E662" i="164"/>
  <c r="E663" i="164"/>
  <c r="E664" i="164"/>
  <c r="E665" i="164"/>
  <c r="E666" i="164"/>
  <c r="E667" i="164"/>
  <c r="E668" i="164"/>
  <c r="E669" i="164"/>
  <c r="E670" i="164"/>
  <c r="E671" i="164"/>
  <c r="E672" i="164"/>
  <c r="E673" i="164"/>
  <c r="E674" i="164"/>
  <c r="E675" i="164"/>
  <c r="E676" i="164"/>
  <c r="E677" i="164"/>
  <c r="E678" i="164"/>
  <c r="E679" i="164"/>
  <c r="E680" i="164"/>
  <c r="E681" i="164"/>
  <c r="E682" i="164"/>
  <c r="E683" i="164"/>
  <c r="E684" i="164"/>
  <c r="E685" i="164"/>
  <c r="E686" i="164"/>
  <c r="E687" i="164"/>
  <c r="E688" i="164"/>
  <c r="E689" i="164"/>
  <c r="E690" i="164"/>
  <c r="E691" i="164"/>
  <c r="E692" i="164"/>
  <c r="E693" i="164"/>
  <c r="E694" i="164"/>
  <c r="E695" i="164"/>
  <c r="E696" i="164"/>
  <c r="E697" i="164"/>
  <c r="E698" i="164"/>
  <c r="E699" i="164"/>
  <c r="E700" i="164"/>
  <c r="E701" i="164"/>
  <c r="E702" i="164"/>
  <c r="E703" i="164"/>
  <c r="E704" i="164"/>
  <c r="E705" i="164"/>
  <c r="E706" i="164"/>
  <c r="E707" i="164"/>
  <c r="E708" i="164"/>
  <c r="E709" i="164"/>
  <c r="E710" i="164"/>
  <c r="E711" i="164"/>
  <c r="E712" i="164"/>
  <c r="E713" i="164"/>
  <c r="E714" i="164"/>
  <c r="E715" i="164"/>
  <c r="E716" i="164"/>
  <c r="E717" i="164"/>
  <c r="E718" i="164"/>
  <c r="E719" i="164"/>
  <c r="E720" i="164"/>
  <c r="E721" i="164"/>
  <c r="E722" i="164"/>
  <c r="E723" i="164"/>
  <c r="E724" i="164"/>
  <c r="E725" i="164"/>
  <c r="E726" i="164"/>
  <c r="E727" i="164"/>
  <c r="E728" i="164"/>
  <c r="E729" i="164"/>
  <c r="E730" i="164"/>
  <c r="E731" i="164"/>
  <c r="E732" i="164"/>
  <c r="E733" i="164"/>
  <c r="E734" i="164"/>
  <c r="E735" i="164"/>
  <c r="E736" i="164"/>
  <c r="E737" i="164"/>
  <c r="E738" i="164"/>
  <c r="E739" i="164"/>
  <c r="E740" i="164"/>
  <c r="E741" i="164"/>
  <c r="E742" i="164"/>
  <c r="E743" i="164"/>
  <c r="E744" i="164"/>
  <c r="E745" i="164"/>
  <c r="E746" i="164"/>
  <c r="E747" i="164"/>
  <c r="E748" i="164"/>
  <c r="E749" i="164"/>
  <c r="E750" i="164"/>
  <c r="E751" i="164"/>
  <c r="E752" i="164"/>
  <c r="E753" i="164"/>
  <c r="E754" i="164"/>
  <c r="E755" i="164"/>
  <c r="E756" i="164"/>
  <c r="E757" i="164"/>
  <c r="E758" i="164"/>
  <c r="E759" i="164"/>
  <c r="E760" i="164"/>
  <c r="E761" i="164"/>
  <c r="E762" i="164"/>
  <c r="E763" i="164"/>
  <c r="E764" i="164"/>
  <c r="E765" i="164"/>
  <c r="E766" i="164"/>
  <c r="E767" i="164"/>
  <c r="E768" i="164"/>
  <c r="E769" i="164"/>
  <c r="E770" i="164"/>
  <c r="E771" i="164"/>
  <c r="E772" i="164"/>
  <c r="E773" i="164"/>
  <c r="E774" i="164"/>
  <c r="E775" i="164"/>
  <c r="E776" i="164"/>
  <c r="E777" i="164"/>
  <c r="E778" i="164"/>
  <c r="E779" i="164"/>
  <c r="E780" i="164"/>
  <c r="E781" i="164"/>
  <c r="E782" i="164"/>
  <c r="E783" i="164"/>
  <c r="E784" i="164"/>
  <c r="E785" i="164"/>
  <c r="E786" i="164"/>
  <c r="E787" i="164"/>
  <c r="E788" i="164"/>
  <c r="E789" i="164"/>
  <c r="E790" i="164"/>
  <c r="E791" i="164"/>
  <c r="E792" i="164"/>
  <c r="E793" i="164"/>
  <c r="E794" i="164"/>
  <c r="E795" i="164"/>
  <c r="E796" i="164"/>
  <c r="E797" i="164"/>
  <c r="E798" i="164"/>
  <c r="E799" i="164"/>
  <c r="E800" i="164"/>
  <c r="E801" i="164"/>
  <c r="E802" i="164"/>
  <c r="E803" i="164"/>
  <c r="E804" i="164"/>
  <c r="E805" i="164"/>
  <c r="E806" i="164"/>
  <c r="E807" i="164"/>
  <c r="E808" i="164"/>
  <c r="E809" i="164"/>
  <c r="E810" i="164"/>
  <c r="E811" i="164"/>
  <c r="E812" i="164"/>
  <c r="E813" i="164"/>
  <c r="E814" i="164"/>
  <c r="E815" i="164"/>
  <c r="E816" i="164"/>
  <c r="E817" i="164"/>
  <c r="E818" i="164"/>
  <c r="E819" i="164"/>
  <c r="E820" i="164"/>
  <c r="E821" i="164"/>
  <c r="E822" i="164"/>
  <c r="E823" i="164"/>
  <c r="E824" i="164"/>
  <c r="E825" i="164"/>
  <c r="E826" i="164"/>
  <c r="E827" i="164"/>
  <c r="E828" i="164"/>
  <c r="E829" i="164"/>
  <c r="E830" i="164"/>
  <c r="E831" i="164"/>
  <c r="E832" i="164"/>
  <c r="E833" i="164"/>
  <c r="E834" i="164"/>
  <c r="E835" i="164"/>
  <c r="E836" i="164"/>
  <c r="E837" i="164"/>
  <c r="E838" i="164"/>
  <c r="E839" i="164"/>
  <c r="E840" i="164"/>
  <c r="E841" i="164"/>
  <c r="E842" i="164"/>
  <c r="E843" i="164"/>
  <c r="E844" i="164"/>
  <c r="E845" i="164"/>
  <c r="E846" i="164"/>
  <c r="E847" i="164"/>
  <c r="E848" i="164"/>
  <c r="E849" i="164"/>
  <c r="E850" i="164"/>
  <c r="E851" i="164"/>
  <c r="E852" i="164"/>
  <c r="E853" i="164"/>
  <c r="E854" i="164"/>
  <c r="E855" i="164"/>
  <c r="E856" i="164"/>
  <c r="E857" i="164"/>
  <c r="E858" i="164"/>
  <c r="E859" i="164"/>
  <c r="E860" i="164"/>
  <c r="E861" i="164"/>
  <c r="E862" i="164"/>
  <c r="E863" i="164"/>
  <c r="E864" i="164"/>
  <c r="E865" i="164"/>
  <c r="E866" i="164"/>
  <c r="E867" i="164"/>
  <c r="E868" i="164"/>
  <c r="E869" i="164"/>
  <c r="E870" i="164"/>
  <c r="E871" i="164"/>
  <c r="E872" i="164"/>
  <c r="E873" i="164"/>
  <c r="E874" i="164"/>
  <c r="E875" i="164"/>
  <c r="E876" i="164"/>
  <c r="E877" i="164"/>
  <c r="E878" i="164"/>
  <c r="E879" i="164"/>
  <c r="E880" i="164"/>
  <c r="E881" i="164"/>
  <c r="E882" i="164"/>
  <c r="E883" i="164"/>
  <c r="E884" i="164"/>
  <c r="E885" i="164"/>
  <c r="E886" i="164"/>
  <c r="E887" i="164"/>
  <c r="E888" i="164"/>
  <c r="E889" i="164"/>
  <c r="E890" i="164"/>
  <c r="E891" i="164"/>
  <c r="E892" i="164"/>
  <c r="E893" i="164"/>
  <c r="E894" i="164"/>
  <c r="E895" i="164"/>
  <c r="E896" i="164"/>
  <c r="E897" i="164"/>
  <c r="E898" i="164"/>
  <c r="E899" i="164"/>
  <c r="E900" i="164"/>
  <c r="E901" i="164"/>
  <c r="E902" i="164"/>
  <c r="E903" i="164"/>
  <c r="E904" i="164"/>
  <c r="E905" i="164"/>
  <c r="E906" i="164"/>
  <c r="E907" i="164"/>
  <c r="E908" i="164"/>
  <c r="E909" i="164"/>
  <c r="E910" i="164"/>
  <c r="E911" i="164"/>
  <c r="E912" i="164"/>
  <c r="E913" i="164"/>
  <c r="E914" i="164"/>
  <c r="E915" i="164"/>
  <c r="E916" i="164"/>
  <c r="E917" i="164"/>
  <c r="E918" i="164"/>
  <c r="E919" i="164"/>
  <c r="E920" i="164"/>
  <c r="E921" i="164"/>
  <c r="E922" i="164"/>
  <c r="E923" i="164"/>
  <c r="E924" i="164"/>
  <c r="E925" i="164"/>
  <c r="E926" i="164"/>
  <c r="E927" i="164"/>
  <c r="E928" i="164"/>
  <c r="E929" i="164"/>
  <c r="E930" i="164"/>
  <c r="E931" i="164"/>
  <c r="E932" i="164"/>
  <c r="E933" i="164"/>
  <c r="E934" i="164"/>
  <c r="E935" i="164"/>
  <c r="E936" i="164"/>
  <c r="E937" i="164"/>
  <c r="E938" i="164"/>
  <c r="E939" i="164"/>
  <c r="E940" i="164"/>
  <c r="E941" i="164"/>
  <c r="E942" i="164"/>
  <c r="E943" i="164"/>
  <c r="E944" i="164"/>
  <c r="E945" i="164"/>
  <c r="E946" i="164"/>
  <c r="E947" i="164"/>
  <c r="E948" i="164"/>
  <c r="E949" i="164"/>
  <c r="E950" i="164"/>
  <c r="E951" i="164"/>
  <c r="E952" i="164"/>
  <c r="E953" i="164"/>
  <c r="E954" i="164"/>
  <c r="E955" i="164"/>
  <c r="E956" i="164"/>
  <c r="E957" i="164"/>
  <c r="E958" i="164"/>
  <c r="E959" i="164"/>
  <c r="E960" i="164"/>
  <c r="E961" i="164"/>
  <c r="E962" i="164"/>
  <c r="E963" i="164"/>
  <c r="E964" i="164"/>
  <c r="E965" i="164"/>
  <c r="E966" i="164"/>
  <c r="E967" i="164"/>
  <c r="E968" i="164"/>
  <c r="E969" i="164"/>
  <c r="E970" i="164"/>
  <c r="E971" i="164"/>
  <c r="E972" i="164"/>
  <c r="E973" i="164"/>
  <c r="E974" i="164"/>
  <c r="E975" i="164"/>
  <c r="E976" i="164"/>
  <c r="E977" i="164"/>
  <c r="E978" i="164"/>
  <c r="E979" i="164"/>
  <c r="E980" i="164"/>
  <c r="E981" i="164"/>
  <c r="E982" i="164"/>
  <c r="E983" i="164"/>
  <c r="E984" i="164"/>
  <c r="E985" i="164"/>
  <c r="E986" i="164"/>
  <c r="E987" i="164"/>
  <c r="E988" i="164"/>
  <c r="E989" i="164"/>
  <c r="E990" i="164"/>
  <c r="E991" i="164"/>
  <c r="E992" i="164"/>
  <c r="E993" i="164"/>
  <c r="E994" i="164"/>
  <c r="E995" i="164"/>
  <c r="E996" i="164"/>
  <c r="E997" i="164"/>
  <c r="E998" i="164"/>
  <c r="E999" i="164"/>
  <c r="E1000" i="164"/>
  <c r="E1001" i="164"/>
  <c r="E1002" i="164"/>
  <c r="E1003" i="164"/>
  <c r="E1004" i="164"/>
  <c r="E1005" i="164"/>
  <c r="E1006" i="164"/>
  <c r="E1008" i="164"/>
  <c r="B1" i="164"/>
  <c r="G11" i="156" l="1"/>
  <c r="G12" i="156"/>
  <c r="G13" i="156"/>
  <c r="G14" i="156"/>
  <c r="G15" i="156"/>
  <c r="G16" i="156"/>
  <c r="G17" i="156"/>
  <c r="G18" i="156"/>
  <c r="G19" i="156"/>
  <c r="G20" i="156"/>
  <c r="G21" i="156"/>
  <c r="G22" i="156"/>
  <c r="G23" i="156"/>
  <c r="G24" i="156"/>
  <c r="G25" i="156"/>
  <c r="G26" i="156"/>
  <c r="G27" i="156"/>
  <c r="G28" i="156"/>
  <c r="G29" i="156"/>
  <c r="G30" i="156"/>
  <c r="G31" i="156"/>
  <c r="G32" i="156"/>
  <c r="G33" i="156"/>
  <c r="G34" i="156"/>
  <c r="G35" i="156"/>
  <c r="G36" i="156"/>
  <c r="G37" i="156"/>
  <c r="G38" i="156"/>
  <c r="G39" i="156"/>
  <c r="G40" i="156"/>
  <c r="G41" i="156"/>
  <c r="G42" i="156"/>
  <c r="G43" i="156"/>
  <c r="G44" i="156"/>
  <c r="G45" i="156"/>
  <c r="G46" i="156"/>
  <c r="G47" i="156"/>
  <c r="G48" i="156"/>
  <c r="G49" i="156"/>
  <c r="G50" i="156"/>
  <c r="G51" i="156"/>
  <c r="G52" i="156"/>
  <c r="G53" i="156"/>
  <c r="G54" i="156"/>
  <c r="G55" i="156"/>
  <c r="G56" i="156"/>
  <c r="G57" i="156"/>
  <c r="G58" i="156"/>
  <c r="G59" i="156"/>
  <c r="G60" i="156"/>
  <c r="G61" i="156"/>
  <c r="G62" i="156"/>
  <c r="G63" i="156"/>
  <c r="G64" i="156"/>
  <c r="G65" i="156"/>
  <c r="G66" i="156"/>
  <c r="G67" i="156"/>
  <c r="G68" i="156"/>
  <c r="G69" i="156"/>
  <c r="G70" i="156"/>
  <c r="G71" i="156"/>
  <c r="G72" i="156"/>
  <c r="G73" i="156"/>
  <c r="G74" i="156"/>
  <c r="G75" i="156"/>
  <c r="G76" i="156"/>
  <c r="G77" i="156"/>
  <c r="G78" i="156"/>
  <c r="G79" i="156"/>
  <c r="G80" i="156"/>
  <c r="G81" i="156"/>
  <c r="G82" i="156"/>
  <c r="G83" i="156"/>
  <c r="G84" i="156"/>
  <c r="G85" i="156"/>
  <c r="G86" i="156"/>
  <c r="G87" i="156"/>
  <c r="G88" i="156"/>
  <c r="G89" i="156"/>
  <c r="G90" i="156"/>
  <c r="G91" i="156"/>
  <c r="G92" i="156"/>
  <c r="G93" i="156"/>
  <c r="G94" i="156"/>
  <c r="G95" i="156"/>
  <c r="G96" i="156"/>
  <c r="G97" i="156"/>
  <c r="G98" i="156"/>
  <c r="G99" i="156"/>
  <c r="G100" i="156"/>
  <c r="G101" i="156"/>
  <c r="G102" i="156"/>
  <c r="G103" i="156"/>
  <c r="G104" i="156"/>
  <c r="G105" i="156"/>
  <c r="G106" i="156"/>
  <c r="G107" i="156"/>
  <c r="G108" i="156"/>
  <c r="G109" i="156"/>
  <c r="G110" i="156"/>
  <c r="G111" i="156"/>
  <c r="G112" i="156"/>
  <c r="G113" i="156"/>
  <c r="G114" i="156"/>
  <c r="G115" i="156"/>
  <c r="G116" i="156"/>
  <c r="G117" i="156"/>
  <c r="G118" i="156"/>
  <c r="G119" i="156"/>
  <c r="G120" i="156"/>
  <c r="G121" i="156"/>
  <c r="G122" i="156"/>
  <c r="G123" i="156"/>
  <c r="G124" i="156"/>
  <c r="G125" i="156"/>
  <c r="G126" i="156"/>
  <c r="G127" i="156"/>
  <c r="G128" i="156"/>
  <c r="G129" i="156"/>
  <c r="G130" i="156"/>
  <c r="G131" i="156"/>
  <c r="G132" i="156"/>
  <c r="G133" i="156"/>
  <c r="G134" i="156"/>
  <c r="G135" i="156"/>
  <c r="G136" i="156"/>
  <c r="G137" i="156"/>
  <c r="G138" i="156"/>
  <c r="G139" i="156"/>
  <c r="G140" i="156"/>
  <c r="G141" i="156"/>
  <c r="G142" i="156"/>
  <c r="G143" i="156"/>
  <c r="G144" i="156"/>
  <c r="G145" i="156"/>
  <c r="G146" i="156"/>
  <c r="G147" i="156"/>
  <c r="G148" i="156"/>
  <c r="G149" i="156"/>
  <c r="G150" i="156"/>
  <c r="G151" i="156"/>
  <c r="G152" i="156"/>
  <c r="G153" i="156"/>
  <c r="G154" i="156"/>
  <c r="G155" i="156"/>
  <c r="G156" i="156"/>
  <c r="G157" i="156"/>
  <c r="G158" i="156"/>
  <c r="G159" i="156"/>
  <c r="G160" i="156"/>
  <c r="G161" i="156"/>
  <c r="G162" i="156"/>
  <c r="G163" i="156"/>
  <c r="G164" i="156"/>
  <c r="G165" i="156"/>
  <c r="G166" i="156"/>
  <c r="G167" i="156"/>
  <c r="G168" i="156"/>
  <c r="G169" i="156"/>
  <c r="G170" i="156"/>
  <c r="G171" i="156"/>
  <c r="G172" i="156"/>
  <c r="G173" i="156"/>
  <c r="G174" i="156"/>
  <c r="G175" i="156"/>
  <c r="G176" i="156"/>
  <c r="G177" i="156"/>
  <c r="G178" i="156"/>
  <c r="G179" i="156"/>
  <c r="G180" i="156"/>
  <c r="G181" i="156"/>
  <c r="G182" i="156"/>
  <c r="G183" i="156"/>
  <c r="G184" i="156"/>
  <c r="G185" i="156"/>
  <c r="G186" i="156"/>
  <c r="G187" i="156"/>
  <c r="G188" i="156"/>
  <c r="G189" i="156"/>
  <c r="G190" i="156"/>
  <c r="G191" i="156"/>
  <c r="G192" i="156"/>
  <c r="G193" i="156"/>
  <c r="G194" i="156"/>
  <c r="G195" i="156"/>
  <c r="G196" i="156"/>
  <c r="G197" i="156"/>
  <c r="G198" i="156"/>
  <c r="G199" i="156"/>
  <c r="G200" i="156"/>
  <c r="G201" i="156"/>
  <c r="G202" i="156"/>
  <c r="G203" i="156"/>
  <c r="G204" i="156"/>
  <c r="G205" i="156"/>
  <c r="G206" i="156"/>
  <c r="G207" i="156"/>
  <c r="G208" i="156"/>
  <c r="G209" i="156"/>
  <c r="G210" i="156"/>
  <c r="G211" i="156"/>
  <c r="G212" i="156"/>
  <c r="G213" i="156"/>
  <c r="G214" i="156"/>
  <c r="G215" i="156"/>
  <c r="G216" i="156"/>
  <c r="G217" i="156"/>
  <c r="G218" i="156"/>
  <c r="G219" i="156"/>
  <c r="G220" i="156"/>
  <c r="G221" i="156"/>
  <c r="G222" i="156"/>
  <c r="G223" i="156"/>
  <c r="G224" i="156"/>
  <c r="G225" i="156"/>
  <c r="G226" i="156"/>
  <c r="G227" i="156"/>
  <c r="G228" i="156"/>
  <c r="G229" i="156"/>
  <c r="G230" i="156"/>
  <c r="G231" i="156"/>
  <c r="G232" i="156"/>
  <c r="G233" i="156"/>
  <c r="G234" i="156"/>
  <c r="G235" i="156"/>
  <c r="G236" i="156"/>
  <c r="G237" i="156"/>
  <c r="G238" i="156"/>
  <c r="G239" i="156"/>
  <c r="G240" i="156"/>
  <c r="G241" i="156"/>
  <c r="G242" i="156"/>
  <c r="G243" i="156"/>
  <c r="G244" i="156"/>
  <c r="G245" i="156"/>
  <c r="G246" i="156"/>
  <c r="G247" i="156"/>
  <c r="G248" i="156"/>
  <c r="G249" i="156"/>
  <c r="G250" i="156"/>
  <c r="G251" i="156"/>
  <c r="G252" i="156"/>
  <c r="G253" i="156"/>
  <c r="G254" i="156"/>
  <c r="G255" i="156"/>
  <c r="G256" i="156"/>
  <c r="G257" i="156"/>
  <c r="G258" i="156"/>
  <c r="G259" i="156"/>
  <c r="G260" i="156"/>
  <c r="G261" i="156"/>
  <c r="G262" i="156"/>
  <c r="G263" i="156"/>
  <c r="G264" i="156"/>
  <c r="G265" i="156"/>
  <c r="G266" i="156"/>
  <c r="G267" i="156"/>
  <c r="G268" i="156"/>
  <c r="G269" i="156"/>
  <c r="G270" i="156"/>
  <c r="G271" i="156"/>
  <c r="G272" i="156"/>
  <c r="G273" i="156"/>
  <c r="G274" i="156"/>
  <c r="G275" i="156"/>
  <c r="G276" i="156"/>
  <c r="G277" i="156"/>
  <c r="G278" i="156"/>
  <c r="G279" i="156"/>
  <c r="G280" i="156"/>
  <c r="G281" i="156"/>
  <c r="G282" i="156"/>
  <c r="G283" i="156"/>
  <c r="G284" i="156"/>
  <c r="G285" i="156"/>
  <c r="G286" i="156"/>
  <c r="G287" i="156"/>
  <c r="G288" i="156"/>
  <c r="G289" i="156"/>
  <c r="G290" i="156"/>
  <c r="G291" i="156"/>
  <c r="G292" i="156"/>
  <c r="G293" i="156"/>
  <c r="G294" i="156"/>
  <c r="G295" i="156"/>
  <c r="G296" i="156"/>
  <c r="G297" i="156"/>
  <c r="G298" i="156"/>
  <c r="G299" i="156"/>
  <c r="G300" i="156"/>
  <c r="G301" i="156"/>
  <c r="G302" i="156"/>
  <c r="G303" i="156"/>
  <c r="G304" i="156"/>
  <c r="G305" i="156"/>
  <c r="G306" i="156"/>
  <c r="G307" i="156"/>
  <c r="G308" i="156"/>
  <c r="G309" i="156"/>
  <c r="G310" i="156"/>
  <c r="G311" i="156"/>
  <c r="G312" i="156"/>
  <c r="G313" i="156"/>
  <c r="G314" i="156"/>
  <c r="G315" i="156"/>
  <c r="G316" i="156"/>
  <c r="G317" i="156"/>
  <c r="G318" i="156"/>
  <c r="G319" i="156"/>
  <c r="G320" i="156"/>
  <c r="G321" i="156"/>
  <c r="G322" i="156"/>
  <c r="G323" i="156"/>
  <c r="G324" i="156"/>
  <c r="G325" i="156"/>
  <c r="G326" i="156"/>
  <c r="G327" i="156"/>
  <c r="G328" i="156"/>
  <c r="G329" i="156"/>
  <c r="G330" i="156"/>
  <c r="G331" i="156"/>
  <c r="G332" i="156"/>
  <c r="G333" i="156"/>
  <c r="G334" i="156"/>
  <c r="G335" i="156"/>
  <c r="G336" i="156"/>
  <c r="G337" i="156"/>
  <c r="G338" i="156"/>
  <c r="G339" i="156"/>
  <c r="G340" i="156"/>
  <c r="G341" i="156"/>
  <c r="G342" i="156"/>
  <c r="G343" i="156"/>
  <c r="G344" i="156"/>
  <c r="G345" i="156"/>
  <c r="G346" i="156"/>
  <c r="G347" i="156"/>
  <c r="G348" i="156"/>
  <c r="G349" i="156"/>
  <c r="G350" i="156"/>
  <c r="G351" i="156"/>
  <c r="G352" i="156"/>
  <c r="G353" i="156"/>
  <c r="G354" i="156"/>
  <c r="G355" i="156"/>
  <c r="G356" i="156"/>
  <c r="G357" i="156"/>
  <c r="G358" i="156"/>
  <c r="G359" i="156"/>
  <c r="G360" i="156"/>
  <c r="G361" i="156"/>
  <c r="G362" i="156"/>
  <c r="G363" i="156"/>
  <c r="G364" i="156"/>
  <c r="G365" i="156"/>
  <c r="G366" i="156"/>
  <c r="G367" i="156"/>
  <c r="G368" i="156"/>
  <c r="G369" i="156"/>
  <c r="G370" i="156"/>
  <c r="G371" i="156"/>
  <c r="G372" i="156"/>
  <c r="G373" i="156"/>
  <c r="G374" i="156"/>
  <c r="G375" i="156"/>
  <c r="G376" i="156"/>
  <c r="G377" i="156"/>
  <c r="G378" i="156"/>
  <c r="G379" i="156"/>
  <c r="G380" i="156"/>
  <c r="G381" i="156"/>
  <c r="G382" i="156"/>
  <c r="G383" i="156"/>
  <c r="G384" i="156"/>
  <c r="G385" i="156"/>
  <c r="G386" i="156"/>
  <c r="G387" i="156"/>
  <c r="G388" i="156"/>
  <c r="G389" i="156"/>
  <c r="G390" i="156"/>
  <c r="G391" i="156"/>
  <c r="G392" i="156"/>
  <c r="G393" i="156"/>
  <c r="G394" i="156"/>
  <c r="G395" i="156"/>
  <c r="G396" i="156"/>
  <c r="G397" i="156"/>
  <c r="G398" i="156"/>
  <c r="G399" i="156"/>
  <c r="G400" i="156"/>
  <c r="G401" i="156"/>
  <c r="G402" i="156"/>
  <c r="G403" i="156"/>
  <c r="G404" i="156"/>
  <c r="G405" i="156"/>
  <c r="G406" i="156"/>
  <c r="G407" i="156"/>
  <c r="G408" i="156"/>
  <c r="G409" i="156"/>
  <c r="G410" i="156"/>
  <c r="G411" i="156"/>
  <c r="G412" i="156"/>
  <c r="G413" i="156"/>
  <c r="G414" i="156"/>
  <c r="G415" i="156"/>
  <c r="G416" i="156"/>
  <c r="G417" i="156"/>
  <c r="G418" i="156"/>
  <c r="G419" i="156"/>
  <c r="G420" i="156"/>
  <c r="G421" i="156"/>
  <c r="G422" i="156"/>
  <c r="G423" i="156"/>
  <c r="G424" i="156"/>
  <c r="G425" i="156"/>
  <c r="G426" i="156"/>
  <c r="G427" i="156"/>
  <c r="G428" i="156"/>
  <c r="G429" i="156"/>
  <c r="G430" i="156"/>
  <c r="G431" i="156"/>
  <c r="G432" i="156"/>
  <c r="G433" i="156"/>
  <c r="G434" i="156"/>
  <c r="G435" i="156"/>
  <c r="G436" i="156"/>
  <c r="G437" i="156"/>
  <c r="G438" i="156"/>
  <c r="G439" i="156"/>
  <c r="G440" i="156"/>
  <c r="G441" i="156"/>
  <c r="G442" i="156"/>
  <c r="G443" i="156"/>
  <c r="G444" i="156"/>
  <c r="G445" i="156"/>
  <c r="G446" i="156"/>
  <c r="G447" i="156"/>
  <c r="G448" i="156"/>
  <c r="G449" i="156"/>
  <c r="G450" i="156"/>
  <c r="G451" i="156"/>
  <c r="G452" i="156"/>
  <c r="G453" i="156"/>
  <c r="G454" i="156"/>
  <c r="G455" i="156"/>
  <c r="G456" i="156"/>
  <c r="G457" i="156"/>
  <c r="G458" i="156"/>
  <c r="G459" i="156"/>
  <c r="G460" i="156"/>
  <c r="G461" i="156"/>
  <c r="G462" i="156"/>
  <c r="G463" i="156"/>
  <c r="G464" i="156"/>
  <c r="G465" i="156"/>
  <c r="G466" i="156"/>
  <c r="G467" i="156"/>
  <c r="G468" i="156"/>
  <c r="G469" i="156"/>
  <c r="G470" i="156"/>
  <c r="G471" i="156"/>
  <c r="G472" i="156"/>
  <c r="G473" i="156"/>
  <c r="G474" i="156"/>
  <c r="G475" i="156"/>
  <c r="G476" i="156"/>
  <c r="G477" i="156"/>
  <c r="G478" i="156"/>
  <c r="G479" i="156"/>
  <c r="G480" i="156"/>
  <c r="G481" i="156"/>
  <c r="G482" i="156"/>
  <c r="G483" i="156"/>
  <c r="G484" i="156"/>
  <c r="G485" i="156"/>
  <c r="G486" i="156"/>
  <c r="G487" i="156"/>
  <c r="G488" i="156"/>
  <c r="G489" i="156"/>
  <c r="G490" i="156"/>
  <c r="G491" i="156"/>
  <c r="G492" i="156"/>
  <c r="G493" i="156"/>
  <c r="G494" i="156"/>
  <c r="G495" i="156"/>
  <c r="G496" i="156"/>
  <c r="G497" i="156"/>
  <c r="G498" i="156"/>
  <c r="G499" i="156"/>
  <c r="G500" i="156"/>
  <c r="G501" i="156"/>
  <c r="G502" i="156"/>
  <c r="G503" i="156"/>
  <c r="G504" i="156"/>
  <c r="G505" i="156"/>
  <c r="G506" i="156"/>
  <c r="G507" i="156"/>
  <c r="G508" i="156"/>
  <c r="G509" i="156"/>
  <c r="G510" i="156"/>
  <c r="G511" i="156"/>
  <c r="G512" i="156"/>
  <c r="G513" i="156"/>
  <c r="G514" i="156"/>
  <c r="G515" i="156"/>
  <c r="G516" i="156"/>
  <c r="G517" i="156"/>
  <c r="G518" i="156"/>
  <c r="G519" i="156"/>
  <c r="G520" i="156"/>
  <c r="G521" i="156"/>
  <c r="G522" i="156"/>
  <c r="G523" i="156"/>
  <c r="G524" i="156"/>
  <c r="G525" i="156"/>
  <c r="G526" i="156"/>
  <c r="G527" i="156"/>
  <c r="G528" i="156"/>
  <c r="G529" i="156"/>
  <c r="G530" i="156"/>
  <c r="G531" i="156"/>
  <c r="G532" i="156"/>
  <c r="G533" i="156"/>
  <c r="G534" i="156"/>
  <c r="G535" i="156"/>
  <c r="G536" i="156"/>
  <c r="G537" i="156"/>
  <c r="G538" i="156"/>
  <c r="G539" i="156"/>
  <c r="G540" i="156"/>
  <c r="G541" i="156"/>
  <c r="G542" i="156"/>
  <c r="G543" i="156"/>
  <c r="G544" i="156"/>
  <c r="G545" i="156"/>
  <c r="G546" i="156"/>
  <c r="G547" i="156"/>
  <c r="G548" i="156"/>
  <c r="G549" i="156"/>
  <c r="G550" i="156"/>
  <c r="G551" i="156"/>
  <c r="G552" i="156"/>
  <c r="G553" i="156"/>
  <c r="G554" i="156"/>
  <c r="G555" i="156"/>
  <c r="G556" i="156"/>
  <c r="G557" i="156"/>
  <c r="G558" i="156"/>
  <c r="G559" i="156"/>
  <c r="G560" i="156"/>
  <c r="G561" i="156"/>
  <c r="G562" i="156"/>
  <c r="G563" i="156"/>
  <c r="G564" i="156"/>
  <c r="G565" i="156"/>
  <c r="G566" i="156"/>
  <c r="G567" i="156"/>
  <c r="G568" i="156"/>
  <c r="G569" i="156"/>
  <c r="G570" i="156"/>
  <c r="G571" i="156"/>
  <c r="G572" i="156"/>
  <c r="G573" i="156"/>
  <c r="G574" i="156"/>
  <c r="G575" i="156"/>
  <c r="G576" i="156"/>
  <c r="G577" i="156"/>
  <c r="G578" i="156"/>
  <c r="G579" i="156"/>
  <c r="G580" i="156"/>
  <c r="G581" i="156"/>
  <c r="G582" i="156"/>
  <c r="G583" i="156"/>
  <c r="G584" i="156"/>
  <c r="G585" i="156"/>
  <c r="G586" i="156"/>
  <c r="G587" i="156"/>
  <c r="G588" i="156"/>
  <c r="G589" i="156"/>
  <c r="G590" i="156"/>
  <c r="G591" i="156"/>
  <c r="G592" i="156"/>
  <c r="G593" i="156"/>
  <c r="G594" i="156"/>
  <c r="G595" i="156"/>
  <c r="G596" i="156"/>
  <c r="G597" i="156"/>
  <c r="G598" i="156"/>
  <c r="G599" i="156"/>
  <c r="G600" i="156"/>
  <c r="G601" i="156"/>
  <c r="G602" i="156"/>
  <c r="G603" i="156"/>
  <c r="G604" i="156"/>
  <c r="G605" i="156"/>
  <c r="G606" i="156"/>
  <c r="G607" i="156"/>
  <c r="G608" i="156"/>
  <c r="G609" i="156"/>
  <c r="G610" i="156"/>
  <c r="G611" i="156"/>
  <c r="G612" i="156"/>
  <c r="G613" i="156"/>
  <c r="G614" i="156"/>
  <c r="G615" i="156"/>
  <c r="G616" i="156"/>
  <c r="G617" i="156"/>
  <c r="G618" i="156"/>
  <c r="G619" i="156"/>
  <c r="G620" i="156"/>
  <c r="G621" i="156"/>
  <c r="G622" i="156"/>
  <c r="G623" i="156"/>
  <c r="G624" i="156"/>
  <c r="G625" i="156"/>
  <c r="G626" i="156"/>
  <c r="G627" i="156"/>
  <c r="G628" i="156"/>
  <c r="G629" i="156"/>
  <c r="G630" i="156"/>
  <c r="G631" i="156"/>
  <c r="G632" i="156"/>
  <c r="G633" i="156"/>
  <c r="G634" i="156"/>
  <c r="G635" i="156"/>
  <c r="G636" i="156"/>
  <c r="G637" i="156"/>
  <c r="G638" i="156"/>
  <c r="G639" i="156"/>
  <c r="G640" i="156"/>
  <c r="G641" i="156"/>
  <c r="G642" i="156"/>
  <c r="G643" i="156"/>
  <c r="G644" i="156"/>
  <c r="G645" i="156"/>
  <c r="G646" i="156"/>
  <c r="G647" i="156"/>
  <c r="G648" i="156"/>
  <c r="G649" i="156"/>
  <c r="G650" i="156"/>
  <c r="G651" i="156"/>
  <c r="G652" i="156"/>
  <c r="G653" i="156"/>
  <c r="G654" i="156"/>
  <c r="G655" i="156"/>
  <c r="G656" i="156"/>
  <c r="G657" i="156"/>
  <c r="G658" i="156"/>
  <c r="G659" i="156"/>
  <c r="G660" i="156"/>
  <c r="G661" i="156"/>
  <c r="G662" i="156"/>
  <c r="G663" i="156"/>
  <c r="G664" i="156"/>
  <c r="G665" i="156"/>
  <c r="G666" i="156"/>
  <c r="G667" i="156"/>
  <c r="G668" i="156"/>
  <c r="G669" i="156"/>
  <c r="G670" i="156"/>
  <c r="G671" i="156"/>
  <c r="G672" i="156"/>
  <c r="G673" i="156"/>
  <c r="G674" i="156"/>
  <c r="G675" i="156"/>
  <c r="G676" i="156"/>
  <c r="G677" i="156"/>
  <c r="G678" i="156"/>
  <c r="G679" i="156"/>
  <c r="G680" i="156"/>
  <c r="G681" i="156"/>
  <c r="G682" i="156"/>
  <c r="G683" i="156"/>
  <c r="G684" i="156"/>
  <c r="G685" i="156"/>
  <c r="G686" i="156"/>
  <c r="G687" i="156"/>
  <c r="G688" i="156"/>
  <c r="G689" i="156"/>
  <c r="G690" i="156"/>
  <c r="G691" i="156"/>
  <c r="G692" i="156"/>
  <c r="G693" i="156"/>
  <c r="G694" i="156"/>
  <c r="G695" i="156"/>
  <c r="G696" i="156"/>
  <c r="G697" i="156"/>
  <c r="G698" i="156"/>
  <c r="G699" i="156"/>
  <c r="G700" i="156"/>
  <c r="G701" i="156"/>
  <c r="G702" i="156"/>
  <c r="G703" i="156"/>
  <c r="G704" i="156"/>
  <c r="G705" i="156"/>
  <c r="G706" i="156"/>
  <c r="G707" i="156"/>
  <c r="G708" i="156"/>
  <c r="G709" i="156"/>
  <c r="G710" i="156"/>
  <c r="G711" i="156"/>
  <c r="G712" i="156"/>
  <c r="G713" i="156"/>
  <c r="G714" i="156"/>
  <c r="G715" i="156"/>
  <c r="G716" i="156"/>
  <c r="G717" i="156"/>
  <c r="G718" i="156"/>
  <c r="G719" i="156"/>
  <c r="G720" i="156"/>
  <c r="G721" i="156"/>
  <c r="G722" i="156"/>
  <c r="G723" i="156"/>
  <c r="G724" i="156"/>
  <c r="G725" i="156"/>
  <c r="G726" i="156"/>
  <c r="G727" i="156"/>
  <c r="G728" i="156"/>
  <c r="G729" i="156"/>
  <c r="G730" i="156"/>
  <c r="G731" i="156"/>
  <c r="G732" i="156"/>
  <c r="G733" i="156"/>
  <c r="G734" i="156"/>
  <c r="G735" i="156"/>
  <c r="G736" i="156"/>
  <c r="G737" i="156"/>
  <c r="G738" i="156"/>
  <c r="G739" i="156"/>
  <c r="G740" i="156"/>
  <c r="G741" i="156"/>
  <c r="G742" i="156"/>
  <c r="G743" i="156"/>
  <c r="G744" i="156"/>
  <c r="G745" i="156"/>
  <c r="G746" i="156"/>
  <c r="G747" i="156"/>
  <c r="G748" i="156"/>
  <c r="G749" i="156"/>
  <c r="G750" i="156"/>
  <c r="G751" i="156"/>
  <c r="G752" i="156"/>
  <c r="G753" i="156"/>
  <c r="G754" i="156"/>
  <c r="G755" i="156"/>
  <c r="G756" i="156"/>
  <c r="G757" i="156"/>
  <c r="G758" i="156"/>
  <c r="G759" i="156"/>
  <c r="G760" i="156"/>
  <c r="G761" i="156"/>
  <c r="G762" i="156"/>
  <c r="G763" i="156"/>
  <c r="G764" i="156"/>
  <c r="G765" i="156"/>
  <c r="G766" i="156"/>
  <c r="G767" i="156"/>
  <c r="G768" i="156"/>
  <c r="G769" i="156"/>
  <c r="G770" i="156"/>
  <c r="G771" i="156"/>
  <c r="G772" i="156"/>
  <c r="G773" i="156"/>
  <c r="G774" i="156"/>
  <c r="G775" i="156"/>
  <c r="G776" i="156"/>
  <c r="G777" i="156"/>
  <c r="G778" i="156"/>
  <c r="G779" i="156"/>
  <c r="G780" i="156"/>
  <c r="G781" i="156"/>
  <c r="G782" i="156"/>
  <c r="G783" i="156"/>
  <c r="G784" i="156"/>
  <c r="G785" i="156"/>
  <c r="G786" i="156"/>
  <c r="G787" i="156"/>
  <c r="G788" i="156"/>
  <c r="G789" i="156"/>
  <c r="G790" i="156"/>
  <c r="G791" i="156"/>
  <c r="G792" i="156"/>
  <c r="G793" i="156"/>
  <c r="G794" i="156"/>
  <c r="G795" i="156"/>
  <c r="G796" i="156"/>
  <c r="G797" i="156"/>
  <c r="G798" i="156"/>
  <c r="G799" i="156"/>
  <c r="G800" i="156"/>
  <c r="G801" i="156"/>
  <c r="G802" i="156"/>
  <c r="G803" i="156"/>
  <c r="G804" i="156"/>
  <c r="G805" i="156"/>
  <c r="G806" i="156"/>
  <c r="G807" i="156"/>
  <c r="G808" i="156"/>
  <c r="G809" i="156"/>
  <c r="G810" i="156"/>
  <c r="G811" i="156"/>
  <c r="G812" i="156"/>
  <c r="G813" i="156"/>
  <c r="G814" i="156"/>
  <c r="G815" i="156"/>
  <c r="G816" i="156"/>
  <c r="G817" i="156"/>
  <c r="G818" i="156"/>
  <c r="G819" i="156"/>
  <c r="G820" i="156"/>
  <c r="G821" i="156"/>
  <c r="G822" i="156"/>
  <c r="G823" i="156"/>
  <c r="G824" i="156"/>
  <c r="G825" i="156"/>
  <c r="G826" i="156"/>
  <c r="G827" i="156"/>
  <c r="G828" i="156"/>
  <c r="G829" i="156"/>
  <c r="G830" i="156"/>
  <c r="G831" i="156"/>
  <c r="G832" i="156"/>
  <c r="G833" i="156"/>
  <c r="G834" i="156"/>
  <c r="G835" i="156"/>
  <c r="G836" i="156"/>
  <c r="G837" i="156"/>
  <c r="G838" i="156"/>
  <c r="G839" i="156"/>
  <c r="G840" i="156"/>
  <c r="G841" i="156"/>
  <c r="G842" i="156"/>
  <c r="G843" i="156"/>
  <c r="G844" i="156"/>
  <c r="G845" i="156"/>
  <c r="G846" i="156"/>
  <c r="G847" i="156"/>
  <c r="G848" i="156"/>
  <c r="G849" i="156"/>
  <c r="G850" i="156"/>
  <c r="G851" i="156"/>
  <c r="G852" i="156"/>
  <c r="G853" i="156"/>
  <c r="G854" i="156"/>
  <c r="G855" i="156"/>
  <c r="G856" i="156"/>
  <c r="G857" i="156"/>
  <c r="G858" i="156"/>
  <c r="G859" i="156"/>
  <c r="G860" i="156"/>
  <c r="G861" i="156"/>
  <c r="G862" i="156"/>
  <c r="G863" i="156"/>
  <c r="G864" i="156"/>
  <c r="G865" i="156"/>
  <c r="G866" i="156"/>
  <c r="G867" i="156"/>
  <c r="G868" i="156"/>
  <c r="G869" i="156"/>
  <c r="G870" i="156"/>
  <c r="G871" i="156"/>
  <c r="G872" i="156"/>
  <c r="G873" i="156"/>
  <c r="G874" i="156"/>
  <c r="G875" i="156"/>
  <c r="G876" i="156"/>
  <c r="G877" i="156"/>
  <c r="G878" i="156"/>
  <c r="G879" i="156"/>
  <c r="G880" i="156"/>
  <c r="G881" i="156"/>
  <c r="G882" i="156"/>
  <c r="G883" i="156"/>
  <c r="G884" i="156"/>
  <c r="G885" i="156"/>
  <c r="G886" i="156"/>
  <c r="G887" i="156"/>
  <c r="G888" i="156"/>
  <c r="G889" i="156"/>
  <c r="G890" i="156"/>
  <c r="G891" i="156"/>
  <c r="G892" i="156"/>
  <c r="G893" i="156"/>
  <c r="G894" i="156"/>
  <c r="G895" i="156"/>
  <c r="G896" i="156"/>
  <c r="G897" i="156"/>
  <c r="G898" i="156"/>
  <c r="G899" i="156"/>
  <c r="G900" i="156"/>
  <c r="G901" i="156"/>
  <c r="G902" i="156"/>
  <c r="G903" i="156"/>
  <c r="G904" i="156"/>
  <c r="G905" i="156"/>
  <c r="G906" i="156"/>
  <c r="G907" i="156"/>
  <c r="G908" i="156"/>
  <c r="G909" i="156"/>
  <c r="G910" i="156"/>
  <c r="G911" i="156"/>
  <c r="G912" i="156"/>
  <c r="G913" i="156"/>
  <c r="G914" i="156"/>
  <c r="G915" i="156"/>
  <c r="G916" i="156"/>
  <c r="G917" i="156"/>
  <c r="G918" i="156"/>
  <c r="G919" i="156"/>
  <c r="G920" i="156"/>
  <c r="G921" i="156"/>
  <c r="G922" i="156"/>
  <c r="G923" i="156"/>
  <c r="G924" i="156"/>
  <c r="G925" i="156"/>
  <c r="G926" i="156"/>
  <c r="G927" i="156"/>
  <c r="G928" i="156"/>
  <c r="G929" i="156"/>
  <c r="G930" i="156"/>
  <c r="G931" i="156"/>
  <c r="G932" i="156"/>
  <c r="G933" i="156"/>
  <c r="G934" i="156"/>
  <c r="G935" i="156"/>
  <c r="G936" i="156"/>
  <c r="G937" i="156"/>
  <c r="G938" i="156"/>
  <c r="G939" i="156"/>
  <c r="G940" i="156"/>
  <c r="G941" i="156"/>
  <c r="G942" i="156"/>
  <c r="G943" i="156"/>
  <c r="G944" i="156"/>
  <c r="G945" i="156"/>
  <c r="G946" i="156"/>
  <c r="G947" i="156"/>
  <c r="G948" i="156"/>
  <c r="G949" i="156"/>
  <c r="G950" i="156"/>
  <c r="G951" i="156"/>
  <c r="G952" i="156"/>
  <c r="G953" i="156"/>
  <c r="G954" i="156"/>
  <c r="G955" i="156"/>
  <c r="G956" i="156"/>
  <c r="G957" i="156"/>
  <c r="G958" i="156"/>
  <c r="G959" i="156"/>
  <c r="G960" i="156"/>
  <c r="G961" i="156"/>
  <c r="G962" i="156"/>
  <c r="G963" i="156"/>
  <c r="G964" i="156"/>
  <c r="G965" i="156"/>
  <c r="G966" i="156"/>
  <c r="G967" i="156"/>
  <c r="G968" i="156"/>
  <c r="G969" i="156"/>
  <c r="G970" i="156"/>
  <c r="G971" i="156"/>
  <c r="G972" i="156"/>
  <c r="G973" i="156"/>
  <c r="G974" i="156"/>
  <c r="G975" i="156"/>
  <c r="G976" i="156"/>
  <c r="G977" i="156"/>
  <c r="G978" i="156"/>
  <c r="G979" i="156"/>
  <c r="G980" i="156"/>
  <c r="G981" i="156"/>
  <c r="G982" i="156"/>
  <c r="G983" i="156"/>
  <c r="G984" i="156"/>
  <c r="G985" i="156"/>
  <c r="G986" i="156"/>
  <c r="G987" i="156"/>
  <c r="G988" i="156"/>
  <c r="G989" i="156"/>
  <c r="G990" i="156"/>
  <c r="G991" i="156"/>
  <c r="G992" i="156"/>
  <c r="G993" i="156"/>
  <c r="G994" i="156"/>
  <c r="G995" i="156"/>
  <c r="G996" i="156"/>
  <c r="G997" i="156"/>
  <c r="G998" i="156"/>
  <c r="G999" i="156"/>
  <c r="G1000" i="156"/>
  <c r="G1001" i="156"/>
  <c r="G1002" i="156"/>
  <c r="D17" i="164"/>
  <c r="D18" i="164"/>
  <c r="D19" i="164"/>
  <c r="D20" i="164"/>
  <c r="D21" i="164"/>
  <c r="D22" i="164"/>
  <c r="D23" i="164"/>
  <c r="D24" i="164"/>
  <c r="D25" i="164"/>
  <c r="D26" i="164"/>
  <c r="D27" i="164"/>
  <c r="D28" i="164"/>
  <c r="D29" i="164"/>
  <c r="D30" i="164"/>
  <c r="D31" i="164"/>
  <c r="D32" i="164"/>
  <c r="D33" i="164"/>
  <c r="D34" i="164"/>
  <c r="D35" i="164"/>
  <c r="D36" i="164"/>
  <c r="D37" i="164"/>
  <c r="D38" i="164"/>
  <c r="D39" i="164"/>
  <c r="D40" i="164"/>
  <c r="D41" i="164"/>
  <c r="D42" i="164"/>
  <c r="D43" i="164"/>
  <c r="D44" i="164"/>
  <c r="D45" i="164"/>
  <c r="D46" i="164"/>
  <c r="D47" i="164"/>
  <c r="D48" i="164"/>
  <c r="D49" i="164"/>
  <c r="D50" i="164"/>
  <c r="D51" i="164"/>
  <c r="D52" i="164"/>
  <c r="D53" i="164"/>
  <c r="D54" i="164"/>
  <c r="D55" i="164"/>
  <c r="D56" i="164"/>
  <c r="D57" i="164"/>
  <c r="D58" i="164"/>
  <c r="D59" i="164"/>
  <c r="D60" i="164"/>
  <c r="D61" i="164"/>
  <c r="D62" i="164"/>
  <c r="D63" i="164"/>
  <c r="D64" i="164"/>
  <c r="D65" i="164"/>
  <c r="D66" i="164"/>
  <c r="D67" i="164"/>
  <c r="D68" i="164"/>
  <c r="D69" i="164"/>
  <c r="D70" i="164"/>
  <c r="D71" i="164"/>
  <c r="D72" i="164"/>
  <c r="D73" i="164"/>
  <c r="D74" i="164"/>
  <c r="D75" i="164"/>
  <c r="D76" i="164"/>
  <c r="D77" i="164"/>
  <c r="D78" i="164"/>
  <c r="D79" i="164"/>
  <c r="D80" i="164"/>
  <c r="D81" i="164"/>
  <c r="D82" i="164"/>
  <c r="D83" i="164"/>
  <c r="D84" i="164"/>
  <c r="D85" i="164"/>
  <c r="D86" i="164"/>
  <c r="D87" i="164"/>
  <c r="D88" i="164"/>
  <c r="D89" i="164"/>
  <c r="D90" i="164"/>
  <c r="D91" i="164"/>
  <c r="D92" i="164"/>
  <c r="D93" i="164"/>
  <c r="D94" i="164"/>
  <c r="D95" i="164"/>
  <c r="D96" i="164"/>
  <c r="D97" i="164"/>
  <c r="D98" i="164"/>
  <c r="D99" i="164"/>
  <c r="D100" i="164"/>
  <c r="D101" i="164"/>
  <c r="D102" i="164"/>
  <c r="D103" i="164"/>
  <c r="D104" i="164"/>
  <c r="D105" i="164"/>
  <c r="D106" i="164"/>
  <c r="D107" i="164"/>
  <c r="D108" i="164"/>
  <c r="D109" i="164"/>
  <c r="D110" i="164"/>
  <c r="D111" i="164"/>
  <c r="D112" i="164"/>
  <c r="D113" i="164"/>
  <c r="D114" i="164"/>
  <c r="D115" i="164"/>
  <c r="D116" i="164"/>
  <c r="D117" i="164"/>
  <c r="D118" i="164"/>
  <c r="D119" i="164"/>
  <c r="D120" i="164"/>
  <c r="D121" i="164"/>
  <c r="D122" i="164"/>
  <c r="D123" i="164"/>
  <c r="D124" i="164"/>
  <c r="D125" i="164"/>
  <c r="D126" i="164"/>
  <c r="D127" i="164"/>
  <c r="D128" i="164"/>
  <c r="D129" i="164"/>
  <c r="D130" i="164"/>
  <c r="D131" i="164"/>
  <c r="D132" i="164"/>
  <c r="D133" i="164"/>
  <c r="D134" i="164"/>
  <c r="D135" i="164"/>
  <c r="D136" i="164"/>
  <c r="D137" i="164"/>
  <c r="D138" i="164"/>
  <c r="D139" i="164"/>
  <c r="D140" i="164"/>
  <c r="D141" i="164"/>
  <c r="D142" i="164"/>
  <c r="D143" i="164"/>
  <c r="D144" i="164"/>
  <c r="D145" i="164"/>
  <c r="D146" i="164"/>
  <c r="D147" i="164"/>
  <c r="D148" i="164"/>
  <c r="D149" i="164"/>
  <c r="D150" i="164"/>
  <c r="D151" i="164"/>
  <c r="D152" i="164"/>
  <c r="D153" i="164"/>
  <c r="D154" i="164"/>
  <c r="D155" i="164"/>
  <c r="D156" i="164"/>
  <c r="D157" i="164"/>
  <c r="D158" i="164"/>
  <c r="D159" i="164"/>
  <c r="D160" i="164"/>
  <c r="D161" i="164"/>
  <c r="D162" i="164"/>
  <c r="D163" i="164"/>
  <c r="D164" i="164"/>
  <c r="D165" i="164"/>
  <c r="D166" i="164"/>
  <c r="D167" i="164"/>
  <c r="D168" i="164"/>
  <c r="D169" i="164"/>
  <c r="D170" i="164"/>
  <c r="D171" i="164"/>
  <c r="D172" i="164"/>
  <c r="D173" i="164"/>
  <c r="D174" i="164"/>
  <c r="D175" i="164"/>
  <c r="D176" i="164"/>
  <c r="D177" i="164"/>
  <c r="D178" i="164"/>
  <c r="D179" i="164"/>
  <c r="D180" i="164"/>
  <c r="D181" i="164"/>
  <c r="D182" i="164"/>
  <c r="D183" i="164"/>
  <c r="D184" i="164"/>
  <c r="D185" i="164"/>
  <c r="D186" i="164"/>
  <c r="D187" i="164"/>
  <c r="D188" i="164"/>
  <c r="D189" i="164"/>
  <c r="D190" i="164"/>
  <c r="D191" i="164"/>
  <c r="D192" i="164"/>
  <c r="D193" i="164"/>
  <c r="D194" i="164"/>
  <c r="D195" i="164"/>
  <c r="D196" i="164"/>
  <c r="D197" i="164"/>
  <c r="D198" i="164"/>
  <c r="D199" i="164"/>
  <c r="D200" i="164"/>
  <c r="D201" i="164"/>
  <c r="D202" i="164"/>
  <c r="D203" i="164"/>
  <c r="D204" i="164"/>
  <c r="D205" i="164"/>
  <c r="D206" i="164"/>
  <c r="D207" i="164"/>
  <c r="D208" i="164"/>
  <c r="D209" i="164"/>
  <c r="D210" i="164"/>
  <c r="D211" i="164"/>
  <c r="D212" i="164"/>
  <c r="D213" i="164"/>
  <c r="D214" i="164"/>
  <c r="D215" i="164"/>
  <c r="D216" i="164"/>
  <c r="D217" i="164"/>
  <c r="D218" i="164"/>
  <c r="D219" i="164"/>
  <c r="D220" i="164"/>
  <c r="D221" i="164"/>
  <c r="D222" i="164"/>
  <c r="D223" i="164"/>
  <c r="D224" i="164"/>
  <c r="D225" i="164"/>
  <c r="D226" i="164"/>
  <c r="D227" i="164"/>
  <c r="D228" i="164"/>
  <c r="D229" i="164"/>
  <c r="D230" i="164"/>
  <c r="D231" i="164"/>
  <c r="D232" i="164"/>
  <c r="D233" i="164"/>
  <c r="D234" i="164"/>
  <c r="D235" i="164"/>
  <c r="D236" i="164"/>
  <c r="D237" i="164"/>
  <c r="D238" i="164"/>
  <c r="D239" i="164"/>
  <c r="D240" i="164"/>
  <c r="D241" i="164"/>
  <c r="D242" i="164"/>
  <c r="D243" i="164"/>
  <c r="D244" i="164"/>
  <c r="D245" i="164"/>
  <c r="D246" i="164"/>
  <c r="D247" i="164"/>
  <c r="D248" i="164"/>
  <c r="D249" i="164"/>
  <c r="D250" i="164"/>
  <c r="D251" i="164"/>
  <c r="D252" i="164"/>
  <c r="D253" i="164"/>
  <c r="D254" i="164"/>
  <c r="D255" i="164"/>
  <c r="D256" i="164"/>
  <c r="D257" i="164"/>
  <c r="D258" i="164"/>
  <c r="D259" i="164"/>
  <c r="D260" i="164"/>
  <c r="D261" i="164"/>
  <c r="D262" i="164"/>
  <c r="D263" i="164"/>
  <c r="D264" i="164"/>
  <c r="D265" i="164"/>
  <c r="D266" i="164"/>
  <c r="D267" i="164"/>
  <c r="D268" i="164"/>
  <c r="D269" i="164"/>
  <c r="D270" i="164"/>
  <c r="D271" i="164"/>
  <c r="D272" i="164"/>
  <c r="D273" i="164"/>
  <c r="D274" i="164"/>
  <c r="D275" i="164"/>
  <c r="D276" i="164"/>
  <c r="D277" i="164"/>
  <c r="D278" i="164"/>
  <c r="D279" i="164"/>
  <c r="D280" i="164"/>
  <c r="D281" i="164"/>
  <c r="D282" i="164"/>
  <c r="D283" i="164"/>
  <c r="D284" i="164"/>
  <c r="D285" i="164"/>
  <c r="D286" i="164"/>
  <c r="D287" i="164"/>
  <c r="D288" i="164"/>
  <c r="D289" i="164"/>
  <c r="D290" i="164"/>
  <c r="D291" i="164"/>
  <c r="D292" i="164"/>
  <c r="D293" i="164"/>
  <c r="D294" i="164"/>
  <c r="D295" i="164"/>
  <c r="D296" i="164"/>
  <c r="D297" i="164"/>
  <c r="D298" i="164"/>
  <c r="D299" i="164"/>
  <c r="D300" i="164"/>
  <c r="D301" i="164"/>
  <c r="D302" i="164"/>
  <c r="D303" i="164"/>
  <c r="D304" i="164"/>
  <c r="D305" i="164"/>
  <c r="D306" i="164"/>
  <c r="D307" i="164"/>
  <c r="D308" i="164"/>
  <c r="D309" i="164"/>
  <c r="D310" i="164"/>
  <c r="D311" i="164"/>
  <c r="D312" i="164"/>
  <c r="D313" i="164"/>
  <c r="D314" i="164"/>
  <c r="D315" i="164"/>
  <c r="D316" i="164"/>
  <c r="D317" i="164"/>
  <c r="D318" i="164"/>
  <c r="D319" i="164"/>
  <c r="D320" i="164"/>
  <c r="D321" i="164"/>
  <c r="D322" i="164"/>
  <c r="D323" i="164"/>
  <c r="D324" i="164"/>
  <c r="D325" i="164"/>
  <c r="D326" i="164"/>
  <c r="D327" i="164"/>
  <c r="D328" i="164"/>
  <c r="D329" i="164"/>
  <c r="D330" i="164"/>
  <c r="D331" i="164"/>
  <c r="D332" i="164"/>
  <c r="D333" i="164"/>
  <c r="D334" i="164"/>
  <c r="D335" i="164"/>
  <c r="D336" i="164"/>
  <c r="D337" i="164"/>
  <c r="D338" i="164"/>
  <c r="D339" i="164"/>
  <c r="D340" i="164"/>
  <c r="D341" i="164"/>
  <c r="D342" i="164"/>
  <c r="D343" i="164"/>
  <c r="D344" i="164"/>
  <c r="D345" i="164"/>
  <c r="D346" i="164"/>
  <c r="D347" i="164"/>
  <c r="D348" i="164"/>
  <c r="D349" i="164"/>
  <c r="D350" i="164"/>
  <c r="D351" i="164"/>
  <c r="D352" i="164"/>
  <c r="D353" i="164"/>
  <c r="D354" i="164"/>
  <c r="D355" i="164"/>
  <c r="D356" i="164"/>
  <c r="D357" i="164"/>
  <c r="D358" i="164"/>
  <c r="D359" i="164"/>
  <c r="D360" i="164"/>
  <c r="D361" i="164"/>
  <c r="D362" i="164"/>
  <c r="D363" i="164"/>
  <c r="D364" i="164"/>
  <c r="D365" i="164"/>
  <c r="D366" i="164"/>
  <c r="D367" i="164"/>
  <c r="D368" i="164"/>
  <c r="D369" i="164"/>
  <c r="D370" i="164"/>
  <c r="D371" i="164"/>
  <c r="D372" i="164"/>
  <c r="D373" i="164"/>
  <c r="D374" i="164"/>
  <c r="D375" i="164"/>
  <c r="D376" i="164"/>
  <c r="D377" i="164"/>
  <c r="D378" i="164"/>
  <c r="D379" i="164"/>
  <c r="D380" i="164"/>
  <c r="D381" i="164"/>
  <c r="D382" i="164"/>
  <c r="D383" i="164"/>
  <c r="D384" i="164"/>
  <c r="D385" i="164"/>
  <c r="D386" i="164"/>
  <c r="D387" i="164"/>
  <c r="D388" i="164"/>
  <c r="D389" i="164"/>
  <c r="D390" i="164"/>
  <c r="D391" i="164"/>
  <c r="D392" i="164"/>
  <c r="D393" i="164"/>
  <c r="D394" i="164"/>
  <c r="D395" i="164"/>
  <c r="D396" i="164"/>
  <c r="D397" i="164"/>
  <c r="D398" i="164"/>
  <c r="D399" i="164"/>
  <c r="D400" i="164"/>
  <c r="D401" i="164"/>
  <c r="D402" i="164"/>
  <c r="D403" i="164"/>
  <c r="D404" i="164"/>
  <c r="D405" i="164"/>
  <c r="D406" i="164"/>
  <c r="D407" i="164"/>
  <c r="D408" i="164"/>
  <c r="D409" i="164"/>
  <c r="D410" i="164"/>
  <c r="D411" i="164"/>
  <c r="D412" i="164"/>
  <c r="D413" i="164"/>
  <c r="D414" i="164"/>
  <c r="D415" i="164"/>
  <c r="D416" i="164"/>
  <c r="D417" i="164"/>
  <c r="D418" i="164"/>
  <c r="D419" i="164"/>
  <c r="D420" i="164"/>
  <c r="D421" i="164"/>
  <c r="D422" i="164"/>
  <c r="D423" i="164"/>
  <c r="D424" i="164"/>
  <c r="D425" i="164"/>
  <c r="D426" i="164"/>
  <c r="D427" i="164"/>
  <c r="D428" i="164"/>
  <c r="D429" i="164"/>
  <c r="D430" i="164"/>
  <c r="D431" i="164"/>
  <c r="D432" i="164"/>
  <c r="D433" i="164"/>
  <c r="D434" i="164"/>
  <c r="D435" i="164"/>
  <c r="D436" i="164"/>
  <c r="D437" i="164"/>
  <c r="D438" i="164"/>
  <c r="D439" i="164"/>
  <c r="D440" i="164"/>
  <c r="D441" i="164"/>
  <c r="D442" i="164"/>
  <c r="D443" i="164"/>
  <c r="D444" i="164"/>
  <c r="D445" i="164"/>
  <c r="D446" i="164"/>
  <c r="D447" i="164"/>
  <c r="D448" i="164"/>
  <c r="D449" i="164"/>
  <c r="D450" i="164"/>
  <c r="D451" i="164"/>
  <c r="D452" i="164"/>
  <c r="D453" i="164"/>
  <c r="D454" i="164"/>
  <c r="D455" i="164"/>
  <c r="D456" i="164"/>
  <c r="D457" i="164"/>
  <c r="D458" i="164"/>
  <c r="D459" i="164"/>
  <c r="D460" i="164"/>
  <c r="D461" i="164"/>
  <c r="D462" i="164"/>
  <c r="D463" i="164"/>
  <c r="D464" i="164"/>
  <c r="D465" i="164"/>
  <c r="D466" i="164"/>
  <c r="D467" i="164"/>
  <c r="D468" i="164"/>
  <c r="D469" i="164"/>
  <c r="D470" i="164"/>
  <c r="D471" i="164"/>
  <c r="D472" i="164"/>
  <c r="D473" i="164"/>
  <c r="D474" i="164"/>
  <c r="D475" i="164"/>
  <c r="D476" i="164"/>
  <c r="D477" i="164"/>
  <c r="D478" i="164"/>
  <c r="D479" i="164"/>
  <c r="D480" i="164"/>
  <c r="D481" i="164"/>
  <c r="D482" i="164"/>
  <c r="D483" i="164"/>
  <c r="D484" i="164"/>
  <c r="D485" i="164"/>
  <c r="D486" i="164"/>
  <c r="D487" i="164"/>
  <c r="D488" i="164"/>
  <c r="D489" i="164"/>
  <c r="D490" i="164"/>
  <c r="D491" i="164"/>
  <c r="D492" i="164"/>
  <c r="D493" i="164"/>
  <c r="D494" i="164"/>
  <c r="D495" i="164"/>
  <c r="D496" i="164"/>
  <c r="D497" i="164"/>
  <c r="D498" i="164"/>
  <c r="D499" i="164"/>
  <c r="D500" i="164"/>
  <c r="D501" i="164"/>
  <c r="D502" i="164"/>
  <c r="D503" i="164"/>
  <c r="D504" i="164"/>
  <c r="D505" i="164"/>
  <c r="D506" i="164"/>
  <c r="D507" i="164"/>
  <c r="D508" i="164"/>
  <c r="D509" i="164"/>
  <c r="D510" i="164"/>
  <c r="D511" i="164"/>
  <c r="D512" i="164"/>
  <c r="D513" i="164"/>
  <c r="D514" i="164"/>
  <c r="D515" i="164"/>
  <c r="D516" i="164"/>
  <c r="D517" i="164"/>
  <c r="D518" i="164"/>
  <c r="D519" i="164"/>
  <c r="D520" i="164"/>
  <c r="D521" i="164"/>
  <c r="D522" i="164"/>
  <c r="D523" i="164"/>
  <c r="D524" i="164"/>
  <c r="D525" i="164"/>
  <c r="D526" i="164"/>
  <c r="D527" i="164"/>
  <c r="D528" i="164"/>
  <c r="D529" i="164"/>
  <c r="D530" i="164"/>
  <c r="D531" i="164"/>
  <c r="D532" i="164"/>
  <c r="D533" i="164"/>
  <c r="D534" i="164"/>
  <c r="D535" i="164"/>
  <c r="D536" i="164"/>
  <c r="D537" i="164"/>
  <c r="D538" i="164"/>
  <c r="D539" i="164"/>
  <c r="D540" i="164"/>
  <c r="D541" i="164"/>
  <c r="D542" i="164"/>
  <c r="D543" i="164"/>
  <c r="D544" i="164"/>
  <c r="D545" i="164"/>
  <c r="D546" i="164"/>
  <c r="D547" i="164"/>
  <c r="D548" i="164"/>
  <c r="D549" i="164"/>
  <c r="D550" i="164"/>
  <c r="D551" i="164"/>
  <c r="D552" i="164"/>
  <c r="D553" i="164"/>
  <c r="D554" i="164"/>
  <c r="D555" i="164"/>
  <c r="D556" i="164"/>
  <c r="D557" i="164"/>
  <c r="D558" i="164"/>
  <c r="D559" i="164"/>
  <c r="D560" i="164"/>
  <c r="D561" i="164"/>
  <c r="D562" i="164"/>
  <c r="D563" i="164"/>
  <c r="D564" i="164"/>
  <c r="D565" i="164"/>
  <c r="D566" i="164"/>
  <c r="D567" i="164"/>
  <c r="D568" i="164"/>
  <c r="D569" i="164"/>
  <c r="D570" i="164"/>
  <c r="D571" i="164"/>
  <c r="D572" i="164"/>
  <c r="D573" i="164"/>
  <c r="D574" i="164"/>
  <c r="D575" i="164"/>
  <c r="D576" i="164"/>
  <c r="D577" i="164"/>
  <c r="D578" i="164"/>
  <c r="D579" i="164"/>
  <c r="D580" i="164"/>
  <c r="D581" i="164"/>
  <c r="D582" i="164"/>
  <c r="D583" i="164"/>
  <c r="D584" i="164"/>
  <c r="D585" i="164"/>
  <c r="D586" i="164"/>
  <c r="D587" i="164"/>
  <c r="D588" i="164"/>
  <c r="D589" i="164"/>
  <c r="D590" i="164"/>
  <c r="D591" i="164"/>
  <c r="D592" i="164"/>
  <c r="D593" i="164"/>
  <c r="D594" i="164"/>
  <c r="D595" i="164"/>
  <c r="D596" i="164"/>
  <c r="D597" i="164"/>
  <c r="D598" i="164"/>
  <c r="D599" i="164"/>
  <c r="D600" i="164"/>
  <c r="D601" i="164"/>
  <c r="D602" i="164"/>
  <c r="D603" i="164"/>
  <c r="D604" i="164"/>
  <c r="D605" i="164"/>
  <c r="D606" i="164"/>
  <c r="D607" i="164"/>
  <c r="D608" i="164"/>
  <c r="D609" i="164"/>
  <c r="D610" i="164"/>
  <c r="D611" i="164"/>
  <c r="D612" i="164"/>
  <c r="D613" i="164"/>
  <c r="D614" i="164"/>
  <c r="D615" i="164"/>
  <c r="D616" i="164"/>
  <c r="D617" i="164"/>
  <c r="D618" i="164"/>
  <c r="D619" i="164"/>
  <c r="D620" i="164"/>
  <c r="D621" i="164"/>
  <c r="D622" i="164"/>
  <c r="D623" i="164"/>
  <c r="D624" i="164"/>
  <c r="D625" i="164"/>
  <c r="D626" i="164"/>
  <c r="D627" i="164"/>
  <c r="D628" i="164"/>
  <c r="D629" i="164"/>
  <c r="D630" i="164"/>
  <c r="D631" i="164"/>
  <c r="D632" i="164"/>
  <c r="D633" i="164"/>
  <c r="D634" i="164"/>
  <c r="D635" i="164"/>
  <c r="D636" i="164"/>
  <c r="D637" i="164"/>
  <c r="D638" i="164"/>
  <c r="D639" i="164"/>
  <c r="D640" i="164"/>
  <c r="D641" i="164"/>
  <c r="D642" i="164"/>
  <c r="D643" i="164"/>
  <c r="D644" i="164"/>
  <c r="D645" i="164"/>
  <c r="D646" i="164"/>
  <c r="D647" i="164"/>
  <c r="D648" i="164"/>
  <c r="D649" i="164"/>
  <c r="D650" i="164"/>
  <c r="D651" i="164"/>
  <c r="D652" i="164"/>
  <c r="D653" i="164"/>
  <c r="D654" i="164"/>
  <c r="D655" i="164"/>
  <c r="D656" i="164"/>
  <c r="D657" i="164"/>
  <c r="D658" i="164"/>
  <c r="D659" i="164"/>
  <c r="D660" i="164"/>
  <c r="D661" i="164"/>
  <c r="D662" i="164"/>
  <c r="D663" i="164"/>
  <c r="D664" i="164"/>
  <c r="D665" i="164"/>
  <c r="D666" i="164"/>
  <c r="D667" i="164"/>
  <c r="D668" i="164"/>
  <c r="D669" i="164"/>
  <c r="D670" i="164"/>
  <c r="D671" i="164"/>
  <c r="D672" i="164"/>
  <c r="D673" i="164"/>
  <c r="D674" i="164"/>
  <c r="D675" i="164"/>
  <c r="D676" i="164"/>
  <c r="D677" i="164"/>
  <c r="D678" i="164"/>
  <c r="D679" i="164"/>
  <c r="D680" i="164"/>
  <c r="D681" i="164"/>
  <c r="D682" i="164"/>
  <c r="D683" i="164"/>
  <c r="D684" i="164"/>
  <c r="D685" i="164"/>
  <c r="D686" i="164"/>
  <c r="D687" i="164"/>
  <c r="D688" i="164"/>
  <c r="D689" i="164"/>
  <c r="D690" i="164"/>
  <c r="D691" i="164"/>
  <c r="D692" i="164"/>
  <c r="D693" i="164"/>
  <c r="D694" i="164"/>
  <c r="D695" i="164"/>
  <c r="D696" i="164"/>
  <c r="D697" i="164"/>
  <c r="D698" i="164"/>
  <c r="D699" i="164"/>
  <c r="D700" i="164"/>
  <c r="D701" i="164"/>
  <c r="D702" i="164"/>
  <c r="D703" i="164"/>
  <c r="D704" i="164"/>
  <c r="D705" i="164"/>
  <c r="D706" i="164"/>
  <c r="D707" i="164"/>
  <c r="D708" i="164"/>
  <c r="D709" i="164"/>
  <c r="D710" i="164"/>
  <c r="D711" i="164"/>
  <c r="D712" i="164"/>
  <c r="D713" i="164"/>
  <c r="D714" i="164"/>
  <c r="D715" i="164"/>
  <c r="D716" i="164"/>
  <c r="D717" i="164"/>
  <c r="D718" i="164"/>
  <c r="D719" i="164"/>
  <c r="D720" i="164"/>
  <c r="D721" i="164"/>
  <c r="D722" i="164"/>
  <c r="D723" i="164"/>
  <c r="D724" i="164"/>
  <c r="D725" i="164"/>
  <c r="D726" i="164"/>
  <c r="D727" i="164"/>
  <c r="D728" i="164"/>
  <c r="D729" i="164"/>
  <c r="D730" i="164"/>
  <c r="D731" i="164"/>
  <c r="D732" i="164"/>
  <c r="D733" i="164"/>
  <c r="D734" i="164"/>
  <c r="D735" i="164"/>
  <c r="D736" i="164"/>
  <c r="D737" i="164"/>
  <c r="D738" i="164"/>
  <c r="D739" i="164"/>
  <c r="D740" i="164"/>
  <c r="D741" i="164"/>
  <c r="D742" i="164"/>
  <c r="D743" i="164"/>
  <c r="D744" i="164"/>
  <c r="D745" i="164"/>
  <c r="D746" i="164"/>
  <c r="D747" i="164"/>
  <c r="D748" i="164"/>
  <c r="D749" i="164"/>
  <c r="D750" i="164"/>
  <c r="D751" i="164"/>
  <c r="D752" i="164"/>
  <c r="D753" i="164"/>
  <c r="D754" i="164"/>
  <c r="D755" i="164"/>
  <c r="D756" i="164"/>
  <c r="D757" i="164"/>
  <c r="D758" i="164"/>
  <c r="D759" i="164"/>
  <c r="D760" i="164"/>
  <c r="D761" i="164"/>
  <c r="D762" i="164"/>
  <c r="D763" i="164"/>
  <c r="D764" i="164"/>
  <c r="D765" i="164"/>
  <c r="D766" i="164"/>
  <c r="D767" i="164"/>
  <c r="D768" i="164"/>
  <c r="D769" i="164"/>
  <c r="D770" i="164"/>
  <c r="D771" i="164"/>
  <c r="D772" i="164"/>
  <c r="D773" i="164"/>
  <c r="D774" i="164"/>
  <c r="D775" i="164"/>
  <c r="D776" i="164"/>
  <c r="D777" i="164"/>
  <c r="D778" i="164"/>
  <c r="D779" i="164"/>
  <c r="D780" i="164"/>
  <c r="D781" i="164"/>
  <c r="D782" i="164"/>
  <c r="D783" i="164"/>
  <c r="D784" i="164"/>
  <c r="D785" i="164"/>
  <c r="D786" i="164"/>
  <c r="D787" i="164"/>
  <c r="D788" i="164"/>
  <c r="D789" i="164"/>
  <c r="D790" i="164"/>
  <c r="D791" i="164"/>
  <c r="D792" i="164"/>
  <c r="D793" i="164"/>
  <c r="D794" i="164"/>
  <c r="D795" i="164"/>
  <c r="D796" i="164"/>
  <c r="D797" i="164"/>
  <c r="D798" i="164"/>
  <c r="D799" i="164"/>
  <c r="D800" i="164"/>
  <c r="D801" i="164"/>
  <c r="D802" i="164"/>
  <c r="D803" i="164"/>
  <c r="D804" i="164"/>
  <c r="D805" i="164"/>
  <c r="D806" i="164"/>
  <c r="D807" i="164"/>
  <c r="D808" i="164"/>
  <c r="D809" i="164"/>
  <c r="D810" i="164"/>
  <c r="D811" i="164"/>
  <c r="D812" i="164"/>
  <c r="D813" i="164"/>
  <c r="D814" i="164"/>
  <c r="D815" i="164"/>
  <c r="D816" i="164"/>
  <c r="D817" i="164"/>
  <c r="D818" i="164"/>
  <c r="D819" i="164"/>
  <c r="D820" i="164"/>
  <c r="D821" i="164"/>
  <c r="D822" i="164"/>
  <c r="D823" i="164"/>
  <c r="D824" i="164"/>
  <c r="D825" i="164"/>
  <c r="D826" i="164"/>
  <c r="D827" i="164"/>
  <c r="D828" i="164"/>
  <c r="D829" i="164"/>
  <c r="D830" i="164"/>
  <c r="D831" i="164"/>
  <c r="D832" i="164"/>
  <c r="D833" i="164"/>
  <c r="D834" i="164"/>
  <c r="D835" i="164"/>
  <c r="D836" i="164"/>
  <c r="D837" i="164"/>
  <c r="D838" i="164"/>
  <c r="D839" i="164"/>
  <c r="D840" i="164"/>
  <c r="D841" i="164"/>
  <c r="D842" i="164"/>
  <c r="D843" i="164"/>
  <c r="D844" i="164"/>
  <c r="D845" i="164"/>
  <c r="D846" i="164"/>
  <c r="D847" i="164"/>
  <c r="D848" i="164"/>
  <c r="D849" i="164"/>
  <c r="D850" i="164"/>
  <c r="D851" i="164"/>
  <c r="D852" i="164"/>
  <c r="D853" i="164"/>
  <c r="D854" i="164"/>
  <c r="D855" i="164"/>
  <c r="D856" i="164"/>
  <c r="D857" i="164"/>
  <c r="D858" i="164"/>
  <c r="D859" i="164"/>
  <c r="D860" i="164"/>
  <c r="D861" i="164"/>
  <c r="D862" i="164"/>
  <c r="D863" i="164"/>
  <c r="D864" i="164"/>
  <c r="D865" i="164"/>
  <c r="D866" i="164"/>
  <c r="D867" i="164"/>
  <c r="D868" i="164"/>
  <c r="D869" i="164"/>
  <c r="D870" i="164"/>
  <c r="D871" i="164"/>
  <c r="D872" i="164"/>
  <c r="D873" i="164"/>
  <c r="D874" i="164"/>
  <c r="D875" i="164"/>
  <c r="D876" i="164"/>
  <c r="D877" i="164"/>
  <c r="D878" i="164"/>
  <c r="D879" i="164"/>
  <c r="D880" i="164"/>
  <c r="D881" i="164"/>
  <c r="D882" i="164"/>
  <c r="D883" i="164"/>
  <c r="D884" i="164"/>
  <c r="D885" i="164"/>
  <c r="D886" i="164"/>
  <c r="D887" i="164"/>
  <c r="D888" i="164"/>
  <c r="D889" i="164"/>
  <c r="D890" i="164"/>
  <c r="D891" i="164"/>
  <c r="D892" i="164"/>
  <c r="D893" i="164"/>
  <c r="D894" i="164"/>
  <c r="D895" i="164"/>
  <c r="D896" i="164"/>
  <c r="D897" i="164"/>
  <c r="D898" i="164"/>
  <c r="D899" i="164"/>
  <c r="D900" i="164"/>
  <c r="D901" i="164"/>
  <c r="D902" i="164"/>
  <c r="D903" i="164"/>
  <c r="D904" i="164"/>
  <c r="D905" i="164"/>
  <c r="D906" i="164"/>
  <c r="D907" i="164"/>
  <c r="D908" i="164"/>
  <c r="D909" i="164"/>
  <c r="D910" i="164"/>
  <c r="D911" i="164"/>
  <c r="D912" i="164"/>
  <c r="D913" i="164"/>
  <c r="D914" i="164"/>
  <c r="D915" i="164"/>
  <c r="D916" i="164"/>
  <c r="D917" i="164"/>
  <c r="D918" i="164"/>
  <c r="D919" i="164"/>
  <c r="D920" i="164"/>
  <c r="D921" i="164"/>
  <c r="D922" i="164"/>
  <c r="D923" i="164"/>
  <c r="D924" i="164"/>
  <c r="D925" i="164"/>
  <c r="D926" i="164"/>
  <c r="D927" i="164"/>
  <c r="D928" i="164"/>
  <c r="D929" i="164"/>
  <c r="D930" i="164"/>
  <c r="D931" i="164"/>
  <c r="D932" i="164"/>
  <c r="D933" i="164"/>
  <c r="D934" i="164"/>
  <c r="D935" i="164"/>
  <c r="D936" i="164"/>
  <c r="D937" i="164"/>
  <c r="D938" i="164"/>
  <c r="D939" i="164"/>
  <c r="D940" i="164"/>
  <c r="D941" i="164"/>
  <c r="D942" i="164"/>
  <c r="D943" i="164"/>
  <c r="D944" i="164"/>
  <c r="D945" i="164"/>
  <c r="D946" i="164"/>
  <c r="D947" i="164"/>
  <c r="D948" i="164"/>
  <c r="D949" i="164"/>
  <c r="D950" i="164"/>
  <c r="D951" i="164"/>
  <c r="D952" i="164"/>
  <c r="D953" i="164"/>
  <c r="D954" i="164"/>
  <c r="D955" i="164"/>
  <c r="D956" i="164"/>
  <c r="D957" i="164"/>
  <c r="D958" i="164"/>
  <c r="D959" i="164"/>
  <c r="D960" i="164"/>
  <c r="D961" i="164"/>
  <c r="D962" i="164"/>
  <c r="D963" i="164"/>
  <c r="D964" i="164"/>
  <c r="D965" i="164"/>
  <c r="D966" i="164"/>
  <c r="D967" i="164"/>
  <c r="D968" i="164"/>
  <c r="D969" i="164"/>
  <c r="D970" i="164"/>
  <c r="D971" i="164"/>
  <c r="D972" i="164"/>
  <c r="D973" i="164"/>
  <c r="D974" i="164"/>
  <c r="D975" i="164"/>
  <c r="D976" i="164"/>
  <c r="D977" i="164"/>
  <c r="D978" i="164"/>
  <c r="D979" i="164"/>
  <c r="D980" i="164"/>
  <c r="D981" i="164"/>
  <c r="D982" i="164"/>
  <c r="D984" i="164"/>
  <c r="D985" i="164"/>
  <c r="D986" i="164"/>
  <c r="D987" i="164"/>
  <c r="D988" i="164"/>
  <c r="D989" i="164"/>
  <c r="D990" i="164"/>
  <c r="D991" i="164"/>
  <c r="D992" i="164"/>
  <c r="D993" i="164"/>
  <c r="D994" i="164"/>
  <c r="D995" i="164"/>
  <c r="D996" i="164"/>
  <c r="D997" i="164"/>
  <c r="D998" i="164"/>
  <c r="D999" i="164"/>
  <c r="D1000" i="164"/>
  <c r="D1001" i="164"/>
  <c r="D1002" i="164"/>
  <c r="D1003" i="164"/>
  <c r="D1004" i="164"/>
  <c r="D1005" i="164"/>
  <c r="D1006" i="164"/>
  <c r="D1007" i="164"/>
  <c r="D1008" i="164"/>
  <c r="C17" i="164"/>
  <c r="C18" i="164"/>
  <c r="C19" i="164"/>
  <c r="C20" i="164"/>
  <c r="C21" i="164"/>
  <c r="C22" i="164"/>
  <c r="C23" i="164"/>
  <c r="C24" i="164"/>
  <c r="C25" i="164"/>
  <c r="C26" i="164"/>
  <c r="C27" i="164"/>
  <c r="C28" i="164"/>
  <c r="C29" i="164"/>
  <c r="C30" i="164"/>
  <c r="C31" i="164"/>
  <c r="C32" i="164"/>
  <c r="C33" i="164"/>
  <c r="C34" i="164"/>
  <c r="C35" i="164"/>
  <c r="C36" i="164"/>
  <c r="C37" i="164"/>
  <c r="C38" i="164"/>
  <c r="C39" i="164"/>
  <c r="C40" i="164"/>
  <c r="C41" i="164"/>
  <c r="C42" i="164"/>
  <c r="C43" i="164"/>
  <c r="C44" i="164"/>
  <c r="C45" i="164"/>
  <c r="C46" i="164"/>
  <c r="C47" i="164"/>
  <c r="C48" i="164"/>
  <c r="C49" i="164"/>
  <c r="C50" i="164"/>
  <c r="C51" i="164"/>
  <c r="C52" i="164"/>
  <c r="C53" i="164"/>
  <c r="C54" i="164"/>
  <c r="C55" i="164"/>
  <c r="C56" i="164"/>
  <c r="C57" i="164"/>
  <c r="C58" i="164"/>
  <c r="C59" i="164"/>
  <c r="C60" i="164"/>
  <c r="C61" i="164"/>
  <c r="C62" i="164"/>
  <c r="C63" i="164"/>
  <c r="C64" i="164"/>
  <c r="C65" i="164"/>
  <c r="C66" i="164"/>
  <c r="C67" i="164"/>
  <c r="C68" i="164"/>
  <c r="C69" i="164"/>
  <c r="C70" i="164"/>
  <c r="C71" i="164"/>
  <c r="C72" i="164"/>
  <c r="C73" i="164"/>
  <c r="C74" i="164"/>
  <c r="C75" i="164"/>
  <c r="C76" i="164"/>
  <c r="C77" i="164"/>
  <c r="C78" i="164"/>
  <c r="C79" i="164"/>
  <c r="C80" i="164"/>
  <c r="C81" i="164"/>
  <c r="C82" i="164"/>
  <c r="C83" i="164"/>
  <c r="C84" i="164"/>
  <c r="C85" i="164"/>
  <c r="C86" i="164"/>
  <c r="C87" i="164"/>
  <c r="C88" i="164"/>
  <c r="C89" i="164"/>
  <c r="C90" i="164"/>
  <c r="C91" i="164"/>
  <c r="C92" i="164"/>
  <c r="C93" i="164"/>
  <c r="C94" i="164"/>
  <c r="C95" i="164"/>
  <c r="C96" i="164"/>
  <c r="C97" i="164"/>
  <c r="C98" i="164"/>
  <c r="C99" i="164"/>
  <c r="C100" i="164"/>
  <c r="C101" i="164"/>
  <c r="C102" i="164"/>
  <c r="C103" i="164"/>
  <c r="C104" i="164"/>
  <c r="C105" i="164"/>
  <c r="C106" i="164"/>
  <c r="C107" i="164"/>
  <c r="C108" i="164"/>
  <c r="C109" i="164"/>
  <c r="C110" i="164"/>
  <c r="C111" i="164"/>
  <c r="C112" i="164"/>
  <c r="C113" i="164"/>
  <c r="C114" i="164"/>
  <c r="C115" i="164"/>
  <c r="C116" i="164"/>
  <c r="C117" i="164"/>
  <c r="C118" i="164"/>
  <c r="C119" i="164"/>
  <c r="C120" i="164"/>
  <c r="C121" i="164"/>
  <c r="C122" i="164"/>
  <c r="C123" i="164"/>
  <c r="C124" i="164"/>
  <c r="C125" i="164"/>
  <c r="C126" i="164"/>
  <c r="C127" i="164"/>
  <c r="C128" i="164"/>
  <c r="C129" i="164"/>
  <c r="C130" i="164"/>
  <c r="C131" i="164"/>
  <c r="C132" i="164"/>
  <c r="C133" i="164"/>
  <c r="C134" i="164"/>
  <c r="C135" i="164"/>
  <c r="C136" i="164"/>
  <c r="C137" i="164"/>
  <c r="C138" i="164"/>
  <c r="C139" i="164"/>
  <c r="C140" i="164"/>
  <c r="C141" i="164"/>
  <c r="C142" i="164"/>
  <c r="C143" i="164"/>
  <c r="C144" i="164"/>
  <c r="C145" i="164"/>
  <c r="C146" i="164"/>
  <c r="C147" i="164"/>
  <c r="C148" i="164"/>
  <c r="C149" i="164"/>
  <c r="C150" i="164"/>
  <c r="C151" i="164"/>
  <c r="C152" i="164"/>
  <c r="C153" i="164"/>
  <c r="C154" i="164"/>
  <c r="C155" i="164"/>
  <c r="C156" i="164"/>
  <c r="C157" i="164"/>
  <c r="C158" i="164"/>
  <c r="C159" i="164"/>
  <c r="C160" i="164"/>
  <c r="C161" i="164"/>
  <c r="C162" i="164"/>
  <c r="C163" i="164"/>
  <c r="C164" i="164"/>
  <c r="C165" i="164"/>
  <c r="C166" i="164"/>
  <c r="C167" i="164"/>
  <c r="C168" i="164"/>
  <c r="C169" i="164"/>
  <c r="C170" i="164"/>
  <c r="C171" i="164"/>
  <c r="C172" i="164"/>
  <c r="C173" i="164"/>
  <c r="C174" i="164"/>
  <c r="C175" i="164"/>
  <c r="C176" i="164"/>
  <c r="C177" i="164"/>
  <c r="C178" i="164"/>
  <c r="C179" i="164"/>
  <c r="C180" i="164"/>
  <c r="C181" i="164"/>
  <c r="C182" i="164"/>
  <c r="C183" i="164"/>
  <c r="C184" i="164"/>
  <c r="C185" i="164"/>
  <c r="C186" i="164"/>
  <c r="C187" i="164"/>
  <c r="C188" i="164"/>
  <c r="C189" i="164"/>
  <c r="C190" i="164"/>
  <c r="C191" i="164"/>
  <c r="C192" i="164"/>
  <c r="C193" i="164"/>
  <c r="C194" i="164"/>
  <c r="C195" i="164"/>
  <c r="C196" i="164"/>
  <c r="C197" i="164"/>
  <c r="C198" i="164"/>
  <c r="C199" i="164"/>
  <c r="C200" i="164"/>
  <c r="C201" i="164"/>
  <c r="C202" i="164"/>
  <c r="C203" i="164"/>
  <c r="C204" i="164"/>
  <c r="C205" i="164"/>
  <c r="C206" i="164"/>
  <c r="C207" i="164"/>
  <c r="C208" i="164"/>
  <c r="C209" i="164"/>
  <c r="C210" i="164"/>
  <c r="C211" i="164"/>
  <c r="C212" i="164"/>
  <c r="C213" i="164"/>
  <c r="C214" i="164"/>
  <c r="C215" i="164"/>
  <c r="C216" i="164"/>
  <c r="C217" i="164"/>
  <c r="C218" i="164"/>
  <c r="C219" i="164"/>
  <c r="C220" i="164"/>
  <c r="C221" i="164"/>
  <c r="C222" i="164"/>
  <c r="C223" i="164"/>
  <c r="C224" i="164"/>
  <c r="C225" i="164"/>
  <c r="C226" i="164"/>
  <c r="C227" i="164"/>
  <c r="C228" i="164"/>
  <c r="C229" i="164"/>
  <c r="C230" i="164"/>
  <c r="C231" i="164"/>
  <c r="C232" i="164"/>
  <c r="C233" i="164"/>
  <c r="C234" i="164"/>
  <c r="C235" i="164"/>
  <c r="C236" i="164"/>
  <c r="C237" i="164"/>
  <c r="C238" i="164"/>
  <c r="C239" i="164"/>
  <c r="C240" i="164"/>
  <c r="C241" i="164"/>
  <c r="C242" i="164"/>
  <c r="C243" i="164"/>
  <c r="C244" i="164"/>
  <c r="C245" i="164"/>
  <c r="C246" i="164"/>
  <c r="C247" i="164"/>
  <c r="C248" i="164"/>
  <c r="C249" i="164"/>
  <c r="C250" i="164"/>
  <c r="C251" i="164"/>
  <c r="C252" i="164"/>
  <c r="C253" i="164"/>
  <c r="C254" i="164"/>
  <c r="C255" i="164"/>
  <c r="C256" i="164"/>
  <c r="C257" i="164"/>
  <c r="C258" i="164"/>
  <c r="C259" i="164"/>
  <c r="C260" i="164"/>
  <c r="C261" i="164"/>
  <c r="C262" i="164"/>
  <c r="C263" i="164"/>
  <c r="C264" i="164"/>
  <c r="C265" i="164"/>
  <c r="C266" i="164"/>
  <c r="C267" i="164"/>
  <c r="C268" i="164"/>
  <c r="C269" i="164"/>
  <c r="C270" i="164"/>
  <c r="C271" i="164"/>
  <c r="C272" i="164"/>
  <c r="C273" i="164"/>
  <c r="C274" i="164"/>
  <c r="C275" i="164"/>
  <c r="C276" i="164"/>
  <c r="C277" i="164"/>
  <c r="C278" i="164"/>
  <c r="C279" i="164"/>
  <c r="C280" i="164"/>
  <c r="C281" i="164"/>
  <c r="C282" i="164"/>
  <c r="C283" i="164"/>
  <c r="C284" i="164"/>
  <c r="C285" i="164"/>
  <c r="C286" i="164"/>
  <c r="C287" i="164"/>
  <c r="C288" i="164"/>
  <c r="C289" i="164"/>
  <c r="C290" i="164"/>
  <c r="C291" i="164"/>
  <c r="C292" i="164"/>
  <c r="C293" i="164"/>
  <c r="C294" i="164"/>
  <c r="C295" i="164"/>
  <c r="C296" i="164"/>
  <c r="C297" i="164"/>
  <c r="C298" i="164"/>
  <c r="C299" i="164"/>
  <c r="C300" i="164"/>
  <c r="C301" i="164"/>
  <c r="C302" i="164"/>
  <c r="C303" i="164"/>
  <c r="C304" i="164"/>
  <c r="C305" i="164"/>
  <c r="C306" i="164"/>
  <c r="C307" i="164"/>
  <c r="C308" i="164"/>
  <c r="C309" i="164"/>
  <c r="C310" i="164"/>
  <c r="C311" i="164"/>
  <c r="C312" i="164"/>
  <c r="C313" i="164"/>
  <c r="C314" i="164"/>
  <c r="C315" i="164"/>
  <c r="C316" i="164"/>
  <c r="C317" i="164"/>
  <c r="C318" i="164"/>
  <c r="C319" i="164"/>
  <c r="C320" i="164"/>
  <c r="C321" i="164"/>
  <c r="C322" i="164"/>
  <c r="C323" i="164"/>
  <c r="C324" i="164"/>
  <c r="C325" i="164"/>
  <c r="C326" i="164"/>
  <c r="C327" i="164"/>
  <c r="C328" i="164"/>
  <c r="C329" i="164"/>
  <c r="C330" i="164"/>
  <c r="C331" i="164"/>
  <c r="C332" i="164"/>
  <c r="C333" i="164"/>
  <c r="C334" i="164"/>
  <c r="C335" i="164"/>
  <c r="C336" i="164"/>
  <c r="C337" i="164"/>
  <c r="C338" i="164"/>
  <c r="C339" i="164"/>
  <c r="C340" i="164"/>
  <c r="C341" i="164"/>
  <c r="C342" i="164"/>
  <c r="C343" i="164"/>
  <c r="C344" i="164"/>
  <c r="C345" i="164"/>
  <c r="C346" i="164"/>
  <c r="C347" i="164"/>
  <c r="C348" i="164"/>
  <c r="C349" i="164"/>
  <c r="C350" i="164"/>
  <c r="C351" i="164"/>
  <c r="C352" i="164"/>
  <c r="C353" i="164"/>
  <c r="C354" i="164"/>
  <c r="C355" i="164"/>
  <c r="C356" i="164"/>
  <c r="C357" i="164"/>
  <c r="C358" i="164"/>
  <c r="C359" i="164"/>
  <c r="C360" i="164"/>
  <c r="C361" i="164"/>
  <c r="C362" i="164"/>
  <c r="C363" i="164"/>
  <c r="C364" i="164"/>
  <c r="C365" i="164"/>
  <c r="C366" i="164"/>
  <c r="C367" i="164"/>
  <c r="C368" i="164"/>
  <c r="C369" i="164"/>
  <c r="C370" i="164"/>
  <c r="C371" i="164"/>
  <c r="C372" i="164"/>
  <c r="C373" i="164"/>
  <c r="C374" i="164"/>
  <c r="C375" i="164"/>
  <c r="C376" i="164"/>
  <c r="C377" i="164"/>
  <c r="C378" i="164"/>
  <c r="C379" i="164"/>
  <c r="C380" i="164"/>
  <c r="C381" i="164"/>
  <c r="C382" i="164"/>
  <c r="C383" i="164"/>
  <c r="C384" i="164"/>
  <c r="C385" i="164"/>
  <c r="C386" i="164"/>
  <c r="C387" i="164"/>
  <c r="C388" i="164"/>
  <c r="C389" i="164"/>
  <c r="C390" i="164"/>
  <c r="C391" i="164"/>
  <c r="C392" i="164"/>
  <c r="C393" i="164"/>
  <c r="C394" i="164"/>
  <c r="C395" i="164"/>
  <c r="C396" i="164"/>
  <c r="C397" i="164"/>
  <c r="C398" i="164"/>
  <c r="C399" i="164"/>
  <c r="C400" i="164"/>
  <c r="C401" i="164"/>
  <c r="C402" i="164"/>
  <c r="C403" i="164"/>
  <c r="C404" i="164"/>
  <c r="C405" i="164"/>
  <c r="C406" i="164"/>
  <c r="C407" i="164"/>
  <c r="C408" i="164"/>
  <c r="C409" i="164"/>
  <c r="C410" i="164"/>
  <c r="C411" i="164"/>
  <c r="C412" i="164"/>
  <c r="C413" i="164"/>
  <c r="C414" i="164"/>
  <c r="C415" i="164"/>
  <c r="C416" i="164"/>
  <c r="C417" i="164"/>
  <c r="C418" i="164"/>
  <c r="C419" i="164"/>
  <c r="C420" i="164"/>
  <c r="C421" i="164"/>
  <c r="C422" i="164"/>
  <c r="C423" i="164"/>
  <c r="C424" i="164"/>
  <c r="C425" i="164"/>
  <c r="C426" i="164"/>
  <c r="C427" i="164"/>
  <c r="C428" i="164"/>
  <c r="C429" i="164"/>
  <c r="C430" i="164"/>
  <c r="C431" i="164"/>
  <c r="C432" i="164"/>
  <c r="C433" i="164"/>
  <c r="C434" i="164"/>
  <c r="C435" i="164"/>
  <c r="C436" i="164"/>
  <c r="C437" i="164"/>
  <c r="C438" i="164"/>
  <c r="C439" i="164"/>
  <c r="C440" i="164"/>
  <c r="C441" i="164"/>
  <c r="C442" i="164"/>
  <c r="C443" i="164"/>
  <c r="C444" i="164"/>
  <c r="C445" i="164"/>
  <c r="C446" i="164"/>
  <c r="C447" i="164"/>
  <c r="C448" i="164"/>
  <c r="C449" i="164"/>
  <c r="C450" i="164"/>
  <c r="C451" i="164"/>
  <c r="C452" i="164"/>
  <c r="C453" i="164"/>
  <c r="C454" i="164"/>
  <c r="C455" i="164"/>
  <c r="C456" i="164"/>
  <c r="C457" i="164"/>
  <c r="C458" i="164"/>
  <c r="C459" i="164"/>
  <c r="C460" i="164"/>
  <c r="C461" i="164"/>
  <c r="C462" i="164"/>
  <c r="C463" i="164"/>
  <c r="C464" i="164"/>
  <c r="C465" i="164"/>
  <c r="C466" i="164"/>
  <c r="C467" i="164"/>
  <c r="C468" i="164"/>
  <c r="C469" i="164"/>
  <c r="C470" i="164"/>
  <c r="C471" i="164"/>
  <c r="C472" i="164"/>
  <c r="C473" i="164"/>
  <c r="C474" i="164"/>
  <c r="C475" i="164"/>
  <c r="C476" i="164"/>
  <c r="C477" i="164"/>
  <c r="C478" i="164"/>
  <c r="C479" i="164"/>
  <c r="C480" i="164"/>
  <c r="C481" i="164"/>
  <c r="C482" i="164"/>
  <c r="C483" i="164"/>
  <c r="C484" i="164"/>
  <c r="C485" i="164"/>
  <c r="C486" i="164"/>
  <c r="C487" i="164"/>
  <c r="C488" i="164"/>
  <c r="C489" i="164"/>
  <c r="C490" i="164"/>
  <c r="C491" i="164"/>
  <c r="C492" i="164"/>
  <c r="C493" i="164"/>
  <c r="C494" i="164"/>
  <c r="C495" i="164"/>
  <c r="C496" i="164"/>
  <c r="C497" i="164"/>
  <c r="C498" i="164"/>
  <c r="C499" i="164"/>
  <c r="C500" i="164"/>
  <c r="C501" i="164"/>
  <c r="C502" i="164"/>
  <c r="C503" i="164"/>
  <c r="C504" i="164"/>
  <c r="C505" i="164"/>
  <c r="C506" i="164"/>
  <c r="C507" i="164"/>
  <c r="C508" i="164"/>
  <c r="C509" i="164"/>
  <c r="C510" i="164"/>
  <c r="C511" i="164"/>
  <c r="C512" i="164"/>
  <c r="C513" i="164"/>
  <c r="C514" i="164"/>
  <c r="C515" i="164"/>
  <c r="C516" i="164"/>
  <c r="C517" i="164"/>
  <c r="C518" i="164"/>
  <c r="C519" i="164"/>
  <c r="C520" i="164"/>
  <c r="C521" i="164"/>
  <c r="C522" i="164"/>
  <c r="C523" i="164"/>
  <c r="C524" i="164"/>
  <c r="C525" i="164"/>
  <c r="C526" i="164"/>
  <c r="C527" i="164"/>
  <c r="C528" i="164"/>
  <c r="C529" i="164"/>
  <c r="C530" i="164"/>
  <c r="C531" i="164"/>
  <c r="C532" i="164"/>
  <c r="C533" i="164"/>
  <c r="C534" i="164"/>
  <c r="C535" i="164"/>
  <c r="C536" i="164"/>
  <c r="C537" i="164"/>
  <c r="C538" i="164"/>
  <c r="C539" i="164"/>
  <c r="C540" i="164"/>
  <c r="C541" i="164"/>
  <c r="C542" i="164"/>
  <c r="C543" i="164"/>
  <c r="C544" i="164"/>
  <c r="C545" i="164"/>
  <c r="C546" i="164"/>
  <c r="C547" i="164"/>
  <c r="C548" i="164"/>
  <c r="C549" i="164"/>
  <c r="C550" i="164"/>
  <c r="C551" i="164"/>
  <c r="C552" i="164"/>
  <c r="C553" i="164"/>
  <c r="C554" i="164"/>
  <c r="C555" i="164"/>
  <c r="C556" i="164"/>
  <c r="C557" i="164"/>
  <c r="C558" i="164"/>
  <c r="C559" i="164"/>
  <c r="C560" i="164"/>
  <c r="C561" i="164"/>
  <c r="C562" i="164"/>
  <c r="C563" i="164"/>
  <c r="C564" i="164"/>
  <c r="C565" i="164"/>
  <c r="C566" i="164"/>
  <c r="C567" i="164"/>
  <c r="C568" i="164"/>
  <c r="C569" i="164"/>
  <c r="C570" i="164"/>
  <c r="C571" i="164"/>
  <c r="C572" i="164"/>
  <c r="C573" i="164"/>
  <c r="C574" i="164"/>
  <c r="C575" i="164"/>
  <c r="C576" i="164"/>
  <c r="C577" i="164"/>
  <c r="C578" i="164"/>
  <c r="C579" i="164"/>
  <c r="C580" i="164"/>
  <c r="C581" i="164"/>
  <c r="C582" i="164"/>
  <c r="C583" i="164"/>
  <c r="C584" i="164"/>
  <c r="C585" i="164"/>
  <c r="C586" i="164"/>
  <c r="C587" i="164"/>
  <c r="C588" i="164"/>
  <c r="C589" i="164"/>
  <c r="C590" i="164"/>
  <c r="C591" i="164"/>
  <c r="C592" i="164"/>
  <c r="C593" i="164"/>
  <c r="C594" i="164"/>
  <c r="C595" i="164"/>
  <c r="C596" i="164"/>
  <c r="C597" i="164"/>
  <c r="C598" i="164"/>
  <c r="C599" i="164"/>
  <c r="C600" i="164"/>
  <c r="C601" i="164"/>
  <c r="C602" i="164"/>
  <c r="C603" i="164"/>
  <c r="C604" i="164"/>
  <c r="C605" i="164"/>
  <c r="C606" i="164"/>
  <c r="C607" i="164"/>
  <c r="C608" i="164"/>
  <c r="C609" i="164"/>
  <c r="C610" i="164"/>
  <c r="C611" i="164"/>
  <c r="C612" i="164"/>
  <c r="C613" i="164"/>
  <c r="C614" i="164"/>
  <c r="C615" i="164"/>
  <c r="C616" i="164"/>
  <c r="C617" i="164"/>
  <c r="C618" i="164"/>
  <c r="C619" i="164"/>
  <c r="C620" i="164"/>
  <c r="C621" i="164"/>
  <c r="C622" i="164"/>
  <c r="C623" i="164"/>
  <c r="C624" i="164"/>
  <c r="C625" i="164"/>
  <c r="C626" i="164"/>
  <c r="C627" i="164"/>
  <c r="C628" i="164"/>
  <c r="C629" i="164"/>
  <c r="C630" i="164"/>
  <c r="C631" i="164"/>
  <c r="C632" i="164"/>
  <c r="C633" i="164"/>
  <c r="C634" i="164"/>
  <c r="C635" i="164"/>
  <c r="C636" i="164"/>
  <c r="C637" i="164"/>
  <c r="C638" i="164"/>
  <c r="C639" i="164"/>
  <c r="C640" i="164"/>
  <c r="C641" i="164"/>
  <c r="C642" i="164"/>
  <c r="C643" i="164"/>
  <c r="C644" i="164"/>
  <c r="C645" i="164"/>
  <c r="C646" i="164"/>
  <c r="C647" i="164"/>
  <c r="C648" i="164"/>
  <c r="C649" i="164"/>
  <c r="C650" i="164"/>
  <c r="C651" i="164"/>
  <c r="C652" i="164"/>
  <c r="C653" i="164"/>
  <c r="C654" i="164"/>
  <c r="C655" i="164"/>
  <c r="C656" i="164"/>
  <c r="C657" i="164"/>
  <c r="C658" i="164"/>
  <c r="C659" i="164"/>
  <c r="C660" i="164"/>
  <c r="C661" i="164"/>
  <c r="C662" i="164"/>
  <c r="C663" i="164"/>
  <c r="C664" i="164"/>
  <c r="C665" i="164"/>
  <c r="C666" i="164"/>
  <c r="C667" i="164"/>
  <c r="C668" i="164"/>
  <c r="C669" i="164"/>
  <c r="C670" i="164"/>
  <c r="C671" i="164"/>
  <c r="C672" i="164"/>
  <c r="C673" i="164"/>
  <c r="C674" i="164"/>
  <c r="C675" i="164"/>
  <c r="C676" i="164"/>
  <c r="C677" i="164"/>
  <c r="C678" i="164"/>
  <c r="C679" i="164"/>
  <c r="C680" i="164"/>
  <c r="C681" i="164"/>
  <c r="C682" i="164"/>
  <c r="C683" i="164"/>
  <c r="C684" i="164"/>
  <c r="C685" i="164"/>
  <c r="C686" i="164"/>
  <c r="C687" i="164"/>
  <c r="C688" i="164"/>
  <c r="C689" i="164"/>
  <c r="C690" i="164"/>
  <c r="C691" i="164"/>
  <c r="C692" i="164"/>
  <c r="C693" i="164"/>
  <c r="C694" i="164"/>
  <c r="C695" i="164"/>
  <c r="C696" i="164"/>
  <c r="C697" i="164"/>
  <c r="C698" i="164"/>
  <c r="C699" i="164"/>
  <c r="C700" i="164"/>
  <c r="C701" i="164"/>
  <c r="C702" i="164"/>
  <c r="C703" i="164"/>
  <c r="C704" i="164"/>
  <c r="C705" i="164"/>
  <c r="C706" i="164"/>
  <c r="C707" i="164"/>
  <c r="C708" i="164"/>
  <c r="C709" i="164"/>
  <c r="C710" i="164"/>
  <c r="C711" i="164"/>
  <c r="C712" i="164"/>
  <c r="C713" i="164"/>
  <c r="C714" i="164"/>
  <c r="C715" i="164"/>
  <c r="C716" i="164"/>
  <c r="C717" i="164"/>
  <c r="C718" i="164"/>
  <c r="C719" i="164"/>
  <c r="C720" i="164"/>
  <c r="C721" i="164"/>
  <c r="C722" i="164"/>
  <c r="C723" i="164"/>
  <c r="C724" i="164"/>
  <c r="C725" i="164"/>
  <c r="C726" i="164"/>
  <c r="C727" i="164"/>
  <c r="C728" i="164"/>
  <c r="C729" i="164"/>
  <c r="C730" i="164"/>
  <c r="C731" i="164"/>
  <c r="C732" i="164"/>
  <c r="C733" i="164"/>
  <c r="C734" i="164"/>
  <c r="C735" i="164"/>
  <c r="C736" i="164"/>
  <c r="C737" i="164"/>
  <c r="C738" i="164"/>
  <c r="C739" i="164"/>
  <c r="C740" i="164"/>
  <c r="C741" i="164"/>
  <c r="C742" i="164"/>
  <c r="C743" i="164"/>
  <c r="C744" i="164"/>
  <c r="C745" i="164"/>
  <c r="C746" i="164"/>
  <c r="C747" i="164"/>
  <c r="C748" i="164"/>
  <c r="C749" i="164"/>
  <c r="C750" i="164"/>
  <c r="C751" i="164"/>
  <c r="C752" i="164"/>
  <c r="C753" i="164"/>
  <c r="C754" i="164"/>
  <c r="C755" i="164"/>
  <c r="C756" i="164"/>
  <c r="C757" i="164"/>
  <c r="C758" i="164"/>
  <c r="C759" i="164"/>
  <c r="C760" i="164"/>
  <c r="C761" i="164"/>
  <c r="C762" i="164"/>
  <c r="C763" i="164"/>
  <c r="C764" i="164"/>
  <c r="C765" i="164"/>
  <c r="C766" i="164"/>
  <c r="C767" i="164"/>
  <c r="C768" i="164"/>
  <c r="C769" i="164"/>
  <c r="C770" i="164"/>
  <c r="C771" i="164"/>
  <c r="C772" i="164"/>
  <c r="C773" i="164"/>
  <c r="C774" i="164"/>
  <c r="C775" i="164"/>
  <c r="C776" i="164"/>
  <c r="C777" i="164"/>
  <c r="C778" i="164"/>
  <c r="C779" i="164"/>
  <c r="C780" i="164"/>
  <c r="C781" i="164"/>
  <c r="C782" i="164"/>
  <c r="C783" i="164"/>
  <c r="C784" i="164"/>
  <c r="C785" i="164"/>
  <c r="C786" i="164"/>
  <c r="C787" i="164"/>
  <c r="C788" i="164"/>
  <c r="C789" i="164"/>
  <c r="C790" i="164"/>
  <c r="C791" i="164"/>
  <c r="C792" i="164"/>
  <c r="C793" i="164"/>
  <c r="C794" i="164"/>
  <c r="C795" i="164"/>
  <c r="C796" i="164"/>
  <c r="C797" i="164"/>
  <c r="C798" i="164"/>
  <c r="C799" i="164"/>
  <c r="C800" i="164"/>
  <c r="C801" i="164"/>
  <c r="C802" i="164"/>
  <c r="C803" i="164"/>
  <c r="C804" i="164"/>
  <c r="C805" i="164"/>
  <c r="C806" i="164"/>
  <c r="C807" i="164"/>
  <c r="C808" i="164"/>
  <c r="C809" i="164"/>
  <c r="C810" i="164"/>
  <c r="C811" i="164"/>
  <c r="C812" i="164"/>
  <c r="C813" i="164"/>
  <c r="C814" i="164"/>
  <c r="C815" i="164"/>
  <c r="C816" i="164"/>
  <c r="C817" i="164"/>
  <c r="C818" i="164"/>
  <c r="C819" i="164"/>
  <c r="C820" i="164"/>
  <c r="C821" i="164"/>
  <c r="C822" i="164"/>
  <c r="C823" i="164"/>
  <c r="C824" i="164"/>
  <c r="C825" i="164"/>
  <c r="C826" i="164"/>
  <c r="C827" i="164"/>
  <c r="C828" i="164"/>
  <c r="C829" i="164"/>
  <c r="C830" i="164"/>
  <c r="C831" i="164"/>
  <c r="C832" i="164"/>
  <c r="C833" i="164"/>
  <c r="C834" i="164"/>
  <c r="C835" i="164"/>
  <c r="C836" i="164"/>
  <c r="C837" i="164"/>
  <c r="C838" i="164"/>
  <c r="C839" i="164"/>
  <c r="C840" i="164"/>
  <c r="C841" i="164"/>
  <c r="C842" i="164"/>
  <c r="C843" i="164"/>
  <c r="C844" i="164"/>
  <c r="C845" i="164"/>
  <c r="C846" i="164"/>
  <c r="C847" i="164"/>
  <c r="C848" i="164"/>
  <c r="C849" i="164"/>
  <c r="C850" i="164"/>
  <c r="C851" i="164"/>
  <c r="C852" i="164"/>
  <c r="C853" i="164"/>
  <c r="C854" i="164"/>
  <c r="C855" i="164"/>
  <c r="C856" i="164"/>
  <c r="C857" i="164"/>
  <c r="C858" i="164"/>
  <c r="C859" i="164"/>
  <c r="C860" i="164"/>
  <c r="C861" i="164"/>
  <c r="C862" i="164"/>
  <c r="C863" i="164"/>
  <c r="C864" i="164"/>
  <c r="C865" i="164"/>
  <c r="C866" i="164"/>
  <c r="C867" i="164"/>
  <c r="C868" i="164"/>
  <c r="C869" i="164"/>
  <c r="C870" i="164"/>
  <c r="C871" i="164"/>
  <c r="C872" i="164"/>
  <c r="C873" i="164"/>
  <c r="C874" i="164"/>
  <c r="C875" i="164"/>
  <c r="C876" i="164"/>
  <c r="C877" i="164"/>
  <c r="C878" i="164"/>
  <c r="C879" i="164"/>
  <c r="C880" i="164"/>
  <c r="C881" i="164"/>
  <c r="C882" i="164"/>
  <c r="C883" i="164"/>
  <c r="C884" i="164"/>
  <c r="C885" i="164"/>
  <c r="C886" i="164"/>
  <c r="C887" i="164"/>
  <c r="C888" i="164"/>
  <c r="C889" i="164"/>
  <c r="C890" i="164"/>
  <c r="C891" i="164"/>
  <c r="C892" i="164"/>
  <c r="C893" i="164"/>
  <c r="C894" i="164"/>
  <c r="C895" i="164"/>
  <c r="C896" i="164"/>
  <c r="C897" i="164"/>
  <c r="C898" i="164"/>
  <c r="C899" i="164"/>
  <c r="C900" i="164"/>
  <c r="C901" i="164"/>
  <c r="C902" i="164"/>
  <c r="C903" i="164"/>
  <c r="C904" i="164"/>
  <c r="C905" i="164"/>
  <c r="C906" i="164"/>
  <c r="C907" i="164"/>
  <c r="C908" i="164"/>
  <c r="C909" i="164"/>
  <c r="C910" i="164"/>
  <c r="C911" i="164"/>
  <c r="C912" i="164"/>
  <c r="C913" i="164"/>
  <c r="C914" i="164"/>
  <c r="C915" i="164"/>
  <c r="C916" i="164"/>
  <c r="C917" i="164"/>
  <c r="C918" i="164"/>
  <c r="C919" i="164"/>
  <c r="C920" i="164"/>
  <c r="C921" i="164"/>
  <c r="C922" i="164"/>
  <c r="C923" i="164"/>
  <c r="C924" i="164"/>
  <c r="C925" i="164"/>
  <c r="C926" i="164"/>
  <c r="C927" i="164"/>
  <c r="C928" i="164"/>
  <c r="C929" i="164"/>
  <c r="C930" i="164"/>
  <c r="C931" i="164"/>
  <c r="C932" i="164"/>
  <c r="C933" i="164"/>
  <c r="C934" i="164"/>
  <c r="C935" i="164"/>
  <c r="C936" i="164"/>
  <c r="C937" i="164"/>
  <c r="C938" i="164"/>
  <c r="C939" i="164"/>
  <c r="C940" i="164"/>
  <c r="C941" i="164"/>
  <c r="C942" i="164"/>
  <c r="C943" i="164"/>
  <c r="C944" i="164"/>
  <c r="C945" i="164"/>
  <c r="C946" i="164"/>
  <c r="C947" i="164"/>
  <c r="C948" i="164"/>
  <c r="C949" i="164"/>
  <c r="C950" i="164"/>
  <c r="C951" i="164"/>
  <c r="C952" i="164"/>
  <c r="C953" i="164"/>
  <c r="C954" i="164"/>
  <c r="C955" i="164"/>
  <c r="C956" i="164"/>
  <c r="C957" i="164"/>
  <c r="C958" i="164"/>
  <c r="C959" i="164"/>
  <c r="C960" i="164"/>
  <c r="C961" i="164"/>
  <c r="C962" i="164"/>
  <c r="C963" i="164"/>
  <c r="C964" i="164"/>
  <c r="C965" i="164"/>
  <c r="C966" i="164"/>
  <c r="C967" i="164"/>
  <c r="C968" i="164"/>
  <c r="C969" i="164"/>
  <c r="C970" i="164"/>
  <c r="C971" i="164"/>
  <c r="C972" i="164"/>
  <c r="C973" i="164"/>
  <c r="C974" i="164"/>
  <c r="C975" i="164"/>
  <c r="C976" i="164"/>
  <c r="C977" i="164"/>
  <c r="C978" i="164"/>
  <c r="C979" i="164"/>
  <c r="C980" i="164"/>
  <c r="C981" i="164"/>
  <c r="C982" i="164"/>
  <c r="C983" i="164"/>
  <c r="C984" i="164"/>
  <c r="C985" i="164"/>
  <c r="C986" i="164"/>
  <c r="C987" i="164"/>
  <c r="C988" i="164"/>
  <c r="C989" i="164"/>
  <c r="C990" i="164"/>
  <c r="C991" i="164"/>
  <c r="C992" i="164"/>
  <c r="C993" i="164"/>
  <c r="C994" i="164"/>
  <c r="C995" i="164"/>
  <c r="C996" i="164"/>
  <c r="C997" i="164"/>
  <c r="C998" i="164"/>
  <c r="C999" i="164"/>
  <c r="C1000" i="164"/>
  <c r="C1001" i="164"/>
  <c r="C1002" i="164"/>
  <c r="C1003" i="164"/>
  <c r="C1004" i="164"/>
  <c r="C1005" i="164"/>
  <c r="C1006" i="164"/>
  <c r="C1007" i="164"/>
  <c r="C1008" i="164"/>
  <c r="G11" i="152" l="1"/>
  <c r="G12" i="152"/>
  <c r="G13" i="152"/>
  <c r="G14" i="152"/>
  <c r="G15" i="152"/>
  <c r="G16" i="152"/>
  <c r="G17" i="152"/>
  <c r="G18" i="152"/>
  <c r="G19" i="152"/>
  <c r="G20" i="152"/>
  <c r="G21" i="152"/>
  <c r="G22" i="152"/>
  <c r="G23" i="152"/>
  <c r="G24" i="152"/>
  <c r="G25" i="152"/>
  <c r="G26" i="152"/>
  <c r="G27" i="152"/>
  <c r="G28" i="152"/>
  <c r="G29" i="152"/>
  <c r="G30" i="152"/>
  <c r="G31" i="152"/>
  <c r="G32" i="152"/>
  <c r="G33" i="152"/>
  <c r="G34" i="152"/>
  <c r="G35" i="152"/>
  <c r="G36" i="152"/>
  <c r="G37" i="152"/>
  <c r="G38" i="152"/>
  <c r="G39" i="152"/>
  <c r="G40" i="152"/>
  <c r="G41" i="152"/>
  <c r="G42" i="152"/>
  <c r="G43" i="152"/>
  <c r="G44" i="152"/>
  <c r="G45" i="152"/>
  <c r="G46" i="152"/>
  <c r="G47" i="152"/>
  <c r="G48" i="152"/>
  <c r="G49" i="152"/>
  <c r="G50" i="152"/>
  <c r="G51" i="152"/>
  <c r="G52" i="152"/>
  <c r="G53" i="152"/>
  <c r="G54" i="152"/>
  <c r="G55" i="152"/>
  <c r="G56" i="152"/>
  <c r="G57" i="152"/>
  <c r="G58" i="152"/>
  <c r="G59" i="152"/>
  <c r="G60" i="152"/>
  <c r="G61" i="152"/>
  <c r="G62" i="152"/>
  <c r="G63" i="152"/>
  <c r="G64" i="152"/>
  <c r="G65" i="152"/>
  <c r="G66" i="152"/>
  <c r="G67" i="152"/>
  <c r="G68" i="152"/>
  <c r="G69" i="152"/>
  <c r="G70" i="152"/>
  <c r="G71" i="152"/>
  <c r="G72" i="152"/>
  <c r="G73" i="152"/>
  <c r="G74" i="152"/>
  <c r="G75" i="152"/>
  <c r="G76" i="152"/>
  <c r="G77" i="152"/>
  <c r="G78" i="152"/>
  <c r="G79" i="152"/>
  <c r="G80" i="152"/>
  <c r="G81" i="152"/>
  <c r="G82" i="152"/>
  <c r="G83" i="152"/>
  <c r="G84" i="152"/>
  <c r="G85" i="152"/>
  <c r="G86" i="152"/>
  <c r="G87" i="152"/>
  <c r="G88" i="152"/>
  <c r="G89" i="152"/>
  <c r="G90" i="152"/>
  <c r="G91" i="152"/>
  <c r="G92" i="152"/>
  <c r="G93" i="152"/>
  <c r="G94" i="152"/>
  <c r="G95" i="152"/>
  <c r="G96" i="152"/>
  <c r="G97" i="152"/>
  <c r="G98" i="152"/>
  <c r="G99" i="152"/>
  <c r="G100" i="152"/>
  <c r="G101" i="152"/>
  <c r="G102" i="152"/>
  <c r="G103" i="152"/>
  <c r="G104" i="152"/>
  <c r="G105" i="152"/>
  <c r="G106" i="152"/>
  <c r="G107" i="152"/>
  <c r="G108" i="152"/>
  <c r="G109" i="152"/>
  <c r="G110" i="152"/>
  <c r="G111" i="152"/>
  <c r="G112" i="152"/>
  <c r="G113" i="152"/>
  <c r="G114" i="152"/>
  <c r="G115" i="152"/>
  <c r="G116" i="152"/>
  <c r="G117" i="152"/>
  <c r="G118" i="152"/>
  <c r="G119" i="152"/>
  <c r="G120" i="152"/>
  <c r="G121" i="152"/>
  <c r="G122" i="152"/>
  <c r="G123" i="152"/>
  <c r="G124" i="152"/>
  <c r="G125" i="152"/>
  <c r="G126" i="152"/>
  <c r="G127" i="152"/>
  <c r="G128" i="152"/>
  <c r="G129" i="152"/>
  <c r="G130" i="152"/>
  <c r="G131" i="152"/>
  <c r="G132" i="152"/>
  <c r="G133" i="152"/>
  <c r="G134" i="152"/>
  <c r="G135" i="152"/>
  <c r="G136" i="152"/>
  <c r="G137" i="152"/>
  <c r="G138" i="152"/>
  <c r="G139" i="152"/>
  <c r="G140" i="152"/>
  <c r="G141" i="152"/>
  <c r="G142" i="152"/>
  <c r="G143" i="152"/>
  <c r="G144" i="152"/>
  <c r="G145" i="152"/>
  <c r="G146" i="152"/>
  <c r="G147" i="152"/>
  <c r="G148" i="152"/>
  <c r="G149" i="152"/>
  <c r="G150" i="152"/>
  <c r="G151" i="152"/>
  <c r="G152" i="152"/>
  <c r="G153" i="152"/>
  <c r="G154" i="152"/>
  <c r="G155" i="152"/>
  <c r="G156" i="152"/>
  <c r="G157" i="152"/>
  <c r="G158" i="152"/>
  <c r="G159" i="152"/>
  <c r="G160" i="152"/>
  <c r="G161" i="152"/>
  <c r="G162" i="152"/>
  <c r="G163" i="152"/>
  <c r="G164" i="152"/>
  <c r="G165" i="152"/>
  <c r="G166" i="152"/>
  <c r="G167" i="152"/>
  <c r="G168" i="152"/>
  <c r="G169" i="152"/>
  <c r="G170" i="152"/>
  <c r="G171" i="152"/>
  <c r="G172" i="152"/>
  <c r="G173" i="152"/>
  <c r="G174" i="152"/>
  <c r="G175" i="152"/>
  <c r="G176" i="152"/>
  <c r="G177" i="152"/>
  <c r="G178" i="152"/>
  <c r="G179" i="152"/>
  <c r="G180" i="152"/>
  <c r="G181" i="152"/>
  <c r="G182" i="152"/>
  <c r="G183" i="152"/>
  <c r="G184" i="152"/>
  <c r="G185" i="152"/>
  <c r="G186" i="152"/>
  <c r="G187" i="152"/>
  <c r="G188" i="152"/>
  <c r="G189" i="152"/>
  <c r="G190" i="152"/>
  <c r="G191" i="152"/>
  <c r="G192" i="152"/>
  <c r="G193" i="152"/>
  <c r="G194" i="152"/>
  <c r="G195" i="152"/>
  <c r="G196" i="152"/>
  <c r="G197" i="152"/>
  <c r="G198" i="152"/>
  <c r="G199" i="152"/>
  <c r="G200" i="152"/>
  <c r="G201" i="152"/>
  <c r="G202" i="152"/>
  <c r="G203" i="152"/>
  <c r="G204" i="152"/>
  <c r="G205" i="152"/>
  <c r="G206" i="152"/>
  <c r="G207" i="152"/>
  <c r="G208" i="152"/>
  <c r="G209" i="152"/>
  <c r="G210" i="152"/>
  <c r="G211" i="152"/>
  <c r="G212" i="152"/>
  <c r="G213" i="152"/>
  <c r="G214" i="152"/>
  <c r="G215" i="152"/>
  <c r="G216" i="152"/>
  <c r="G217" i="152"/>
  <c r="G218" i="152"/>
  <c r="G219" i="152"/>
  <c r="G220" i="152"/>
  <c r="G221" i="152"/>
  <c r="G222" i="152"/>
  <c r="G223" i="152"/>
  <c r="G224" i="152"/>
  <c r="G225" i="152"/>
  <c r="G226" i="152"/>
  <c r="G227" i="152"/>
  <c r="G228" i="152"/>
  <c r="G229" i="152"/>
  <c r="G230" i="152"/>
  <c r="G231" i="152"/>
  <c r="G232" i="152"/>
  <c r="G233" i="152"/>
  <c r="G234" i="152"/>
  <c r="G235" i="152"/>
  <c r="G236" i="152"/>
  <c r="G237" i="152"/>
  <c r="G238" i="152"/>
  <c r="G239" i="152"/>
  <c r="G240" i="152"/>
  <c r="G241" i="152"/>
  <c r="G242" i="152"/>
  <c r="G243" i="152"/>
  <c r="G244" i="152"/>
  <c r="G245" i="152"/>
  <c r="G246" i="152"/>
  <c r="G247" i="152"/>
  <c r="G248" i="152"/>
  <c r="G249" i="152"/>
  <c r="G250" i="152"/>
  <c r="G251" i="152"/>
  <c r="G252" i="152"/>
  <c r="G253" i="152"/>
  <c r="G254" i="152"/>
  <c r="G255" i="152"/>
  <c r="G256" i="152"/>
  <c r="G257" i="152"/>
  <c r="G258" i="152"/>
  <c r="G259" i="152"/>
  <c r="G260" i="152"/>
  <c r="G261" i="152"/>
  <c r="G262" i="152"/>
  <c r="G263" i="152"/>
  <c r="G264" i="152"/>
  <c r="G265" i="152"/>
  <c r="G266" i="152"/>
  <c r="G267" i="152"/>
  <c r="G268" i="152"/>
  <c r="G269" i="152"/>
  <c r="G270" i="152"/>
  <c r="G271" i="152"/>
  <c r="G272" i="152"/>
  <c r="G273" i="152"/>
  <c r="G274" i="152"/>
  <c r="G275" i="152"/>
  <c r="G276" i="152"/>
  <c r="G277" i="152"/>
  <c r="G278" i="152"/>
  <c r="G279" i="152"/>
  <c r="G280" i="152"/>
  <c r="G281" i="152"/>
  <c r="G282" i="152"/>
  <c r="G283" i="152"/>
  <c r="G284" i="152"/>
  <c r="G285" i="152"/>
  <c r="G286" i="152"/>
  <c r="G287" i="152"/>
  <c r="G288" i="152"/>
  <c r="G289" i="152"/>
  <c r="G290" i="152"/>
  <c r="G291" i="152"/>
  <c r="G292" i="152"/>
  <c r="G293" i="152"/>
  <c r="G294" i="152"/>
  <c r="G295" i="152"/>
  <c r="G296" i="152"/>
  <c r="G297" i="152"/>
  <c r="G298" i="152"/>
  <c r="G299" i="152"/>
  <c r="G300" i="152"/>
  <c r="G301" i="152"/>
  <c r="G302" i="152"/>
  <c r="G303" i="152"/>
  <c r="G304" i="152"/>
  <c r="G305" i="152"/>
  <c r="G306" i="152"/>
  <c r="G307" i="152"/>
  <c r="G308" i="152"/>
  <c r="G309" i="152"/>
  <c r="G310" i="152"/>
  <c r="G311" i="152"/>
  <c r="G312" i="152"/>
  <c r="G313" i="152"/>
  <c r="G314" i="152"/>
  <c r="G315" i="152"/>
  <c r="G316" i="152"/>
  <c r="G317" i="152"/>
  <c r="G318" i="152"/>
  <c r="G319" i="152"/>
  <c r="G320" i="152"/>
  <c r="G321" i="152"/>
  <c r="G322" i="152"/>
  <c r="G323" i="152"/>
  <c r="G324" i="152"/>
  <c r="G325" i="152"/>
  <c r="G326" i="152"/>
  <c r="G327" i="152"/>
  <c r="G328" i="152"/>
  <c r="G329" i="152"/>
  <c r="G330" i="152"/>
  <c r="G331" i="152"/>
  <c r="G332" i="152"/>
  <c r="G333" i="152"/>
  <c r="G334" i="152"/>
  <c r="G335" i="152"/>
  <c r="G336" i="152"/>
  <c r="G337" i="152"/>
  <c r="G338" i="152"/>
  <c r="G339" i="152"/>
  <c r="G340" i="152"/>
  <c r="G341" i="152"/>
  <c r="G342" i="152"/>
  <c r="G343" i="152"/>
  <c r="G344" i="152"/>
  <c r="G345" i="152"/>
  <c r="G346" i="152"/>
  <c r="G347" i="152"/>
  <c r="G348" i="152"/>
  <c r="G349" i="152"/>
  <c r="G350" i="152"/>
  <c r="G351" i="152"/>
  <c r="G352" i="152"/>
  <c r="G353" i="152"/>
  <c r="G354" i="152"/>
  <c r="G355" i="152"/>
  <c r="G356" i="152"/>
  <c r="G357" i="152"/>
  <c r="G358" i="152"/>
  <c r="G359" i="152"/>
  <c r="G360" i="152"/>
  <c r="G361" i="152"/>
  <c r="G362" i="152"/>
  <c r="G363" i="152"/>
  <c r="G364" i="152"/>
  <c r="G365" i="152"/>
  <c r="G366" i="152"/>
  <c r="G367" i="152"/>
  <c r="G368" i="152"/>
  <c r="G369" i="152"/>
  <c r="G370" i="152"/>
  <c r="G371" i="152"/>
  <c r="G372" i="152"/>
  <c r="G373" i="152"/>
  <c r="G374" i="152"/>
  <c r="G375" i="152"/>
  <c r="G376" i="152"/>
  <c r="G377" i="152"/>
  <c r="G378" i="152"/>
  <c r="G379" i="152"/>
  <c r="G380" i="152"/>
  <c r="G381" i="152"/>
  <c r="G382" i="152"/>
  <c r="G383" i="152"/>
  <c r="G384" i="152"/>
  <c r="G385" i="152"/>
  <c r="G386" i="152"/>
  <c r="G387" i="152"/>
  <c r="G388" i="152"/>
  <c r="G389" i="152"/>
  <c r="G390" i="152"/>
  <c r="G391" i="152"/>
  <c r="G392" i="152"/>
  <c r="G393" i="152"/>
  <c r="G394" i="152"/>
  <c r="G395" i="152"/>
  <c r="G396" i="152"/>
  <c r="G397" i="152"/>
  <c r="G398" i="152"/>
  <c r="G399" i="152"/>
  <c r="G400" i="152"/>
  <c r="G401" i="152"/>
  <c r="G402" i="152"/>
  <c r="G403" i="152"/>
  <c r="G404" i="152"/>
  <c r="G405" i="152"/>
  <c r="G406" i="152"/>
  <c r="G407" i="152"/>
  <c r="G408" i="152"/>
  <c r="G409" i="152"/>
  <c r="G410" i="152"/>
  <c r="G411" i="152"/>
  <c r="G412" i="152"/>
  <c r="G413" i="152"/>
  <c r="G414" i="152"/>
  <c r="G415" i="152"/>
  <c r="G416" i="152"/>
  <c r="G417" i="152"/>
  <c r="G418" i="152"/>
  <c r="G419" i="152"/>
  <c r="G420" i="152"/>
  <c r="G421" i="152"/>
  <c r="G422" i="152"/>
  <c r="G423" i="152"/>
  <c r="G424" i="152"/>
  <c r="G425" i="152"/>
  <c r="G426" i="152"/>
  <c r="G427" i="152"/>
  <c r="G428" i="152"/>
  <c r="G429" i="152"/>
  <c r="G430" i="152"/>
  <c r="G431" i="152"/>
  <c r="G432" i="152"/>
  <c r="G433" i="152"/>
  <c r="G434" i="152"/>
  <c r="G435" i="152"/>
  <c r="G436" i="152"/>
  <c r="G437" i="152"/>
  <c r="G438" i="152"/>
  <c r="G439" i="152"/>
  <c r="G440" i="152"/>
  <c r="G441" i="152"/>
  <c r="G442" i="152"/>
  <c r="G443" i="152"/>
  <c r="G444" i="152"/>
  <c r="G445" i="152"/>
  <c r="G446" i="152"/>
  <c r="G447" i="152"/>
  <c r="G448" i="152"/>
  <c r="G449" i="152"/>
  <c r="G450" i="152"/>
  <c r="G451" i="152"/>
  <c r="G452" i="152"/>
  <c r="G453" i="152"/>
  <c r="G454" i="152"/>
  <c r="G455" i="152"/>
  <c r="G456" i="152"/>
  <c r="G457" i="152"/>
  <c r="G458" i="152"/>
  <c r="G459" i="152"/>
  <c r="G460" i="152"/>
  <c r="G461" i="152"/>
  <c r="G462" i="152"/>
  <c r="G463" i="152"/>
  <c r="G464" i="152"/>
  <c r="G465" i="152"/>
  <c r="G466" i="152"/>
  <c r="G467" i="152"/>
  <c r="G468" i="152"/>
  <c r="G469" i="152"/>
  <c r="G470" i="152"/>
  <c r="G471" i="152"/>
  <c r="G472" i="152"/>
  <c r="G473" i="152"/>
  <c r="G474" i="152"/>
  <c r="G475" i="152"/>
  <c r="G476" i="152"/>
  <c r="G477" i="152"/>
  <c r="G478" i="152"/>
  <c r="G479" i="152"/>
  <c r="G480" i="152"/>
  <c r="G481" i="152"/>
  <c r="G482" i="152"/>
  <c r="G483" i="152"/>
  <c r="G484" i="152"/>
  <c r="G485" i="152"/>
  <c r="G486" i="152"/>
  <c r="G487" i="152"/>
  <c r="G488" i="152"/>
  <c r="G489" i="152"/>
  <c r="G490" i="152"/>
  <c r="G491" i="152"/>
  <c r="G492" i="152"/>
  <c r="G493" i="152"/>
  <c r="G494" i="152"/>
  <c r="G495" i="152"/>
  <c r="G496" i="152"/>
  <c r="G497" i="152"/>
  <c r="G498" i="152"/>
  <c r="G499" i="152"/>
  <c r="G500" i="152"/>
  <c r="G501" i="152"/>
  <c r="G502" i="152"/>
  <c r="G503" i="152"/>
  <c r="G504" i="152"/>
  <c r="G505" i="152"/>
  <c r="G506" i="152"/>
  <c r="G507" i="152"/>
  <c r="G508" i="152"/>
  <c r="G509" i="152"/>
  <c r="G510" i="152"/>
  <c r="G511" i="152"/>
  <c r="G512" i="152"/>
  <c r="G513" i="152"/>
  <c r="G514" i="152"/>
  <c r="G515" i="152"/>
  <c r="G516" i="152"/>
  <c r="G517" i="152"/>
  <c r="G518" i="152"/>
  <c r="G519" i="152"/>
  <c r="G520" i="152"/>
  <c r="G521" i="152"/>
  <c r="G522" i="152"/>
  <c r="G523" i="152"/>
  <c r="G524" i="152"/>
  <c r="G525" i="152"/>
  <c r="G526" i="152"/>
  <c r="G527" i="152"/>
  <c r="G528" i="152"/>
  <c r="G529" i="152"/>
  <c r="G530" i="152"/>
  <c r="G531" i="152"/>
  <c r="G532" i="152"/>
  <c r="G533" i="152"/>
  <c r="G534" i="152"/>
  <c r="G535" i="152"/>
  <c r="G536" i="152"/>
  <c r="G537" i="152"/>
  <c r="G538" i="152"/>
  <c r="G539" i="152"/>
  <c r="G540" i="152"/>
  <c r="G541" i="152"/>
  <c r="G542" i="152"/>
  <c r="G543" i="152"/>
  <c r="G544" i="152"/>
  <c r="G545" i="152"/>
  <c r="G546" i="152"/>
  <c r="G547" i="152"/>
  <c r="G548" i="152"/>
  <c r="G549" i="152"/>
  <c r="G550" i="152"/>
  <c r="G551" i="152"/>
  <c r="G552" i="152"/>
  <c r="G553" i="152"/>
  <c r="G554" i="152"/>
  <c r="G555" i="152"/>
  <c r="G556" i="152"/>
  <c r="G557" i="152"/>
  <c r="G558" i="152"/>
  <c r="G559" i="152"/>
  <c r="G560" i="152"/>
  <c r="G561" i="152"/>
  <c r="G562" i="152"/>
  <c r="G563" i="152"/>
  <c r="G564" i="152"/>
  <c r="G565" i="152"/>
  <c r="G566" i="152"/>
  <c r="G567" i="152"/>
  <c r="G568" i="152"/>
  <c r="G569" i="152"/>
  <c r="G570" i="152"/>
  <c r="G571" i="152"/>
  <c r="G572" i="152"/>
  <c r="G573" i="152"/>
  <c r="G574" i="152"/>
  <c r="G575" i="152"/>
  <c r="G576" i="152"/>
  <c r="G577" i="152"/>
  <c r="G578" i="152"/>
  <c r="G579" i="152"/>
  <c r="G580" i="152"/>
  <c r="G581" i="152"/>
  <c r="G582" i="152"/>
  <c r="G583" i="152"/>
  <c r="G584" i="152"/>
  <c r="G585" i="152"/>
  <c r="G586" i="152"/>
  <c r="G587" i="152"/>
  <c r="G588" i="152"/>
  <c r="G589" i="152"/>
  <c r="G590" i="152"/>
  <c r="G591" i="152"/>
  <c r="G592" i="152"/>
  <c r="G593" i="152"/>
  <c r="G594" i="152"/>
  <c r="G595" i="152"/>
  <c r="G596" i="152"/>
  <c r="G597" i="152"/>
  <c r="G598" i="152"/>
  <c r="G599" i="152"/>
  <c r="G600" i="152"/>
  <c r="G601" i="152"/>
  <c r="G602" i="152"/>
  <c r="G603" i="152"/>
  <c r="G604" i="152"/>
  <c r="G605" i="152"/>
  <c r="G606" i="152"/>
  <c r="G607" i="152"/>
  <c r="G608" i="152"/>
  <c r="G609" i="152"/>
  <c r="G610" i="152"/>
  <c r="G611" i="152"/>
  <c r="G612" i="152"/>
  <c r="G613" i="152"/>
  <c r="G614" i="152"/>
  <c r="G615" i="152"/>
  <c r="G616" i="152"/>
  <c r="G617" i="152"/>
  <c r="G618" i="152"/>
  <c r="G619" i="152"/>
  <c r="G620" i="152"/>
  <c r="G621" i="152"/>
  <c r="G622" i="152"/>
  <c r="G623" i="152"/>
  <c r="G624" i="152"/>
  <c r="G625" i="152"/>
  <c r="G626" i="152"/>
  <c r="G627" i="152"/>
  <c r="G628" i="152"/>
  <c r="G629" i="152"/>
  <c r="G630" i="152"/>
  <c r="G631" i="152"/>
  <c r="G632" i="152"/>
  <c r="G633" i="152"/>
  <c r="G634" i="152"/>
  <c r="G635" i="152"/>
  <c r="G636" i="152"/>
  <c r="G637" i="152"/>
  <c r="G638" i="152"/>
  <c r="G639" i="152"/>
  <c r="G640" i="152"/>
  <c r="G641" i="152"/>
  <c r="G642" i="152"/>
  <c r="G643" i="152"/>
  <c r="G644" i="152"/>
  <c r="G645" i="152"/>
  <c r="G646" i="152"/>
  <c r="G647" i="152"/>
  <c r="G648" i="152"/>
  <c r="G649" i="152"/>
  <c r="G650" i="152"/>
  <c r="G651" i="152"/>
  <c r="G652" i="152"/>
  <c r="G653" i="152"/>
  <c r="G654" i="152"/>
  <c r="G655" i="152"/>
  <c r="G656" i="152"/>
  <c r="G657" i="152"/>
  <c r="G658" i="152"/>
  <c r="G659" i="152"/>
  <c r="G660" i="152"/>
  <c r="G661" i="152"/>
  <c r="G662" i="152"/>
  <c r="G663" i="152"/>
  <c r="G664" i="152"/>
  <c r="G665" i="152"/>
  <c r="G666" i="152"/>
  <c r="G667" i="152"/>
  <c r="G668" i="152"/>
  <c r="G669" i="152"/>
  <c r="G670" i="152"/>
  <c r="G671" i="152"/>
  <c r="G672" i="152"/>
  <c r="G673" i="152"/>
  <c r="G674" i="152"/>
  <c r="G675" i="152"/>
  <c r="G676" i="152"/>
  <c r="G677" i="152"/>
  <c r="G678" i="152"/>
  <c r="G679" i="152"/>
  <c r="G680" i="152"/>
  <c r="G681" i="152"/>
  <c r="G682" i="152"/>
  <c r="G683" i="152"/>
  <c r="G684" i="152"/>
  <c r="G685" i="152"/>
  <c r="G686" i="152"/>
  <c r="G687" i="152"/>
  <c r="G688" i="152"/>
  <c r="G689" i="152"/>
  <c r="G690" i="152"/>
  <c r="G691" i="152"/>
  <c r="G692" i="152"/>
  <c r="G693" i="152"/>
  <c r="G694" i="152"/>
  <c r="G695" i="152"/>
  <c r="G696" i="152"/>
  <c r="G697" i="152"/>
  <c r="G698" i="152"/>
  <c r="G699" i="152"/>
  <c r="G700" i="152"/>
  <c r="G701" i="152"/>
  <c r="G702" i="152"/>
  <c r="G703" i="152"/>
  <c r="G704" i="152"/>
  <c r="G705" i="152"/>
  <c r="G706" i="152"/>
  <c r="G707" i="152"/>
  <c r="G708" i="152"/>
  <c r="G709" i="152"/>
  <c r="G710" i="152"/>
  <c r="G711" i="152"/>
  <c r="G712" i="152"/>
  <c r="G713" i="152"/>
  <c r="G714" i="152"/>
  <c r="G715" i="152"/>
  <c r="G716" i="152"/>
  <c r="G717" i="152"/>
  <c r="G718" i="152"/>
  <c r="G719" i="152"/>
  <c r="G720" i="152"/>
  <c r="G721" i="152"/>
  <c r="G722" i="152"/>
  <c r="G723" i="152"/>
  <c r="G724" i="152"/>
  <c r="G725" i="152"/>
  <c r="G726" i="152"/>
  <c r="G727" i="152"/>
  <c r="G728" i="152"/>
  <c r="G729" i="152"/>
  <c r="G730" i="152"/>
  <c r="G731" i="152"/>
  <c r="G732" i="152"/>
  <c r="G733" i="152"/>
  <c r="G734" i="152"/>
  <c r="G735" i="152"/>
  <c r="G736" i="152"/>
  <c r="G737" i="152"/>
  <c r="G738" i="152"/>
  <c r="G739" i="152"/>
  <c r="G740" i="152"/>
  <c r="G741" i="152"/>
  <c r="G742" i="152"/>
  <c r="G743" i="152"/>
  <c r="G744" i="152"/>
  <c r="G745" i="152"/>
  <c r="G746" i="152"/>
  <c r="G747" i="152"/>
  <c r="G748" i="152"/>
  <c r="G749" i="152"/>
  <c r="G750" i="152"/>
  <c r="G751" i="152"/>
  <c r="G752" i="152"/>
  <c r="G753" i="152"/>
  <c r="G754" i="152"/>
  <c r="G755" i="152"/>
  <c r="G756" i="152"/>
  <c r="G757" i="152"/>
  <c r="G758" i="152"/>
  <c r="G759" i="152"/>
  <c r="G760" i="152"/>
  <c r="G761" i="152"/>
  <c r="G762" i="152"/>
  <c r="G763" i="152"/>
  <c r="G764" i="152"/>
  <c r="G765" i="152"/>
  <c r="G766" i="152"/>
  <c r="G767" i="152"/>
  <c r="G768" i="152"/>
  <c r="G769" i="152"/>
  <c r="G770" i="152"/>
  <c r="G771" i="152"/>
  <c r="G772" i="152"/>
  <c r="G773" i="152"/>
  <c r="G774" i="152"/>
  <c r="G775" i="152"/>
  <c r="G776" i="152"/>
  <c r="G777" i="152"/>
  <c r="G778" i="152"/>
  <c r="G779" i="152"/>
  <c r="G780" i="152"/>
  <c r="G781" i="152"/>
  <c r="G782" i="152"/>
  <c r="G783" i="152"/>
  <c r="G784" i="152"/>
  <c r="G785" i="152"/>
  <c r="G786" i="152"/>
  <c r="G787" i="152"/>
  <c r="G788" i="152"/>
  <c r="G789" i="152"/>
  <c r="G790" i="152"/>
  <c r="G791" i="152"/>
  <c r="G792" i="152"/>
  <c r="G793" i="152"/>
  <c r="G794" i="152"/>
  <c r="G795" i="152"/>
  <c r="G796" i="152"/>
  <c r="G797" i="152"/>
  <c r="G798" i="152"/>
  <c r="G799" i="152"/>
  <c r="G800" i="152"/>
  <c r="G801" i="152"/>
  <c r="G802" i="152"/>
  <c r="G803" i="152"/>
  <c r="G804" i="152"/>
  <c r="G805" i="152"/>
  <c r="G806" i="152"/>
  <c r="G807" i="152"/>
  <c r="G808" i="152"/>
  <c r="G809" i="152"/>
  <c r="G810" i="152"/>
  <c r="G811" i="152"/>
  <c r="G812" i="152"/>
  <c r="G813" i="152"/>
  <c r="G814" i="152"/>
  <c r="G815" i="152"/>
  <c r="G816" i="152"/>
  <c r="G817" i="152"/>
  <c r="G818" i="152"/>
  <c r="G819" i="152"/>
  <c r="G820" i="152"/>
  <c r="G821" i="152"/>
  <c r="G822" i="152"/>
  <c r="G823" i="152"/>
  <c r="G824" i="152"/>
  <c r="G825" i="152"/>
  <c r="G826" i="152"/>
  <c r="G827" i="152"/>
  <c r="G828" i="152"/>
  <c r="G829" i="152"/>
  <c r="G830" i="152"/>
  <c r="G831" i="152"/>
  <c r="G832" i="152"/>
  <c r="G833" i="152"/>
  <c r="G834" i="152"/>
  <c r="G835" i="152"/>
  <c r="G836" i="152"/>
  <c r="G837" i="152"/>
  <c r="G838" i="152"/>
  <c r="G839" i="152"/>
  <c r="G840" i="152"/>
  <c r="G841" i="152"/>
  <c r="G842" i="152"/>
  <c r="G843" i="152"/>
  <c r="G844" i="152"/>
  <c r="G845" i="152"/>
  <c r="G846" i="152"/>
  <c r="G847" i="152"/>
  <c r="G848" i="152"/>
  <c r="G849" i="152"/>
  <c r="G850" i="152"/>
  <c r="G851" i="152"/>
  <c r="G852" i="152"/>
  <c r="G853" i="152"/>
  <c r="G854" i="152"/>
  <c r="G855" i="152"/>
  <c r="G856" i="152"/>
  <c r="G857" i="152"/>
  <c r="G858" i="152"/>
  <c r="G859" i="152"/>
  <c r="G860" i="152"/>
  <c r="G861" i="152"/>
  <c r="G862" i="152"/>
  <c r="G863" i="152"/>
  <c r="G864" i="152"/>
  <c r="G865" i="152"/>
  <c r="G866" i="152"/>
  <c r="G867" i="152"/>
  <c r="G868" i="152"/>
  <c r="G869" i="152"/>
  <c r="G870" i="152"/>
  <c r="G871" i="152"/>
  <c r="G872" i="152"/>
  <c r="G873" i="152"/>
  <c r="G874" i="152"/>
  <c r="G875" i="152"/>
  <c r="G876" i="152"/>
  <c r="G877" i="152"/>
  <c r="G878" i="152"/>
  <c r="G879" i="152"/>
  <c r="G880" i="152"/>
  <c r="G881" i="152"/>
  <c r="G882" i="152"/>
  <c r="G883" i="152"/>
  <c r="G884" i="152"/>
  <c r="G885" i="152"/>
  <c r="G886" i="152"/>
  <c r="G887" i="152"/>
  <c r="G888" i="152"/>
  <c r="G889" i="152"/>
  <c r="G890" i="152"/>
  <c r="G891" i="152"/>
  <c r="G892" i="152"/>
  <c r="G893" i="152"/>
  <c r="G894" i="152"/>
  <c r="G895" i="152"/>
  <c r="G896" i="152"/>
  <c r="G897" i="152"/>
  <c r="G898" i="152"/>
  <c r="G899" i="152"/>
  <c r="G900" i="152"/>
  <c r="G901" i="152"/>
  <c r="G902" i="152"/>
  <c r="G903" i="152"/>
  <c r="G904" i="152"/>
  <c r="G905" i="152"/>
  <c r="G906" i="152"/>
  <c r="G907" i="152"/>
  <c r="G908" i="152"/>
  <c r="G909" i="152"/>
  <c r="G910" i="152"/>
  <c r="G911" i="152"/>
  <c r="G912" i="152"/>
  <c r="G913" i="152"/>
  <c r="G914" i="152"/>
  <c r="G915" i="152"/>
  <c r="G916" i="152"/>
  <c r="G917" i="152"/>
  <c r="G918" i="152"/>
  <c r="G919" i="152"/>
  <c r="G920" i="152"/>
  <c r="G921" i="152"/>
  <c r="G922" i="152"/>
  <c r="G923" i="152"/>
  <c r="G924" i="152"/>
  <c r="G925" i="152"/>
  <c r="G926" i="152"/>
  <c r="G927" i="152"/>
  <c r="G928" i="152"/>
  <c r="G929" i="152"/>
  <c r="G930" i="152"/>
  <c r="G931" i="152"/>
  <c r="G932" i="152"/>
  <c r="G933" i="152"/>
  <c r="G934" i="152"/>
  <c r="G935" i="152"/>
  <c r="G936" i="152"/>
  <c r="G937" i="152"/>
  <c r="G938" i="152"/>
  <c r="G939" i="152"/>
  <c r="G940" i="152"/>
  <c r="G941" i="152"/>
  <c r="G942" i="152"/>
  <c r="G943" i="152"/>
  <c r="G944" i="152"/>
  <c r="G945" i="152"/>
  <c r="G946" i="152"/>
  <c r="G947" i="152"/>
  <c r="G948" i="152"/>
  <c r="G949" i="152"/>
  <c r="G950" i="152"/>
  <c r="G951" i="152"/>
  <c r="G952" i="152"/>
  <c r="G953" i="152"/>
  <c r="G954" i="152"/>
  <c r="G955" i="152"/>
  <c r="G956" i="152"/>
  <c r="G957" i="152"/>
  <c r="G958" i="152"/>
  <c r="G959" i="152"/>
  <c r="G960" i="152"/>
  <c r="G961" i="152"/>
  <c r="G962" i="152"/>
  <c r="G963" i="152"/>
  <c r="G964" i="152"/>
  <c r="G965" i="152"/>
  <c r="G966" i="152"/>
  <c r="G967" i="152"/>
  <c r="G968" i="152"/>
  <c r="G969" i="152"/>
  <c r="G970" i="152"/>
  <c r="G971" i="152"/>
  <c r="G972" i="152"/>
  <c r="G973" i="152"/>
  <c r="G974" i="152"/>
  <c r="G975" i="152"/>
  <c r="G976" i="152"/>
  <c r="G977" i="152"/>
  <c r="G978" i="152"/>
  <c r="G979" i="152"/>
  <c r="G980" i="152"/>
  <c r="G981" i="152"/>
  <c r="G982" i="152"/>
  <c r="G983" i="152"/>
  <c r="G984" i="152"/>
  <c r="G985" i="152"/>
  <c r="G986" i="152"/>
  <c r="G987" i="152"/>
  <c r="G988" i="152"/>
  <c r="G989" i="152"/>
  <c r="G990" i="152"/>
  <c r="G991" i="152"/>
  <c r="G992" i="152"/>
  <c r="G993" i="152"/>
  <c r="G994" i="152"/>
  <c r="G995" i="152"/>
  <c r="G996" i="152"/>
  <c r="G997" i="152"/>
  <c r="G998" i="152"/>
  <c r="G999" i="152"/>
  <c r="G1000" i="152"/>
  <c r="G1001" i="152"/>
  <c r="G1002" i="152"/>
  <c r="B16" i="164" l="1"/>
  <c r="A16" i="164"/>
  <c r="A963" i="24"/>
  <c r="B963" i="24"/>
  <c r="F1010" i="23"/>
  <c r="Q16" i="164" l="1"/>
  <c r="E16" i="164"/>
  <c r="C16" i="164"/>
  <c r="D16" i="164"/>
  <c r="A17" i="167"/>
  <c r="A18" i="167"/>
  <c r="A19" i="167"/>
  <c r="A20" i="167"/>
  <c r="A21" i="167"/>
  <c r="A22" i="167"/>
  <c r="A23" i="167"/>
  <c r="A24" i="167"/>
  <c r="A25" i="167"/>
  <c r="A26" i="167"/>
  <c r="A27" i="167"/>
  <c r="A28" i="167"/>
  <c r="A29" i="167"/>
  <c r="A30" i="167"/>
  <c r="A31" i="167"/>
  <c r="A32" i="167"/>
  <c r="A33" i="167"/>
  <c r="A34" i="167"/>
  <c r="A35" i="167"/>
  <c r="A36" i="167"/>
  <c r="A37" i="167"/>
  <c r="A38" i="167"/>
  <c r="A39" i="167"/>
  <c r="A40" i="167"/>
  <c r="A41" i="167"/>
  <c r="A42" i="167"/>
  <c r="A43" i="167"/>
  <c r="A44" i="167"/>
  <c r="A45" i="167"/>
  <c r="A46" i="167"/>
  <c r="A47" i="167"/>
  <c r="A48" i="167"/>
  <c r="A49" i="167"/>
  <c r="A50" i="167"/>
  <c r="A51" i="167"/>
  <c r="A52" i="167"/>
  <c r="A53" i="167"/>
  <c r="A54" i="167"/>
  <c r="A55" i="167"/>
  <c r="A56" i="167"/>
  <c r="A57" i="167"/>
  <c r="A58" i="167"/>
  <c r="A59" i="167"/>
  <c r="A60" i="167"/>
  <c r="A61" i="167"/>
  <c r="A62" i="167"/>
  <c r="A63" i="167"/>
  <c r="A64" i="167"/>
  <c r="A65" i="167"/>
  <c r="A66" i="167"/>
  <c r="A67" i="167"/>
  <c r="A68" i="167"/>
  <c r="A69" i="167"/>
  <c r="A70" i="167"/>
  <c r="A71" i="167"/>
  <c r="A72" i="167"/>
  <c r="A73" i="167"/>
  <c r="A74" i="167"/>
  <c r="A75" i="167"/>
  <c r="A76" i="167"/>
  <c r="A77" i="167"/>
  <c r="A78" i="167"/>
  <c r="A79" i="167"/>
  <c r="A80" i="167"/>
  <c r="A81" i="167"/>
  <c r="A82" i="167"/>
  <c r="A83" i="167"/>
  <c r="A84" i="167"/>
  <c r="A85" i="167"/>
  <c r="A86" i="167"/>
  <c r="A87" i="167"/>
  <c r="A88" i="167"/>
  <c r="A89" i="167"/>
  <c r="A90" i="167"/>
  <c r="A91" i="167"/>
  <c r="A92" i="167"/>
  <c r="A93" i="167"/>
  <c r="A94" i="167"/>
  <c r="A95" i="167"/>
  <c r="A96" i="167"/>
  <c r="A97" i="167"/>
  <c r="A98" i="167"/>
  <c r="A99" i="167"/>
  <c r="A100" i="167"/>
  <c r="A101" i="167"/>
  <c r="A102" i="167"/>
  <c r="A103" i="167"/>
  <c r="A104" i="167"/>
  <c r="A105" i="167"/>
  <c r="A106" i="167"/>
  <c r="A107" i="167"/>
  <c r="A108" i="167"/>
  <c r="A109" i="167"/>
  <c r="A110" i="167"/>
  <c r="A111" i="167"/>
  <c r="A112" i="167"/>
  <c r="A113" i="167"/>
  <c r="A114" i="167"/>
  <c r="A115" i="167"/>
  <c r="A116" i="167"/>
  <c r="A117" i="167"/>
  <c r="A118" i="167"/>
  <c r="A119" i="167"/>
  <c r="A120" i="167"/>
  <c r="A121" i="167"/>
  <c r="A122" i="167"/>
  <c r="A123" i="167"/>
  <c r="A124" i="167"/>
  <c r="A125" i="167"/>
  <c r="A126" i="167"/>
  <c r="A127" i="167"/>
  <c r="A128" i="167"/>
  <c r="A129" i="167"/>
  <c r="A130" i="167"/>
  <c r="A131" i="167"/>
  <c r="A132" i="167"/>
  <c r="A133" i="167"/>
  <c r="A134" i="167"/>
  <c r="A135" i="167"/>
  <c r="A136" i="167"/>
  <c r="A137" i="167"/>
  <c r="A138" i="167"/>
  <c r="A139" i="167"/>
  <c r="A140" i="167"/>
  <c r="A141" i="167"/>
  <c r="A142" i="167"/>
  <c r="A143" i="167"/>
  <c r="A144" i="167"/>
  <c r="A145" i="167"/>
  <c r="A146" i="167"/>
  <c r="A147" i="167"/>
  <c r="A148" i="167"/>
  <c r="A149" i="167"/>
  <c r="A150" i="167"/>
  <c r="A151" i="167"/>
  <c r="A152" i="167"/>
  <c r="A153" i="167"/>
  <c r="A154" i="167"/>
  <c r="A155" i="167"/>
  <c r="A156" i="167"/>
  <c r="A157" i="167"/>
  <c r="A158" i="167"/>
  <c r="A159" i="167"/>
  <c r="A160" i="167"/>
  <c r="A161" i="167"/>
  <c r="A162" i="167"/>
  <c r="A163" i="167"/>
  <c r="A164" i="167"/>
  <c r="A165" i="167"/>
  <c r="A166" i="167"/>
  <c r="A167" i="167"/>
  <c r="A168" i="167"/>
  <c r="A169" i="167"/>
  <c r="A170" i="167"/>
  <c r="A171" i="167"/>
  <c r="A172" i="167"/>
  <c r="A173" i="167"/>
  <c r="A174" i="167"/>
  <c r="A175" i="167"/>
  <c r="A176" i="167"/>
  <c r="A177" i="167"/>
  <c r="A178" i="167"/>
  <c r="A179" i="167"/>
  <c r="A180" i="167"/>
  <c r="A181" i="167"/>
  <c r="A182" i="167"/>
  <c r="A183" i="167"/>
  <c r="A184" i="167"/>
  <c r="A185" i="167"/>
  <c r="A186" i="167"/>
  <c r="A187" i="167"/>
  <c r="A188" i="167"/>
  <c r="A189" i="167"/>
  <c r="A190" i="167"/>
  <c r="A191" i="167"/>
  <c r="A192" i="167"/>
  <c r="A193" i="167"/>
  <c r="A194" i="167"/>
  <c r="A195" i="167"/>
  <c r="A196" i="167"/>
  <c r="A197" i="167"/>
  <c r="A198" i="167"/>
  <c r="A199" i="167"/>
  <c r="A200" i="167"/>
  <c r="A201" i="167"/>
  <c r="A202" i="167"/>
  <c r="A203" i="167"/>
  <c r="A204" i="167"/>
  <c r="A205" i="167"/>
  <c r="A206" i="167"/>
  <c r="A207" i="167"/>
  <c r="A208" i="167"/>
  <c r="A209" i="167"/>
  <c r="A210" i="167"/>
  <c r="A211" i="167"/>
  <c r="A212" i="167"/>
  <c r="A213" i="167"/>
  <c r="A214" i="167"/>
  <c r="A215" i="167"/>
  <c r="A216" i="167"/>
  <c r="A217" i="167"/>
  <c r="A218" i="167"/>
  <c r="A219" i="167"/>
  <c r="A220" i="167"/>
  <c r="A221" i="167"/>
  <c r="A222" i="167"/>
  <c r="A223" i="167"/>
  <c r="A224" i="167"/>
  <c r="A225" i="167"/>
  <c r="A226" i="167"/>
  <c r="A227" i="167"/>
  <c r="A228" i="167"/>
  <c r="A229" i="167"/>
  <c r="A230" i="167"/>
  <c r="A231" i="167"/>
  <c r="A232" i="167"/>
  <c r="A233" i="167"/>
  <c r="A234" i="167"/>
  <c r="A235" i="167"/>
  <c r="A236" i="167"/>
  <c r="A237" i="167"/>
  <c r="A238" i="167"/>
  <c r="A239" i="167"/>
  <c r="A240" i="167"/>
  <c r="A241" i="167"/>
  <c r="A242" i="167"/>
  <c r="A243" i="167"/>
  <c r="A244" i="167"/>
  <c r="A245" i="167"/>
  <c r="A246" i="167"/>
  <c r="A247" i="167"/>
  <c r="A248" i="167"/>
  <c r="A249" i="167"/>
  <c r="A250" i="167"/>
  <c r="A251" i="167"/>
  <c r="A252" i="167"/>
  <c r="A253" i="167"/>
  <c r="A254" i="167"/>
  <c r="A255" i="167"/>
  <c r="A256" i="167"/>
  <c r="A257" i="167"/>
  <c r="A258" i="167"/>
  <c r="A259" i="167"/>
  <c r="A260" i="167"/>
  <c r="A261" i="167"/>
  <c r="A262" i="167"/>
  <c r="A263" i="167"/>
  <c r="A264" i="167"/>
  <c r="A265" i="167"/>
  <c r="A266" i="167"/>
  <c r="A267" i="167"/>
  <c r="A268" i="167"/>
  <c r="A269" i="167"/>
  <c r="A270" i="167"/>
  <c r="A271" i="167"/>
  <c r="A272" i="167"/>
  <c r="A273" i="167"/>
  <c r="A274" i="167"/>
  <c r="A275" i="167"/>
  <c r="A276" i="167"/>
  <c r="A277" i="167"/>
  <c r="A278" i="167"/>
  <c r="A279" i="167"/>
  <c r="A280" i="167"/>
  <c r="A281" i="167"/>
  <c r="A282" i="167"/>
  <c r="A283" i="167"/>
  <c r="A284" i="167"/>
  <c r="A285" i="167"/>
  <c r="A286" i="167"/>
  <c r="A287" i="167"/>
  <c r="A288" i="167"/>
  <c r="A289" i="167"/>
  <c r="A290" i="167"/>
  <c r="A291" i="167"/>
  <c r="A292" i="167"/>
  <c r="A293" i="167"/>
  <c r="A294" i="167"/>
  <c r="A295" i="167"/>
  <c r="A296" i="167"/>
  <c r="A297" i="167"/>
  <c r="A298" i="167"/>
  <c r="A299" i="167"/>
  <c r="A300" i="167"/>
  <c r="A301" i="167"/>
  <c r="A302" i="167"/>
  <c r="A303" i="167"/>
  <c r="A304" i="167"/>
  <c r="A305" i="167"/>
  <c r="A306" i="167"/>
  <c r="A307" i="167"/>
  <c r="A308" i="167"/>
  <c r="A309" i="167"/>
  <c r="A310" i="167"/>
  <c r="A311" i="167"/>
  <c r="A312" i="167"/>
  <c r="A313" i="167"/>
  <c r="A314" i="167"/>
  <c r="A315" i="167"/>
  <c r="A316" i="167"/>
  <c r="A317" i="167"/>
  <c r="A318" i="167"/>
  <c r="A319" i="167"/>
  <c r="A320" i="167"/>
  <c r="A321" i="167"/>
  <c r="A322" i="167"/>
  <c r="A323" i="167"/>
  <c r="A324" i="167"/>
  <c r="A325" i="167"/>
  <c r="A326" i="167"/>
  <c r="A327" i="167"/>
  <c r="A328" i="167"/>
  <c r="A329" i="167"/>
  <c r="A330" i="167"/>
  <c r="A331" i="167"/>
  <c r="A332" i="167"/>
  <c r="A333" i="167"/>
  <c r="A334" i="167"/>
  <c r="A335" i="167"/>
  <c r="A336" i="167"/>
  <c r="A337" i="167"/>
  <c r="A338" i="167"/>
  <c r="A339" i="167"/>
  <c r="A340" i="167"/>
  <c r="A341" i="167"/>
  <c r="A342" i="167"/>
  <c r="A343" i="167"/>
  <c r="A344" i="167"/>
  <c r="A345" i="167"/>
  <c r="A346" i="167"/>
  <c r="A347" i="167"/>
  <c r="A348" i="167"/>
  <c r="A349" i="167"/>
  <c r="A350" i="167"/>
  <c r="A351" i="167"/>
  <c r="A352" i="167"/>
  <c r="A353" i="167"/>
  <c r="A354" i="167"/>
  <c r="A355" i="167"/>
  <c r="A356" i="167"/>
  <c r="A357" i="167"/>
  <c r="A358" i="167"/>
  <c r="A359" i="167"/>
  <c r="A360" i="167"/>
  <c r="A361" i="167"/>
  <c r="A362" i="167"/>
  <c r="A363" i="167"/>
  <c r="A364" i="167"/>
  <c r="A365" i="167"/>
  <c r="A366" i="167"/>
  <c r="A367" i="167"/>
  <c r="A368" i="167"/>
  <c r="A369" i="167"/>
  <c r="A370" i="167"/>
  <c r="A371" i="167"/>
  <c r="A372" i="167"/>
  <c r="A373" i="167"/>
  <c r="A374" i="167"/>
  <c r="A375" i="167"/>
  <c r="A376" i="167"/>
  <c r="A377" i="167"/>
  <c r="A378" i="167"/>
  <c r="A379" i="167"/>
  <c r="A380" i="167"/>
  <c r="A381" i="167"/>
  <c r="A382" i="167"/>
  <c r="A383" i="167"/>
  <c r="A384" i="167"/>
  <c r="A385" i="167"/>
  <c r="A386" i="167"/>
  <c r="A387" i="167"/>
  <c r="A388" i="167"/>
  <c r="A389" i="167"/>
  <c r="A390" i="167"/>
  <c r="A391" i="167"/>
  <c r="A392" i="167"/>
  <c r="A393" i="167"/>
  <c r="A394" i="167"/>
  <c r="A395" i="167"/>
  <c r="A396" i="167"/>
  <c r="A397" i="167"/>
  <c r="A398" i="167"/>
  <c r="A399" i="167"/>
  <c r="A400" i="167"/>
  <c r="A401" i="167"/>
  <c r="A402" i="167"/>
  <c r="A403" i="167"/>
  <c r="A404" i="167"/>
  <c r="A405" i="167"/>
  <c r="A406" i="167"/>
  <c r="A407" i="167"/>
  <c r="A408" i="167"/>
  <c r="A409" i="167"/>
  <c r="A410" i="167"/>
  <c r="A411" i="167"/>
  <c r="A412" i="167"/>
  <c r="A413" i="167"/>
  <c r="A414" i="167"/>
  <c r="A415" i="167"/>
  <c r="A416" i="167"/>
  <c r="A417" i="167"/>
  <c r="A418" i="167"/>
  <c r="A419" i="167"/>
  <c r="A420" i="167"/>
  <c r="A421" i="167"/>
  <c r="A422" i="167"/>
  <c r="A423" i="167"/>
  <c r="A424" i="167"/>
  <c r="A425" i="167"/>
  <c r="A426" i="167"/>
  <c r="A427" i="167"/>
  <c r="A428" i="167"/>
  <c r="A429" i="167"/>
  <c r="A430" i="167"/>
  <c r="A431" i="167"/>
  <c r="A432" i="167"/>
  <c r="A433" i="167"/>
  <c r="A434" i="167"/>
  <c r="A435" i="167"/>
  <c r="A436" i="167"/>
  <c r="A437" i="167"/>
  <c r="A438" i="167"/>
  <c r="A439" i="167"/>
  <c r="A440" i="167"/>
  <c r="A441" i="167"/>
  <c r="A442" i="167"/>
  <c r="A443" i="167"/>
  <c r="A444" i="167"/>
  <c r="A445" i="167"/>
  <c r="A446" i="167"/>
  <c r="A447" i="167"/>
  <c r="A448" i="167"/>
  <c r="A449" i="167"/>
  <c r="A450" i="167"/>
  <c r="A451" i="167"/>
  <c r="A452" i="167"/>
  <c r="A453" i="167"/>
  <c r="A454" i="167"/>
  <c r="A455" i="167"/>
  <c r="A456" i="167"/>
  <c r="A457" i="167"/>
  <c r="A458" i="167"/>
  <c r="A459" i="167"/>
  <c r="A460" i="167"/>
  <c r="A461" i="167"/>
  <c r="A462" i="167"/>
  <c r="A463" i="167"/>
  <c r="A464" i="167"/>
  <c r="A465" i="167"/>
  <c r="A466" i="167"/>
  <c r="A467" i="167"/>
  <c r="A468" i="167"/>
  <c r="A469" i="167"/>
  <c r="A470" i="167"/>
  <c r="A471" i="167"/>
  <c r="A472" i="167"/>
  <c r="A473" i="167"/>
  <c r="A474" i="167"/>
  <c r="A475" i="167"/>
  <c r="A476" i="167"/>
  <c r="A477" i="167"/>
  <c r="A478" i="167"/>
  <c r="A479" i="167"/>
  <c r="A480" i="167"/>
  <c r="A481" i="167"/>
  <c r="A482" i="167"/>
  <c r="A483" i="167"/>
  <c r="A484" i="167"/>
  <c r="A485" i="167"/>
  <c r="A486" i="167"/>
  <c r="A487" i="167"/>
  <c r="A488" i="167"/>
  <c r="A489" i="167"/>
  <c r="A490" i="167"/>
  <c r="A491" i="167"/>
  <c r="A492" i="167"/>
  <c r="A493" i="167"/>
  <c r="A494" i="167"/>
  <c r="A495" i="167"/>
  <c r="A496" i="167"/>
  <c r="A497" i="167"/>
  <c r="A498" i="167"/>
  <c r="A499" i="167"/>
  <c r="A500" i="167"/>
  <c r="A501" i="167"/>
  <c r="A502" i="167"/>
  <c r="A503" i="167"/>
  <c r="A504" i="167"/>
  <c r="A505" i="167"/>
  <c r="A506" i="167"/>
  <c r="A507" i="167"/>
  <c r="A508" i="167"/>
  <c r="A509" i="167"/>
  <c r="A510" i="167"/>
  <c r="A511" i="167"/>
  <c r="A512" i="167"/>
  <c r="A513" i="167"/>
  <c r="A514" i="167"/>
  <c r="A515" i="167"/>
  <c r="A516" i="167"/>
  <c r="A517" i="167"/>
  <c r="A518" i="167"/>
  <c r="A519" i="167"/>
  <c r="A520" i="167"/>
  <c r="A521" i="167"/>
  <c r="A522" i="167"/>
  <c r="A523" i="167"/>
  <c r="A524" i="167"/>
  <c r="A525" i="167"/>
  <c r="A526" i="167"/>
  <c r="A527" i="167"/>
  <c r="A528" i="167"/>
  <c r="A529" i="167"/>
  <c r="A530" i="167"/>
  <c r="A531" i="167"/>
  <c r="A532" i="167"/>
  <c r="A533" i="167"/>
  <c r="A534" i="167"/>
  <c r="A535" i="167"/>
  <c r="A536" i="167"/>
  <c r="A537" i="167"/>
  <c r="A538" i="167"/>
  <c r="A539" i="167"/>
  <c r="A540" i="167"/>
  <c r="A541" i="167"/>
  <c r="A542" i="167"/>
  <c r="A543" i="167"/>
  <c r="A544" i="167"/>
  <c r="A545" i="167"/>
  <c r="A546" i="167"/>
  <c r="A547" i="167"/>
  <c r="A548" i="167"/>
  <c r="A549" i="167"/>
  <c r="A550" i="167"/>
  <c r="A551" i="167"/>
  <c r="A552" i="167"/>
  <c r="A553" i="167"/>
  <c r="A554" i="167"/>
  <c r="A555" i="167"/>
  <c r="A556" i="167"/>
  <c r="A557" i="167"/>
  <c r="A558" i="167"/>
  <c r="A559" i="167"/>
  <c r="A560" i="167"/>
  <c r="A561" i="167"/>
  <c r="A562" i="167"/>
  <c r="A563" i="167"/>
  <c r="A564" i="167"/>
  <c r="A565" i="167"/>
  <c r="A566" i="167"/>
  <c r="A567" i="167"/>
  <c r="A568" i="167"/>
  <c r="A569" i="167"/>
  <c r="A570" i="167"/>
  <c r="A571" i="167"/>
  <c r="A572" i="167"/>
  <c r="A573" i="167"/>
  <c r="A574" i="167"/>
  <c r="A575" i="167"/>
  <c r="A576" i="167"/>
  <c r="A577" i="167"/>
  <c r="A578" i="167"/>
  <c r="A579" i="167"/>
  <c r="A580" i="167"/>
  <c r="A581" i="167"/>
  <c r="A582" i="167"/>
  <c r="A583" i="167"/>
  <c r="A584" i="167"/>
  <c r="A585" i="167"/>
  <c r="A586" i="167"/>
  <c r="A587" i="167"/>
  <c r="A588" i="167"/>
  <c r="A589" i="167"/>
  <c r="A590" i="167"/>
  <c r="A591" i="167"/>
  <c r="A592" i="167"/>
  <c r="A593" i="167"/>
  <c r="A594" i="167"/>
  <c r="A595" i="167"/>
  <c r="A596" i="167"/>
  <c r="A597" i="167"/>
  <c r="A598" i="167"/>
  <c r="A599" i="167"/>
  <c r="A600" i="167"/>
  <c r="A601" i="167"/>
  <c r="A602" i="167"/>
  <c r="A603" i="167"/>
  <c r="A604" i="167"/>
  <c r="A605" i="167"/>
  <c r="A606" i="167"/>
  <c r="A607" i="167"/>
  <c r="A608" i="167"/>
  <c r="A609" i="167"/>
  <c r="A610" i="167"/>
  <c r="A611" i="167"/>
  <c r="A612" i="167"/>
  <c r="A613" i="167"/>
  <c r="A614" i="167"/>
  <c r="A615" i="167"/>
  <c r="A616" i="167"/>
  <c r="A617" i="167"/>
  <c r="A618" i="167"/>
  <c r="A619" i="167"/>
  <c r="A620" i="167"/>
  <c r="A621" i="167"/>
  <c r="A622" i="167"/>
  <c r="A623" i="167"/>
  <c r="A624" i="167"/>
  <c r="A625" i="167"/>
  <c r="A626" i="167"/>
  <c r="A627" i="167"/>
  <c r="A628" i="167"/>
  <c r="A629" i="167"/>
  <c r="A630" i="167"/>
  <c r="A631" i="167"/>
  <c r="A632" i="167"/>
  <c r="A633" i="167"/>
  <c r="A634" i="167"/>
  <c r="A635" i="167"/>
  <c r="A636" i="167"/>
  <c r="A637" i="167"/>
  <c r="A638" i="167"/>
  <c r="A639" i="167"/>
  <c r="A640" i="167"/>
  <c r="A641" i="167"/>
  <c r="A642" i="167"/>
  <c r="A643" i="167"/>
  <c r="A644" i="167"/>
  <c r="A645" i="167"/>
  <c r="A646" i="167"/>
  <c r="A647" i="167"/>
  <c r="A648" i="167"/>
  <c r="A649" i="167"/>
  <c r="A650" i="167"/>
  <c r="A651" i="167"/>
  <c r="A652" i="167"/>
  <c r="A653" i="167"/>
  <c r="A654" i="167"/>
  <c r="A655" i="167"/>
  <c r="A656" i="167"/>
  <c r="A657" i="167"/>
  <c r="A658" i="167"/>
  <c r="A659" i="167"/>
  <c r="A660" i="167"/>
  <c r="A661" i="167"/>
  <c r="A662" i="167"/>
  <c r="A663" i="167"/>
  <c r="A664" i="167"/>
  <c r="A665" i="167"/>
  <c r="A666" i="167"/>
  <c r="A667" i="167"/>
  <c r="A668" i="167"/>
  <c r="A669" i="167"/>
  <c r="A670" i="167"/>
  <c r="A671" i="167"/>
  <c r="A672" i="167"/>
  <c r="A673" i="167"/>
  <c r="A674" i="167"/>
  <c r="A675" i="167"/>
  <c r="A676" i="167"/>
  <c r="A677" i="167"/>
  <c r="A678" i="167"/>
  <c r="A679" i="167"/>
  <c r="A680" i="167"/>
  <c r="A681" i="167"/>
  <c r="A682" i="167"/>
  <c r="A683" i="167"/>
  <c r="A684" i="167"/>
  <c r="A685" i="167"/>
  <c r="A686" i="167"/>
  <c r="A687" i="167"/>
  <c r="A688" i="167"/>
  <c r="A689" i="167"/>
  <c r="A690" i="167"/>
  <c r="A691" i="167"/>
  <c r="A692" i="167"/>
  <c r="A693" i="167"/>
  <c r="A694" i="167"/>
  <c r="A695" i="167"/>
  <c r="A696" i="167"/>
  <c r="A697" i="167"/>
  <c r="A698" i="167"/>
  <c r="A699" i="167"/>
  <c r="A700" i="167"/>
  <c r="A701" i="167"/>
  <c r="A702" i="167"/>
  <c r="A703" i="167"/>
  <c r="A704" i="167"/>
  <c r="A705" i="167"/>
  <c r="A706" i="167"/>
  <c r="A707" i="167"/>
  <c r="A708" i="167"/>
  <c r="A709" i="167"/>
  <c r="A710" i="167"/>
  <c r="A711" i="167"/>
  <c r="A712" i="167"/>
  <c r="A713" i="167"/>
  <c r="A714" i="167"/>
  <c r="A715" i="167"/>
  <c r="A716" i="167"/>
  <c r="A717" i="167"/>
  <c r="A718" i="167"/>
  <c r="A719" i="167"/>
  <c r="A720" i="167"/>
  <c r="A721" i="167"/>
  <c r="A722" i="167"/>
  <c r="A723" i="167"/>
  <c r="A724" i="167"/>
  <c r="A725" i="167"/>
  <c r="A726" i="167"/>
  <c r="A727" i="167"/>
  <c r="A728" i="167"/>
  <c r="A729" i="167"/>
  <c r="A730" i="167"/>
  <c r="A731" i="167"/>
  <c r="A732" i="167"/>
  <c r="A733" i="167"/>
  <c r="A734" i="167"/>
  <c r="A735" i="167"/>
  <c r="A736" i="167"/>
  <c r="A737" i="167"/>
  <c r="A738" i="167"/>
  <c r="A739" i="167"/>
  <c r="A740" i="167"/>
  <c r="A741" i="167"/>
  <c r="A742" i="167"/>
  <c r="A743" i="167"/>
  <c r="A744" i="167"/>
  <c r="A745" i="167"/>
  <c r="A746" i="167"/>
  <c r="A747" i="167"/>
  <c r="A748" i="167"/>
  <c r="A749" i="167"/>
  <c r="A750" i="167"/>
  <c r="A751" i="167"/>
  <c r="A752" i="167"/>
  <c r="A753" i="167"/>
  <c r="A754" i="167"/>
  <c r="A755" i="167"/>
  <c r="A756" i="167"/>
  <c r="A757" i="167"/>
  <c r="A758" i="167"/>
  <c r="A759" i="167"/>
  <c r="A760" i="167"/>
  <c r="A761" i="167"/>
  <c r="A762" i="167"/>
  <c r="A763" i="167"/>
  <c r="A764" i="167"/>
  <c r="A765" i="167"/>
  <c r="A766" i="167"/>
  <c r="A767" i="167"/>
  <c r="A768" i="167"/>
  <c r="A769" i="167"/>
  <c r="A770" i="167"/>
  <c r="A771" i="167"/>
  <c r="A772" i="167"/>
  <c r="A773" i="167"/>
  <c r="A774" i="167"/>
  <c r="A775" i="167"/>
  <c r="A776" i="167"/>
  <c r="A777" i="167"/>
  <c r="A778" i="167"/>
  <c r="A779" i="167"/>
  <c r="A780" i="167"/>
  <c r="A781" i="167"/>
  <c r="A782" i="167"/>
  <c r="A783" i="167"/>
  <c r="A784" i="167"/>
  <c r="A785" i="167"/>
  <c r="A786" i="167"/>
  <c r="A787" i="167"/>
  <c r="A788" i="167"/>
  <c r="A789" i="167"/>
  <c r="A790" i="167"/>
  <c r="A791" i="167"/>
  <c r="A792" i="167"/>
  <c r="A793" i="167"/>
  <c r="A794" i="167"/>
  <c r="A795" i="167"/>
  <c r="A796" i="167"/>
  <c r="A797" i="167"/>
  <c r="A798" i="167"/>
  <c r="A799" i="167"/>
  <c r="A800" i="167"/>
  <c r="A801" i="167"/>
  <c r="A802" i="167"/>
  <c r="A803" i="167"/>
  <c r="A804" i="167"/>
  <c r="A805" i="167"/>
  <c r="A806" i="167"/>
  <c r="A807" i="167"/>
  <c r="A808" i="167"/>
  <c r="A809" i="167"/>
  <c r="A810" i="167"/>
  <c r="A811" i="167"/>
  <c r="A812" i="167"/>
  <c r="A813" i="167"/>
  <c r="A814" i="167"/>
  <c r="A815" i="167"/>
  <c r="A816" i="167"/>
  <c r="A817" i="167"/>
  <c r="A818" i="167"/>
  <c r="A819" i="167"/>
  <c r="A820" i="167"/>
  <c r="A821" i="167"/>
  <c r="A822" i="167"/>
  <c r="A823" i="167"/>
  <c r="A824" i="167"/>
  <c r="A825" i="167"/>
  <c r="A826" i="167"/>
  <c r="A827" i="167"/>
  <c r="A828" i="167"/>
  <c r="A829" i="167"/>
  <c r="A830" i="167"/>
  <c r="A831" i="167"/>
  <c r="A832" i="167"/>
  <c r="A833" i="167"/>
  <c r="A834" i="167"/>
  <c r="A835" i="167"/>
  <c r="A836" i="167"/>
  <c r="A837" i="167"/>
  <c r="A838" i="167"/>
  <c r="A839" i="167"/>
  <c r="A840" i="167"/>
  <c r="A841" i="167"/>
  <c r="A842" i="167"/>
  <c r="A843" i="167"/>
  <c r="A844" i="167"/>
  <c r="A845" i="167"/>
  <c r="A846" i="167"/>
  <c r="A847" i="167"/>
  <c r="A848" i="167"/>
  <c r="A849" i="167"/>
  <c r="A850" i="167"/>
  <c r="A851" i="167"/>
  <c r="A852" i="167"/>
  <c r="A853" i="167"/>
  <c r="A854" i="167"/>
  <c r="A855" i="167"/>
  <c r="A856" i="167"/>
  <c r="A857" i="167"/>
  <c r="A858" i="167"/>
  <c r="A859" i="167"/>
  <c r="A860" i="167"/>
  <c r="A861" i="167"/>
  <c r="A862" i="167"/>
  <c r="A863" i="167"/>
  <c r="A864" i="167"/>
  <c r="A865" i="167"/>
  <c r="A866" i="167"/>
  <c r="A867" i="167"/>
  <c r="A868" i="167"/>
  <c r="A869" i="167"/>
  <c r="A870" i="167"/>
  <c r="A871" i="167"/>
  <c r="A872" i="167"/>
  <c r="A873" i="167"/>
  <c r="A874" i="167"/>
  <c r="A875" i="167"/>
  <c r="A876" i="167"/>
  <c r="A877" i="167"/>
  <c r="A878" i="167"/>
  <c r="A879" i="167"/>
  <c r="A880" i="167"/>
  <c r="A881" i="167"/>
  <c r="A882" i="167"/>
  <c r="A883" i="167"/>
  <c r="A884" i="167"/>
  <c r="A885" i="167"/>
  <c r="A886" i="167"/>
  <c r="A887" i="167"/>
  <c r="A888" i="167"/>
  <c r="A889" i="167"/>
  <c r="A890" i="167"/>
  <c r="A891" i="167"/>
  <c r="A892" i="167"/>
  <c r="A893" i="167"/>
  <c r="A894" i="167"/>
  <c r="A895" i="167"/>
  <c r="A896" i="167"/>
  <c r="A897" i="167"/>
  <c r="A898" i="167"/>
  <c r="A899" i="167"/>
  <c r="A900" i="167"/>
  <c r="A901" i="167"/>
  <c r="A902" i="167"/>
  <c r="A903" i="167"/>
  <c r="A904" i="167"/>
  <c r="A905" i="167"/>
  <c r="A906" i="167"/>
  <c r="A907" i="167"/>
  <c r="A908" i="167"/>
  <c r="A909" i="167"/>
  <c r="A910" i="167"/>
  <c r="A911" i="167"/>
  <c r="A912" i="167"/>
  <c r="A913" i="167"/>
  <c r="A914" i="167"/>
  <c r="A915" i="167"/>
  <c r="A916" i="167"/>
  <c r="A917" i="167"/>
  <c r="A918" i="167"/>
  <c r="A919" i="167"/>
  <c r="A920" i="167"/>
  <c r="A921" i="167"/>
  <c r="A922" i="167"/>
  <c r="A923" i="167"/>
  <c r="A924" i="167"/>
  <c r="A925" i="167"/>
  <c r="A926" i="167"/>
  <c r="A927" i="167"/>
  <c r="A928" i="167"/>
  <c r="A929" i="167"/>
  <c r="A930" i="167"/>
  <c r="A931" i="167"/>
  <c r="A932" i="167"/>
  <c r="A933" i="167"/>
  <c r="A934" i="167"/>
  <c r="A935" i="167"/>
  <c r="A936" i="167"/>
  <c r="A937" i="167"/>
  <c r="A938" i="167"/>
  <c r="A939" i="167"/>
  <c r="A940" i="167"/>
  <c r="A941" i="167"/>
  <c r="A942" i="167"/>
  <c r="A943" i="167"/>
  <c r="A944" i="167"/>
  <c r="A945" i="167"/>
  <c r="A946" i="167"/>
  <c r="A947" i="167"/>
  <c r="A948" i="167"/>
  <c r="A949" i="167"/>
  <c r="A950" i="167"/>
  <c r="A951" i="167"/>
  <c r="A952" i="167"/>
  <c r="A953" i="167"/>
  <c r="A954" i="167"/>
  <c r="A955" i="167"/>
  <c r="A956" i="167"/>
  <c r="A957" i="167"/>
  <c r="A958" i="167"/>
  <c r="A959" i="167"/>
  <c r="A960" i="167"/>
  <c r="A961" i="167"/>
  <c r="A962" i="167"/>
  <c r="A963" i="167"/>
  <c r="A964" i="167"/>
  <c r="A965" i="167"/>
  <c r="A966" i="167"/>
  <c r="A967" i="167"/>
  <c r="A968" i="167"/>
  <c r="A969" i="167"/>
  <c r="A970" i="167"/>
  <c r="A971" i="167"/>
  <c r="A972" i="167"/>
  <c r="A973" i="167"/>
  <c r="A974" i="167"/>
  <c r="A975" i="167"/>
  <c r="A976" i="167"/>
  <c r="A977" i="167"/>
  <c r="A978" i="167"/>
  <c r="A979" i="167"/>
  <c r="A980" i="167"/>
  <c r="A981" i="167"/>
  <c r="A982" i="167"/>
  <c r="A983" i="167"/>
  <c r="A984" i="167"/>
  <c r="A985" i="167"/>
  <c r="A986" i="167"/>
  <c r="A987" i="167"/>
  <c r="A988" i="167"/>
  <c r="A989" i="167"/>
  <c r="A990" i="167"/>
  <c r="A991" i="167"/>
  <c r="A992" i="167"/>
  <c r="A993" i="167"/>
  <c r="A994" i="167"/>
  <c r="A995" i="167"/>
  <c r="A996" i="167"/>
  <c r="A997" i="167"/>
  <c r="A998" i="167"/>
  <c r="A999" i="167"/>
  <c r="A1000" i="167"/>
  <c r="A1001" i="167"/>
  <c r="A1002" i="167"/>
  <c r="A1003" i="167"/>
  <c r="A1004" i="167"/>
  <c r="A1005" i="167"/>
  <c r="A1006" i="167"/>
  <c r="A1007" i="167"/>
  <c r="A1008" i="167"/>
  <c r="A1009" i="167"/>
  <c r="A1010" i="167"/>
  <c r="A1011" i="167"/>
  <c r="A1012" i="167"/>
  <c r="A1013" i="167"/>
  <c r="A1014" i="167"/>
  <c r="A1015" i="167"/>
  <c r="A16" i="167"/>
  <c r="A1015" i="164"/>
  <c r="A17" i="164"/>
  <c r="A18" i="164"/>
  <c r="A19" i="164"/>
  <c r="A20" i="164"/>
  <c r="A21" i="164"/>
  <c r="A22" i="164"/>
  <c r="A23" i="164"/>
  <c r="A24" i="164"/>
  <c r="A25" i="164"/>
  <c r="A26" i="164"/>
  <c r="A27" i="164"/>
  <c r="A28" i="164"/>
  <c r="A29" i="164"/>
  <c r="A30" i="164"/>
  <c r="A31" i="164"/>
  <c r="A32" i="164"/>
  <c r="A33" i="164"/>
  <c r="A34" i="164"/>
  <c r="A35" i="164"/>
  <c r="A36" i="164"/>
  <c r="A37" i="164"/>
  <c r="A38" i="164"/>
  <c r="A39" i="164"/>
  <c r="A40" i="164"/>
  <c r="A41" i="164"/>
  <c r="A42" i="164"/>
  <c r="A43" i="164"/>
  <c r="A44" i="164"/>
  <c r="A45" i="164"/>
  <c r="A46" i="164"/>
  <c r="A47" i="164"/>
  <c r="A48" i="164"/>
  <c r="A49" i="164"/>
  <c r="A50" i="164"/>
  <c r="A51" i="164"/>
  <c r="A52" i="164"/>
  <c r="A53" i="164"/>
  <c r="A54" i="164"/>
  <c r="A55" i="164"/>
  <c r="A56" i="164"/>
  <c r="A57" i="164"/>
  <c r="A58" i="164"/>
  <c r="A59" i="164"/>
  <c r="A60" i="164"/>
  <c r="A61" i="164"/>
  <c r="A62" i="164"/>
  <c r="A63" i="164"/>
  <c r="A64" i="164"/>
  <c r="A65" i="164"/>
  <c r="A66" i="164"/>
  <c r="A67" i="164"/>
  <c r="A68" i="164"/>
  <c r="A69" i="164"/>
  <c r="A70" i="164"/>
  <c r="A71" i="164"/>
  <c r="A72" i="164"/>
  <c r="A73" i="164"/>
  <c r="A74" i="164"/>
  <c r="A75" i="164"/>
  <c r="A76" i="164"/>
  <c r="A77" i="164"/>
  <c r="A78" i="164"/>
  <c r="A79" i="164"/>
  <c r="A80" i="164"/>
  <c r="A81" i="164"/>
  <c r="A82" i="164"/>
  <c r="A83" i="164"/>
  <c r="A84" i="164"/>
  <c r="A85" i="164"/>
  <c r="A86" i="164"/>
  <c r="A87" i="164"/>
  <c r="A88" i="164"/>
  <c r="A89" i="164"/>
  <c r="A90" i="164"/>
  <c r="A91" i="164"/>
  <c r="A92" i="164"/>
  <c r="A93" i="164"/>
  <c r="A94" i="164"/>
  <c r="A95" i="164"/>
  <c r="A96" i="164"/>
  <c r="A97" i="164"/>
  <c r="A98" i="164"/>
  <c r="A99" i="164"/>
  <c r="A100" i="164"/>
  <c r="A101" i="164"/>
  <c r="A102" i="164"/>
  <c r="A103" i="164"/>
  <c r="A104" i="164"/>
  <c r="A105" i="164"/>
  <c r="A106" i="164"/>
  <c r="A107" i="164"/>
  <c r="A108" i="164"/>
  <c r="A109" i="164"/>
  <c r="A110" i="164"/>
  <c r="A111" i="164"/>
  <c r="A112" i="164"/>
  <c r="A113" i="164"/>
  <c r="A114" i="164"/>
  <c r="A115" i="164"/>
  <c r="A116" i="164"/>
  <c r="A117" i="164"/>
  <c r="A118" i="164"/>
  <c r="A119" i="164"/>
  <c r="A120" i="164"/>
  <c r="A121" i="164"/>
  <c r="A122" i="164"/>
  <c r="A123" i="164"/>
  <c r="A124" i="164"/>
  <c r="A125" i="164"/>
  <c r="A126" i="164"/>
  <c r="A127" i="164"/>
  <c r="A128" i="164"/>
  <c r="A129" i="164"/>
  <c r="A130" i="164"/>
  <c r="A131" i="164"/>
  <c r="A132" i="164"/>
  <c r="A133" i="164"/>
  <c r="A134" i="164"/>
  <c r="A135" i="164"/>
  <c r="A136" i="164"/>
  <c r="A137" i="164"/>
  <c r="A138" i="164"/>
  <c r="A139" i="164"/>
  <c r="A140" i="164"/>
  <c r="A141" i="164"/>
  <c r="A142" i="164"/>
  <c r="A143" i="164"/>
  <c r="A144" i="164"/>
  <c r="A145" i="164"/>
  <c r="A146" i="164"/>
  <c r="A147" i="164"/>
  <c r="A148" i="164"/>
  <c r="A149" i="164"/>
  <c r="A150" i="164"/>
  <c r="A151" i="164"/>
  <c r="A152" i="164"/>
  <c r="A153" i="164"/>
  <c r="A154" i="164"/>
  <c r="A155" i="164"/>
  <c r="A156" i="164"/>
  <c r="A157" i="164"/>
  <c r="A158" i="164"/>
  <c r="A159" i="164"/>
  <c r="A160" i="164"/>
  <c r="A161" i="164"/>
  <c r="A162" i="164"/>
  <c r="A163" i="164"/>
  <c r="A164" i="164"/>
  <c r="A165" i="164"/>
  <c r="A166" i="164"/>
  <c r="A167" i="164"/>
  <c r="A168" i="164"/>
  <c r="A169" i="164"/>
  <c r="A170" i="164"/>
  <c r="A171" i="164"/>
  <c r="A172" i="164"/>
  <c r="A173" i="164"/>
  <c r="A174" i="164"/>
  <c r="A175" i="164"/>
  <c r="A176" i="164"/>
  <c r="A177" i="164"/>
  <c r="A178" i="164"/>
  <c r="A179" i="164"/>
  <c r="A180" i="164"/>
  <c r="A181" i="164"/>
  <c r="A182" i="164"/>
  <c r="A183" i="164"/>
  <c r="A184" i="164"/>
  <c r="A185" i="164"/>
  <c r="A186" i="164"/>
  <c r="A187" i="164"/>
  <c r="A188" i="164"/>
  <c r="A189" i="164"/>
  <c r="A190" i="164"/>
  <c r="A191" i="164"/>
  <c r="A192" i="164"/>
  <c r="A193" i="164"/>
  <c r="A194" i="164"/>
  <c r="A195" i="164"/>
  <c r="A196" i="164"/>
  <c r="A197" i="164"/>
  <c r="A198" i="164"/>
  <c r="A199" i="164"/>
  <c r="A200" i="164"/>
  <c r="A201" i="164"/>
  <c r="A202" i="164"/>
  <c r="A203" i="164"/>
  <c r="A204" i="164"/>
  <c r="A205" i="164"/>
  <c r="A206" i="164"/>
  <c r="A207" i="164"/>
  <c r="A208" i="164"/>
  <c r="A209" i="164"/>
  <c r="A210" i="164"/>
  <c r="A211" i="164"/>
  <c r="A212" i="164"/>
  <c r="A213" i="164"/>
  <c r="A214" i="164"/>
  <c r="A215" i="164"/>
  <c r="A216" i="164"/>
  <c r="A217" i="164"/>
  <c r="A218" i="164"/>
  <c r="A219" i="164"/>
  <c r="A220" i="164"/>
  <c r="A221" i="164"/>
  <c r="A222" i="164"/>
  <c r="A223" i="164"/>
  <c r="A224" i="164"/>
  <c r="A225" i="164"/>
  <c r="A226" i="164"/>
  <c r="A227" i="164"/>
  <c r="A228" i="164"/>
  <c r="A229" i="164"/>
  <c r="A230" i="164"/>
  <c r="A231" i="164"/>
  <c r="A232" i="164"/>
  <c r="A233" i="164"/>
  <c r="A234" i="164"/>
  <c r="A235" i="164"/>
  <c r="A236" i="164"/>
  <c r="A237" i="164"/>
  <c r="A238" i="164"/>
  <c r="A239" i="164"/>
  <c r="A240" i="164"/>
  <c r="A241" i="164"/>
  <c r="A242" i="164"/>
  <c r="A243" i="164"/>
  <c r="A244" i="164"/>
  <c r="A245" i="164"/>
  <c r="A246" i="164"/>
  <c r="A247" i="164"/>
  <c r="A248" i="164"/>
  <c r="A249" i="164"/>
  <c r="A250" i="164"/>
  <c r="A251" i="164"/>
  <c r="A252" i="164"/>
  <c r="A253" i="164"/>
  <c r="A254" i="164"/>
  <c r="A255" i="164"/>
  <c r="A256" i="164"/>
  <c r="A257" i="164"/>
  <c r="A258" i="164"/>
  <c r="A259" i="164"/>
  <c r="A260" i="164"/>
  <c r="A261" i="164"/>
  <c r="A262" i="164"/>
  <c r="A263" i="164"/>
  <c r="A264" i="164"/>
  <c r="A265" i="164"/>
  <c r="A266" i="164"/>
  <c r="A267" i="164"/>
  <c r="A268" i="164"/>
  <c r="A269" i="164"/>
  <c r="A270" i="164"/>
  <c r="A271" i="164"/>
  <c r="A272" i="164"/>
  <c r="A273" i="164"/>
  <c r="A274" i="164"/>
  <c r="A275" i="164"/>
  <c r="A276" i="164"/>
  <c r="A277" i="164"/>
  <c r="A278" i="164"/>
  <c r="A279" i="164"/>
  <c r="A280" i="164"/>
  <c r="A281" i="164"/>
  <c r="A282" i="164"/>
  <c r="A283" i="164"/>
  <c r="A284" i="164"/>
  <c r="A285" i="164"/>
  <c r="A286" i="164"/>
  <c r="A287" i="164"/>
  <c r="A288" i="164"/>
  <c r="A289" i="164"/>
  <c r="A290" i="164"/>
  <c r="A291" i="164"/>
  <c r="A292" i="164"/>
  <c r="A293" i="164"/>
  <c r="A294" i="164"/>
  <c r="A295" i="164"/>
  <c r="A296" i="164"/>
  <c r="A297" i="164"/>
  <c r="A298" i="164"/>
  <c r="A299" i="164"/>
  <c r="A300" i="164"/>
  <c r="A301" i="164"/>
  <c r="A302" i="164"/>
  <c r="A303" i="164"/>
  <c r="A304" i="164"/>
  <c r="A305" i="164"/>
  <c r="A306" i="164"/>
  <c r="A307" i="164"/>
  <c r="A308" i="164"/>
  <c r="A309" i="164"/>
  <c r="A310" i="164"/>
  <c r="A311" i="164"/>
  <c r="A312" i="164"/>
  <c r="A313" i="164"/>
  <c r="A314" i="164"/>
  <c r="A315" i="164"/>
  <c r="A316" i="164"/>
  <c r="A317" i="164"/>
  <c r="A318" i="164"/>
  <c r="A319" i="164"/>
  <c r="A320" i="164"/>
  <c r="A321" i="164"/>
  <c r="A322" i="164"/>
  <c r="A323" i="164"/>
  <c r="A324" i="164"/>
  <c r="A325" i="164"/>
  <c r="A326" i="164"/>
  <c r="A327" i="164"/>
  <c r="A328" i="164"/>
  <c r="A329" i="164"/>
  <c r="A330" i="164"/>
  <c r="A331" i="164"/>
  <c r="A332" i="164"/>
  <c r="A333" i="164"/>
  <c r="A334" i="164"/>
  <c r="A335" i="164"/>
  <c r="A336" i="164"/>
  <c r="A337" i="164"/>
  <c r="A338" i="164"/>
  <c r="A339" i="164"/>
  <c r="A340" i="164"/>
  <c r="A341" i="164"/>
  <c r="A342" i="164"/>
  <c r="A343" i="164"/>
  <c r="A344" i="164"/>
  <c r="A345" i="164"/>
  <c r="A346" i="164"/>
  <c r="A347" i="164"/>
  <c r="A348" i="164"/>
  <c r="A349" i="164"/>
  <c r="A350" i="164"/>
  <c r="A351" i="164"/>
  <c r="A352" i="164"/>
  <c r="A353" i="164"/>
  <c r="A354" i="164"/>
  <c r="A355" i="164"/>
  <c r="A356" i="164"/>
  <c r="A357" i="164"/>
  <c r="A358" i="164"/>
  <c r="A359" i="164"/>
  <c r="A360" i="164"/>
  <c r="A361" i="164"/>
  <c r="A362" i="164"/>
  <c r="A363" i="164"/>
  <c r="A364" i="164"/>
  <c r="A365" i="164"/>
  <c r="A366" i="164"/>
  <c r="A367" i="164"/>
  <c r="A368" i="164"/>
  <c r="A369" i="164"/>
  <c r="A370" i="164"/>
  <c r="A371" i="164"/>
  <c r="A372" i="164"/>
  <c r="A373" i="164"/>
  <c r="A374" i="164"/>
  <c r="A375" i="164"/>
  <c r="A376" i="164"/>
  <c r="A377" i="164"/>
  <c r="A378" i="164"/>
  <c r="A379" i="164"/>
  <c r="A380" i="164"/>
  <c r="A381" i="164"/>
  <c r="A382" i="164"/>
  <c r="A383" i="164"/>
  <c r="A384" i="164"/>
  <c r="A385" i="164"/>
  <c r="A386" i="164"/>
  <c r="A387" i="164"/>
  <c r="A388" i="164"/>
  <c r="A389" i="164"/>
  <c r="A390" i="164"/>
  <c r="A391" i="164"/>
  <c r="A392" i="164"/>
  <c r="A393" i="164"/>
  <c r="A394" i="164"/>
  <c r="A395" i="164"/>
  <c r="A396" i="164"/>
  <c r="A397" i="164"/>
  <c r="A398" i="164"/>
  <c r="A399" i="164"/>
  <c r="A400" i="164"/>
  <c r="A401" i="164"/>
  <c r="A402" i="164"/>
  <c r="A403" i="164"/>
  <c r="A404" i="164"/>
  <c r="A405" i="164"/>
  <c r="A406" i="164"/>
  <c r="A407" i="164"/>
  <c r="A408" i="164"/>
  <c r="A409" i="164"/>
  <c r="A410" i="164"/>
  <c r="A411" i="164"/>
  <c r="A412" i="164"/>
  <c r="A413" i="164"/>
  <c r="A414" i="164"/>
  <c r="A415" i="164"/>
  <c r="A416" i="164"/>
  <c r="A417" i="164"/>
  <c r="A418" i="164"/>
  <c r="A419" i="164"/>
  <c r="A420" i="164"/>
  <c r="A421" i="164"/>
  <c r="A422" i="164"/>
  <c r="A423" i="164"/>
  <c r="A424" i="164"/>
  <c r="A425" i="164"/>
  <c r="A426" i="164"/>
  <c r="A427" i="164"/>
  <c r="A428" i="164"/>
  <c r="A429" i="164"/>
  <c r="A430" i="164"/>
  <c r="A431" i="164"/>
  <c r="A432" i="164"/>
  <c r="A433" i="164"/>
  <c r="A434" i="164"/>
  <c r="A435" i="164"/>
  <c r="A436" i="164"/>
  <c r="A437" i="164"/>
  <c r="A438" i="164"/>
  <c r="A439" i="164"/>
  <c r="A440" i="164"/>
  <c r="A441" i="164"/>
  <c r="A442" i="164"/>
  <c r="A443" i="164"/>
  <c r="A444" i="164"/>
  <c r="A445" i="164"/>
  <c r="A446" i="164"/>
  <c r="A447" i="164"/>
  <c r="A448" i="164"/>
  <c r="A449" i="164"/>
  <c r="A450" i="164"/>
  <c r="A451" i="164"/>
  <c r="A452" i="164"/>
  <c r="A453" i="164"/>
  <c r="A454" i="164"/>
  <c r="A455" i="164"/>
  <c r="A456" i="164"/>
  <c r="A457" i="164"/>
  <c r="A458" i="164"/>
  <c r="A459" i="164"/>
  <c r="A460" i="164"/>
  <c r="A461" i="164"/>
  <c r="A462" i="164"/>
  <c r="A463" i="164"/>
  <c r="A464" i="164"/>
  <c r="A465" i="164"/>
  <c r="A466" i="164"/>
  <c r="A467" i="164"/>
  <c r="A468" i="164"/>
  <c r="A469" i="164"/>
  <c r="A470" i="164"/>
  <c r="A471" i="164"/>
  <c r="A472" i="164"/>
  <c r="A473" i="164"/>
  <c r="A474" i="164"/>
  <c r="A475" i="164"/>
  <c r="A476" i="164"/>
  <c r="A477" i="164"/>
  <c r="A478" i="164"/>
  <c r="A479" i="164"/>
  <c r="A480" i="164"/>
  <c r="A481" i="164"/>
  <c r="A482" i="164"/>
  <c r="A483" i="164"/>
  <c r="A484" i="164"/>
  <c r="A485" i="164"/>
  <c r="A486" i="164"/>
  <c r="A487" i="164"/>
  <c r="A488" i="164"/>
  <c r="A489" i="164"/>
  <c r="A490" i="164"/>
  <c r="A491" i="164"/>
  <c r="A492" i="164"/>
  <c r="A493" i="164"/>
  <c r="A494" i="164"/>
  <c r="A495" i="164"/>
  <c r="A496" i="164"/>
  <c r="A497" i="164"/>
  <c r="A498" i="164"/>
  <c r="A499" i="164"/>
  <c r="A500" i="164"/>
  <c r="A501" i="164"/>
  <c r="A502" i="164"/>
  <c r="A503" i="164"/>
  <c r="A504" i="164"/>
  <c r="A505" i="164"/>
  <c r="A506" i="164"/>
  <c r="A507" i="164"/>
  <c r="A508" i="164"/>
  <c r="A509" i="164"/>
  <c r="A510" i="164"/>
  <c r="A511" i="164"/>
  <c r="A512" i="164"/>
  <c r="A513" i="164"/>
  <c r="A514" i="164"/>
  <c r="A515" i="164"/>
  <c r="A516" i="164"/>
  <c r="A517" i="164"/>
  <c r="A518" i="164"/>
  <c r="A519" i="164"/>
  <c r="A520" i="164"/>
  <c r="A521" i="164"/>
  <c r="A522" i="164"/>
  <c r="A523" i="164"/>
  <c r="A524" i="164"/>
  <c r="A525" i="164"/>
  <c r="A526" i="164"/>
  <c r="A527" i="164"/>
  <c r="A528" i="164"/>
  <c r="A529" i="164"/>
  <c r="A530" i="164"/>
  <c r="A531" i="164"/>
  <c r="A532" i="164"/>
  <c r="A533" i="164"/>
  <c r="A534" i="164"/>
  <c r="A535" i="164"/>
  <c r="A536" i="164"/>
  <c r="A537" i="164"/>
  <c r="A538" i="164"/>
  <c r="A539" i="164"/>
  <c r="A540" i="164"/>
  <c r="A541" i="164"/>
  <c r="A542" i="164"/>
  <c r="A543" i="164"/>
  <c r="A544" i="164"/>
  <c r="A545" i="164"/>
  <c r="A546" i="164"/>
  <c r="A547" i="164"/>
  <c r="A548" i="164"/>
  <c r="A549" i="164"/>
  <c r="A550" i="164"/>
  <c r="A551" i="164"/>
  <c r="A552" i="164"/>
  <c r="A553" i="164"/>
  <c r="A554" i="164"/>
  <c r="A555" i="164"/>
  <c r="A556" i="164"/>
  <c r="A557" i="164"/>
  <c r="A558" i="164"/>
  <c r="A559" i="164"/>
  <c r="A560" i="164"/>
  <c r="A561" i="164"/>
  <c r="A562" i="164"/>
  <c r="A563" i="164"/>
  <c r="A564" i="164"/>
  <c r="A565" i="164"/>
  <c r="A566" i="164"/>
  <c r="A567" i="164"/>
  <c r="A568" i="164"/>
  <c r="A569" i="164"/>
  <c r="A570" i="164"/>
  <c r="A571" i="164"/>
  <c r="A572" i="164"/>
  <c r="A573" i="164"/>
  <c r="A574" i="164"/>
  <c r="A575" i="164"/>
  <c r="A576" i="164"/>
  <c r="A577" i="164"/>
  <c r="A578" i="164"/>
  <c r="A579" i="164"/>
  <c r="A580" i="164"/>
  <c r="A581" i="164"/>
  <c r="A582" i="164"/>
  <c r="A583" i="164"/>
  <c r="A584" i="164"/>
  <c r="A585" i="164"/>
  <c r="A586" i="164"/>
  <c r="A587" i="164"/>
  <c r="A588" i="164"/>
  <c r="A589" i="164"/>
  <c r="A590" i="164"/>
  <c r="A591" i="164"/>
  <c r="A592" i="164"/>
  <c r="A593" i="164"/>
  <c r="A594" i="164"/>
  <c r="A595" i="164"/>
  <c r="A596" i="164"/>
  <c r="A597" i="164"/>
  <c r="A598" i="164"/>
  <c r="A599" i="164"/>
  <c r="A600" i="164"/>
  <c r="A601" i="164"/>
  <c r="A602" i="164"/>
  <c r="A603" i="164"/>
  <c r="A604" i="164"/>
  <c r="A605" i="164"/>
  <c r="A606" i="164"/>
  <c r="A607" i="164"/>
  <c r="A608" i="164"/>
  <c r="A609" i="164"/>
  <c r="A610" i="164"/>
  <c r="A611" i="164"/>
  <c r="A612" i="164"/>
  <c r="A613" i="164"/>
  <c r="A614" i="164"/>
  <c r="A615" i="164"/>
  <c r="A616" i="164"/>
  <c r="A617" i="164"/>
  <c r="A618" i="164"/>
  <c r="A619" i="164"/>
  <c r="A620" i="164"/>
  <c r="A621" i="164"/>
  <c r="A622" i="164"/>
  <c r="A623" i="164"/>
  <c r="A624" i="164"/>
  <c r="A625" i="164"/>
  <c r="A626" i="164"/>
  <c r="A627" i="164"/>
  <c r="A628" i="164"/>
  <c r="A629" i="164"/>
  <c r="A630" i="164"/>
  <c r="A631" i="164"/>
  <c r="A632" i="164"/>
  <c r="A633" i="164"/>
  <c r="A634" i="164"/>
  <c r="A635" i="164"/>
  <c r="A636" i="164"/>
  <c r="A637" i="164"/>
  <c r="A638" i="164"/>
  <c r="A639" i="164"/>
  <c r="A640" i="164"/>
  <c r="A641" i="164"/>
  <c r="A642" i="164"/>
  <c r="A643" i="164"/>
  <c r="A644" i="164"/>
  <c r="A645" i="164"/>
  <c r="A646" i="164"/>
  <c r="A647" i="164"/>
  <c r="A648" i="164"/>
  <c r="A649" i="164"/>
  <c r="A650" i="164"/>
  <c r="A651" i="164"/>
  <c r="A652" i="164"/>
  <c r="A653" i="164"/>
  <c r="A654" i="164"/>
  <c r="A655" i="164"/>
  <c r="A656" i="164"/>
  <c r="A657" i="164"/>
  <c r="A658" i="164"/>
  <c r="A659" i="164"/>
  <c r="A660" i="164"/>
  <c r="A661" i="164"/>
  <c r="A662" i="164"/>
  <c r="A663" i="164"/>
  <c r="A664" i="164"/>
  <c r="A665" i="164"/>
  <c r="A666" i="164"/>
  <c r="A667" i="164"/>
  <c r="A668" i="164"/>
  <c r="A669" i="164"/>
  <c r="A670" i="164"/>
  <c r="A671" i="164"/>
  <c r="A672" i="164"/>
  <c r="A673" i="164"/>
  <c r="A674" i="164"/>
  <c r="A675" i="164"/>
  <c r="A676" i="164"/>
  <c r="A677" i="164"/>
  <c r="A678" i="164"/>
  <c r="A679" i="164"/>
  <c r="A680" i="164"/>
  <c r="A681" i="164"/>
  <c r="A682" i="164"/>
  <c r="A683" i="164"/>
  <c r="A684" i="164"/>
  <c r="A685" i="164"/>
  <c r="A686" i="164"/>
  <c r="A687" i="164"/>
  <c r="A688" i="164"/>
  <c r="A689" i="164"/>
  <c r="A690" i="164"/>
  <c r="A691" i="164"/>
  <c r="A692" i="164"/>
  <c r="A693" i="164"/>
  <c r="A694" i="164"/>
  <c r="A695" i="164"/>
  <c r="A696" i="164"/>
  <c r="A697" i="164"/>
  <c r="A698" i="164"/>
  <c r="A699" i="164"/>
  <c r="A700" i="164"/>
  <c r="A701" i="164"/>
  <c r="A702" i="164"/>
  <c r="A703" i="164"/>
  <c r="A704" i="164"/>
  <c r="A705" i="164"/>
  <c r="A706" i="164"/>
  <c r="A707" i="164"/>
  <c r="A708" i="164"/>
  <c r="A709" i="164"/>
  <c r="A710" i="164"/>
  <c r="A711" i="164"/>
  <c r="A712" i="164"/>
  <c r="A713" i="164"/>
  <c r="A714" i="164"/>
  <c r="A715" i="164"/>
  <c r="A716" i="164"/>
  <c r="A717" i="164"/>
  <c r="A718" i="164"/>
  <c r="A719" i="164"/>
  <c r="A720" i="164"/>
  <c r="A721" i="164"/>
  <c r="A722" i="164"/>
  <c r="A723" i="164"/>
  <c r="A724" i="164"/>
  <c r="A725" i="164"/>
  <c r="A726" i="164"/>
  <c r="A727" i="164"/>
  <c r="A728" i="164"/>
  <c r="A729" i="164"/>
  <c r="A730" i="164"/>
  <c r="A731" i="164"/>
  <c r="A732" i="164"/>
  <c r="A733" i="164"/>
  <c r="A734" i="164"/>
  <c r="A735" i="164"/>
  <c r="A736" i="164"/>
  <c r="A737" i="164"/>
  <c r="A738" i="164"/>
  <c r="A739" i="164"/>
  <c r="A740" i="164"/>
  <c r="A741" i="164"/>
  <c r="A742" i="164"/>
  <c r="A743" i="164"/>
  <c r="A744" i="164"/>
  <c r="A745" i="164"/>
  <c r="A746" i="164"/>
  <c r="A747" i="164"/>
  <c r="A748" i="164"/>
  <c r="A749" i="164"/>
  <c r="A750" i="164"/>
  <c r="A751" i="164"/>
  <c r="A752" i="164"/>
  <c r="A753" i="164"/>
  <c r="A754" i="164"/>
  <c r="A755" i="164"/>
  <c r="A756" i="164"/>
  <c r="A757" i="164"/>
  <c r="A758" i="164"/>
  <c r="A759" i="164"/>
  <c r="A760" i="164"/>
  <c r="A761" i="164"/>
  <c r="A762" i="164"/>
  <c r="A763" i="164"/>
  <c r="A764" i="164"/>
  <c r="A765" i="164"/>
  <c r="A766" i="164"/>
  <c r="A767" i="164"/>
  <c r="A768" i="164"/>
  <c r="A769" i="164"/>
  <c r="A770" i="164"/>
  <c r="A771" i="164"/>
  <c r="A772" i="164"/>
  <c r="A773" i="164"/>
  <c r="A774" i="164"/>
  <c r="A775" i="164"/>
  <c r="A776" i="164"/>
  <c r="A777" i="164"/>
  <c r="A778" i="164"/>
  <c r="A779" i="164"/>
  <c r="A780" i="164"/>
  <c r="A781" i="164"/>
  <c r="A782" i="164"/>
  <c r="A783" i="164"/>
  <c r="A784" i="164"/>
  <c r="A785" i="164"/>
  <c r="A786" i="164"/>
  <c r="A787" i="164"/>
  <c r="A788" i="164"/>
  <c r="A789" i="164"/>
  <c r="A790" i="164"/>
  <c r="A791" i="164"/>
  <c r="A792" i="164"/>
  <c r="A793" i="164"/>
  <c r="A794" i="164"/>
  <c r="A795" i="164"/>
  <c r="A796" i="164"/>
  <c r="A797" i="164"/>
  <c r="A798" i="164"/>
  <c r="A799" i="164"/>
  <c r="A800" i="164"/>
  <c r="A801" i="164"/>
  <c r="A802" i="164"/>
  <c r="A803" i="164"/>
  <c r="A804" i="164"/>
  <c r="A805" i="164"/>
  <c r="A806" i="164"/>
  <c r="A807" i="164"/>
  <c r="A808" i="164"/>
  <c r="A809" i="164"/>
  <c r="A810" i="164"/>
  <c r="A811" i="164"/>
  <c r="A812" i="164"/>
  <c r="A813" i="164"/>
  <c r="A814" i="164"/>
  <c r="A815" i="164"/>
  <c r="A816" i="164"/>
  <c r="A817" i="164"/>
  <c r="A818" i="164"/>
  <c r="A819" i="164"/>
  <c r="A820" i="164"/>
  <c r="A821" i="164"/>
  <c r="A822" i="164"/>
  <c r="A823" i="164"/>
  <c r="A824" i="164"/>
  <c r="A825" i="164"/>
  <c r="A826" i="164"/>
  <c r="A827" i="164"/>
  <c r="A828" i="164"/>
  <c r="A829" i="164"/>
  <c r="A830" i="164"/>
  <c r="A831" i="164"/>
  <c r="A832" i="164"/>
  <c r="A833" i="164"/>
  <c r="A834" i="164"/>
  <c r="A835" i="164"/>
  <c r="A836" i="164"/>
  <c r="A837" i="164"/>
  <c r="A838" i="164"/>
  <c r="A839" i="164"/>
  <c r="A840" i="164"/>
  <c r="A841" i="164"/>
  <c r="A842" i="164"/>
  <c r="A843" i="164"/>
  <c r="A844" i="164"/>
  <c r="A845" i="164"/>
  <c r="A846" i="164"/>
  <c r="A847" i="164"/>
  <c r="A848" i="164"/>
  <c r="A849" i="164"/>
  <c r="A850" i="164"/>
  <c r="A851" i="164"/>
  <c r="A852" i="164"/>
  <c r="A853" i="164"/>
  <c r="A854" i="164"/>
  <c r="A855" i="164"/>
  <c r="A856" i="164"/>
  <c r="A857" i="164"/>
  <c r="A858" i="164"/>
  <c r="A859" i="164"/>
  <c r="A860" i="164"/>
  <c r="A861" i="164"/>
  <c r="A862" i="164"/>
  <c r="A863" i="164"/>
  <c r="A864" i="164"/>
  <c r="A865" i="164"/>
  <c r="A866" i="164"/>
  <c r="A867" i="164"/>
  <c r="A868" i="164"/>
  <c r="A869" i="164"/>
  <c r="A870" i="164"/>
  <c r="A871" i="164"/>
  <c r="A872" i="164"/>
  <c r="A873" i="164"/>
  <c r="A874" i="164"/>
  <c r="A875" i="164"/>
  <c r="A876" i="164"/>
  <c r="A877" i="164"/>
  <c r="A878" i="164"/>
  <c r="A879" i="164"/>
  <c r="A880" i="164"/>
  <c r="A881" i="164"/>
  <c r="A882" i="164"/>
  <c r="A883" i="164"/>
  <c r="A884" i="164"/>
  <c r="A885" i="164"/>
  <c r="A886" i="164"/>
  <c r="A887" i="164"/>
  <c r="A888" i="164"/>
  <c r="A889" i="164"/>
  <c r="A890" i="164"/>
  <c r="A891" i="164"/>
  <c r="A892" i="164"/>
  <c r="A893" i="164"/>
  <c r="A894" i="164"/>
  <c r="A895" i="164"/>
  <c r="A896" i="164"/>
  <c r="A897" i="164"/>
  <c r="A898" i="164"/>
  <c r="A899" i="164"/>
  <c r="A900" i="164"/>
  <c r="A901" i="164"/>
  <c r="A902" i="164"/>
  <c r="A903" i="164"/>
  <c r="A904" i="164"/>
  <c r="A905" i="164"/>
  <c r="A906" i="164"/>
  <c r="A907" i="164"/>
  <c r="A908" i="164"/>
  <c r="A909" i="164"/>
  <c r="A910" i="164"/>
  <c r="A911" i="164"/>
  <c r="A912" i="164"/>
  <c r="A913" i="164"/>
  <c r="A914" i="164"/>
  <c r="A915" i="164"/>
  <c r="A916" i="164"/>
  <c r="A917" i="164"/>
  <c r="A918" i="164"/>
  <c r="A919" i="164"/>
  <c r="A920" i="164"/>
  <c r="A921" i="164"/>
  <c r="A922" i="164"/>
  <c r="A923" i="164"/>
  <c r="A924" i="164"/>
  <c r="A925" i="164"/>
  <c r="A926" i="164"/>
  <c r="A927" i="164"/>
  <c r="A928" i="164"/>
  <c r="A929" i="164"/>
  <c r="A930" i="164"/>
  <c r="A931" i="164"/>
  <c r="A932" i="164"/>
  <c r="A933" i="164"/>
  <c r="A934" i="164"/>
  <c r="A935" i="164"/>
  <c r="A936" i="164"/>
  <c r="A937" i="164"/>
  <c r="A938" i="164"/>
  <c r="A939" i="164"/>
  <c r="A940" i="164"/>
  <c r="A941" i="164"/>
  <c r="A942" i="164"/>
  <c r="A943" i="164"/>
  <c r="A944" i="164"/>
  <c r="A945" i="164"/>
  <c r="A946" i="164"/>
  <c r="A947" i="164"/>
  <c r="A948" i="164"/>
  <c r="A949" i="164"/>
  <c r="A950" i="164"/>
  <c r="A951" i="164"/>
  <c r="A952" i="164"/>
  <c r="A953" i="164"/>
  <c r="A954" i="164"/>
  <c r="A955" i="164"/>
  <c r="A956" i="164"/>
  <c r="A957" i="164"/>
  <c r="A958" i="164"/>
  <c r="A959" i="164"/>
  <c r="A960" i="164"/>
  <c r="A961" i="164"/>
  <c r="A962" i="164"/>
  <c r="A963" i="164"/>
  <c r="A964" i="164"/>
  <c r="A965" i="164"/>
  <c r="A966" i="164"/>
  <c r="A967" i="164"/>
  <c r="A968" i="164"/>
  <c r="A969" i="164"/>
  <c r="A970" i="164"/>
  <c r="A971" i="164"/>
  <c r="A972" i="164"/>
  <c r="A973" i="164"/>
  <c r="A974" i="164"/>
  <c r="A975" i="164"/>
  <c r="A976" i="164"/>
  <c r="A977" i="164"/>
  <c r="A978" i="164"/>
  <c r="A979" i="164"/>
  <c r="A980" i="164"/>
  <c r="A981" i="164"/>
  <c r="A982" i="164"/>
  <c r="A983" i="164"/>
  <c r="A984" i="164"/>
  <c r="A985" i="164"/>
  <c r="A986" i="164"/>
  <c r="A987" i="164"/>
  <c r="A988" i="164"/>
  <c r="A989" i="164"/>
  <c r="A990" i="164"/>
  <c r="A991" i="164"/>
  <c r="A992" i="164"/>
  <c r="A993" i="164"/>
  <c r="A994" i="164"/>
  <c r="A995" i="164"/>
  <c r="A996" i="164"/>
  <c r="A997" i="164"/>
  <c r="A998" i="164"/>
  <c r="A999" i="164"/>
  <c r="A1000" i="164"/>
  <c r="A1001" i="164"/>
  <c r="A1002" i="164"/>
  <c r="A1003" i="164"/>
  <c r="A1004" i="164"/>
  <c r="A1005" i="164"/>
  <c r="A1006" i="164"/>
  <c r="A1007" i="164"/>
  <c r="A1008" i="164"/>
  <c r="A1009" i="164"/>
  <c r="A1010" i="164"/>
  <c r="A1011" i="164"/>
  <c r="A1012" i="164"/>
  <c r="A1013" i="164"/>
  <c r="A1014" i="164"/>
  <c r="A1009" i="24"/>
  <c r="A11" i="24"/>
  <c r="A12" i="24"/>
  <c r="A13" i="24"/>
  <c r="A14" i="24"/>
  <c r="A15" i="24"/>
  <c r="A16" i="24"/>
  <c r="A17" i="24"/>
  <c r="A18" i="24"/>
  <c r="A19" i="24"/>
  <c r="A20" i="24"/>
  <c r="A21" i="24"/>
  <c r="A22" i="24"/>
  <c r="A23" i="24"/>
  <c r="A24" i="24"/>
  <c r="A25" i="24"/>
  <c r="A26" i="24"/>
  <c r="A27" i="24"/>
  <c r="A28" i="24"/>
  <c r="A29" i="24"/>
  <c r="A30" i="24"/>
  <c r="A31" i="24"/>
  <c r="A32" i="24"/>
  <c r="A33" i="24"/>
  <c r="A34" i="24"/>
  <c r="A35" i="24"/>
  <c r="A36" i="24"/>
  <c r="A37" i="24"/>
  <c r="A38" i="24"/>
  <c r="A39" i="24"/>
  <c r="A40" i="24"/>
  <c r="A41" i="24"/>
  <c r="A42" i="24"/>
  <c r="A43" i="24"/>
  <c r="A44" i="24"/>
  <c r="A45" i="24"/>
  <c r="A46" i="24"/>
  <c r="A47" i="24"/>
  <c r="A48" i="24"/>
  <c r="A49" i="24"/>
  <c r="A50" i="24"/>
  <c r="A51" i="24"/>
  <c r="A52" i="24"/>
  <c r="A53" i="24"/>
  <c r="A54" i="24"/>
  <c r="A55" i="24"/>
  <c r="A56" i="24"/>
  <c r="A57" i="24"/>
  <c r="A58" i="24"/>
  <c r="A59" i="24"/>
  <c r="A60" i="24"/>
  <c r="A61" i="24"/>
  <c r="A62" i="24"/>
  <c r="A63" i="24"/>
  <c r="A64" i="24"/>
  <c r="A65" i="24"/>
  <c r="A66" i="24"/>
  <c r="A67" i="24"/>
  <c r="A68" i="24"/>
  <c r="A69" i="24"/>
  <c r="A70" i="24"/>
  <c r="A71" i="24"/>
  <c r="A72" i="24"/>
  <c r="A73" i="24"/>
  <c r="A74" i="24"/>
  <c r="A75" i="24"/>
  <c r="A76" i="24"/>
  <c r="A77" i="24"/>
  <c r="A78" i="24"/>
  <c r="A79" i="24"/>
  <c r="A80" i="24"/>
  <c r="A81" i="24"/>
  <c r="A82" i="24"/>
  <c r="A83" i="24"/>
  <c r="A84" i="24"/>
  <c r="A85" i="24"/>
  <c r="A86" i="24"/>
  <c r="A87" i="24"/>
  <c r="A88" i="24"/>
  <c r="A89" i="24"/>
  <c r="A90" i="24"/>
  <c r="A91" i="24"/>
  <c r="A92" i="24"/>
  <c r="A93" i="24"/>
  <c r="A94" i="24"/>
  <c r="A95" i="24"/>
  <c r="A96" i="24"/>
  <c r="A97" i="24"/>
  <c r="A98" i="24"/>
  <c r="A99" i="24"/>
  <c r="A100" i="24"/>
  <c r="A101" i="24"/>
  <c r="A102" i="24"/>
  <c r="A103" i="24"/>
  <c r="A104" i="24"/>
  <c r="A105" i="24"/>
  <c r="A106" i="24"/>
  <c r="A107" i="24"/>
  <c r="A108" i="24"/>
  <c r="A109" i="24"/>
  <c r="A110" i="24"/>
  <c r="A111" i="24"/>
  <c r="A112" i="24"/>
  <c r="A113" i="24"/>
  <c r="A114" i="24"/>
  <c r="A115" i="24"/>
  <c r="A116" i="24"/>
  <c r="A117" i="24"/>
  <c r="A118" i="24"/>
  <c r="A119" i="24"/>
  <c r="A120" i="24"/>
  <c r="A121" i="24"/>
  <c r="A122" i="24"/>
  <c r="A123" i="24"/>
  <c r="A124" i="24"/>
  <c r="A125" i="24"/>
  <c r="A126" i="24"/>
  <c r="A127" i="24"/>
  <c r="A128" i="24"/>
  <c r="A129" i="24"/>
  <c r="A130" i="24"/>
  <c r="A131" i="24"/>
  <c r="A132" i="24"/>
  <c r="A133" i="24"/>
  <c r="A134" i="24"/>
  <c r="A135" i="24"/>
  <c r="A136" i="24"/>
  <c r="A137" i="24"/>
  <c r="A138" i="24"/>
  <c r="A139" i="24"/>
  <c r="A140" i="24"/>
  <c r="A141" i="24"/>
  <c r="A142" i="24"/>
  <c r="A143" i="24"/>
  <c r="A144" i="24"/>
  <c r="A145" i="24"/>
  <c r="A146" i="24"/>
  <c r="A147" i="24"/>
  <c r="A148" i="24"/>
  <c r="A149" i="24"/>
  <c r="A150" i="24"/>
  <c r="A151" i="24"/>
  <c r="A152" i="24"/>
  <c r="A153" i="24"/>
  <c r="A154" i="24"/>
  <c r="A155" i="24"/>
  <c r="A156" i="24"/>
  <c r="A157" i="24"/>
  <c r="A158" i="24"/>
  <c r="A159" i="24"/>
  <c r="A160" i="24"/>
  <c r="A161" i="24"/>
  <c r="A162" i="24"/>
  <c r="A163" i="24"/>
  <c r="A164" i="24"/>
  <c r="A165" i="24"/>
  <c r="A166" i="24"/>
  <c r="A167" i="24"/>
  <c r="A168" i="24"/>
  <c r="A169" i="24"/>
  <c r="A170" i="24"/>
  <c r="A171" i="24"/>
  <c r="A172" i="24"/>
  <c r="A173" i="24"/>
  <c r="A174" i="24"/>
  <c r="A175" i="24"/>
  <c r="A176" i="24"/>
  <c r="A177" i="24"/>
  <c r="A178" i="24"/>
  <c r="A179" i="24"/>
  <c r="A180" i="24"/>
  <c r="A181" i="24"/>
  <c r="A182" i="24"/>
  <c r="A183" i="24"/>
  <c r="A184" i="24"/>
  <c r="A185" i="24"/>
  <c r="A186" i="24"/>
  <c r="A187" i="24"/>
  <c r="A188" i="24"/>
  <c r="A189" i="24"/>
  <c r="A190" i="24"/>
  <c r="A191" i="24"/>
  <c r="A192" i="24"/>
  <c r="A193" i="24"/>
  <c r="A194" i="24"/>
  <c r="A195" i="24"/>
  <c r="A196" i="24"/>
  <c r="A197" i="24"/>
  <c r="A198" i="24"/>
  <c r="A199" i="24"/>
  <c r="A200" i="24"/>
  <c r="A201" i="24"/>
  <c r="A202" i="24"/>
  <c r="A203" i="24"/>
  <c r="A204" i="24"/>
  <c r="A205" i="24"/>
  <c r="A206" i="24"/>
  <c r="A207" i="24"/>
  <c r="A208" i="24"/>
  <c r="A209" i="24"/>
  <c r="A210" i="24"/>
  <c r="A211" i="24"/>
  <c r="A212" i="24"/>
  <c r="A213" i="24"/>
  <c r="A214" i="24"/>
  <c r="A215" i="24"/>
  <c r="A216" i="24"/>
  <c r="A217" i="24"/>
  <c r="A218" i="24"/>
  <c r="A219" i="24"/>
  <c r="A220" i="24"/>
  <c r="A221" i="24"/>
  <c r="A222" i="24"/>
  <c r="A223" i="24"/>
  <c r="A224" i="24"/>
  <c r="A225" i="24"/>
  <c r="A226" i="24"/>
  <c r="A227" i="24"/>
  <c r="A228" i="24"/>
  <c r="A229" i="24"/>
  <c r="A230" i="24"/>
  <c r="A231" i="24"/>
  <c r="A232" i="24"/>
  <c r="A233" i="24"/>
  <c r="A234" i="24"/>
  <c r="A235" i="24"/>
  <c r="A236" i="24"/>
  <c r="A237" i="24"/>
  <c r="A238" i="24"/>
  <c r="A239" i="24"/>
  <c r="A240" i="24"/>
  <c r="A241" i="24"/>
  <c r="A242" i="24"/>
  <c r="A243" i="24"/>
  <c r="A244" i="24"/>
  <c r="A245" i="24"/>
  <c r="A246" i="24"/>
  <c r="A247" i="24"/>
  <c r="A248" i="24"/>
  <c r="A249" i="24"/>
  <c r="A250" i="24"/>
  <c r="A251" i="24"/>
  <c r="A252" i="24"/>
  <c r="A253" i="24"/>
  <c r="A254" i="24"/>
  <c r="A255" i="24"/>
  <c r="A256" i="24"/>
  <c r="A257" i="24"/>
  <c r="A258" i="24"/>
  <c r="A259" i="24"/>
  <c r="A260" i="24"/>
  <c r="A261" i="24"/>
  <c r="A262" i="24"/>
  <c r="A263" i="24"/>
  <c r="A264" i="24"/>
  <c r="A265" i="24"/>
  <c r="A266" i="24"/>
  <c r="A267" i="24"/>
  <c r="A268" i="24"/>
  <c r="A269" i="24"/>
  <c r="A270" i="24"/>
  <c r="A271" i="24"/>
  <c r="A272" i="24"/>
  <c r="A273" i="24"/>
  <c r="A274" i="24"/>
  <c r="A275" i="24"/>
  <c r="A276" i="24"/>
  <c r="A277" i="24"/>
  <c r="A278" i="24"/>
  <c r="A279" i="24"/>
  <c r="A280" i="24"/>
  <c r="A281" i="24"/>
  <c r="A282" i="24"/>
  <c r="A283" i="24"/>
  <c r="A284" i="24"/>
  <c r="A285" i="24"/>
  <c r="A286" i="24"/>
  <c r="A287" i="24"/>
  <c r="A288" i="24"/>
  <c r="A289" i="24"/>
  <c r="A290" i="24"/>
  <c r="A291" i="24"/>
  <c r="A292" i="24"/>
  <c r="A293" i="24"/>
  <c r="A294" i="24"/>
  <c r="A295" i="24"/>
  <c r="A296" i="24"/>
  <c r="A297" i="24"/>
  <c r="A298" i="24"/>
  <c r="A299" i="24"/>
  <c r="A300" i="24"/>
  <c r="A301" i="24"/>
  <c r="A302" i="24"/>
  <c r="A303" i="24"/>
  <c r="A304" i="24"/>
  <c r="A305" i="24"/>
  <c r="A306" i="24"/>
  <c r="A307" i="24"/>
  <c r="A308" i="24"/>
  <c r="A309" i="24"/>
  <c r="A310" i="24"/>
  <c r="A311" i="24"/>
  <c r="A312" i="24"/>
  <c r="A313" i="24"/>
  <c r="A314" i="24"/>
  <c r="A315" i="24"/>
  <c r="A316" i="24"/>
  <c r="A317" i="24"/>
  <c r="A318" i="24"/>
  <c r="A319" i="24"/>
  <c r="A320" i="24"/>
  <c r="A321" i="24"/>
  <c r="A322" i="24"/>
  <c r="A323" i="24"/>
  <c r="A324" i="24"/>
  <c r="A325" i="24"/>
  <c r="A326" i="24"/>
  <c r="A327" i="24"/>
  <c r="A328" i="24"/>
  <c r="A329" i="24"/>
  <c r="A330" i="24"/>
  <c r="A331" i="24"/>
  <c r="A332" i="24"/>
  <c r="A333" i="24"/>
  <c r="A334" i="24"/>
  <c r="A335" i="24"/>
  <c r="A336" i="24"/>
  <c r="A337" i="24"/>
  <c r="A338" i="24"/>
  <c r="A339" i="24"/>
  <c r="A340" i="24"/>
  <c r="A341" i="24"/>
  <c r="A342" i="24"/>
  <c r="A343" i="24"/>
  <c r="A344" i="24"/>
  <c r="A345" i="24"/>
  <c r="A346" i="24"/>
  <c r="A347" i="24"/>
  <c r="A348" i="24"/>
  <c r="A349" i="24"/>
  <c r="A350" i="24"/>
  <c r="A351" i="24"/>
  <c r="A352" i="24"/>
  <c r="A353" i="24"/>
  <c r="A354" i="24"/>
  <c r="A355" i="24"/>
  <c r="A356" i="24"/>
  <c r="A357" i="24"/>
  <c r="A358" i="24"/>
  <c r="A359" i="24"/>
  <c r="A360" i="24"/>
  <c r="A361" i="24"/>
  <c r="A362" i="24"/>
  <c r="A363" i="24"/>
  <c r="A364" i="24"/>
  <c r="A365" i="24"/>
  <c r="A366" i="24"/>
  <c r="A367" i="24"/>
  <c r="A368" i="24"/>
  <c r="A369" i="24"/>
  <c r="A370" i="24"/>
  <c r="A371" i="24"/>
  <c r="A372" i="24"/>
  <c r="A373" i="24"/>
  <c r="A374" i="24"/>
  <c r="A375" i="24"/>
  <c r="A376" i="24"/>
  <c r="A377" i="24"/>
  <c r="A378" i="24"/>
  <c r="A379" i="24"/>
  <c r="A380" i="24"/>
  <c r="A381" i="24"/>
  <c r="A382" i="24"/>
  <c r="A383" i="24"/>
  <c r="A384" i="24"/>
  <c r="A385" i="24"/>
  <c r="A386" i="24"/>
  <c r="A387" i="24"/>
  <c r="A388" i="24"/>
  <c r="A389" i="24"/>
  <c r="A390" i="24"/>
  <c r="A391" i="24"/>
  <c r="A392" i="24"/>
  <c r="A393" i="24"/>
  <c r="A394" i="24"/>
  <c r="A395" i="24"/>
  <c r="A396" i="24"/>
  <c r="A397" i="24"/>
  <c r="A398" i="24"/>
  <c r="A399" i="24"/>
  <c r="A400" i="24"/>
  <c r="A401" i="24"/>
  <c r="A402" i="24"/>
  <c r="A403" i="24"/>
  <c r="A404" i="24"/>
  <c r="A405" i="24"/>
  <c r="A406" i="24"/>
  <c r="A407" i="24"/>
  <c r="A408" i="24"/>
  <c r="A409" i="24"/>
  <c r="A410" i="24"/>
  <c r="A411" i="24"/>
  <c r="A412" i="24"/>
  <c r="A413" i="24"/>
  <c r="A414" i="24"/>
  <c r="A415" i="24"/>
  <c r="A416" i="24"/>
  <c r="A417" i="24"/>
  <c r="A418" i="24"/>
  <c r="A419" i="24"/>
  <c r="A420" i="24"/>
  <c r="A421" i="24"/>
  <c r="A422" i="24"/>
  <c r="A423" i="24"/>
  <c r="A424" i="24"/>
  <c r="A425" i="24"/>
  <c r="A426" i="24"/>
  <c r="A427" i="24"/>
  <c r="A428" i="24"/>
  <c r="A429" i="24"/>
  <c r="A430" i="24"/>
  <c r="A431" i="24"/>
  <c r="A432" i="24"/>
  <c r="A433" i="24"/>
  <c r="A434" i="24"/>
  <c r="A435" i="24"/>
  <c r="A436" i="24"/>
  <c r="A437" i="24"/>
  <c r="A438" i="24"/>
  <c r="A439" i="24"/>
  <c r="A440" i="24"/>
  <c r="A441" i="24"/>
  <c r="A442" i="24"/>
  <c r="A443" i="24"/>
  <c r="A444" i="24"/>
  <c r="A445" i="24"/>
  <c r="A446" i="24"/>
  <c r="A447" i="24"/>
  <c r="A448" i="24"/>
  <c r="A449" i="24"/>
  <c r="A450" i="24"/>
  <c r="A451" i="24"/>
  <c r="A452" i="24"/>
  <c r="A453" i="24"/>
  <c r="A454" i="24"/>
  <c r="A455" i="24"/>
  <c r="A456" i="24"/>
  <c r="A457" i="24"/>
  <c r="A458" i="24"/>
  <c r="A459" i="24"/>
  <c r="A460" i="24"/>
  <c r="A461" i="24"/>
  <c r="A462" i="24"/>
  <c r="A463" i="24"/>
  <c r="A464" i="24"/>
  <c r="A465" i="24"/>
  <c r="A466" i="24"/>
  <c r="A467" i="24"/>
  <c r="A468" i="24"/>
  <c r="A469" i="24"/>
  <c r="A470" i="24"/>
  <c r="A471" i="24"/>
  <c r="A472" i="24"/>
  <c r="A473" i="24"/>
  <c r="A474" i="24"/>
  <c r="A475" i="24"/>
  <c r="A476" i="24"/>
  <c r="A477" i="24"/>
  <c r="A478" i="24"/>
  <c r="A479" i="24"/>
  <c r="A480" i="24"/>
  <c r="A481" i="24"/>
  <c r="A482" i="24"/>
  <c r="A483" i="24"/>
  <c r="A484" i="24"/>
  <c r="A485" i="24"/>
  <c r="A486" i="24"/>
  <c r="A487" i="24"/>
  <c r="A488" i="24"/>
  <c r="A489" i="24"/>
  <c r="A490" i="24"/>
  <c r="A491" i="24"/>
  <c r="A492" i="24"/>
  <c r="A493" i="24"/>
  <c r="A494" i="24"/>
  <c r="A495" i="24"/>
  <c r="A496" i="24"/>
  <c r="A497" i="24"/>
  <c r="A498" i="24"/>
  <c r="A499" i="24"/>
  <c r="A500" i="24"/>
  <c r="A501" i="24"/>
  <c r="A502" i="24"/>
  <c r="A503" i="24"/>
  <c r="A504" i="24"/>
  <c r="A505" i="24"/>
  <c r="A506" i="24"/>
  <c r="A507" i="24"/>
  <c r="A508" i="24"/>
  <c r="A509" i="24"/>
  <c r="A510" i="24"/>
  <c r="A511" i="24"/>
  <c r="A512" i="24"/>
  <c r="A513" i="24"/>
  <c r="A514" i="24"/>
  <c r="A515" i="24"/>
  <c r="A516" i="24"/>
  <c r="A517" i="24"/>
  <c r="A518" i="24"/>
  <c r="A519" i="24"/>
  <c r="A520" i="24"/>
  <c r="A521" i="24"/>
  <c r="A522" i="24"/>
  <c r="A523" i="24"/>
  <c r="A524" i="24"/>
  <c r="A525" i="24"/>
  <c r="A526" i="24"/>
  <c r="A527" i="24"/>
  <c r="A528" i="24"/>
  <c r="A529" i="24"/>
  <c r="A530" i="24"/>
  <c r="A531" i="24"/>
  <c r="A532" i="24"/>
  <c r="A533" i="24"/>
  <c r="A534" i="24"/>
  <c r="A535" i="24"/>
  <c r="A536" i="24"/>
  <c r="A537" i="24"/>
  <c r="A538" i="24"/>
  <c r="A539" i="24"/>
  <c r="A540" i="24"/>
  <c r="A541" i="24"/>
  <c r="A542" i="24"/>
  <c r="A543" i="24"/>
  <c r="A544" i="24"/>
  <c r="A545" i="24"/>
  <c r="A546" i="24"/>
  <c r="A547" i="24"/>
  <c r="A548" i="24"/>
  <c r="A549" i="24"/>
  <c r="A550" i="24"/>
  <c r="A551" i="24"/>
  <c r="A552" i="24"/>
  <c r="A553" i="24"/>
  <c r="A554" i="24"/>
  <c r="A555" i="24"/>
  <c r="A556" i="24"/>
  <c r="A557" i="24"/>
  <c r="A558" i="24"/>
  <c r="A559" i="24"/>
  <c r="A560" i="24"/>
  <c r="A561" i="24"/>
  <c r="A562" i="24"/>
  <c r="A563" i="24"/>
  <c r="A564" i="24"/>
  <c r="A565" i="24"/>
  <c r="A566" i="24"/>
  <c r="A567" i="24"/>
  <c r="A568" i="24"/>
  <c r="A569" i="24"/>
  <c r="A570" i="24"/>
  <c r="A571" i="24"/>
  <c r="A572" i="24"/>
  <c r="A573" i="24"/>
  <c r="A574" i="24"/>
  <c r="A575" i="24"/>
  <c r="A576" i="24"/>
  <c r="A577" i="24"/>
  <c r="A578" i="24"/>
  <c r="A579" i="24"/>
  <c r="A580" i="24"/>
  <c r="A581" i="24"/>
  <c r="A582" i="24"/>
  <c r="A583" i="24"/>
  <c r="A584" i="24"/>
  <c r="A585" i="24"/>
  <c r="A586" i="24"/>
  <c r="A587" i="24"/>
  <c r="A588" i="24"/>
  <c r="A589" i="24"/>
  <c r="A590" i="24"/>
  <c r="A591" i="24"/>
  <c r="A592" i="24"/>
  <c r="A593" i="24"/>
  <c r="A594" i="24"/>
  <c r="A595" i="24"/>
  <c r="A596" i="24"/>
  <c r="A597" i="24"/>
  <c r="A598" i="24"/>
  <c r="A599" i="24"/>
  <c r="A600" i="24"/>
  <c r="A601" i="24"/>
  <c r="A602" i="24"/>
  <c r="A603" i="24"/>
  <c r="A604" i="24"/>
  <c r="A605" i="24"/>
  <c r="A606" i="24"/>
  <c r="A607" i="24"/>
  <c r="A608" i="24"/>
  <c r="A609" i="24"/>
  <c r="A610" i="24"/>
  <c r="A611" i="24"/>
  <c r="A612" i="24"/>
  <c r="A613" i="24"/>
  <c r="A614" i="24"/>
  <c r="A615" i="24"/>
  <c r="A616" i="24"/>
  <c r="A617" i="24"/>
  <c r="A618" i="24"/>
  <c r="A619" i="24"/>
  <c r="A620" i="24"/>
  <c r="A621" i="24"/>
  <c r="A622" i="24"/>
  <c r="A623" i="24"/>
  <c r="A624" i="24"/>
  <c r="A625" i="24"/>
  <c r="A626" i="24"/>
  <c r="A627" i="24"/>
  <c r="A628" i="24"/>
  <c r="A629" i="24"/>
  <c r="A630" i="24"/>
  <c r="A631" i="24"/>
  <c r="A632" i="24"/>
  <c r="A633" i="24"/>
  <c r="A634" i="24"/>
  <c r="A635" i="24"/>
  <c r="A636" i="24"/>
  <c r="A637" i="24"/>
  <c r="A638" i="24"/>
  <c r="A639" i="24"/>
  <c r="A640" i="24"/>
  <c r="A641" i="24"/>
  <c r="A642" i="24"/>
  <c r="A643" i="24"/>
  <c r="A644" i="24"/>
  <c r="A645" i="24"/>
  <c r="A646" i="24"/>
  <c r="A647" i="24"/>
  <c r="A648" i="24"/>
  <c r="A649" i="24"/>
  <c r="A650" i="24"/>
  <c r="A651" i="24"/>
  <c r="A652" i="24"/>
  <c r="A653" i="24"/>
  <c r="A654" i="24"/>
  <c r="A655" i="24"/>
  <c r="A656" i="24"/>
  <c r="A657" i="24"/>
  <c r="A658" i="24"/>
  <c r="A659" i="24"/>
  <c r="A660" i="24"/>
  <c r="A661" i="24"/>
  <c r="A662" i="24"/>
  <c r="A663" i="24"/>
  <c r="A664" i="24"/>
  <c r="A665" i="24"/>
  <c r="A666" i="24"/>
  <c r="A667" i="24"/>
  <c r="A668" i="24"/>
  <c r="A669" i="24"/>
  <c r="A670" i="24"/>
  <c r="A671" i="24"/>
  <c r="A672" i="24"/>
  <c r="A673" i="24"/>
  <c r="A674" i="24"/>
  <c r="A675" i="24"/>
  <c r="A676" i="24"/>
  <c r="A677" i="24"/>
  <c r="A678" i="24"/>
  <c r="A679" i="24"/>
  <c r="A680" i="24"/>
  <c r="A681" i="24"/>
  <c r="A682" i="24"/>
  <c r="A683" i="24"/>
  <c r="A684" i="24"/>
  <c r="A685" i="24"/>
  <c r="A686" i="24"/>
  <c r="A687" i="24"/>
  <c r="A688" i="24"/>
  <c r="A689" i="24"/>
  <c r="A690" i="24"/>
  <c r="A691" i="24"/>
  <c r="A692" i="24"/>
  <c r="A693" i="24"/>
  <c r="A694" i="24"/>
  <c r="A695" i="24"/>
  <c r="A696" i="24"/>
  <c r="A697" i="24"/>
  <c r="A698" i="24"/>
  <c r="A699" i="24"/>
  <c r="A700" i="24"/>
  <c r="A701" i="24"/>
  <c r="A702" i="24"/>
  <c r="A703" i="24"/>
  <c r="A704" i="24"/>
  <c r="A705" i="24"/>
  <c r="A706" i="24"/>
  <c r="A707" i="24"/>
  <c r="A708" i="24"/>
  <c r="A709" i="24"/>
  <c r="A710" i="24"/>
  <c r="A711" i="24"/>
  <c r="A712" i="24"/>
  <c r="A713" i="24"/>
  <c r="A714" i="24"/>
  <c r="A715" i="24"/>
  <c r="A716" i="24"/>
  <c r="A717" i="24"/>
  <c r="A718" i="24"/>
  <c r="A719" i="24"/>
  <c r="A720" i="24"/>
  <c r="A721" i="24"/>
  <c r="A722" i="24"/>
  <c r="A723" i="24"/>
  <c r="A724" i="24"/>
  <c r="A725" i="24"/>
  <c r="A726" i="24"/>
  <c r="A727" i="24"/>
  <c r="A728" i="24"/>
  <c r="A729" i="24"/>
  <c r="A730" i="24"/>
  <c r="A731" i="24"/>
  <c r="A732" i="24"/>
  <c r="A733" i="24"/>
  <c r="A734" i="24"/>
  <c r="A735" i="24"/>
  <c r="A736" i="24"/>
  <c r="A737" i="24"/>
  <c r="A738" i="24"/>
  <c r="A739" i="24"/>
  <c r="A740" i="24"/>
  <c r="A741" i="24"/>
  <c r="A742" i="24"/>
  <c r="A743" i="24"/>
  <c r="A744" i="24"/>
  <c r="A745" i="24"/>
  <c r="A746" i="24"/>
  <c r="A747" i="24"/>
  <c r="A748" i="24"/>
  <c r="A749" i="24"/>
  <c r="A750" i="24"/>
  <c r="A751" i="24"/>
  <c r="A752" i="24"/>
  <c r="A753" i="24"/>
  <c r="A754" i="24"/>
  <c r="A755" i="24"/>
  <c r="A756" i="24"/>
  <c r="A757" i="24"/>
  <c r="A758" i="24"/>
  <c r="A759" i="24"/>
  <c r="A760" i="24"/>
  <c r="A761" i="24"/>
  <c r="A762" i="24"/>
  <c r="A763" i="24"/>
  <c r="A764" i="24"/>
  <c r="A765" i="24"/>
  <c r="A766" i="24"/>
  <c r="A767" i="24"/>
  <c r="A768" i="24"/>
  <c r="A769" i="24"/>
  <c r="A770" i="24"/>
  <c r="A771" i="24"/>
  <c r="A772" i="24"/>
  <c r="A773" i="24"/>
  <c r="A774" i="24"/>
  <c r="A775" i="24"/>
  <c r="A776" i="24"/>
  <c r="A777" i="24"/>
  <c r="A778" i="24"/>
  <c r="A779" i="24"/>
  <c r="A780" i="24"/>
  <c r="A781" i="24"/>
  <c r="A782" i="24"/>
  <c r="A783" i="24"/>
  <c r="A784" i="24"/>
  <c r="A785" i="24"/>
  <c r="A786" i="24"/>
  <c r="A787" i="24"/>
  <c r="A788" i="24"/>
  <c r="A789" i="24"/>
  <c r="A790" i="24"/>
  <c r="A791" i="24"/>
  <c r="A792" i="24"/>
  <c r="A793" i="24"/>
  <c r="A794" i="24"/>
  <c r="A795" i="24"/>
  <c r="A796" i="24"/>
  <c r="A797" i="24"/>
  <c r="A798" i="24"/>
  <c r="A799" i="24"/>
  <c r="A800" i="24"/>
  <c r="A801" i="24"/>
  <c r="A802" i="24"/>
  <c r="A803" i="24"/>
  <c r="A804" i="24"/>
  <c r="A805" i="24"/>
  <c r="A806" i="24"/>
  <c r="A807" i="24"/>
  <c r="A808" i="24"/>
  <c r="A809" i="24"/>
  <c r="A810" i="24"/>
  <c r="A811" i="24"/>
  <c r="A812" i="24"/>
  <c r="A813" i="24"/>
  <c r="A814" i="24"/>
  <c r="A815" i="24"/>
  <c r="A816" i="24"/>
  <c r="A817" i="24"/>
  <c r="A818" i="24"/>
  <c r="A819" i="24"/>
  <c r="A820" i="24"/>
  <c r="A821" i="24"/>
  <c r="A822" i="24"/>
  <c r="A823" i="24"/>
  <c r="A824" i="24"/>
  <c r="A825" i="24"/>
  <c r="A826" i="24"/>
  <c r="A827" i="24"/>
  <c r="A828" i="24"/>
  <c r="A829" i="24"/>
  <c r="A830" i="24"/>
  <c r="A831" i="24"/>
  <c r="A832" i="24"/>
  <c r="A833" i="24"/>
  <c r="A834" i="24"/>
  <c r="A835" i="24"/>
  <c r="A836" i="24"/>
  <c r="A837" i="24"/>
  <c r="A838" i="24"/>
  <c r="A839" i="24"/>
  <c r="A840" i="24"/>
  <c r="A841" i="24"/>
  <c r="A842" i="24"/>
  <c r="A843" i="24"/>
  <c r="A844" i="24"/>
  <c r="A845" i="24"/>
  <c r="A846" i="24"/>
  <c r="A847" i="24"/>
  <c r="A848" i="24"/>
  <c r="A849" i="24"/>
  <c r="A850" i="24"/>
  <c r="A851" i="24"/>
  <c r="A852" i="24"/>
  <c r="A853" i="24"/>
  <c r="A854" i="24"/>
  <c r="A855" i="24"/>
  <c r="A856" i="24"/>
  <c r="A857" i="24"/>
  <c r="A858" i="24"/>
  <c r="A859" i="24"/>
  <c r="A860" i="24"/>
  <c r="A861" i="24"/>
  <c r="A862" i="24"/>
  <c r="A863" i="24"/>
  <c r="A864" i="24"/>
  <c r="A865" i="24"/>
  <c r="A866" i="24"/>
  <c r="A867" i="24"/>
  <c r="A868" i="24"/>
  <c r="A869" i="24"/>
  <c r="A870" i="24"/>
  <c r="A871" i="24"/>
  <c r="A872" i="24"/>
  <c r="A873" i="24"/>
  <c r="A874" i="24"/>
  <c r="A875" i="24"/>
  <c r="A876" i="24"/>
  <c r="A877" i="24"/>
  <c r="A878" i="24"/>
  <c r="A879" i="24"/>
  <c r="A880" i="24"/>
  <c r="A881" i="24"/>
  <c r="A882" i="24"/>
  <c r="A883" i="24"/>
  <c r="A884" i="24"/>
  <c r="A885" i="24"/>
  <c r="A886" i="24"/>
  <c r="A887" i="24"/>
  <c r="A888" i="24"/>
  <c r="A889" i="24"/>
  <c r="A890" i="24"/>
  <c r="A891" i="24"/>
  <c r="A892" i="24"/>
  <c r="A893" i="24"/>
  <c r="A894" i="24"/>
  <c r="A895" i="24"/>
  <c r="A896" i="24"/>
  <c r="A897" i="24"/>
  <c r="A898" i="24"/>
  <c r="A899" i="24"/>
  <c r="A900" i="24"/>
  <c r="A901" i="24"/>
  <c r="A902" i="24"/>
  <c r="A903" i="24"/>
  <c r="A904" i="24"/>
  <c r="A905" i="24"/>
  <c r="A906" i="24"/>
  <c r="A907" i="24"/>
  <c r="A908" i="24"/>
  <c r="A909" i="24"/>
  <c r="A910" i="24"/>
  <c r="A911" i="24"/>
  <c r="A912" i="24"/>
  <c r="A913" i="24"/>
  <c r="A914" i="24"/>
  <c r="A915" i="24"/>
  <c r="A916" i="24"/>
  <c r="A917" i="24"/>
  <c r="A918" i="24"/>
  <c r="A919" i="24"/>
  <c r="A920" i="24"/>
  <c r="A921" i="24"/>
  <c r="A922" i="24"/>
  <c r="A923" i="24"/>
  <c r="A924" i="24"/>
  <c r="A925" i="24"/>
  <c r="A926" i="24"/>
  <c r="A927" i="24"/>
  <c r="A928" i="24"/>
  <c r="A929" i="24"/>
  <c r="A930" i="24"/>
  <c r="A931" i="24"/>
  <c r="A932" i="24"/>
  <c r="A933" i="24"/>
  <c r="A934" i="24"/>
  <c r="A935" i="24"/>
  <c r="A936" i="24"/>
  <c r="A937" i="24"/>
  <c r="A938" i="24"/>
  <c r="A939" i="24"/>
  <c r="A940" i="24"/>
  <c r="A941" i="24"/>
  <c r="A942" i="24"/>
  <c r="A943" i="24"/>
  <c r="A944" i="24"/>
  <c r="A945" i="24"/>
  <c r="A946" i="24"/>
  <c r="A947" i="24"/>
  <c r="A948" i="24"/>
  <c r="A949" i="24"/>
  <c r="A950" i="24"/>
  <c r="A951" i="24"/>
  <c r="A952" i="24"/>
  <c r="A953" i="24"/>
  <c r="A954" i="24"/>
  <c r="A955" i="24"/>
  <c r="A956" i="24"/>
  <c r="A957" i="24"/>
  <c r="A958" i="24"/>
  <c r="A959" i="24"/>
  <c r="A960" i="24"/>
  <c r="A961" i="24"/>
  <c r="A962" i="24"/>
  <c r="A964" i="24"/>
  <c r="A965" i="24"/>
  <c r="A966" i="24"/>
  <c r="A967" i="24"/>
  <c r="A968" i="24"/>
  <c r="A969" i="24"/>
  <c r="A970" i="24"/>
  <c r="A971" i="24"/>
  <c r="A972" i="24"/>
  <c r="A973" i="24"/>
  <c r="A974" i="24"/>
  <c r="A975" i="24"/>
  <c r="A976" i="24"/>
  <c r="A977" i="24"/>
  <c r="A978" i="24"/>
  <c r="A979" i="24"/>
  <c r="A980" i="24"/>
  <c r="A981" i="24"/>
  <c r="A982" i="24"/>
  <c r="A983" i="24"/>
  <c r="A984" i="24"/>
  <c r="A985" i="24"/>
  <c r="A986" i="24"/>
  <c r="A987" i="24"/>
  <c r="A988" i="24"/>
  <c r="A989" i="24"/>
  <c r="A990" i="24"/>
  <c r="A991" i="24"/>
  <c r="A992" i="24"/>
  <c r="A993" i="24"/>
  <c r="A994" i="24"/>
  <c r="A995" i="24"/>
  <c r="A996" i="24"/>
  <c r="A997" i="24"/>
  <c r="A998" i="24"/>
  <c r="A999" i="24"/>
  <c r="A1000" i="24"/>
  <c r="A1001" i="24"/>
  <c r="A1002" i="24"/>
  <c r="A1003" i="24"/>
  <c r="A1004" i="24"/>
  <c r="A1005" i="24"/>
  <c r="A1006" i="24"/>
  <c r="A1007" i="24"/>
  <c r="A1008" i="24"/>
  <c r="A10" i="24"/>
  <c r="B17" i="164"/>
  <c r="B18" i="164"/>
  <c r="B19" i="164"/>
  <c r="B20" i="164"/>
  <c r="B21" i="164"/>
  <c r="B22" i="164"/>
  <c r="B23" i="164"/>
  <c r="B24" i="164"/>
  <c r="B25" i="164"/>
  <c r="B26" i="164"/>
  <c r="B27" i="164"/>
  <c r="B28" i="164"/>
  <c r="B29" i="164"/>
  <c r="B30" i="164"/>
  <c r="B31" i="164"/>
  <c r="B32" i="164"/>
  <c r="B33" i="164"/>
  <c r="B34" i="164"/>
  <c r="B35" i="164"/>
  <c r="B36" i="164"/>
  <c r="B37" i="164"/>
  <c r="B38" i="164"/>
  <c r="B39" i="164"/>
  <c r="B40" i="164"/>
  <c r="B41" i="164"/>
  <c r="B42" i="164"/>
  <c r="B43" i="164"/>
  <c r="B44" i="164"/>
  <c r="B45" i="164"/>
  <c r="B46" i="164"/>
  <c r="B47" i="164"/>
  <c r="B48" i="164"/>
  <c r="B49" i="164"/>
  <c r="B50" i="164"/>
  <c r="B51" i="164"/>
  <c r="B52" i="164"/>
  <c r="B53" i="164"/>
  <c r="B54" i="164"/>
  <c r="B55" i="164"/>
  <c r="B56" i="164"/>
  <c r="B57" i="164"/>
  <c r="B58" i="164"/>
  <c r="B59" i="164"/>
  <c r="B60" i="164"/>
  <c r="B61" i="164"/>
  <c r="B62" i="164"/>
  <c r="B63" i="164"/>
  <c r="B64" i="164"/>
  <c r="B65" i="164"/>
  <c r="B66" i="164"/>
  <c r="B67" i="164"/>
  <c r="B68" i="164"/>
  <c r="B69" i="164"/>
  <c r="B70" i="164"/>
  <c r="B71" i="164"/>
  <c r="B72" i="164"/>
  <c r="B73" i="164"/>
  <c r="B74" i="164"/>
  <c r="B75" i="164"/>
  <c r="B76" i="164"/>
  <c r="B77" i="164"/>
  <c r="B78" i="164"/>
  <c r="B79" i="164"/>
  <c r="B80" i="164"/>
  <c r="B81" i="164"/>
  <c r="B82" i="164"/>
  <c r="B83" i="164"/>
  <c r="B84" i="164"/>
  <c r="B85" i="164"/>
  <c r="B86" i="164"/>
  <c r="B87" i="164"/>
  <c r="B88" i="164"/>
  <c r="B89" i="164"/>
  <c r="B90" i="164"/>
  <c r="B91" i="164"/>
  <c r="B92" i="164"/>
  <c r="B93" i="164"/>
  <c r="B94" i="164"/>
  <c r="B95" i="164"/>
  <c r="B96" i="164"/>
  <c r="B97" i="164"/>
  <c r="B98" i="164"/>
  <c r="B99" i="164"/>
  <c r="B100" i="164"/>
  <c r="B101" i="164"/>
  <c r="B102" i="164"/>
  <c r="B103" i="164"/>
  <c r="B104" i="164"/>
  <c r="B105" i="164"/>
  <c r="B106" i="164"/>
  <c r="B107" i="164"/>
  <c r="B108" i="164"/>
  <c r="B109" i="164"/>
  <c r="B110" i="164"/>
  <c r="B111" i="164"/>
  <c r="B112" i="164"/>
  <c r="B113" i="164"/>
  <c r="B114" i="164"/>
  <c r="B115" i="164"/>
  <c r="B116" i="164"/>
  <c r="B117" i="164"/>
  <c r="B118" i="164"/>
  <c r="B119" i="164"/>
  <c r="B120" i="164"/>
  <c r="B121" i="164"/>
  <c r="B122" i="164"/>
  <c r="B123" i="164"/>
  <c r="B124" i="164"/>
  <c r="B125" i="164"/>
  <c r="B126" i="164"/>
  <c r="B127" i="164"/>
  <c r="B128" i="164"/>
  <c r="B129" i="164"/>
  <c r="B130" i="164"/>
  <c r="B131" i="164"/>
  <c r="B132" i="164"/>
  <c r="B133" i="164"/>
  <c r="B134" i="164"/>
  <c r="B135" i="164"/>
  <c r="B136" i="164"/>
  <c r="B137" i="164"/>
  <c r="B138" i="164"/>
  <c r="B139" i="164"/>
  <c r="B140" i="164"/>
  <c r="B141" i="164"/>
  <c r="B142" i="164"/>
  <c r="B143" i="164"/>
  <c r="B144" i="164"/>
  <c r="B145" i="164"/>
  <c r="B146" i="164"/>
  <c r="B147" i="164"/>
  <c r="B148" i="164"/>
  <c r="B149" i="164"/>
  <c r="B150" i="164"/>
  <c r="B151" i="164"/>
  <c r="B152" i="164"/>
  <c r="B153" i="164"/>
  <c r="B154" i="164"/>
  <c r="B155" i="164"/>
  <c r="B156" i="164"/>
  <c r="B157" i="164"/>
  <c r="B158" i="164"/>
  <c r="B159" i="164"/>
  <c r="B160" i="164"/>
  <c r="B161" i="164"/>
  <c r="B162" i="164"/>
  <c r="B163" i="164"/>
  <c r="B164" i="164"/>
  <c r="B165" i="164"/>
  <c r="B166" i="164"/>
  <c r="B167" i="164"/>
  <c r="B168" i="164"/>
  <c r="B169" i="164"/>
  <c r="B170" i="164"/>
  <c r="B171" i="164"/>
  <c r="B172" i="164"/>
  <c r="B173" i="164"/>
  <c r="B174" i="164"/>
  <c r="B175" i="164"/>
  <c r="B176" i="164"/>
  <c r="B177" i="164"/>
  <c r="B178" i="164"/>
  <c r="B179" i="164"/>
  <c r="B180" i="164"/>
  <c r="B181" i="164"/>
  <c r="B182" i="164"/>
  <c r="B183" i="164"/>
  <c r="B184" i="164"/>
  <c r="B185" i="164"/>
  <c r="B186" i="164"/>
  <c r="B187" i="164"/>
  <c r="B188" i="164"/>
  <c r="B189" i="164"/>
  <c r="B190" i="164"/>
  <c r="B191" i="164"/>
  <c r="B192" i="164"/>
  <c r="B193" i="164"/>
  <c r="B194" i="164"/>
  <c r="B195" i="164"/>
  <c r="B196" i="164"/>
  <c r="B197" i="164"/>
  <c r="B198" i="164"/>
  <c r="B199" i="164"/>
  <c r="B200" i="164"/>
  <c r="B201" i="164"/>
  <c r="B202" i="164"/>
  <c r="B203" i="164"/>
  <c r="B204" i="164"/>
  <c r="B205" i="164"/>
  <c r="B206" i="164"/>
  <c r="B207" i="164"/>
  <c r="B208" i="164"/>
  <c r="B209" i="164"/>
  <c r="B210" i="164"/>
  <c r="B211" i="164"/>
  <c r="B212" i="164"/>
  <c r="B213" i="164"/>
  <c r="B214" i="164"/>
  <c r="B215" i="164"/>
  <c r="B216" i="164"/>
  <c r="B217" i="164"/>
  <c r="B218" i="164"/>
  <c r="B219" i="164"/>
  <c r="B220" i="164"/>
  <c r="B221" i="164"/>
  <c r="B222" i="164"/>
  <c r="B223" i="164"/>
  <c r="B224" i="164"/>
  <c r="B225" i="164"/>
  <c r="B226" i="164"/>
  <c r="B227" i="164"/>
  <c r="B228" i="164"/>
  <c r="B229" i="164"/>
  <c r="B230" i="164"/>
  <c r="B231" i="164"/>
  <c r="B232" i="164"/>
  <c r="B233" i="164"/>
  <c r="B234" i="164"/>
  <c r="B235" i="164"/>
  <c r="B236" i="164"/>
  <c r="B237" i="164"/>
  <c r="B238" i="164"/>
  <c r="B239" i="164"/>
  <c r="B240" i="164"/>
  <c r="B241" i="164"/>
  <c r="B242" i="164"/>
  <c r="B243" i="164"/>
  <c r="B244" i="164"/>
  <c r="B245" i="164"/>
  <c r="B246" i="164"/>
  <c r="B247" i="164"/>
  <c r="B248" i="164"/>
  <c r="B249" i="164"/>
  <c r="B250" i="164"/>
  <c r="B251" i="164"/>
  <c r="B252" i="164"/>
  <c r="B253" i="164"/>
  <c r="B254" i="164"/>
  <c r="B255" i="164"/>
  <c r="B256" i="164"/>
  <c r="B257" i="164"/>
  <c r="B258" i="164"/>
  <c r="B259" i="164"/>
  <c r="B260" i="164"/>
  <c r="B261" i="164"/>
  <c r="B262" i="164"/>
  <c r="B263" i="164"/>
  <c r="B264" i="164"/>
  <c r="B265" i="164"/>
  <c r="B266" i="164"/>
  <c r="B267" i="164"/>
  <c r="B268" i="164"/>
  <c r="B269" i="164"/>
  <c r="B270" i="164"/>
  <c r="B271" i="164"/>
  <c r="B272" i="164"/>
  <c r="B273" i="164"/>
  <c r="B274" i="164"/>
  <c r="B275" i="164"/>
  <c r="B276" i="164"/>
  <c r="B277" i="164"/>
  <c r="B278" i="164"/>
  <c r="B279" i="164"/>
  <c r="B280" i="164"/>
  <c r="B281" i="164"/>
  <c r="B282" i="164"/>
  <c r="B283" i="164"/>
  <c r="B284" i="164"/>
  <c r="B285" i="164"/>
  <c r="B286" i="164"/>
  <c r="B287" i="164"/>
  <c r="B288" i="164"/>
  <c r="B289" i="164"/>
  <c r="B290" i="164"/>
  <c r="B291" i="164"/>
  <c r="B292" i="164"/>
  <c r="B293" i="164"/>
  <c r="B294" i="164"/>
  <c r="B295" i="164"/>
  <c r="B296" i="164"/>
  <c r="B297" i="164"/>
  <c r="B298" i="164"/>
  <c r="B299" i="164"/>
  <c r="B300" i="164"/>
  <c r="B301" i="164"/>
  <c r="B302" i="164"/>
  <c r="B303" i="164"/>
  <c r="B304" i="164"/>
  <c r="B305" i="164"/>
  <c r="B306" i="164"/>
  <c r="B307" i="164"/>
  <c r="B308" i="164"/>
  <c r="B309" i="164"/>
  <c r="B310" i="164"/>
  <c r="B311" i="164"/>
  <c r="B312" i="164"/>
  <c r="B313" i="164"/>
  <c r="B314" i="164"/>
  <c r="B315" i="164"/>
  <c r="B316" i="164"/>
  <c r="B317" i="164"/>
  <c r="B318" i="164"/>
  <c r="B319" i="164"/>
  <c r="B320" i="164"/>
  <c r="B321" i="164"/>
  <c r="B322" i="164"/>
  <c r="B323" i="164"/>
  <c r="B324" i="164"/>
  <c r="B325" i="164"/>
  <c r="B326" i="164"/>
  <c r="B327" i="164"/>
  <c r="B328" i="164"/>
  <c r="B329" i="164"/>
  <c r="B330" i="164"/>
  <c r="B331" i="164"/>
  <c r="B332" i="164"/>
  <c r="B333" i="164"/>
  <c r="B334" i="164"/>
  <c r="B335" i="164"/>
  <c r="B336" i="164"/>
  <c r="B337" i="164"/>
  <c r="B338" i="164"/>
  <c r="B339" i="164"/>
  <c r="B340" i="164"/>
  <c r="B341" i="164"/>
  <c r="B342" i="164"/>
  <c r="B343" i="164"/>
  <c r="B344" i="164"/>
  <c r="B345" i="164"/>
  <c r="B346" i="164"/>
  <c r="B347" i="164"/>
  <c r="B348" i="164"/>
  <c r="B349" i="164"/>
  <c r="B350" i="164"/>
  <c r="B351" i="164"/>
  <c r="B352" i="164"/>
  <c r="B353" i="164"/>
  <c r="B354" i="164"/>
  <c r="B355" i="164"/>
  <c r="B356" i="164"/>
  <c r="B357" i="164"/>
  <c r="B358" i="164"/>
  <c r="B359" i="164"/>
  <c r="B360" i="164"/>
  <c r="B361" i="164"/>
  <c r="B362" i="164"/>
  <c r="B363" i="164"/>
  <c r="B364" i="164"/>
  <c r="B365" i="164"/>
  <c r="B366" i="164"/>
  <c r="B367" i="164"/>
  <c r="B368" i="164"/>
  <c r="B369" i="164"/>
  <c r="B370" i="164"/>
  <c r="B371" i="164"/>
  <c r="B372" i="164"/>
  <c r="B373" i="164"/>
  <c r="B374" i="164"/>
  <c r="B375" i="164"/>
  <c r="B376" i="164"/>
  <c r="B377" i="164"/>
  <c r="B378" i="164"/>
  <c r="B379" i="164"/>
  <c r="B380" i="164"/>
  <c r="B381" i="164"/>
  <c r="B382" i="164"/>
  <c r="B383" i="164"/>
  <c r="B384" i="164"/>
  <c r="B385" i="164"/>
  <c r="B386" i="164"/>
  <c r="B387" i="164"/>
  <c r="B388" i="164"/>
  <c r="B389" i="164"/>
  <c r="B390" i="164"/>
  <c r="B391" i="164"/>
  <c r="B392" i="164"/>
  <c r="B393" i="164"/>
  <c r="B394" i="164"/>
  <c r="B395" i="164"/>
  <c r="B396" i="164"/>
  <c r="B397" i="164"/>
  <c r="B398" i="164"/>
  <c r="B399" i="164"/>
  <c r="B400" i="164"/>
  <c r="B401" i="164"/>
  <c r="B402" i="164"/>
  <c r="B403" i="164"/>
  <c r="B404" i="164"/>
  <c r="B405" i="164"/>
  <c r="B406" i="164"/>
  <c r="B407" i="164"/>
  <c r="B408" i="164"/>
  <c r="B409" i="164"/>
  <c r="B410" i="164"/>
  <c r="B411" i="164"/>
  <c r="B412" i="164"/>
  <c r="B413" i="164"/>
  <c r="B414" i="164"/>
  <c r="B415" i="164"/>
  <c r="B416" i="164"/>
  <c r="B417" i="164"/>
  <c r="B418" i="164"/>
  <c r="B419" i="164"/>
  <c r="B420" i="164"/>
  <c r="B421" i="164"/>
  <c r="B422" i="164"/>
  <c r="B423" i="164"/>
  <c r="B424" i="164"/>
  <c r="B425" i="164"/>
  <c r="B426" i="164"/>
  <c r="B427" i="164"/>
  <c r="B428" i="164"/>
  <c r="B429" i="164"/>
  <c r="B430" i="164"/>
  <c r="B431" i="164"/>
  <c r="B432" i="164"/>
  <c r="B433" i="164"/>
  <c r="B434" i="164"/>
  <c r="B435" i="164"/>
  <c r="B436" i="164"/>
  <c r="B437" i="164"/>
  <c r="B438" i="164"/>
  <c r="B439" i="164"/>
  <c r="B440" i="164"/>
  <c r="B441" i="164"/>
  <c r="B442" i="164"/>
  <c r="B443" i="164"/>
  <c r="B444" i="164"/>
  <c r="B445" i="164"/>
  <c r="B446" i="164"/>
  <c r="B447" i="164"/>
  <c r="B448" i="164"/>
  <c r="B449" i="164"/>
  <c r="B450" i="164"/>
  <c r="B451" i="164"/>
  <c r="B452" i="164"/>
  <c r="B453" i="164"/>
  <c r="B454" i="164"/>
  <c r="B455" i="164"/>
  <c r="B456" i="164"/>
  <c r="B457" i="164"/>
  <c r="B458" i="164"/>
  <c r="B459" i="164"/>
  <c r="B460" i="164"/>
  <c r="B461" i="164"/>
  <c r="B462" i="164"/>
  <c r="B463" i="164"/>
  <c r="B464" i="164"/>
  <c r="B465" i="164"/>
  <c r="B466" i="164"/>
  <c r="B467" i="164"/>
  <c r="B468" i="164"/>
  <c r="B469" i="164"/>
  <c r="B470" i="164"/>
  <c r="B471" i="164"/>
  <c r="B472" i="164"/>
  <c r="B473" i="164"/>
  <c r="B474" i="164"/>
  <c r="B475" i="164"/>
  <c r="B476" i="164"/>
  <c r="B477" i="164"/>
  <c r="B478" i="164"/>
  <c r="B479" i="164"/>
  <c r="B480" i="164"/>
  <c r="B481" i="164"/>
  <c r="B482" i="164"/>
  <c r="B483" i="164"/>
  <c r="B484" i="164"/>
  <c r="B485" i="164"/>
  <c r="B486" i="164"/>
  <c r="B487" i="164"/>
  <c r="B488" i="164"/>
  <c r="B489" i="164"/>
  <c r="B490" i="164"/>
  <c r="B491" i="164"/>
  <c r="B492" i="164"/>
  <c r="B493" i="164"/>
  <c r="B494" i="164"/>
  <c r="B495" i="164"/>
  <c r="B496" i="164"/>
  <c r="B497" i="164"/>
  <c r="B498" i="164"/>
  <c r="B499" i="164"/>
  <c r="B500" i="164"/>
  <c r="B501" i="164"/>
  <c r="B502" i="164"/>
  <c r="B503" i="164"/>
  <c r="B504" i="164"/>
  <c r="B505" i="164"/>
  <c r="B506" i="164"/>
  <c r="B507" i="164"/>
  <c r="B508" i="164"/>
  <c r="B509" i="164"/>
  <c r="B510" i="164"/>
  <c r="B511" i="164"/>
  <c r="B512" i="164"/>
  <c r="B513" i="164"/>
  <c r="B514" i="164"/>
  <c r="B515" i="164"/>
  <c r="B516" i="164"/>
  <c r="B517" i="164"/>
  <c r="B518" i="164"/>
  <c r="B519" i="164"/>
  <c r="B520" i="164"/>
  <c r="B521" i="164"/>
  <c r="B522" i="164"/>
  <c r="B523" i="164"/>
  <c r="B524" i="164"/>
  <c r="B525" i="164"/>
  <c r="B526" i="164"/>
  <c r="B527" i="164"/>
  <c r="B528" i="164"/>
  <c r="B529" i="164"/>
  <c r="B530" i="164"/>
  <c r="B531" i="164"/>
  <c r="B532" i="164"/>
  <c r="B533" i="164"/>
  <c r="B534" i="164"/>
  <c r="B535" i="164"/>
  <c r="B536" i="164"/>
  <c r="B537" i="164"/>
  <c r="B538" i="164"/>
  <c r="B539" i="164"/>
  <c r="B540" i="164"/>
  <c r="B541" i="164"/>
  <c r="B542" i="164"/>
  <c r="B543" i="164"/>
  <c r="B544" i="164"/>
  <c r="B545" i="164"/>
  <c r="B546" i="164"/>
  <c r="B547" i="164"/>
  <c r="B548" i="164"/>
  <c r="B549" i="164"/>
  <c r="B550" i="164"/>
  <c r="B551" i="164"/>
  <c r="B552" i="164"/>
  <c r="B553" i="164"/>
  <c r="B554" i="164"/>
  <c r="B555" i="164"/>
  <c r="B556" i="164"/>
  <c r="B557" i="164"/>
  <c r="B558" i="164"/>
  <c r="B559" i="164"/>
  <c r="B560" i="164"/>
  <c r="B561" i="164"/>
  <c r="B562" i="164"/>
  <c r="B563" i="164"/>
  <c r="B564" i="164"/>
  <c r="B565" i="164"/>
  <c r="B566" i="164"/>
  <c r="B567" i="164"/>
  <c r="B568" i="164"/>
  <c r="B569" i="164"/>
  <c r="B570" i="164"/>
  <c r="B571" i="164"/>
  <c r="B572" i="164"/>
  <c r="B573" i="164"/>
  <c r="B574" i="164"/>
  <c r="B575" i="164"/>
  <c r="B576" i="164"/>
  <c r="B577" i="164"/>
  <c r="B578" i="164"/>
  <c r="B579" i="164"/>
  <c r="B580" i="164"/>
  <c r="B581" i="164"/>
  <c r="B582" i="164"/>
  <c r="B583" i="164"/>
  <c r="B584" i="164"/>
  <c r="B585" i="164"/>
  <c r="B586" i="164"/>
  <c r="B587" i="164"/>
  <c r="B588" i="164"/>
  <c r="B589" i="164"/>
  <c r="B590" i="164"/>
  <c r="B591" i="164"/>
  <c r="B592" i="164"/>
  <c r="B593" i="164"/>
  <c r="B594" i="164"/>
  <c r="B595" i="164"/>
  <c r="B596" i="164"/>
  <c r="B597" i="164"/>
  <c r="B598" i="164"/>
  <c r="B599" i="164"/>
  <c r="B600" i="164"/>
  <c r="B601" i="164"/>
  <c r="B602" i="164"/>
  <c r="B603" i="164"/>
  <c r="B604" i="164"/>
  <c r="B605" i="164"/>
  <c r="B606" i="164"/>
  <c r="B607" i="164"/>
  <c r="B608" i="164"/>
  <c r="B609" i="164"/>
  <c r="B610" i="164"/>
  <c r="B611" i="164"/>
  <c r="B612" i="164"/>
  <c r="B613" i="164"/>
  <c r="B614" i="164"/>
  <c r="B615" i="164"/>
  <c r="B616" i="164"/>
  <c r="B617" i="164"/>
  <c r="B618" i="164"/>
  <c r="B619" i="164"/>
  <c r="B620" i="164"/>
  <c r="B621" i="164"/>
  <c r="B622" i="164"/>
  <c r="B623" i="164"/>
  <c r="B624" i="164"/>
  <c r="B625" i="164"/>
  <c r="B626" i="164"/>
  <c r="B627" i="164"/>
  <c r="B628" i="164"/>
  <c r="B629" i="164"/>
  <c r="B630" i="164"/>
  <c r="B631" i="164"/>
  <c r="B632" i="164"/>
  <c r="B633" i="164"/>
  <c r="B634" i="164"/>
  <c r="B635" i="164"/>
  <c r="B636" i="164"/>
  <c r="B637" i="164"/>
  <c r="B638" i="164"/>
  <c r="B639" i="164"/>
  <c r="B640" i="164"/>
  <c r="B641" i="164"/>
  <c r="B642" i="164"/>
  <c r="B643" i="164"/>
  <c r="B644" i="164"/>
  <c r="B645" i="164"/>
  <c r="B646" i="164"/>
  <c r="B647" i="164"/>
  <c r="B648" i="164"/>
  <c r="B649" i="164"/>
  <c r="B650" i="164"/>
  <c r="B651" i="164"/>
  <c r="B652" i="164"/>
  <c r="B653" i="164"/>
  <c r="B654" i="164"/>
  <c r="B655" i="164"/>
  <c r="B656" i="164"/>
  <c r="B657" i="164"/>
  <c r="B658" i="164"/>
  <c r="B659" i="164"/>
  <c r="B660" i="164"/>
  <c r="B661" i="164"/>
  <c r="B662" i="164"/>
  <c r="B663" i="164"/>
  <c r="B664" i="164"/>
  <c r="B665" i="164"/>
  <c r="B666" i="164"/>
  <c r="B667" i="164"/>
  <c r="B668" i="164"/>
  <c r="B669" i="164"/>
  <c r="B670" i="164"/>
  <c r="B671" i="164"/>
  <c r="B672" i="164"/>
  <c r="B673" i="164"/>
  <c r="B674" i="164"/>
  <c r="B675" i="164"/>
  <c r="B676" i="164"/>
  <c r="B677" i="164"/>
  <c r="B678" i="164"/>
  <c r="B679" i="164"/>
  <c r="B680" i="164"/>
  <c r="B681" i="164"/>
  <c r="B682" i="164"/>
  <c r="B683" i="164"/>
  <c r="B684" i="164"/>
  <c r="B685" i="164"/>
  <c r="B686" i="164"/>
  <c r="B687" i="164"/>
  <c r="B688" i="164"/>
  <c r="B689" i="164"/>
  <c r="B690" i="164"/>
  <c r="B691" i="164"/>
  <c r="B692" i="164"/>
  <c r="B693" i="164"/>
  <c r="B694" i="164"/>
  <c r="B695" i="164"/>
  <c r="B696" i="164"/>
  <c r="B697" i="164"/>
  <c r="B698" i="164"/>
  <c r="B699" i="164"/>
  <c r="B700" i="164"/>
  <c r="B701" i="164"/>
  <c r="B702" i="164"/>
  <c r="B703" i="164"/>
  <c r="B704" i="164"/>
  <c r="B705" i="164"/>
  <c r="B706" i="164"/>
  <c r="B707" i="164"/>
  <c r="B708" i="164"/>
  <c r="B709" i="164"/>
  <c r="B710" i="164"/>
  <c r="B711" i="164"/>
  <c r="B712" i="164"/>
  <c r="B713" i="164"/>
  <c r="B714" i="164"/>
  <c r="B715" i="164"/>
  <c r="B716" i="164"/>
  <c r="B717" i="164"/>
  <c r="B718" i="164"/>
  <c r="B719" i="164"/>
  <c r="B720" i="164"/>
  <c r="B721" i="164"/>
  <c r="B722" i="164"/>
  <c r="B723" i="164"/>
  <c r="B724" i="164"/>
  <c r="B725" i="164"/>
  <c r="B726" i="164"/>
  <c r="B727" i="164"/>
  <c r="B728" i="164"/>
  <c r="B729" i="164"/>
  <c r="B730" i="164"/>
  <c r="B731" i="164"/>
  <c r="B732" i="164"/>
  <c r="B733" i="164"/>
  <c r="B734" i="164"/>
  <c r="B735" i="164"/>
  <c r="B736" i="164"/>
  <c r="B737" i="164"/>
  <c r="B738" i="164"/>
  <c r="B739" i="164"/>
  <c r="B740" i="164"/>
  <c r="B741" i="164"/>
  <c r="B742" i="164"/>
  <c r="B743" i="164"/>
  <c r="B744" i="164"/>
  <c r="B745" i="164"/>
  <c r="B746" i="164"/>
  <c r="B747" i="164"/>
  <c r="B748" i="164"/>
  <c r="B749" i="164"/>
  <c r="B750" i="164"/>
  <c r="B751" i="164"/>
  <c r="B752" i="164"/>
  <c r="B753" i="164"/>
  <c r="B754" i="164"/>
  <c r="B755" i="164"/>
  <c r="B756" i="164"/>
  <c r="B757" i="164"/>
  <c r="B758" i="164"/>
  <c r="B759" i="164"/>
  <c r="B760" i="164"/>
  <c r="B761" i="164"/>
  <c r="B762" i="164"/>
  <c r="B763" i="164"/>
  <c r="B764" i="164"/>
  <c r="B765" i="164"/>
  <c r="B766" i="164"/>
  <c r="B767" i="164"/>
  <c r="B768" i="164"/>
  <c r="B769" i="164"/>
  <c r="B770" i="164"/>
  <c r="B771" i="164"/>
  <c r="B772" i="164"/>
  <c r="B773" i="164"/>
  <c r="B774" i="164"/>
  <c r="B775" i="164"/>
  <c r="B776" i="164"/>
  <c r="B777" i="164"/>
  <c r="B778" i="164"/>
  <c r="B779" i="164"/>
  <c r="B780" i="164"/>
  <c r="B781" i="164"/>
  <c r="B782" i="164"/>
  <c r="B783" i="164"/>
  <c r="B784" i="164"/>
  <c r="B785" i="164"/>
  <c r="B786" i="164"/>
  <c r="B787" i="164"/>
  <c r="B788" i="164"/>
  <c r="B789" i="164"/>
  <c r="B790" i="164"/>
  <c r="B791" i="164"/>
  <c r="B792" i="164"/>
  <c r="B793" i="164"/>
  <c r="B794" i="164"/>
  <c r="B795" i="164"/>
  <c r="B796" i="164"/>
  <c r="B797" i="164"/>
  <c r="B798" i="164"/>
  <c r="B799" i="164"/>
  <c r="B800" i="164"/>
  <c r="B801" i="164"/>
  <c r="B802" i="164"/>
  <c r="B803" i="164"/>
  <c r="B804" i="164"/>
  <c r="B805" i="164"/>
  <c r="B806" i="164"/>
  <c r="B807" i="164"/>
  <c r="B808" i="164"/>
  <c r="B809" i="164"/>
  <c r="B810" i="164"/>
  <c r="B811" i="164"/>
  <c r="B812" i="164"/>
  <c r="B813" i="164"/>
  <c r="B814" i="164"/>
  <c r="B815" i="164"/>
  <c r="B816" i="164"/>
  <c r="B817" i="164"/>
  <c r="B818" i="164"/>
  <c r="B819" i="164"/>
  <c r="B820" i="164"/>
  <c r="B821" i="164"/>
  <c r="B822" i="164"/>
  <c r="B823" i="164"/>
  <c r="B824" i="164"/>
  <c r="B825" i="164"/>
  <c r="B826" i="164"/>
  <c r="B827" i="164"/>
  <c r="B828" i="164"/>
  <c r="B829" i="164"/>
  <c r="B830" i="164"/>
  <c r="B831" i="164"/>
  <c r="B832" i="164"/>
  <c r="B833" i="164"/>
  <c r="B834" i="164"/>
  <c r="B835" i="164"/>
  <c r="B836" i="164"/>
  <c r="B837" i="164"/>
  <c r="B838" i="164"/>
  <c r="B839" i="164"/>
  <c r="B840" i="164"/>
  <c r="B841" i="164"/>
  <c r="B842" i="164"/>
  <c r="B843" i="164"/>
  <c r="B844" i="164"/>
  <c r="B845" i="164"/>
  <c r="B846" i="164"/>
  <c r="B847" i="164"/>
  <c r="B848" i="164"/>
  <c r="B849" i="164"/>
  <c r="B850" i="164"/>
  <c r="B851" i="164"/>
  <c r="B852" i="164"/>
  <c r="B853" i="164"/>
  <c r="B854" i="164"/>
  <c r="B855" i="164"/>
  <c r="B856" i="164"/>
  <c r="B857" i="164"/>
  <c r="B858" i="164"/>
  <c r="B859" i="164"/>
  <c r="B860" i="164"/>
  <c r="B861" i="164"/>
  <c r="B862" i="164"/>
  <c r="B863" i="164"/>
  <c r="B864" i="164"/>
  <c r="B865" i="164"/>
  <c r="B866" i="164"/>
  <c r="B867" i="164"/>
  <c r="B868" i="164"/>
  <c r="B869" i="164"/>
  <c r="B870" i="164"/>
  <c r="B871" i="164"/>
  <c r="B872" i="164"/>
  <c r="B873" i="164"/>
  <c r="B874" i="164"/>
  <c r="B875" i="164"/>
  <c r="B876" i="164"/>
  <c r="B877" i="164"/>
  <c r="B878" i="164"/>
  <c r="B879" i="164"/>
  <c r="B880" i="164"/>
  <c r="B881" i="164"/>
  <c r="B882" i="164"/>
  <c r="B883" i="164"/>
  <c r="B884" i="164"/>
  <c r="B885" i="164"/>
  <c r="B886" i="164"/>
  <c r="B887" i="164"/>
  <c r="B888" i="164"/>
  <c r="B889" i="164"/>
  <c r="B890" i="164"/>
  <c r="B891" i="164"/>
  <c r="B892" i="164"/>
  <c r="B893" i="164"/>
  <c r="B894" i="164"/>
  <c r="B895" i="164"/>
  <c r="B896" i="164"/>
  <c r="B897" i="164"/>
  <c r="B898" i="164"/>
  <c r="B899" i="164"/>
  <c r="B900" i="164"/>
  <c r="B901" i="164"/>
  <c r="B902" i="164"/>
  <c r="B903" i="164"/>
  <c r="B904" i="164"/>
  <c r="B905" i="164"/>
  <c r="B906" i="164"/>
  <c r="B907" i="164"/>
  <c r="B908" i="164"/>
  <c r="B909" i="164"/>
  <c r="B910" i="164"/>
  <c r="B911" i="164"/>
  <c r="B912" i="164"/>
  <c r="B913" i="164"/>
  <c r="B914" i="164"/>
  <c r="B915" i="164"/>
  <c r="B916" i="164"/>
  <c r="B917" i="164"/>
  <c r="B918" i="164"/>
  <c r="B919" i="164"/>
  <c r="B920" i="164"/>
  <c r="B921" i="164"/>
  <c r="B922" i="164"/>
  <c r="B923" i="164"/>
  <c r="B924" i="164"/>
  <c r="B925" i="164"/>
  <c r="B926" i="164"/>
  <c r="B927" i="164"/>
  <c r="B928" i="164"/>
  <c r="B929" i="164"/>
  <c r="B930" i="164"/>
  <c r="B931" i="164"/>
  <c r="B932" i="164"/>
  <c r="B933" i="164"/>
  <c r="B934" i="164"/>
  <c r="B935" i="164"/>
  <c r="B936" i="164"/>
  <c r="B937" i="164"/>
  <c r="B938" i="164"/>
  <c r="B939" i="164"/>
  <c r="B940" i="164"/>
  <c r="B941" i="164"/>
  <c r="B942" i="164"/>
  <c r="B943" i="164"/>
  <c r="B944" i="164"/>
  <c r="B945" i="164"/>
  <c r="B946" i="164"/>
  <c r="B947" i="164"/>
  <c r="B948" i="164"/>
  <c r="B949" i="164"/>
  <c r="B950" i="164"/>
  <c r="B951" i="164"/>
  <c r="B952" i="164"/>
  <c r="B953" i="164"/>
  <c r="B954" i="164"/>
  <c r="B955" i="164"/>
  <c r="B956" i="164"/>
  <c r="B957" i="164"/>
  <c r="B958" i="164"/>
  <c r="B959" i="164"/>
  <c r="B960" i="164"/>
  <c r="B961" i="164"/>
  <c r="B962" i="164"/>
  <c r="B963" i="164"/>
  <c r="B964" i="164"/>
  <c r="B965" i="164"/>
  <c r="B966" i="164"/>
  <c r="B967" i="164"/>
  <c r="B968" i="164"/>
  <c r="B969" i="164"/>
  <c r="B970" i="164"/>
  <c r="B971" i="164"/>
  <c r="B972" i="164"/>
  <c r="B973" i="164"/>
  <c r="B974" i="164"/>
  <c r="B975" i="164"/>
  <c r="B976" i="164"/>
  <c r="B977" i="164"/>
  <c r="B978" i="164"/>
  <c r="B979" i="164"/>
  <c r="B980" i="164"/>
  <c r="B981" i="164"/>
  <c r="B982" i="164"/>
  <c r="B983" i="164"/>
  <c r="B984" i="164"/>
  <c r="B985" i="164"/>
  <c r="B986" i="164"/>
  <c r="B987" i="164"/>
  <c r="B988" i="164"/>
  <c r="B989" i="164"/>
  <c r="B990" i="164"/>
  <c r="B991" i="164"/>
  <c r="B992" i="164"/>
  <c r="B993" i="164"/>
  <c r="B994" i="164"/>
  <c r="B995" i="164"/>
  <c r="B996" i="164"/>
  <c r="B997" i="164"/>
  <c r="B998" i="164"/>
  <c r="B999" i="164"/>
  <c r="B1000" i="164"/>
  <c r="B1001" i="164"/>
  <c r="B1002" i="164"/>
  <c r="B1003" i="164"/>
  <c r="B1004" i="164"/>
  <c r="B1005" i="164"/>
  <c r="B1006" i="164"/>
  <c r="B1007" i="164"/>
  <c r="B1008" i="164"/>
  <c r="B1009" i="164"/>
  <c r="B1010" i="164"/>
  <c r="B1011" i="164"/>
  <c r="B1012" i="164"/>
  <c r="B1013" i="164"/>
  <c r="B1014" i="164"/>
  <c r="B1015" i="164"/>
  <c r="B16" i="167"/>
  <c r="E1014" i="164" l="1"/>
  <c r="C1014" i="164"/>
  <c r="D1014" i="164"/>
  <c r="E1010" i="164"/>
  <c r="D1010" i="164"/>
  <c r="C1010" i="164"/>
  <c r="E1009" i="164"/>
  <c r="D1009" i="164"/>
  <c r="C1009" i="164"/>
  <c r="E1013" i="164"/>
  <c r="D1013" i="164"/>
  <c r="C1013" i="164"/>
  <c r="E1012" i="164"/>
  <c r="D1012" i="164"/>
  <c r="C1012" i="164"/>
  <c r="Q1015" i="164"/>
  <c r="E1015" i="164"/>
  <c r="D1015" i="164"/>
  <c r="C1015" i="164"/>
  <c r="E1011" i="164"/>
  <c r="D1011" i="164"/>
  <c r="C1011" i="164"/>
  <c r="E16" i="167"/>
  <c r="D16" i="167"/>
  <c r="C16" i="167"/>
  <c r="D5" i="167"/>
  <c r="D5" i="164"/>
  <c r="D4" i="167"/>
  <c r="D4" i="164"/>
  <c r="D3" i="167"/>
  <c r="D3" i="164"/>
  <c r="C5" i="24"/>
  <c r="C4" i="24"/>
  <c r="C3" i="24"/>
  <c r="B10" i="24"/>
  <c r="B221" i="167"/>
  <c r="E221" i="167" l="1"/>
  <c r="C221" i="167"/>
  <c r="D221" i="167"/>
  <c r="H6" i="168"/>
  <c r="G6" i="168"/>
  <c r="F6" i="168"/>
  <c r="V17" i="168"/>
  <c r="V18" i="168"/>
  <c r="V19" i="168"/>
  <c r="V20" i="168"/>
  <c r="V21" i="168"/>
  <c r="V22" i="168"/>
  <c r="V23" i="168"/>
  <c r="V24" i="168"/>
  <c r="V25" i="168"/>
  <c r="V26" i="168"/>
  <c r="V27" i="168"/>
  <c r="V28" i="168"/>
  <c r="V29" i="168"/>
  <c r="V30" i="168"/>
  <c r="V31" i="168"/>
  <c r="V32" i="168"/>
  <c r="V33" i="168"/>
  <c r="V34" i="168"/>
  <c r="V35" i="168"/>
  <c r="V36" i="168"/>
  <c r="V37" i="168"/>
  <c r="V38" i="168"/>
  <c r="V39" i="168"/>
  <c r="V40" i="168"/>
  <c r="V41" i="168"/>
  <c r="V42" i="168"/>
  <c r="V43" i="168"/>
  <c r="V44" i="168"/>
  <c r="V45" i="168"/>
  <c r="V46" i="168"/>
  <c r="V47" i="168"/>
  <c r="V48" i="168"/>
  <c r="V49" i="168"/>
  <c r="V50" i="168"/>
  <c r="V51" i="168"/>
  <c r="V52" i="168"/>
  <c r="V53" i="168"/>
  <c r="V54" i="168"/>
  <c r="V55" i="168"/>
  <c r="V56" i="168"/>
  <c r="V57" i="168"/>
  <c r="V58" i="168"/>
  <c r="V59" i="168"/>
  <c r="V60" i="168"/>
  <c r="V61" i="168"/>
  <c r="V62" i="168"/>
  <c r="V63" i="168"/>
  <c r="V64" i="168"/>
  <c r="V65" i="168"/>
  <c r="V66" i="168"/>
  <c r="V67" i="168"/>
  <c r="V68" i="168"/>
  <c r="V69" i="168"/>
  <c r="V70" i="168"/>
  <c r="V71" i="168"/>
  <c r="V72" i="168"/>
  <c r="V73" i="168"/>
  <c r="V74" i="168"/>
  <c r="V75" i="168"/>
  <c r="V76" i="168"/>
  <c r="V77" i="168"/>
  <c r="V78" i="168"/>
  <c r="V79" i="168"/>
  <c r="V80" i="168"/>
  <c r="V81" i="168"/>
  <c r="V82" i="168"/>
  <c r="V83" i="168"/>
  <c r="V84" i="168"/>
  <c r="V85" i="168"/>
  <c r="V86" i="168"/>
  <c r="V87" i="168"/>
  <c r="V88" i="168"/>
  <c r="V89" i="168"/>
  <c r="V90" i="168"/>
  <c r="V91" i="168"/>
  <c r="V92" i="168"/>
  <c r="V93" i="168"/>
  <c r="V94" i="168"/>
  <c r="V95" i="168"/>
  <c r="V96" i="168"/>
  <c r="V97" i="168"/>
  <c r="V98" i="168"/>
  <c r="V99" i="168"/>
  <c r="V100" i="168"/>
  <c r="V101" i="168"/>
  <c r="V102" i="168"/>
  <c r="V103" i="168"/>
  <c r="V104" i="168"/>
  <c r="V105" i="168"/>
  <c r="V106" i="168"/>
  <c r="V107" i="168"/>
  <c r="V108" i="168"/>
  <c r="V109" i="168"/>
  <c r="V110" i="168"/>
  <c r="V111" i="168"/>
  <c r="V112" i="168"/>
  <c r="V113" i="168"/>
  <c r="V114" i="168"/>
  <c r="V115" i="168"/>
  <c r="V116" i="168"/>
  <c r="V117" i="168"/>
  <c r="V118" i="168"/>
  <c r="V119" i="168"/>
  <c r="V120" i="168"/>
  <c r="V121" i="168"/>
  <c r="V122" i="168"/>
  <c r="V123" i="168"/>
  <c r="V124" i="168"/>
  <c r="V125" i="168"/>
  <c r="V126" i="168"/>
  <c r="V127" i="168"/>
  <c r="V128" i="168"/>
  <c r="V129" i="168"/>
  <c r="V130" i="168"/>
  <c r="V131" i="168"/>
  <c r="V132" i="168"/>
  <c r="V133" i="168"/>
  <c r="V134" i="168"/>
  <c r="V135" i="168"/>
  <c r="V136" i="168"/>
  <c r="V137" i="168"/>
  <c r="V138" i="168"/>
  <c r="V139" i="168"/>
  <c r="V140" i="168"/>
  <c r="V141" i="168"/>
  <c r="V142" i="168"/>
  <c r="V143" i="168"/>
  <c r="V144" i="168"/>
  <c r="V145" i="168"/>
  <c r="V146" i="168"/>
  <c r="V147" i="168"/>
  <c r="V148" i="168"/>
  <c r="V149" i="168"/>
  <c r="V150" i="168"/>
  <c r="V151" i="168"/>
  <c r="V152" i="168"/>
  <c r="V153" i="168"/>
  <c r="V154" i="168"/>
  <c r="V155" i="168"/>
  <c r="V156" i="168"/>
  <c r="V157" i="168"/>
  <c r="V158" i="168"/>
  <c r="V159" i="168"/>
  <c r="V160" i="168"/>
  <c r="V161" i="168"/>
  <c r="V162" i="168"/>
  <c r="V163" i="168"/>
  <c r="V164" i="168"/>
  <c r="V165" i="168"/>
  <c r="V166" i="168"/>
  <c r="V167" i="168"/>
  <c r="V168" i="168"/>
  <c r="V169" i="168"/>
  <c r="V170" i="168"/>
  <c r="V171" i="168"/>
  <c r="V172" i="168"/>
  <c r="V173" i="168"/>
  <c r="V174" i="168"/>
  <c r="V175" i="168"/>
  <c r="V176" i="168"/>
  <c r="V177" i="168"/>
  <c r="V178" i="168"/>
  <c r="V179" i="168"/>
  <c r="V180" i="168"/>
  <c r="V181" i="168"/>
  <c r="V182" i="168"/>
  <c r="V183" i="168"/>
  <c r="V184" i="168"/>
  <c r="V185" i="168"/>
  <c r="V186" i="168"/>
  <c r="V187" i="168"/>
  <c r="V188" i="168"/>
  <c r="V189" i="168"/>
  <c r="V190" i="168"/>
  <c r="V191" i="168"/>
  <c r="V192" i="168"/>
  <c r="V193" i="168"/>
  <c r="V194" i="168"/>
  <c r="V195" i="168"/>
  <c r="V196" i="168"/>
  <c r="V197" i="168"/>
  <c r="V198" i="168"/>
  <c r="V199" i="168"/>
  <c r="V200" i="168"/>
  <c r="V201" i="168"/>
  <c r="V202" i="168"/>
  <c r="V203" i="168"/>
  <c r="V204" i="168"/>
  <c r="V205" i="168"/>
  <c r="V206" i="168"/>
  <c r="V207" i="168"/>
  <c r="V208" i="168"/>
  <c r="V209" i="168"/>
  <c r="V210" i="168"/>
  <c r="V211" i="168"/>
  <c r="V212" i="168"/>
  <c r="V213" i="168"/>
  <c r="V214" i="168"/>
  <c r="V215" i="168"/>
  <c r="V216" i="168"/>
  <c r="V217" i="168"/>
  <c r="V218" i="168"/>
  <c r="V219" i="168"/>
  <c r="V220" i="168"/>
  <c r="V221" i="168"/>
  <c r="V222" i="168"/>
  <c r="V223" i="168"/>
  <c r="V224" i="168"/>
  <c r="V225" i="168"/>
  <c r="V226" i="168"/>
  <c r="V227" i="168"/>
  <c r="V228" i="168"/>
  <c r="V229" i="168"/>
  <c r="V230" i="168"/>
  <c r="V231" i="168"/>
  <c r="V232" i="168"/>
  <c r="V233" i="168"/>
  <c r="V234" i="168"/>
  <c r="V235" i="168"/>
  <c r="V236" i="168"/>
  <c r="V237" i="168"/>
  <c r="V238" i="168"/>
  <c r="V239" i="168"/>
  <c r="V240" i="168"/>
  <c r="V241" i="168"/>
  <c r="V242" i="168"/>
  <c r="V243" i="168"/>
  <c r="V244" i="168"/>
  <c r="V245" i="168"/>
  <c r="V246" i="168"/>
  <c r="V247" i="168"/>
  <c r="V248" i="168"/>
  <c r="V249" i="168"/>
  <c r="V250" i="168"/>
  <c r="V251" i="168"/>
  <c r="V252" i="168"/>
  <c r="V253" i="168"/>
  <c r="V254" i="168"/>
  <c r="V255" i="168"/>
  <c r="V256" i="168"/>
  <c r="V257" i="168"/>
  <c r="V258" i="168"/>
  <c r="V259" i="168"/>
  <c r="V260" i="168"/>
  <c r="V261" i="168"/>
  <c r="V262" i="168"/>
  <c r="V263" i="168"/>
  <c r="V264" i="168"/>
  <c r="V265" i="168"/>
  <c r="V266" i="168"/>
  <c r="V267" i="168"/>
  <c r="V268" i="168"/>
  <c r="V269" i="168"/>
  <c r="V270" i="168"/>
  <c r="V271" i="168"/>
  <c r="V272" i="168"/>
  <c r="V273" i="168"/>
  <c r="V274" i="168"/>
  <c r="V275" i="168"/>
  <c r="V276" i="168"/>
  <c r="V277" i="168"/>
  <c r="V278" i="168"/>
  <c r="V279" i="168"/>
  <c r="V280" i="168"/>
  <c r="V281" i="168"/>
  <c r="V282" i="168"/>
  <c r="V283" i="168"/>
  <c r="V284" i="168"/>
  <c r="V285" i="168"/>
  <c r="V286" i="168"/>
  <c r="V287" i="168"/>
  <c r="V288" i="168"/>
  <c r="V289" i="168"/>
  <c r="V290" i="168"/>
  <c r="V291" i="168"/>
  <c r="V292" i="168"/>
  <c r="V293" i="168"/>
  <c r="V294" i="168"/>
  <c r="V295" i="168"/>
  <c r="V296" i="168"/>
  <c r="V297" i="168"/>
  <c r="V298" i="168"/>
  <c r="V299" i="168"/>
  <c r="V300" i="168"/>
  <c r="V301" i="168"/>
  <c r="V302" i="168"/>
  <c r="V303" i="168"/>
  <c r="V304" i="168"/>
  <c r="V305" i="168"/>
  <c r="V306" i="168"/>
  <c r="V307" i="168"/>
  <c r="V308" i="168"/>
  <c r="V309" i="168"/>
  <c r="V310" i="168"/>
  <c r="V311" i="168"/>
  <c r="V312" i="168"/>
  <c r="V313" i="168"/>
  <c r="V314" i="168"/>
  <c r="V315" i="168"/>
  <c r="V316" i="168"/>
  <c r="V317" i="168"/>
  <c r="V318" i="168"/>
  <c r="V319" i="168"/>
  <c r="V320" i="168"/>
  <c r="V321" i="168"/>
  <c r="V322" i="168"/>
  <c r="V323" i="168"/>
  <c r="V324" i="168"/>
  <c r="V325" i="168"/>
  <c r="V326" i="168"/>
  <c r="V327" i="168"/>
  <c r="V328" i="168"/>
  <c r="V329" i="168"/>
  <c r="V330" i="168"/>
  <c r="V331" i="168"/>
  <c r="V332" i="168"/>
  <c r="V333" i="168"/>
  <c r="V334" i="168"/>
  <c r="V335" i="168"/>
  <c r="V336" i="168"/>
  <c r="V337" i="168"/>
  <c r="V338" i="168"/>
  <c r="V339" i="168"/>
  <c r="V340" i="168"/>
  <c r="V341" i="168"/>
  <c r="V342" i="168"/>
  <c r="V343" i="168"/>
  <c r="V344" i="168"/>
  <c r="V345" i="168"/>
  <c r="V346" i="168"/>
  <c r="V347" i="168"/>
  <c r="V348" i="168"/>
  <c r="V349" i="168"/>
  <c r="V350" i="168"/>
  <c r="V351" i="168"/>
  <c r="V352" i="168"/>
  <c r="V353" i="168"/>
  <c r="V354" i="168"/>
  <c r="V355" i="168"/>
  <c r="V356" i="168"/>
  <c r="V357" i="168"/>
  <c r="V358" i="168"/>
  <c r="V359" i="168"/>
  <c r="V360" i="168"/>
  <c r="V361" i="168"/>
  <c r="V362" i="168"/>
  <c r="V363" i="168"/>
  <c r="V364" i="168"/>
  <c r="V365" i="168"/>
  <c r="V366" i="168"/>
  <c r="V367" i="168"/>
  <c r="V368" i="168"/>
  <c r="V369" i="168"/>
  <c r="V370" i="168"/>
  <c r="V371" i="168"/>
  <c r="V372" i="168"/>
  <c r="V373" i="168"/>
  <c r="V374" i="168"/>
  <c r="V375" i="168"/>
  <c r="V376" i="168"/>
  <c r="V377" i="168"/>
  <c r="V378" i="168"/>
  <c r="V379" i="168"/>
  <c r="V380" i="168"/>
  <c r="V381" i="168"/>
  <c r="V382" i="168"/>
  <c r="V383" i="168"/>
  <c r="V384" i="168"/>
  <c r="V385" i="168"/>
  <c r="V386" i="168"/>
  <c r="V387" i="168"/>
  <c r="V388" i="168"/>
  <c r="V389" i="168"/>
  <c r="V390" i="168"/>
  <c r="V391" i="168"/>
  <c r="V392" i="168"/>
  <c r="V393" i="168"/>
  <c r="V394" i="168"/>
  <c r="V395" i="168"/>
  <c r="V396" i="168"/>
  <c r="V397" i="168"/>
  <c r="V398" i="168"/>
  <c r="V399" i="168"/>
  <c r="V400" i="168"/>
  <c r="V401" i="168"/>
  <c r="V402" i="168"/>
  <c r="V403" i="168"/>
  <c r="V404" i="168"/>
  <c r="V405" i="168"/>
  <c r="V406" i="168"/>
  <c r="V407" i="168"/>
  <c r="V408" i="168"/>
  <c r="V409" i="168"/>
  <c r="V410" i="168"/>
  <c r="V411" i="168"/>
  <c r="V412" i="168"/>
  <c r="V413" i="168"/>
  <c r="V414" i="168"/>
  <c r="V415" i="168"/>
  <c r="V416" i="168"/>
  <c r="V417" i="168"/>
  <c r="V418" i="168"/>
  <c r="V419" i="168"/>
  <c r="V420" i="168"/>
  <c r="V421" i="168"/>
  <c r="V422" i="168"/>
  <c r="V423" i="168"/>
  <c r="V424" i="168"/>
  <c r="V425" i="168"/>
  <c r="V426" i="168"/>
  <c r="V427" i="168"/>
  <c r="V428" i="168"/>
  <c r="V429" i="168"/>
  <c r="V430" i="168"/>
  <c r="V431" i="168"/>
  <c r="V432" i="168"/>
  <c r="V433" i="168"/>
  <c r="V434" i="168"/>
  <c r="V435" i="168"/>
  <c r="V436" i="168"/>
  <c r="V437" i="168"/>
  <c r="V438" i="168"/>
  <c r="V439" i="168"/>
  <c r="V440" i="168"/>
  <c r="V441" i="168"/>
  <c r="V442" i="168"/>
  <c r="V443" i="168"/>
  <c r="V444" i="168"/>
  <c r="V445" i="168"/>
  <c r="V446" i="168"/>
  <c r="V447" i="168"/>
  <c r="V448" i="168"/>
  <c r="V449" i="168"/>
  <c r="V450" i="168"/>
  <c r="V451" i="168"/>
  <c r="V452" i="168"/>
  <c r="V453" i="168"/>
  <c r="V454" i="168"/>
  <c r="V455" i="168"/>
  <c r="V456" i="168"/>
  <c r="V457" i="168"/>
  <c r="V458" i="168"/>
  <c r="V459" i="168"/>
  <c r="V460" i="168"/>
  <c r="V461" i="168"/>
  <c r="V462" i="168"/>
  <c r="V463" i="168"/>
  <c r="V464" i="168"/>
  <c r="V465" i="168"/>
  <c r="V466" i="168"/>
  <c r="V467" i="168"/>
  <c r="V468" i="168"/>
  <c r="V469" i="168"/>
  <c r="V470" i="168"/>
  <c r="V471" i="168"/>
  <c r="V472" i="168"/>
  <c r="V473" i="168"/>
  <c r="V474" i="168"/>
  <c r="V475" i="168"/>
  <c r="V476" i="168"/>
  <c r="V477" i="168"/>
  <c r="V478" i="168"/>
  <c r="V479" i="168"/>
  <c r="V480" i="168"/>
  <c r="V481" i="168"/>
  <c r="V482" i="168"/>
  <c r="V483" i="168"/>
  <c r="V484" i="168"/>
  <c r="V485" i="168"/>
  <c r="V486" i="168"/>
  <c r="V487" i="168"/>
  <c r="V488" i="168"/>
  <c r="V489" i="168"/>
  <c r="V490" i="168"/>
  <c r="V491" i="168"/>
  <c r="V492" i="168"/>
  <c r="V493" i="168"/>
  <c r="V494" i="168"/>
  <c r="V495" i="168"/>
  <c r="V496" i="168"/>
  <c r="V497" i="168"/>
  <c r="V498" i="168"/>
  <c r="V499" i="168"/>
  <c r="V500" i="168"/>
  <c r="V501" i="168"/>
  <c r="V502" i="168"/>
  <c r="V503" i="168"/>
  <c r="V504" i="168"/>
  <c r="V505" i="168"/>
  <c r="V506" i="168"/>
  <c r="V507" i="168"/>
  <c r="V508" i="168"/>
  <c r="V509" i="168"/>
  <c r="V510" i="168"/>
  <c r="V511" i="168"/>
  <c r="V512" i="168"/>
  <c r="V513" i="168"/>
  <c r="V514" i="168"/>
  <c r="V515" i="168"/>
  <c r="V516" i="168"/>
  <c r="V517" i="168"/>
  <c r="V518" i="168"/>
  <c r="V519" i="168"/>
  <c r="V520" i="168"/>
  <c r="V521" i="168"/>
  <c r="V522" i="168"/>
  <c r="V523" i="168"/>
  <c r="V524" i="168"/>
  <c r="V525" i="168"/>
  <c r="V526" i="168"/>
  <c r="V527" i="168"/>
  <c r="V528" i="168"/>
  <c r="V529" i="168"/>
  <c r="V530" i="168"/>
  <c r="V531" i="168"/>
  <c r="V532" i="168"/>
  <c r="V533" i="168"/>
  <c r="V534" i="168"/>
  <c r="V535" i="168"/>
  <c r="V536" i="168"/>
  <c r="V537" i="168"/>
  <c r="V538" i="168"/>
  <c r="V539" i="168"/>
  <c r="V540" i="168"/>
  <c r="V541" i="168"/>
  <c r="V542" i="168"/>
  <c r="V543" i="168"/>
  <c r="V544" i="168"/>
  <c r="V545" i="168"/>
  <c r="V546" i="168"/>
  <c r="V547" i="168"/>
  <c r="V548" i="168"/>
  <c r="V549" i="168"/>
  <c r="V550" i="168"/>
  <c r="V551" i="168"/>
  <c r="V552" i="168"/>
  <c r="V553" i="168"/>
  <c r="V554" i="168"/>
  <c r="V555" i="168"/>
  <c r="V556" i="168"/>
  <c r="V557" i="168"/>
  <c r="V558" i="168"/>
  <c r="V559" i="168"/>
  <c r="V560" i="168"/>
  <c r="V561" i="168"/>
  <c r="V562" i="168"/>
  <c r="V563" i="168"/>
  <c r="V564" i="168"/>
  <c r="V565" i="168"/>
  <c r="V566" i="168"/>
  <c r="V567" i="168"/>
  <c r="V568" i="168"/>
  <c r="V569" i="168"/>
  <c r="V570" i="168"/>
  <c r="V571" i="168"/>
  <c r="V572" i="168"/>
  <c r="V573" i="168"/>
  <c r="V574" i="168"/>
  <c r="V575" i="168"/>
  <c r="V576" i="168"/>
  <c r="V577" i="168"/>
  <c r="V578" i="168"/>
  <c r="V579" i="168"/>
  <c r="V580" i="168"/>
  <c r="V581" i="168"/>
  <c r="V582" i="168"/>
  <c r="V583" i="168"/>
  <c r="V584" i="168"/>
  <c r="V585" i="168"/>
  <c r="V586" i="168"/>
  <c r="V587" i="168"/>
  <c r="V588" i="168"/>
  <c r="V589" i="168"/>
  <c r="V590" i="168"/>
  <c r="V591" i="168"/>
  <c r="V592" i="168"/>
  <c r="V593" i="168"/>
  <c r="V594" i="168"/>
  <c r="V595" i="168"/>
  <c r="V596" i="168"/>
  <c r="V597" i="168"/>
  <c r="V598" i="168"/>
  <c r="V599" i="168"/>
  <c r="V600" i="168"/>
  <c r="V601" i="168"/>
  <c r="V602" i="168"/>
  <c r="V603" i="168"/>
  <c r="V604" i="168"/>
  <c r="V605" i="168"/>
  <c r="V606" i="168"/>
  <c r="V607" i="168"/>
  <c r="V608" i="168"/>
  <c r="V609" i="168"/>
  <c r="V610" i="168"/>
  <c r="V611" i="168"/>
  <c r="V612" i="168"/>
  <c r="V613" i="168"/>
  <c r="V614" i="168"/>
  <c r="V615" i="168"/>
  <c r="V616" i="168"/>
  <c r="V617" i="168"/>
  <c r="V618" i="168"/>
  <c r="V619" i="168"/>
  <c r="V620" i="168"/>
  <c r="V621" i="168"/>
  <c r="V622" i="168"/>
  <c r="V623" i="168"/>
  <c r="V624" i="168"/>
  <c r="V625" i="168"/>
  <c r="V626" i="168"/>
  <c r="V627" i="168"/>
  <c r="V628" i="168"/>
  <c r="V629" i="168"/>
  <c r="V630" i="168"/>
  <c r="V631" i="168"/>
  <c r="V632" i="168"/>
  <c r="V633" i="168"/>
  <c r="V634" i="168"/>
  <c r="V635" i="168"/>
  <c r="V636" i="168"/>
  <c r="V637" i="168"/>
  <c r="V638" i="168"/>
  <c r="V639" i="168"/>
  <c r="V640" i="168"/>
  <c r="V641" i="168"/>
  <c r="V642" i="168"/>
  <c r="V643" i="168"/>
  <c r="V644" i="168"/>
  <c r="V645" i="168"/>
  <c r="V646" i="168"/>
  <c r="V647" i="168"/>
  <c r="V648" i="168"/>
  <c r="V649" i="168"/>
  <c r="V650" i="168"/>
  <c r="V651" i="168"/>
  <c r="V652" i="168"/>
  <c r="V653" i="168"/>
  <c r="V654" i="168"/>
  <c r="V655" i="168"/>
  <c r="V656" i="168"/>
  <c r="V657" i="168"/>
  <c r="V658" i="168"/>
  <c r="V659" i="168"/>
  <c r="V660" i="168"/>
  <c r="V661" i="168"/>
  <c r="V662" i="168"/>
  <c r="V663" i="168"/>
  <c r="V664" i="168"/>
  <c r="V665" i="168"/>
  <c r="V666" i="168"/>
  <c r="V667" i="168"/>
  <c r="V668" i="168"/>
  <c r="V669" i="168"/>
  <c r="V670" i="168"/>
  <c r="V671" i="168"/>
  <c r="V672" i="168"/>
  <c r="V673" i="168"/>
  <c r="V674" i="168"/>
  <c r="V675" i="168"/>
  <c r="V676" i="168"/>
  <c r="V677" i="168"/>
  <c r="V678" i="168"/>
  <c r="V679" i="168"/>
  <c r="V680" i="168"/>
  <c r="V681" i="168"/>
  <c r="V682" i="168"/>
  <c r="V683" i="168"/>
  <c r="V684" i="168"/>
  <c r="V685" i="168"/>
  <c r="V686" i="168"/>
  <c r="V687" i="168"/>
  <c r="V688" i="168"/>
  <c r="V689" i="168"/>
  <c r="V690" i="168"/>
  <c r="V691" i="168"/>
  <c r="V692" i="168"/>
  <c r="V693" i="168"/>
  <c r="V694" i="168"/>
  <c r="V695" i="168"/>
  <c r="V696" i="168"/>
  <c r="V697" i="168"/>
  <c r="V698" i="168"/>
  <c r="V699" i="168"/>
  <c r="V700" i="168"/>
  <c r="V701" i="168"/>
  <c r="V702" i="168"/>
  <c r="V703" i="168"/>
  <c r="V704" i="168"/>
  <c r="V705" i="168"/>
  <c r="V706" i="168"/>
  <c r="V707" i="168"/>
  <c r="V708" i="168"/>
  <c r="V709" i="168"/>
  <c r="V710" i="168"/>
  <c r="V711" i="168"/>
  <c r="V712" i="168"/>
  <c r="V713" i="168"/>
  <c r="V714" i="168"/>
  <c r="V715" i="168"/>
  <c r="V716" i="168"/>
  <c r="V717" i="168"/>
  <c r="V718" i="168"/>
  <c r="V719" i="168"/>
  <c r="V720" i="168"/>
  <c r="V721" i="168"/>
  <c r="V722" i="168"/>
  <c r="V723" i="168"/>
  <c r="V724" i="168"/>
  <c r="V725" i="168"/>
  <c r="V726" i="168"/>
  <c r="V727" i="168"/>
  <c r="V728" i="168"/>
  <c r="V729" i="168"/>
  <c r="V730" i="168"/>
  <c r="V731" i="168"/>
  <c r="V732" i="168"/>
  <c r="V733" i="168"/>
  <c r="V734" i="168"/>
  <c r="V735" i="168"/>
  <c r="V736" i="168"/>
  <c r="V737" i="168"/>
  <c r="V738" i="168"/>
  <c r="V739" i="168"/>
  <c r="V740" i="168"/>
  <c r="V741" i="168"/>
  <c r="V742" i="168"/>
  <c r="V743" i="168"/>
  <c r="V744" i="168"/>
  <c r="V745" i="168"/>
  <c r="V746" i="168"/>
  <c r="V747" i="168"/>
  <c r="V748" i="168"/>
  <c r="V749" i="168"/>
  <c r="V750" i="168"/>
  <c r="V751" i="168"/>
  <c r="V752" i="168"/>
  <c r="V753" i="168"/>
  <c r="V754" i="168"/>
  <c r="V755" i="168"/>
  <c r="V756" i="168"/>
  <c r="V757" i="168"/>
  <c r="V758" i="168"/>
  <c r="V759" i="168"/>
  <c r="V760" i="168"/>
  <c r="V761" i="168"/>
  <c r="V762" i="168"/>
  <c r="V763" i="168"/>
  <c r="V764" i="168"/>
  <c r="V765" i="168"/>
  <c r="V766" i="168"/>
  <c r="V767" i="168"/>
  <c r="V768" i="168"/>
  <c r="V769" i="168"/>
  <c r="V770" i="168"/>
  <c r="V771" i="168"/>
  <c r="V772" i="168"/>
  <c r="V773" i="168"/>
  <c r="V774" i="168"/>
  <c r="V775" i="168"/>
  <c r="V776" i="168"/>
  <c r="V777" i="168"/>
  <c r="V778" i="168"/>
  <c r="V779" i="168"/>
  <c r="V780" i="168"/>
  <c r="V781" i="168"/>
  <c r="V782" i="168"/>
  <c r="V783" i="168"/>
  <c r="V784" i="168"/>
  <c r="V785" i="168"/>
  <c r="V786" i="168"/>
  <c r="V787" i="168"/>
  <c r="V788" i="168"/>
  <c r="V789" i="168"/>
  <c r="V790" i="168"/>
  <c r="V791" i="168"/>
  <c r="V792" i="168"/>
  <c r="V793" i="168"/>
  <c r="V794" i="168"/>
  <c r="V795" i="168"/>
  <c r="V796" i="168"/>
  <c r="V797" i="168"/>
  <c r="V798" i="168"/>
  <c r="V799" i="168"/>
  <c r="V800" i="168"/>
  <c r="V801" i="168"/>
  <c r="V802" i="168"/>
  <c r="V803" i="168"/>
  <c r="V804" i="168"/>
  <c r="V805" i="168"/>
  <c r="V806" i="168"/>
  <c r="V807" i="168"/>
  <c r="V808" i="168"/>
  <c r="V809" i="168"/>
  <c r="V810" i="168"/>
  <c r="V811" i="168"/>
  <c r="V812" i="168"/>
  <c r="V813" i="168"/>
  <c r="V814" i="168"/>
  <c r="V815" i="168"/>
  <c r="V816" i="168"/>
  <c r="V817" i="168"/>
  <c r="V818" i="168"/>
  <c r="V819" i="168"/>
  <c r="V820" i="168"/>
  <c r="V821" i="168"/>
  <c r="V822" i="168"/>
  <c r="V823" i="168"/>
  <c r="V824" i="168"/>
  <c r="V825" i="168"/>
  <c r="V826" i="168"/>
  <c r="V827" i="168"/>
  <c r="V828" i="168"/>
  <c r="V829" i="168"/>
  <c r="V830" i="168"/>
  <c r="V831" i="168"/>
  <c r="V832" i="168"/>
  <c r="V833" i="168"/>
  <c r="V834" i="168"/>
  <c r="V835" i="168"/>
  <c r="V836" i="168"/>
  <c r="V837" i="168"/>
  <c r="V838" i="168"/>
  <c r="V839" i="168"/>
  <c r="V840" i="168"/>
  <c r="V841" i="168"/>
  <c r="V842" i="168"/>
  <c r="V843" i="168"/>
  <c r="V844" i="168"/>
  <c r="V845" i="168"/>
  <c r="V846" i="168"/>
  <c r="V847" i="168"/>
  <c r="V848" i="168"/>
  <c r="V849" i="168"/>
  <c r="V850" i="168"/>
  <c r="V851" i="168"/>
  <c r="V852" i="168"/>
  <c r="V853" i="168"/>
  <c r="V854" i="168"/>
  <c r="V855" i="168"/>
  <c r="V856" i="168"/>
  <c r="V857" i="168"/>
  <c r="V858" i="168"/>
  <c r="V859" i="168"/>
  <c r="V860" i="168"/>
  <c r="V861" i="168"/>
  <c r="V862" i="168"/>
  <c r="V863" i="168"/>
  <c r="V864" i="168"/>
  <c r="V865" i="168"/>
  <c r="V866" i="168"/>
  <c r="V867" i="168"/>
  <c r="V868" i="168"/>
  <c r="V869" i="168"/>
  <c r="V870" i="168"/>
  <c r="V871" i="168"/>
  <c r="V872" i="168"/>
  <c r="V873" i="168"/>
  <c r="V874" i="168"/>
  <c r="V875" i="168"/>
  <c r="V876" i="168"/>
  <c r="V877" i="168"/>
  <c r="V878" i="168"/>
  <c r="V879" i="168"/>
  <c r="V880" i="168"/>
  <c r="V881" i="168"/>
  <c r="V882" i="168"/>
  <c r="V883" i="168"/>
  <c r="V884" i="168"/>
  <c r="V885" i="168"/>
  <c r="V886" i="168"/>
  <c r="V887" i="168"/>
  <c r="V888" i="168"/>
  <c r="V889" i="168"/>
  <c r="V890" i="168"/>
  <c r="V891" i="168"/>
  <c r="V892" i="168"/>
  <c r="V893" i="168"/>
  <c r="V894" i="168"/>
  <c r="V895" i="168"/>
  <c r="V896" i="168"/>
  <c r="V897" i="168"/>
  <c r="V898" i="168"/>
  <c r="V899" i="168"/>
  <c r="V900" i="168"/>
  <c r="V901" i="168"/>
  <c r="V902" i="168"/>
  <c r="V903" i="168"/>
  <c r="V904" i="168"/>
  <c r="V905" i="168"/>
  <c r="V906" i="168"/>
  <c r="V907" i="168"/>
  <c r="V908" i="168"/>
  <c r="V909" i="168"/>
  <c r="V910" i="168"/>
  <c r="V911" i="168"/>
  <c r="V912" i="168"/>
  <c r="V913" i="168"/>
  <c r="V914" i="168"/>
  <c r="V915" i="168"/>
  <c r="V916" i="168"/>
  <c r="V917" i="168"/>
  <c r="V918" i="168"/>
  <c r="V919" i="168"/>
  <c r="V920" i="168"/>
  <c r="V921" i="168"/>
  <c r="V922" i="168"/>
  <c r="V923" i="168"/>
  <c r="V924" i="168"/>
  <c r="V925" i="168"/>
  <c r="V926" i="168"/>
  <c r="V927" i="168"/>
  <c r="V928" i="168"/>
  <c r="V929" i="168"/>
  <c r="V930" i="168"/>
  <c r="V931" i="168"/>
  <c r="V932" i="168"/>
  <c r="V933" i="168"/>
  <c r="V934" i="168"/>
  <c r="V935" i="168"/>
  <c r="V936" i="168"/>
  <c r="V937" i="168"/>
  <c r="V938" i="168"/>
  <c r="V939" i="168"/>
  <c r="V940" i="168"/>
  <c r="V941" i="168"/>
  <c r="V942" i="168"/>
  <c r="V943" i="168"/>
  <c r="V944" i="168"/>
  <c r="V945" i="168"/>
  <c r="V946" i="168"/>
  <c r="V947" i="168"/>
  <c r="V948" i="168"/>
  <c r="V949" i="168"/>
  <c r="V950" i="168"/>
  <c r="V951" i="168"/>
  <c r="V952" i="168"/>
  <c r="V953" i="168"/>
  <c r="V954" i="168"/>
  <c r="V955" i="168"/>
  <c r="V956" i="168"/>
  <c r="V957" i="168"/>
  <c r="V958" i="168"/>
  <c r="V959" i="168"/>
  <c r="V960" i="168"/>
  <c r="V961" i="168"/>
  <c r="V962" i="168"/>
  <c r="V963" i="168"/>
  <c r="V964" i="168"/>
  <c r="V965" i="168"/>
  <c r="V966" i="168"/>
  <c r="V967" i="168"/>
  <c r="V968" i="168"/>
  <c r="V969" i="168"/>
  <c r="V970" i="168"/>
  <c r="V971" i="168"/>
  <c r="V972" i="168"/>
  <c r="V973" i="168"/>
  <c r="V974" i="168"/>
  <c r="V975" i="168"/>
  <c r="V976" i="168"/>
  <c r="V977" i="168"/>
  <c r="V978" i="168"/>
  <c r="V979" i="168"/>
  <c r="V980" i="168"/>
  <c r="V981" i="168"/>
  <c r="V982" i="168"/>
  <c r="V983" i="168"/>
  <c r="V984" i="168"/>
  <c r="V985" i="168"/>
  <c r="V986" i="168"/>
  <c r="V987" i="168"/>
  <c r="V988" i="168"/>
  <c r="V989" i="168"/>
  <c r="V990" i="168"/>
  <c r="V991" i="168"/>
  <c r="V992" i="168"/>
  <c r="V993" i="168"/>
  <c r="V994" i="168"/>
  <c r="V995" i="168"/>
  <c r="V996" i="168"/>
  <c r="V997" i="168"/>
  <c r="V998" i="168"/>
  <c r="V999" i="168"/>
  <c r="V1000" i="168"/>
  <c r="V1001" i="168"/>
  <c r="V1002" i="168"/>
  <c r="V1003" i="168"/>
  <c r="V1004" i="168"/>
  <c r="V1005" i="168"/>
  <c r="V1006" i="168"/>
  <c r="V1007" i="168"/>
  <c r="V1008" i="168"/>
  <c r="Y16" i="168"/>
  <c r="V16" i="168" s="1"/>
  <c r="Y17" i="168"/>
  <c r="Y18" i="168"/>
  <c r="Y19" i="168"/>
  <c r="Y20" i="168"/>
  <c r="Y21" i="168"/>
  <c r="Y22" i="168"/>
  <c r="Y23" i="168"/>
  <c r="Y24" i="168"/>
  <c r="Y25" i="168"/>
  <c r="Y26" i="168"/>
  <c r="Y27" i="168"/>
  <c r="Y28" i="168"/>
  <c r="Y29" i="168"/>
  <c r="Y30" i="168"/>
  <c r="Y31" i="168"/>
  <c r="Y32" i="168"/>
  <c r="Y33" i="168"/>
  <c r="Y34" i="168"/>
  <c r="Y35" i="168"/>
  <c r="Y36" i="168"/>
  <c r="Y37" i="168"/>
  <c r="Y38" i="168"/>
  <c r="Y39" i="168"/>
  <c r="Y40" i="168"/>
  <c r="Y41" i="168"/>
  <c r="Y42" i="168"/>
  <c r="Y43" i="168"/>
  <c r="Y44" i="168"/>
  <c r="Y45" i="168"/>
  <c r="Y46" i="168"/>
  <c r="Y47" i="168"/>
  <c r="Y48" i="168"/>
  <c r="Y49" i="168"/>
  <c r="Y50" i="168"/>
  <c r="Y51" i="168"/>
  <c r="Y52" i="168"/>
  <c r="Y53" i="168"/>
  <c r="Y54" i="168"/>
  <c r="Y55" i="168"/>
  <c r="Y56" i="168"/>
  <c r="Y57" i="168"/>
  <c r="Y58" i="168"/>
  <c r="Y59" i="168"/>
  <c r="Y60" i="168"/>
  <c r="Y61" i="168"/>
  <c r="Y62" i="168"/>
  <c r="Y63" i="168"/>
  <c r="Y64" i="168"/>
  <c r="Y65" i="168"/>
  <c r="Y66" i="168"/>
  <c r="Y67" i="168"/>
  <c r="Y68" i="168"/>
  <c r="Y69" i="168"/>
  <c r="Y70" i="168"/>
  <c r="Y71" i="168"/>
  <c r="Y72" i="168"/>
  <c r="Y73" i="168"/>
  <c r="Y74" i="168"/>
  <c r="Y75" i="168"/>
  <c r="Y76" i="168"/>
  <c r="Y77" i="168"/>
  <c r="Y78" i="168"/>
  <c r="Y79" i="168"/>
  <c r="Y80" i="168"/>
  <c r="Y81" i="168"/>
  <c r="Y82" i="168"/>
  <c r="Y83" i="168"/>
  <c r="Y84" i="168"/>
  <c r="Y85" i="168"/>
  <c r="Y86" i="168"/>
  <c r="Y87" i="168"/>
  <c r="Y88" i="168"/>
  <c r="Y89" i="168"/>
  <c r="Y90" i="168"/>
  <c r="Y91" i="168"/>
  <c r="Y92" i="168"/>
  <c r="Y93" i="168"/>
  <c r="Y94" i="168"/>
  <c r="Y95" i="168"/>
  <c r="Y96" i="168"/>
  <c r="Y97" i="168"/>
  <c r="Y98" i="168"/>
  <c r="Y99" i="168"/>
  <c r="Y100" i="168"/>
  <c r="Y101" i="168"/>
  <c r="Y102" i="168"/>
  <c r="Y103" i="168"/>
  <c r="Y104" i="168"/>
  <c r="Y105" i="168"/>
  <c r="Y106" i="168"/>
  <c r="Y107" i="168"/>
  <c r="Y108" i="168"/>
  <c r="Y109" i="168"/>
  <c r="Y110" i="168"/>
  <c r="Y111" i="168"/>
  <c r="Y112" i="168"/>
  <c r="Y113" i="168"/>
  <c r="Y114" i="168"/>
  <c r="Y115" i="168"/>
  <c r="Y116" i="168"/>
  <c r="Y117" i="168"/>
  <c r="Y118" i="168"/>
  <c r="Y119" i="168"/>
  <c r="Y120" i="168"/>
  <c r="Y121" i="168"/>
  <c r="Y122" i="168"/>
  <c r="Y123" i="168"/>
  <c r="Y124" i="168"/>
  <c r="Y125" i="168"/>
  <c r="Y126" i="168"/>
  <c r="Y127" i="168"/>
  <c r="Y128" i="168"/>
  <c r="Y129" i="168"/>
  <c r="Y130" i="168"/>
  <c r="Y131" i="168"/>
  <c r="Y132" i="168"/>
  <c r="Y133" i="168"/>
  <c r="Y134" i="168"/>
  <c r="Y135" i="168"/>
  <c r="Y136" i="168"/>
  <c r="Y137" i="168"/>
  <c r="Y138" i="168"/>
  <c r="Y139" i="168"/>
  <c r="Y140" i="168"/>
  <c r="Y141" i="168"/>
  <c r="Y142" i="168"/>
  <c r="Y143" i="168"/>
  <c r="Y144" i="168"/>
  <c r="Y145" i="168"/>
  <c r="Y146" i="168"/>
  <c r="Y147" i="168"/>
  <c r="Y148" i="168"/>
  <c r="Y149" i="168"/>
  <c r="Y150" i="168"/>
  <c r="Y151" i="168"/>
  <c r="Y152" i="168"/>
  <c r="Y153" i="168"/>
  <c r="Y154" i="168"/>
  <c r="Y155" i="168"/>
  <c r="Y156" i="168"/>
  <c r="Y157" i="168"/>
  <c r="Y158" i="168"/>
  <c r="Y159" i="168"/>
  <c r="Y160" i="168"/>
  <c r="Y161" i="168"/>
  <c r="Y162" i="168"/>
  <c r="Y163" i="168"/>
  <c r="Y164" i="168"/>
  <c r="Y165" i="168"/>
  <c r="Y166" i="168"/>
  <c r="Y167" i="168"/>
  <c r="Y168" i="168"/>
  <c r="Y169" i="168"/>
  <c r="Y170" i="168"/>
  <c r="Y171" i="168"/>
  <c r="Y172" i="168"/>
  <c r="Y173" i="168"/>
  <c r="Y174" i="168"/>
  <c r="Y175" i="168"/>
  <c r="Y176" i="168"/>
  <c r="Y177" i="168"/>
  <c r="Y178" i="168"/>
  <c r="Y179" i="168"/>
  <c r="Y180" i="168"/>
  <c r="Y181" i="168"/>
  <c r="Y182" i="168"/>
  <c r="Y183" i="168"/>
  <c r="Y184" i="168"/>
  <c r="Y185" i="168"/>
  <c r="Y186" i="168"/>
  <c r="Y187" i="168"/>
  <c r="Y188" i="168"/>
  <c r="Y189" i="168"/>
  <c r="Y190" i="168"/>
  <c r="Y191" i="168"/>
  <c r="Y192" i="168"/>
  <c r="Y193" i="168"/>
  <c r="Y194" i="168"/>
  <c r="Y195" i="168"/>
  <c r="Y196" i="168"/>
  <c r="Y197" i="168"/>
  <c r="Y198" i="168"/>
  <c r="Y199" i="168"/>
  <c r="Y200" i="168"/>
  <c r="Y201" i="168"/>
  <c r="Y202" i="168"/>
  <c r="Y203" i="168"/>
  <c r="Y204" i="168"/>
  <c r="Y205" i="168"/>
  <c r="Y206" i="168"/>
  <c r="Y207" i="168"/>
  <c r="Y208" i="168"/>
  <c r="Y209" i="168"/>
  <c r="Y210" i="168"/>
  <c r="Y211" i="168"/>
  <c r="Y212" i="168"/>
  <c r="Y213" i="168"/>
  <c r="Y214" i="168"/>
  <c r="Y215" i="168"/>
  <c r="Y216" i="168"/>
  <c r="Y217" i="168"/>
  <c r="Y218" i="168"/>
  <c r="Y219" i="168"/>
  <c r="Y220" i="168"/>
  <c r="Y221" i="168"/>
  <c r="Y222" i="168"/>
  <c r="Y223" i="168"/>
  <c r="Y224" i="168"/>
  <c r="Y225" i="168"/>
  <c r="Y226" i="168"/>
  <c r="Y227" i="168"/>
  <c r="Y228" i="168"/>
  <c r="Y229" i="168"/>
  <c r="Y230" i="168"/>
  <c r="Y231" i="168"/>
  <c r="Y232" i="168"/>
  <c r="Y233" i="168"/>
  <c r="Y234" i="168"/>
  <c r="Y235" i="168"/>
  <c r="Y236" i="168"/>
  <c r="Y237" i="168"/>
  <c r="Y238" i="168"/>
  <c r="Y239" i="168"/>
  <c r="Y240" i="168"/>
  <c r="Y241" i="168"/>
  <c r="Y242" i="168"/>
  <c r="Y243" i="168"/>
  <c r="Y244" i="168"/>
  <c r="Y245" i="168"/>
  <c r="Y246" i="168"/>
  <c r="Y247" i="168"/>
  <c r="Y248" i="168"/>
  <c r="Y249" i="168"/>
  <c r="Y250" i="168"/>
  <c r="Y251" i="168"/>
  <c r="Y252" i="168"/>
  <c r="Y253" i="168"/>
  <c r="Y254" i="168"/>
  <c r="Y255" i="168"/>
  <c r="Y256" i="168"/>
  <c r="Y257" i="168"/>
  <c r="Y258" i="168"/>
  <c r="Y259" i="168"/>
  <c r="Y260" i="168"/>
  <c r="Y261" i="168"/>
  <c r="Y262" i="168"/>
  <c r="Y263" i="168"/>
  <c r="Y264" i="168"/>
  <c r="Y265" i="168"/>
  <c r="Y266" i="168"/>
  <c r="Y267" i="168"/>
  <c r="Y268" i="168"/>
  <c r="Y269" i="168"/>
  <c r="Y270" i="168"/>
  <c r="Y271" i="168"/>
  <c r="Y272" i="168"/>
  <c r="Y273" i="168"/>
  <c r="Y274" i="168"/>
  <c r="Y275" i="168"/>
  <c r="Y276" i="168"/>
  <c r="Y277" i="168"/>
  <c r="Y278" i="168"/>
  <c r="Y279" i="168"/>
  <c r="Y280" i="168"/>
  <c r="Y281" i="168"/>
  <c r="Y282" i="168"/>
  <c r="Y283" i="168"/>
  <c r="Y284" i="168"/>
  <c r="Y285" i="168"/>
  <c r="Y286" i="168"/>
  <c r="Y287" i="168"/>
  <c r="Y288" i="168"/>
  <c r="Y289" i="168"/>
  <c r="Y290" i="168"/>
  <c r="Y291" i="168"/>
  <c r="Y292" i="168"/>
  <c r="Y293" i="168"/>
  <c r="Y294" i="168"/>
  <c r="Y295" i="168"/>
  <c r="Y296" i="168"/>
  <c r="Y297" i="168"/>
  <c r="Y298" i="168"/>
  <c r="Y299" i="168"/>
  <c r="Y300" i="168"/>
  <c r="Y301" i="168"/>
  <c r="Y302" i="168"/>
  <c r="Y303" i="168"/>
  <c r="Y304" i="168"/>
  <c r="Y305" i="168"/>
  <c r="Y306" i="168"/>
  <c r="Y307" i="168"/>
  <c r="Y308" i="168"/>
  <c r="Y309" i="168"/>
  <c r="Y310" i="168"/>
  <c r="Y311" i="168"/>
  <c r="Y312" i="168"/>
  <c r="Y313" i="168"/>
  <c r="Y314" i="168"/>
  <c r="Y315" i="168"/>
  <c r="Y316" i="168"/>
  <c r="Y317" i="168"/>
  <c r="Y318" i="168"/>
  <c r="Y319" i="168"/>
  <c r="Y320" i="168"/>
  <c r="Y321" i="168"/>
  <c r="Y322" i="168"/>
  <c r="Y323" i="168"/>
  <c r="Y324" i="168"/>
  <c r="Y325" i="168"/>
  <c r="Y326" i="168"/>
  <c r="Y327" i="168"/>
  <c r="Y328" i="168"/>
  <c r="Y329" i="168"/>
  <c r="Y330" i="168"/>
  <c r="Y331" i="168"/>
  <c r="Y332" i="168"/>
  <c r="Y333" i="168"/>
  <c r="Y334" i="168"/>
  <c r="Y335" i="168"/>
  <c r="Y336" i="168"/>
  <c r="Y337" i="168"/>
  <c r="Y338" i="168"/>
  <c r="Y339" i="168"/>
  <c r="Y340" i="168"/>
  <c r="Y341" i="168"/>
  <c r="Y342" i="168"/>
  <c r="Y343" i="168"/>
  <c r="Y344" i="168"/>
  <c r="Y345" i="168"/>
  <c r="Y346" i="168"/>
  <c r="Y347" i="168"/>
  <c r="Y348" i="168"/>
  <c r="Y349" i="168"/>
  <c r="Y350" i="168"/>
  <c r="Y351" i="168"/>
  <c r="Y352" i="168"/>
  <c r="Y353" i="168"/>
  <c r="Y354" i="168"/>
  <c r="Y355" i="168"/>
  <c r="Y356" i="168"/>
  <c r="Y357" i="168"/>
  <c r="Y358" i="168"/>
  <c r="Y359" i="168"/>
  <c r="Y360" i="168"/>
  <c r="Y361" i="168"/>
  <c r="Y362" i="168"/>
  <c r="Y363" i="168"/>
  <c r="Y364" i="168"/>
  <c r="Y365" i="168"/>
  <c r="Y366" i="168"/>
  <c r="Y367" i="168"/>
  <c r="Y368" i="168"/>
  <c r="Y369" i="168"/>
  <c r="Y370" i="168"/>
  <c r="Y371" i="168"/>
  <c r="Y372" i="168"/>
  <c r="Y373" i="168"/>
  <c r="Y374" i="168"/>
  <c r="Y375" i="168"/>
  <c r="Y376" i="168"/>
  <c r="Y377" i="168"/>
  <c r="Y378" i="168"/>
  <c r="Y379" i="168"/>
  <c r="Y380" i="168"/>
  <c r="Y381" i="168"/>
  <c r="Y382" i="168"/>
  <c r="Y383" i="168"/>
  <c r="Y384" i="168"/>
  <c r="Y385" i="168"/>
  <c r="Y386" i="168"/>
  <c r="Y387" i="168"/>
  <c r="Y388" i="168"/>
  <c r="Y389" i="168"/>
  <c r="Y390" i="168"/>
  <c r="Y391" i="168"/>
  <c r="Y392" i="168"/>
  <c r="Y393" i="168"/>
  <c r="Y394" i="168"/>
  <c r="Y395" i="168"/>
  <c r="Y396" i="168"/>
  <c r="Y397" i="168"/>
  <c r="Y398" i="168"/>
  <c r="Y399" i="168"/>
  <c r="Y400" i="168"/>
  <c r="Y401" i="168"/>
  <c r="Y402" i="168"/>
  <c r="Y403" i="168"/>
  <c r="Y404" i="168"/>
  <c r="Y405" i="168"/>
  <c r="Y406" i="168"/>
  <c r="Y407" i="168"/>
  <c r="Y408" i="168"/>
  <c r="Y409" i="168"/>
  <c r="Y410" i="168"/>
  <c r="Y411" i="168"/>
  <c r="Y412" i="168"/>
  <c r="Y413" i="168"/>
  <c r="Y414" i="168"/>
  <c r="Y415" i="168"/>
  <c r="Y416" i="168"/>
  <c r="Y417" i="168"/>
  <c r="Y418" i="168"/>
  <c r="Y419" i="168"/>
  <c r="Y420" i="168"/>
  <c r="Y421" i="168"/>
  <c r="Y422" i="168"/>
  <c r="Y423" i="168"/>
  <c r="Y424" i="168"/>
  <c r="Y425" i="168"/>
  <c r="Y426" i="168"/>
  <c r="Y427" i="168"/>
  <c r="Y428" i="168"/>
  <c r="Y429" i="168"/>
  <c r="Y430" i="168"/>
  <c r="Y431" i="168"/>
  <c r="Y432" i="168"/>
  <c r="Y433" i="168"/>
  <c r="Y434" i="168"/>
  <c r="Y435" i="168"/>
  <c r="Y436" i="168"/>
  <c r="Y437" i="168"/>
  <c r="Y438" i="168"/>
  <c r="Y439" i="168"/>
  <c r="Y440" i="168"/>
  <c r="Y441" i="168"/>
  <c r="Y442" i="168"/>
  <c r="Y443" i="168"/>
  <c r="Y444" i="168"/>
  <c r="Y445" i="168"/>
  <c r="Y446" i="168"/>
  <c r="Y447" i="168"/>
  <c r="Y448" i="168"/>
  <c r="Y449" i="168"/>
  <c r="Y450" i="168"/>
  <c r="Y451" i="168"/>
  <c r="Y452" i="168"/>
  <c r="Y453" i="168"/>
  <c r="Y454" i="168"/>
  <c r="Y455" i="168"/>
  <c r="Y456" i="168"/>
  <c r="Y457" i="168"/>
  <c r="Y458" i="168"/>
  <c r="Y459" i="168"/>
  <c r="Y460" i="168"/>
  <c r="Y461" i="168"/>
  <c r="Y462" i="168"/>
  <c r="Y463" i="168"/>
  <c r="Y464" i="168"/>
  <c r="Y465" i="168"/>
  <c r="Y466" i="168"/>
  <c r="Y467" i="168"/>
  <c r="Y468" i="168"/>
  <c r="Y469" i="168"/>
  <c r="Y470" i="168"/>
  <c r="Y471" i="168"/>
  <c r="Y472" i="168"/>
  <c r="Y473" i="168"/>
  <c r="Y474" i="168"/>
  <c r="Y475" i="168"/>
  <c r="Y476" i="168"/>
  <c r="Y477" i="168"/>
  <c r="Y478" i="168"/>
  <c r="Y479" i="168"/>
  <c r="Y480" i="168"/>
  <c r="Y481" i="168"/>
  <c r="Y482" i="168"/>
  <c r="Y483" i="168"/>
  <c r="Y484" i="168"/>
  <c r="Y485" i="168"/>
  <c r="Y486" i="168"/>
  <c r="Y487" i="168"/>
  <c r="Y488" i="168"/>
  <c r="Y489" i="168"/>
  <c r="Y490" i="168"/>
  <c r="Y491" i="168"/>
  <c r="Y492" i="168"/>
  <c r="Y493" i="168"/>
  <c r="Y494" i="168"/>
  <c r="Y495" i="168"/>
  <c r="Y496" i="168"/>
  <c r="Y497" i="168"/>
  <c r="Y498" i="168"/>
  <c r="Y499" i="168"/>
  <c r="Y500" i="168"/>
  <c r="Y501" i="168"/>
  <c r="Y502" i="168"/>
  <c r="Y503" i="168"/>
  <c r="Y504" i="168"/>
  <c r="Y505" i="168"/>
  <c r="Y506" i="168"/>
  <c r="Y507" i="168"/>
  <c r="Y508" i="168"/>
  <c r="Y509" i="168"/>
  <c r="Y510" i="168"/>
  <c r="Y511" i="168"/>
  <c r="Y512" i="168"/>
  <c r="Y513" i="168"/>
  <c r="Y514" i="168"/>
  <c r="Y515" i="168"/>
  <c r="Y516" i="168"/>
  <c r="Y517" i="168"/>
  <c r="Y518" i="168"/>
  <c r="Y519" i="168"/>
  <c r="Y520" i="168"/>
  <c r="Y521" i="168"/>
  <c r="Y522" i="168"/>
  <c r="Y523" i="168"/>
  <c r="Y524" i="168"/>
  <c r="Y525" i="168"/>
  <c r="Y526" i="168"/>
  <c r="Y527" i="168"/>
  <c r="Y528" i="168"/>
  <c r="Y529" i="168"/>
  <c r="Y530" i="168"/>
  <c r="Y531" i="168"/>
  <c r="Y532" i="168"/>
  <c r="Y533" i="168"/>
  <c r="Y534" i="168"/>
  <c r="Y535" i="168"/>
  <c r="Y536" i="168"/>
  <c r="Y537" i="168"/>
  <c r="Y538" i="168"/>
  <c r="Y539" i="168"/>
  <c r="Y540" i="168"/>
  <c r="Y541" i="168"/>
  <c r="Y542" i="168"/>
  <c r="Y543" i="168"/>
  <c r="Y544" i="168"/>
  <c r="Y545" i="168"/>
  <c r="Y546" i="168"/>
  <c r="Y547" i="168"/>
  <c r="Y548" i="168"/>
  <c r="Y549" i="168"/>
  <c r="Y550" i="168"/>
  <c r="Y551" i="168"/>
  <c r="Y552" i="168"/>
  <c r="Y553" i="168"/>
  <c r="Y554" i="168"/>
  <c r="Y555" i="168"/>
  <c r="Y556" i="168"/>
  <c r="Y557" i="168"/>
  <c r="Y558" i="168"/>
  <c r="Y559" i="168"/>
  <c r="Y560" i="168"/>
  <c r="Y561" i="168"/>
  <c r="Y562" i="168"/>
  <c r="Y563" i="168"/>
  <c r="Y564" i="168"/>
  <c r="Y565" i="168"/>
  <c r="Y566" i="168"/>
  <c r="Y567" i="168"/>
  <c r="Y568" i="168"/>
  <c r="Y569" i="168"/>
  <c r="Y570" i="168"/>
  <c r="Y571" i="168"/>
  <c r="Y572" i="168"/>
  <c r="Y573" i="168"/>
  <c r="Y574" i="168"/>
  <c r="Y575" i="168"/>
  <c r="Y576" i="168"/>
  <c r="Y577" i="168"/>
  <c r="Y578" i="168"/>
  <c r="Y579" i="168"/>
  <c r="Y580" i="168"/>
  <c r="Y581" i="168"/>
  <c r="Y582" i="168"/>
  <c r="Y583" i="168"/>
  <c r="Y584" i="168"/>
  <c r="Y585" i="168"/>
  <c r="Y586" i="168"/>
  <c r="Y587" i="168"/>
  <c r="Y588" i="168"/>
  <c r="Y589" i="168"/>
  <c r="Y590" i="168"/>
  <c r="Y591" i="168"/>
  <c r="Y592" i="168"/>
  <c r="Y593" i="168"/>
  <c r="Y594" i="168"/>
  <c r="Y595" i="168"/>
  <c r="Y596" i="168"/>
  <c r="Y597" i="168"/>
  <c r="Y598" i="168"/>
  <c r="Y599" i="168"/>
  <c r="Y600" i="168"/>
  <c r="Y601" i="168"/>
  <c r="Y602" i="168"/>
  <c r="Y603" i="168"/>
  <c r="Y604" i="168"/>
  <c r="Y605" i="168"/>
  <c r="Y606" i="168"/>
  <c r="Y607" i="168"/>
  <c r="Y608" i="168"/>
  <c r="Y609" i="168"/>
  <c r="Y610" i="168"/>
  <c r="Y611" i="168"/>
  <c r="Y612" i="168"/>
  <c r="Y613" i="168"/>
  <c r="Y614" i="168"/>
  <c r="Y615" i="168"/>
  <c r="Y616" i="168"/>
  <c r="Y617" i="168"/>
  <c r="Y618" i="168"/>
  <c r="Y619" i="168"/>
  <c r="Y620" i="168"/>
  <c r="Y621" i="168"/>
  <c r="Y622" i="168"/>
  <c r="Y623" i="168"/>
  <c r="Y624" i="168"/>
  <c r="Y625" i="168"/>
  <c r="Y626" i="168"/>
  <c r="Y627" i="168"/>
  <c r="Y628" i="168"/>
  <c r="Y629" i="168"/>
  <c r="Y630" i="168"/>
  <c r="Y631" i="168"/>
  <c r="Y632" i="168"/>
  <c r="Y633" i="168"/>
  <c r="Y634" i="168"/>
  <c r="Y635" i="168"/>
  <c r="Y636" i="168"/>
  <c r="Y637" i="168"/>
  <c r="Y638" i="168"/>
  <c r="Y639" i="168"/>
  <c r="Y640" i="168"/>
  <c r="Y641" i="168"/>
  <c r="Y642" i="168"/>
  <c r="Y643" i="168"/>
  <c r="Y644" i="168"/>
  <c r="Y645" i="168"/>
  <c r="Y646" i="168"/>
  <c r="Y647" i="168"/>
  <c r="Y648" i="168"/>
  <c r="Y649" i="168"/>
  <c r="Y650" i="168"/>
  <c r="Y651" i="168"/>
  <c r="Y652" i="168"/>
  <c r="Y653" i="168"/>
  <c r="Y654" i="168"/>
  <c r="Y655" i="168"/>
  <c r="Y656" i="168"/>
  <c r="Y657" i="168"/>
  <c r="Y658" i="168"/>
  <c r="Y659" i="168"/>
  <c r="Y660" i="168"/>
  <c r="Y661" i="168"/>
  <c r="Y662" i="168"/>
  <c r="Y663" i="168"/>
  <c r="Y664" i="168"/>
  <c r="Y665" i="168"/>
  <c r="Y666" i="168"/>
  <c r="Y667" i="168"/>
  <c r="Y668" i="168"/>
  <c r="Y669" i="168"/>
  <c r="Y670" i="168"/>
  <c r="Y671" i="168"/>
  <c r="Y672" i="168"/>
  <c r="Y673" i="168"/>
  <c r="Y674" i="168"/>
  <c r="Y675" i="168"/>
  <c r="Y676" i="168"/>
  <c r="Y677" i="168"/>
  <c r="Y678" i="168"/>
  <c r="Y679" i="168"/>
  <c r="Y680" i="168"/>
  <c r="Y681" i="168"/>
  <c r="Y682" i="168"/>
  <c r="Y683" i="168"/>
  <c r="Y684" i="168"/>
  <c r="Y685" i="168"/>
  <c r="Y686" i="168"/>
  <c r="Y687" i="168"/>
  <c r="Y688" i="168"/>
  <c r="Y689" i="168"/>
  <c r="Y690" i="168"/>
  <c r="Y691" i="168"/>
  <c r="Y692" i="168"/>
  <c r="Y693" i="168"/>
  <c r="Y694" i="168"/>
  <c r="Y695" i="168"/>
  <c r="Y696" i="168"/>
  <c r="Y697" i="168"/>
  <c r="Y698" i="168"/>
  <c r="Y699" i="168"/>
  <c r="Y700" i="168"/>
  <c r="Y701" i="168"/>
  <c r="Y702" i="168"/>
  <c r="Y703" i="168"/>
  <c r="Y704" i="168"/>
  <c r="Y705" i="168"/>
  <c r="Y706" i="168"/>
  <c r="Y707" i="168"/>
  <c r="Y708" i="168"/>
  <c r="Y709" i="168"/>
  <c r="Y710" i="168"/>
  <c r="Y711" i="168"/>
  <c r="Y712" i="168"/>
  <c r="Y713" i="168"/>
  <c r="Y714" i="168"/>
  <c r="Y715" i="168"/>
  <c r="Y716" i="168"/>
  <c r="Y717" i="168"/>
  <c r="Y718" i="168"/>
  <c r="Y719" i="168"/>
  <c r="Y720" i="168"/>
  <c r="Y721" i="168"/>
  <c r="Y722" i="168"/>
  <c r="Y723" i="168"/>
  <c r="Y724" i="168"/>
  <c r="Y725" i="168"/>
  <c r="Y726" i="168"/>
  <c r="Y727" i="168"/>
  <c r="Y728" i="168"/>
  <c r="Y729" i="168"/>
  <c r="Y730" i="168"/>
  <c r="Y731" i="168"/>
  <c r="Y732" i="168"/>
  <c r="Y733" i="168"/>
  <c r="Y734" i="168"/>
  <c r="Y735" i="168"/>
  <c r="Y736" i="168"/>
  <c r="Y737" i="168"/>
  <c r="Y738" i="168"/>
  <c r="Y739" i="168"/>
  <c r="Y740" i="168"/>
  <c r="Y741" i="168"/>
  <c r="Y742" i="168"/>
  <c r="Y743" i="168"/>
  <c r="Y744" i="168"/>
  <c r="Y745" i="168"/>
  <c r="Y746" i="168"/>
  <c r="Y747" i="168"/>
  <c r="Y748" i="168"/>
  <c r="Y749" i="168"/>
  <c r="Y750" i="168"/>
  <c r="Y751" i="168"/>
  <c r="Y752" i="168"/>
  <c r="Y753" i="168"/>
  <c r="Y754" i="168"/>
  <c r="Y755" i="168"/>
  <c r="Y756" i="168"/>
  <c r="Y757" i="168"/>
  <c r="Y758" i="168"/>
  <c r="Y759" i="168"/>
  <c r="Y760" i="168"/>
  <c r="Y761" i="168"/>
  <c r="Y762" i="168"/>
  <c r="Y763" i="168"/>
  <c r="Y764" i="168"/>
  <c r="Y765" i="168"/>
  <c r="Y766" i="168"/>
  <c r="Y767" i="168"/>
  <c r="Y768" i="168"/>
  <c r="Y769" i="168"/>
  <c r="Y770" i="168"/>
  <c r="Y771" i="168"/>
  <c r="Y772" i="168"/>
  <c r="Y773" i="168"/>
  <c r="Y774" i="168"/>
  <c r="Y775" i="168"/>
  <c r="Y776" i="168"/>
  <c r="Y777" i="168"/>
  <c r="Y778" i="168"/>
  <c r="Y779" i="168"/>
  <c r="Y780" i="168"/>
  <c r="Y781" i="168"/>
  <c r="Y782" i="168"/>
  <c r="Y783" i="168"/>
  <c r="Y784" i="168"/>
  <c r="Y785" i="168"/>
  <c r="Y786" i="168"/>
  <c r="Y787" i="168"/>
  <c r="Y788" i="168"/>
  <c r="Y789" i="168"/>
  <c r="Y790" i="168"/>
  <c r="Y791" i="168"/>
  <c r="Y792" i="168"/>
  <c r="Y793" i="168"/>
  <c r="Y794" i="168"/>
  <c r="Y795" i="168"/>
  <c r="Y796" i="168"/>
  <c r="Y797" i="168"/>
  <c r="Y798" i="168"/>
  <c r="Y799" i="168"/>
  <c r="Y800" i="168"/>
  <c r="Y801" i="168"/>
  <c r="Y802" i="168"/>
  <c r="Y803" i="168"/>
  <c r="Y804" i="168"/>
  <c r="Y805" i="168"/>
  <c r="Y806" i="168"/>
  <c r="Y807" i="168"/>
  <c r="Y808" i="168"/>
  <c r="Y809" i="168"/>
  <c r="Y810" i="168"/>
  <c r="Y811" i="168"/>
  <c r="Y812" i="168"/>
  <c r="Y813" i="168"/>
  <c r="Y814" i="168"/>
  <c r="Y815" i="168"/>
  <c r="Y816" i="168"/>
  <c r="Y817" i="168"/>
  <c r="Y818" i="168"/>
  <c r="Y819" i="168"/>
  <c r="Y820" i="168"/>
  <c r="Y821" i="168"/>
  <c r="Y822" i="168"/>
  <c r="Y823" i="168"/>
  <c r="Y824" i="168"/>
  <c r="Y825" i="168"/>
  <c r="Y826" i="168"/>
  <c r="Y827" i="168"/>
  <c r="Y828" i="168"/>
  <c r="Y829" i="168"/>
  <c r="Y830" i="168"/>
  <c r="Y831" i="168"/>
  <c r="Y832" i="168"/>
  <c r="Y833" i="168"/>
  <c r="Y834" i="168"/>
  <c r="Y835" i="168"/>
  <c r="Y836" i="168"/>
  <c r="Y837" i="168"/>
  <c r="Y838" i="168"/>
  <c r="Y839" i="168"/>
  <c r="Y840" i="168"/>
  <c r="Y841" i="168"/>
  <c r="Y842" i="168"/>
  <c r="Y843" i="168"/>
  <c r="Y844" i="168"/>
  <c r="Y845" i="168"/>
  <c r="Y846" i="168"/>
  <c r="Y847" i="168"/>
  <c r="Y848" i="168"/>
  <c r="Y849" i="168"/>
  <c r="Y850" i="168"/>
  <c r="Y851" i="168"/>
  <c r="Y852" i="168"/>
  <c r="Y853" i="168"/>
  <c r="Y854" i="168"/>
  <c r="Y855" i="168"/>
  <c r="Y856" i="168"/>
  <c r="Y857" i="168"/>
  <c r="Y858" i="168"/>
  <c r="Y859" i="168"/>
  <c r="Y860" i="168"/>
  <c r="Y861" i="168"/>
  <c r="Y862" i="168"/>
  <c r="Y863" i="168"/>
  <c r="Y864" i="168"/>
  <c r="Y865" i="168"/>
  <c r="Y866" i="168"/>
  <c r="Y867" i="168"/>
  <c r="Y868" i="168"/>
  <c r="Y869" i="168"/>
  <c r="Y870" i="168"/>
  <c r="Y871" i="168"/>
  <c r="Y872" i="168"/>
  <c r="Y873" i="168"/>
  <c r="Y874" i="168"/>
  <c r="Y875" i="168"/>
  <c r="Y876" i="168"/>
  <c r="Y877" i="168"/>
  <c r="Y878" i="168"/>
  <c r="Y879" i="168"/>
  <c r="Y880" i="168"/>
  <c r="Y881" i="168"/>
  <c r="Y882" i="168"/>
  <c r="Y883" i="168"/>
  <c r="Y884" i="168"/>
  <c r="Y885" i="168"/>
  <c r="Y886" i="168"/>
  <c r="Y887" i="168"/>
  <c r="Y888" i="168"/>
  <c r="Y889" i="168"/>
  <c r="Y890" i="168"/>
  <c r="Y891" i="168"/>
  <c r="Y892" i="168"/>
  <c r="Y893" i="168"/>
  <c r="Y894" i="168"/>
  <c r="Y895" i="168"/>
  <c r="Y896" i="168"/>
  <c r="Y897" i="168"/>
  <c r="Y898" i="168"/>
  <c r="Y899" i="168"/>
  <c r="Y900" i="168"/>
  <c r="Y901" i="168"/>
  <c r="Y902" i="168"/>
  <c r="Y903" i="168"/>
  <c r="Y904" i="168"/>
  <c r="Y905" i="168"/>
  <c r="Y906" i="168"/>
  <c r="Y907" i="168"/>
  <c r="Y908" i="168"/>
  <c r="Y909" i="168"/>
  <c r="Y910" i="168"/>
  <c r="Y911" i="168"/>
  <c r="Y912" i="168"/>
  <c r="Y913" i="168"/>
  <c r="Y914" i="168"/>
  <c r="Y915" i="168"/>
  <c r="Y916" i="168"/>
  <c r="Y917" i="168"/>
  <c r="Y918" i="168"/>
  <c r="Y919" i="168"/>
  <c r="Y920" i="168"/>
  <c r="Y921" i="168"/>
  <c r="Y922" i="168"/>
  <c r="Y923" i="168"/>
  <c r="Y924" i="168"/>
  <c r="Y925" i="168"/>
  <c r="Y926" i="168"/>
  <c r="Y927" i="168"/>
  <c r="Y928" i="168"/>
  <c r="Y929" i="168"/>
  <c r="Y930" i="168"/>
  <c r="Y931" i="168"/>
  <c r="Y932" i="168"/>
  <c r="Y933" i="168"/>
  <c r="Y934" i="168"/>
  <c r="Y935" i="168"/>
  <c r="Y936" i="168"/>
  <c r="Y937" i="168"/>
  <c r="Y938" i="168"/>
  <c r="Y939" i="168"/>
  <c r="Y940" i="168"/>
  <c r="Y941" i="168"/>
  <c r="Y942" i="168"/>
  <c r="Y943" i="168"/>
  <c r="Y944" i="168"/>
  <c r="Y945" i="168"/>
  <c r="Y946" i="168"/>
  <c r="Y947" i="168"/>
  <c r="Y948" i="168"/>
  <c r="Y949" i="168"/>
  <c r="Y950" i="168"/>
  <c r="Y951" i="168"/>
  <c r="Y952" i="168"/>
  <c r="Y953" i="168"/>
  <c r="Y954" i="168"/>
  <c r="Y955" i="168"/>
  <c r="Y956" i="168"/>
  <c r="Y957" i="168"/>
  <c r="Y958" i="168"/>
  <c r="Y959" i="168"/>
  <c r="Y960" i="168"/>
  <c r="Y961" i="168"/>
  <c r="Y962" i="168"/>
  <c r="Y963" i="168"/>
  <c r="Y964" i="168"/>
  <c r="Y965" i="168"/>
  <c r="Y966" i="168"/>
  <c r="Y967" i="168"/>
  <c r="Y968" i="168"/>
  <c r="Y969" i="168"/>
  <c r="Y970" i="168"/>
  <c r="Y971" i="168"/>
  <c r="Y972" i="168"/>
  <c r="Y973" i="168"/>
  <c r="Y974" i="168"/>
  <c r="Y975" i="168"/>
  <c r="Y976" i="168"/>
  <c r="Y977" i="168"/>
  <c r="Y978" i="168"/>
  <c r="Y979" i="168"/>
  <c r="Y980" i="168"/>
  <c r="Y981" i="168"/>
  <c r="Y982" i="168"/>
  <c r="Y983" i="168"/>
  <c r="Y984" i="168"/>
  <c r="Y985" i="168"/>
  <c r="Y986" i="168"/>
  <c r="Y987" i="168"/>
  <c r="Y988" i="168"/>
  <c r="Y989" i="168"/>
  <c r="Y990" i="168"/>
  <c r="Y991" i="168"/>
  <c r="Y992" i="168"/>
  <c r="Y993" i="168"/>
  <c r="Y994" i="168"/>
  <c r="Y995" i="168"/>
  <c r="Y996" i="168"/>
  <c r="Y997" i="168"/>
  <c r="Y998" i="168"/>
  <c r="Y999" i="168"/>
  <c r="Y1000" i="168"/>
  <c r="Y1001" i="168"/>
  <c r="Y1002" i="168"/>
  <c r="Y1003" i="168"/>
  <c r="Y1004" i="168"/>
  <c r="Y1005" i="168"/>
  <c r="Y1006" i="168"/>
  <c r="Y1007" i="168"/>
  <c r="Y1008" i="168"/>
  <c r="Y1009" i="168"/>
  <c r="V1009" i="168" s="1"/>
  <c r="Y1010" i="168"/>
  <c r="V1010" i="168" s="1"/>
  <c r="Y1011" i="168"/>
  <c r="V1011" i="168" s="1"/>
  <c r="Y1012" i="168"/>
  <c r="V1012" i="168" s="1"/>
  <c r="Y1013" i="168"/>
  <c r="V1013" i="168" s="1"/>
  <c r="Y1014" i="168"/>
  <c r="V1014" i="168" s="1"/>
  <c r="Y1015" i="168"/>
  <c r="V1015" i="168" s="1"/>
  <c r="G10" i="156" l="1"/>
  <c r="G10" i="152"/>
  <c r="G1008" i="156"/>
  <c r="G1008" i="152"/>
  <c r="G1004" i="156"/>
  <c r="G1004" i="152"/>
  <c r="G1005" i="156"/>
  <c r="G1005" i="152"/>
  <c r="G1009" i="156"/>
  <c r="G1009" i="152"/>
  <c r="G1007" i="156"/>
  <c r="G1007" i="152"/>
  <c r="G1003" i="156"/>
  <c r="G1003" i="152"/>
  <c r="G1006" i="156"/>
  <c r="G1006" i="152"/>
  <c r="AD15" i="168"/>
  <c r="I4" i="168"/>
  <c r="I11" i="168" s="1"/>
  <c r="AM1017" i="167"/>
  <c r="AL1017" i="167"/>
  <c r="AD1017" i="167"/>
  <c r="AB1017" i="167"/>
  <c r="AG1017" i="167" s="1"/>
  <c r="AA1017" i="167"/>
  <c r="AL1016" i="167"/>
  <c r="AG1016" i="167"/>
  <c r="AD1016" i="167"/>
  <c r="AA1016" i="167"/>
  <c r="AA1015" i="167"/>
  <c r="AA1014" i="167"/>
  <c r="AA1013" i="167"/>
  <c r="AA1012" i="167"/>
  <c r="AA1011" i="167"/>
  <c r="AA1010" i="167"/>
  <c r="AA1009" i="167"/>
  <c r="AA1008" i="167"/>
  <c r="AA1007" i="167"/>
  <c r="AA1006" i="167"/>
  <c r="AA1005" i="167"/>
  <c r="AA1004" i="167"/>
  <c r="AA1003" i="167"/>
  <c r="AA1002" i="167"/>
  <c r="AA1001" i="167"/>
  <c r="AA1000" i="167"/>
  <c r="AA999" i="167"/>
  <c r="AA998" i="167"/>
  <c r="AA997" i="167"/>
  <c r="AA996" i="167"/>
  <c r="AA995" i="167"/>
  <c r="AA994" i="167"/>
  <c r="AA993" i="167"/>
  <c r="AA992" i="167"/>
  <c r="AA991" i="167"/>
  <c r="AA990" i="167"/>
  <c r="AA989" i="167"/>
  <c r="AA988" i="167"/>
  <c r="AA987" i="167"/>
  <c r="AA986" i="167"/>
  <c r="AA985" i="167"/>
  <c r="AA984" i="167"/>
  <c r="AA983" i="167"/>
  <c r="AA982" i="167"/>
  <c r="AA981" i="167"/>
  <c r="AA980" i="167"/>
  <c r="AA979" i="167"/>
  <c r="AA978" i="167"/>
  <c r="AA977" i="167"/>
  <c r="AA976" i="167"/>
  <c r="AA975" i="167"/>
  <c r="AA974" i="167"/>
  <c r="AA973" i="167"/>
  <c r="AA972" i="167"/>
  <c r="AA971" i="167"/>
  <c r="AA970" i="167"/>
  <c r="AA969" i="167"/>
  <c r="AA968" i="167"/>
  <c r="AA967" i="167"/>
  <c r="AA966" i="167"/>
  <c r="AA965" i="167"/>
  <c r="AA964" i="167"/>
  <c r="AA963" i="167"/>
  <c r="AA962" i="167"/>
  <c r="AA961" i="167"/>
  <c r="AA960" i="167"/>
  <c r="AA959" i="167"/>
  <c r="AA958" i="167"/>
  <c r="AA957" i="167"/>
  <c r="AA956" i="167"/>
  <c r="AA955" i="167"/>
  <c r="AA954" i="167"/>
  <c r="AA953" i="167"/>
  <c r="AA952" i="167"/>
  <c r="AA951" i="167"/>
  <c r="AA950" i="167"/>
  <c r="AA949" i="167"/>
  <c r="AA948" i="167"/>
  <c r="AA947" i="167"/>
  <c r="AA946" i="167"/>
  <c r="AA945" i="167"/>
  <c r="AA944" i="167"/>
  <c r="AA943" i="167"/>
  <c r="AA942" i="167"/>
  <c r="AA941" i="167"/>
  <c r="AA940" i="167"/>
  <c r="AA939" i="167"/>
  <c r="AA938" i="167"/>
  <c r="AA937" i="167"/>
  <c r="AA936" i="167"/>
  <c r="AA935" i="167"/>
  <c r="AA934" i="167"/>
  <c r="AA933" i="167"/>
  <c r="AA932" i="167"/>
  <c r="AA931" i="167"/>
  <c r="AA930" i="167"/>
  <c r="AA929" i="167"/>
  <c r="AA928" i="167"/>
  <c r="AA927" i="167"/>
  <c r="AA926" i="167"/>
  <c r="AA925" i="167"/>
  <c r="AA924" i="167"/>
  <c r="AA923" i="167"/>
  <c r="AA922" i="167"/>
  <c r="AA921" i="167"/>
  <c r="AA920" i="167"/>
  <c r="AA919" i="167"/>
  <c r="AA918" i="167"/>
  <c r="AA917" i="167"/>
  <c r="AA916" i="167"/>
  <c r="AA915" i="167"/>
  <c r="AA914" i="167"/>
  <c r="AA913" i="167"/>
  <c r="AA912" i="167"/>
  <c r="AA911" i="167"/>
  <c r="AA910" i="167"/>
  <c r="AA909" i="167"/>
  <c r="AA908" i="167"/>
  <c r="AA907" i="167"/>
  <c r="AA906" i="167"/>
  <c r="AA905" i="167"/>
  <c r="AA904" i="167"/>
  <c r="AA903" i="167"/>
  <c r="AA902" i="167"/>
  <c r="AA901" i="167"/>
  <c r="AA900" i="167"/>
  <c r="AA899" i="167"/>
  <c r="AA898" i="167"/>
  <c r="AA897" i="167"/>
  <c r="AA896" i="167"/>
  <c r="AA895" i="167"/>
  <c r="AA894" i="167"/>
  <c r="AA893" i="167"/>
  <c r="AA892" i="167"/>
  <c r="AA891" i="167"/>
  <c r="AA890" i="167"/>
  <c r="AA889" i="167"/>
  <c r="AA888" i="167"/>
  <c r="AA887" i="167"/>
  <c r="AA886" i="167"/>
  <c r="AA885" i="167"/>
  <c r="AA884" i="167"/>
  <c r="AA883" i="167"/>
  <c r="AA882" i="167"/>
  <c r="AA881" i="167"/>
  <c r="AA880" i="167"/>
  <c r="AA879" i="167"/>
  <c r="AA878" i="167"/>
  <c r="AA877" i="167"/>
  <c r="AA876" i="167"/>
  <c r="AA875" i="167"/>
  <c r="AA874" i="167"/>
  <c r="AA873" i="167"/>
  <c r="AA872" i="167"/>
  <c r="AA871" i="167"/>
  <c r="AA870" i="167"/>
  <c r="AA869" i="167"/>
  <c r="AA868" i="167"/>
  <c r="AA867" i="167"/>
  <c r="AA866" i="167"/>
  <c r="AA865" i="167"/>
  <c r="AA864" i="167"/>
  <c r="AA863" i="167"/>
  <c r="AA862" i="167"/>
  <c r="AA861" i="167"/>
  <c r="AA860" i="167"/>
  <c r="AA859" i="167"/>
  <c r="AA858" i="167"/>
  <c r="AA857" i="167"/>
  <c r="AA856" i="167"/>
  <c r="AA855" i="167"/>
  <c r="AA854" i="167"/>
  <c r="AA853" i="167"/>
  <c r="AA852" i="167"/>
  <c r="AA851" i="167"/>
  <c r="AA850" i="167"/>
  <c r="AA849" i="167"/>
  <c r="AA848" i="167"/>
  <c r="AA847" i="167"/>
  <c r="AA846" i="167"/>
  <c r="AA845" i="167"/>
  <c r="AA844" i="167"/>
  <c r="AA843" i="167"/>
  <c r="AA842" i="167"/>
  <c r="AA841" i="167"/>
  <c r="AA840" i="167"/>
  <c r="AA839" i="167"/>
  <c r="AA838" i="167"/>
  <c r="AA837" i="167"/>
  <c r="AA836" i="167"/>
  <c r="AA835" i="167"/>
  <c r="AA834" i="167"/>
  <c r="AA833" i="167"/>
  <c r="AA832" i="167"/>
  <c r="AA831" i="167"/>
  <c r="AA830" i="167"/>
  <c r="AA829" i="167"/>
  <c r="AA828" i="167"/>
  <c r="AA827" i="167"/>
  <c r="AA826" i="167"/>
  <c r="AA825" i="167"/>
  <c r="AA824" i="167"/>
  <c r="AA823" i="167"/>
  <c r="AA822" i="167"/>
  <c r="AA821" i="167"/>
  <c r="AA820" i="167"/>
  <c r="AA819" i="167"/>
  <c r="AA818" i="167"/>
  <c r="AA817" i="167"/>
  <c r="AA816" i="167"/>
  <c r="AA815" i="167"/>
  <c r="AA814" i="167"/>
  <c r="AA813" i="167"/>
  <c r="AA812" i="167"/>
  <c r="AA811" i="167"/>
  <c r="AA810" i="167"/>
  <c r="AA809" i="167"/>
  <c r="AA808" i="167"/>
  <c r="AA807" i="167"/>
  <c r="AA806" i="167"/>
  <c r="AA805" i="167"/>
  <c r="AA804" i="167"/>
  <c r="AA803" i="167"/>
  <c r="AA802" i="167"/>
  <c r="AA801" i="167"/>
  <c r="AA800" i="167"/>
  <c r="AA799" i="167"/>
  <c r="AA798" i="167"/>
  <c r="AA797" i="167"/>
  <c r="AA796" i="167"/>
  <c r="AA795" i="167"/>
  <c r="AA794" i="167"/>
  <c r="AA793" i="167"/>
  <c r="AA792" i="167"/>
  <c r="AA791" i="167"/>
  <c r="AA790" i="167"/>
  <c r="AA789" i="167"/>
  <c r="AA788" i="167"/>
  <c r="AA787" i="167"/>
  <c r="AA786" i="167"/>
  <c r="AA785" i="167"/>
  <c r="AA784" i="167"/>
  <c r="AA783" i="167"/>
  <c r="AA782" i="167"/>
  <c r="AA781" i="167"/>
  <c r="AA780" i="167"/>
  <c r="AA779" i="167"/>
  <c r="AA778" i="167"/>
  <c r="AA777" i="167"/>
  <c r="AA776" i="167"/>
  <c r="AA775" i="167"/>
  <c r="AA774" i="167"/>
  <c r="AA773" i="167"/>
  <c r="AA772" i="167"/>
  <c r="AA771" i="167"/>
  <c r="AA770" i="167"/>
  <c r="AA769" i="167"/>
  <c r="AA768" i="167"/>
  <c r="AA767" i="167"/>
  <c r="AA766" i="167"/>
  <c r="AA765" i="167"/>
  <c r="AA764" i="167"/>
  <c r="AA763" i="167"/>
  <c r="AA762" i="167"/>
  <c r="AA761" i="167"/>
  <c r="AA760" i="167"/>
  <c r="AA759" i="167"/>
  <c r="AA758" i="167"/>
  <c r="AA757" i="167"/>
  <c r="AA756" i="167"/>
  <c r="AA755" i="167"/>
  <c r="AA754" i="167"/>
  <c r="AA753" i="167"/>
  <c r="AA752" i="167"/>
  <c r="AA751" i="167"/>
  <c r="AA750" i="167"/>
  <c r="AA749" i="167"/>
  <c r="AA748" i="167"/>
  <c r="AA747" i="167"/>
  <c r="AA746" i="167"/>
  <c r="AA745" i="167"/>
  <c r="AA744" i="167"/>
  <c r="AA743" i="167"/>
  <c r="AA742" i="167"/>
  <c r="AA741" i="167"/>
  <c r="AA740" i="167"/>
  <c r="AA739" i="167"/>
  <c r="AA738" i="167"/>
  <c r="AA737" i="167"/>
  <c r="AA736" i="167"/>
  <c r="AA735" i="167"/>
  <c r="AA734" i="167"/>
  <c r="AA733" i="167"/>
  <c r="AA732" i="167"/>
  <c r="AA731" i="167"/>
  <c r="AA730" i="167"/>
  <c r="AA729" i="167"/>
  <c r="AA728" i="167"/>
  <c r="AA727" i="167"/>
  <c r="AA726" i="167"/>
  <c r="AA725" i="167"/>
  <c r="AA724" i="167"/>
  <c r="AA723" i="167"/>
  <c r="AA722" i="167"/>
  <c r="AA721" i="167"/>
  <c r="AA720" i="167"/>
  <c r="AA719" i="167"/>
  <c r="AA718" i="167"/>
  <c r="AA717" i="167"/>
  <c r="AA716" i="167"/>
  <c r="AA715" i="167"/>
  <c r="AA714" i="167"/>
  <c r="AA713" i="167"/>
  <c r="AA712" i="167"/>
  <c r="AA711" i="167"/>
  <c r="AA710" i="167"/>
  <c r="AA709" i="167"/>
  <c r="AA708" i="167"/>
  <c r="AA707" i="167"/>
  <c r="AA706" i="167"/>
  <c r="AA705" i="167"/>
  <c r="AA704" i="167"/>
  <c r="AA703" i="167"/>
  <c r="AA702" i="167"/>
  <c r="AA701" i="167"/>
  <c r="AA700" i="167"/>
  <c r="AA699" i="167"/>
  <c r="AA698" i="167"/>
  <c r="AA697" i="167"/>
  <c r="AA696" i="167"/>
  <c r="AA695" i="167"/>
  <c r="AA694" i="167"/>
  <c r="AA693" i="167"/>
  <c r="AA692" i="167"/>
  <c r="AA691" i="167"/>
  <c r="AA690" i="167"/>
  <c r="AA689" i="167"/>
  <c r="AA688" i="167"/>
  <c r="AA687" i="167"/>
  <c r="AA686" i="167"/>
  <c r="AA685" i="167"/>
  <c r="AA684" i="167"/>
  <c r="AA683" i="167"/>
  <c r="AA682" i="167"/>
  <c r="AA681" i="167"/>
  <c r="AA680" i="167"/>
  <c r="AA679" i="167"/>
  <c r="AA678" i="167"/>
  <c r="AA677" i="167"/>
  <c r="AA676" i="167"/>
  <c r="AA675" i="167"/>
  <c r="AA674" i="167"/>
  <c r="AA673" i="167"/>
  <c r="AA672" i="167"/>
  <c r="AA671" i="167"/>
  <c r="AA670" i="167"/>
  <c r="AA669" i="167"/>
  <c r="AA668" i="167"/>
  <c r="AA667" i="167"/>
  <c r="AA666" i="167"/>
  <c r="AA665" i="167"/>
  <c r="AA664" i="167"/>
  <c r="AA663" i="167"/>
  <c r="AA662" i="167"/>
  <c r="AA661" i="167"/>
  <c r="AA660" i="167"/>
  <c r="AA659" i="167"/>
  <c r="AA658" i="167"/>
  <c r="AA657" i="167"/>
  <c r="AA656" i="167"/>
  <c r="AA655" i="167"/>
  <c r="AA654" i="167"/>
  <c r="AA653" i="167"/>
  <c r="AA652" i="167"/>
  <c r="AA651" i="167"/>
  <c r="AA650" i="167"/>
  <c r="AA649" i="167"/>
  <c r="AA648" i="167"/>
  <c r="AA647" i="167"/>
  <c r="AA646" i="167"/>
  <c r="AA645" i="167"/>
  <c r="AA644" i="167"/>
  <c r="AA643" i="167"/>
  <c r="AA642" i="167"/>
  <c r="AA641" i="167"/>
  <c r="AA640" i="167"/>
  <c r="AA639" i="167"/>
  <c r="AA638" i="167"/>
  <c r="AA637" i="167"/>
  <c r="AA636" i="167"/>
  <c r="AA635" i="167"/>
  <c r="AA634" i="167"/>
  <c r="AA633" i="167"/>
  <c r="AA632" i="167"/>
  <c r="AA631" i="167"/>
  <c r="AA630" i="167"/>
  <c r="AA629" i="167"/>
  <c r="AA628" i="167"/>
  <c r="AA627" i="167"/>
  <c r="AA626" i="167"/>
  <c r="AA625" i="167"/>
  <c r="AA624" i="167"/>
  <c r="AA623" i="167"/>
  <c r="AA622" i="167"/>
  <c r="AA621" i="167"/>
  <c r="AA620" i="167"/>
  <c r="AA619" i="167"/>
  <c r="AA618" i="167"/>
  <c r="AA617" i="167"/>
  <c r="AA616" i="167"/>
  <c r="AA615" i="167"/>
  <c r="AA614" i="167"/>
  <c r="AA613" i="167"/>
  <c r="AA612" i="167"/>
  <c r="AA611" i="167"/>
  <c r="AA610" i="167"/>
  <c r="AA609" i="167"/>
  <c r="AA608" i="167"/>
  <c r="AA607" i="167"/>
  <c r="AA606" i="167"/>
  <c r="AA605" i="167"/>
  <c r="AA604" i="167"/>
  <c r="AA603" i="167"/>
  <c r="AA602" i="167"/>
  <c r="AA601" i="167"/>
  <c r="AA600" i="167"/>
  <c r="AA599" i="167"/>
  <c r="AA598" i="167"/>
  <c r="AA597" i="167"/>
  <c r="AA596" i="167"/>
  <c r="AA595" i="167"/>
  <c r="AA594" i="167"/>
  <c r="AA593" i="167"/>
  <c r="AA592" i="167"/>
  <c r="AA591" i="167"/>
  <c r="AA590" i="167"/>
  <c r="AA589" i="167"/>
  <c r="AA588" i="167"/>
  <c r="AA587" i="167"/>
  <c r="AA586" i="167"/>
  <c r="AA585" i="167"/>
  <c r="AA584" i="167"/>
  <c r="AA583" i="167"/>
  <c r="AA582" i="167"/>
  <c r="AA581" i="167"/>
  <c r="AA580" i="167"/>
  <c r="AA579" i="167"/>
  <c r="AA578" i="167"/>
  <c r="AA577" i="167"/>
  <c r="AA576" i="167"/>
  <c r="AA575" i="167"/>
  <c r="AA574" i="167"/>
  <c r="AA573" i="167"/>
  <c r="AA572" i="167"/>
  <c r="AA571" i="167"/>
  <c r="AA570" i="167"/>
  <c r="AA569" i="167"/>
  <c r="AA568" i="167"/>
  <c r="AA567" i="167"/>
  <c r="AA566" i="167"/>
  <c r="AA565" i="167"/>
  <c r="AA564" i="167"/>
  <c r="AA563" i="167"/>
  <c r="AA562" i="167"/>
  <c r="AA561" i="167"/>
  <c r="AA560" i="167"/>
  <c r="AA559" i="167"/>
  <c r="AA558" i="167"/>
  <c r="AA557" i="167"/>
  <c r="AA556" i="167"/>
  <c r="AA555" i="167"/>
  <c r="AA554" i="167"/>
  <c r="AA553" i="167"/>
  <c r="AA552" i="167"/>
  <c r="AA551" i="167"/>
  <c r="AA550" i="167"/>
  <c r="AA549" i="167"/>
  <c r="AA548" i="167"/>
  <c r="AA547" i="167"/>
  <c r="AA546" i="167"/>
  <c r="AA545" i="167"/>
  <c r="AA544" i="167"/>
  <c r="AA543" i="167"/>
  <c r="AA542" i="167"/>
  <c r="AA541" i="167"/>
  <c r="AA540" i="167"/>
  <c r="AA539" i="167"/>
  <c r="AA538" i="167"/>
  <c r="AA537" i="167"/>
  <c r="AA536" i="167"/>
  <c r="AA535" i="167"/>
  <c r="AA534" i="167"/>
  <c r="AA533" i="167"/>
  <c r="AA532" i="167"/>
  <c r="AA531" i="167"/>
  <c r="AA530" i="167"/>
  <c r="AA529" i="167"/>
  <c r="AA528" i="167"/>
  <c r="AA527" i="167"/>
  <c r="AA526" i="167"/>
  <c r="AA525" i="167"/>
  <c r="AA524" i="167"/>
  <c r="AA523" i="167"/>
  <c r="AA522" i="167"/>
  <c r="AA521" i="167"/>
  <c r="AA520" i="167"/>
  <c r="AA519" i="167"/>
  <c r="AA518" i="167"/>
  <c r="AA517" i="167"/>
  <c r="AA516" i="167"/>
  <c r="AA515" i="167"/>
  <c r="AA514" i="167"/>
  <c r="AA513" i="167"/>
  <c r="AA512" i="167"/>
  <c r="AA511" i="167"/>
  <c r="AA510" i="167"/>
  <c r="AA509" i="167"/>
  <c r="AA508" i="167"/>
  <c r="AA507" i="167"/>
  <c r="AA506" i="167"/>
  <c r="AA505" i="167"/>
  <c r="AA504" i="167"/>
  <c r="AA503" i="167"/>
  <c r="AA502" i="167"/>
  <c r="AA501" i="167"/>
  <c r="AA500" i="167"/>
  <c r="AA499" i="167"/>
  <c r="AA498" i="167"/>
  <c r="AA497" i="167"/>
  <c r="AA496" i="167"/>
  <c r="AA495" i="167"/>
  <c r="AA494" i="167"/>
  <c r="AA493" i="167"/>
  <c r="AA492" i="167"/>
  <c r="AA491" i="167"/>
  <c r="AA490" i="167"/>
  <c r="AA489" i="167"/>
  <c r="AA488" i="167"/>
  <c r="AA487" i="167"/>
  <c r="AA486" i="167"/>
  <c r="AA485" i="167"/>
  <c r="AA484" i="167"/>
  <c r="AA483" i="167"/>
  <c r="AA482" i="167"/>
  <c r="AA481" i="167"/>
  <c r="AA480" i="167"/>
  <c r="AA479" i="167"/>
  <c r="AA478" i="167"/>
  <c r="AA477" i="167"/>
  <c r="AA476" i="167"/>
  <c r="AA475" i="167"/>
  <c r="AA474" i="167"/>
  <c r="AA473" i="167"/>
  <c r="AA472" i="167"/>
  <c r="AA471" i="167"/>
  <c r="AA470" i="167"/>
  <c r="AA469" i="167"/>
  <c r="AA468" i="167"/>
  <c r="AA467" i="167"/>
  <c r="AA466" i="167"/>
  <c r="AA465" i="167"/>
  <c r="AA464" i="167"/>
  <c r="AA463" i="167"/>
  <c r="AA462" i="167"/>
  <c r="AA461" i="167"/>
  <c r="AA460" i="167"/>
  <c r="AA459" i="167"/>
  <c r="AA458" i="167"/>
  <c r="AA457" i="167"/>
  <c r="AA456" i="167"/>
  <c r="AA455" i="167"/>
  <c r="AA454" i="167"/>
  <c r="AA453" i="167"/>
  <c r="AA452" i="167"/>
  <c r="AA451" i="167"/>
  <c r="AA450" i="167"/>
  <c r="AA449" i="167"/>
  <c r="AA448" i="167"/>
  <c r="AA447" i="167"/>
  <c r="AA446" i="167"/>
  <c r="AA445" i="167"/>
  <c r="AA444" i="167"/>
  <c r="AA443" i="167"/>
  <c r="AA442" i="167"/>
  <c r="AA441" i="167"/>
  <c r="AA440" i="167"/>
  <c r="AA439" i="167"/>
  <c r="AA438" i="167"/>
  <c r="AA437" i="167"/>
  <c r="AA436" i="167"/>
  <c r="AA435" i="167"/>
  <c r="AA434" i="167"/>
  <c r="AA433" i="167"/>
  <c r="AA432" i="167"/>
  <c r="AA431" i="167"/>
  <c r="AA430" i="167"/>
  <c r="AA429" i="167"/>
  <c r="AA428" i="167"/>
  <c r="AA427" i="167"/>
  <c r="AA426" i="167"/>
  <c r="AA425" i="167"/>
  <c r="AA424" i="167"/>
  <c r="AA423" i="167"/>
  <c r="AA422" i="167"/>
  <c r="AA421" i="167"/>
  <c r="AA420" i="167"/>
  <c r="AA419" i="167"/>
  <c r="AA418" i="167"/>
  <c r="AA417" i="167"/>
  <c r="AA416" i="167"/>
  <c r="AA415" i="167"/>
  <c r="AA414" i="167"/>
  <c r="AA413" i="167"/>
  <c r="AA412" i="167"/>
  <c r="AA411" i="167"/>
  <c r="AA410" i="167"/>
  <c r="AA409" i="167"/>
  <c r="AA408" i="167"/>
  <c r="AA407" i="167"/>
  <c r="AA406" i="167"/>
  <c r="AA405" i="167"/>
  <c r="AA404" i="167"/>
  <c r="AA403" i="167"/>
  <c r="AA402" i="167"/>
  <c r="AA401" i="167"/>
  <c r="AA400" i="167"/>
  <c r="AA399" i="167"/>
  <c r="AA398" i="167"/>
  <c r="AA397" i="167"/>
  <c r="AA396" i="167"/>
  <c r="AA395" i="167"/>
  <c r="AA394" i="167"/>
  <c r="AA393" i="167"/>
  <c r="AA392" i="167"/>
  <c r="AA391" i="167"/>
  <c r="AA390" i="167"/>
  <c r="AA389" i="167"/>
  <c r="AA388" i="167"/>
  <c r="AA387" i="167"/>
  <c r="AA386" i="167"/>
  <c r="AA385" i="167"/>
  <c r="AA384" i="167"/>
  <c r="AA383" i="167"/>
  <c r="AA382" i="167"/>
  <c r="AA381" i="167"/>
  <c r="AA380" i="167"/>
  <c r="AA379" i="167"/>
  <c r="AA378" i="167"/>
  <c r="AA377" i="167"/>
  <c r="AA376" i="167"/>
  <c r="AA375" i="167"/>
  <c r="AA374" i="167"/>
  <c r="AA373" i="167"/>
  <c r="AA372" i="167"/>
  <c r="AA371" i="167"/>
  <c r="AA370" i="167"/>
  <c r="AA369" i="167"/>
  <c r="AA368" i="167"/>
  <c r="AA367" i="167"/>
  <c r="AA366" i="167"/>
  <c r="AA365" i="167"/>
  <c r="AA364" i="167"/>
  <c r="AA363" i="167"/>
  <c r="AA362" i="167"/>
  <c r="AA361" i="167"/>
  <c r="AA360" i="167"/>
  <c r="AA359" i="167"/>
  <c r="AA358" i="167"/>
  <c r="AA357" i="167"/>
  <c r="AA356" i="167"/>
  <c r="AA355" i="167"/>
  <c r="AA354" i="167"/>
  <c r="AA353" i="167"/>
  <c r="AA352" i="167"/>
  <c r="AA351" i="167"/>
  <c r="AA350" i="167"/>
  <c r="AA349" i="167"/>
  <c r="AA348" i="167"/>
  <c r="AA347" i="167"/>
  <c r="AA346" i="167"/>
  <c r="AA345" i="167"/>
  <c r="AA344" i="167"/>
  <c r="AA343" i="167"/>
  <c r="AA342" i="167"/>
  <c r="AA341" i="167"/>
  <c r="AA340" i="167"/>
  <c r="AA339" i="167"/>
  <c r="AA338" i="167"/>
  <c r="AA337" i="167"/>
  <c r="AA336" i="167"/>
  <c r="AA335" i="167"/>
  <c r="AA334" i="167"/>
  <c r="AA333" i="167"/>
  <c r="AA332" i="167"/>
  <c r="AA331" i="167"/>
  <c r="AA330" i="167"/>
  <c r="AA329" i="167"/>
  <c r="AA328" i="167"/>
  <c r="AA327" i="167"/>
  <c r="AA326" i="167"/>
  <c r="AA325" i="167"/>
  <c r="AA324" i="167"/>
  <c r="AA323" i="167"/>
  <c r="AA322" i="167"/>
  <c r="AA321" i="167"/>
  <c r="AA320" i="167"/>
  <c r="AA319" i="167"/>
  <c r="AA318" i="167"/>
  <c r="AA317" i="167"/>
  <c r="AA316" i="167"/>
  <c r="AA315" i="167"/>
  <c r="AA314" i="167"/>
  <c r="AA313" i="167"/>
  <c r="AA312" i="167"/>
  <c r="AA311" i="167"/>
  <c r="AA310" i="167"/>
  <c r="AA309" i="167"/>
  <c r="AA308" i="167"/>
  <c r="AA307" i="167"/>
  <c r="AA306" i="167"/>
  <c r="AA305" i="167"/>
  <c r="AA304" i="167"/>
  <c r="AA303" i="167"/>
  <c r="AA302" i="167"/>
  <c r="AA301" i="167"/>
  <c r="AA300" i="167"/>
  <c r="AA299" i="167"/>
  <c r="AA298" i="167"/>
  <c r="AA297" i="167"/>
  <c r="AA296" i="167"/>
  <c r="AA295" i="167"/>
  <c r="AA294" i="167"/>
  <c r="AA293" i="167"/>
  <c r="AA292" i="167"/>
  <c r="AA291" i="167"/>
  <c r="AA290" i="167"/>
  <c r="AA289" i="167"/>
  <c r="AA288" i="167"/>
  <c r="AA287" i="167"/>
  <c r="AA286" i="167"/>
  <c r="AA285" i="167"/>
  <c r="AA284" i="167"/>
  <c r="AA283" i="167"/>
  <c r="AA282" i="167"/>
  <c r="AA281" i="167"/>
  <c r="AA280" i="167"/>
  <c r="AA279" i="167"/>
  <c r="AA278" i="167"/>
  <c r="AA277" i="167"/>
  <c r="AA276" i="167"/>
  <c r="AA275" i="167"/>
  <c r="AA274" i="167"/>
  <c r="AA273" i="167"/>
  <c r="AA272" i="167"/>
  <c r="AA271" i="167"/>
  <c r="AA270" i="167"/>
  <c r="AA269" i="167"/>
  <c r="AA268" i="167"/>
  <c r="AA267" i="167"/>
  <c r="AA266" i="167"/>
  <c r="AA265" i="167"/>
  <c r="AA264" i="167"/>
  <c r="AA263" i="167"/>
  <c r="AA262" i="167"/>
  <c r="AA261" i="167"/>
  <c r="AA260" i="167"/>
  <c r="AA259" i="167"/>
  <c r="AA258" i="167"/>
  <c r="AA257" i="167"/>
  <c r="AA256" i="167"/>
  <c r="AA255" i="167"/>
  <c r="AA254" i="167"/>
  <c r="AA253" i="167"/>
  <c r="AA252" i="167"/>
  <c r="AA251" i="167"/>
  <c r="AA250" i="167"/>
  <c r="AA249" i="167"/>
  <c r="AA248" i="167"/>
  <c r="AA247" i="167"/>
  <c r="AA246" i="167"/>
  <c r="AA245" i="167"/>
  <c r="AA244" i="167"/>
  <c r="AA243" i="167"/>
  <c r="AA242" i="167"/>
  <c r="AA241" i="167"/>
  <c r="AA240" i="167"/>
  <c r="AA239" i="167"/>
  <c r="AA238" i="167"/>
  <c r="AA237" i="167"/>
  <c r="AA236" i="167"/>
  <c r="AA235" i="167"/>
  <c r="AA234" i="167"/>
  <c r="AA233" i="167"/>
  <c r="AA232" i="167"/>
  <c r="AA231" i="167"/>
  <c r="AA230" i="167"/>
  <c r="AA229" i="167"/>
  <c r="AA228" i="167"/>
  <c r="AA227" i="167"/>
  <c r="AA226" i="167"/>
  <c r="AA225" i="167"/>
  <c r="AA224" i="167"/>
  <c r="AA223" i="167"/>
  <c r="AA222" i="167"/>
  <c r="AA221" i="167"/>
  <c r="AA220" i="167"/>
  <c r="AA219" i="167"/>
  <c r="AA218" i="167"/>
  <c r="AA217" i="167"/>
  <c r="AA216" i="167"/>
  <c r="AA215" i="167"/>
  <c r="AA214" i="167"/>
  <c r="AA213" i="167"/>
  <c r="AA212" i="167"/>
  <c r="AA211" i="167"/>
  <c r="AA210" i="167"/>
  <c r="AA209" i="167"/>
  <c r="AA208" i="167"/>
  <c r="AA207" i="167"/>
  <c r="AA206" i="167"/>
  <c r="AA205" i="167"/>
  <c r="AA204" i="167"/>
  <c r="AA203" i="167"/>
  <c r="AA202" i="167"/>
  <c r="AA201" i="167"/>
  <c r="AA200" i="167"/>
  <c r="AA199" i="167"/>
  <c r="AA198" i="167"/>
  <c r="AA197" i="167"/>
  <c r="AA196" i="167"/>
  <c r="AA195" i="167"/>
  <c r="AA194" i="167"/>
  <c r="AA193" i="167"/>
  <c r="AA192" i="167"/>
  <c r="AA191" i="167"/>
  <c r="AA190" i="167"/>
  <c r="AA189" i="167"/>
  <c r="AA188" i="167"/>
  <c r="AA187" i="167"/>
  <c r="AA186" i="167"/>
  <c r="AA185" i="167"/>
  <c r="AA184" i="167"/>
  <c r="AA183" i="167"/>
  <c r="AA182" i="167"/>
  <c r="AA181" i="167"/>
  <c r="AA180" i="167"/>
  <c r="AA179" i="167"/>
  <c r="AA178" i="167"/>
  <c r="AA177" i="167"/>
  <c r="AA176" i="167"/>
  <c r="AA175" i="167"/>
  <c r="AA174" i="167"/>
  <c r="AA173" i="167"/>
  <c r="AA172" i="167"/>
  <c r="AA171" i="167"/>
  <c r="AA170" i="167"/>
  <c r="AA169" i="167"/>
  <c r="AA168" i="167"/>
  <c r="AA167" i="167"/>
  <c r="AA166" i="167"/>
  <c r="AA165" i="167"/>
  <c r="AA164" i="167"/>
  <c r="AA163" i="167"/>
  <c r="AA162" i="167"/>
  <c r="AA161" i="167"/>
  <c r="AA160" i="167"/>
  <c r="AA159" i="167"/>
  <c r="AA158" i="167"/>
  <c r="AA157" i="167"/>
  <c r="AA156" i="167"/>
  <c r="AA155" i="167"/>
  <c r="AA154" i="167"/>
  <c r="AA153" i="167"/>
  <c r="AA152" i="167"/>
  <c r="AA151" i="167"/>
  <c r="AA150" i="167"/>
  <c r="AA149" i="167"/>
  <c r="AA148" i="167"/>
  <c r="AA147" i="167"/>
  <c r="AA146" i="167"/>
  <c r="AA145" i="167"/>
  <c r="AA144" i="167"/>
  <c r="AA143" i="167"/>
  <c r="AA142" i="167"/>
  <c r="AA141" i="167"/>
  <c r="AA140" i="167"/>
  <c r="AA139" i="167"/>
  <c r="AA138" i="167"/>
  <c r="AA137" i="167"/>
  <c r="AA136" i="167"/>
  <c r="AA135" i="167"/>
  <c r="AA134" i="167"/>
  <c r="AA133" i="167"/>
  <c r="AA132" i="167"/>
  <c r="AA131" i="167"/>
  <c r="AA130" i="167"/>
  <c r="AA129" i="167"/>
  <c r="AA128" i="167"/>
  <c r="AA127" i="167"/>
  <c r="AA126" i="167"/>
  <c r="AA125" i="167"/>
  <c r="AA124" i="167"/>
  <c r="AA123" i="167"/>
  <c r="AA122" i="167"/>
  <c r="AA121" i="167"/>
  <c r="AA120" i="167"/>
  <c r="AA119" i="167"/>
  <c r="AA118" i="167"/>
  <c r="AA117" i="167"/>
  <c r="AA116" i="167"/>
  <c r="AA115" i="167"/>
  <c r="AA114" i="167"/>
  <c r="AA113" i="167"/>
  <c r="AA112" i="167"/>
  <c r="AA111" i="167"/>
  <c r="AA110" i="167"/>
  <c r="AA109" i="167"/>
  <c r="AA108" i="167"/>
  <c r="AA107" i="167"/>
  <c r="AA106" i="167"/>
  <c r="AA105" i="167"/>
  <c r="AA104" i="167"/>
  <c r="AA103" i="167"/>
  <c r="AA102" i="167"/>
  <c r="AA101" i="167"/>
  <c r="AA100" i="167"/>
  <c r="AA99" i="167"/>
  <c r="AA98" i="167"/>
  <c r="AA97" i="167"/>
  <c r="AA96" i="167"/>
  <c r="AA95" i="167"/>
  <c r="AA94" i="167"/>
  <c r="AA93" i="167"/>
  <c r="AA92" i="167"/>
  <c r="AA91" i="167"/>
  <c r="AA90" i="167"/>
  <c r="AA89" i="167"/>
  <c r="AA88" i="167"/>
  <c r="AA87" i="167"/>
  <c r="AA86" i="167"/>
  <c r="AA85" i="167"/>
  <c r="AA84" i="167"/>
  <c r="AA83" i="167"/>
  <c r="AA82" i="167"/>
  <c r="AA81" i="167"/>
  <c r="AA80" i="167"/>
  <c r="AA79" i="167"/>
  <c r="AA78" i="167"/>
  <c r="AA77" i="167"/>
  <c r="AA76" i="167"/>
  <c r="AA75" i="167"/>
  <c r="AA74" i="167"/>
  <c r="AA73" i="167"/>
  <c r="AA72" i="167"/>
  <c r="AA71" i="167"/>
  <c r="AA70" i="167"/>
  <c r="AA69" i="167"/>
  <c r="AA68" i="167"/>
  <c r="AA67" i="167"/>
  <c r="AA66" i="167"/>
  <c r="AA65" i="167"/>
  <c r="AA64" i="167"/>
  <c r="AA63" i="167"/>
  <c r="AA62" i="167"/>
  <c r="AA61" i="167"/>
  <c r="AA60" i="167"/>
  <c r="AA59" i="167"/>
  <c r="AA58" i="167"/>
  <c r="AA57" i="167"/>
  <c r="AA56" i="167"/>
  <c r="AA55" i="167"/>
  <c r="AA54" i="167"/>
  <c r="AA53" i="167"/>
  <c r="AA52" i="167"/>
  <c r="AA51" i="167"/>
  <c r="AA50" i="167"/>
  <c r="AA49" i="167"/>
  <c r="AA48" i="167"/>
  <c r="AA47" i="167"/>
  <c r="AA46" i="167"/>
  <c r="AA45" i="167"/>
  <c r="AA44" i="167"/>
  <c r="AA43" i="167"/>
  <c r="AA42" i="167"/>
  <c r="AA41" i="167"/>
  <c r="AA40" i="167"/>
  <c r="AA39" i="167"/>
  <c r="AA38" i="167"/>
  <c r="AA37" i="167"/>
  <c r="AA36" i="167"/>
  <c r="AA35" i="167"/>
  <c r="AA34" i="167"/>
  <c r="AA33" i="167"/>
  <c r="AA32" i="167"/>
  <c r="AA31" i="167"/>
  <c r="AA30" i="167"/>
  <c r="AA29" i="167"/>
  <c r="AA28" i="167"/>
  <c r="AA27" i="167"/>
  <c r="AA26" i="167"/>
  <c r="AA25" i="167"/>
  <c r="AA24" i="167"/>
  <c r="AA23" i="167"/>
  <c r="AA22" i="167"/>
  <c r="AA21" i="167"/>
  <c r="K21" i="167"/>
  <c r="AA20" i="167"/>
  <c r="AS19" i="167"/>
  <c r="AP19" i="167"/>
  <c r="AA19" i="167"/>
  <c r="AS18" i="167"/>
  <c r="AP18" i="167"/>
  <c r="AA18" i="167"/>
  <c r="AS17" i="167"/>
  <c r="AP17" i="167"/>
  <c r="AA17" i="167"/>
  <c r="K17" i="167"/>
  <c r="AS16" i="167"/>
  <c r="AP16" i="167"/>
  <c r="AA16" i="167"/>
  <c r="AS15" i="167"/>
  <c r="AP15" i="167"/>
  <c r="AC15" i="167"/>
  <c r="AB15" i="167"/>
  <c r="AS14" i="167"/>
  <c r="AP14" i="167"/>
  <c r="AS13" i="167"/>
  <c r="AP13" i="167"/>
  <c r="AS12" i="167"/>
  <c r="AP12" i="167"/>
  <c r="AK12" i="167"/>
  <c r="AJ12" i="167"/>
  <c r="AC12" i="167"/>
  <c r="AB12" i="167"/>
  <c r="AS11" i="167"/>
  <c r="AP11" i="167"/>
  <c r="AS10" i="167"/>
  <c r="AP10" i="167"/>
  <c r="AS9" i="167"/>
  <c r="AP9" i="167"/>
  <c r="AS8" i="167"/>
  <c r="AP8" i="167"/>
  <c r="AS7" i="167"/>
  <c r="AP7" i="167"/>
  <c r="AS6" i="167"/>
  <c r="AP6" i="167"/>
  <c r="AI6" i="167"/>
  <c r="AS5" i="167"/>
  <c r="AP5" i="167"/>
  <c r="AI5" i="167"/>
  <c r="AS4" i="167"/>
  <c r="AP4" i="167"/>
  <c r="AS3" i="167"/>
  <c r="AP3" i="167"/>
  <c r="AS2" i="167"/>
  <c r="AN1" i="167"/>
  <c r="AN5" i="167" s="1"/>
  <c r="AM1017" i="164"/>
  <c r="AL1017" i="164"/>
  <c r="AD1017" i="164"/>
  <c r="AB1017" i="164"/>
  <c r="AG1017" i="164" s="1"/>
  <c r="AA1017" i="164"/>
  <c r="AL1016" i="164"/>
  <c r="AG1016" i="164"/>
  <c r="AD1016" i="164"/>
  <c r="AA1016" i="164"/>
  <c r="AA1015" i="164"/>
  <c r="K1015" i="164"/>
  <c r="AA1014" i="164"/>
  <c r="K1014" i="164"/>
  <c r="AA1013" i="164"/>
  <c r="K1013" i="164"/>
  <c r="AA1012" i="164"/>
  <c r="K1012" i="164"/>
  <c r="AA1011" i="164"/>
  <c r="K1011" i="164"/>
  <c r="AA1010" i="164"/>
  <c r="K1010" i="164"/>
  <c r="AA1009" i="164"/>
  <c r="K1009" i="164"/>
  <c r="AA1008" i="164"/>
  <c r="K1008" i="164"/>
  <c r="AA1007" i="164"/>
  <c r="K1007" i="164"/>
  <c r="AA1006" i="164"/>
  <c r="K1006" i="164"/>
  <c r="AA1005" i="164"/>
  <c r="K1005" i="164"/>
  <c r="AA1004" i="164"/>
  <c r="K1004" i="164"/>
  <c r="AA1003" i="164"/>
  <c r="K1003" i="164"/>
  <c r="AA1002" i="164"/>
  <c r="K1002" i="164"/>
  <c r="AA1001" i="164"/>
  <c r="K1001" i="164"/>
  <c r="AA1000" i="164"/>
  <c r="K1000" i="164"/>
  <c r="AA999" i="164"/>
  <c r="K999" i="164"/>
  <c r="AA998" i="164"/>
  <c r="K998" i="164"/>
  <c r="AA997" i="164"/>
  <c r="K997" i="164"/>
  <c r="AA996" i="164"/>
  <c r="K996" i="164"/>
  <c r="AA995" i="164"/>
  <c r="K995" i="164"/>
  <c r="AA994" i="164"/>
  <c r="K994" i="164"/>
  <c r="AA993" i="164"/>
  <c r="K993" i="164"/>
  <c r="AA992" i="164"/>
  <c r="K992" i="164"/>
  <c r="AA991" i="164"/>
  <c r="K991" i="164"/>
  <c r="AA990" i="164"/>
  <c r="K990" i="164"/>
  <c r="AA989" i="164"/>
  <c r="K989" i="164"/>
  <c r="AA988" i="164"/>
  <c r="K988" i="164"/>
  <c r="AA987" i="164"/>
  <c r="K987" i="164"/>
  <c r="AA986" i="164"/>
  <c r="K986" i="164"/>
  <c r="AA985" i="164"/>
  <c r="K985" i="164"/>
  <c r="AA984" i="164"/>
  <c r="K984" i="164"/>
  <c r="AA983" i="164"/>
  <c r="K983" i="164"/>
  <c r="AA982" i="164"/>
  <c r="K982" i="164"/>
  <c r="AA981" i="164"/>
  <c r="K981" i="164"/>
  <c r="AA980" i="164"/>
  <c r="K980" i="164"/>
  <c r="AA979" i="164"/>
  <c r="K979" i="164"/>
  <c r="AA978" i="164"/>
  <c r="K978" i="164"/>
  <c r="AA977" i="164"/>
  <c r="K977" i="164"/>
  <c r="AA976" i="164"/>
  <c r="K976" i="164"/>
  <c r="AA975" i="164"/>
  <c r="K975" i="164"/>
  <c r="AA974" i="164"/>
  <c r="K974" i="164"/>
  <c r="AA973" i="164"/>
  <c r="K973" i="164"/>
  <c r="AA972" i="164"/>
  <c r="K972" i="164"/>
  <c r="AA971" i="164"/>
  <c r="K971" i="164"/>
  <c r="AA970" i="164"/>
  <c r="K970" i="164"/>
  <c r="AA969" i="164"/>
  <c r="K969" i="164"/>
  <c r="AA968" i="164"/>
  <c r="K968" i="164"/>
  <c r="AA967" i="164"/>
  <c r="K967" i="164"/>
  <c r="AA966" i="164"/>
  <c r="K966" i="164"/>
  <c r="AA965" i="164"/>
  <c r="K965" i="164"/>
  <c r="AA964" i="164"/>
  <c r="K964" i="164"/>
  <c r="AA963" i="164"/>
  <c r="K963" i="164"/>
  <c r="AA962" i="164"/>
  <c r="K962" i="164"/>
  <c r="AA961" i="164"/>
  <c r="K961" i="164"/>
  <c r="AA960" i="164"/>
  <c r="K960" i="164"/>
  <c r="AA959" i="164"/>
  <c r="K959" i="164"/>
  <c r="AA958" i="164"/>
  <c r="K958" i="164"/>
  <c r="AA957" i="164"/>
  <c r="K957" i="164"/>
  <c r="AA956" i="164"/>
  <c r="K956" i="164"/>
  <c r="AA955" i="164"/>
  <c r="K955" i="164"/>
  <c r="AA954" i="164"/>
  <c r="K954" i="164"/>
  <c r="AA953" i="164"/>
  <c r="K953" i="164"/>
  <c r="AA952" i="164"/>
  <c r="K952" i="164"/>
  <c r="AA951" i="164"/>
  <c r="K951" i="164"/>
  <c r="AA950" i="164"/>
  <c r="K950" i="164"/>
  <c r="AA949" i="164"/>
  <c r="K949" i="164"/>
  <c r="AA948" i="164"/>
  <c r="K948" i="164"/>
  <c r="AA947" i="164"/>
  <c r="K947" i="164"/>
  <c r="AA946" i="164"/>
  <c r="K946" i="164"/>
  <c r="AA945" i="164"/>
  <c r="K945" i="164"/>
  <c r="AA944" i="164"/>
  <c r="K944" i="164"/>
  <c r="AA943" i="164"/>
  <c r="K943" i="164"/>
  <c r="AA942" i="164"/>
  <c r="K942" i="164"/>
  <c r="AA941" i="164"/>
  <c r="K941" i="164"/>
  <c r="AA940" i="164"/>
  <c r="K940" i="164"/>
  <c r="AA939" i="164"/>
  <c r="K939" i="164"/>
  <c r="AA938" i="164"/>
  <c r="K938" i="164"/>
  <c r="AA937" i="164"/>
  <c r="K937" i="164"/>
  <c r="AA936" i="164"/>
  <c r="K936" i="164"/>
  <c r="AA935" i="164"/>
  <c r="K935" i="164"/>
  <c r="AA934" i="164"/>
  <c r="K934" i="164"/>
  <c r="AA933" i="164"/>
  <c r="K933" i="164"/>
  <c r="AA932" i="164"/>
  <c r="K932" i="164"/>
  <c r="AA931" i="164"/>
  <c r="K931" i="164"/>
  <c r="AA930" i="164"/>
  <c r="K930" i="164"/>
  <c r="AA929" i="164"/>
  <c r="K929" i="164"/>
  <c r="AA928" i="164"/>
  <c r="K928" i="164"/>
  <c r="AA927" i="164"/>
  <c r="K927" i="164"/>
  <c r="AA926" i="164"/>
  <c r="K926" i="164"/>
  <c r="AA925" i="164"/>
  <c r="K925" i="164"/>
  <c r="AA924" i="164"/>
  <c r="K924" i="164"/>
  <c r="AA923" i="164"/>
  <c r="K923" i="164"/>
  <c r="AA922" i="164"/>
  <c r="K922" i="164"/>
  <c r="AA921" i="164"/>
  <c r="K921" i="164"/>
  <c r="AA920" i="164"/>
  <c r="K920" i="164"/>
  <c r="AA919" i="164"/>
  <c r="K919" i="164"/>
  <c r="AA918" i="164"/>
  <c r="K918" i="164"/>
  <c r="AA917" i="164"/>
  <c r="K917" i="164"/>
  <c r="AA916" i="164"/>
  <c r="K916" i="164"/>
  <c r="AA915" i="164"/>
  <c r="K915" i="164"/>
  <c r="AA914" i="164"/>
  <c r="K914" i="164"/>
  <c r="AA913" i="164"/>
  <c r="K913" i="164"/>
  <c r="AA912" i="164"/>
  <c r="K912" i="164"/>
  <c r="AA911" i="164"/>
  <c r="K911" i="164"/>
  <c r="AA910" i="164"/>
  <c r="K910" i="164"/>
  <c r="AA909" i="164"/>
  <c r="K909" i="164"/>
  <c r="AA908" i="164"/>
  <c r="K908" i="164"/>
  <c r="AA907" i="164"/>
  <c r="K907" i="164"/>
  <c r="AA906" i="164"/>
  <c r="K906" i="164"/>
  <c r="AA905" i="164"/>
  <c r="K905" i="164"/>
  <c r="AA904" i="164"/>
  <c r="K904" i="164"/>
  <c r="AA903" i="164"/>
  <c r="K903" i="164"/>
  <c r="AA902" i="164"/>
  <c r="K902" i="164"/>
  <c r="AA901" i="164"/>
  <c r="K901" i="164"/>
  <c r="AA900" i="164"/>
  <c r="K900" i="164"/>
  <c r="AA899" i="164"/>
  <c r="K899" i="164"/>
  <c r="AA898" i="164"/>
  <c r="K898" i="164"/>
  <c r="AA897" i="164"/>
  <c r="K897" i="164"/>
  <c r="AA896" i="164"/>
  <c r="K896" i="164"/>
  <c r="AA895" i="164"/>
  <c r="K895" i="164"/>
  <c r="AA894" i="164"/>
  <c r="K894" i="164"/>
  <c r="AA893" i="164"/>
  <c r="K893" i="164"/>
  <c r="AA892" i="164"/>
  <c r="K892" i="164"/>
  <c r="AA891" i="164"/>
  <c r="K891" i="164"/>
  <c r="AA890" i="164"/>
  <c r="K890" i="164"/>
  <c r="AA889" i="164"/>
  <c r="K889" i="164"/>
  <c r="AA888" i="164"/>
  <c r="K888" i="164"/>
  <c r="AA887" i="164"/>
  <c r="K887" i="164"/>
  <c r="AA886" i="164"/>
  <c r="K886" i="164"/>
  <c r="AA885" i="164"/>
  <c r="K885" i="164"/>
  <c r="AA884" i="164"/>
  <c r="K884" i="164"/>
  <c r="AA883" i="164"/>
  <c r="K883" i="164"/>
  <c r="AA882" i="164"/>
  <c r="K882" i="164"/>
  <c r="AA881" i="164"/>
  <c r="K881" i="164"/>
  <c r="AA880" i="164"/>
  <c r="K880" i="164"/>
  <c r="AA879" i="164"/>
  <c r="K879" i="164"/>
  <c r="AA878" i="164"/>
  <c r="K878" i="164"/>
  <c r="AA877" i="164"/>
  <c r="K877" i="164"/>
  <c r="AA876" i="164"/>
  <c r="K876" i="164"/>
  <c r="AA875" i="164"/>
  <c r="K875" i="164"/>
  <c r="AA874" i="164"/>
  <c r="K874" i="164"/>
  <c r="AA873" i="164"/>
  <c r="K873" i="164"/>
  <c r="AA872" i="164"/>
  <c r="K872" i="164"/>
  <c r="AA871" i="164"/>
  <c r="K871" i="164"/>
  <c r="AA870" i="164"/>
  <c r="K870" i="164"/>
  <c r="AA869" i="164"/>
  <c r="K869" i="164"/>
  <c r="AA868" i="164"/>
  <c r="K868" i="164"/>
  <c r="AA867" i="164"/>
  <c r="K867" i="164"/>
  <c r="AA866" i="164"/>
  <c r="K866" i="164"/>
  <c r="AA865" i="164"/>
  <c r="K865" i="164"/>
  <c r="AA864" i="164"/>
  <c r="K864" i="164"/>
  <c r="AA863" i="164"/>
  <c r="K863" i="164"/>
  <c r="AA862" i="164"/>
  <c r="K862" i="164"/>
  <c r="AA861" i="164"/>
  <c r="K861" i="164"/>
  <c r="AA860" i="164"/>
  <c r="K860" i="164"/>
  <c r="AA859" i="164"/>
  <c r="K859" i="164"/>
  <c r="AA858" i="164"/>
  <c r="K858" i="164"/>
  <c r="AA857" i="164"/>
  <c r="K857" i="164"/>
  <c r="AA856" i="164"/>
  <c r="K856" i="164"/>
  <c r="AA855" i="164"/>
  <c r="K855" i="164"/>
  <c r="AA854" i="164"/>
  <c r="K854" i="164"/>
  <c r="AA853" i="164"/>
  <c r="K853" i="164"/>
  <c r="AA852" i="164"/>
  <c r="K852" i="164"/>
  <c r="AA851" i="164"/>
  <c r="K851" i="164"/>
  <c r="AA850" i="164"/>
  <c r="K850" i="164"/>
  <c r="AA849" i="164"/>
  <c r="K849" i="164"/>
  <c r="AA848" i="164"/>
  <c r="K848" i="164"/>
  <c r="AA847" i="164"/>
  <c r="K847" i="164"/>
  <c r="AA846" i="164"/>
  <c r="K846" i="164"/>
  <c r="AA845" i="164"/>
  <c r="K845" i="164"/>
  <c r="AA844" i="164"/>
  <c r="K844" i="164"/>
  <c r="AA843" i="164"/>
  <c r="K843" i="164"/>
  <c r="AA842" i="164"/>
  <c r="K842" i="164"/>
  <c r="AA841" i="164"/>
  <c r="K841" i="164"/>
  <c r="AA840" i="164"/>
  <c r="K840" i="164"/>
  <c r="AA839" i="164"/>
  <c r="K839" i="164"/>
  <c r="AA838" i="164"/>
  <c r="K838" i="164"/>
  <c r="AA837" i="164"/>
  <c r="K837" i="164"/>
  <c r="AA836" i="164"/>
  <c r="K836" i="164"/>
  <c r="AA835" i="164"/>
  <c r="K835" i="164"/>
  <c r="AA834" i="164"/>
  <c r="K834" i="164"/>
  <c r="AA833" i="164"/>
  <c r="K833" i="164"/>
  <c r="AA832" i="164"/>
  <c r="K832" i="164"/>
  <c r="AA831" i="164"/>
  <c r="K831" i="164"/>
  <c r="AA830" i="164"/>
  <c r="K830" i="164"/>
  <c r="AA829" i="164"/>
  <c r="K829" i="164"/>
  <c r="AA828" i="164"/>
  <c r="K828" i="164"/>
  <c r="AA827" i="164"/>
  <c r="K827" i="164"/>
  <c r="AA826" i="164"/>
  <c r="K826" i="164"/>
  <c r="AA825" i="164"/>
  <c r="K825" i="164"/>
  <c r="AA824" i="164"/>
  <c r="K824" i="164"/>
  <c r="AA823" i="164"/>
  <c r="K823" i="164"/>
  <c r="AA822" i="164"/>
  <c r="K822" i="164"/>
  <c r="AA821" i="164"/>
  <c r="K821" i="164"/>
  <c r="AA820" i="164"/>
  <c r="K820" i="164"/>
  <c r="AA819" i="164"/>
  <c r="K819" i="164"/>
  <c r="AA818" i="164"/>
  <c r="K818" i="164"/>
  <c r="AA817" i="164"/>
  <c r="K817" i="164"/>
  <c r="AA816" i="164"/>
  <c r="K816" i="164"/>
  <c r="AA815" i="164"/>
  <c r="K815" i="164"/>
  <c r="AA814" i="164"/>
  <c r="K814" i="164"/>
  <c r="AA813" i="164"/>
  <c r="K813" i="164"/>
  <c r="AA812" i="164"/>
  <c r="K812" i="164"/>
  <c r="AA811" i="164"/>
  <c r="K811" i="164"/>
  <c r="AA810" i="164"/>
  <c r="K810" i="164"/>
  <c r="AA809" i="164"/>
  <c r="K809" i="164"/>
  <c r="AA808" i="164"/>
  <c r="K808" i="164"/>
  <c r="AA807" i="164"/>
  <c r="K807" i="164"/>
  <c r="AA806" i="164"/>
  <c r="K806" i="164"/>
  <c r="AA805" i="164"/>
  <c r="K805" i="164"/>
  <c r="AA804" i="164"/>
  <c r="K804" i="164"/>
  <c r="AA803" i="164"/>
  <c r="K803" i="164"/>
  <c r="AA802" i="164"/>
  <c r="K802" i="164"/>
  <c r="AA801" i="164"/>
  <c r="K801" i="164"/>
  <c r="AA800" i="164"/>
  <c r="K800" i="164"/>
  <c r="AA799" i="164"/>
  <c r="K799" i="164"/>
  <c r="AA798" i="164"/>
  <c r="K798" i="164"/>
  <c r="AA797" i="164"/>
  <c r="K797" i="164"/>
  <c r="AA796" i="164"/>
  <c r="K796" i="164"/>
  <c r="AA795" i="164"/>
  <c r="K795" i="164"/>
  <c r="AA794" i="164"/>
  <c r="K794" i="164"/>
  <c r="AA793" i="164"/>
  <c r="K793" i="164"/>
  <c r="AA792" i="164"/>
  <c r="K792" i="164"/>
  <c r="AA791" i="164"/>
  <c r="K791" i="164"/>
  <c r="AA790" i="164"/>
  <c r="K790" i="164"/>
  <c r="AA789" i="164"/>
  <c r="K789" i="164"/>
  <c r="AA788" i="164"/>
  <c r="K788" i="164"/>
  <c r="AA787" i="164"/>
  <c r="K787" i="164"/>
  <c r="AA786" i="164"/>
  <c r="K786" i="164"/>
  <c r="AA785" i="164"/>
  <c r="K785" i="164"/>
  <c r="AA784" i="164"/>
  <c r="K784" i="164"/>
  <c r="AA783" i="164"/>
  <c r="K783" i="164"/>
  <c r="AA782" i="164"/>
  <c r="K782" i="164"/>
  <c r="AA781" i="164"/>
  <c r="K781" i="164"/>
  <c r="AA780" i="164"/>
  <c r="K780" i="164"/>
  <c r="AA779" i="164"/>
  <c r="K779" i="164"/>
  <c r="AA778" i="164"/>
  <c r="K778" i="164"/>
  <c r="AA777" i="164"/>
  <c r="K777" i="164"/>
  <c r="AA776" i="164"/>
  <c r="K776" i="164"/>
  <c r="AA775" i="164"/>
  <c r="K775" i="164"/>
  <c r="AA774" i="164"/>
  <c r="K774" i="164"/>
  <c r="AA773" i="164"/>
  <c r="K773" i="164"/>
  <c r="AA772" i="164"/>
  <c r="K772" i="164"/>
  <c r="AA771" i="164"/>
  <c r="K771" i="164"/>
  <c r="AA770" i="164"/>
  <c r="K770" i="164"/>
  <c r="AA769" i="164"/>
  <c r="K769" i="164"/>
  <c r="AA768" i="164"/>
  <c r="K768" i="164"/>
  <c r="AA767" i="164"/>
  <c r="K767" i="164"/>
  <c r="AA766" i="164"/>
  <c r="K766" i="164"/>
  <c r="AA765" i="164"/>
  <c r="K765" i="164"/>
  <c r="AA764" i="164"/>
  <c r="K764" i="164"/>
  <c r="AA763" i="164"/>
  <c r="K763" i="164"/>
  <c r="AA762" i="164"/>
  <c r="K762" i="164"/>
  <c r="AA761" i="164"/>
  <c r="K761" i="164"/>
  <c r="AA760" i="164"/>
  <c r="K760" i="164"/>
  <c r="AA759" i="164"/>
  <c r="K759" i="164"/>
  <c r="AA758" i="164"/>
  <c r="K758" i="164"/>
  <c r="AA757" i="164"/>
  <c r="K757" i="164"/>
  <c r="AA756" i="164"/>
  <c r="K756" i="164"/>
  <c r="AA755" i="164"/>
  <c r="K755" i="164"/>
  <c r="AA754" i="164"/>
  <c r="K754" i="164"/>
  <c r="AA753" i="164"/>
  <c r="K753" i="164"/>
  <c r="AA752" i="164"/>
  <c r="K752" i="164"/>
  <c r="AA751" i="164"/>
  <c r="K751" i="164"/>
  <c r="AA750" i="164"/>
  <c r="K750" i="164"/>
  <c r="AA749" i="164"/>
  <c r="K749" i="164"/>
  <c r="AA748" i="164"/>
  <c r="K748" i="164"/>
  <c r="AA747" i="164"/>
  <c r="K747" i="164"/>
  <c r="AA746" i="164"/>
  <c r="K746" i="164"/>
  <c r="AA745" i="164"/>
  <c r="K745" i="164"/>
  <c r="AA744" i="164"/>
  <c r="K744" i="164"/>
  <c r="AA743" i="164"/>
  <c r="K743" i="164"/>
  <c r="AA742" i="164"/>
  <c r="K742" i="164"/>
  <c r="AA741" i="164"/>
  <c r="K741" i="164"/>
  <c r="AA740" i="164"/>
  <c r="K740" i="164"/>
  <c r="AA739" i="164"/>
  <c r="K739" i="164"/>
  <c r="AA738" i="164"/>
  <c r="K738" i="164"/>
  <c r="AA737" i="164"/>
  <c r="K737" i="164"/>
  <c r="AA736" i="164"/>
  <c r="K736" i="164"/>
  <c r="AA735" i="164"/>
  <c r="K735" i="164"/>
  <c r="AA734" i="164"/>
  <c r="K734" i="164"/>
  <c r="AA733" i="164"/>
  <c r="K733" i="164"/>
  <c r="AA732" i="164"/>
  <c r="K732" i="164"/>
  <c r="AA731" i="164"/>
  <c r="K731" i="164"/>
  <c r="AA730" i="164"/>
  <c r="K730" i="164"/>
  <c r="AA729" i="164"/>
  <c r="K729" i="164"/>
  <c r="AA728" i="164"/>
  <c r="K728" i="164"/>
  <c r="AA727" i="164"/>
  <c r="K727" i="164"/>
  <c r="AA726" i="164"/>
  <c r="K726" i="164"/>
  <c r="AA725" i="164"/>
  <c r="K725" i="164"/>
  <c r="AA724" i="164"/>
  <c r="K724" i="164"/>
  <c r="AA723" i="164"/>
  <c r="K723" i="164"/>
  <c r="AA722" i="164"/>
  <c r="K722" i="164"/>
  <c r="AA721" i="164"/>
  <c r="K721" i="164"/>
  <c r="AA720" i="164"/>
  <c r="K720" i="164"/>
  <c r="AA719" i="164"/>
  <c r="K719" i="164"/>
  <c r="AA718" i="164"/>
  <c r="K718" i="164"/>
  <c r="AA717" i="164"/>
  <c r="K717" i="164"/>
  <c r="AA716" i="164"/>
  <c r="K716" i="164"/>
  <c r="AA715" i="164"/>
  <c r="K715" i="164"/>
  <c r="AA714" i="164"/>
  <c r="K714" i="164"/>
  <c r="AA713" i="164"/>
  <c r="K713" i="164"/>
  <c r="AA712" i="164"/>
  <c r="K712" i="164"/>
  <c r="AA711" i="164"/>
  <c r="K711" i="164"/>
  <c r="AA710" i="164"/>
  <c r="K710" i="164"/>
  <c r="AA709" i="164"/>
  <c r="K709" i="164"/>
  <c r="AA708" i="164"/>
  <c r="K708" i="164"/>
  <c r="AA707" i="164"/>
  <c r="K707" i="164"/>
  <c r="AA706" i="164"/>
  <c r="K706" i="164"/>
  <c r="AA705" i="164"/>
  <c r="K705" i="164"/>
  <c r="AA704" i="164"/>
  <c r="K704" i="164"/>
  <c r="AA703" i="164"/>
  <c r="K703" i="164"/>
  <c r="AA702" i="164"/>
  <c r="K702" i="164"/>
  <c r="AA701" i="164"/>
  <c r="K701" i="164"/>
  <c r="AA700" i="164"/>
  <c r="K700" i="164"/>
  <c r="AA699" i="164"/>
  <c r="K699" i="164"/>
  <c r="AA698" i="164"/>
  <c r="K698" i="164"/>
  <c r="AA697" i="164"/>
  <c r="K697" i="164"/>
  <c r="AA696" i="164"/>
  <c r="K696" i="164"/>
  <c r="AA695" i="164"/>
  <c r="K695" i="164"/>
  <c r="AA694" i="164"/>
  <c r="K694" i="164"/>
  <c r="AA693" i="164"/>
  <c r="K693" i="164"/>
  <c r="AA692" i="164"/>
  <c r="K692" i="164"/>
  <c r="AA691" i="164"/>
  <c r="K691" i="164"/>
  <c r="AA690" i="164"/>
  <c r="K690" i="164"/>
  <c r="AA689" i="164"/>
  <c r="K689" i="164"/>
  <c r="AA688" i="164"/>
  <c r="K688" i="164"/>
  <c r="AA687" i="164"/>
  <c r="K687" i="164"/>
  <c r="AA686" i="164"/>
  <c r="K686" i="164"/>
  <c r="AA685" i="164"/>
  <c r="K685" i="164"/>
  <c r="AA684" i="164"/>
  <c r="K684" i="164"/>
  <c r="AA683" i="164"/>
  <c r="K683" i="164"/>
  <c r="AA682" i="164"/>
  <c r="K682" i="164"/>
  <c r="AA681" i="164"/>
  <c r="K681" i="164"/>
  <c r="AA680" i="164"/>
  <c r="K680" i="164"/>
  <c r="AA679" i="164"/>
  <c r="K679" i="164"/>
  <c r="AA678" i="164"/>
  <c r="K678" i="164"/>
  <c r="AA677" i="164"/>
  <c r="K677" i="164"/>
  <c r="AA676" i="164"/>
  <c r="K676" i="164"/>
  <c r="AA675" i="164"/>
  <c r="K675" i="164"/>
  <c r="AA674" i="164"/>
  <c r="K674" i="164"/>
  <c r="AA673" i="164"/>
  <c r="K673" i="164"/>
  <c r="AA672" i="164"/>
  <c r="K672" i="164"/>
  <c r="AA671" i="164"/>
  <c r="K671" i="164"/>
  <c r="AA670" i="164"/>
  <c r="K670" i="164"/>
  <c r="AA669" i="164"/>
  <c r="K669" i="164"/>
  <c r="AA668" i="164"/>
  <c r="K668" i="164"/>
  <c r="AA667" i="164"/>
  <c r="K667" i="164"/>
  <c r="AA666" i="164"/>
  <c r="K666" i="164"/>
  <c r="AA665" i="164"/>
  <c r="K665" i="164"/>
  <c r="AA664" i="164"/>
  <c r="K664" i="164"/>
  <c r="AA663" i="164"/>
  <c r="K663" i="164"/>
  <c r="AA662" i="164"/>
  <c r="K662" i="164"/>
  <c r="AA661" i="164"/>
  <c r="K661" i="164"/>
  <c r="AA660" i="164"/>
  <c r="K660" i="164"/>
  <c r="AA659" i="164"/>
  <c r="K659" i="164"/>
  <c r="AA658" i="164"/>
  <c r="K658" i="164"/>
  <c r="AA657" i="164"/>
  <c r="K657" i="164"/>
  <c r="AA656" i="164"/>
  <c r="K656" i="164"/>
  <c r="AA655" i="164"/>
  <c r="K655" i="164"/>
  <c r="AA654" i="164"/>
  <c r="K654" i="164"/>
  <c r="AA653" i="164"/>
  <c r="K653" i="164"/>
  <c r="AA652" i="164"/>
  <c r="K652" i="164"/>
  <c r="AA651" i="164"/>
  <c r="K651" i="164"/>
  <c r="AA650" i="164"/>
  <c r="K650" i="164"/>
  <c r="AA649" i="164"/>
  <c r="K649" i="164"/>
  <c r="AA648" i="164"/>
  <c r="K648" i="164"/>
  <c r="AA647" i="164"/>
  <c r="K647" i="164"/>
  <c r="AA646" i="164"/>
  <c r="K646" i="164"/>
  <c r="AA645" i="164"/>
  <c r="K645" i="164"/>
  <c r="AA644" i="164"/>
  <c r="K644" i="164"/>
  <c r="AA643" i="164"/>
  <c r="K643" i="164"/>
  <c r="AA642" i="164"/>
  <c r="K642" i="164"/>
  <c r="AA641" i="164"/>
  <c r="K641" i="164"/>
  <c r="AA640" i="164"/>
  <c r="K640" i="164"/>
  <c r="AA639" i="164"/>
  <c r="K639" i="164"/>
  <c r="AA638" i="164"/>
  <c r="K638" i="164"/>
  <c r="AA637" i="164"/>
  <c r="K637" i="164"/>
  <c r="AA636" i="164"/>
  <c r="K636" i="164"/>
  <c r="AA635" i="164"/>
  <c r="K635" i="164"/>
  <c r="AA634" i="164"/>
  <c r="K634" i="164"/>
  <c r="AA633" i="164"/>
  <c r="K633" i="164"/>
  <c r="AA632" i="164"/>
  <c r="K632" i="164"/>
  <c r="AA631" i="164"/>
  <c r="K631" i="164"/>
  <c r="AA630" i="164"/>
  <c r="K630" i="164"/>
  <c r="AA629" i="164"/>
  <c r="K629" i="164"/>
  <c r="AA628" i="164"/>
  <c r="K628" i="164"/>
  <c r="AA627" i="164"/>
  <c r="K627" i="164"/>
  <c r="AA626" i="164"/>
  <c r="K626" i="164"/>
  <c r="AA625" i="164"/>
  <c r="K625" i="164"/>
  <c r="AA624" i="164"/>
  <c r="K624" i="164"/>
  <c r="AA623" i="164"/>
  <c r="K623" i="164"/>
  <c r="AA622" i="164"/>
  <c r="K622" i="164"/>
  <c r="AA621" i="164"/>
  <c r="K621" i="164"/>
  <c r="AA620" i="164"/>
  <c r="K620" i="164"/>
  <c r="AA619" i="164"/>
  <c r="K619" i="164"/>
  <c r="AA618" i="164"/>
  <c r="K618" i="164"/>
  <c r="AA617" i="164"/>
  <c r="K617" i="164"/>
  <c r="AA616" i="164"/>
  <c r="K616" i="164"/>
  <c r="AA615" i="164"/>
  <c r="K615" i="164"/>
  <c r="AA614" i="164"/>
  <c r="K614" i="164"/>
  <c r="AA613" i="164"/>
  <c r="K613" i="164"/>
  <c r="AA612" i="164"/>
  <c r="K612" i="164"/>
  <c r="AA611" i="164"/>
  <c r="K611" i="164"/>
  <c r="AA610" i="164"/>
  <c r="K610" i="164"/>
  <c r="AA609" i="164"/>
  <c r="K609" i="164"/>
  <c r="AA608" i="164"/>
  <c r="K608" i="164"/>
  <c r="AA607" i="164"/>
  <c r="K607" i="164"/>
  <c r="AA606" i="164"/>
  <c r="K606" i="164"/>
  <c r="AA605" i="164"/>
  <c r="K605" i="164"/>
  <c r="AA604" i="164"/>
  <c r="K604" i="164"/>
  <c r="AA603" i="164"/>
  <c r="K603" i="164"/>
  <c r="AA602" i="164"/>
  <c r="K602" i="164"/>
  <c r="AA601" i="164"/>
  <c r="K601" i="164"/>
  <c r="AA600" i="164"/>
  <c r="K600" i="164"/>
  <c r="AA599" i="164"/>
  <c r="K599" i="164"/>
  <c r="AA598" i="164"/>
  <c r="K598" i="164"/>
  <c r="AA597" i="164"/>
  <c r="K597" i="164"/>
  <c r="AA596" i="164"/>
  <c r="K596" i="164"/>
  <c r="AA595" i="164"/>
  <c r="K595" i="164"/>
  <c r="AA594" i="164"/>
  <c r="K594" i="164"/>
  <c r="AA593" i="164"/>
  <c r="K593" i="164"/>
  <c r="AA592" i="164"/>
  <c r="K592" i="164"/>
  <c r="AA591" i="164"/>
  <c r="K591" i="164"/>
  <c r="AA590" i="164"/>
  <c r="K590" i="164"/>
  <c r="AA589" i="164"/>
  <c r="K589" i="164"/>
  <c r="AA588" i="164"/>
  <c r="K588" i="164"/>
  <c r="AA587" i="164"/>
  <c r="K587" i="164"/>
  <c r="AA586" i="164"/>
  <c r="K586" i="164"/>
  <c r="AA585" i="164"/>
  <c r="K585" i="164"/>
  <c r="AA584" i="164"/>
  <c r="K584" i="164"/>
  <c r="AA583" i="164"/>
  <c r="K583" i="164"/>
  <c r="AA582" i="164"/>
  <c r="K582" i="164"/>
  <c r="AA581" i="164"/>
  <c r="K581" i="164"/>
  <c r="AA580" i="164"/>
  <c r="K580" i="164"/>
  <c r="AA579" i="164"/>
  <c r="K579" i="164"/>
  <c r="AA578" i="164"/>
  <c r="K578" i="164"/>
  <c r="AA577" i="164"/>
  <c r="K577" i="164"/>
  <c r="AA576" i="164"/>
  <c r="K576" i="164"/>
  <c r="AA575" i="164"/>
  <c r="K575" i="164"/>
  <c r="AA574" i="164"/>
  <c r="K574" i="164"/>
  <c r="AA573" i="164"/>
  <c r="K573" i="164"/>
  <c r="AA572" i="164"/>
  <c r="K572" i="164"/>
  <c r="AA571" i="164"/>
  <c r="K571" i="164"/>
  <c r="AA570" i="164"/>
  <c r="K570" i="164"/>
  <c r="AA569" i="164"/>
  <c r="K569" i="164"/>
  <c r="AA568" i="164"/>
  <c r="K568" i="164"/>
  <c r="AA567" i="164"/>
  <c r="K567" i="164"/>
  <c r="AA566" i="164"/>
  <c r="K566" i="164"/>
  <c r="AA565" i="164"/>
  <c r="K565" i="164"/>
  <c r="AA564" i="164"/>
  <c r="K564" i="164"/>
  <c r="AA563" i="164"/>
  <c r="K563" i="164"/>
  <c r="AA562" i="164"/>
  <c r="K562" i="164"/>
  <c r="AA561" i="164"/>
  <c r="K561" i="164"/>
  <c r="AA560" i="164"/>
  <c r="K560" i="164"/>
  <c r="AA559" i="164"/>
  <c r="K559" i="164"/>
  <c r="AA558" i="164"/>
  <c r="K558" i="164"/>
  <c r="AA557" i="164"/>
  <c r="K557" i="164"/>
  <c r="AA556" i="164"/>
  <c r="K556" i="164"/>
  <c r="AA555" i="164"/>
  <c r="K555" i="164"/>
  <c r="AA554" i="164"/>
  <c r="K554" i="164"/>
  <c r="AA553" i="164"/>
  <c r="K553" i="164"/>
  <c r="AA552" i="164"/>
  <c r="K552" i="164"/>
  <c r="AA551" i="164"/>
  <c r="K551" i="164"/>
  <c r="AA550" i="164"/>
  <c r="K550" i="164"/>
  <c r="AA549" i="164"/>
  <c r="K549" i="164"/>
  <c r="AA548" i="164"/>
  <c r="K548" i="164"/>
  <c r="AA547" i="164"/>
  <c r="K547" i="164"/>
  <c r="AA546" i="164"/>
  <c r="K546" i="164"/>
  <c r="AA545" i="164"/>
  <c r="K545" i="164"/>
  <c r="AA544" i="164"/>
  <c r="K544" i="164"/>
  <c r="AA543" i="164"/>
  <c r="K543" i="164"/>
  <c r="AA542" i="164"/>
  <c r="K542" i="164"/>
  <c r="AA541" i="164"/>
  <c r="K541" i="164"/>
  <c r="AA540" i="164"/>
  <c r="K540" i="164"/>
  <c r="AA539" i="164"/>
  <c r="K539" i="164"/>
  <c r="AA538" i="164"/>
  <c r="K538" i="164"/>
  <c r="AA537" i="164"/>
  <c r="K537" i="164"/>
  <c r="AA536" i="164"/>
  <c r="K536" i="164"/>
  <c r="AA535" i="164"/>
  <c r="K535" i="164"/>
  <c r="AA534" i="164"/>
  <c r="K534" i="164"/>
  <c r="AA533" i="164"/>
  <c r="K533" i="164"/>
  <c r="AA532" i="164"/>
  <c r="K532" i="164"/>
  <c r="AA531" i="164"/>
  <c r="K531" i="164"/>
  <c r="AA530" i="164"/>
  <c r="K530" i="164"/>
  <c r="AA529" i="164"/>
  <c r="K529" i="164"/>
  <c r="AA528" i="164"/>
  <c r="K528" i="164"/>
  <c r="AA527" i="164"/>
  <c r="K527" i="164"/>
  <c r="AA526" i="164"/>
  <c r="K526" i="164"/>
  <c r="AA525" i="164"/>
  <c r="K525" i="164"/>
  <c r="AA524" i="164"/>
  <c r="K524" i="164"/>
  <c r="AA523" i="164"/>
  <c r="K523" i="164"/>
  <c r="AA522" i="164"/>
  <c r="K522" i="164"/>
  <c r="AA521" i="164"/>
  <c r="K521" i="164"/>
  <c r="AA520" i="164"/>
  <c r="K520" i="164"/>
  <c r="AA519" i="164"/>
  <c r="K519" i="164"/>
  <c r="AA518" i="164"/>
  <c r="K518" i="164"/>
  <c r="AA517" i="164"/>
  <c r="K517" i="164"/>
  <c r="AA516" i="164"/>
  <c r="K516" i="164"/>
  <c r="AA515" i="164"/>
  <c r="K515" i="164"/>
  <c r="AA514" i="164"/>
  <c r="K514" i="164"/>
  <c r="AA513" i="164"/>
  <c r="K513" i="164"/>
  <c r="AA512" i="164"/>
  <c r="K512" i="164"/>
  <c r="AA511" i="164"/>
  <c r="K511" i="164"/>
  <c r="AA510" i="164"/>
  <c r="K510" i="164"/>
  <c r="AA509" i="164"/>
  <c r="K509" i="164"/>
  <c r="AA508" i="164"/>
  <c r="K508" i="164"/>
  <c r="AA507" i="164"/>
  <c r="K507" i="164"/>
  <c r="AA506" i="164"/>
  <c r="K506" i="164"/>
  <c r="AA505" i="164"/>
  <c r="K505" i="164"/>
  <c r="AA504" i="164"/>
  <c r="K504" i="164"/>
  <c r="AA503" i="164"/>
  <c r="K503" i="164"/>
  <c r="AA502" i="164"/>
  <c r="K502" i="164"/>
  <c r="AA501" i="164"/>
  <c r="K501" i="164"/>
  <c r="AA500" i="164"/>
  <c r="K500" i="164"/>
  <c r="AA499" i="164"/>
  <c r="K499" i="164"/>
  <c r="AA498" i="164"/>
  <c r="K498" i="164"/>
  <c r="AA497" i="164"/>
  <c r="K497" i="164"/>
  <c r="AA496" i="164"/>
  <c r="K496" i="164"/>
  <c r="AA495" i="164"/>
  <c r="K495" i="164"/>
  <c r="AA494" i="164"/>
  <c r="K494" i="164"/>
  <c r="AA493" i="164"/>
  <c r="K493" i="164"/>
  <c r="AA492" i="164"/>
  <c r="K492" i="164"/>
  <c r="AA491" i="164"/>
  <c r="K491" i="164"/>
  <c r="AA490" i="164"/>
  <c r="K490" i="164"/>
  <c r="AA489" i="164"/>
  <c r="K489" i="164"/>
  <c r="AA488" i="164"/>
  <c r="K488" i="164"/>
  <c r="AA487" i="164"/>
  <c r="K487" i="164"/>
  <c r="AA486" i="164"/>
  <c r="K486" i="164"/>
  <c r="AA485" i="164"/>
  <c r="K485" i="164"/>
  <c r="AA484" i="164"/>
  <c r="K484" i="164"/>
  <c r="AA483" i="164"/>
  <c r="K483" i="164"/>
  <c r="AA482" i="164"/>
  <c r="K482" i="164"/>
  <c r="AA481" i="164"/>
  <c r="K481" i="164"/>
  <c r="AA480" i="164"/>
  <c r="K480" i="164"/>
  <c r="AA479" i="164"/>
  <c r="K479" i="164"/>
  <c r="AA478" i="164"/>
  <c r="K478" i="164"/>
  <c r="AA477" i="164"/>
  <c r="K477" i="164"/>
  <c r="AA476" i="164"/>
  <c r="K476" i="164"/>
  <c r="AA475" i="164"/>
  <c r="K475" i="164"/>
  <c r="AA474" i="164"/>
  <c r="K474" i="164"/>
  <c r="AA473" i="164"/>
  <c r="K473" i="164"/>
  <c r="AA472" i="164"/>
  <c r="K472" i="164"/>
  <c r="AA471" i="164"/>
  <c r="K471" i="164"/>
  <c r="AA470" i="164"/>
  <c r="K470" i="164"/>
  <c r="AA469" i="164"/>
  <c r="K469" i="164"/>
  <c r="AA468" i="164"/>
  <c r="K468" i="164"/>
  <c r="AA467" i="164"/>
  <c r="K467" i="164"/>
  <c r="AA466" i="164"/>
  <c r="K466" i="164"/>
  <c r="AA465" i="164"/>
  <c r="K465" i="164"/>
  <c r="AA464" i="164"/>
  <c r="K464" i="164"/>
  <c r="AA463" i="164"/>
  <c r="K463" i="164"/>
  <c r="AA462" i="164"/>
  <c r="K462" i="164"/>
  <c r="AA461" i="164"/>
  <c r="K461" i="164"/>
  <c r="AA460" i="164"/>
  <c r="K460" i="164"/>
  <c r="AA459" i="164"/>
  <c r="K459" i="164"/>
  <c r="AA458" i="164"/>
  <c r="K458" i="164"/>
  <c r="AA457" i="164"/>
  <c r="K457" i="164"/>
  <c r="AA456" i="164"/>
  <c r="K456" i="164"/>
  <c r="AA455" i="164"/>
  <c r="K455" i="164"/>
  <c r="AA454" i="164"/>
  <c r="K454" i="164"/>
  <c r="AA453" i="164"/>
  <c r="K453" i="164"/>
  <c r="AA452" i="164"/>
  <c r="K452" i="164"/>
  <c r="AA451" i="164"/>
  <c r="K451" i="164"/>
  <c r="AA450" i="164"/>
  <c r="K450" i="164"/>
  <c r="AA449" i="164"/>
  <c r="K449" i="164"/>
  <c r="AA448" i="164"/>
  <c r="K448" i="164"/>
  <c r="AA447" i="164"/>
  <c r="K447" i="164"/>
  <c r="AA446" i="164"/>
  <c r="K446" i="164"/>
  <c r="AA445" i="164"/>
  <c r="K445" i="164"/>
  <c r="AA444" i="164"/>
  <c r="K444" i="164"/>
  <c r="AA443" i="164"/>
  <c r="K443" i="164"/>
  <c r="AA442" i="164"/>
  <c r="K442" i="164"/>
  <c r="AA441" i="164"/>
  <c r="K441" i="164"/>
  <c r="AA440" i="164"/>
  <c r="K440" i="164"/>
  <c r="AA439" i="164"/>
  <c r="K439" i="164"/>
  <c r="AA438" i="164"/>
  <c r="K438" i="164"/>
  <c r="AA437" i="164"/>
  <c r="K437" i="164"/>
  <c r="AA436" i="164"/>
  <c r="K436" i="164"/>
  <c r="AA435" i="164"/>
  <c r="K435" i="164"/>
  <c r="AA434" i="164"/>
  <c r="K434" i="164"/>
  <c r="AA433" i="164"/>
  <c r="K433" i="164"/>
  <c r="AA432" i="164"/>
  <c r="K432" i="164"/>
  <c r="AA431" i="164"/>
  <c r="K431" i="164"/>
  <c r="AA430" i="164"/>
  <c r="K430" i="164"/>
  <c r="AA429" i="164"/>
  <c r="K429" i="164"/>
  <c r="AA428" i="164"/>
  <c r="K428" i="164"/>
  <c r="AA427" i="164"/>
  <c r="K427" i="164"/>
  <c r="AA426" i="164"/>
  <c r="K426" i="164"/>
  <c r="AA425" i="164"/>
  <c r="K425" i="164"/>
  <c r="AA424" i="164"/>
  <c r="K424" i="164"/>
  <c r="AA423" i="164"/>
  <c r="K423" i="164"/>
  <c r="AA422" i="164"/>
  <c r="K422" i="164"/>
  <c r="AA421" i="164"/>
  <c r="K421" i="164"/>
  <c r="AA420" i="164"/>
  <c r="K420" i="164"/>
  <c r="AA419" i="164"/>
  <c r="K419" i="164"/>
  <c r="AA418" i="164"/>
  <c r="K418" i="164"/>
  <c r="AA417" i="164"/>
  <c r="K417" i="164"/>
  <c r="AA416" i="164"/>
  <c r="K416" i="164"/>
  <c r="AA415" i="164"/>
  <c r="K415" i="164"/>
  <c r="AA414" i="164"/>
  <c r="K414" i="164"/>
  <c r="AA413" i="164"/>
  <c r="K413" i="164"/>
  <c r="AA412" i="164"/>
  <c r="K412" i="164"/>
  <c r="AA411" i="164"/>
  <c r="K411" i="164"/>
  <c r="AA410" i="164"/>
  <c r="K410" i="164"/>
  <c r="AA409" i="164"/>
  <c r="K409" i="164"/>
  <c r="AA408" i="164"/>
  <c r="K408" i="164"/>
  <c r="AA407" i="164"/>
  <c r="K407" i="164"/>
  <c r="AA406" i="164"/>
  <c r="K406" i="164"/>
  <c r="AA405" i="164"/>
  <c r="K405" i="164"/>
  <c r="AA404" i="164"/>
  <c r="K404" i="164"/>
  <c r="AA403" i="164"/>
  <c r="K403" i="164"/>
  <c r="AA402" i="164"/>
  <c r="K402" i="164"/>
  <c r="AA401" i="164"/>
  <c r="K401" i="164"/>
  <c r="AA400" i="164"/>
  <c r="K400" i="164"/>
  <c r="AA399" i="164"/>
  <c r="K399" i="164"/>
  <c r="AA398" i="164"/>
  <c r="K398" i="164"/>
  <c r="AA397" i="164"/>
  <c r="K397" i="164"/>
  <c r="AA396" i="164"/>
  <c r="K396" i="164"/>
  <c r="AA395" i="164"/>
  <c r="K395" i="164"/>
  <c r="AA394" i="164"/>
  <c r="K394" i="164"/>
  <c r="AA393" i="164"/>
  <c r="K393" i="164"/>
  <c r="AA392" i="164"/>
  <c r="K392" i="164"/>
  <c r="AA391" i="164"/>
  <c r="K391" i="164"/>
  <c r="AA390" i="164"/>
  <c r="K390" i="164"/>
  <c r="AA389" i="164"/>
  <c r="K389" i="164"/>
  <c r="AA388" i="164"/>
  <c r="K388" i="164"/>
  <c r="AA387" i="164"/>
  <c r="K387" i="164"/>
  <c r="AA386" i="164"/>
  <c r="K386" i="164"/>
  <c r="AA385" i="164"/>
  <c r="K385" i="164"/>
  <c r="AA384" i="164"/>
  <c r="K384" i="164"/>
  <c r="AA383" i="164"/>
  <c r="K383" i="164"/>
  <c r="AA382" i="164"/>
  <c r="K382" i="164"/>
  <c r="AA381" i="164"/>
  <c r="K381" i="164"/>
  <c r="AA380" i="164"/>
  <c r="K380" i="164"/>
  <c r="AA379" i="164"/>
  <c r="K379" i="164"/>
  <c r="AA378" i="164"/>
  <c r="K378" i="164"/>
  <c r="AA377" i="164"/>
  <c r="K377" i="164"/>
  <c r="AA376" i="164"/>
  <c r="K376" i="164"/>
  <c r="AA375" i="164"/>
  <c r="K375" i="164"/>
  <c r="AA374" i="164"/>
  <c r="K374" i="164"/>
  <c r="AA373" i="164"/>
  <c r="K373" i="164"/>
  <c r="AA372" i="164"/>
  <c r="K372" i="164"/>
  <c r="AA371" i="164"/>
  <c r="K371" i="164"/>
  <c r="AA370" i="164"/>
  <c r="K370" i="164"/>
  <c r="AA369" i="164"/>
  <c r="K369" i="164"/>
  <c r="AA368" i="164"/>
  <c r="K368" i="164"/>
  <c r="AA367" i="164"/>
  <c r="K367" i="164"/>
  <c r="AA366" i="164"/>
  <c r="K366" i="164"/>
  <c r="AA365" i="164"/>
  <c r="K365" i="164"/>
  <c r="AA364" i="164"/>
  <c r="K364" i="164"/>
  <c r="AA363" i="164"/>
  <c r="K363" i="164"/>
  <c r="AA362" i="164"/>
  <c r="K362" i="164"/>
  <c r="AA361" i="164"/>
  <c r="K361" i="164"/>
  <c r="AA360" i="164"/>
  <c r="K360" i="164"/>
  <c r="AA359" i="164"/>
  <c r="K359" i="164"/>
  <c r="AA358" i="164"/>
  <c r="K358" i="164"/>
  <c r="AA357" i="164"/>
  <c r="K357" i="164"/>
  <c r="AA356" i="164"/>
  <c r="K356" i="164"/>
  <c r="AA355" i="164"/>
  <c r="K355" i="164"/>
  <c r="AA354" i="164"/>
  <c r="K354" i="164"/>
  <c r="AA353" i="164"/>
  <c r="K353" i="164"/>
  <c r="AA352" i="164"/>
  <c r="K352" i="164"/>
  <c r="AA351" i="164"/>
  <c r="K351" i="164"/>
  <c r="AA350" i="164"/>
  <c r="K350" i="164"/>
  <c r="AA349" i="164"/>
  <c r="K349" i="164"/>
  <c r="AA348" i="164"/>
  <c r="K348" i="164"/>
  <c r="AA347" i="164"/>
  <c r="K347" i="164"/>
  <c r="AA346" i="164"/>
  <c r="K346" i="164"/>
  <c r="AA345" i="164"/>
  <c r="K345" i="164"/>
  <c r="AA344" i="164"/>
  <c r="K344" i="164"/>
  <c r="AA343" i="164"/>
  <c r="K343" i="164"/>
  <c r="AA342" i="164"/>
  <c r="K342" i="164"/>
  <c r="AA341" i="164"/>
  <c r="K341" i="164"/>
  <c r="AA340" i="164"/>
  <c r="K340" i="164"/>
  <c r="AA339" i="164"/>
  <c r="K339" i="164"/>
  <c r="AA338" i="164"/>
  <c r="K338" i="164"/>
  <c r="AA337" i="164"/>
  <c r="K337" i="164"/>
  <c r="AA336" i="164"/>
  <c r="K336" i="164"/>
  <c r="AA335" i="164"/>
  <c r="K335" i="164"/>
  <c r="AA334" i="164"/>
  <c r="K334" i="164"/>
  <c r="AA333" i="164"/>
  <c r="K333" i="164"/>
  <c r="AA332" i="164"/>
  <c r="K332" i="164"/>
  <c r="AA331" i="164"/>
  <c r="K331" i="164"/>
  <c r="AA330" i="164"/>
  <c r="K330" i="164"/>
  <c r="AA329" i="164"/>
  <c r="K329" i="164"/>
  <c r="AA328" i="164"/>
  <c r="K328" i="164"/>
  <c r="AA327" i="164"/>
  <c r="K327" i="164"/>
  <c r="AA326" i="164"/>
  <c r="K326" i="164"/>
  <c r="AA325" i="164"/>
  <c r="K325" i="164"/>
  <c r="AA324" i="164"/>
  <c r="K324" i="164"/>
  <c r="AA323" i="164"/>
  <c r="K323" i="164"/>
  <c r="AA322" i="164"/>
  <c r="K322" i="164"/>
  <c r="AA321" i="164"/>
  <c r="K321" i="164"/>
  <c r="AA320" i="164"/>
  <c r="K320" i="164"/>
  <c r="AA319" i="164"/>
  <c r="K319" i="164"/>
  <c r="AA318" i="164"/>
  <c r="K318" i="164"/>
  <c r="AA317" i="164"/>
  <c r="K317" i="164"/>
  <c r="AA316" i="164"/>
  <c r="K316" i="164"/>
  <c r="AA315" i="164"/>
  <c r="K315" i="164"/>
  <c r="AA314" i="164"/>
  <c r="K314" i="164"/>
  <c r="AA313" i="164"/>
  <c r="K313" i="164"/>
  <c r="AA312" i="164"/>
  <c r="K312" i="164"/>
  <c r="AA311" i="164"/>
  <c r="K311" i="164"/>
  <c r="AA310" i="164"/>
  <c r="K310" i="164"/>
  <c r="AA309" i="164"/>
  <c r="K309" i="164"/>
  <c r="AA308" i="164"/>
  <c r="K308" i="164"/>
  <c r="AA307" i="164"/>
  <c r="K307" i="164"/>
  <c r="AA306" i="164"/>
  <c r="K306" i="164"/>
  <c r="AA305" i="164"/>
  <c r="K305" i="164"/>
  <c r="AA304" i="164"/>
  <c r="K304" i="164"/>
  <c r="AA303" i="164"/>
  <c r="K303" i="164"/>
  <c r="AA302" i="164"/>
  <c r="K302" i="164"/>
  <c r="AA301" i="164"/>
  <c r="K301" i="164"/>
  <c r="AA300" i="164"/>
  <c r="K300" i="164"/>
  <c r="AA299" i="164"/>
  <c r="K299" i="164"/>
  <c r="AA298" i="164"/>
  <c r="K298" i="164"/>
  <c r="AA297" i="164"/>
  <c r="K297" i="164"/>
  <c r="AA296" i="164"/>
  <c r="K296" i="164"/>
  <c r="AA295" i="164"/>
  <c r="K295" i="164"/>
  <c r="AA294" i="164"/>
  <c r="K294" i="164"/>
  <c r="AA293" i="164"/>
  <c r="K293" i="164"/>
  <c r="AA292" i="164"/>
  <c r="K292" i="164"/>
  <c r="AA291" i="164"/>
  <c r="K291" i="164"/>
  <c r="AA290" i="164"/>
  <c r="K290" i="164"/>
  <c r="AA289" i="164"/>
  <c r="K289" i="164"/>
  <c r="AA288" i="164"/>
  <c r="K288" i="164"/>
  <c r="AA287" i="164"/>
  <c r="K287" i="164"/>
  <c r="AA286" i="164"/>
  <c r="K286" i="164"/>
  <c r="AA285" i="164"/>
  <c r="K285" i="164"/>
  <c r="AA284" i="164"/>
  <c r="K284" i="164"/>
  <c r="AA283" i="164"/>
  <c r="K283" i="164"/>
  <c r="AA282" i="164"/>
  <c r="K282" i="164"/>
  <c r="AA281" i="164"/>
  <c r="K281" i="164"/>
  <c r="AA280" i="164"/>
  <c r="K280" i="164"/>
  <c r="AA279" i="164"/>
  <c r="K279" i="164"/>
  <c r="AA278" i="164"/>
  <c r="K278" i="164"/>
  <c r="AA277" i="164"/>
  <c r="K277" i="164"/>
  <c r="AA276" i="164"/>
  <c r="K276" i="164"/>
  <c r="AA275" i="164"/>
  <c r="K275" i="164"/>
  <c r="AA274" i="164"/>
  <c r="K274" i="164"/>
  <c r="AA273" i="164"/>
  <c r="K273" i="164"/>
  <c r="AA272" i="164"/>
  <c r="K272" i="164"/>
  <c r="AA271" i="164"/>
  <c r="K271" i="164"/>
  <c r="AA270" i="164"/>
  <c r="K270" i="164"/>
  <c r="AA269" i="164"/>
  <c r="K269" i="164"/>
  <c r="AA268" i="164"/>
  <c r="K268" i="164"/>
  <c r="AA267" i="164"/>
  <c r="K267" i="164"/>
  <c r="AA266" i="164"/>
  <c r="K266" i="164"/>
  <c r="AA265" i="164"/>
  <c r="K265" i="164"/>
  <c r="AA264" i="164"/>
  <c r="K264" i="164"/>
  <c r="AA263" i="164"/>
  <c r="K263" i="164"/>
  <c r="AA262" i="164"/>
  <c r="K262" i="164"/>
  <c r="AA261" i="164"/>
  <c r="K261" i="164"/>
  <c r="AA260" i="164"/>
  <c r="K260" i="164"/>
  <c r="AA259" i="164"/>
  <c r="K259" i="164"/>
  <c r="AA258" i="164"/>
  <c r="K258" i="164"/>
  <c r="AA257" i="164"/>
  <c r="K257" i="164"/>
  <c r="AA256" i="164"/>
  <c r="K256" i="164"/>
  <c r="AA255" i="164"/>
  <c r="K255" i="164"/>
  <c r="AA254" i="164"/>
  <c r="K254" i="164"/>
  <c r="AA253" i="164"/>
  <c r="K253" i="164"/>
  <c r="AA252" i="164"/>
  <c r="K252" i="164"/>
  <c r="AA251" i="164"/>
  <c r="K251" i="164"/>
  <c r="AA250" i="164"/>
  <c r="K250" i="164"/>
  <c r="AA249" i="164"/>
  <c r="K249" i="164"/>
  <c r="AA248" i="164"/>
  <c r="K248" i="164"/>
  <c r="AA247" i="164"/>
  <c r="K247" i="164"/>
  <c r="AA246" i="164"/>
  <c r="K246" i="164"/>
  <c r="AA245" i="164"/>
  <c r="K245" i="164"/>
  <c r="AA244" i="164"/>
  <c r="K244" i="164"/>
  <c r="AA243" i="164"/>
  <c r="K243" i="164"/>
  <c r="AA242" i="164"/>
  <c r="K242" i="164"/>
  <c r="AA241" i="164"/>
  <c r="K241" i="164"/>
  <c r="AA240" i="164"/>
  <c r="K240" i="164"/>
  <c r="AA239" i="164"/>
  <c r="K239" i="164"/>
  <c r="AA238" i="164"/>
  <c r="K238" i="164"/>
  <c r="AA237" i="164"/>
  <c r="K237" i="164"/>
  <c r="AA236" i="164"/>
  <c r="K236" i="164"/>
  <c r="AA235" i="164"/>
  <c r="K235" i="164"/>
  <c r="AA234" i="164"/>
  <c r="K234" i="164"/>
  <c r="AA233" i="164"/>
  <c r="K233" i="164"/>
  <c r="AA232" i="164"/>
  <c r="K232" i="164"/>
  <c r="AA231" i="164"/>
  <c r="K231" i="164"/>
  <c r="AA230" i="164"/>
  <c r="K230" i="164"/>
  <c r="AA229" i="164"/>
  <c r="K229" i="164"/>
  <c r="AA228" i="164"/>
  <c r="K228" i="164"/>
  <c r="AA227" i="164"/>
  <c r="K227" i="164"/>
  <c r="AA226" i="164"/>
  <c r="K226" i="164"/>
  <c r="AA225" i="164"/>
  <c r="K225" i="164"/>
  <c r="AA224" i="164"/>
  <c r="K224" i="164"/>
  <c r="AA223" i="164"/>
  <c r="K223" i="164"/>
  <c r="AA222" i="164"/>
  <c r="K222" i="164"/>
  <c r="AA221" i="164"/>
  <c r="K221" i="164"/>
  <c r="AA220" i="164"/>
  <c r="K220" i="164"/>
  <c r="AA219" i="164"/>
  <c r="K219" i="164"/>
  <c r="AA218" i="164"/>
  <c r="K218" i="164"/>
  <c r="AA217" i="164"/>
  <c r="K217" i="164"/>
  <c r="AA216" i="164"/>
  <c r="K216" i="164"/>
  <c r="AA215" i="164"/>
  <c r="K215" i="164"/>
  <c r="AA214" i="164"/>
  <c r="K214" i="164"/>
  <c r="AA213" i="164"/>
  <c r="K213" i="164"/>
  <c r="AA212" i="164"/>
  <c r="K212" i="164"/>
  <c r="AA211" i="164"/>
  <c r="K211" i="164"/>
  <c r="AA210" i="164"/>
  <c r="K210" i="164"/>
  <c r="AA209" i="164"/>
  <c r="K209" i="164"/>
  <c r="AA208" i="164"/>
  <c r="K208" i="164"/>
  <c r="AA207" i="164"/>
  <c r="K207" i="164"/>
  <c r="AA206" i="164"/>
  <c r="K206" i="164"/>
  <c r="AA205" i="164"/>
  <c r="K205" i="164"/>
  <c r="AA204" i="164"/>
  <c r="K204" i="164"/>
  <c r="AA203" i="164"/>
  <c r="K203" i="164"/>
  <c r="AA202" i="164"/>
  <c r="K202" i="164"/>
  <c r="AA201" i="164"/>
  <c r="K201" i="164"/>
  <c r="AA200" i="164"/>
  <c r="K200" i="164"/>
  <c r="AA199" i="164"/>
  <c r="K199" i="164"/>
  <c r="AA198" i="164"/>
  <c r="K198" i="164"/>
  <c r="AA197" i="164"/>
  <c r="K197" i="164"/>
  <c r="AA196" i="164"/>
  <c r="K196" i="164"/>
  <c r="AA195" i="164"/>
  <c r="K195" i="164"/>
  <c r="AA194" i="164"/>
  <c r="K194" i="164"/>
  <c r="AA193" i="164"/>
  <c r="K193" i="164"/>
  <c r="AA192" i="164"/>
  <c r="K192" i="164"/>
  <c r="AA191" i="164"/>
  <c r="K191" i="164"/>
  <c r="AA190" i="164"/>
  <c r="K190" i="164"/>
  <c r="AA189" i="164"/>
  <c r="K189" i="164"/>
  <c r="AA188" i="164"/>
  <c r="K188" i="164"/>
  <c r="AA187" i="164"/>
  <c r="K187" i="164"/>
  <c r="AA186" i="164"/>
  <c r="K186" i="164"/>
  <c r="AA185" i="164"/>
  <c r="K185" i="164"/>
  <c r="AA184" i="164"/>
  <c r="K184" i="164"/>
  <c r="AA183" i="164"/>
  <c r="K183" i="164"/>
  <c r="AA182" i="164"/>
  <c r="K182" i="164"/>
  <c r="AA181" i="164"/>
  <c r="K181" i="164"/>
  <c r="AA180" i="164"/>
  <c r="K180" i="164"/>
  <c r="AA179" i="164"/>
  <c r="K179" i="164"/>
  <c r="AA178" i="164"/>
  <c r="K178" i="164"/>
  <c r="AA177" i="164"/>
  <c r="K177" i="164"/>
  <c r="AA176" i="164"/>
  <c r="K176" i="164"/>
  <c r="AA175" i="164"/>
  <c r="K175" i="164"/>
  <c r="AA174" i="164"/>
  <c r="K174" i="164"/>
  <c r="AA173" i="164"/>
  <c r="K173" i="164"/>
  <c r="AA172" i="164"/>
  <c r="K172" i="164"/>
  <c r="AA171" i="164"/>
  <c r="K171" i="164"/>
  <c r="AA170" i="164"/>
  <c r="K170" i="164"/>
  <c r="AA169" i="164"/>
  <c r="K169" i="164"/>
  <c r="AA168" i="164"/>
  <c r="K168" i="164"/>
  <c r="AA167" i="164"/>
  <c r="K167" i="164"/>
  <c r="AA166" i="164"/>
  <c r="K166" i="164"/>
  <c r="AA165" i="164"/>
  <c r="K165" i="164"/>
  <c r="AA164" i="164"/>
  <c r="K164" i="164"/>
  <c r="AA163" i="164"/>
  <c r="K163" i="164"/>
  <c r="AA162" i="164"/>
  <c r="K162" i="164"/>
  <c r="AA161" i="164"/>
  <c r="K161" i="164"/>
  <c r="AA160" i="164"/>
  <c r="K160" i="164"/>
  <c r="AA159" i="164"/>
  <c r="K159" i="164"/>
  <c r="AA158" i="164"/>
  <c r="K158" i="164"/>
  <c r="AA157" i="164"/>
  <c r="K157" i="164"/>
  <c r="AA156" i="164"/>
  <c r="K156" i="164"/>
  <c r="AA155" i="164"/>
  <c r="K155" i="164"/>
  <c r="AA154" i="164"/>
  <c r="K154" i="164"/>
  <c r="AA153" i="164"/>
  <c r="K153" i="164"/>
  <c r="AA152" i="164"/>
  <c r="K152" i="164"/>
  <c r="AA151" i="164"/>
  <c r="K151" i="164"/>
  <c r="AA150" i="164"/>
  <c r="K150" i="164"/>
  <c r="AA149" i="164"/>
  <c r="K149" i="164"/>
  <c r="AA148" i="164"/>
  <c r="K148" i="164"/>
  <c r="AA147" i="164"/>
  <c r="K147" i="164"/>
  <c r="AA146" i="164"/>
  <c r="K146" i="164"/>
  <c r="AA145" i="164"/>
  <c r="K145" i="164"/>
  <c r="AA144" i="164"/>
  <c r="K144" i="164"/>
  <c r="AA143" i="164"/>
  <c r="K143" i="164"/>
  <c r="AA142" i="164"/>
  <c r="K142" i="164"/>
  <c r="AA141" i="164"/>
  <c r="K141" i="164"/>
  <c r="AA140" i="164"/>
  <c r="K140" i="164"/>
  <c r="AA139" i="164"/>
  <c r="K139" i="164"/>
  <c r="AA138" i="164"/>
  <c r="K138" i="164"/>
  <c r="AA137" i="164"/>
  <c r="K137" i="164"/>
  <c r="AA136" i="164"/>
  <c r="K136" i="164"/>
  <c r="AA135" i="164"/>
  <c r="K135" i="164"/>
  <c r="AA134" i="164"/>
  <c r="K134" i="164"/>
  <c r="AA133" i="164"/>
  <c r="K133" i="164"/>
  <c r="AA132" i="164"/>
  <c r="K132" i="164"/>
  <c r="AA131" i="164"/>
  <c r="K131" i="164"/>
  <c r="AA130" i="164"/>
  <c r="K130" i="164"/>
  <c r="AA129" i="164"/>
  <c r="K129" i="164"/>
  <c r="AA128" i="164"/>
  <c r="K128" i="164"/>
  <c r="AA127" i="164"/>
  <c r="K127" i="164"/>
  <c r="AA126" i="164"/>
  <c r="K126" i="164"/>
  <c r="AA125" i="164"/>
  <c r="K125" i="164"/>
  <c r="AA124" i="164"/>
  <c r="K124" i="164"/>
  <c r="AA123" i="164"/>
  <c r="K123" i="164"/>
  <c r="AA122" i="164"/>
  <c r="K122" i="164"/>
  <c r="AA121" i="164"/>
  <c r="K121" i="164"/>
  <c r="AA120" i="164"/>
  <c r="K120" i="164"/>
  <c r="AA119" i="164"/>
  <c r="K119" i="164"/>
  <c r="AA118" i="164"/>
  <c r="K118" i="164"/>
  <c r="AA117" i="164"/>
  <c r="K117" i="164"/>
  <c r="AA116" i="164"/>
  <c r="K116" i="164"/>
  <c r="AA115" i="164"/>
  <c r="K115" i="164"/>
  <c r="AA114" i="164"/>
  <c r="K114" i="164"/>
  <c r="AA113" i="164"/>
  <c r="K113" i="164"/>
  <c r="AA112" i="164"/>
  <c r="K112" i="164"/>
  <c r="AA111" i="164"/>
  <c r="K111" i="164"/>
  <c r="AA110" i="164"/>
  <c r="K110" i="164"/>
  <c r="AA109" i="164"/>
  <c r="K109" i="164"/>
  <c r="AA108" i="164"/>
  <c r="K108" i="164"/>
  <c r="AA107" i="164"/>
  <c r="K107" i="164"/>
  <c r="AA106" i="164"/>
  <c r="K106" i="164"/>
  <c r="AA105" i="164"/>
  <c r="K105" i="164"/>
  <c r="AA104" i="164"/>
  <c r="K104" i="164"/>
  <c r="AA103" i="164"/>
  <c r="K103" i="164"/>
  <c r="AA102" i="164"/>
  <c r="K102" i="164"/>
  <c r="AA101" i="164"/>
  <c r="K101" i="164"/>
  <c r="AA100" i="164"/>
  <c r="K100" i="164"/>
  <c r="AA99" i="164"/>
  <c r="K99" i="164"/>
  <c r="AA98" i="164"/>
  <c r="K98" i="164"/>
  <c r="AA97" i="164"/>
  <c r="K97" i="164"/>
  <c r="AA96" i="164"/>
  <c r="K96" i="164"/>
  <c r="AA95" i="164"/>
  <c r="K95" i="164"/>
  <c r="AA94" i="164"/>
  <c r="K94" i="164"/>
  <c r="AA93" i="164"/>
  <c r="K93" i="164"/>
  <c r="AA92" i="164"/>
  <c r="K92" i="164"/>
  <c r="AA91" i="164"/>
  <c r="K91" i="164"/>
  <c r="AA90" i="164"/>
  <c r="K90" i="164"/>
  <c r="AA89" i="164"/>
  <c r="K89" i="164"/>
  <c r="AA88" i="164"/>
  <c r="K88" i="164"/>
  <c r="AA87" i="164"/>
  <c r="K87" i="164"/>
  <c r="AA86" i="164"/>
  <c r="K86" i="164"/>
  <c r="AA85" i="164"/>
  <c r="K85" i="164"/>
  <c r="AA84" i="164"/>
  <c r="K84" i="164"/>
  <c r="AA83" i="164"/>
  <c r="K83" i="164"/>
  <c r="AA82" i="164"/>
  <c r="K82" i="164"/>
  <c r="AA81" i="164"/>
  <c r="K81" i="164"/>
  <c r="AA80" i="164"/>
  <c r="K80" i="164"/>
  <c r="AA79" i="164"/>
  <c r="K79" i="164"/>
  <c r="AA78" i="164"/>
  <c r="K78" i="164"/>
  <c r="AA77" i="164"/>
  <c r="K77" i="164"/>
  <c r="AA76" i="164"/>
  <c r="K76" i="164"/>
  <c r="AA75" i="164"/>
  <c r="K75" i="164"/>
  <c r="AA74" i="164"/>
  <c r="K74" i="164"/>
  <c r="AA73" i="164"/>
  <c r="K73" i="164"/>
  <c r="AA72" i="164"/>
  <c r="K72" i="164"/>
  <c r="AA71" i="164"/>
  <c r="K71" i="164"/>
  <c r="AA70" i="164"/>
  <c r="K70" i="164"/>
  <c r="AA69" i="164"/>
  <c r="K69" i="164"/>
  <c r="AA68" i="164"/>
  <c r="K68" i="164"/>
  <c r="AA67" i="164"/>
  <c r="K67" i="164"/>
  <c r="AA66" i="164"/>
  <c r="K66" i="164"/>
  <c r="AA65" i="164"/>
  <c r="K65" i="164"/>
  <c r="AA64" i="164"/>
  <c r="K64" i="164"/>
  <c r="AA63" i="164"/>
  <c r="K63" i="164"/>
  <c r="AA62" i="164"/>
  <c r="K62" i="164"/>
  <c r="AA61" i="164"/>
  <c r="K61" i="164"/>
  <c r="AA60" i="164"/>
  <c r="K60" i="164"/>
  <c r="AA59" i="164"/>
  <c r="K59" i="164"/>
  <c r="AA58" i="164"/>
  <c r="K58" i="164"/>
  <c r="AA57" i="164"/>
  <c r="K57" i="164"/>
  <c r="AA56" i="164"/>
  <c r="K56" i="164"/>
  <c r="AA55" i="164"/>
  <c r="K55" i="164"/>
  <c r="AA54" i="164"/>
  <c r="K54" i="164"/>
  <c r="AA53" i="164"/>
  <c r="K53" i="164"/>
  <c r="AA52" i="164"/>
  <c r="K52" i="164"/>
  <c r="AA51" i="164"/>
  <c r="K51" i="164"/>
  <c r="AA50" i="164"/>
  <c r="K50" i="164"/>
  <c r="AA49" i="164"/>
  <c r="K49" i="164"/>
  <c r="AA48" i="164"/>
  <c r="K48" i="164"/>
  <c r="AA47" i="164"/>
  <c r="K47" i="164"/>
  <c r="AA46" i="164"/>
  <c r="K46" i="164"/>
  <c r="AA45" i="164"/>
  <c r="K45" i="164"/>
  <c r="AA44" i="164"/>
  <c r="K44" i="164"/>
  <c r="AA43" i="164"/>
  <c r="K43" i="164"/>
  <c r="AA42" i="164"/>
  <c r="K42" i="164"/>
  <c r="AA41" i="164"/>
  <c r="K41" i="164"/>
  <c r="AA40" i="164"/>
  <c r="K40" i="164"/>
  <c r="AA39" i="164"/>
  <c r="K39" i="164"/>
  <c r="AA38" i="164"/>
  <c r="K38" i="164"/>
  <c r="AA37" i="164"/>
  <c r="K37" i="164"/>
  <c r="AA36" i="164"/>
  <c r="K36" i="164"/>
  <c r="AA35" i="164"/>
  <c r="K35" i="164"/>
  <c r="AA34" i="164"/>
  <c r="K34" i="164"/>
  <c r="AA33" i="164"/>
  <c r="K33" i="164"/>
  <c r="AA32" i="164"/>
  <c r="K32" i="164"/>
  <c r="AA31" i="164"/>
  <c r="K31" i="164"/>
  <c r="AA30" i="164"/>
  <c r="K30" i="164"/>
  <c r="AA29" i="164"/>
  <c r="K29" i="164"/>
  <c r="AA28" i="164"/>
  <c r="K28" i="164"/>
  <c r="AA27" i="164"/>
  <c r="K27" i="164"/>
  <c r="AA26" i="164"/>
  <c r="K26" i="164"/>
  <c r="AA25" i="164"/>
  <c r="K25" i="164"/>
  <c r="AA24" i="164"/>
  <c r="K24" i="164"/>
  <c r="AA23" i="164"/>
  <c r="K23" i="164"/>
  <c r="AA22" i="164"/>
  <c r="K22" i="164"/>
  <c r="AA21" i="164"/>
  <c r="K21" i="164"/>
  <c r="AA20" i="164"/>
  <c r="K20" i="164"/>
  <c r="AS19" i="164"/>
  <c r="AP19" i="164"/>
  <c r="AA19" i="164"/>
  <c r="K19" i="164"/>
  <c r="AS18" i="164"/>
  <c r="AP18" i="164"/>
  <c r="AA18" i="164"/>
  <c r="K18" i="164"/>
  <c r="AS17" i="164"/>
  <c r="AP17" i="164"/>
  <c r="AA17" i="164"/>
  <c r="K17" i="164"/>
  <c r="AS16" i="164"/>
  <c r="AP16" i="164"/>
  <c r="AA16" i="164"/>
  <c r="K16" i="164"/>
  <c r="AS15" i="164"/>
  <c r="AP15" i="164"/>
  <c r="AC15" i="164"/>
  <c r="AB15" i="164"/>
  <c r="AS14" i="164"/>
  <c r="AP14" i="164"/>
  <c r="AS13" i="164"/>
  <c r="AP13" i="164"/>
  <c r="AS12" i="164"/>
  <c r="AP12" i="164"/>
  <c r="AK12" i="164"/>
  <c r="AJ12" i="164"/>
  <c r="AC12" i="164"/>
  <c r="AB12" i="164"/>
  <c r="AS11" i="164"/>
  <c r="AP11" i="164"/>
  <c r="AS10" i="164"/>
  <c r="AP10" i="164"/>
  <c r="AS9" i="164"/>
  <c r="AP9" i="164"/>
  <c r="AS8" i="164"/>
  <c r="AP8" i="164"/>
  <c r="AS7" i="164"/>
  <c r="AP7" i="164"/>
  <c r="AS6" i="164"/>
  <c r="AP6" i="164"/>
  <c r="AI6" i="164"/>
  <c r="AS5" i="164"/>
  <c r="AP5" i="164"/>
  <c r="AI5" i="164"/>
  <c r="AS4" i="164"/>
  <c r="AP4" i="164"/>
  <c r="AS3" i="164"/>
  <c r="AP3" i="164"/>
  <c r="AS2" i="164"/>
  <c r="AN1" i="164"/>
  <c r="AN3" i="164" s="1"/>
  <c r="L16" i="164" l="1"/>
  <c r="M16" i="164" s="1"/>
  <c r="I10" i="152"/>
  <c r="E12" i="168"/>
  <c r="G12" i="168"/>
  <c r="D12" i="168"/>
  <c r="C12" i="168"/>
  <c r="F12" i="168"/>
  <c r="F13" i="168"/>
  <c r="E13" i="168"/>
  <c r="D13" i="168"/>
  <c r="G13" i="168"/>
  <c r="C13" i="168"/>
  <c r="AN2" i="167"/>
  <c r="AN3" i="167"/>
  <c r="AN4" i="167"/>
  <c r="AC1014" i="164"/>
  <c r="AB1013" i="164"/>
  <c r="AC1015" i="164"/>
  <c r="AB1014" i="164"/>
  <c r="AC1011" i="164"/>
  <c r="AB1010" i="164"/>
  <c r="AC1007" i="164"/>
  <c r="AB1006" i="164"/>
  <c r="AC1003" i="164"/>
  <c r="AB1002" i="164"/>
  <c r="AC999" i="164"/>
  <c r="AB1015" i="164"/>
  <c r="AC1013" i="164"/>
  <c r="AC1012" i="164"/>
  <c r="AC1008" i="164"/>
  <c r="AC1004" i="164"/>
  <c r="AC1017" i="164"/>
  <c r="AB1012" i="164"/>
  <c r="AC1009" i="164"/>
  <c r="AB1008" i="164"/>
  <c r="AC1005" i="164"/>
  <c r="AB1004" i="164"/>
  <c r="AC1001" i="164"/>
  <c r="AB1000" i="164"/>
  <c r="AB998" i="164"/>
  <c r="AC995" i="164"/>
  <c r="AB994" i="164"/>
  <c r="AC991" i="164"/>
  <c r="AB990" i="164"/>
  <c r="AC987" i="164"/>
  <c r="AB986" i="164"/>
  <c r="AC983" i="164"/>
  <c r="AB982" i="164"/>
  <c r="AC979" i="164"/>
  <c r="AB978" i="164"/>
  <c r="AB1011" i="164"/>
  <c r="AC1010" i="164"/>
  <c r="AB1001" i="164"/>
  <c r="AB999" i="164"/>
  <c r="AB997" i="164"/>
  <c r="AB995" i="164"/>
  <c r="AB993" i="164"/>
  <c r="AB991" i="164"/>
  <c r="AB989" i="164"/>
  <c r="AB987" i="164"/>
  <c r="AB985" i="164"/>
  <c r="AC1006" i="164"/>
  <c r="AC998" i="164"/>
  <c r="AC994" i="164"/>
  <c r="AC990" i="164"/>
  <c r="AC986" i="164"/>
  <c r="AC982" i="164"/>
  <c r="AB1005" i="164"/>
  <c r="AB1003" i="164"/>
  <c r="AC997" i="164"/>
  <c r="AC988" i="164"/>
  <c r="AB984" i="164"/>
  <c r="AB983" i="164"/>
  <c r="AB981" i="164"/>
  <c r="AC980" i="164"/>
  <c r="AC976" i="164"/>
  <c r="AB975" i="164"/>
  <c r="AC972" i="164"/>
  <c r="AB971" i="164"/>
  <c r="AC968" i="164"/>
  <c r="AB967" i="164"/>
  <c r="AC964" i="164"/>
  <c r="AB963" i="164"/>
  <c r="AC960" i="164"/>
  <c r="AB959" i="164"/>
  <c r="AC956" i="164"/>
  <c r="AC992" i="164"/>
  <c r="AB988" i="164"/>
  <c r="AC985" i="164"/>
  <c r="AB980" i="164"/>
  <c r="AC977" i="164"/>
  <c r="AB976" i="164"/>
  <c r="AC973" i="164"/>
  <c r="AB972" i="164"/>
  <c r="AC969" i="164"/>
  <c r="AB968" i="164"/>
  <c r="AC965" i="164"/>
  <c r="AC989" i="164"/>
  <c r="AC978" i="164"/>
  <c r="AB974" i="164"/>
  <c r="AB970" i="164"/>
  <c r="AB966" i="164"/>
  <c r="AC961" i="164"/>
  <c r="AC957" i="164"/>
  <c r="AC955" i="164"/>
  <c r="AB954" i="164"/>
  <c r="AC951" i="164"/>
  <c r="AB950" i="164"/>
  <c r="AC947" i="164"/>
  <c r="AB946" i="164"/>
  <c r="AC943" i="164"/>
  <c r="AB942" i="164"/>
  <c r="AC939" i="164"/>
  <c r="AB938" i="164"/>
  <c r="AC935" i="164"/>
  <c r="AB934" i="164"/>
  <c r="AC931" i="164"/>
  <c r="AB930" i="164"/>
  <c r="AC927" i="164"/>
  <c r="AB926" i="164"/>
  <c r="AC923" i="164"/>
  <c r="AB922" i="164"/>
  <c r="AC919" i="164"/>
  <c r="AB918" i="164"/>
  <c r="AC915" i="164"/>
  <c r="AB914" i="164"/>
  <c r="AC911" i="164"/>
  <c r="AB910" i="164"/>
  <c r="AC907" i="164"/>
  <c r="AB1009" i="164"/>
  <c r="AB996" i="164"/>
  <c r="AC974" i="164"/>
  <c r="AC966" i="164"/>
  <c r="AB964" i="164"/>
  <c r="AB961" i="164"/>
  <c r="AC959" i="164"/>
  <c r="AC952" i="164"/>
  <c r="AC948" i="164"/>
  <c r="AC944" i="164"/>
  <c r="AC940" i="164"/>
  <c r="AC936" i="164"/>
  <c r="AC932" i="164"/>
  <c r="AC928" i="164"/>
  <c r="AC924" i="164"/>
  <c r="AC920" i="164"/>
  <c r="AC916" i="164"/>
  <c r="AC912" i="164"/>
  <c r="AC908" i="164"/>
  <c r="AB906" i="164"/>
  <c r="AC903" i="164"/>
  <c r="AB902" i="164"/>
  <c r="AC984" i="164"/>
  <c r="AI984" i="164" s="1"/>
  <c r="AB979" i="164"/>
  <c r="AB977" i="164"/>
  <c r="AC975" i="164"/>
  <c r="AB969" i="164"/>
  <c r="AC967" i="164"/>
  <c r="AC962" i="164"/>
  <c r="AB960" i="164"/>
  <c r="AB957" i="164"/>
  <c r="AC953" i="164"/>
  <c r="AB952" i="164"/>
  <c r="AC949" i="164"/>
  <c r="AB948" i="164"/>
  <c r="AC945" i="164"/>
  <c r="AB944" i="164"/>
  <c r="AC941" i="164"/>
  <c r="AB940" i="164"/>
  <c r="AC937" i="164"/>
  <c r="AB936" i="164"/>
  <c r="AC933" i="164"/>
  <c r="AB932" i="164"/>
  <c r="AC929" i="164"/>
  <c r="AB928" i="164"/>
  <c r="AC925" i="164"/>
  <c r="AB924" i="164"/>
  <c r="AC921" i="164"/>
  <c r="AB920" i="164"/>
  <c r="AC917" i="164"/>
  <c r="AB916" i="164"/>
  <c r="AC913" i="164"/>
  <c r="AB912" i="164"/>
  <c r="AC909" i="164"/>
  <c r="AB908" i="164"/>
  <c r="AC904" i="164"/>
  <c r="AB903" i="164"/>
  <c r="AC900" i="164"/>
  <c r="AB899" i="164"/>
  <c r="AC896" i="164"/>
  <c r="AB895" i="164"/>
  <c r="AC892" i="164"/>
  <c r="AB891" i="164"/>
  <c r="AC888" i="164"/>
  <c r="AB887" i="164"/>
  <c r="AC884" i="164"/>
  <c r="AB883" i="164"/>
  <c r="AC880" i="164"/>
  <c r="AB879" i="164"/>
  <c r="AC876" i="164"/>
  <c r="AB875" i="164"/>
  <c r="AC872" i="164"/>
  <c r="AB871" i="164"/>
  <c r="AC868" i="164"/>
  <c r="AB867" i="164"/>
  <c r="AC864" i="164"/>
  <c r="AB863" i="164"/>
  <c r="AC860" i="164"/>
  <c r="AB859" i="164"/>
  <c r="AC856" i="164"/>
  <c r="AB855" i="164"/>
  <c r="AC852" i="164"/>
  <c r="AB851" i="164"/>
  <c r="AC848" i="164"/>
  <c r="AB847" i="164"/>
  <c r="AC844" i="164"/>
  <c r="AB843" i="164"/>
  <c r="AC840" i="164"/>
  <c r="AB839" i="164"/>
  <c r="AC836" i="164"/>
  <c r="AB835" i="164"/>
  <c r="AC832" i="164"/>
  <c r="AB831" i="164"/>
  <c r="AC828" i="164"/>
  <c r="AB827" i="164"/>
  <c r="AC824" i="164"/>
  <c r="AB823" i="164"/>
  <c r="AB962" i="164"/>
  <c r="AB949" i="164"/>
  <c r="AB947" i="164"/>
  <c r="AC942" i="164"/>
  <c r="AB933" i="164"/>
  <c r="AB931" i="164"/>
  <c r="AC926" i="164"/>
  <c r="AB917" i="164"/>
  <c r="AB915" i="164"/>
  <c r="AC910" i="164"/>
  <c r="AC905" i="164"/>
  <c r="AC901" i="164"/>
  <c r="AC899" i="164"/>
  <c r="AC895" i="164"/>
  <c r="AC891" i="164"/>
  <c r="AC887" i="164"/>
  <c r="AI887" i="164" s="1"/>
  <c r="AC883" i="164"/>
  <c r="AC879" i="164"/>
  <c r="AC875" i="164"/>
  <c r="AC871" i="164"/>
  <c r="AC867" i="164"/>
  <c r="AC863" i="164"/>
  <c r="AC859" i="164"/>
  <c r="AB1007" i="164"/>
  <c r="AC981" i="164"/>
  <c r="AB973" i="164"/>
  <c r="AC958" i="164"/>
  <c r="AC954" i="164"/>
  <c r="AB945" i="164"/>
  <c r="AB943" i="164"/>
  <c r="AC938" i="164"/>
  <c r="AB929" i="164"/>
  <c r="AB927" i="164"/>
  <c r="AC922" i="164"/>
  <c r="AB913" i="164"/>
  <c r="AB911" i="164"/>
  <c r="AB905" i="164"/>
  <c r="AB901" i="164"/>
  <c r="AC897" i="164"/>
  <c r="AC893" i="164"/>
  <c r="AC889" i="164"/>
  <c r="AC885" i="164"/>
  <c r="AC881" i="164"/>
  <c r="AC877" i="164"/>
  <c r="AC873" i="164"/>
  <c r="AC869" i="164"/>
  <c r="AC865" i="164"/>
  <c r="AC861" i="164"/>
  <c r="AC857" i="164"/>
  <c r="AC853" i="164"/>
  <c r="AC849" i="164"/>
  <c r="AC845" i="164"/>
  <c r="AC841" i="164"/>
  <c r="AC837" i="164"/>
  <c r="AC833" i="164"/>
  <c r="AC829" i="164"/>
  <c r="AC970" i="164"/>
  <c r="AC963" i="164"/>
  <c r="AB958" i="164"/>
  <c r="AB956" i="164"/>
  <c r="AB955" i="164"/>
  <c r="AC950" i="164"/>
  <c r="AB941" i="164"/>
  <c r="AB939" i="164"/>
  <c r="AC934" i="164"/>
  <c r="AC996" i="164"/>
  <c r="AB965" i="164"/>
  <c r="AB935" i="164"/>
  <c r="AB909" i="164"/>
  <c r="AB907" i="164"/>
  <c r="AB898" i="164"/>
  <c r="AB892" i="164"/>
  <c r="AB889" i="164"/>
  <c r="AC886" i="164"/>
  <c r="AB882" i="164"/>
  <c r="AB876" i="164"/>
  <c r="AB873" i="164"/>
  <c r="AC870" i="164"/>
  <c r="AB866" i="164"/>
  <c r="AB860" i="164"/>
  <c r="AB858" i="164"/>
  <c r="AC854" i="164"/>
  <c r="AB852" i="164"/>
  <c r="AB849" i="164"/>
  <c r="AC847" i="164"/>
  <c r="AB842" i="164"/>
  <c r="AC838" i="164"/>
  <c r="AB836" i="164"/>
  <c r="AB833" i="164"/>
  <c r="AC831" i="164"/>
  <c r="AB826" i="164"/>
  <c r="AB825" i="164"/>
  <c r="AC821" i="164"/>
  <c r="AB820" i="164"/>
  <c r="AC817" i="164"/>
  <c r="AB816" i="164"/>
  <c r="AC813" i="164"/>
  <c r="AB812" i="164"/>
  <c r="AC809" i="164"/>
  <c r="AB808" i="164"/>
  <c r="AC805" i="164"/>
  <c r="AB804" i="164"/>
  <c r="AC1002" i="164"/>
  <c r="AI1002" i="164" s="1"/>
  <c r="AC1000" i="164"/>
  <c r="AC918" i="164"/>
  <c r="AC914" i="164"/>
  <c r="AC902" i="164"/>
  <c r="AB896" i="164"/>
  <c r="AB893" i="164"/>
  <c r="AC890" i="164"/>
  <c r="AB886" i="164"/>
  <c r="AB880" i="164"/>
  <c r="AB877" i="164"/>
  <c r="AC874" i="164"/>
  <c r="AB870" i="164"/>
  <c r="AB864" i="164"/>
  <c r="AB861" i="164"/>
  <c r="AB854" i="164"/>
  <c r="AC850" i="164"/>
  <c r="AB848" i="164"/>
  <c r="AB845" i="164"/>
  <c r="AC843" i="164"/>
  <c r="AB838" i="164"/>
  <c r="AC834" i="164"/>
  <c r="AB832" i="164"/>
  <c r="AB829" i="164"/>
  <c r="AC827" i="164"/>
  <c r="AB824" i="164"/>
  <c r="AC822" i="164"/>
  <c r="AB821" i="164"/>
  <c r="AC818" i="164"/>
  <c r="AB817" i="164"/>
  <c r="AC814" i="164"/>
  <c r="AB813" i="164"/>
  <c r="AC810" i="164"/>
  <c r="AB809" i="164"/>
  <c r="AC806" i="164"/>
  <c r="AB805" i="164"/>
  <c r="AC802" i="164"/>
  <c r="AB801" i="164"/>
  <c r="AC798" i="164"/>
  <c r="AB797" i="164"/>
  <c r="AB923" i="164"/>
  <c r="AB890" i="164"/>
  <c r="AC882" i="164"/>
  <c r="AC878" i="164"/>
  <c r="AB872" i="164"/>
  <c r="AC855" i="164"/>
  <c r="AC851" i="164"/>
  <c r="AB846" i="164"/>
  <c r="AB844" i="164"/>
  <c r="AB840" i="164"/>
  <c r="AB834" i="164"/>
  <c r="AC825" i="164"/>
  <c r="AC819" i="164"/>
  <c r="AC815" i="164"/>
  <c r="AC811" i="164"/>
  <c r="AC807" i="164"/>
  <c r="AC803" i="164"/>
  <c r="AC800" i="164"/>
  <c r="AB799" i="164"/>
  <c r="AC796" i="164"/>
  <c r="AB795" i="164"/>
  <c r="AC793" i="164"/>
  <c r="AB792" i="164"/>
  <c r="AC789" i="164"/>
  <c r="AB788" i="164"/>
  <c r="AC785" i="164"/>
  <c r="AB784" i="164"/>
  <c r="AC781" i="164"/>
  <c r="AB780" i="164"/>
  <c r="AC777" i="164"/>
  <c r="AB776" i="164"/>
  <c r="AC773" i="164"/>
  <c r="AB772" i="164"/>
  <c r="AC769" i="164"/>
  <c r="AB768" i="164"/>
  <c r="AC765" i="164"/>
  <c r="AB764" i="164"/>
  <c r="AC761" i="164"/>
  <c r="AB760" i="164"/>
  <c r="AC757" i="164"/>
  <c r="AB756" i="164"/>
  <c r="AC753" i="164"/>
  <c r="AB752" i="164"/>
  <c r="AC749" i="164"/>
  <c r="AB748" i="164"/>
  <c r="AC745" i="164"/>
  <c r="AB744" i="164"/>
  <c r="AC741" i="164"/>
  <c r="AB740" i="164"/>
  <c r="AC737" i="164"/>
  <c r="AB736" i="164"/>
  <c r="AC733" i="164"/>
  <c r="AB732" i="164"/>
  <c r="AC729" i="164"/>
  <c r="AB728" i="164"/>
  <c r="AC725" i="164"/>
  <c r="AB724" i="164"/>
  <c r="AC721" i="164"/>
  <c r="AB720" i="164"/>
  <c r="AC717" i="164"/>
  <c r="AB716" i="164"/>
  <c r="AC713" i="164"/>
  <c r="AB712" i="164"/>
  <c r="AC709" i="164"/>
  <c r="AB708" i="164"/>
  <c r="AC705" i="164"/>
  <c r="AB704" i="164"/>
  <c r="AC701" i="164"/>
  <c r="AB700" i="164"/>
  <c r="AC993" i="164"/>
  <c r="AB992" i="164"/>
  <c r="AC906" i="164"/>
  <c r="AB904" i="164"/>
  <c r="AB900" i="164"/>
  <c r="AB897" i="164"/>
  <c r="AB885" i="164"/>
  <c r="AB878" i="164"/>
  <c r="AB868" i="164"/>
  <c r="AB865" i="164"/>
  <c r="AC858" i="164"/>
  <c r="AB853" i="164"/>
  <c r="AB841" i="164"/>
  <c r="AC830" i="164"/>
  <c r="AC826" i="164"/>
  <c r="AB819" i="164"/>
  <c r="AB815" i="164"/>
  <c r="AB811" i="164"/>
  <c r="AB807" i="164"/>
  <c r="AB803" i="164"/>
  <c r="AB800" i="164"/>
  <c r="AB798" i="164"/>
  <c r="AB796" i="164"/>
  <c r="AC794" i="164"/>
  <c r="AB793" i="164"/>
  <c r="AC790" i="164"/>
  <c r="AB789" i="164"/>
  <c r="AC786" i="164"/>
  <c r="AB785" i="164"/>
  <c r="AC782" i="164"/>
  <c r="AB781" i="164"/>
  <c r="AC778" i="164"/>
  <c r="AB777" i="164"/>
  <c r="AC774" i="164"/>
  <c r="AB773" i="164"/>
  <c r="AC770" i="164"/>
  <c r="AB769" i="164"/>
  <c r="AC766" i="164"/>
  <c r="AB765" i="164"/>
  <c r="AC762" i="164"/>
  <c r="AB761" i="164"/>
  <c r="AC758" i="164"/>
  <c r="AB757" i="164"/>
  <c r="AC754" i="164"/>
  <c r="AB753" i="164"/>
  <c r="AC750" i="164"/>
  <c r="AC971" i="164"/>
  <c r="AB925" i="164"/>
  <c r="AC894" i="164"/>
  <c r="AB884" i="164"/>
  <c r="AB881" i="164"/>
  <c r="AB830" i="164"/>
  <c r="AC820" i="164"/>
  <c r="AB818" i="164"/>
  <c r="AC812" i="164"/>
  <c r="AI812" i="164" s="1"/>
  <c r="AB810" i="164"/>
  <c r="AC804" i="164"/>
  <c r="AB802" i="164"/>
  <c r="AC797" i="164"/>
  <c r="AI797" i="164" s="1"/>
  <c r="AB794" i="164"/>
  <c r="AC792" i="164"/>
  <c r="AB790" i="164"/>
  <c r="AC788" i="164"/>
  <c r="AB786" i="164"/>
  <c r="AC784" i="164"/>
  <c r="AB782" i="164"/>
  <c r="AC780" i="164"/>
  <c r="AB778" i="164"/>
  <c r="AC776" i="164"/>
  <c r="AB774" i="164"/>
  <c r="AC772" i="164"/>
  <c r="AB770" i="164"/>
  <c r="AC768" i="164"/>
  <c r="AB766" i="164"/>
  <c r="AC764" i="164"/>
  <c r="AB762" i="164"/>
  <c r="AC760" i="164"/>
  <c r="AB953" i="164"/>
  <c r="AB951" i="164"/>
  <c r="AC930" i="164"/>
  <c r="AC898" i="164"/>
  <c r="AB894" i="164"/>
  <c r="AB888" i="164"/>
  <c r="AB874" i="164"/>
  <c r="AB857" i="164"/>
  <c r="AB856" i="164"/>
  <c r="AC846" i="164"/>
  <c r="AC842" i="164"/>
  <c r="AB919" i="164"/>
  <c r="AB869" i="164"/>
  <c r="AC862" i="164"/>
  <c r="AB837" i="164"/>
  <c r="AC835" i="164"/>
  <c r="AB828" i="164"/>
  <c r="AB822" i="164"/>
  <c r="AC816" i="164"/>
  <c r="AB814" i="164"/>
  <c r="AC808" i="164"/>
  <c r="AB806" i="164"/>
  <c r="AC799" i="164"/>
  <c r="AC791" i="164"/>
  <c r="AC787" i="164"/>
  <c r="AC783" i="164"/>
  <c r="AC779" i="164"/>
  <c r="AC775" i="164"/>
  <c r="AC771" i="164"/>
  <c r="AC767" i="164"/>
  <c r="AC866" i="164"/>
  <c r="AI866" i="164" s="1"/>
  <c r="AB850" i="164"/>
  <c r="AB921" i="164"/>
  <c r="AC763" i="164"/>
  <c r="AC748" i="164"/>
  <c r="AI748" i="164" s="1"/>
  <c r="AC744" i="164"/>
  <c r="AC740" i="164"/>
  <c r="AC736" i="164"/>
  <c r="AC732" i="164"/>
  <c r="AC728" i="164"/>
  <c r="AC724" i="164"/>
  <c r="AC720" i="164"/>
  <c r="AC716" i="164"/>
  <c r="AI716" i="164" s="1"/>
  <c r="AC712" i="164"/>
  <c r="AC708" i="164"/>
  <c r="AC704" i="164"/>
  <c r="AC700" i="164"/>
  <c r="AC698" i="164"/>
  <c r="AB697" i="164"/>
  <c r="AC694" i="164"/>
  <c r="AB693" i="164"/>
  <c r="AC690" i="164"/>
  <c r="AB689" i="164"/>
  <c r="AC686" i="164"/>
  <c r="AB685" i="164"/>
  <c r="AC682" i="164"/>
  <c r="AB681" i="164"/>
  <c r="AB937" i="164"/>
  <c r="AC795" i="164"/>
  <c r="AI795" i="164" s="1"/>
  <c r="AB787" i="164"/>
  <c r="AB779" i="164"/>
  <c r="AB763" i="164"/>
  <c r="AC759" i="164"/>
  <c r="AC755" i="164"/>
  <c r="AC751" i="164"/>
  <c r="AC746" i="164"/>
  <c r="AC742" i="164"/>
  <c r="AC738" i="164"/>
  <c r="AC734" i="164"/>
  <c r="AC730" i="164"/>
  <c r="AC726" i="164"/>
  <c r="AC722" i="164"/>
  <c r="AC718" i="164"/>
  <c r="AC714" i="164"/>
  <c r="AC710" i="164"/>
  <c r="AC706" i="164"/>
  <c r="AC702" i="164"/>
  <c r="AC699" i="164"/>
  <c r="AB698" i="164"/>
  <c r="AC695" i="164"/>
  <c r="AB694" i="164"/>
  <c r="AC691" i="164"/>
  <c r="AB690" i="164"/>
  <c r="AB758" i="164"/>
  <c r="AB750" i="164"/>
  <c r="AC747" i="164"/>
  <c r="AB743" i="164"/>
  <c r="AB737" i="164"/>
  <c r="AB734" i="164"/>
  <c r="AC731" i="164"/>
  <c r="AB727" i="164"/>
  <c r="AB721" i="164"/>
  <c r="AB718" i="164"/>
  <c r="AC715" i="164"/>
  <c r="AB711" i="164"/>
  <c r="AB705" i="164"/>
  <c r="AB702" i="164"/>
  <c r="AB686" i="164"/>
  <c r="AB684" i="164"/>
  <c r="AB682" i="164"/>
  <c r="AC678" i="164"/>
  <c r="AB677" i="164"/>
  <c r="AC674" i="164"/>
  <c r="AB673" i="164"/>
  <c r="AC946" i="164"/>
  <c r="AC839" i="164"/>
  <c r="AB783" i="164"/>
  <c r="AB771" i="164"/>
  <c r="AB759" i="164"/>
  <c r="AC756" i="164"/>
  <c r="AB751" i="164"/>
  <c r="AB747" i="164"/>
  <c r="AB741" i="164"/>
  <c r="AB738" i="164"/>
  <c r="AC735" i="164"/>
  <c r="AB731" i="164"/>
  <c r="AB725" i="164"/>
  <c r="AB722" i="164"/>
  <c r="AC719" i="164"/>
  <c r="AB715" i="164"/>
  <c r="AB709" i="164"/>
  <c r="AB706" i="164"/>
  <c r="AC703" i="164"/>
  <c r="AC696" i="164"/>
  <c r="AC692" i="164"/>
  <c r="AC688" i="164"/>
  <c r="AC685" i="164"/>
  <c r="AI685" i="164" s="1"/>
  <c r="AC681" i="164"/>
  <c r="AC679" i="164"/>
  <c r="AB678" i="164"/>
  <c r="AC675" i="164"/>
  <c r="AB674" i="164"/>
  <c r="AC671" i="164"/>
  <c r="AB670" i="164"/>
  <c r="AC667" i="164"/>
  <c r="AB666" i="164"/>
  <c r="AC663" i="164"/>
  <c r="AB662" i="164"/>
  <c r="AC659" i="164"/>
  <c r="AB658" i="164"/>
  <c r="AC655" i="164"/>
  <c r="AB654" i="164"/>
  <c r="AC651" i="164"/>
  <c r="AB650" i="164"/>
  <c r="AC647" i="164"/>
  <c r="AB646" i="164"/>
  <c r="AC643" i="164"/>
  <c r="AB642" i="164"/>
  <c r="AC639" i="164"/>
  <c r="AB638" i="164"/>
  <c r="AC635" i="164"/>
  <c r="AB634" i="164"/>
  <c r="AC631" i="164"/>
  <c r="AB630" i="164"/>
  <c r="AC627" i="164"/>
  <c r="AB626" i="164"/>
  <c r="AC623" i="164"/>
  <c r="AB622" i="164"/>
  <c r="AC619" i="164"/>
  <c r="AB618" i="164"/>
  <c r="AC615" i="164"/>
  <c r="AB614" i="164"/>
  <c r="AC611" i="164"/>
  <c r="AB610" i="164"/>
  <c r="AC607" i="164"/>
  <c r="AB606" i="164"/>
  <c r="AC603" i="164"/>
  <c r="AB602" i="164"/>
  <c r="AC599" i="164"/>
  <c r="AB598" i="164"/>
  <c r="AC595" i="164"/>
  <c r="AB594" i="164"/>
  <c r="AC591" i="164"/>
  <c r="AB590" i="164"/>
  <c r="AC587" i="164"/>
  <c r="AB586" i="164"/>
  <c r="AC583" i="164"/>
  <c r="AB582" i="164"/>
  <c r="AC579" i="164"/>
  <c r="AB578" i="164"/>
  <c r="AC575" i="164"/>
  <c r="AB574" i="164"/>
  <c r="AC571" i="164"/>
  <c r="AB570" i="164"/>
  <c r="AC567" i="164"/>
  <c r="AB566" i="164"/>
  <c r="AC563" i="164"/>
  <c r="AB562" i="164"/>
  <c r="AC559" i="164"/>
  <c r="AB558" i="164"/>
  <c r="AC555" i="164"/>
  <c r="AB554" i="164"/>
  <c r="AC551" i="164"/>
  <c r="AB550" i="164"/>
  <c r="AC547" i="164"/>
  <c r="AB546" i="164"/>
  <c r="AC543" i="164"/>
  <c r="AB542" i="164"/>
  <c r="AC539" i="164"/>
  <c r="AB538" i="164"/>
  <c r="AC535" i="164"/>
  <c r="AB534" i="164"/>
  <c r="AC531" i="164"/>
  <c r="AB530" i="164"/>
  <c r="AC527" i="164"/>
  <c r="AB526" i="164"/>
  <c r="AC523" i="164"/>
  <c r="AB522" i="164"/>
  <c r="AC519" i="164"/>
  <c r="AB518" i="164"/>
  <c r="AC515" i="164"/>
  <c r="AB514" i="164"/>
  <c r="AC511" i="164"/>
  <c r="AB510" i="164"/>
  <c r="AC507" i="164"/>
  <c r="AB506" i="164"/>
  <c r="AC503" i="164"/>
  <c r="AB502" i="164"/>
  <c r="AC499" i="164"/>
  <c r="AB498" i="164"/>
  <c r="AC495" i="164"/>
  <c r="AB494" i="164"/>
  <c r="AC491" i="164"/>
  <c r="AB490" i="164"/>
  <c r="AC487" i="164"/>
  <c r="AB486" i="164"/>
  <c r="AC483" i="164"/>
  <c r="AB482" i="164"/>
  <c r="AC479" i="164"/>
  <c r="AB478" i="164"/>
  <c r="AC475" i="164"/>
  <c r="AB474" i="164"/>
  <c r="AC471" i="164"/>
  <c r="AB470" i="164"/>
  <c r="AC467" i="164"/>
  <c r="AB466" i="164"/>
  <c r="AC463" i="164"/>
  <c r="AB462" i="164"/>
  <c r="AC459" i="164"/>
  <c r="AB458" i="164"/>
  <c r="AC455" i="164"/>
  <c r="AB454" i="164"/>
  <c r="AC451" i="164"/>
  <c r="AB450" i="164"/>
  <c r="AC447" i="164"/>
  <c r="AC823" i="164"/>
  <c r="AC801" i="164"/>
  <c r="AC752" i="164"/>
  <c r="AB745" i="164"/>
  <c r="AB742" i="164"/>
  <c r="AB730" i="164"/>
  <c r="AB723" i="164"/>
  <c r="AB713" i="164"/>
  <c r="AB710" i="164"/>
  <c r="AB695" i="164"/>
  <c r="AC683" i="164"/>
  <c r="AB679" i="164"/>
  <c r="AC677" i="164"/>
  <c r="AB675" i="164"/>
  <c r="AC673" i="164"/>
  <c r="AC670" i="164"/>
  <c r="AC666" i="164"/>
  <c r="AC662" i="164"/>
  <c r="AC658" i="164"/>
  <c r="AC654" i="164"/>
  <c r="AC650" i="164"/>
  <c r="AC646" i="164"/>
  <c r="AC642" i="164"/>
  <c r="AI642" i="164" s="1"/>
  <c r="AC638" i="164"/>
  <c r="AC634" i="164"/>
  <c r="AC630" i="164"/>
  <c r="AC626" i="164"/>
  <c r="AC622" i="164"/>
  <c r="AC618" i="164"/>
  <c r="AC614" i="164"/>
  <c r="AB862" i="164"/>
  <c r="AB791" i="164"/>
  <c r="AB767" i="164"/>
  <c r="AC743" i="164"/>
  <c r="AI743" i="164" s="1"/>
  <c r="AC739" i="164"/>
  <c r="AB733" i="164"/>
  <c r="AB719" i="164"/>
  <c r="AC711" i="164"/>
  <c r="AC707" i="164"/>
  <c r="AB701" i="164"/>
  <c r="AB696" i="164"/>
  <c r="AC693" i="164"/>
  <c r="AB688" i="164"/>
  <c r="AC687" i="164"/>
  <c r="AB683" i="164"/>
  <c r="AC672" i="164"/>
  <c r="AC668" i="164"/>
  <c r="AC664" i="164"/>
  <c r="AC660" i="164"/>
  <c r="AC656" i="164"/>
  <c r="AC652" i="164"/>
  <c r="AC648" i="164"/>
  <c r="AC644" i="164"/>
  <c r="AC640" i="164"/>
  <c r="AC636" i="164"/>
  <c r="AC632" i="164"/>
  <c r="AC628" i="164"/>
  <c r="AC624" i="164"/>
  <c r="AC620" i="164"/>
  <c r="AC616" i="164"/>
  <c r="AB755" i="164"/>
  <c r="AB754" i="164"/>
  <c r="AB746" i="164"/>
  <c r="AB739" i="164"/>
  <c r="AB729" i="164"/>
  <c r="AB726" i="164"/>
  <c r="AB714" i="164"/>
  <c r="AB707" i="164"/>
  <c r="AB699" i="164"/>
  <c r="AB691" i="164"/>
  <c r="AB687" i="164"/>
  <c r="AC684" i="164"/>
  <c r="AC680" i="164"/>
  <c r="AC676" i="164"/>
  <c r="AB672" i="164"/>
  <c r="AC669" i="164"/>
  <c r="AB668" i="164"/>
  <c r="AC665" i="164"/>
  <c r="AB664" i="164"/>
  <c r="AC661" i="164"/>
  <c r="AB660" i="164"/>
  <c r="AC657" i="164"/>
  <c r="AB656" i="164"/>
  <c r="AC653" i="164"/>
  <c r="AB652" i="164"/>
  <c r="AC649" i="164"/>
  <c r="AB648" i="164"/>
  <c r="AC645" i="164"/>
  <c r="AB644" i="164"/>
  <c r="AC641" i="164"/>
  <c r="AB640" i="164"/>
  <c r="AC637" i="164"/>
  <c r="AB636" i="164"/>
  <c r="AC633" i="164"/>
  <c r="AB632" i="164"/>
  <c r="AC629" i="164"/>
  <c r="AB628" i="164"/>
  <c r="AC625" i="164"/>
  <c r="AB624" i="164"/>
  <c r="AC621" i="164"/>
  <c r="AB620" i="164"/>
  <c r="AC617" i="164"/>
  <c r="AB616" i="164"/>
  <c r="AC613" i="164"/>
  <c r="AB612" i="164"/>
  <c r="AC609" i="164"/>
  <c r="AB608" i="164"/>
  <c r="AC605" i="164"/>
  <c r="AB604" i="164"/>
  <c r="AC601" i="164"/>
  <c r="AB600" i="164"/>
  <c r="AC597" i="164"/>
  <c r="AB596" i="164"/>
  <c r="AC593" i="164"/>
  <c r="AB592" i="164"/>
  <c r="AC589" i="164"/>
  <c r="AB588" i="164"/>
  <c r="AC585" i="164"/>
  <c r="AB584" i="164"/>
  <c r="AC581" i="164"/>
  <c r="AB580" i="164"/>
  <c r="AC577" i="164"/>
  <c r="AB576" i="164"/>
  <c r="AC573" i="164"/>
  <c r="AB572" i="164"/>
  <c r="AC569" i="164"/>
  <c r="AB568" i="164"/>
  <c r="AC565" i="164"/>
  <c r="AB564" i="164"/>
  <c r="AC561" i="164"/>
  <c r="AB560" i="164"/>
  <c r="AC557" i="164"/>
  <c r="AB556" i="164"/>
  <c r="AC553" i="164"/>
  <c r="AB552" i="164"/>
  <c r="AC549" i="164"/>
  <c r="AB548" i="164"/>
  <c r="AC545" i="164"/>
  <c r="AB544" i="164"/>
  <c r="AC541" i="164"/>
  <c r="AB540" i="164"/>
  <c r="AC537" i="164"/>
  <c r="AB536" i="164"/>
  <c r="AC533" i="164"/>
  <c r="AB532" i="164"/>
  <c r="AC529" i="164"/>
  <c r="AB717" i="164"/>
  <c r="AB676" i="164"/>
  <c r="AB667" i="164"/>
  <c r="AB661" i="164"/>
  <c r="AB651" i="164"/>
  <c r="AB645" i="164"/>
  <c r="AB635" i="164"/>
  <c r="AB629" i="164"/>
  <c r="AB619" i="164"/>
  <c r="AB527" i="164"/>
  <c r="AB525" i="164"/>
  <c r="AB523" i="164"/>
  <c r="AB521" i="164"/>
  <c r="AB519" i="164"/>
  <c r="AB517" i="164"/>
  <c r="AB515" i="164"/>
  <c r="AB513" i="164"/>
  <c r="AB511" i="164"/>
  <c r="AB509" i="164"/>
  <c r="AB507" i="164"/>
  <c r="AB505" i="164"/>
  <c r="AB503" i="164"/>
  <c r="AB501" i="164"/>
  <c r="AB499" i="164"/>
  <c r="AB497" i="164"/>
  <c r="AB495" i="164"/>
  <c r="AB493" i="164"/>
  <c r="AB491" i="164"/>
  <c r="AB489" i="164"/>
  <c r="AB487" i="164"/>
  <c r="AB485" i="164"/>
  <c r="AB483" i="164"/>
  <c r="AB481" i="164"/>
  <c r="AB479" i="164"/>
  <c r="AB477" i="164"/>
  <c r="AB475" i="164"/>
  <c r="AB473" i="164"/>
  <c r="AB471" i="164"/>
  <c r="AB469" i="164"/>
  <c r="AB467" i="164"/>
  <c r="AB465" i="164"/>
  <c r="AB463" i="164"/>
  <c r="AB461" i="164"/>
  <c r="AB459" i="164"/>
  <c r="AB457" i="164"/>
  <c r="AB455" i="164"/>
  <c r="AB453" i="164"/>
  <c r="AB451" i="164"/>
  <c r="AB449" i="164"/>
  <c r="AB447" i="164"/>
  <c r="AC445" i="164"/>
  <c r="AB444" i="164"/>
  <c r="AC441" i="164"/>
  <c r="AB440" i="164"/>
  <c r="AC437" i="164"/>
  <c r="AB436" i="164"/>
  <c r="AC433" i="164"/>
  <c r="AB432" i="164"/>
  <c r="AC429" i="164"/>
  <c r="AB428" i="164"/>
  <c r="AC425" i="164"/>
  <c r="AB424" i="164"/>
  <c r="AC421" i="164"/>
  <c r="AB420" i="164"/>
  <c r="AC417" i="164"/>
  <c r="AB416" i="164"/>
  <c r="AC413" i="164"/>
  <c r="AB412" i="164"/>
  <c r="AC409" i="164"/>
  <c r="AB408" i="164"/>
  <c r="AC405" i="164"/>
  <c r="AB404" i="164"/>
  <c r="AC401" i="164"/>
  <c r="AB400" i="164"/>
  <c r="AC397" i="164"/>
  <c r="AB396" i="164"/>
  <c r="AC393" i="164"/>
  <c r="AB392" i="164"/>
  <c r="AC389" i="164"/>
  <c r="AB388" i="164"/>
  <c r="AC385" i="164"/>
  <c r="AB384" i="164"/>
  <c r="AC381" i="164"/>
  <c r="AB380" i="164"/>
  <c r="AC377" i="164"/>
  <c r="AB376" i="164"/>
  <c r="AC373" i="164"/>
  <c r="AB749" i="164"/>
  <c r="AC697" i="164"/>
  <c r="AB671" i="164"/>
  <c r="AB665" i="164"/>
  <c r="AB655" i="164"/>
  <c r="AB649" i="164"/>
  <c r="AB639" i="164"/>
  <c r="AB633" i="164"/>
  <c r="AB623" i="164"/>
  <c r="AB617" i="164"/>
  <c r="AB609" i="164"/>
  <c r="AC608" i="164"/>
  <c r="AB605" i="164"/>
  <c r="AC604" i="164"/>
  <c r="AB601" i="164"/>
  <c r="AC600" i="164"/>
  <c r="AB597" i="164"/>
  <c r="AC596" i="164"/>
  <c r="AB593" i="164"/>
  <c r="AC592" i="164"/>
  <c r="AB589" i="164"/>
  <c r="AC588" i="164"/>
  <c r="AB585" i="164"/>
  <c r="AC584" i="164"/>
  <c r="AB581" i="164"/>
  <c r="AC580" i="164"/>
  <c r="AB577" i="164"/>
  <c r="AC576" i="164"/>
  <c r="AB573" i="164"/>
  <c r="AC572" i="164"/>
  <c r="AB569" i="164"/>
  <c r="AC568" i="164"/>
  <c r="AB565" i="164"/>
  <c r="AC564" i="164"/>
  <c r="AB561" i="164"/>
  <c r="AC560" i="164"/>
  <c r="AB557" i="164"/>
  <c r="AC556" i="164"/>
  <c r="AB553" i="164"/>
  <c r="AC552" i="164"/>
  <c r="AB549" i="164"/>
  <c r="AC548" i="164"/>
  <c r="AB545" i="164"/>
  <c r="AC544" i="164"/>
  <c r="AB541" i="164"/>
  <c r="AC540" i="164"/>
  <c r="AB537" i="164"/>
  <c r="AC536" i="164"/>
  <c r="AB533" i="164"/>
  <c r="AC532" i="164"/>
  <c r="AB529" i="164"/>
  <c r="AC526" i="164"/>
  <c r="AC522" i="164"/>
  <c r="AC518" i="164"/>
  <c r="AC514" i="164"/>
  <c r="AC510" i="164"/>
  <c r="AI510" i="164" s="1"/>
  <c r="AC506" i="164"/>
  <c r="AC502" i="164"/>
  <c r="AC498" i="164"/>
  <c r="AC494" i="164"/>
  <c r="AC490" i="164"/>
  <c r="AC486" i="164"/>
  <c r="AC482" i="164"/>
  <c r="AC478" i="164"/>
  <c r="AI478" i="164" s="1"/>
  <c r="AC474" i="164"/>
  <c r="AC470" i="164"/>
  <c r="AC466" i="164"/>
  <c r="AC462" i="164"/>
  <c r="AC458" i="164"/>
  <c r="AC454" i="164"/>
  <c r="AC450" i="164"/>
  <c r="AC446" i="164"/>
  <c r="AB445" i="164"/>
  <c r="AC442" i="164"/>
  <c r="AB441" i="164"/>
  <c r="AC438" i="164"/>
  <c r="AB437" i="164"/>
  <c r="AC434" i="164"/>
  <c r="AB433" i="164"/>
  <c r="AC430" i="164"/>
  <c r="AB429" i="164"/>
  <c r="AC727" i="164"/>
  <c r="AC723" i="164"/>
  <c r="AB703" i="164"/>
  <c r="AC689" i="164"/>
  <c r="AB680" i="164"/>
  <c r="AB669" i="164"/>
  <c r="AB659" i="164"/>
  <c r="AB653" i="164"/>
  <c r="AB643" i="164"/>
  <c r="AB637" i="164"/>
  <c r="AB627" i="164"/>
  <c r="AB621" i="164"/>
  <c r="AB613" i="164"/>
  <c r="AC612" i="164"/>
  <c r="AB611" i="164"/>
  <c r="AB607" i="164"/>
  <c r="AB603" i="164"/>
  <c r="AB599" i="164"/>
  <c r="AB595" i="164"/>
  <c r="AB591" i="164"/>
  <c r="AB587" i="164"/>
  <c r="AB583" i="164"/>
  <c r="AB579" i="164"/>
  <c r="AB575" i="164"/>
  <c r="AB571" i="164"/>
  <c r="AB567" i="164"/>
  <c r="AB563" i="164"/>
  <c r="AB559" i="164"/>
  <c r="AB555" i="164"/>
  <c r="AB551" i="164"/>
  <c r="AB547" i="164"/>
  <c r="AB543" i="164"/>
  <c r="AB539" i="164"/>
  <c r="AB535" i="164"/>
  <c r="AB531" i="164"/>
  <c r="AC528" i="164"/>
  <c r="AC524" i="164"/>
  <c r="AC520" i="164"/>
  <c r="AC516" i="164"/>
  <c r="AC512" i="164"/>
  <c r="AC508" i="164"/>
  <c r="AC504" i="164"/>
  <c r="AC500" i="164"/>
  <c r="AC496" i="164"/>
  <c r="AC492" i="164"/>
  <c r="AC488" i="164"/>
  <c r="AC484" i="164"/>
  <c r="AC480" i="164"/>
  <c r="AC476" i="164"/>
  <c r="AC472" i="164"/>
  <c r="AC468" i="164"/>
  <c r="AC464" i="164"/>
  <c r="AC460" i="164"/>
  <c r="AC456" i="164"/>
  <c r="AC452" i="164"/>
  <c r="AC448" i="164"/>
  <c r="AB446" i="164"/>
  <c r="AC443" i="164"/>
  <c r="AB442" i="164"/>
  <c r="AC439" i="164"/>
  <c r="AB438" i="164"/>
  <c r="AC435" i="164"/>
  <c r="AB434" i="164"/>
  <c r="AC431" i="164"/>
  <c r="AB430" i="164"/>
  <c r="AC427" i="164"/>
  <c r="AB426" i="164"/>
  <c r="AC423" i="164"/>
  <c r="AB422" i="164"/>
  <c r="AC419" i="164"/>
  <c r="AB418" i="164"/>
  <c r="AC415" i="164"/>
  <c r="AB414" i="164"/>
  <c r="AC411" i="164"/>
  <c r="AB410" i="164"/>
  <c r="AC407" i="164"/>
  <c r="AB406" i="164"/>
  <c r="AC403" i="164"/>
  <c r="AB402" i="164"/>
  <c r="AC399" i="164"/>
  <c r="AB398" i="164"/>
  <c r="AC395" i="164"/>
  <c r="AB394" i="164"/>
  <c r="AC391" i="164"/>
  <c r="AB390" i="164"/>
  <c r="AC387" i="164"/>
  <c r="AB386" i="164"/>
  <c r="AC383" i="164"/>
  <c r="AB382" i="164"/>
  <c r="AC379" i="164"/>
  <c r="AB378" i="164"/>
  <c r="AC375" i="164"/>
  <c r="AB374" i="164"/>
  <c r="AC371" i="164"/>
  <c r="AB370" i="164"/>
  <c r="AC367" i="164"/>
  <c r="AB366" i="164"/>
  <c r="AC363" i="164"/>
  <c r="AB362" i="164"/>
  <c r="AC359" i="164"/>
  <c r="AB358" i="164"/>
  <c r="AC355" i="164"/>
  <c r="AB354" i="164"/>
  <c r="AC351" i="164"/>
  <c r="AB350" i="164"/>
  <c r="AC347" i="164"/>
  <c r="AB346" i="164"/>
  <c r="AC343" i="164"/>
  <c r="AB342" i="164"/>
  <c r="AC339" i="164"/>
  <c r="AB338" i="164"/>
  <c r="AC335" i="164"/>
  <c r="AB334" i="164"/>
  <c r="AC331" i="164"/>
  <c r="AB330" i="164"/>
  <c r="AC327" i="164"/>
  <c r="AB326" i="164"/>
  <c r="AC323" i="164"/>
  <c r="AB322" i="164"/>
  <c r="AC319" i="164"/>
  <c r="AB318" i="164"/>
  <c r="AC315" i="164"/>
  <c r="AB314" i="164"/>
  <c r="AC311" i="164"/>
  <c r="AB310" i="164"/>
  <c r="AC307" i="164"/>
  <c r="AB306" i="164"/>
  <c r="AC303" i="164"/>
  <c r="AB302" i="164"/>
  <c r="AC299" i="164"/>
  <c r="AB298" i="164"/>
  <c r="AC295" i="164"/>
  <c r="AB692" i="164"/>
  <c r="AB663" i="164"/>
  <c r="AB657" i="164"/>
  <c r="AC606" i="164"/>
  <c r="AC590" i="164"/>
  <c r="AC574" i="164"/>
  <c r="AC558" i="164"/>
  <c r="AC542" i="164"/>
  <c r="AC525" i="164"/>
  <c r="AC521" i="164"/>
  <c r="AC517" i="164"/>
  <c r="AI517" i="164" s="1"/>
  <c r="AC513" i="164"/>
  <c r="AC509" i="164"/>
  <c r="AC505" i="164"/>
  <c r="AC501" i="164"/>
  <c r="AC497" i="164"/>
  <c r="AC493" i="164"/>
  <c r="AC489" i="164"/>
  <c r="AC485" i="164"/>
  <c r="AC481" i="164"/>
  <c r="AC477" i="164"/>
  <c r="AC473" i="164"/>
  <c r="AC469" i="164"/>
  <c r="AC465" i="164"/>
  <c r="AC461" i="164"/>
  <c r="AC457" i="164"/>
  <c r="AC453" i="164"/>
  <c r="AI453" i="164" s="1"/>
  <c r="AC449" i="164"/>
  <c r="AC444" i="164"/>
  <c r="AC440" i="164"/>
  <c r="AC436" i="164"/>
  <c r="AC432" i="164"/>
  <c r="AC428" i="164"/>
  <c r="AC424" i="164"/>
  <c r="AI424" i="164" s="1"/>
  <c r="AC420" i="164"/>
  <c r="AC416" i="164"/>
  <c r="AC412" i="164"/>
  <c r="AC408" i="164"/>
  <c r="AC404" i="164"/>
  <c r="AC400" i="164"/>
  <c r="AC396" i="164"/>
  <c r="AC392" i="164"/>
  <c r="AI392" i="164" s="1"/>
  <c r="AC388" i="164"/>
  <c r="AC384" i="164"/>
  <c r="AC380" i="164"/>
  <c r="AC376" i="164"/>
  <c r="AC370" i="164"/>
  <c r="AC366" i="164"/>
  <c r="AC362" i="164"/>
  <c r="AC358" i="164"/>
  <c r="AC354" i="164"/>
  <c r="AI354" i="164" s="1"/>
  <c r="AC350" i="164"/>
  <c r="AC346" i="164"/>
  <c r="AC342" i="164"/>
  <c r="AC338" i="164"/>
  <c r="AC334" i="164"/>
  <c r="AC330" i="164"/>
  <c r="AC326" i="164"/>
  <c r="AC322" i="164"/>
  <c r="AI322" i="164" s="1"/>
  <c r="AC318" i="164"/>
  <c r="AC314" i="164"/>
  <c r="AC310" i="164"/>
  <c r="AC306" i="164"/>
  <c r="AC302" i="164"/>
  <c r="AC298" i="164"/>
  <c r="AC294" i="164"/>
  <c r="AB293" i="164"/>
  <c r="AC290" i="164"/>
  <c r="AB289" i="164"/>
  <c r="AC286" i="164"/>
  <c r="AB285" i="164"/>
  <c r="AC282" i="164"/>
  <c r="AB281" i="164"/>
  <c r="AC278" i="164"/>
  <c r="AB277" i="164"/>
  <c r="AC274" i="164"/>
  <c r="AB273" i="164"/>
  <c r="AC270" i="164"/>
  <c r="AB269" i="164"/>
  <c r="AC266" i="164"/>
  <c r="AB265" i="164"/>
  <c r="AC262" i="164"/>
  <c r="AB261" i="164"/>
  <c r="AC258" i="164"/>
  <c r="AB257" i="164"/>
  <c r="AC254" i="164"/>
  <c r="AB253" i="164"/>
  <c r="AC250" i="164"/>
  <c r="AB249" i="164"/>
  <c r="AC246" i="164"/>
  <c r="AB245" i="164"/>
  <c r="AC242" i="164"/>
  <c r="AB241" i="164"/>
  <c r="AC238" i="164"/>
  <c r="AB237" i="164"/>
  <c r="AC234" i="164"/>
  <c r="AB233" i="164"/>
  <c r="AC230" i="164"/>
  <c r="AB229" i="164"/>
  <c r="AC226" i="164"/>
  <c r="AB225" i="164"/>
  <c r="AC222" i="164"/>
  <c r="AB221" i="164"/>
  <c r="AC218" i="164"/>
  <c r="AB217" i="164"/>
  <c r="AC214" i="164"/>
  <c r="AB213" i="164"/>
  <c r="AC210" i="164"/>
  <c r="AB735" i="164"/>
  <c r="AB615" i="164"/>
  <c r="AC602" i="164"/>
  <c r="AC586" i="164"/>
  <c r="AC570" i="164"/>
  <c r="AI570" i="164" s="1"/>
  <c r="AC554" i="164"/>
  <c r="AC538" i="164"/>
  <c r="AB443" i="164"/>
  <c r="AB439" i="164"/>
  <c r="AB435" i="164"/>
  <c r="AB431" i="164"/>
  <c r="AB427" i="164"/>
  <c r="AB423" i="164"/>
  <c r="AB419" i="164"/>
  <c r="AB415" i="164"/>
  <c r="AB411" i="164"/>
  <c r="AB407" i="164"/>
  <c r="AB403" i="164"/>
  <c r="AB399" i="164"/>
  <c r="AB395" i="164"/>
  <c r="AB391" i="164"/>
  <c r="AB387" i="164"/>
  <c r="AB383" i="164"/>
  <c r="AB379" i="164"/>
  <c r="AB375" i="164"/>
  <c r="AC372" i="164"/>
  <c r="AC368" i="164"/>
  <c r="AC364" i="164"/>
  <c r="AC360" i="164"/>
  <c r="AC356" i="164"/>
  <c r="AC352" i="164"/>
  <c r="AC348" i="164"/>
  <c r="AC344" i="164"/>
  <c r="AC340" i="164"/>
  <c r="AC336" i="164"/>
  <c r="AC332" i="164"/>
  <c r="AC328" i="164"/>
  <c r="AC324" i="164"/>
  <c r="AC320" i="164"/>
  <c r="AC316" i="164"/>
  <c r="AC312" i="164"/>
  <c r="AC308" i="164"/>
  <c r="AB775" i="164"/>
  <c r="AB631" i="164"/>
  <c r="AB625" i="164"/>
  <c r="AC598" i="164"/>
  <c r="AC582" i="164"/>
  <c r="AI582" i="164" s="1"/>
  <c r="AC566" i="164"/>
  <c r="AC550" i="164"/>
  <c r="AC534" i="164"/>
  <c r="AB528" i="164"/>
  <c r="AB524" i="164"/>
  <c r="AB520" i="164"/>
  <c r="AB516" i="164"/>
  <c r="AB512" i="164"/>
  <c r="AB508" i="164"/>
  <c r="AB504" i="164"/>
  <c r="AB500" i="164"/>
  <c r="AB496" i="164"/>
  <c r="AB492" i="164"/>
  <c r="AB488" i="164"/>
  <c r="AB484" i="164"/>
  <c r="AB480" i="164"/>
  <c r="AB476" i="164"/>
  <c r="AB472" i="164"/>
  <c r="AB468" i="164"/>
  <c r="AB464" i="164"/>
  <c r="AB460" i="164"/>
  <c r="AB456" i="164"/>
  <c r="AB452" i="164"/>
  <c r="AB448" i="164"/>
  <c r="AC426" i="164"/>
  <c r="AC422" i="164"/>
  <c r="AC418" i="164"/>
  <c r="AC414" i="164"/>
  <c r="AC410" i="164"/>
  <c r="AC406" i="164"/>
  <c r="AC402" i="164"/>
  <c r="AC398" i="164"/>
  <c r="AC394" i="164"/>
  <c r="AC390" i="164"/>
  <c r="AC386" i="164"/>
  <c r="AC382" i="164"/>
  <c r="AC378" i="164"/>
  <c r="AC374" i="164"/>
  <c r="AI374" i="164" s="1"/>
  <c r="AB372" i="164"/>
  <c r="AC369" i="164"/>
  <c r="AB368" i="164"/>
  <c r="AC365" i="164"/>
  <c r="AB364" i="164"/>
  <c r="AC361" i="164"/>
  <c r="AB360" i="164"/>
  <c r="AC357" i="164"/>
  <c r="AB356" i="164"/>
  <c r="AC353" i="164"/>
  <c r="AB352" i="164"/>
  <c r="AC349" i="164"/>
  <c r="AB348" i="164"/>
  <c r="AC345" i="164"/>
  <c r="AB344" i="164"/>
  <c r="AC341" i="164"/>
  <c r="AB340" i="164"/>
  <c r="AC337" i="164"/>
  <c r="AB336" i="164"/>
  <c r="AC333" i="164"/>
  <c r="AB332" i="164"/>
  <c r="AC329" i="164"/>
  <c r="AB328" i="164"/>
  <c r="AC325" i="164"/>
  <c r="AB324" i="164"/>
  <c r="AC321" i="164"/>
  <c r="AB320" i="164"/>
  <c r="AC317" i="164"/>
  <c r="AB316" i="164"/>
  <c r="AC313" i="164"/>
  <c r="AB312" i="164"/>
  <c r="AC309" i="164"/>
  <c r="AB308" i="164"/>
  <c r="AC305" i="164"/>
  <c r="AB304" i="164"/>
  <c r="AC301" i="164"/>
  <c r="AB300" i="164"/>
  <c r="AC297" i="164"/>
  <c r="AB296" i="164"/>
  <c r="AC292" i="164"/>
  <c r="AB291" i="164"/>
  <c r="AC288" i="164"/>
  <c r="AB287" i="164"/>
  <c r="AC284" i="164"/>
  <c r="AB283" i="164"/>
  <c r="AC280" i="164"/>
  <c r="AB279" i="164"/>
  <c r="AC276" i="164"/>
  <c r="AB275" i="164"/>
  <c r="AC272" i="164"/>
  <c r="AB271" i="164"/>
  <c r="AC268" i="164"/>
  <c r="AB267" i="164"/>
  <c r="AC264" i="164"/>
  <c r="AB263" i="164"/>
  <c r="AC260" i="164"/>
  <c r="AB259" i="164"/>
  <c r="AC256" i="164"/>
  <c r="AB255" i="164"/>
  <c r="AC252" i="164"/>
  <c r="AB251" i="164"/>
  <c r="AC248" i="164"/>
  <c r="AB247" i="164"/>
  <c r="AC244" i="164"/>
  <c r="AB243" i="164"/>
  <c r="AC240" i="164"/>
  <c r="AB239" i="164"/>
  <c r="AC236" i="164"/>
  <c r="AB235" i="164"/>
  <c r="AC232" i="164"/>
  <c r="AB231" i="164"/>
  <c r="AC228" i="164"/>
  <c r="AB227" i="164"/>
  <c r="AC224" i="164"/>
  <c r="AB223" i="164"/>
  <c r="AC220" i="164"/>
  <c r="AB219" i="164"/>
  <c r="AC216" i="164"/>
  <c r="AB215" i="164"/>
  <c r="AC212" i="164"/>
  <c r="AB211" i="164"/>
  <c r="AC208" i="164"/>
  <c r="AB207" i="164"/>
  <c r="AC204" i="164"/>
  <c r="AB203" i="164"/>
  <c r="AC200" i="164"/>
  <c r="AB199" i="164"/>
  <c r="AC196" i="164"/>
  <c r="AB195" i="164"/>
  <c r="AC192" i="164"/>
  <c r="AB191" i="164"/>
  <c r="AC188" i="164"/>
  <c r="AB187" i="164"/>
  <c r="AC184" i="164"/>
  <c r="AB183" i="164"/>
  <c r="AC180" i="164"/>
  <c r="AB179" i="164"/>
  <c r="AC176" i="164"/>
  <c r="AB175" i="164"/>
  <c r="AC172" i="164"/>
  <c r="AB171" i="164"/>
  <c r="AC168" i="164"/>
  <c r="AB167" i="164"/>
  <c r="AC164" i="164"/>
  <c r="AB163" i="164"/>
  <c r="AC160" i="164"/>
  <c r="AB159" i="164"/>
  <c r="AC156" i="164"/>
  <c r="AB155" i="164"/>
  <c r="AC152" i="164"/>
  <c r="AB151" i="164"/>
  <c r="AC148" i="164"/>
  <c r="AB147" i="164"/>
  <c r="AC144" i="164"/>
  <c r="AB143" i="164"/>
  <c r="AC140" i="164"/>
  <c r="AB139" i="164"/>
  <c r="AC136" i="164"/>
  <c r="AB135" i="164"/>
  <c r="AC132" i="164"/>
  <c r="AB131" i="164"/>
  <c r="AC128" i="164"/>
  <c r="AB127" i="164"/>
  <c r="AC124" i="164"/>
  <c r="AB123" i="164"/>
  <c r="AC120" i="164"/>
  <c r="AB119" i="164"/>
  <c r="AB647" i="164"/>
  <c r="AB641" i="164"/>
  <c r="AC610" i="164"/>
  <c r="AC594" i="164"/>
  <c r="AC578" i="164"/>
  <c r="AC562" i="164"/>
  <c r="AC546" i="164"/>
  <c r="AC530" i="164"/>
  <c r="AB425" i="164"/>
  <c r="AB417" i="164"/>
  <c r="AB409" i="164"/>
  <c r="AB401" i="164"/>
  <c r="AB393" i="164"/>
  <c r="AB385" i="164"/>
  <c r="AB377" i="164"/>
  <c r="AB363" i="164"/>
  <c r="AB357" i="164"/>
  <c r="AB347" i="164"/>
  <c r="AB341" i="164"/>
  <c r="AB331" i="164"/>
  <c r="AB325" i="164"/>
  <c r="AB315" i="164"/>
  <c r="AB309" i="164"/>
  <c r="AC304" i="164"/>
  <c r="AB297" i="164"/>
  <c r="AC296" i="164"/>
  <c r="AB294" i="164"/>
  <c r="AB290" i="164"/>
  <c r="AB286" i="164"/>
  <c r="AB282" i="164"/>
  <c r="AB278" i="164"/>
  <c r="AB274" i="164"/>
  <c r="AB270" i="164"/>
  <c r="AB266" i="164"/>
  <c r="AB262" i="164"/>
  <c r="AB258" i="164"/>
  <c r="AB254" i="164"/>
  <c r="AB250" i="164"/>
  <c r="AB246" i="164"/>
  <c r="AB242" i="164"/>
  <c r="AB238" i="164"/>
  <c r="AB234" i="164"/>
  <c r="AB230" i="164"/>
  <c r="AB226" i="164"/>
  <c r="AB222" i="164"/>
  <c r="AB218" i="164"/>
  <c r="AB214" i="164"/>
  <c r="AB210" i="164"/>
  <c r="AB209" i="164"/>
  <c r="AC206" i="164"/>
  <c r="AB205" i="164"/>
  <c r="AC202" i="164"/>
  <c r="AB201" i="164"/>
  <c r="AC198" i="164"/>
  <c r="AB197" i="164"/>
  <c r="AC194" i="164"/>
  <c r="AB193" i="164"/>
  <c r="AC190" i="164"/>
  <c r="AB189" i="164"/>
  <c r="AC186" i="164"/>
  <c r="AB185" i="164"/>
  <c r="AC182" i="164"/>
  <c r="AB181" i="164"/>
  <c r="AC178" i="164"/>
  <c r="AB177" i="164"/>
  <c r="AC174" i="164"/>
  <c r="AB173" i="164"/>
  <c r="AC170" i="164"/>
  <c r="AB169" i="164"/>
  <c r="AC166" i="164"/>
  <c r="AB165" i="164"/>
  <c r="AC162" i="164"/>
  <c r="AB161" i="164"/>
  <c r="AC158" i="164"/>
  <c r="AB367" i="164"/>
  <c r="AB361" i="164"/>
  <c r="AB351" i="164"/>
  <c r="AB345" i="164"/>
  <c r="AB335" i="164"/>
  <c r="AB329" i="164"/>
  <c r="AB319" i="164"/>
  <c r="AB313" i="164"/>
  <c r="AB299" i="164"/>
  <c r="AC293" i="164"/>
  <c r="AC289" i="164"/>
  <c r="AI289" i="164" s="1"/>
  <c r="AC285" i="164"/>
  <c r="AC281" i="164"/>
  <c r="AC277" i="164"/>
  <c r="AC273" i="164"/>
  <c r="AC269" i="164"/>
  <c r="AC265" i="164"/>
  <c r="AC261" i="164"/>
  <c r="AC257" i="164"/>
  <c r="AI257" i="164" s="1"/>
  <c r="AC253" i="164"/>
  <c r="AC249" i="164"/>
  <c r="AC245" i="164"/>
  <c r="AC241" i="164"/>
  <c r="AC237" i="164"/>
  <c r="AC233" i="164"/>
  <c r="AC229" i="164"/>
  <c r="AB421" i="164"/>
  <c r="AB413" i="164"/>
  <c r="AB405" i="164"/>
  <c r="AB397" i="164"/>
  <c r="AB389" i="164"/>
  <c r="AB381" i="164"/>
  <c r="AB373" i="164"/>
  <c r="AB371" i="164"/>
  <c r="AB365" i="164"/>
  <c r="AB355" i="164"/>
  <c r="AB349" i="164"/>
  <c r="AB339" i="164"/>
  <c r="AB333" i="164"/>
  <c r="AB323" i="164"/>
  <c r="AB317" i="164"/>
  <c r="AB307" i="164"/>
  <c r="AB301" i="164"/>
  <c r="AC300" i="164"/>
  <c r="AI300" i="164" s="1"/>
  <c r="AB292" i="164"/>
  <c r="AB288" i="164"/>
  <c r="AB284" i="164"/>
  <c r="AB280" i="164"/>
  <c r="AB276" i="164"/>
  <c r="AB272" i="164"/>
  <c r="AB268" i="164"/>
  <c r="AB264" i="164"/>
  <c r="AB260" i="164"/>
  <c r="AB256" i="164"/>
  <c r="AB252" i="164"/>
  <c r="AB248" i="164"/>
  <c r="AB244" i="164"/>
  <c r="AB240" i="164"/>
  <c r="AB236" i="164"/>
  <c r="AB232" i="164"/>
  <c r="AB228" i="164"/>
  <c r="AB369" i="164"/>
  <c r="AB359" i="164"/>
  <c r="AB353" i="164"/>
  <c r="AB343" i="164"/>
  <c r="AB337" i="164"/>
  <c r="AB327" i="164"/>
  <c r="AB321" i="164"/>
  <c r="AB311" i="164"/>
  <c r="AB305" i="164"/>
  <c r="AB303" i="164"/>
  <c r="AB295" i="164"/>
  <c r="AC291" i="164"/>
  <c r="AC287" i="164"/>
  <c r="AI287" i="164" s="1"/>
  <c r="AC279" i="164"/>
  <c r="AC271" i="164"/>
  <c r="AC263" i="164"/>
  <c r="AC255" i="164"/>
  <c r="AC247" i="164"/>
  <c r="AC239" i="164"/>
  <c r="AC231" i="164"/>
  <c r="AB224" i="164"/>
  <c r="AC221" i="164"/>
  <c r="AC219" i="164"/>
  <c r="AI219" i="164" s="1"/>
  <c r="AB216" i="164"/>
  <c r="AC213" i="164"/>
  <c r="AC211" i="164"/>
  <c r="AC209" i="164"/>
  <c r="AB206" i="164"/>
  <c r="AC205" i="164"/>
  <c r="AB202" i="164"/>
  <c r="AC201" i="164"/>
  <c r="AB198" i="164"/>
  <c r="AC197" i="164"/>
  <c r="AB194" i="164"/>
  <c r="AC193" i="164"/>
  <c r="AB190" i="164"/>
  <c r="AC189" i="164"/>
  <c r="AB186" i="164"/>
  <c r="AC185" i="164"/>
  <c r="AB182" i="164"/>
  <c r="AC181" i="164"/>
  <c r="AB178" i="164"/>
  <c r="AC177" i="164"/>
  <c r="AB174" i="164"/>
  <c r="AC173" i="164"/>
  <c r="AB170" i="164"/>
  <c r="AC169" i="164"/>
  <c r="AB166" i="164"/>
  <c r="AC165" i="164"/>
  <c r="AB162" i="164"/>
  <c r="AC161" i="164"/>
  <c r="AB158" i="164"/>
  <c r="AC155" i="164"/>
  <c r="AC151" i="164"/>
  <c r="AC147" i="164"/>
  <c r="AC143" i="164"/>
  <c r="AC139" i="164"/>
  <c r="AC135" i="164"/>
  <c r="AC131" i="164"/>
  <c r="AI131" i="164" s="1"/>
  <c r="AC127" i="164"/>
  <c r="AC123" i="164"/>
  <c r="AC119" i="164"/>
  <c r="AC116" i="164"/>
  <c r="AB115" i="164"/>
  <c r="AC112" i="164"/>
  <c r="AB111" i="164"/>
  <c r="AB208" i="164"/>
  <c r="AC283" i="164"/>
  <c r="AC275" i="164"/>
  <c r="AC267" i="164"/>
  <c r="AC259" i="164"/>
  <c r="AC251" i="164"/>
  <c r="AC243" i="164"/>
  <c r="AC235" i="164"/>
  <c r="AC227" i="164"/>
  <c r="AI227" i="164" s="1"/>
  <c r="AC225" i="164"/>
  <c r="AC223" i="164"/>
  <c r="AI223" i="164" s="1"/>
  <c r="AB220" i="164"/>
  <c r="AC217" i="164"/>
  <c r="AC215" i="164"/>
  <c r="AB212" i="164"/>
  <c r="AC207" i="164"/>
  <c r="AC203" i="164"/>
  <c r="AC199" i="164"/>
  <c r="AC195" i="164"/>
  <c r="AC191" i="164"/>
  <c r="AC187" i="164"/>
  <c r="AI187" i="164" s="1"/>
  <c r="AC183" i="164"/>
  <c r="AC179" i="164"/>
  <c r="AC175" i="164"/>
  <c r="AC171" i="164"/>
  <c r="AC167" i="164"/>
  <c r="AC163" i="164"/>
  <c r="AC159" i="164"/>
  <c r="AB157" i="164"/>
  <c r="AC154" i="164"/>
  <c r="AB153" i="164"/>
  <c r="AC150" i="164"/>
  <c r="AB149" i="164"/>
  <c r="AC146" i="164"/>
  <c r="AB145" i="164"/>
  <c r="AC142" i="164"/>
  <c r="AB141" i="164"/>
  <c r="AC138" i="164"/>
  <c r="AB137" i="164"/>
  <c r="AC134" i="164"/>
  <c r="AB133" i="164"/>
  <c r="AC130" i="164"/>
  <c r="AB129" i="164"/>
  <c r="AC126" i="164"/>
  <c r="AB125" i="164"/>
  <c r="AC122" i="164"/>
  <c r="AB121" i="164"/>
  <c r="AC118" i="164"/>
  <c r="AB117" i="164"/>
  <c r="AC114" i="164"/>
  <c r="AB113" i="164"/>
  <c r="AC110" i="164"/>
  <c r="AB109" i="164"/>
  <c r="AC106" i="164"/>
  <c r="AB105" i="164"/>
  <c r="AC102" i="164"/>
  <c r="AB101" i="164"/>
  <c r="AC98" i="164"/>
  <c r="AB97" i="164"/>
  <c r="AC94" i="164"/>
  <c r="AB93" i="164"/>
  <c r="AC90" i="164"/>
  <c r="AB89" i="164"/>
  <c r="AC86" i="164"/>
  <c r="AB85" i="164"/>
  <c r="AC82" i="164"/>
  <c r="AB81" i="164"/>
  <c r="AC78" i="164"/>
  <c r="AB77" i="164"/>
  <c r="AC74" i="164"/>
  <c r="AB73" i="164"/>
  <c r="AC70" i="164"/>
  <c r="AB69" i="164"/>
  <c r="AC66" i="164"/>
  <c r="AB65" i="164"/>
  <c r="AC62" i="164"/>
  <c r="AB61" i="164"/>
  <c r="AC58" i="164"/>
  <c r="AB57" i="164"/>
  <c r="AC54" i="164"/>
  <c r="AB53" i="164"/>
  <c r="AC50" i="164"/>
  <c r="AB49" i="164"/>
  <c r="AC46" i="164"/>
  <c r="AB45" i="164"/>
  <c r="AC42" i="164"/>
  <c r="AB41" i="164"/>
  <c r="AC38" i="164"/>
  <c r="AB37" i="164"/>
  <c r="AC34" i="164"/>
  <c r="AB33" i="164"/>
  <c r="AC30" i="164"/>
  <c r="AB29" i="164"/>
  <c r="AC26" i="164"/>
  <c r="AB25" i="164"/>
  <c r="AB156" i="164"/>
  <c r="AB154" i="164"/>
  <c r="AB152" i="164"/>
  <c r="AB150" i="164"/>
  <c r="AB148" i="164"/>
  <c r="AB146" i="164"/>
  <c r="AB144" i="164"/>
  <c r="AB142" i="164"/>
  <c r="AB140" i="164"/>
  <c r="AB138" i="164"/>
  <c r="AB136" i="164"/>
  <c r="AB134" i="164"/>
  <c r="AB204" i="164"/>
  <c r="AB196" i="164"/>
  <c r="AB188" i="164"/>
  <c r="AB180" i="164"/>
  <c r="AB172" i="164"/>
  <c r="AB164" i="164"/>
  <c r="AC157" i="164"/>
  <c r="AC141" i="164"/>
  <c r="AB128" i="164"/>
  <c r="AB120" i="164"/>
  <c r="AB116" i="164"/>
  <c r="AB112" i="164"/>
  <c r="AC108" i="164"/>
  <c r="AB107" i="164"/>
  <c r="AC104" i="164"/>
  <c r="AB103" i="164"/>
  <c r="AC100" i="164"/>
  <c r="AB99" i="164"/>
  <c r="AC96" i="164"/>
  <c r="AB95" i="164"/>
  <c r="AC92" i="164"/>
  <c r="AB91" i="164"/>
  <c r="AC88" i="164"/>
  <c r="AB87" i="164"/>
  <c r="AC84" i="164"/>
  <c r="AB83" i="164"/>
  <c r="AC80" i="164"/>
  <c r="AB79" i="164"/>
  <c r="AC76" i="164"/>
  <c r="AB75" i="164"/>
  <c r="AC72" i="164"/>
  <c r="AB71" i="164"/>
  <c r="AC68" i="164"/>
  <c r="AB67" i="164"/>
  <c r="AC64" i="164"/>
  <c r="AB63" i="164"/>
  <c r="AC60" i="164"/>
  <c r="AB59" i="164"/>
  <c r="AC56" i="164"/>
  <c r="AB55" i="164"/>
  <c r="AC52" i="164"/>
  <c r="AB51" i="164"/>
  <c r="AC48" i="164"/>
  <c r="AB47" i="164"/>
  <c r="AC44" i="164"/>
  <c r="AB43" i="164"/>
  <c r="AC40" i="164"/>
  <c r="AB39" i="164"/>
  <c r="AC36" i="164"/>
  <c r="AB35" i="164"/>
  <c r="AC32" i="164"/>
  <c r="AB31" i="164"/>
  <c r="AC28" i="164"/>
  <c r="AB27" i="164"/>
  <c r="AC24" i="164"/>
  <c r="AB23" i="164"/>
  <c r="AC21" i="164"/>
  <c r="AB20" i="164"/>
  <c r="AC17" i="164"/>
  <c r="AB16" i="164"/>
  <c r="AB110" i="164"/>
  <c r="AB104" i="164"/>
  <c r="AB100" i="164"/>
  <c r="AB94" i="164"/>
  <c r="AB78" i="164"/>
  <c r="AB72" i="164"/>
  <c r="AB70" i="164"/>
  <c r="AB64" i="164"/>
  <c r="AB56" i="164"/>
  <c r="AB52" i="164"/>
  <c r="AB46" i="164"/>
  <c r="AB42" i="164"/>
  <c r="AB40" i="164"/>
  <c r="AB32" i="164"/>
  <c r="AB30" i="164"/>
  <c r="AB24" i="164"/>
  <c r="AC18" i="164"/>
  <c r="AC145" i="164"/>
  <c r="AB130" i="164"/>
  <c r="AC129" i="164"/>
  <c r="AB200" i="164"/>
  <c r="AB192" i="164"/>
  <c r="AB184" i="164"/>
  <c r="AB176" i="164"/>
  <c r="AB168" i="164"/>
  <c r="AB160" i="164"/>
  <c r="AC149" i="164"/>
  <c r="AC133" i="164"/>
  <c r="AB132" i="164"/>
  <c r="AB124" i="164"/>
  <c r="AB114" i="164"/>
  <c r="AC109" i="164"/>
  <c r="AC105" i="164"/>
  <c r="AC101" i="164"/>
  <c r="AI101" i="164" s="1"/>
  <c r="AC97" i="164"/>
  <c r="AC93" i="164"/>
  <c r="AC89" i="164"/>
  <c r="AC85" i="164"/>
  <c r="AC81" i="164"/>
  <c r="AC77" i="164"/>
  <c r="AC73" i="164"/>
  <c r="AC69" i="164"/>
  <c r="AI69" i="164" s="1"/>
  <c r="AC65" i="164"/>
  <c r="AC61" i="164"/>
  <c r="AC57" i="164"/>
  <c r="AC53" i="164"/>
  <c r="AC49" i="164"/>
  <c r="AC45" i="164"/>
  <c r="AC41" i="164"/>
  <c r="AC37" i="164"/>
  <c r="AI37" i="164" s="1"/>
  <c r="AC33" i="164"/>
  <c r="AC29" i="164"/>
  <c r="AC25" i="164"/>
  <c r="AB22" i="164"/>
  <c r="AC153" i="164"/>
  <c r="AC137" i="164"/>
  <c r="AB126" i="164"/>
  <c r="AC125" i="164"/>
  <c r="AB118" i="164"/>
  <c r="AC117" i="164"/>
  <c r="AC113" i="164"/>
  <c r="AC107" i="164"/>
  <c r="AC103" i="164"/>
  <c r="AC99" i="164"/>
  <c r="AC95" i="164"/>
  <c r="AC91" i="164"/>
  <c r="AI91" i="164" s="1"/>
  <c r="AC87" i="164"/>
  <c r="AC83" i="164"/>
  <c r="AC79" i="164"/>
  <c r="AC75" i="164"/>
  <c r="AC71" i="164"/>
  <c r="AC67" i="164"/>
  <c r="AC63" i="164"/>
  <c r="AC59" i="164"/>
  <c r="AI59" i="164" s="1"/>
  <c r="AC55" i="164"/>
  <c r="AC51" i="164"/>
  <c r="AC47" i="164"/>
  <c r="AC43" i="164"/>
  <c r="AC39" i="164"/>
  <c r="AC35" i="164"/>
  <c r="AC31" i="164"/>
  <c r="AC27" i="164"/>
  <c r="AI27" i="164" s="1"/>
  <c r="AC23" i="164"/>
  <c r="AC20" i="164"/>
  <c r="AB19" i="164"/>
  <c r="AC16" i="164"/>
  <c r="AB122" i="164"/>
  <c r="AC121" i="164"/>
  <c r="AI121" i="164" s="1"/>
  <c r="AC115" i="164"/>
  <c r="AC111" i="164"/>
  <c r="AB108" i="164"/>
  <c r="AB106" i="164"/>
  <c r="AB102" i="164"/>
  <c r="AB98" i="164"/>
  <c r="AB96" i="164"/>
  <c r="AB92" i="164"/>
  <c r="AB90" i="164"/>
  <c r="AB88" i="164"/>
  <c r="AB86" i="164"/>
  <c r="AB84" i="164"/>
  <c r="AB82" i="164"/>
  <c r="AB80" i="164"/>
  <c r="AB76" i="164"/>
  <c r="AB74" i="164"/>
  <c r="AB68" i="164"/>
  <c r="AB66" i="164"/>
  <c r="AB62" i="164"/>
  <c r="AB60" i="164"/>
  <c r="AB58" i="164"/>
  <c r="AB54" i="164"/>
  <c r="AB50" i="164"/>
  <c r="AB48" i="164"/>
  <c r="AB44" i="164"/>
  <c r="AB38" i="164"/>
  <c r="AB36" i="164"/>
  <c r="AB34" i="164"/>
  <c r="AB28" i="164"/>
  <c r="AB26" i="164"/>
  <c r="AC22" i="164"/>
  <c r="AB21" i="164"/>
  <c r="AB17" i="164"/>
  <c r="AB18" i="164"/>
  <c r="AC19" i="164"/>
  <c r="AN2" i="164"/>
  <c r="AN5" i="164"/>
  <c r="AN4" i="164"/>
  <c r="AI137" i="164" l="1"/>
  <c r="AI693" i="164"/>
  <c r="AI578" i="164"/>
  <c r="AI390" i="164"/>
  <c r="AI422" i="164"/>
  <c r="AI626" i="164"/>
  <c r="AI658" i="164"/>
  <c r="AI700" i="164"/>
  <c r="AI732" i="164"/>
  <c r="AI171" i="164"/>
  <c r="AI203" i="164"/>
  <c r="AI125" i="164"/>
  <c r="AI241" i="164"/>
  <c r="AI273" i="164"/>
  <c r="AI673" i="164"/>
  <c r="AI855" i="164"/>
  <c r="AI954" i="164"/>
  <c r="AI255" i="164"/>
  <c r="AI985" i="164"/>
  <c r="AI304" i="164"/>
  <c r="AI711" i="164"/>
  <c r="AI967" i="164"/>
  <c r="AI306" i="164"/>
  <c r="AI338" i="164"/>
  <c r="AI370" i="164"/>
  <c r="AI469" i="164"/>
  <c r="AI501" i="164"/>
  <c r="AI462" i="164"/>
  <c r="AI494" i="164"/>
  <c r="AI526" i="164"/>
  <c r="AI846" i="164"/>
  <c r="AI843" i="164"/>
  <c r="AI910" i="164"/>
  <c r="AI43" i="164"/>
  <c r="AI107" i="164"/>
  <c r="AI85" i="164"/>
  <c r="AI259" i="164"/>
  <c r="AI147" i="164"/>
  <c r="AI376" i="164"/>
  <c r="AI408" i="164"/>
  <c r="AI440" i="164"/>
  <c r="AI75" i="164"/>
  <c r="AI53" i="164"/>
  <c r="AI986" i="164"/>
  <c r="AI558" i="164"/>
  <c r="AI950" i="164"/>
  <c r="AI677" i="164"/>
  <c r="AI406" i="164"/>
  <c r="AI974" i="164"/>
  <c r="AI129" i="164"/>
  <c r="K1004" i="167"/>
  <c r="K1006" i="167"/>
  <c r="K999" i="167"/>
  <c r="K990" i="167"/>
  <c r="K972" i="167"/>
  <c r="K986" i="167"/>
  <c r="K971" i="167"/>
  <c r="K963" i="167"/>
  <c r="K955" i="167"/>
  <c r="K960" i="167"/>
  <c r="K938" i="167"/>
  <c r="K922" i="167"/>
  <c r="K945" i="167"/>
  <c r="K929" i="167"/>
  <c r="K913" i="167"/>
  <c r="K949" i="167"/>
  <c r="K943" i="167"/>
  <c r="K935" i="167"/>
  <c r="K927" i="167"/>
  <c r="K919" i="167"/>
  <c r="K911" i="167"/>
  <c r="K903" i="167"/>
  <c r="K985" i="167"/>
  <c r="K887" i="167"/>
  <c r="K871" i="167"/>
  <c r="K855" i="167"/>
  <c r="K837" i="167"/>
  <c r="K821" i="167"/>
  <c r="K806" i="167"/>
  <c r="K839" i="167"/>
  <c r="K831" i="167"/>
  <c r="K823" i="167"/>
  <c r="K893" i="167"/>
  <c r="K877" i="167"/>
  <c r="K861" i="167"/>
  <c r="K845" i="167"/>
  <c r="K809" i="167"/>
  <c r="K791" i="167"/>
  <c r="K775" i="167"/>
  <c r="K817" i="167"/>
  <c r="K788" i="167"/>
  <c r="K772" i="167"/>
  <c r="K756" i="167"/>
  <c r="K740" i="167"/>
  <c r="K734" i="167"/>
  <c r="K718" i="167"/>
  <c r="K702" i="167"/>
  <c r="K737" i="167"/>
  <c r="K729" i="167"/>
  <c r="K721" i="167"/>
  <c r="K713" i="167"/>
  <c r="K705" i="167"/>
  <c r="K697" i="167"/>
  <c r="K689" i="167"/>
  <c r="K659" i="167"/>
  <c r="K643" i="167"/>
  <c r="K627" i="167"/>
  <c r="K767" i="167"/>
  <c r="K751" i="167"/>
  <c r="K723" i="167"/>
  <c r="K682" i="167"/>
  <c r="K669" i="167"/>
  <c r="K786" i="167"/>
  <c r="K688" i="167"/>
  <c r="K673" i="167"/>
  <c r="K613" i="167"/>
  <c r="K597" i="167"/>
  <c r="K581" i="167"/>
  <c r="K565" i="167"/>
  <c r="K549" i="167"/>
  <c r="K533" i="167"/>
  <c r="K517" i="167"/>
  <c r="K502" i="167"/>
  <c r="K486" i="167"/>
  <c r="K470" i="167"/>
  <c r="K454" i="167"/>
  <c r="K438" i="167"/>
  <c r="K422" i="167"/>
  <c r="K742" i="167"/>
  <c r="K657" i="167"/>
  <c r="K625" i="167"/>
  <c r="K493" i="167"/>
  <c r="K477" i="167"/>
  <c r="K461" i="167"/>
  <c r="K770" i="167"/>
  <c r="K676" i="167"/>
  <c r="K603" i="167"/>
  <c r="K587" i="167"/>
  <c r="K571" i="167"/>
  <c r="K555" i="167"/>
  <c r="K539" i="167"/>
  <c r="K523" i="167"/>
  <c r="K507" i="167"/>
  <c r="K496" i="167"/>
  <c r="K488" i="167"/>
  <c r="K480" i="167"/>
  <c r="K472" i="167"/>
  <c r="K464" i="167"/>
  <c r="K456" i="167"/>
  <c r="K448" i="167"/>
  <c r="K440" i="167"/>
  <c r="K432" i="167"/>
  <c r="K424" i="167"/>
  <c r="K416" i="167"/>
  <c r="K645" i="167"/>
  <c r="K327" i="167"/>
  <c r="K311" i="167"/>
  <c r="K295" i="167"/>
  <c r="K652" i="167"/>
  <c r="K408" i="167"/>
  <c r="K392" i="167"/>
  <c r="K376" i="167"/>
  <c r="K360" i="167"/>
  <c r="K344" i="167"/>
  <c r="K330" i="167"/>
  <c r="K314" i="167"/>
  <c r="K621" i="167"/>
  <c r="K332" i="167"/>
  <c r="K324" i="167"/>
  <c r="K316" i="167"/>
  <c r="K308" i="167"/>
  <c r="K300" i="167"/>
  <c r="K292" i="167"/>
  <c r="K628" i="167"/>
  <c r="K421" i="167"/>
  <c r="K386" i="167"/>
  <c r="K354" i="167"/>
  <c r="K390" i="167"/>
  <c r="K433" i="167"/>
  <c r="K342" i="167"/>
  <c r="K244" i="167"/>
  <c r="K228" i="167"/>
  <c r="K212" i="167"/>
  <c r="K196" i="167"/>
  <c r="K298" i="167"/>
  <c r="K278" i="167"/>
  <c r="K262" i="167"/>
  <c r="K175" i="167"/>
  <c r="K159" i="167"/>
  <c r="K143" i="167"/>
  <c r="K127" i="167"/>
  <c r="K109" i="167"/>
  <c r="K93" i="167"/>
  <c r="K250" i="167"/>
  <c r="K234" i="167"/>
  <c r="K218" i="167"/>
  <c r="K202" i="167"/>
  <c r="K186" i="167"/>
  <c r="K170" i="167"/>
  <c r="K154" i="167"/>
  <c r="K138" i="167"/>
  <c r="K122" i="167"/>
  <c r="K290" i="167"/>
  <c r="K258" i="167"/>
  <c r="K132" i="167"/>
  <c r="K108" i="167"/>
  <c r="K100" i="167"/>
  <c r="K92" i="167"/>
  <c r="K79" i="167"/>
  <c r="K63" i="167"/>
  <c r="K47" i="167"/>
  <c r="K31" i="167"/>
  <c r="K168" i="167"/>
  <c r="K284" i="167"/>
  <c r="K172" i="167"/>
  <c r="K89" i="167"/>
  <c r="K73" i="167"/>
  <c r="K57" i="167"/>
  <c r="K41" i="167"/>
  <c r="K25" i="167"/>
  <c r="K144" i="167"/>
  <c r="K1013" i="167"/>
  <c r="K1011" i="167"/>
  <c r="K1005" i="167"/>
  <c r="K996" i="167"/>
  <c r="K983" i="167"/>
  <c r="K968" i="167"/>
  <c r="K982" i="167"/>
  <c r="K970" i="167"/>
  <c r="K961" i="167"/>
  <c r="K969" i="167"/>
  <c r="K952" i="167"/>
  <c r="K934" i="167"/>
  <c r="K918" i="167"/>
  <c r="K941" i="167"/>
  <c r="K925" i="167"/>
  <c r="K909" i="167"/>
  <c r="K948" i="167"/>
  <c r="K940" i="167"/>
  <c r="K932" i="167"/>
  <c r="K924" i="167"/>
  <c r="K916" i="167"/>
  <c r="K908" i="167"/>
  <c r="K900" i="167"/>
  <c r="K977" i="167"/>
  <c r="K883" i="167"/>
  <c r="K867" i="167"/>
  <c r="K851" i="167"/>
  <c r="K833" i="167"/>
  <c r="K818" i="167"/>
  <c r="K902" i="167"/>
  <c r="K836" i="167"/>
  <c r="K828" i="167"/>
  <c r="K820" i="167"/>
  <c r="K889" i="167"/>
  <c r="K873" i="167"/>
  <c r="K857" i="167"/>
  <c r="K838" i="167"/>
  <c r="K805" i="167"/>
  <c r="K787" i="167"/>
  <c r="K771" i="167"/>
  <c r="K800" i="167"/>
  <c r="K784" i="167"/>
  <c r="K768" i="167"/>
  <c r="K752" i="167"/>
  <c r="K897" i="167"/>
  <c r="K730" i="167"/>
  <c r="K714" i="167"/>
  <c r="K698" i="167"/>
  <c r="K736" i="167"/>
  <c r="K728" i="167"/>
  <c r="K720" i="167"/>
  <c r="K712" i="167"/>
  <c r="K704" i="167"/>
  <c r="K696" i="167"/>
  <c r="K671" i="167"/>
  <c r="K655" i="167"/>
  <c r="K639" i="167"/>
  <c r="K623" i="167"/>
  <c r="K763" i="167"/>
  <c r="K747" i="167"/>
  <c r="K707" i="167"/>
  <c r="K678" i="167"/>
  <c r="K798" i="167"/>
  <c r="K782" i="167"/>
  <c r="K685" i="167"/>
  <c r="K762" i="167"/>
  <c r="K609" i="167"/>
  <c r="K593" i="167"/>
  <c r="K577" i="167"/>
  <c r="K561" i="167"/>
  <c r="K545" i="167"/>
  <c r="K529" i="167"/>
  <c r="K513" i="167"/>
  <c r="K498" i="167"/>
  <c r="K482" i="167"/>
  <c r="K466" i="167"/>
  <c r="K450" i="167"/>
  <c r="K434" i="167"/>
  <c r="K418" i="167"/>
  <c r="K715" i="167"/>
  <c r="K649" i="167"/>
  <c r="K617" i="167"/>
  <c r="K489" i="167"/>
  <c r="K473" i="167"/>
  <c r="K457" i="167"/>
  <c r="K754" i="167"/>
  <c r="K615" i="167"/>
  <c r="K599" i="167"/>
  <c r="K583" i="167"/>
  <c r="K567" i="167"/>
  <c r="K551" i="167"/>
  <c r="K535" i="167"/>
  <c r="K519" i="167"/>
  <c r="K503" i="167"/>
  <c r="K495" i="167"/>
  <c r="K487" i="167"/>
  <c r="K479" i="167"/>
  <c r="K471" i="167"/>
  <c r="K463" i="167"/>
  <c r="K455" i="167"/>
  <c r="K447" i="167"/>
  <c r="K439" i="167"/>
  <c r="K431" i="167"/>
  <c r="K423" i="167"/>
  <c r="K415" i="167"/>
  <c r="K629" i="167"/>
  <c r="K323" i="167"/>
  <c r="K307" i="167"/>
  <c r="K291" i="167"/>
  <c r="K636" i="167"/>
  <c r="K404" i="167"/>
  <c r="K388" i="167"/>
  <c r="K372" i="167"/>
  <c r="K356" i="167"/>
  <c r="K340" i="167"/>
  <c r="K326" i="167"/>
  <c r="K672" i="167"/>
  <c r="K337" i="167"/>
  <c r="K329" i="167"/>
  <c r="K321" i="167"/>
  <c r="K313" i="167"/>
  <c r="K305" i="167"/>
  <c r="K297" i="167"/>
  <c r="K766" i="167"/>
  <c r="K445" i="167"/>
  <c r="K410" i="167"/>
  <c r="K378" i="167"/>
  <c r="K346" i="167"/>
  <c r="K382" i="167"/>
  <c r="K425" i="167"/>
  <c r="K256" i="167"/>
  <c r="K240" i="167"/>
  <c r="K224" i="167"/>
  <c r="K208" i="167"/>
  <c r="K192" i="167"/>
  <c r="K288" i="167"/>
  <c r="K272" i="167"/>
  <c r="K187" i="167"/>
  <c r="K171" i="167"/>
  <c r="K155" i="167"/>
  <c r="K139" i="167"/>
  <c r="K123" i="167"/>
  <c r="K105" i="167"/>
  <c r="K366" i="167"/>
  <c r="K246" i="167"/>
  <c r="K230" i="167"/>
  <c r="K214" i="167"/>
  <c r="K198" i="167"/>
  <c r="K182" i="167"/>
  <c r="K166" i="167"/>
  <c r="K150" i="167"/>
  <c r="K134" i="167"/>
  <c r="K118" i="167"/>
  <c r="K282" i="167"/>
  <c r="K180" i="167"/>
  <c r="K116" i="167"/>
  <c r="K107" i="167"/>
  <c r="K99" i="167"/>
  <c r="K91" i="167"/>
  <c r="K75" i="167"/>
  <c r="K59" i="167"/>
  <c r="K43" i="167"/>
  <c r="K27" i="167"/>
  <c r="K152" i="167"/>
  <c r="K276" i="167"/>
  <c r="K156" i="167"/>
  <c r="K85" i="167"/>
  <c r="K69" i="167"/>
  <c r="K53" i="167"/>
  <c r="K37" i="167"/>
  <c r="K128" i="167"/>
  <c r="K1012" i="167"/>
  <c r="K1010" i="167"/>
  <c r="K1002" i="167"/>
  <c r="K995" i="167"/>
  <c r="K979" i="167"/>
  <c r="K964" i="167"/>
  <c r="K978" i="167"/>
  <c r="K967" i="167"/>
  <c r="K1000" i="167"/>
  <c r="K957" i="167"/>
  <c r="K946" i="167"/>
  <c r="K930" i="167"/>
  <c r="K914" i="167"/>
  <c r="K937" i="167"/>
  <c r="K921" i="167"/>
  <c r="K959" i="167"/>
  <c r="K947" i="167"/>
  <c r="K939" i="167"/>
  <c r="K931" i="167"/>
  <c r="K923" i="167"/>
  <c r="K915" i="167"/>
  <c r="K907" i="167"/>
  <c r="K899" i="167"/>
  <c r="K895" i="167"/>
  <c r="K879" i="167"/>
  <c r="K863" i="167"/>
  <c r="K847" i="167"/>
  <c r="K829" i="167"/>
  <c r="K814" i="167"/>
  <c r="K843" i="167"/>
  <c r="K835" i="167"/>
  <c r="K827" i="167"/>
  <c r="K819" i="167"/>
  <c r="K885" i="167"/>
  <c r="K869" i="167"/>
  <c r="K853" i="167"/>
  <c r="K822" i="167"/>
  <c r="K799" i="167"/>
  <c r="K783" i="167"/>
  <c r="K842" i="167"/>
  <c r="K796" i="167"/>
  <c r="K780" i="167"/>
  <c r="K764" i="167"/>
  <c r="K748" i="167"/>
  <c r="K802" i="167"/>
  <c r="K726" i="167"/>
  <c r="K710" i="167"/>
  <c r="K694" i="167"/>
  <c r="K733" i="167"/>
  <c r="K725" i="167"/>
  <c r="K717" i="167"/>
  <c r="K709" i="167"/>
  <c r="K701" i="167"/>
  <c r="K693" i="167"/>
  <c r="K667" i="167"/>
  <c r="K651" i="167"/>
  <c r="K635" i="167"/>
  <c r="K619" i="167"/>
  <c r="K759" i="167"/>
  <c r="K743" i="167"/>
  <c r="K691" i="167"/>
  <c r="K674" i="167"/>
  <c r="K794" i="167"/>
  <c r="K778" i="167"/>
  <c r="K681" i="167"/>
  <c r="K746" i="167"/>
  <c r="K605" i="167"/>
  <c r="K589" i="167"/>
  <c r="K573" i="167"/>
  <c r="K557" i="167"/>
  <c r="K541" i="167"/>
  <c r="K525" i="167"/>
  <c r="K509" i="167"/>
  <c r="K494" i="167"/>
  <c r="K478" i="167"/>
  <c r="K462" i="167"/>
  <c r="K446" i="167"/>
  <c r="K430" i="167"/>
  <c r="K414" i="167"/>
  <c r="K699" i="167"/>
  <c r="K641" i="167"/>
  <c r="K501" i="167"/>
  <c r="K485" i="167"/>
  <c r="K469" i="167"/>
  <c r="K453" i="167"/>
  <c r="K731" i="167"/>
  <c r="K611" i="167"/>
  <c r="K595" i="167"/>
  <c r="K579" i="167"/>
  <c r="K563" i="167"/>
  <c r="K547" i="167"/>
  <c r="K531" i="167"/>
  <c r="K515" i="167"/>
  <c r="K500" i="167"/>
  <c r="K492" i="167"/>
  <c r="K484" i="167"/>
  <c r="K476" i="167"/>
  <c r="K468" i="167"/>
  <c r="K460" i="167"/>
  <c r="K452" i="167"/>
  <c r="K444" i="167"/>
  <c r="K436" i="167"/>
  <c r="K428" i="167"/>
  <c r="K420" i="167"/>
  <c r="K750" i="167"/>
  <c r="K335" i="167"/>
  <c r="K319" i="167"/>
  <c r="K303" i="167"/>
  <c r="K695" i="167"/>
  <c r="K620" i="167"/>
  <c r="K400" i="167"/>
  <c r="K384" i="167"/>
  <c r="K368" i="167"/>
  <c r="K352" i="167"/>
  <c r="K338" i="167"/>
  <c r="K322" i="167"/>
  <c r="K653" i="167"/>
  <c r="K336" i="167"/>
  <c r="K328" i="167"/>
  <c r="K320" i="167"/>
  <c r="K312" i="167"/>
  <c r="K304" i="167"/>
  <c r="K296" i="167"/>
  <c r="K660" i="167"/>
  <c r="K437" i="167"/>
  <c r="K402" i="167"/>
  <c r="K370" i="167"/>
  <c r="K406" i="167"/>
  <c r="K374" i="167"/>
  <c r="K417" i="167"/>
  <c r="K252" i="167"/>
  <c r="K236" i="167"/>
  <c r="K220" i="167"/>
  <c r="K204" i="167"/>
  <c r="K188" i="167"/>
  <c r="K286" i="167"/>
  <c r="K270" i="167"/>
  <c r="K183" i="167"/>
  <c r="K167" i="167"/>
  <c r="K151" i="167"/>
  <c r="K135" i="167"/>
  <c r="K119" i="167"/>
  <c r="K101" i="167"/>
  <c r="K350" i="167"/>
  <c r="K242" i="167"/>
  <c r="K226" i="167"/>
  <c r="K210" i="167"/>
  <c r="K194" i="167"/>
  <c r="K178" i="167"/>
  <c r="K162" i="167"/>
  <c r="K146" i="167"/>
  <c r="K130" i="167"/>
  <c r="K114" i="167"/>
  <c r="K274" i="167"/>
  <c r="K164" i="167"/>
  <c r="K112" i="167"/>
  <c r="K104" i="167"/>
  <c r="K96" i="167"/>
  <c r="K87" i="167"/>
  <c r="K71" i="167"/>
  <c r="K55" i="167"/>
  <c r="K39" i="167"/>
  <c r="K23" i="167"/>
  <c r="K136" i="167"/>
  <c r="K268" i="167"/>
  <c r="K140" i="167"/>
  <c r="K81" i="167"/>
  <c r="K65" i="167"/>
  <c r="K49" i="167"/>
  <c r="K33" i="167"/>
  <c r="K176" i="167"/>
  <c r="K19" i="167"/>
  <c r="K1008" i="167"/>
  <c r="K1009" i="167"/>
  <c r="K1001" i="167"/>
  <c r="K1007" i="167"/>
  <c r="K975" i="167"/>
  <c r="K991" i="167"/>
  <c r="K974" i="167"/>
  <c r="K966" i="167"/>
  <c r="K962" i="167"/>
  <c r="K954" i="167"/>
  <c r="K942" i="167"/>
  <c r="K926" i="167"/>
  <c r="K981" i="167"/>
  <c r="K933" i="167"/>
  <c r="K917" i="167"/>
  <c r="K953" i="167"/>
  <c r="K944" i="167"/>
  <c r="K936" i="167"/>
  <c r="K928" i="167"/>
  <c r="K920" i="167"/>
  <c r="K912" i="167"/>
  <c r="K904" i="167"/>
  <c r="K896" i="167"/>
  <c r="K891" i="167"/>
  <c r="K875" i="167"/>
  <c r="K859" i="167"/>
  <c r="K841" i="167"/>
  <c r="K825" i="167"/>
  <c r="K810" i="167"/>
  <c r="K840" i="167"/>
  <c r="K832" i="167"/>
  <c r="K824" i="167"/>
  <c r="K905" i="167"/>
  <c r="K881" i="167"/>
  <c r="K865" i="167"/>
  <c r="K849" i="167"/>
  <c r="K813" i="167"/>
  <c r="K795" i="167"/>
  <c r="K779" i="167"/>
  <c r="K826" i="167"/>
  <c r="K792" i="167"/>
  <c r="K776" i="167"/>
  <c r="K760" i="167"/>
  <c r="K744" i="167"/>
  <c r="K738" i="167"/>
  <c r="K722" i="167"/>
  <c r="K706" i="167"/>
  <c r="K690" i="167"/>
  <c r="K732" i="167"/>
  <c r="K724" i="167"/>
  <c r="K716" i="167"/>
  <c r="K708" i="167"/>
  <c r="K700" i="167"/>
  <c r="K692" i="167"/>
  <c r="K663" i="167"/>
  <c r="K647" i="167"/>
  <c r="K631" i="167"/>
  <c r="K834" i="167"/>
  <c r="K755" i="167"/>
  <c r="K739" i="167"/>
  <c r="K686" i="167"/>
  <c r="K670" i="167"/>
  <c r="K790" i="167"/>
  <c r="K774" i="167"/>
  <c r="K677" i="167"/>
  <c r="K680" i="167"/>
  <c r="K601" i="167"/>
  <c r="K585" i="167"/>
  <c r="K569" i="167"/>
  <c r="K553" i="167"/>
  <c r="K537" i="167"/>
  <c r="K521" i="167"/>
  <c r="K505" i="167"/>
  <c r="K490" i="167"/>
  <c r="K474" i="167"/>
  <c r="K458" i="167"/>
  <c r="K442" i="167"/>
  <c r="K426" i="167"/>
  <c r="K758" i="167"/>
  <c r="K665" i="167"/>
  <c r="K633" i="167"/>
  <c r="K497" i="167"/>
  <c r="K481" i="167"/>
  <c r="K465" i="167"/>
  <c r="K449" i="167"/>
  <c r="K684" i="167"/>
  <c r="K607" i="167"/>
  <c r="K591" i="167"/>
  <c r="K575" i="167"/>
  <c r="K559" i="167"/>
  <c r="K543" i="167"/>
  <c r="K527" i="167"/>
  <c r="K511" i="167"/>
  <c r="K499" i="167"/>
  <c r="K491" i="167"/>
  <c r="K483" i="167"/>
  <c r="K475" i="167"/>
  <c r="K467" i="167"/>
  <c r="K459" i="167"/>
  <c r="K451" i="167"/>
  <c r="K443" i="167"/>
  <c r="K435" i="167"/>
  <c r="K427" i="167"/>
  <c r="K419" i="167"/>
  <c r="K661" i="167"/>
  <c r="K331" i="167"/>
  <c r="K315" i="167"/>
  <c r="K299" i="167"/>
  <c r="K668" i="167"/>
  <c r="K412" i="167"/>
  <c r="K396" i="167"/>
  <c r="K380" i="167"/>
  <c r="K364" i="167"/>
  <c r="K348" i="167"/>
  <c r="K334" i="167"/>
  <c r="K318" i="167"/>
  <c r="K637" i="167"/>
  <c r="K333" i="167"/>
  <c r="K325" i="167"/>
  <c r="K317" i="167"/>
  <c r="K309" i="167"/>
  <c r="K301" i="167"/>
  <c r="K293" i="167"/>
  <c r="K644" i="167"/>
  <c r="K429" i="167"/>
  <c r="K394" i="167"/>
  <c r="K362" i="167"/>
  <c r="K398" i="167"/>
  <c r="K441" i="167"/>
  <c r="K358" i="167"/>
  <c r="K248" i="167"/>
  <c r="K232" i="167"/>
  <c r="K216" i="167"/>
  <c r="K200" i="167"/>
  <c r="K302" i="167"/>
  <c r="K280" i="167"/>
  <c r="K264" i="167"/>
  <c r="K179" i="167"/>
  <c r="K163" i="167"/>
  <c r="K147" i="167"/>
  <c r="K131" i="167"/>
  <c r="K115" i="167"/>
  <c r="K97" i="167"/>
  <c r="K254" i="167"/>
  <c r="K238" i="167"/>
  <c r="K222" i="167"/>
  <c r="K206" i="167"/>
  <c r="K190" i="167"/>
  <c r="K174" i="167"/>
  <c r="K158" i="167"/>
  <c r="K142" i="167"/>
  <c r="K126" i="167"/>
  <c r="K306" i="167"/>
  <c r="K266" i="167"/>
  <c r="K148" i="167"/>
  <c r="K111" i="167"/>
  <c r="K103" i="167"/>
  <c r="K95" i="167"/>
  <c r="K83" i="167"/>
  <c r="K67" i="167"/>
  <c r="K51" i="167"/>
  <c r="K35" i="167"/>
  <c r="K184" i="167"/>
  <c r="K120" i="167"/>
  <c r="K260" i="167"/>
  <c r="K124" i="167"/>
  <c r="K77" i="167"/>
  <c r="K61" i="167"/>
  <c r="K45" i="167"/>
  <c r="K29" i="167"/>
  <c r="K160" i="167"/>
  <c r="H12" i="168" l="1"/>
  <c r="AI871" i="164"/>
  <c r="AI835" i="164"/>
  <c r="AI804" i="164"/>
  <c r="AI820" i="164"/>
  <c r="AI942" i="164"/>
  <c r="AC1014" i="167"/>
  <c r="AB1013" i="167"/>
  <c r="AC1015" i="167"/>
  <c r="AB1014" i="167"/>
  <c r="AC1011" i="167"/>
  <c r="AB1010" i="167"/>
  <c r="AC1007" i="167"/>
  <c r="AB1006" i="167"/>
  <c r="AC1003" i="167"/>
  <c r="AB1002" i="167"/>
  <c r="AB1011" i="167"/>
  <c r="AB1009" i="167"/>
  <c r="AB1007" i="167"/>
  <c r="AB1005" i="167"/>
  <c r="AC1017" i="167"/>
  <c r="AC1010" i="167"/>
  <c r="AB1015" i="167"/>
  <c r="AC1013" i="167"/>
  <c r="AC1012" i="167"/>
  <c r="AC1008" i="167"/>
  <c r="AC1004" i="167"/>
  <c r="AC1000" i="167"/>
  <c r="AC997" i="167"/>
  <c r="AB996" i="167"/>
  <c r="AB1003" i="167"/>
  <c r="AB1000" i="167"/>
  <c r="AC998" i="167"/>
  <c r="AC994" i="167"/>
  <c r="AC992" i="167"/>
  <c r="AB991" i="167"/>
  <c r="AC988" i="167"/>
  <c r="AB987" i="167"/>
  <c r="AB1012" i="167"/>
  <c r="AB1004" i="167"/>
  <c r="AC1001" i="167"/>
  <c r="AC999" i="167"/>
  <c r="AB998" i="167"/>
  <c r="AC995" i="167"/>
  <c r="AB994" i="167"/>
  <c r="AC993" i="167"/>
  <c r="AB992" i="167"/>
  <c r="AC989" i="167"/>
  <c r="AB988" i="167"/>
  <c r="AC1009" i="167"/>
  <c r="AI1009" i="167" s="1"/>
  <c r="AC990" i="167"/>
  <c r="AB986" i="167"/>
  <c r="AC984" i="167"/>
  <c r="AB983" i="167"/>
  <c r="AC980" i="167"/>
  <c r="AB979" i="167"/>
  <c r="AC976" i="167"/>
  <c r="AB975" i="167"/>
  <c r="AC972" i="167"/>
  <c r="AB971" i="167"/>
  <c r="AC968" i="167"/>
  <c r="AB967" i="167"/>
  <c r="AC964" i="167"/>
  <c r="AB963" i="167"/>
  <c r="AB1008" i="167"/>
  <c r="AB1001" i="167"/>
  <c r="AC996" i="167"/>
  <c r="AB990" i="167"/>
  <c r="AC987" i="167"/>
  <c r="AC985" i="167"/>
  <c r="AB984" i="167"/>
  <c r="AC981" i="167"/>
  <c r="AB980" i="167"/>
  <c r="AC977" i="167"/>
  <c r="AB976" i="167"/>
  <c r="AC1006" i="167"/>
  <c r="AB999" i="167"/>
  <c r="AB997" i="167"/>
  <c r="AC991" i="167"/>
  <c r="AB989" i="167"/>
  <c r="AC971" i="167"/>
  <c r="AC967" i="167"/>
  <c r="AC963" i="167"/>
  <c r="AC961" i="167"/>
  <c r="AB995" i="167"/>
  <c r="AC982" i="167"/>
  <c r="AC978" i="167"/>
  <c r="AC974" i="167"/>
  <c r="AC973" i="167"/>
  <c r="AC969" i="167"/>
  <c r="AC965" i="167"/>
  <c r="AB961" i="167"/>
  <c r="AC958" i="167"/>
  <c r="AB957" i="167"/>
  <c r="AC1005" i="167"/>
  <c r="AC1002" i="167"/>
  <c r="AB993" i="167"/>
  <c r="AC986" i="167"/>
  <c r="AB982" i="167"/>
  <c r="AB978" i="167"/>
  <c r="AB974" i="167"/>
  <c r="AB973" i="167"/>
  <c r="AC970" i="167"/>
  <c r="AB969" i="167"/>
  <c r="AC966" i="167"/>
  <c r="AB965" i="167"/>
  <c r="AC962" i="167"/>
  <c r="AC959" i="167"/>
  <c r="AB958" i="167"/>
  <c r="AC955" i="167"/>
  <c r="AB954" i="167"/>
  <c r="AC951" i="167"/>
  <c r="AB950" i="167"/>
  <c r="AB968" i="167"/>
  <c r="AB962" i="167"/>
  <c r="AB959" i="167"/>
  <c r="AC957" i="167"/>
  <c r="AC954" i="167"/>
  <c r="AB972" i="167"/>
  <c r="AB966" i="167"/>
  <c r="AC956" i="167"/>
  <c r="AB985" i="167"/>
  <c r="AB981" i="167"/>
  <c r="AB977" i="167"/>
  <c r="AB970" i="167"/>
  <c r="AC960" i="167"/>
  <c r="AB956" i="167"/>
  <c r="AC953" i="167"/>
  <c r="AB952" i="167"/>
  <c r="AC949" i="167"/>
  <c r="AB948" i="167"/>
  <c r="AC945" i="167"/>
  <c r="AB944" i="167"/>
  <c r="AC941" i="167"/>
  <c r="AB940" i="167"/>
  <c r="AC937" i="167"/>
  <c r="AB936" i="167"/>
  <c r="AC933" i="167"/>
  <c r="AB932" i="167"/>
  <c r="AC929" i="167"/>
  <c r="AB928" i="167"/>
  <c r="AC925" i="167"/>
  <c r="AB924" i="167"/>
  <c r="AC921" i="167"/>
  <c r="AB920" i="167"/>
  <c r="AC917" i="167"/>
  <c r="AB916" i="167"/>
  <c r="AC913" i="167"/>
  <c r="AB912" i="167"/>
  <c r="AC909" i="167"/>
  <c r="AB908" i="167"/>
  <c r="AC905" i="167"/>
  <c r="AB904" i="167"/>
  <c r="AC901" i="167"/>
  <c r="AB900" i="167"/>
  <c r="AC897" i="167"/>
  <c r="AB896" i="167"/>
  <c r="AB960" i="167"/>
  <c r="AB947" i="167"/>
  <c r="AB945" i="167"/>
  <c r="AB943" i="167"/>
  <c r="AB941" i="167"/>
  <c r="AB939" i="167"/>
  <c r="AB937" i="167"/>
  <c r="AB935" i="167"/>
  <c r="AB933" i="167"/>
  <c r="AB931" i="167"/>
  <c r="AB929" i="167"/>
  <c r="AB927" i="167"/>
  <c r="AB925" i="167"/>
  <c r="AB923" i="167"/>
  <c r="AB921" i="167"/>
  <c r="AB919" i="167"/>
  <c r="AB917" i="167"/>
  <c r="AB915" i="167"/>
  <c r="AB913" i="167"/>
  <c r="AC983" i="167"/>
  <c r="AC975" i="167"/>
  <c r="AI975" i="167" s="1"/>
  <c r="AB955" i="167"/>
  <c r="AC952" i="167"/>
  <c r="AB949" i="167"/>
  <c r="AC948" i="167"/>
  <c r="AC944" i="167"/>
  <c r="AC940" i="167"/>
  <c r="AC936" i="167"/>
  <c r="AI936" i="167" s="1"/>
  <c r="AC932" i="167"/>
  <c r="AC928" i="167"/>
  <c r="AC924" i="167"/>
  <c r="AC920" i="167"/>
  <c r="AC916" i="167"/>
  <c r="AC912" i="167"/>
  <c r="AC908" i="167"/>
  <c r="AB951" i="167"/>
  <c r="AC946" i="167"/>
  <c r="AC942" i="167"/>
  <c r="AC938" i="167"/>
  <c r="AC934" i="167"/>
  <c r="AC930" i="167"/>
  <c r="AC926" i="167"/>
  <c r="AC922" i="167"/>
  <c r="AC918" i="167"/>
  <c r="AC914" i="167"/>
  <c r="AC910" i="167"/>
  <c r="AC906" i="167"/>
  <c r="AC902" i="167"/>
  <c r="AC898" i="167"/>
  <c r="AB911" i="167"/>
  <c r="AB907" i="167"/>
  <c r="AC903" i="167"/>
  <c r="AB901" i="167"/>
  <c r="AB898" i="167"/>
  <c r="AC896" i="167"/>
  <c r="AB894" i="167"/>
  <c r="AC891" i="167"/>
  <c r="AB890" i="167"/>
  <c r="AC887" i="167"/>
  <c r="AB886" i="167"/>
  <c r="AC883" i="167"/>
  <c r="AB882" i="167"/>
  <c r="AC879" i="167"/>
  <c r="AB878" i="167"/>
  <c r="AC875" i="167"/>
  <c r="AB874" i="167"/>
  <c r="AC871" i="167"/>
  <c r="AB870" i="167"/>
  <c r="AC867" i="167"/>
  <c r="AB866" i="167"/>
  <c r="AC863" i="167"/>
  <c r="AB862" i="167"/>
  <c r="AC859" i="167"/>
  <c r="AB858" i="167"/>
  <c r="AC855" i="167"/>
  <c r="AB854" i="167"/>
  <c r="AC851" i="167"/>
  <c r="AB850" i="167"/>
  <c r="AC847" i="167"/>
  <c r="AB846" i="167"/>
  <c r="AC843" i="167"/>
  <c r="AC979" i="167"/>
  <c r="AB910" i="167"/>
  <c r="AB906" i="167"/>
  <c r="AC904" i="167"/>
  <c r="AB899" i="167"/>
  <c r="AC895" i="167"/>
  <c r="AC893" i="167"/>
  <c r="AB892" i="167"/>
  <c r="AC889" i="167"/>
  <c r="AB888" i="167"/>
  <c r="AC885" i="167"/>
  <c r="AB884" i="167"/>
  <c r="AC881" i="167"/>
  <c r="AB880" i="167"/>
  <c r="AC877" i="167"/>
  <c r="AB876" i="167"/>
  <c r="AC873" i="167"/>
  <c r="AB872" i="167"/>
  <c r="AC869" i="167"/>
  <c r="AB868" i="167"/>
  <c r="AC865" i="167"/>
  <c r="AB864" i="167"/>
  <c r="AC861" i="167"/>
  <c r="AB860" i="167"/>
  <c r="AC857" i="167"/>
  <c r="AB856" i="167"/>
  <c r="AC853" i="167"/>
  <c r="AB852" i="167"/>
  <c r="AC849" i="167"/>
  <c r="AB848" i="167"/>
  <c r="AC845" i="167"/>
  <c r="AB844" i="167"/>
  <c r="AC841" i="167"/>
  <c r="AB840" i="167"/>
  <c r="AC837" i="167"/>
  <c r="AB836" i="167"/>
  <c r="AC833" i="167"/>
  <c r="AB832" i="167"/>
  <c r="AC829" i="167"/>
  <c r="AB828" i="167"/>
  <c r="AC825" i="167"/>
  <c r="AB824" i="167"/>
  <c r="AC821" i="167"/>
  <c r="AB820" i="167"/>
  <c r="AB964" i="167"/>
  <c r="AC950" i="167"/>
  <c r="AC907" i="167"/>
  <c r="AB905" i="167"/>
  <c r="AB902" i="167"/>
  <c r="AC900" i="167"/>
  <c r="AC892" i="167"/>
  <c r="AC888" i="167"/>
  <c r="AC884" i="167"/>
  <c r="AC880" i="167"/>
  <c r="AI880" i="167" s="1"/>
  <c r="AC876" i="167"/>
  <c r="AC872" i="167"/>
  <c r="AC868" i="167"/>
  <c r="AC864" i="167"/>
  <c r="AC860" i="167"/>
  <c r="AC856" i="167"/>
  <c r="AC852" i="167"/>
  <c r="AC848" i="167"/>
  <c r="AI848" i="167" s="1"/>
  <c r="AC844" i="167"/>
  <c r="AC840" i="167"/>
  <c r="AC836" i="167"/>
  <c r="AC832" i="167"/>
  <c r="AC828" i="167"/>
  <c r="AC824" i="167"/>
  <c r="AC820" i="167"/>
  <c r="AB818" i="167"/>
  <c r="AC815" i="167"/>
  <c r="AB814" i="167"/>
  <c r="AC811" i="167"/>
  <c r="AB810" i="167"/>
  <c r="AC807" i="167"/>
  <c r="AB806" i="167"/>
  <c r="AC803" i="167"/>
  <c r="AB953" i="167"/>
  <c r="AC947" i="167"/>
  <c r="AC943" i="167"/>
  <c r="AC939" i="167"/>
  <c r="AC935" i="167"/>
  <c r="AC931" i="167"/>
  <c r="AC927" i="167"/>
  <c r="AC923" i="167"/>
  <c r="AI923" i="167" s="1"/>
  <c r="AC919" i="167"/>
  <c r="AC915" i="167"/>
  <c r="AC911" i="167"/>
  <c r="AC899" i="167"/>
  <c r="AB897" i="167"/>
  <c r="AB895" i="167"/>
  <c r="AB891" i="167"/>
  <c r="AB887" i="167"/>
  <c r="AB883" i="167"/>
  <c r="AB879" i="167"/>
  <c r="AB875" i="167"/>
  <c r="AB871" i="167"/>
  <c r="AB867" i="167"/>
  <c r="AB863" i="167"/>
  <c r="AB859" i="167"/>
  <c r="AB855" i="167"/>
  <c r="AB851" i="167"/>
  <c r="AB847" i="167"/>
  <c r="AB843" i="167"/>
  <c r="AC842" i="167"/>
  <c r="AC838" i="167"/>
  <c r="AC834" i="167"/>
  <c r="AC830" i="167"/>
  <c r="AC826" i="167"/>
  <c r="AC822" i="167"/>
  <c r="AC816" i="167"/>
  <c r="AB815" i="167"/>
  <c r="AC812" i="167"/>
  <c r="AB811" i="167"/>
  <c r="AC808" i="167"/>
  <c r="AB807" i="167"/>
  <c r="AC804" i="167"/>
  <c r="AB803" i="167"/>
  <c r="AB946" i="167"/>
  <c r="AB942" i="167"/>
  <c r="AB938" i="167"/>
  <c r="AB934" i="167"/>
  <c r="AB930" i="167"/>
  <c r="AB926" i="167"/>
  <c r="AB922" i="167"/>
  <c r="AB918" i="167"/>
  <c r="AB914" i="167"/>
  <c r="AC894" i="167"/>
  <c r="AC890" i="167"/>
  <c r="AI890" i="167" s="1"/>
  <c r="AC886" i="167"/>
  <c r="AC882" i="167"/>
  <c r="AC878" i="167"/>
  <c r="AC874" i="167"/>
  <c r="AC870" i="167"/>
  <c r="AC866" i="167"/>
  <c r="AC862" i="167"/>
  <c r="AC858" i="167"/>
  <c r="AI858" i="167" s="1"/>
  <c r="AC854" i="167"/>
  <c r="AC850" i="167"/>
  <c r="AC846" i="167"/>
  <c r="AB842" i="167"/>
  <c r="AC839" i="167"/>
  <c r="AB838" i="167"/>
  <c r="AC835" i="167"/>
  <c r="AB834" i="167"/>
  <c r="AC831" i="167"/>
  <c r="AB830" i="167"/>
  <c r="AC827" i="167"/>
  <c r="AB826" i="167"/>
  <c r="AC823" i="167"/>
  <c r="AB822" i="167"/>
  <c r="AC819" i="167"/>
  <c r="AC817" i="167"/>
  <c r="AB816" i="167"/>
  <c r="AB841" i="167"/>
  <c r="AB835" i="167"/>
  <c r="AB825" i="167"/>
  <c r="AB819" i="167"/>
  <c r="AC818" i="167"/>
  <c r="AC813" i="167"/>
  <c r="AC809" i="167"/>
  <c r="AC805" i="167"/>
  <c r="AB802" i="167"/>
  <c r="AC800" i="167"/>
  <c r="AB799" i="167"/>
  <c r="AC796" i="167"/>
  <c r="AB795" i="167"/>
  <c r="AC792" i="167"/>
  <c r="AB791" i="167"/>
  <c r="AC788" i="167"/>
  <c r="AB787" i="167"/>
  <c r="AC784" i="167"/>
  <c r="AB783" i="167"/>
  <c r="AC780" i="167"/>
  <c r="AB779" i="167"/>
  <c r="AC776" i="167"/>
  <c r="AB775" i="167"/>
  <c r="AC772" i="167"/>
  <c r="AB771" i="167"/>
  <c r="AB909" i="167"/>
  <c r="AB889" i="167"/>
  <c r="AB881" i="167"/>
  <c r="AB873" i="167"/>
  <c r="AB865" i="167"/>
  <c r="AB857" i="167"/>
  <c r="AB849" i="167"/>
  <c r="AB839" i="167"/>
  <c r="AB829" i="167"/>
  <c r="AB823" i="167"/>
  <c r="AB817" i="167"/>
  <c r="AB813" i="167"/>
  <c r="AB809" i="167"/>
  <c r="AB805" i="167"/>
  <c r="AB800" i="167"/>
  <c r="AC797" i="167"/>
  <c r="AB796" i="167"/>
  <c r="AC793" i="167"/>
  <c r="AB792" i="167"/>
  <c r="AC789" i="167"/>
  <c r="AB788" i="167"/>
  <c r="AC785" i="167"/>
  <c r="AB784" i="167"/>
  <c r="AC781" i="167"/>
  <c r="AB780" i="167"/>
  <c r="AC777" i="167"/>
  <c r="AB776" i="167"/>
  <c r="AC773" i="167"/>
  <c r="AB772" i="167"/>
  <c r="AC769" i="167"/>
  <c r="AB768" i="167"/>
  <c r="AC765" i="167"/>
  <c r="AB764" i="167"/>
  <c r="AC761" i="167"/>
  <c r="AB760" i="167"/>
  <c r="AC757" i="167"/>
  <c r="AB756" i="167"/>
  <c r="AC753" i="167"/>
  <c r="AB752" i="167"/>
  <c r="AC749" i="167"/>
  <c r="AB748" i="167"/>
  <c r="AC745" i="167"/>
  <c r="AB744" i="167"/>
  <c r="AC741" i="167"/>
  <c r="AB740" i="167"/>
  <c r="AB903" i="167"/>
  <c r="AB833" i="167"/>
  <c r="AB827" i="167"/>
  <c r="AC814" i="167"/>
  <c r="AB812" i="167"/>
  <c r="AC810" i="167"/>
  <c r="AB808" i="167"/>
  <c r="AC806" i="167"/>
  <c r="AB804" i="167"/>
  <c r="AC801" i="167"/>
  <c r="AC798" i="167"/>
  <c r="AB797" i="167"/>
  <c r="AC794" i="167"/>
  <c r="AB793" i="167"/>
  <c r="AC790" i="167"/>
  <c r="AB789" i="167"/>
  <c r="AC786" i="167"/>
  <c r="AB785" i="167"/>
  <c r="AC782" i="167"/>
  <c r="AB781" i="167"/>
  <c r="AC778" i="167"/>
  <c r="AB777" i="167"/>
  <c r="AC774" i="167"/>
  <c r="AB773" i="167"/>
  <c r="AC770" i="167"/>
  <c r="AB769" i="167"/>
  <c r="AC766" i="167"/>
  <c r="AB765" i="167"/>
  <c r="AC762" i="167"/>
  <c r="AB761" i="167"/>
  <c r="AC758" i="167"/>
  <c r="AB757" i="167"/>
  <c r="AC754" i="167"/>
  <c r="AB753" i="167"/>
  <c r="AC750" i="167"/>
  <c r="AB749" i="167"/>
  <c r="AC746" i="167"/>
  <c r="AB745" i="167"/>
  <c r="AC742" i="167"/>
  <c r="AB741" i="167"/>
  <c r="AC738" i="167"/>
  <c r="AB737" i="167"/>
  <c r="AC734" i="167"/>
  <c r="AB733" i="167"/>
  <c r="AC730" i="167"/>
  <c r="AB729" i="167"/>
  <c r="AC726" i="167"/>
  <c r="AB725" i="167"/>
  <c r="AC722" i="167"/>
  <c r="AB721" i="167"/>
  <c r="AC718" i="167"/>
  <c r="AB717" i="167"/>
  <c r="AC714" i="167"/>
  <c r="AB713" i="167"/>
  <c r="AC710" i="167"/>
  <c r="AB709" i="167"/>
  <c r="AC706" i="167"/>
  <c r="AB705" i="167"/>
  <c r="AC702" i="167"/>
  <c r="AB701" i="167"/>
  <c r="AC698" i="167"/>
  <c r="AB697" i="167"/>
  <c r="AC694" i="167"/>
  <c r="AB693" i="167"/>
  <c r="AC690" i="167"/>
  <c r="AB689" i="167"/>
  <c r="AB885" i="167"/>
  <c r="AB869" i="167"/>
  <c r="AB853" i="167"/>
  <c r="AB837" i="167"/>
  <c r="AB831" i="167"/>
  <c r="AC802" i="167"/>
  <c r="AB767" i="167"/>
  <c r="AB763" i="167"/>
  <c r="AB759" i="167"/>
  <c r="AB755" i="167"/>
  <c r="AB751" i="167"/>
  <c r="AB747" i="167"/>
  <c r="AB743" i="167"/>
  <c r="AC737" i="167"/>
  <c r="AC733" i="167"/>
  <c r="AC729" i="167"/>
  <c r="AC725" i="167"/>
  <c r="AC721" i="167"/>
  <c r="AC717" i="167"/>
  <c r="AC713" i="167"/>
  <c r="AI713" i="167" s="1"/>
  <c r="AC709" i="167"/>
  <c r="AC705" i="167"/>
  <c r="AC701" i="167"/>
  <c r="AC697" i="167"/>
  <c r="AC693" i="167"/>
  <c r="AC689" i="167"/>
  <c r="AC687" i="167"/>
  <c r="AB686" i="167"/>
  <c r="AC683" i="167"/>
  <c r="AB682" i="167"/>
  <c r="AC679" i="167"/>
  <c r="AB678" i="167"/>
  <c r="AC675" i="167"/>
  <c r="AB674" i="167"/>
  <c r="AC671" i="167"/>
  <c r="AB670" i="167"/>
  <c r="AC667" i="167"/>
  <c r="AB666" i="167"/>
  <c r="AC663" i="167"/>
  <c r="AB662" i="167"/>
  <c r="AC659" i="167"/>
  <c r="AB658" i="167"/>
  <c r="AC655" i="167"/>
  <c r="AB654" i="167"/>
  <c r="AC651" i="167"/>
  <c r="AB650" i="167"/>
  <c r="AC647" i="167"/>
  <c r="AB646" i="167"/>
  <c r="AC643" i="167"/>
  <c r="AB642" i="167"/>
  <c r="AC639" i="167"/>
  <c r="AB638" i="167"/>
  <c r="AC635" i="167"/>
  <c r="AB634" i="167"/>
  <c r="AC631" i="167"/>
  <c r="AB630" i="167"/>
  <c r="AC627" i="167"/>
  <c r="AB626" i="167"/>
  <c r="AC623" i="167"/>
  <c r="AB622" i="167"/>
  <c r="AC619" i="167"/>
  <c r="AB618" i="167"/>
  <c r="AB770" i="167"/>
  <c r="AC768" i="167"/>
  <c r="AI768" i="167" s="1"/>
  <c r="AB766" i="167"/>
  <c r="AC764" i="167"/>
  <c r="AI764" i="167" s="1"/>
  <c r="AB762" i="167"/>
  <c r="AC760" i="167"/>
  <c r="AI760" i="167" s="1"/>
  <c r="AB758" i="167"/>
  <c r="AC756" i="167"/>
  <c r="AI756" i="167" s="1"/>
  <c r="AB754" i="167"/>
  <c r="AC752" i="167"/>
  <c r="AI752" i="167" s="1"/>
  <c r="AB750" i="167"/>
  <c r="AC748" i="167"/>
  <c r="AI748" i="167" s="1"/>
  <c r="AB746" i="167"/>
  <c r="AC744" i="167"/>
  <c r="AI744" i="167" s="1"/>
  <c r="AB742" i="167"/>
  <c r="AC740" i="167"/>
  <c r="AI740" i="167" s="1"/>
  <c r="AC739" i="167"/>
  <c r="AC735" i="167"/>
  <c r="AC731" i="167"/>
  <c r="AC727" i="167"/>
  <c r="AC723" i="167"/>
  <c r="AC719" i="167"/>
  <c r="AC715" i="167"/>
  <c r="AC711" i="167"/>
  <c r="AC707" i="167"/>
  <c r="AC703" i="167"/>
  <c r="AC699" i="167"/>
  <c r="AC695" i="167"/>
  <c r="AC691" i="167"/>
  <c r="AB687" i="167"/>
  <c r="AC684" i="167"/>
  <c r="AB683" i="167"/>
  <c r="AC680" i="167"/>
  <c r="AB679" i="167"/>
  <c r="AC676" i="167"/>
  <c r="AB675" i="167"/>
  <c r="AB893" i="167"/>
  <c r="AB877" i="167"/>
  <c r="AB861" i="167"/>
  <c r="AB845" i="167"/>
  <c r="AB801" i="167"/>
  <c r="AC799" i="167"/>
  <c r="AC795" i="167"/>
  <c r="AC791" i="167"/>
  <c r="AC787" i="167"/>
  <c r="AC783" i="167"/>
  <c r="AC779" i="167"/>
  <c r="AI779" i="167" s="1"/>
  <c r="AC775" i="167"/>
  <c r="AC771" i="167"/>
  <c r="AB739" i="167"/>
  <c r="AC736" i="167"/>
  <c r="AB735" i="167"/>
  <c r="AC732" i="167"/>
  <c r="AB731" i="167"/>
  <c r="AC728" i="167"/>
  <c r="AB727" i="167"/>
  <c r="AC724" i="167"/>
  <c r="AB723" i="167"/>
  <c r="AC720" i="167"/>
  <c r="AB719" i="167"/>
  <c r="AC716" i="167"/>
  <c r="AB715" i="167"/>
  <c r="AC712" i="167"/>
  <c r="AB711" i="167"/>
  <c r="AC708" i="167"/>
  <c r="AB738" i="167"/>
  <c r="AB732" i="167"/>
  <c r="AB722" i="167"/>
  <c r="AB716" i="167"/>
  <c r="AB704" i="167"/>
  <c r="AB698" i="167"/>
  <c r="AB695" i="167"/>
  <c r="AC692" i="167"/>
  <c r="AB688" i="167"/>
  <c r="AC686" i="167"/>
  <c r="AB684" i="167"/>
  <c r="AC682" i="167"/>
  <c r="AB680" i="167"/>
  <c r="AC678" i="167"/>
  <c r="AB676" i="167"/>
  <c r="AC674" i="167"/>
  <c r="AC670" i="167"/>
  <c r="AC666" i="167"/>
  <c r="AC662" i="167"/>
  <c r="AC658" i="167"/>
  <c r="AC654" i="167"/>
  <c r="AI654" i="167" s="1"/>
  <c r="AC650" i="167"/>
  <c r="AC646" i="167"/>
  <c r="AC642" i="167"/>
  <c r="AC638" i="167"/>
  <c r="AC634" i="167"/>
  <c r="AC630" i="167"/>
  <c r="AC626" i="167"/>
  <c r="AC622" i="167"/>
  <c r="AI622" i="167" s="1"/>
  <c r="AC618" i="167"/>
  <c r="AC615" i="167"/>
  <c r="AB614" i="167"/>
  <c r="AC611" i="167"/>
  <c r="AB610" i="167"/>
  <c r="AC607" i="167"/>
  <c r="AB606" i="167"/>
  <c r="AC603" i="167"/>
  <c r="AB602" i="167"/>
  <c r="AC599" i="167"/>
  <c r="AB598" i="167"/>
  <c r="AC595" i="167"/>
  <c r="AB594" i="167"/>
  <c r="AC591" i="167"/>
  <c r="AB590" i="167"/>
  <c r="AC587" i="167"/>
  <c r="AB586" i="167"/>
  <c r="AC583" i="167"/>
  <c r="AB582" i="167"/>
  <c r="AC579" i="167"/>
  <c r="AB578" i="167"/>
  <c r="AC575" i="167"/>
  <c r="AB574" i="167"/>
  <c r="AC571" i="167"/>
  <c r="AB570" i="167"/>
  <c r="AC567" i="167"/>
  <c r="AB566" i="167"/>
  <c r="AC563" i="167"/>
  <c r="AB562" i="167"/>
  <c r="AC559" i="167"/>
  <c r="AB558" i="167"/>
  <c r="AC555" i="167"/>
  <c r="AB554" i="167"/>
  <c r="AC551" i="167"/>
  <c r="AB550" i="167"/>
  <c r="AC547" i="167"/>
  <c r="AB546" i="167"/>
  <c r="AC543" i="167"/>
  <c r="AB542" i="167"/>
  <c r="AC539" i="167"/>
  <c r="AB538" i="167"/>
  <c r="AC535" i="167"/>
  <c r="AB534" i="167"/>
  <c r="AC531" i="167"/>
  <c r="AB530" i="167"/>
  <c r="AC527" i="167"/>
  <c r="AB526" i="167"/>
  <c r="AC523" i="167"/>
  <c r="AB522" i="167"/>
  <c r="AC519" i="167"/>
  <c r="AB518" i="167"/>
  <c r="AC515" i="167"/>
  <c r="AB514" i="167"/>
  <c r="AC511" i="167"/>
  <c r="AB510" i="167"/>
  <c r="AC507" i="167"/>
  <c r="AB506" i="167"/>
  <c r="AC503" i="167"/>
  <c r="AC767" i="167"/>
  <c r="AI767" i="167" s="1"/>
  <c r="AC763" i="167"/>
  <c r="AI763" i="167" s="1"/>
  <c r="AC759" i="167"/>
  <c r="AI759" i="167" s="1"/>
  <c r="AC755" i="167"/>
  <c r="AI755" i="167" s="1"/>
  <c r="AC751" i="167"/>
  <c r="AI751" i="167" s="1"/>
  <c r="AC747" i="167"/>
  <c r="AI747" i="167" s="1"/>
  <c r="AC743" i="167"/>
  <c r="AI743" i="167" s="1"/>
  <c r="AB736" i="167"/>
  <c r="AB726" i="167"/>
  <c r="AB720" i="167"/>
  <c r="AB710" i="167"/>
  <c r="AB702" i="167"/>
  <c r="AB699" i="167"/>
  <c r="AC696" i="167"/>
  <c r="AB692" i="167"/>
  <c r="AC672" i="167"/>
  <c r="AB730" i="167"/>
  <c r="AB724" i="167"/>
  <c r="AB714" i="167"/>
  <c r="AB708" i="167"/>
  <c r="AB706" i="167"/>
  <c r="AB703" i="167"/>
  <c r="AC700" i="167"/>
  <c r="AB696" i="167"/>
  <c r="AB690" i="167"/>
  <c r="AC685" i="167"/>
  <c r="AC681" i="167"/>
  <c r="AC677" i="167"/>
  <c r="AC673" i="167"/>
  <c r="AB672" i="167"/>
  <c r="AC669" i="167"/>
  <c r="AB668" i="167"/>
  <c r="AC665" i="167"/>
  <c r="AB664" i="167"/>
  <c r="AC661" i="167"/>
  <c r="AB660" i="167"/>
  <c r="AC657" i="167"/>
  <c r="AB656" i="167"/>
  <c r="AC653" i="167"/>
  <c r="AB652" i="167"/>
  <c r="AC649" i="167"/>
  <c r="AB648" i="167"/>
  <c r="AC645" i="167"/>
  <c r="AB644" i="167"/>
  <c r="AC641" i="167"/>
  <c r="AB640" i="167"/>
  <c r="AC637" i="167"/>
  <c r="AB636" i="167"/>
  <c r="AC633" i="167"/>
  <c r="AB632" i="167"/>
  <c r="AC629" i="167"/>
  <c r="AB628" i="167"/>
  <c r="AC625" i="167"/>
  <c r="AB624" i="167"/>
  <c r="AC621" i="167"/>
  <c r="AB620" i="167"/>
  <c r="AC617" i="167"/>
  <c r="AB616" i="167"/>
  <c r="AC613" i="167"/>
  <c r="AB612" i="167"/>
  <c r="AC609" i="167"/>
  <c r="AB608" i="167"/>
  <c r="AC605" i="167"/>
  <c r="AB604" i="167"/>
  <c r="AC601" i="167"/>
  <c r="AB600" i="167"/>
  <c r="AC597" i="167"/>
  <c r="AB596" i="167"/>
  <c r="AC593" i="167"/>
  <c r="AB592" i="167"/>
  <c r="AC589" i="167"/>
  <c r="AB588" i="167"/>
  <c r="AC585" i="167"/>
  <c r="AB584" i="167"/>
  <c r="AC581" i="167"/>
  <c r="AB580" i="167"/>
  <c r="AC577" i="167"/>
  <c r="AB576" i="167"/>
  <c r="AC573" i="167"/>
  <c r="AB572" i="167"/>
  <c r="AC569" i="167"/>
  <c r="AB568" i="167"/>
  <c r="AC565" i="167"/>
  <c r="AB564" i="167"/>
  <c r="AC561" i="167"/>
  <c r="AB560" i="167"/>
  <c r="AC557" i="167"/>
  <c r="AB556" i="167"/>
  <c r="AC553" i="167"/>
  <c r="AB552" i="167"/>
  <c r="AC549" i="167"/>
  <c r="AB548" i="167"/>
  <c r="AC545" i="167"/>
  <c r="AB544" i="167"/>
  <c r="AC541" i="167"/>
  <c r="AB540" i="167"/>
  <c r="AC537" i="167"/>
  <c r="AB536" i="167"/>
  <c r="AC533" i="167"/>
  <c r="AB532" i="167"/>
  <c r="AC529" i="167"/>
  <c r="AB528" i="167"/>
  <c r="AC525" i="167"/>
  <c r="AB524" i="167"/>
  <c r="AC521" i="167"/>
  <c r="AB520" i="167"/>
  <c r="AC517" i="167"/>
  <c r="AB516" i="167"/>
  <c r="AC513" i="167"/>
  <c r="AB512" i="167"/>
  <c r="AC509" i="167"/>
  <c r="AB508" i="167"/>
  <c r="AC505" i="167"/>
  <c r="AB504" i="167"/>
  <c r="AC501" i="167"/>
  <c r="AB500" i="167"/>
  <c r="AC497" i="167"/>
  <c r="AB496" i="167"/>
  <c r="AC493" i="167"/>
  <c r="AB492" i="167"/>
  <c r="AC489" i="167"/>
  <c r="AB488" i="167"/>
  <c r="AC485" i="167"/>
  <c r="AB484" i="167"/>
  <c r="AC481" i="167"/>
  <c r="AB480" i="167"/>
  <c r="AC477" i="167"/>
  <c r="AB476" i="167"/>
  <c r="AC473" i="167"/>
  <c r="AB472" i="167"/>
  <c r="AC469" i="167"/>
  <c r="AB468" i="167"/>
  <c r="AC465" i="167"/>
  <c r="AB464" i="167"/>
  <c r="AC461" i="167"/>
  <c r="AB460" i="167"/>
  <c r="AC457" i="167"/>
  <c r="AB456" i="167"/>
  <c r="AC453" i="167"/>
  <c r="AB452" i="167"/>
  <c r="AC449" i="167"/>
  <c r="AB448" i="167"/>
  <c r="AC445" i="167"/>
  <c r="AB444" i="167"/>
  <c r="AC441" i="167"/>
  <c r="AB440" i="167"/>
  <c r="AC437" i="167"/>
  <c r="AB436" i="167"/>
  <c r="AC433" i="167"/>
  <c r="AB432" i="167"/>
  <c r="AC429" i="167"/>
  <c r="AB428" i="167"/>
  <c r="AC425" i="167"/>
  <c r="AB424" i="167"/>
  <c r="AC421" i="167"/>
  <c r="AB420" i="167"/>
  <c r="AC417" i="167"/>
  <c r="AB416" i="167"/>
  <c r="AC413" i="167"/>
  <c r="AB821" i="167"/>
  <c r="AB798" i="167"/>
  <c r="AB782" i="167"/>
  <c r="AC704" i="167"/>
  <c r="AB691" i="167"/>
  <c r="AB685" i="167"/>
  <c r="AB677" i="167"/>
  <c r="AC668" i="167"/>
  <c r="AB661" i="167"/>
  <c r="AC660" i="167"/>
  <c r="AB653" i="167"/>
  <c r="AC652" i="167"/>
  <c r="AB645" i="167"/>
  <c r="AC644" i="167"/>
  <c r="AB637" i="167"/>
  <c r="AC636" i="167"/>
  <c r="AB629" i="167"/>
  <c r="AC628" i="167"/>
  <c r="AB621" i="167"/>
  <c r="AC620" i="167"/>
  <c r="AC614" i="167"/>
  <c r="AC610" i="167"/>
  <c r="AC606" i="167"/>
  <c r="AC602" i="167"/>
  <c r="AI602" i="167" s="1"/>
  <c r="AC598" i="167"/>
  <c r="AC594" i="167"/>
  <c r="AC590" i="167"/>
  <c r="AC586" i="167"/>
  <c r="AC582" i="167"/>
  <c r="AC578" i="167"/>
  <c r="AC574" i="167"/>
  <c r="AC570" i="167"/>
  <c r="AI570" i="167" s="1"/>
  <c r="AC566" i="167"/>
  <c r="AC562" i="167"/>
  <c r="AC558" i="167"/>
  <c r="AC554" i="167"/>
  <c r="AC550" i="167"/>
  <c r="AC546" i="167"/>
  <c r="AC542" i="167"/>
  <c r="AC538" i="167"/>
  <c r="AI538" i="167" s="1"/>
  <c r="AC534" i="167"/>
  <c r="AC530" i="167"/>
  <c r="AC526" i="167"/>
  <c r="AC522" i="167"/>
  <c r="AC518" i="167"/>
  <c r="AC514" i="167"/>
  <c r="AC510" i="167"/>
  <c r="AC506" i="167"/>
  <c r="AI506" i="167" s="1"/>
  <c r="AB501" i="167"/>
  <c r="AB499" i="167"/>
  <c r="AB497" i="167"/>
  <c r="AB495" i="167"/>
  <c r="AB493" i="167"/>
  <c r="AB491" i="167"/>
  <c r="AB489" i="167"/>
  <c r="AB487" i="167"/>
  <c r="AB485" i="167"/>
  <c r="AB483" i="167"/>
  <c r="AB481" i="167"/>
  <c r="AB479" i="167"/>
  <c r="AB477" i="167"/>
  <c r="AB475" i="167"/>
  <c r="AB473" i="167"/>
  <c r="AB471" i="167"/>
  <c r="AB469" i="167"/>
  <c r="AB467" i="167"/>
  <c r="AB465" i="167"/>
  <c r="AB463" i="167"/>
  <c r="AB461" i="167"/>
  <c r="AB459" i="167"/>
  <c r="AB457" i="167"/>
  <c r="AB455" i="167"/>
  <c r="AB453" i="167"/>
  <c r="AB451" i="167"/>
  <c r="AB449" i="167"/>
  <c r="AB447" i="167"/>
  <c r="AB445" i="167"/>
  <c r="AB443" i="167"/>
  <c r="AB441" i="167"/>
  <c r="AB439" i="167"/>
  <c r="AB437" i="167"/>
  <c r="AB435" i="167"/>
  <c r="AB433" i="167"/>
  <c r="AB431" i="167"/>
  <c r="AB429" i="167"/>
  <c r="AB427" i="167"/>
  <c r="AB425" i="167"/>
  <c r="AB423" i="167"/>
  <c r="AB421" i="167"/>
  <c r="AB419" i="167"/>
  <c r="AB417" i="167"/>
  <c r="AB415" i="167"/>
  <c r="AB413" i="167"/>
  <c r="AC410" i="167"/>
  <c r="AB409" i="167"/>
  <c r="AC406" i="167"/>
  <c r="AB405" i="167"/>
  <c r="AC402" i="167"/>
  <c r="AB401" i="167"/>
  <c r="AC398" i="167"/>
  <c r="AB397" i="167"/>
  <c r="AC394" i="167"/>
  <c r="AB393" i="167"/>
  <c r="AC390" i="167"/>
  <c r="AB389" i="167"/>
  <c r="AC386" i="167"/>
  <c r="AB385" i="167"/>
  <c r="AC382" i="167"/>
  <c r="AB381" i="167"/>
  <c r="AC378" i="167"/>
  <c r="AB377" i="167"/>
  <c r="AC374" i="167"/>
  <c r="AB373" i="167"/>
  <c r="AC370" i="167"/>
  <c r="AB369" i="167"/>
  <c r="AC366" i="167"/>
  <c r="AB365" i="167"/>
  <c r="AC362" i="167"/>
  <c r="AB361" i="167"/>
  <c r="AC358" i="167"/>
  <c r="AB357" i="167"/>
  <c r="AC354" i="167"/>
  <c r="AB353" i="167"/>
  <c r="AC350" i="167"/>
  <c r="AB349" i="167"/>
  <c r="AC346" i="167"/>
  <c r="AB345" i="167"/>
  <c r="AC342" i="167"/>
  <c r="AB341" i="167"/>
  <c r="AC338" i="167"/>
  <c r="AB337" i="167"/>
  <c r="AC334" i="167"/>
  <c r="AB333" i="167"/>
  <c r="AC330" i="167"/>
  <c r="AB329" i="167"/>
  <c r="AC326" i="167"/>
  <c r="AB325" i="167"/>
  <c r="AC322" i="167"/>
  <c r="AB321" i="167"/>
  <c r="AC318" i="167"/>
  <c r="AB317" i="167"/>
  <c r="AC314" i="167"/>
  <c r="AB313" i="167"/>
  <c r="AC310" i="167"/>
  <c r="AB309" i="167"/>
  <c r="AC306" i="167"/>
  <c r="AB305" i="167"/>
  <c r="AC302" i="167"/>
  <c r="AB301" i="167"/>
  <c r="AC298" i="167"/>
  <c r="AB297" i="167"/>
  <c r="AC294" i="167"/>
  <c r="AB293" i="167"/>
  <c r="AC290" i="167"/>
  <c r="AB794" i="167"/>
  <c r="AB778" i="167"/>
  <c r="AB707" i="167"/>
  <c r="AB700" i="167"/>
  <c r="AB663" i="167"/>
  <c r="AB655" i="167"/>
  <c r="AB647" i="167"/>
  <c r="AB639" i="167"/>
  <c r="AB631" i="167"/>
  <c r="AB623" i="167"/>
  <c r="AB613" i="167"/>
  <c r="AB609" i="167"/>
  <c r="AB605" i="167"/>
  <c r="AB601" i="167"/>
  <c r="AB597" i="167"/>
  <c r="AB593" i="167"/>
  <c r="AB589" i="167"/>
  <c r="AB585" i="167"/>
  <c r="AB581" i="167"/>
  <c r="AB577" i="167"/>
  <c r="AB573" i="167"/>
  <c r="AB569" i="167"/>
  <c r="AB565" i="167"/>
  <c r="AB561" i="167"/>
  <c r="AB557" i="167"/>
  <c r="AB553" i="167"/>
  <c r="AB549" i="167"/>
  <c r="AB545" i="167"/>
  <c r="AB541" i="167"/>
  <c r="AB537" i="167"/>
  <c r="AB533" i="167"/>
  <c r="AB529" i="167"/>
  <c r="AB525" i="167"/>
  <c r="AB521" i="167"/>
  <c r="AB517" i="167"/>
  <c r="AB513" i="167"/>
  <c r="AB509" i="167"/>
  <c r="AB505" i="167"/>
  <c r="AC500" i="167"/>
  <c r="AC496" i="167"/>
  <c r="AC492" i="167"/>
  <c r="AC488" i="167"/>
  <c r="AC484" i="167"/>
  <c r="AI484" i="167" s="1"/>
  <c r="AC480" i="167"/>
  <c r="AC476" i="167"/>
  <c r="AC472" i="167"/>
  <c r="AC468" i="167"/>
  <c r="AC464" i="167"/>
  <c r="AC460" i="167"/>
  <c r="AC456" i="167"/>
  <c r="AC452" i="167"/>
  <c r="AI452" i="167" s="1"/>
  <c r="AC448" i="167"/>
  <c r="AB790" i="167"/>
  <c r="AB774" i="167"/>
  <c r="AB718" i="167"/>
  <c r="AB712" i="167"/>
  <c r="AB681" i="167"/>
  <c r="AB673" i="167"/>
  <c r="AB671" i="167"/>
  <c r="AB665" i="167"/>
  <c r="AC664" i="167"/>
  <c r="AB657" i="167"/>
  <c r="AC656" i="167"/>
  <c r="AB649" i="167"/>
  <c r="AC648" i="167"/>
  <c r="AI648" i="167" s="1"/>
  <c r="AB641" i="167"/>
  <c r="AC640" i="167"/>
  <c r="AB633" i="167"/>
  <c r="AC632" i="167"/>
  <c r="AB625" i="167"/>
  <c r="AC624" i="167"/>
  <c r="AB617" i="167"/>
  <c r="AC616" i="167"/>
  <c r="AI616" i="167" s="1"/>
  <c r="AC612" i="167"/>
  <c r="AC608" i="167"/>
  <c r="AC604" i="167"/>
  <c r="AC600" i="167"/>
  <c r="AC596" i="167"/>
  <c r="AC592" i="167"/>
  <c r="AC588" i="167"/>
  <c r="AC584" i="167"/>
  <c r="AI584" i="167" s="1"/>
  <c r="AC580" i="167"/>
  <c r="AC576" i="167"/>
  <c r="AC572" i="167"/>
  <c r="AC568" i="167"/>
  <c r="AC564" i="167"/>
  <c r="AC560" i="167"/>
  <c r="AC556" i="167"/>
  <c r="AC552" i="167"/>
  <c r="AI552" i="167" s="1"/>
  <c r="AC548" i="167"/>
  <c r="AC544" i="167"/>
  <c r="AC540" i="167"/>
  <c r="AC536" i="167"/>
  <c r="AC532" i="167"/>
  <c r="AC528" i="167"/>
  <c r="AC524" i="167"/>
  <c r="AC520" i="167"/>
  <c r="AI520" i="167" s="1"/>
  <c r="AC516" i="167"/>
  <c r="AC512" i="167"/>
  <c r="AC508" i="167"/>
  <c r="AC504" i="167"/>
  <c r="AC502" i="167"/>
  <c r="AC498" i="167"/>
  <c r="AC494" i="167"/>
  <c r="AC490" i="167"/>
  <c r="AC486" i="167"/>
  <c r="AC482" i="167"/>
  <c r="AC478" i="167"/>
  <c r="AC474" i="167"/>
  <c r="AC470" i="167"/>
  <c r="AC466" i="167"/>
  <c r="AC462" i="167"/>
  <c r="AC458" i="167"/>
  <c r="AC454" i="167"/>
  <c r="AC450" i="167"/>
  <c r="AC446" i="167"/>
  <c r="AC442" i="167"/>
  <c r="AC438" i="167"/>
  <c r="AC434" i="167"/>
  <c r="AC430" i="167"/>
  <c r="AC426" i="167"/>
  <c r="AC422" i="167"/>
  <c r="AC418" i="167"/>
  <c r="AC414" i="167"/>
  <c r="AC412" i="167"/>
  <c r="AB411" i="167"/>
  <c r="AC408" i="167"/>
  <c r="AB407" i="167"/>
  <c r="AC404" i="167"/>
  <c r="AB403" i="167"/>
  <c r="AC400" i="167"/>
  <c r="AB399" i="167"/>
  <c r="AC396" i="167"/>
  <c r="AB395" i="167"/>
  <c r="AC392" i="167"/>
  <c r="AB391" i="167"/>
  <c r="AC388" i="167"/>
  <c r="AB387" i="167"/>
  <c r="AC384" i="167"/>
  <c r="AB383" i="167"/>
  <c r="AC380" i="167"/>
  <c r="AB379" i="167"/>
  <c r="AC376" i="167"/>
  <c r="AB375" i="167"/>
  <c r="AC372" i="167"/>
  <c r="AB371" i="167"/>
  <c r="AC368" i="167"/>
  <c r="AB367" i="167"/>
  <c r="AC364" i="167"/>
  <c r="AB363" i="167"/>
  <c r="AC360" i="167"/>
  <c r="AB359" i="167"/>
  <c r="AC356" i="167"/>
  <c r="AB355" i="167"/>
  <c r="AC352" i="167"/>
  <c r="AB351" i="167"/>
  <c r="AC348" i="167"/>
  <c r="AB347" i="167"/>
  <c r="AC344" i="167"/>
  <c r="AB343" i="167"/>
  <c r="AC340" i="167"/>
  <c r="AB339" i="167"/>
  <c r="AB694" i="167"/>
  <c r="AC444" i="167"/>
  <c r="AC443" i="167"/>
  <c r="AB438" i="167"/>
  <c r="AC436" i="167"/>
  <c r="AC435" i="167"/>
  <c r="AI435" i="167" s="1"/>
  <c r="AB430" i="167"/>
  <c r="AC428" i="167"/>
  <c r="AC427" i="167"/>
  <c r="AB422" i="167"/>
  <c r="AC420" i="167"/>
  <c r="AC419" i="167"/>
  <c r="AB414" i="167"/>
  <c r="AB410" i="167"/>
  <c r="AB406" i="167"/>
  <c r="AB402" i="167"/>
  <c r="AB398" i="167"/>
  <c r="AB394" i="167"/>
  <c r="AB390" i="167"/>
  <c r="AB386" i="167"/>
  <c r="AB382" i="167"/>
  <c r="AB378" i="167"/>
  <c r="AB374" i="167"/>
  <c r="AB370" i="167"/>
  <c r="AB366" i="167"/>
  <c r="AB362" i="167"/>
  <c r="AB358" i="167"/>
  <c r="AB354" i="167"/>
  <c r="AB350" i="167"/>
  <c r="AB346" i="167"/>
  <c r="AB342" i="167"/>
  <c r="AB338" i="167"/>
  <c r="AB336" i="167"/>
  <c r="AB334" i="167"/>
  <c r="AB332" i="167"/>
  <c r="AB330" i="167"/>
  <c r="AB328" i="167"/>
  <c r="AB326" i="167"/>
  <c r="AB324" i="167"/>
  <c r="AB322" i="167"/>
  <c r="AB320" i="167"/>
  <c r="AB318" i="167"/>
  <c r="AB316" i="167"/>
  <c r="AB314" i="167"/>
  <c r="AB312" i="167"/>
  <c r="AB310" i="167"/>
  <c r="AB308" i="167"/>
  <c r="AB306" i="167"/>
  <c r="AB304" i="167"/>
  <c r="AB302" i="167"/>
  <c r="AB300" i="167"/>
  <c r="AB298" i="167"/>
  <c r="AB296" i="167"/>
  <c r="AB294" i="167"/>
  <c r="AB292" i="167"/>
  <c r="AB290" i="167"/>
  <c r="AC288" i="167"/>
  <c r="AB287" i="167"/>
  <c r="AC284" i="167"/>
  <c r="AB283" i="167"/>
  <c r="AC280" i="167"/>
  <c r="AB279" i="167"/>
  <c r="AC276" i="167"/>
  <c r="AB275" i="167"/>
  <c r="AC272" i="167"/>
  <c r="AB271" i="167"/>
  <c r="AC268" i="167"/>
  <c r="AB267" i="167"/>
  <c r="AC264" i="167"/>
  <c r="AB263" i="167"/>
  <c r="AC260" i="167"/>
  <c r="AB259" i="167"/>
  <c r="AC256" i="167"/>
  <c r="AB255" i="167"/>
  <c r="AC252" i="167"/>
  <c r="AB251" i="167"/>
  <c r="AC248" i="167"/>
  <c r="AB247" i="167"/>
  <c r="AC244" i="167"/>
  <c r="AB243" i="167"/>
  <c r="AC240" i="167"/>
  <c r="AB239" i="167"/>
  <c r="AC236" i="167"/>
  <c r="AB235" i="167"/>
  <c r="AC232" i="167"/>
  <c r="AB231" i="167"/>
  <c r="AC228" i="167"/>
  <c r="AB227" i="167"/>
  <c r="AC224" i="167"/>
  <c r="AB223" i="167"/>
  <c r="AC220" i="167"/>
  <c r="AB219" i="167"/>
  <c r="AC216" i="167"/>
  <c r="AB215" i="167"/>
  <c r="AC212" i="167"/>
  <c r="AB211" i="167"/>
  <c r="AC208" i="167"/>
  <c r="AB207" i="167"/>
  <c r="AC204" i="167"/>
  <c r="AB203" i="167"/>
  <c r="AC200" i="167"/>
  <c r="AB199" i="167"/>
  <c r="AC196" i="167"/>
  <c r="AB195" i="167"/>
  <c r="AC192" i="167"/>
  <c r="AB191" i="167"/>
  <c r="AC188" i="167"/>
  <c r="AB734" i="167"/>
  <c r="AB667" i="167"/>
  <c r="AB651" i="167"/>
  <c r="AB635" i="167"/>
  <c r="AB619" i="167"/>
  <c r="AB611" i="167"/>
  <c r="AB603" i="167"/>
  <c r="AB595" i="167"/>
  <c r="AB587" i="167"/>
  <c r="AB579" i="167"/>
  <c r="AB571" i="167"/>
  <c r="AB563" i="167"/>
  <c r="AB555" i="167"/>
  <c r="AB547" i="167"/>
  <c r="AB539" i="167"/>
  <c r="AB531" i="167"/>
  <c r="AB523" i="167"/>
  <c r="AB515" i="167"/>
  <c r="AB507" i="167"/>
  <c r="AB502" i="167"/>
  <c r="AB498" i="167"/>
  <c r="AB494" i="167"/>
  <c r="AB490" i="167"/>
  <c r="AB486" i="167"/>
  <c r="AB482" i="167"/>
  <c r="AB478" i="167"/>
  <c r="AB474" i="167"/>
  <c r="AB470" i="167"/>
  <c r="AB466" i="167"/>
  <c r="AB462" i="167"/>
  <c r="AB458" i="167"/>
  <c r="AB454" i="167"/>
  <c r="AB450" i="167"/>
  <c r="AB446" i="167"/>
  <c r="AC409" i="167"/>
  <c r="AC405" i="167"/>
  <c r="AC401" i="167"/>
  <c r="AC397" i="167"/>
  <c r="AI397" i="167" s="1"/>
  <c r="AC393" i="167"/>
  <c r="AC389" i="167"/>
  <c r="AC385" i="167"/>
  <c r="AC381" i="167"/>
  <c r="AC377" i="167"/>
  <c r="AC373" i="167"/>
  <c r="AC369" i="167"/>
  <c r="AC365" i="167"/>
  <c r="AI365" i="167" s="1"/>
  <c r="AC361" i="167"/>
  <c r="AC357" i="167"/>
  <c r="AC353" i="167"/>
  <c r="AC349" i="167"/>
  <c r="AC345" i="167"/>
  <c r="AC341" i="167"/>
  <c r="AC337" i="167"/>
  <c r="AC333" i="167"/>
  <c r="AI333" i="167" s="1"/>
  <c r="AC329" i="167"/>
  <c r="AC325" i="167"/>
  <c r="AC321" i="167"/>
  <c r="AC317" i="167"/>
  <c r="AC313" i="167"/>
  <c r="AB728" i="167"/>
  <c r="AB442" i="167"/>
  <c r="AC440" i="167"/>
  <c r="AC439" i="167"/>
  <c r="AB434" i="167"/>
  <c r="AC432" i="167"/>
  <c r="AC431" i="167"/>
  <c r="AB426" i="167"/>
  <c r="AC424" i="167"/>
  <c r="AI424" i="167" s="1"/>
  <c r="AC423" i="167"/>
  <c r="AB418" i="167"/>
  <c r="AC416" i="167"/>
  <c r="AC415" i="167"/>
  <c r="AB412" i="167"/>
  <c r="AB408" i="167"/>
  <c r="AB404" i="167"/>
  <c r="AB400" i="167"/>
  <c r="AB396" i="167"/>
  <c r="AB392" i="167"/>
  <c r="AB388" i="167"/>
  <c r="AB384" i="167"/>
  <c r="AB380" i="167"/>
  <c r="AB376" i="167"/>
  <c r="AB372" i="167"/>
  <c r="AB368" i="167"/>
  <c r="AB364" i="167"/>
  <c r="AB360" i="167"/>
  <c r="AB356" i="167"/>
  <c r="AB352" i="167"/>
  <c r="AB348" i="167"/>
  <c r="AB344" i="167"/>
  <c r="AB340" i="167"/>
  <c r="AC335" i="167"/>
  <c r="AC331" i="167"/>
  <c r="AC327" i="167"/>
  <c r="AC323" i="167"/>
  <c r="AC319" i="167"/>
  <c r="AC315" i="167"/>
  <c r="AC311" i="167"/>
  <c r="AC307" i="167"/>
  <c r="AC303" i="167"/>
  <c r="AC299" i="167"/>
  <c r="AC295" i="167"/>
  <c r="AC291" i="167"/>
  <c r="AB289" i="167"/>
  <c r="AC286" i="167"/>
  <c r="AB285" i="167"/>
  <c r="AC282" i="167"/>
  <c r="AB281" i="167"/>
  <c r="AC278" i="167"/>
  <c r="AB277" i="167"/>
  <c r="AC274" i="167"/>
  <c r="AB273" i="167"/>
  <c r="AC270" i="167"/>
  <c r="AB269" i="167"/>
  <c r="AC266" i="167"/>
  <c r="AB265" i="167"/>
  <c r="AC262" i="167"/>
  <c r="AB261" i="167"/>
  <c r="AC258" i="167"/>
  <c r="AB257" i="167"/>
  <c r="AC254" i="167"/>
  <c r="AB253" i="167"/>
  <c r="AC250" i="167"/>
  <c r="AB249" i="167"/>
  <c r="AC246" i="167"/>
  <c r="AB245" i="167"/>
  <c r="AC242" i="167"/>
  <c r="AB241" i="167"/>
  <c r="AC238" i="167"/>
  <c r="AB237" i="167"/>
  <c r="AC234" i="167"/>
  <c r="AB233" i="167"/>
  <c r="AC230" i="167"/>
  <c r="AB229" i="167"/>
  <c r="AC226" i="167"/>
  <c r="AB225" i="167"/>
  <c r="AC222" i="167"/>
  <c r="AB221" i="167"/>
  <c r="AC218" i="167"/>
  <c r="AB217" i="167"/>
  <c r="AC214" i="167"/>
  <c r="AB213" i="167"/>
  <c r="AC210" i="167"/>
  <c r="AB209" i="167"/>
  <c r="AC206" i="167"/>
  <c r="AB205" i="167"/>
  <c r="AC202" i="167"/>
  <c r="AB201" i="167"/>
  <c r="AC198" i="167"/>
  <c r="AB197" i="167"/>
  <c r="AC194" i="167"/>
  <c r="AB193" i="167"/>
  <c r="AC190" i="167"/>
  <c r="AB189" i="167"/>
  <c r="AC186" i="167"/>
  <c r="AB185" i="167"/>
  <c r="AC182" i="167"/>
  <c r="AB181" i="167"/>
  <c r="AC178" i="167"/>
  <c r="AB177" i="167"/>
  <c r="AC174" i="167"/>
  <c r="AB173" i="167"/>
  <c r="AC170" i="167"/>
  <c r="AB169" i="167"/>
  <c r="AC166" i="167"/>
  <c r="AB165" i="167"/>
  <c r="AC162" i="167"/>
  <c r="AB161" i="167"/>
  <c r="AC158" i="167"/>
  <c r="AB157" i="167"/>
  <c r="AC154" i="167"/>
  <c r="AB153" i="167"/>
  <c r="AC150" i="167"/>
  <c r="AB149" i="167"/>
  <c r="AC146" i="167"/>
  <c r="AB145" i="167"/>
  <c r="AC142" i="167"/>
  <c r="AB141" i="167"/>
  <c r="AC138" i="167"/>
  <c r="AB137" i="167"/>
  <c r="AC134" i="167"/>
  <c r="AB133" i="167"/>
  <c r="AC130" i="167"/>
  <c r="AB129" i="167"/>
  <c r="AC126" i="167"/>
  <c r="AB125" i="167"/>
  <c r="AC122" i="167"/>
  <c r="AB121" i="167"/>
  <c r="AC118" i="167"/>
  <c r="AB117" i="167"/>
  <c r="AC114" i="167"/>
  <c r="AB113" i="167"/>
  <c r="AB786" i="167"/>
  <c r="AC688" i="167"/>
  <c r="AB669" i="167"/>
  <c r="AB659" i="167"/>
  <c r="AB643" i="167"/>
  <c r="AB627" i="167"/>
  <c r="AB615" i="167"/>
  <c r="AB607" i="167"/>
  <c r="AB599" i="167"/>
  <c r="AB591" i="167"/>
  <c r="AB583" i="167"/>
  <c r="AB575" i="167"/>
  <c r="AB567" i="167"/>
  <c r="AB559" i="167"/>
  <c r="AB551" i="167"/>
  <c r="AB543" i="167"/>
  <c r="AB535" i="167"/>
  <c r="AB527" i="167"/>
  <c r="AB519" i="167"/>
  <c r="AB511" i="167"/>
  <c r="AB503" i="167"/>
  <c r="AC499" i="167"/>
  <c r="AC495" i="167"/>
  <c r="AC491" i="167"/>
  <c r="AC487" i="167"/>
  <c r="AI487" i="167" s="1"/>
  <c r="AC483" i="167"/>
  <c r="AC479" i="167"/>
  <c r="AC475" i="167"/>
  <c r="AC471" i="167"/>
  <c r="AC467" i="167"/>
  <c r="AC463" i="167"/>
  <c r="AC459" i="167"/>
  <c r="AC455" i="167"/>
  <c r="AI455" i="167" s="1"/>
  <c r="AC451" i="167"/>
  <c r="AC447" i="167"/>
  <c r="AC411" i="167"/>
  <c r="AC403" i="167"/>
  <c r="AI403" i="167" s="1"/>
  <c r="AC395" i="167"/>
  <c r="AC387" i="167"/>
  <c r="AC379" i="167"/>
  <c r="AC371" i="167"/>
  <c r="AI371" i="167" s="1"/>
  <c r="AC363" i="167"/>
  <c r="AC355" i="167"/>
  <c r="AC347" i="167"/>
  <c r="AC339" i="167"/>
  <c r="AI339" i="167" s="1"/>
  <c r="AC336" i="167"/>
  <c r="AI336" i="167" s="1"/>
  <c r="AC332" i="167"/>
  <c r="AC328" i="167"/>
  <c r="AC324" i="167"/>
  <c r="AC320" i="167"/>
  <c r="AC316" i="167"/>
  <c r="AC312" i="167"/>
  <c r="AB311" i="167"/>
  <c r="AC309" i="167"/>
  <c r="AC308" i="167"/>
  <c r="AB303" i="167"/>
  <c r="AC301" i="167"/>
  <c r="AC300" i="167"/>
  <c r="AB295" i="167"/>
  <c r="AC293" i="167"/>
  <c r="AC292" i="167"/>
  <c r="AB288" i="167"/>
  <c r="AB284" i="167"/>
  <c r="AB280" i="167"/>
  <c r="AB276" i="167"/>
  <c r="AB272" i="167"/>
  <c r="AB268" i="167"/>
  <c r="AB264" i="167"/>
  <c r="AB260" i="167"/>
  <c r="AC304" i="167"/>
  <c r="AI304" i="167" s="1"/>
  <c r="AB299" i="167"/>
  <c r="AC289" i="167"/>
  <c r="AI289" i="167" s="1"/>
  <c r="AB286" i="167"/>
  <c r="AC283" i="167"/>
  <c r="AC281" i="167"/>
  <c r="AB278" i="167"/>
  <c r="AC275" i="167"/>
  <c r="AI275" i="167" s="1"/>
  <c r="AC273" i="167"/>
  <c r="AB270" i="167"/>
  <c r="AC267" i="167"/>
  <c r="AC265" i="167"/>
  <c r="AB262" i="167"/>
  <c r="AC259" i="167"/>
  <c r="AC257" i="167"/>
  <c r="AC253" i="167"/>
  <c r="AC249" i="167"/>
  <c r="AC245" i="167"/>
  <c r="AC241" i="167"/>
  <c r="AI241" i="167" s="1"/>
  <c r="AC237" i="167"/>
  <c r="AC233" i="167"/>
  <c r="AC229" i="167"/>
  <c r="AC225" i="167"/>
  <c r="AC221" i="167"/>
  <c r="AC217" i="167"/>
  <c r="AC213" i="167"/>
  <c r="AC209" i="167"/>
  <c r="AI209" i="167" s="1"/>
  <c r="AC205" i="167"/>
  <c r="AC201" i="167"/>
  <c r="AC197" i="167"/>
  <c r="AC193" i="167"/>
  <c r="AC189" i="167"/>
  <c r="AB187" i="167"/>
  <c r="AC184" i="167"/>
  <c r="AB183" i="167"/>
  <c r="AC180" i="167"/>
  <c r="AB179" i="167"/>
  <c r="AC176" i="167"/>
  <c r="AB175" i="167"/>
  <c r="AC172" i="167"/>
  <c r="AB171" i="167"/>
  <c r="AC168" i="167"/>
  <c r="AB167" i="167"/>
  <c r="AC164" i="167"/>
  <c r="AB163" i="167"/>
  <c r="AC160" i="167"/>
  <c r="AB159" i="167"/>
  <c r="AC156" i="167"/>
  <c r="AB155" i="167"/>
  <c r="AC152" i="167"/>
  <c r="AB151" i="167"/>
  <c r="AC148" i="167"/>
  <c r="AB147" i="167"/>
  <c r="AC144" i="167"/>
  <c r="AB143" i="167"/>
  <c r="AC140" i="167"/>
  <c r="AB139" i="167"/>
  <c r="AC136" i="167"/>
  <c r="AB135" i="167"/>
  <c r="AC132" i="167"/>
  <c r="AB131" i="167"/>
  <c r="AC128" i="167"/>
  <c r="AB127" i="167"/>
  <c r="AC124" i="167"/>
  <c r="AB123" i="167"/>
  <c r="AC120" i="167"/>
  <c r="AB119" i="167"/>
  <c r="AC116" i="167"/>
  <c r="AB115" i="167"/>
  <c r="AB112" i="167"/>
  <c r="AC109" i="167"/>
  <c r="AB108" i="167"/>
  <c r="AC105" i="167"/>
  <c r="AB104" i="167"/>
  <c r="AC101" i="167"/>
  <c r="AB100" i="167"/>
  <c r="AC97" i="167"/>
  <c r="AB96" i="167"/>
  <c r="AC93" i="167"/>
  <c r="AB92" i="167"/>
  <c r="AC89" i="167"/>
  <c r="AB88" i="167"/>
  <c r="AC85" i="167"/>
  <c r="AB84" i="167"/>
  <c r="AC81" i="167"/>
  <c r="AB80" i="167"/>
  <c r="AC77" i="167"/>
  <c r="AB76" i="167"/>
  <c r="AC73" i="167"/>
  <c r="AB72" i="167"/>
  <c r="AC69" i="167"/>
  <c r="AB68" i="167"/>
  <c r="AC65" i="167"/>
  <c r="AB64" i="167"/>
  <c r="AC61" i="167"/>
  <c r="AB60" i="167"/>
  <c r="AC57" i="167"/>
  <c r="AB56" i="167"/>
  <c r="AC53" i="167"/>
  <c r="AB52" i="167"/>
  <c r="AC49" i="167"/>
  <c r="AB48" i="167"/>
  <c r="AC45" i="167"/>
  <c r="AB44" i="167"/>
  <c r="AC41" i="167"/>
  <c r="AB40" i="167"/>
  <c r="AC37" i="167"/>
  <c r="AB36" i="167"/>
  <c r="AC33" i="167"/>
  <c r="AB32" i="167"/>
  <c r="AC29" i="167"/>
  <c r="AB28" i="167"/>
  <c r="AC25" i="167"/>
  <c r="AB24" i="167"/>
  <c r="AC21" i="167"/>
  <c r="AB20" i="167"/>
  <c r="AC17" i="167"/>
  <c r="AB16" i="167"/>
  <c r="AC407" i="167"/>
  <c r="AC391" i="167"/>
  <c r="AC375" i="167"/>
  <c r="AC359" i="167"/>
  <c r="AC343" i="167"/>
  <c r="AB335" i="167"/>
  <c r="AB331" i="167"/>
  <c r="AB327" i="167"/>
  <c r="AB323" i="167"/>
  <c r="AB319" i="167"/>
  <c r="AB315" i="167"/>
  <c r="AC297" i="167"/>
  <c r="AB256" i="167"/>
  <c r="AB252" i="167"/>
  <c r="AB248" i="167"/>
  <c r="AB244" i="167"/>
  <c r="AB240" i="167"/>
  <c r="AB236" i="167"/>
  <c r="AB232" i="167"/>
  <c r="AB228" i="167"/>
  <c r="AB224" i="167"/>
  <c r="AB220" i="167"/>
  <c r="AB216" i="167"/>
  <c r="AB212" i="167"/>
  <c r="AB208" i="167"/>
  <c r="AB204" i="167"/>
  <c r="AB200" i="167"/>
  <c r="AB196" i="167"/>
  <c r="AB192" i="167"/>
  <c r="AB188" i="167"/>
  <c r="AB186" i="167"/>
  <c r="AB184" i="167"/>
  <c r="AB182" i="167"/>
  <c r="AB180" i="167"/>
  <c r="AB178" i="167"/>
  <c r="AB176" i="167"/>
  <c r="AB174" i="167"/>
  <c r="AB172" i="167"/>
  <c r="AB170" i="167"/>
  <c r="AB168" i="167"/>
  <c r="AB166" i="167"/>
  <c r="AB164" i="167"/>
  <c r="AB162" i="167"/>
  <c r="AB160" i="167"/>
  <c r="AB158" i="167"/>
  <c r="AB156" i="167"/>
  <c r="AB154" i="167"/>
  <c r="AB152" i="167"/>
  <c r="AB150" i="167"/>
  <c r="AB148" i="167"/>
  <c r="AB146" i="167"/>
  <c r="AB144" i="167"/>
  <c r="AB142" i="167"/>
  <c r="AB140" i="167"/>
  <c r="AB138" i="167"/>
  <c r="AB136" i="167"/>
  <c r="AB134" i="167"/>
  <c r="AB132" i="167"/>
  <c r="AB130" i="167"/>
  <c r="AB128" i="167"/>
  <c r="AB126" i="167"/>
  <c r="AB124" i="167"/>
  <c r="AB122" i="167"/>
  <c r="AB120" i="167"/>
  <c r="AB118" i="167"/>
  <c r="AB116" i="167"/>
  <c r="AB114" i="167"/>
  <c r="AC110" i="167"/>
  <c r="AB109" i="167"/>
  <c r="AC106" i="167"/>
  <c r="AB105" i="167"/>
  <c r="AC102" i="167"/>
  <c r="AB101" i="167"/>
  <c r="AC98" i="167"/>
  <c r="AB97" i="167"/>
  <c r="AC94" i="167"/>
  <c r="AB93" i="167"/>
  <c r="AB307" i="167"/>
  <c r="AC296" i="167"/>
  <c r="AI296" i="167" s="1"/>
  <c r="AB291" i="167"/>
  <c r="AC287" i="167"/>
  <c r="AC285" i="167"/>
  <c r="AB282" i="167"/>
  <c r="AC279" i="167"/>
  <c r="AC277" i="167"/>
  <c r="AB274" i="167"/>
  <c r="AC271" i="167"/>
  <c r="AC269" i="167"/>
  <c r="AB266" i="167"/>
  <c r="AC263" i="167"/>
  <c r="AC261" i="167"/>
  <c r="AI261" i="167" s="1"/>
  <c r="AB258" i="167"/>
  <c r="AC255" i="167"/>
  <c r="AC251" i="167"/>
  <c r="AI251" i="167" s="1"/>
  <c r="AC247" i="167"/>
  <c r="AC243" i="167"/>
  <c r="AC239" i="167"/>
  <c r="AC235" i="167"/>
  <c r="AC231" i="167"/>
  <c r="AC227" i="167"/>
  <c r="AC223" i="167"/>
  <c r="AC219" i="167"/>
  <c r="AI219" i="167" s="1"/>
  <c r="AC215" i="167"/>
  <c r="AC211" i="167"/>
  <c r="AC207" i="167"/>
  <c r="AC203" i="167"/>
  <c r="AC199" i="167"/>
  <c r="AC195" i="167"/>
  <c r="AC191" i="167"/>
  <c r="AC185" i="167"/>
  <c r="AC181" i="167"/>
  <c r="AC177" i="167"/>
  <c r="AC173" i="167"/>
  <c r="AC169" i="167"/>
  <c r="AC165" i="167"/>
  <c r="AI165" i="167" s="1"/>
  <c r="AC161" i="167"/>
  <c r="AC157" i="167"/>
  <c r="AC153" i="167"/>
  <c r="AC149" i="167"/>
  <c r="AC145" i="167"/>
  <c r="AC141" i="167"/>
  <c r="AC137" i="167"/>
  <c r="AC133" i="167"/>
  <c r="AI133" i="167" s="1"/>
  <c r="AC129" i="167"/>
  <c r="AC125" i="167"/>
  <c r="AC121" i="167"/>
  <c r="AC117" i="167"/>
  <c r="AC113" i="167"/>
  <c r="AC111" i="167"/>
  <c r="AB110" i="167"/>
  <c r="AC107" i="167"/>
  <c r="AB106" i="167"/>
  <c r="AC103" i="167"/>
  <c r="AB102" i="167"/>
  <c r="AC99" i="167"/>
  <c r="AB98" i="167"/>
  <c r="AC95" i="167"/>
  <c r="AB94" i="167"/>
  <c r="AC91" i="167"/>
  <c r="AB90" i="167"/>
  <c r="AC87" i="167"/>
  <c r="AB86" i="167"/>
  <c r="AC83" i="167"/>
  <c r="AB82" i="167"/>
  <c r="AC79" i="167"/>
  <c r="AB78" i="167"/>
  <c r="AC75" i="167"/>
  <c r="AB74" i="167"/>
  <c r="AC71" i="167"/>
  <c r="AB70" i="167"/>
  <c r="AC67" i="167"/>
  <c r="AB66" i="167"/>
  <c r="AC63" i="167"/>
  <c r="AB62" i="167"/>
  <c r="AC59" i="167"/>
  <c r="AB58" i="167"/>
  <c r="AC55" i="167"/>
  <c r="AB54" i="167"/>
  <c r="AC51" i="167"/>
  <c r="AB50" i="167"/>
  <c r="AC47" i="167"/>
  <c r="AB46" i="167"/>
  <c r="AC43" i="167"/>
  <c r="AB42" i="167"/>
  <c r="AC39" i="167"/>
  <c r="AB38" i="167"/>
  <c r="AC35" i="167"/>
  <c r="AB34" i="167"/>
  <c r="AC31" i="167"/>
  <c r="AB30" i="167"/>
  <c r="AC27" i="167"/>
  <c r="AB26" i="167"/>
  <c r="AC23" i="167"/>
  <c r="AB22" i="167"/>
  <c r="AC19" i="167"/>
  <c r="AB18" i="167"/>
  <c r="AC183" i="167"/>
  <c r="AC167" i="167"/>
  <c r="AC151" i="167"/>
  <c r="AC135" i="167"/>
  <c r="AC119" i="167"/>
  <c r="AI119" i="167" s="1"/>
  <c r="AB111" i="167"/>
  <c r="AB107" i="167"/>
  <c r="AB103" i="167"/>
  <c r="AB99" i="167"/>
  <c r="AB95" i="167"/>
  <c r="AC88" i="167"/>
  <c r="AC84" i="167"/>
  <c r="AC80" i="167"/>
  <c r="AC76" i="167"/>
  <c r="AC72" i="167"/>
  <c r="AC68" i="167"/>
  <c r="AC64" i="167"/>
  <c r="AC60" i="167"/>
  <c r="AC56" i="167"/>
  <c r="AC52" i="167"/>
  <c r="AC48" i="167"/>
  <c r="AC44" i="167"/>
  <c r="AC40" i="167"/>
  <c r="AC36" i="167"/>
  <c r="AC32" i="167"/>
  <c r="AC28" i="167"/>
  <c r="AI28" i="167" s="1"/>
  <c r="AC24" i="167"/>
  <c r="AC20" i="167"/>
  <c r="AB19" i="167"/>
  <c r="AC18" i="167"/>
  <c r="AB17" i="167"/>
  <c r="AC16" i="167"/>
  <c r="AC399" i="167"/>
  <c r="AC367" i="167"/>
  <c r="AC351" i="167"/>
  <c r="AB250" i="167"/>
  <c r="AB242" i="167"/>
  <c r="AB234" i="167"/>
  <c r="AB226" i="167"/>
  <c r="AB218" i="167"/>
  <c r="AB210" i="167"/>
  <c r="AB202" i="167"/>
  <c r="AB194" i="167"/>
  <c r="AC187" i="167"/>
  <c r="AC171" i="167"/>
  <c r="AC155" i="167"/>
  <c r="AC139" i="167"/>
  <c r="AC123" i="167"/>
  <c r="AB91" i="167"/>
  <c r="AB87" i="167"/>
  <c r="AB83" i="167"/>
  <c r="AB79" i="167"/>
  <c r="AB75" i="167"/>
  <c r="AB71" i="167"/>
  <c r="AB67" i="167"/>
  <c r="AB63" i="167"/>
  <c r="AB59" i="167"/>
  <c r="AB55" i="167"/>
  <c r="AB51" i="167"/>
  <c r="AB47" i="167"/>
  <c r="AB43" i="167"/>
  <c r="AB39" i="167"/>
  <c r="AB35" i="167"/>
  <c r="AB31" i="167"/>
  <c r="AB27" i="167"/>
  <c r="AB23" i="167"/>
  <c r="AC305" i="167"/>
  <c r="AC175" i="167"/>
  <c r="AC159" i="167"/>
  <c r="AC143" i="167"/>
  <c r="AC127" i="167"/>
  <c r="AC90" i="167"/>
  <c r="AC86" i="167"/>
  <c r="AC82" i="167"/>
  <c r="AC78" i="167"/>
  <c r="AC74" i="167"/>
  <c r="AI74" i="167" s="1"/>
  <c r="AC70" i="167"/>
  <c r="AC66" i="167"/>
  <c r="AC62" i="167"/>
  <c r="AC58" i="167"/>
  <c r="AC54" i="167"/>
  <c r="AC50" i="167"/>
  <c r="AC46" i="167"/>
  <c r="AC42" i="167"/>
  <c r="AI42" i="167" s="1"/>
  <c r="AC38" i="167"/>
  <c r="AC34" i="167"/>
  <c r="AC30" i="167"/>
  <c r="AC26" i="167"/>
  <c r="AC22" i="167"/>
  <c r="AC383" i="167"/>
  <c r="AB254" i="167"/>
  <c r="AB246" i="167"/>
  <c r="AB238" i="167"/>
  <c r="AB230" i="167"/>
  <c r="AB222" i="167"/>
  <c r="AB214" i="167"/>
  <c r="AB206" i="167"/>
  <c r="AB198" i="167"/>
  <c r="AB190" i="167"/>
  <c r="AC179" i="167"/>
  <c r="AC163" i="167"/>
  <c r="AC147" i="167"/>
  <c r="AC131" i="167"/>
  <c r="AI131" i="167" s="1"/>
  <c r="AC115" i="167"/>
  <c r="AC112" i="167"/>
  <c r="AC108" i="167"/>
  <c r="AI108" i="167" s="1"/>
  <c r="AC104" i="167"/>
  <c r="AC100" i="167"/>
  <c r="AC96" i="167"/>
  <c r="AC92" i="167"/>
  <c r="AB89" i="167"/>
  <c r="AB85" i="167"/>
  <c r="AB81" i="167"/>
  <c r="AB77" i="167"/>
  <c r="AB73" i="167"/>
  <c r="AB69" i="167"/>
  <c r="AB65" i="167"/>
  <c r="AB61" i="167"/>
  <c r="AB57" i="167"/>
  <c r="AB53" i="167"/>
  <c r="AB49" i="167"/>
  <c r="AB45" i="167"/>
  <c r="AB41" i="167"/>
  <c r="AB37" i="167"/>
  <c r="AB33" i="167"/>
  <c r="AB29" i="167"/>
  <c r="AB25" i="167"/>
  <c r="AB21" i="167"/>
  <c r="AI485" i="164"/>
  <c r="AI842" i="164"/>
  <c r="AI827" i="164"/>
  <c r="AI859" i="164"/>
  <c r="AI875" i="164"/>
  <c r="AI891" i="164"/>
  <c r="AI926" i="164"/>
  <c r="AI990" i="164"/>
  <c r="AI851" i="164"/>
  <c r="AI918" i="164"/>
  <c r="AI934" i="164"/>
  <c r="AI867" i="164"/>
  <c r="AI883" i="164"/>
  <c r="AI899" i="164"/>
  <c r="AI982" i="164"/>
  <c r="AI998" i="164"/>
  <c r="AI165" i="164"/>
  <c r="AI173" i="164"/>
  <c r="AI181" i="164"/>
  <c r="AI189" i="164"/>
  <c r="AI197" i="164"/>
  <c r="AI205" i="164"/>
  <c r="AI213" i="164"/>
  <c r="AI229" i="164"/>
  <c r="AI245" i="164"/>
  <c r="AI261" i="164"/>
  <c r="AI277" i="164"/>
  <c r="AI293" i="164"/>
  <c r="AI378" i="164"/>
  <c r="AI394" i="164"/>
  <c r="AI410" i="164"/>
  <c r="AI426" i="164"/>
  <c r="AI566" i="164"/>
  <c r="AI542" i="164"/>
  <c r="AI606" i="164"/>
  <c r="AI614" i="164"/>
  <c r="AI630" i="164"/>
  <c r="AI646" i="164"/>
  <c r="AI662" i="164"/>
  <c r="AI237" i="164"/>
  <c r="AI253" i="164"/>
  <c r="AI269" i="164"/>
  <c r="AI285" i="164"/>
  <c r="AI386" i="164"/>
  <c r="AI402" i="164"/>
  <c r="AI418" i="164"/>
  <c r="AI534" i="164"/>
  <c r="AI598" i="164"/>
  <c r="AI574" i="164"/>
  <c r="AI612" i="164"/>
  <c r="AI622" i="164"/>
  <c r="AI638" i="164"/>
  <c r="AI654" i="164"/>
  <c r="AI670" i="164"/>
  <c r="AI550" i="164"/>
  <c r="AI461" i="164"/>
  <c r="AI477" i="164"/>
  <c r="AI493" i="164"/>
  <c r="AI509" i="164"/>
  <c r="AI525" i="164"/>
  <c r="AI590" i="164"/>
  <c r="AI454" i="164"/>
  <c r="AI470" i="164"/>
  <c r="AI486" i="164"/>
  <c r="AI502" i="164"/>
  <c r="AI518" i="164"/>
  <c r="AI532" i="164"/>
  <c r="AI540" i="164"/>
  <c r="AI548" i="164"/>
  <c r="AI556" i="164"/>
  <c r="AI564" i="164"/>
  <c r="AI572" i="164"/>
  <c r="AI580" i="164"/>
  <c r="AI588" i="164"/>
  <c r="AI596" i="164"/>
  <c r="AI604" i="164"/>
  <c r="AI145" i="164"/>
  <c r="AI239" i="164"/>
  <c r="AI271" i="164"/>
  <c r="AI296" i="164"/>
  <c r="AI530" i="164"/>
  <c r="AI594" i="164"/>
  <c r="AI586" i="164"/>
  <c r="AI302" i="164"/>
  <c r="AI318" i="164"/>
  <c r="AI334" i="164"/>
  <c r="AI350" i="164"/>
  <c r="AI366" i="164"/>
  <c r="AI449" i="164"/>
  <c r="AI465" i="164"/>
  <c r="AI481" i="164"/>
  <c r="AI497" i="164"/>
  <c r="AI513" i="164"/>
  <c r="AI458" i="164"/>
  <c r="AI474" i="164"/>
  <c r="AI490" i="164"/>
  <c r="AI506" i="164"/>
  <c r="AI522" i="164"/>
  <c r="AI656" i="164"/>
  <c r="AI672" i="164"/>
  <c r="AI801" i="164"/>
  <c r="AI674" i="164"/>
  <c r="AI816" i="164"/>
  <c r="AI930" i="164"/>
  <c r="AI938" i="164"/>
  <c r="AI966" i="164"/>
  <c r="AI19" i="164"/>
  <c r="AI225" i="164"/>
  <c r="AI233" i="164"/>
  <c r="AI249" i="164"/>
  <c r="AI265" i="164"/>
  <c r="AI281" i="164"/>
  <c r="AI546" i="164"/>
  <c r="AI610" i="164"/>
  <c r="AI382" i="164"/>
  <c r="AI398" i="164"/>
  <c r="AI414" i="164"/>
  <c r="AI538" i="164"/>
  <c r="AI602" i="164"/>
  <c r="AI536" i="164"/>
  <c r="AI544" i="164"/>
  <c r="AI552" i="164"/>
  <c r="AI560" i="164"/>
  <c r="AI568" i="164"/>
  <c r="AI576" i="164"/>
  <c r="AI584" i="164"/>
  <c r="AI592" i="164"/>
  <c r="AI600" i="164"/>
  <c r="AI608" i="164"/>
  <c r="AI618" i="164"/>
  <c r="AI634" i="164"/>
  <c r="AI650" i="164"/>
  <c r="AI666" i="164"/>
  <c r="AI823" i="164"/>
  <c r="AI839" i="164"/>
  <c r="AI825" i="164"/>
  <c r="AI914" i="164"/>
  <c r="AI831" i="164"/>
  <c r="AI922" i="164"/>
  <c r="AI863" i="164"/>
  <c r="AI879" i="164"/>
  <c r="AI895" i="164"/>
  <c r="AI994" i="164"/>
  <c r="AI111" i="164"/>
  <c r="AI217" i="164"/>
  <c r="AI116" i="164"/>
  <c r="AI161" i="164"/>
  <c r="AI169" i="164"/>
  <c r="AI177" i="164"/>
  <c r="AI185" i="164"/>
  <c r="AI193" i="164"/>
  <c r="AI201" i="164"/>
  <c r="AI209" i="164"/>
  <c r="AI562" i="164"/>
  <c r="AI554" i="164"/>
  <c r="AI310" i="164"/>
  <c r="AI326" i="164"/>
  <c r="AI342" i="164"/>
  <c r="AI358" i="164"/>
  <c r="AI457" i="164"/>
  <c r="AI473" i="164"/>
  <c r="AI489" i="164"/>
  <c r="AI505" i="164"/>
  <c r="AI521" i="164"/>
  <c r="AI723" i="164"/>
  <c r="AI450" i="164"/>
  <c r="AI466" i="164"/>
  <c r="AI482" i="164"/>
  <c r="AI498" i="164"/>
  <c r="AI514" i="164"/>
  <c r="AI946" i="164"/>
  <c r="AI808" i="164"/>
  <c r="AI847" i="164"/>
  <c r="AI981" i="164"/>
  <c r="AI978" i="164"/>
  <c r="AI158" i="164"/>
  <c r="AI166" i="164"/>
  <c r="AI174" i="164"/>
  <c r="AI182" i="164"/>
  <c r="AI190" i="164"/>
  <c r="AI198" i="164"/>
  <c r="AI206" i="164"/>
  <c r="AI214" i="164"/>
  <c r="AI222" i="164"/>
  <c r="AI230" i="164"/>
  <c r="AI238" i="164"/>
  <c r="AI246" i="164"/>
  <c r="AI254" i="164"/>
  <c r="AI262" i="164"/>
  <c r="AI270" i="164"/>
  <c r="AI278" i="164"/>
  <c r="AI286" i="164"/>
  <c r="AI294" i="164"/>
  <c r="AI299" i="164"/>
  <c r="AI307" i="164"/>
  <c r="AI331" i="164"/>
  <c r="AI339" i="164"/>
  <c r="AI363" i="164"/>
  <c r="AI371" i="164"/>
  <c r="AI379" i="164"/>
  <c r="AI395" i="164"/>
  <c r="AI411" i="164"/>
  <c r="AI427" i="164"/>
  <c r="AI443" i="164"/>
  <c r="AI456" i="164"/>
  <c r="AI472" i="164"/>
  <c r="AI488" i="164"/>
  <c r="AI504" i="164"/>
  <c r="AI520" i="164"/>
  <c r="AI533" i="164"/>
  <c r="AI541" i="164"/>
  <c r="AI549" i="164"/>
  <c r="AI557" i="164"/>
  <c r="AI565" i="164"/>
  <c r="AI616" i="164"/>
  <c r="AI632" i="164"/>
  <c r="AI648" i="164"/>
  <c r="AI664" i="164"/>
  <c r="AI687" i="164"/>
  <c r="AI678" i="164"/>
  <c r="AI787" i="164"/>
  <c r="AI805" i="164"/>
  <c r="AI813" i="164"/>
  <c r="AI821" i="164"/>
  <c r="AI912" i="164"/>
  <c r="AI928" i="164"/>
  <c r="AI944" i="164"/>
  <c r="AI980" i="164"/>
  <c r="AI991" i="164"/>
  <c r="AI162" i="164"/>
  <c r="AI170" i="164"/>
  <c r="AI178" i="164"/>
  <c r="AI186" i="164"/>
  <c r="AI194" i="164"/>
  <c r="AI202" i="164"/>
  <c r="AI624" i="164"/>
  <c r="AI640" i="164"/>
  <c r="AI809" i="164"/>
  <c r="AI817" i="164"/>
  <c r="AI849" i="164"/>
  <c r="AI115" i="164"/>
  <c r="AI221" i="164"/>
  <c r="AI298" i="164"/>
  <c r="AI314" i="164"/>
  <c r="AI330" i="164"/>
  <c r="AI346" i="164"/>
  <c r="AI362" i="164"/>
  <c r="AI380" i="164"/>
  <c r="AI396" i="164"/>
  <c r="AI412" i="164"/>
  <c r="AI428" i="164"/>
  <c r="AI444" i="164"/>
  <c r="AI727" i="164"/>
  <c r="AI388" i="164"/>
  <c r="AI404" i="164"/>
  <c r="AI420" i="164"/>
  <c r="AI436" i="164"/>
  <c r="AI756" i="164"/>
  <c r="AI764" i="164"/>
  <c r="AI772" i="164"/>
  <c r="AI780" i="164"/>
  <c r="AI788" i="164"/>
  <c r="AI826" i="164"/>
  <c r="AI906" i="164"/>
  <c r="AI959" i="164"/>
  <c r="AI1010" i="164"/>
  <c r="AI1013" i="164"/>
  <c r="AI573" i="164"/>
  <c r="AI581" i="164"/>
  <c r="AI589" i="164"/>
  <c r="AI597" i="164"/>
  <c r="AI605" i="164"/>
  <c r="AI613" i="164"/>
  <c r="AI621" i="164"/>
  <c r="AI629" i="164"/>
  <c r="AI653" i="164"/>
  <c r="AI661" i="164"/>
  <c r="AI684" i="164"/>
  <c r="AI543" i="164"/>
  <c r="AI559" i="164"/>
  <c r="AI575" i="164"/>
  <c r="AI591" i="164"/>
  <c r="AI607" i="164"/>
  <c r="AI623" i="164"/>
  <c r="AI631" i="164"/>
  <c r="AI647" i="164"/>
  <c r="AI655" i="164"/>
  <c r="AI692" i="164"/>
  <c r="AI751" i="164"/>
  <c r="AI708" i="164"/>
  <c r="AI724" i="164"/>
  <c r="AI740" i="164"/>
  <c r="AI771" i="164"/>
  <c r="AI758" i="164"/>
  <c r="AI830" i="164"/>
  <c r="AI882" i="164"/>
  <c r="AI806" i="164"/>
  <c r="AI814" i="164"/>
  <c r="AI822" i="164"/>
  <c r="AI970" i="164"/>
  <c r="AI841" i="164"/>
  <c r="AI857" i="164"/>
  <c r="AI836" i="164"/>
  <c r="AI844" i="164"/>
  <c r="AI852" i="164"/>
  <c r="AI860" i="164"/>
  <c r="AI868" i="164"/>
  <c r="AI876" i="164"/>
  <c r="AI892" i="164"/>
  <c r="AI900" i="164"/>
  <c r="AI917" i="164"/>
  <c r="AI925" i="164"/>
  <c r="AI941" i="164"/>
  <c r="AI949" i="164"/>
  <c r="AI975" i="164"/>
  <c r="AI911" i="164"/>
  <c r="AI919" i="164"/>
  <c r="AI935" i="164"/>
  <c r="AI943" i="164"/>
  <c r="AI951" i="164"/>
  <c r="AI969" i="164"/>
  <c r="AI977" i="164"/>
  <c r="AI988" i="164"/>
  <c r="AI983" i="164"/>
  <c r="AI1004" i="164"/>
  <c r="AI898" i="164"/>
  <c r="AI993" i="164"/>
  <c r="AD54" i="164"/>
  <c r="AF54" i="164" s="1"/>
  <c r="AH54" i="164" s="1"/>
  <c r="AE54" i="164"/>
  <c r="AG54" i="164" s="1"/>
  <c r="AE88" i="164"/>
  <c r="AG88" i="164" s="1"/>
  <c r="AD88" i="164"/>
  <c r="AF88" i="164" s="1"/>
  <c r="AH88" i="164" s="1"/>
  <c r="AC1016" i="164"/>
  <c r="AI16" i="164"/>
  <c r="AD22" i="164"/>
  <c r="AF22" i="164" s="1"/>
  <c r="AH22" i="164" s="1"/>
  <c r="AE22" i="164"/>
  <c r="AG22" i="164" s="1"/>
  <c r="AE72" i="164"/>
  <c r="AG72" i="164" s="1"/>
  <c r="AD72" i="164"/>
  <c r="AF72" i="164" s="1"/>
  <c r="AH72" i="164" s="1"/>
  <c r="AD27" i="164"/>
  <c r="AF27" i="164" s="1"/>
  <c r="AH27" i="164" s="1"/>
  <c r="AE27" i="164"/>
  <c r="AG27" i="164" s="1"/>
  <c r="AD51" i="164"/>
  <c r="AF51" i="164" s="1"/>
  <c r="AH51" i="164" s="1"/>
  <c r="AE51" i="164"/>
  <c r="AG51" i="164" s="1"/>
  <c r="AD75" i="164"/>
  <c r="AF75" i="164" s="1"/>
  <c r="AH75" i="164" s="1"/>
  <c r="AE75" i="164"/>
  <c r="AG75" i="164" s="1"/>
  <c r="AD99" i="164"/>
  <c r="AF99" i="164" s="1"/>
  <c r="AH99" i="164" s="1"/>
  <c r="AE99" i="164"/>
  <c r="AG99" i="164" s="1"/>
  <c r="AD164" i="164"/>
  <c r="AF164" i="164" s="1"/>
  <c r="AH164" i="164" s="1"/>
  <c r="AE164" i="164"/>
  <c r="AG164" i="164" s="1"/>
  <c r="AE146" i="164"/>
  <c r="AG146" i="164" s="1"/>
  <c r="AD146" i="164"/>
  <c r="AF146" i="164" s="1"/>
  <c r="AH146" i="164" s="1"/>
  <c r="AE37" i="164"/>
  <c r="AG37" i="164" s="1"/>
  <c r="AD37" i="164"/>
  <c r="AF37" i="164" s="1"/>
  <c r="AH37" i="164" s="1"/>
  <c r="AE61" i="164"/>
  <c r="AG61" i="164" s="1"/>
  <c r="AD61" i="164"/>
  <c r="AF61" i="164" s="1"/>
  <c r="AH61" i="164" s="1"/>
  <c r="AE85" i="164"/>
  <c r="AG85" i="164" s="1"/>
  <c r="AD85" i="164"/>
  <c r="AF85" i="164" s="1"/>
  <c r="AH85" i="164" s="1"/>
  <c r="AE109" i="164"/>
  <c r="AG109" i="164" s="1"/>
  <c r="AD109" i="164"/>
  <c r="AF109" i="164" s="1"/>
  <c r="AH109" i="164" s="1"/>
  <c r="AD133" i="164"/>
  <c r="AF133" i="164" s="1"/>
  <c r="AH133" i="164" s="1"/>
  <c r="AE133" i="164"/>
  <c r="AG133" i="164" s="1"/>
  <c r="AE321" i="164"/>
  <c r="AG321" i="164" s="1"/>
  <c r="AD321" i="164"/>
  <c r="AF321" i="164" s="1"/>
  <c r="AH321" i="164" s="1"/>
  <c r="AE248" i="164"/>
  <c r="AG248" i="164" s="1"/>
  <c r="AD248" i="164"/>
  <c r="AF248" i="164" s="1"/>
  <c r="AH248" i="164" s="1"/>
  <c r="AE280" i="164"/>
  <c r="AG280" i="164" s="1"/>
  <c r="AD280" i="164"/>
  <c r="AF280" i="164" s="1"/>
  <c r="AH280" i="164" s="1"/>
  <c r="AE313" i="164"/>
  <c r="AG313" i="164" s="1"/>
  <c r="AD313" i="164"/>
  <c r="AF313" i="164" s="1"/>
  <c r="AH313" i="164" s="1"/>
  <c r="AE345" i="164"/>
  <c r="AG345" i="164" s="1"/>
  <c r="AD345" i="164"/>
  <c r="AF345" i="164" s="1"/>
  <c r="AH345" i="164" s="1"/>
  <c r="AE250" i="164"/>
  <c r="AG250" i="164" s="1"/>
  <c r="AD250" i="164"/>
  <c r="AF250" i="164" s="1"/>
  <c r="AH250" i="164" s="1"/>
  <c r="AE347" i="164"/>
  <c r="AG347" i="164" s="1"/>
  <c r="AD347" i="164"/>
  <c r="AF347" i="164" s="1"/>
  <c r="AH347" i="164" s="1"/>
  <c r="AE417" i="164"/>
  <c r="AG417" i="164" s="1"/>
  <c r="AD417" i="164"/>
  <c r="AF417" i="164" s="1"/>
  <c r="AH417" i="164" s="1"/>
  <c r="AE123" i="164"/>
  <c r="AG123" i="164" s="1"/>
  <c r="AD123" i="164"/>
  <c r="AF123" i="164" s="1"/>
  <c r="AH123" i="164" s="1"/>
  <c r="AE147" i="164"/>
  <c r="AG147" i="164" s="1"/>
  <c r="AD147" i="164"/>
  <c r="AF147" i="164" s="1"/>
  <c r="AH147" i="164" s="1"/>
  <c r="AE171" i="164"/>
  <c r="AG171" i="164" s="1"/>
  <c r="AD171" i="164"/>
  <c r="AF171" i="164" s="1"/>
  <c r="AH171" i="164" s="1"/>
  <c r="AE195" i="164"/>
  <c r="AG195" i="164" s="1"/>
  <c r="AD195" i="164"/>
  <c r="AF195" i="164" s="1"/>
  <c r="AH195" i="164" s="1"/>
  <c r="AD219" i="164"/>
  <c r="AF219" i="164" s="1"/>
  <c r="AH219" i="164" s="1"/>
  <c r="AE219" i="164"/>
  <c r="AG219" i="164" s="1"/>
  <c r="AD243" i="164"/>
  <c r="AF243" i="164" s="1"/>
  <c r="AH243" i="164" s="1"/>
  <c r="AE243" i="164"/>
  <c r="AG243" i="164" s="1"/>
  <c r="AD259" i="164"/>
  <c r="AF259" i="164" s="1"/>
  <c r="AH259" i="164" s="1"/>
  <c r="AE259" i="164"/>
  <c r="AG259" i="164" s="1"/>
  <c r="AD283" i="164"/>
  <c r="AF283" i="164" s="1"/>
  <c r="AH283" i="164" s="1"/>
  <c r="AE283" i="164"/>
  <c r="AG283" i="164" s="1"/>
  <c r="AD308" i="164"/>
  <c r="AF308" i="164" s="1"/>
  <c r="AH308" i="164" s="1"/>
  <c r="AE308" i="164"/>
  <c r="AG308" i="164" s="1"/>
  <c r="AD332" i="164"/>
  <c r="AF332" i="164" s="1"/>
  <c r="AH332" i="164" s="1"/>
  <c r="AE332" i="164"/>
  <c r="AG332" i="164" s="1"/>
  <c r="AD356" i="164"/>
  <c r="AF356" i="164" s="1"/>
  <c r="AH356" i="164" s="1"/>
  <c r="AE356" i="164"/>
  <c r="AG356" i="164" s="1"/>
  <c r="AD452" i="164"/>
  <c r="AF452" i="164" s="1"/>
  <c r="AH452" i="164" s="1"/>
  <c r="AE452" i="164"/>
  <c r="AG452" i="164" s="1"/>
  <c r="AD500" i="164"/>
  <c r="AF500" i="164" s="1"/>
  <c r="AH500" i="164" s="1"/>
  <c r="AE500" i="164"/>
  <c r="AG500" i="164" s="1"/>
  <c r="AI340" i="164"/>
  <c r="AE387" i="164"/>
  <c r="AG387" i="164" s="1"/>
  <c r="AD387" i="164"/>
  <c r="AF387" i="164" s="1"/>
  <c r="AH387" i="164" s="1"/>
  <c r="AE435" i="164"/>
  <c r="AG435" i="164" s="1"/>
  <c r="AD435" i="164"/>
  <c r="AF435" i="164" s="1"/>
  <c r="AH435" i="164" s="1"/>
  <c r="AE663" i="164"/>
  <c r="AG663" i="164" s="1"/>
  <c r="AD663" i="164"/>
  <c r="AF663" i="164" s="1"/>
  <c r="AH663" i="164" s="1"/>
  <c r="AI315" i="164"/>
  <c r="AI355" i="164"/>
  <c r="AI403" i="164"/>
  <c r="AD551" i="164"/>
  <c r="AF551" i="164" s="1"/>
  <c r="AH551" i="164" s="1"/>
  <c r="AE551" i="164"/>
  <c r="AG551" i="164" s="1"/>
  <c r="AD583" i="164"/>
  <c r="AF583" i="164" s="1"/>
  <c r="AH583" i="164" s="1"/>
  <c r="AE583" i="164"/>
  <c r="AG583" i="164" s="1"/>
  <c r="AE637" i="164"/>
  <c r="AG637" i="164" s="1"/>
  <c r="AD637" i="164"/>
  <c r="AF637" i="164" s="1"/>
  <c r="AH637" i="164" s="1"/>
  <c r="AE433" i="164"/>
  <c r="AG433" i="164" s="1"/>
  <c r="AD433" i="164"/>
  <c r="AF433" i="164" s="1"/>
  <c r="AH433" i="164" s="1"/>
  <c r="AE545" i="164"/>
  <c r="AG545" i="164" s="1"/>
  <c r="AD545" i="164"/>
  <c r="AF545" i="164" s="1"/>
  <c r="AH545" i="164" s="1"/>
  <c r="AE569" i="164"/>
  <c r="AG569" i="164" s="1"/>
  <c r="AD569" i="164"/>
  <c r="AF569" i="164" s="1"/>
  <c r="AH569" i="164" s="1"/>
  <c r="AE585" i="164"/>
  <c r="AG585" i="164" s="1"/>
  <c r="AD585" i="164"/>
  <c r="AF585" i="164" s="1"/>
  <c r="AH585" i="164" s="1"/>
  <c r="AE609" i="164"/>
  <c r="AG609" i="164" s="1"/>
  <c r="AD609" i="164"/>
  <c r="AF609" i="164" s="1"/>
  <c r="AH609" i="164" s="1"/>
  <c r="AD376" i="164"/>
  <c r="AF376" i="164" s="1"/>
  <c r="AH376" i="164" s="1"/>
  <c r="AE376" i="164"/>
  <c r="AG376" i="164" s="1"/>
  <c r="AD400" i="164"/>
  <c r="AF400" i="164" s="1"/>
  <c r="AH400" i="164" s="1"/>
  <c r="AE400" i="164"/>
  <c r="AG400" i="164" s="1"/>
  <c r="AD424" i="164"/>
  <c r="AF424" i="164" s="1"/>
  <c r="AH424" i="164" s="1"/>
  <c r="AE424" i="164"/>
  <c r="AG424" i="164" s="1"/>
  <c r="AE447" i="164"/>
  <c r="AG447" i="164" s="1"/>
  <c r="AD447" i="164"/>
  <c r="AF447" i="164" s="1"/>
  <c r="AH447" i="164" s="1"/>
  <c r="AE471" i="164"/>
  <c r="AG471" i="164" s="1"/>
  <c r="AD471" i="164"/>
  <c r="AF471" i="164" s="1"/>
  <c r="AH471" i="164" s="1"/>
  <c r="AE495" i="164"/>
  <c r="AG495" i="164" s="1"/>
  <c r="AD495" i="164"/>
  <c r="AF495" i="164" s="1"/>
  <c r="AH495" i="164" s="1"/>
  <c r="AE519" i="164"/>
  <c r="AG519" i="164" s="1"/>
  <c r="AD519" i="164"/>
  <c r="AF519" i="164" s="1"/>
  <c r="AH519" i="164" s="1"/>
  <c r="AI645" i="164"/>
  <c r="AI669" i="164"/>
  <c r="AE733" i="164"/>
  <c r="AG733" i="164" s="1"/>
  <c r="AD733" i="164"/>
  <c r="AF733" i="164" s="1"/>
  <c r="AH733" i="164" s="1"/>
  <c r="AD679" i="164"/>
  <c r="AF679" i="164" s="1"/>
  <c r="AH679" i="164" s="1"/>
  <c r="AE679" i="164"/>
  <c r="AG679" i="164" s="1"/>
  <c r="AI447" i="164"/>
  <c r="AI471" i="164"/>
  <c r="AI495" i="164"/>
  <c r="AI519" i="164"/>
  <c r="AI535" i="164"/>
  <c r="AI583" i="164"/>
  <c r="AI679" i="164"/>
  <c r="AE709" i="164"/>
  <c r="AG709" i="164" s="1"/>
  <c r="AD709" i="164"/>
  <c r="AF709" i="164" s="1"/>
  <c r="AH709" i="164" s="1"/>
  <c r="AE759" i="164"/>
  <c r="AG759" i="164" s="1"/>
  <c r="AD759" i="164"/>
  <c r="AF759" i="164" s="1"/>
  <c r="AH759" i="164" s="1"/>
  <c r="AD702" i="164"/>
  <c r="AF702" i="164" s="1"/>
  <c r="AH702" i="164" s="1"/>
  <c r="AE702" i="164"/>
  <c r="AG702" i="164" s="1"/>
  <c r="AI702" i="164"/>
  <c r="AE689" i="164"/>
  <c r="AG689" i="164" s="1"/>
  <c r="AD689" i="164"/>
  <c r="AF689" i="164" s="1"/>
  <c r="AH689" i="164" s="1"/>
  <c r="AE828" i="164"/>
  <c r="AG828" i="164" s="1"/>
  <c r="AD828" i="164"/>
  <c r="AF828" i="164" s="1"/>
  <c r="AH828" i="164" s="1"/>
  <c r="AE894" i="164"/>
  <c r="AG894" i="164" s="1"/>
  <c r="AD894" i="164"/>
  <c r="AF894" i="164" s="1"/>
  <c r="AH894" i="164" s="1"/>
  <c r="AD774" i="164"/>
  <c r="AF774" i="164" s="1"/>
  <c r="AH774" i="164" s="1"/>
  <c r="AE774" i="164"/>
  <c r="AG774" i="164" s="1"/>
  <c r="AD790" i="164"/>
  <c r="AF790" i="164" s="1"/>
  <c r="AH790" i="164" s="1"/>
  <c r="AE790" i="164"/>
  <c r="AG790" i="164" s="1"/>
  <c r="AE884" i="164"/>
  <c r="AG884" i="164" s="1"/>
  <c r="AD884" i="164"/>
  <c r="AF884" i="164" s="1"/>
  <c r="AH884" i="164" s="1"/>
  <c r="AI766" i="164"/>
  <c r="AI790" i="164"/>
  <c r="AE811" i="164"/>
  <c r="AG811" i="164" s="1"/>
  <c r="AD811" i="164"/>
  <c r="AF811" i="164" s="1"/>
  <c r="AH811" i="164" s="1"/>
  <c r="AD865" i="164"/>
  <c r="AF865" i="164" s="1"/>
  <c r="AH865" i="164" s="1"/>
  <c r="AE865" i="164"/>
  <c r="AG865" i="164" s="1"/>
  <c r="AD704" i="164"/>
  <c r="AF704" i="164" s="1"/>
  <c r="AH704" i="164" s="1"/>
  <c r="AE704" i="164"/>
  <c r="AG704" i="164" s="1"/>
  <c r="AE728" i="164"/>
  <c r="AG728" i="164" s="1"/>
  <c r="AD728" i="164"/>
  <c r="AF728" i="164" s="1"/>
  <c r="AH728" i="164" s="1"/>
  <c r="AE752" i="164"/>
  <c r="AG752" i="164" s="1"/>
  <c r="AD752" i="164"/>
  <c r="AF752" i="164" s="1"/>
  <c r="AH752" i="164" s="1"/>
  <c r="AE784" i="164"/>
  <c r="AG784" i="164" s="1"/>
  <c r="AD784" i="164"/>
  <c r="AF784" i="164" s="1"/>
  <c r="AH784" i="164" s="1"/>
  <c r="AI811" i="164"/>
  <c r="AD845" i="164"/>
  <c r="AF845" i="164" s="1"/>
  <c r="AH845" i="164" s="1"/>
  <c r="AE845" i="164"/>
  <c r="AG845" i="164" s="1"/>
  <c r="AD877" i="164"/>
  <c r="AF877" i="164" s="1"/>
  <c r="AH877" i="164" s="1"/>
  <c r="AE877" i="164"/>
  <c r="AG877" i="164" s="1"/>
  <c r="AD889" i="164"/>
  <c r="AF889" i="164" s="1"/>
  <c r="AH889" i="164" s="1"/>
  <c r="AE889" i="164"/>
  <c r="AG889" i="164" s="1"/>
  <c r="AE905" i="164"/>
  <c r="AG905" i="164" s="1"/>
  <c r="AD905" i="164"/>
  <c r="AF905" i="164" s="1"/>
  <c r="AH905" i="164" s="1"/>
  <c r="AE945" i="164"/>
  <c r="AG945" i="164" s="1"/>
  <c r="AD945" i="164"/>
  <c r="AF945" i="164" s="1"/>
  <c r="AH945" i="164" s="1"/>
  <c r="AE915" i="164"/>
  <c r="AG915" i="164" s="1"/>
  <c r="AD915" i="164"/>
  <c r="AF915" i="164" s="1"/>
  <c r="AH915" i="164" s="1"/>
  <c r="AI828" i="164"/>
  <c r="AE960" i="164"/>
  <c r="AG960" i="164" s="1"/>
  <c r="AD960" i="164"/>
  <c r="AF960" i="164" s="1"/>
  <c r="AH960" i="164" s="1"/>
  <c r="AD961" i="164"/>
  <c r="AF961" i="164" s="1"/>
  <c r="AH961" i="164" s="1"/>
  <c r="AE961" i="164"/>
  <c r="AG961" i="164" s="1"/>
  <c r="AI961" i="164"/>
  <c r="AE963" i="164"/>
  <c r="AG963" i="164" s="1"/>
  <c r="AD963" i="164"/>
  <c r="AF963" i="164" s="1"/>
  <c r="AH963" i="164" s="1"/>
  <c r="AE989" i="164"/>
  <c r="AG989" i="164" s="1"/>
  <c r="AD989" i="164"/>
  <c r="AF989" i="164" s="1"/>
  <c r="AH989" i="164" s="1"/>
  <c r="AE1014" i="164"/>
  <c r="AG1014" i="164" s="1"/>
  <c r="AD1014" i="164"/>
  <c r="AF1014" i="164" s="1"/>
  <c r="AH1014" i="164" s="1"/>
  <c r="AD17" i="164"/>
  <c r="AF17" i="164" s="1"/>
  <c r="AH17" i="164" s="1"/>
  <c r="AE17" i="164"/>
  <c r="AG17" i="164" s="1"/>
  <c r="AE28" i="164"/>
  <c r="AG28" i="164" s="1"/>
  <c r="AD28" i="164"/>
  <c r="AF28" i="164" s="1"/>
  <c r="AH28" i="164" s="1"/>
  <c r="AE44" i="164"/>
  <c r="AG44" i="164" s="1"/>
  <c r="AD44" i="164"/>
  <c r="AF44" i="164" s="1"/>
  <c r="AH44" i="164" s="1"/>
  <c r="AD58" i="164"/>
  <c r="AF58" i="164" s="1"/>
  <c r="AH58" i="164" s="1"/>
  <c r="AE58" i="164"/>
  <c r="AG58" i="164" s="1"/>
  <c r="AE68" i="164"/>
  <c r="AG68" i="164" s="1"/>
  <c r="AD68" i="164"/>
  <c r="AF68" i="164" s="1"/>
  <c r="AH68" i="164" s="1"/>
  <c r="AD82" i="164"/>
  <c r="AF82" i="164" s="1"/>
  <c r="AH82" i="164" s="1"/>
  <c r="AE82" i="164"/>
  <c r="AG82" i="164" s="1"/>
  <c r="AD90" i="164"/>
  <c r="AF90" i="164" s="1"/>
  <c r="AH90" i="164" s="1"/>
  <c r="AE90" i="164"/>
  <c r="AG90" i="164" s="1"/>
  <c r="AD102" i="164"/>
  <c r="AF102" i="164" s="1"/>
  <c r="AH102" i="164" s="1"/>
  <c r="AE102" i="164"/>
  <c r="AG102" i="164" s="1"/>
  <c r="AE19" i="164"/>
  <c r="AG19" i="164" s="1"/>
  <c r="AD19" i="164"/>
  <c r="AF19" i="164" s="1"/>
  <c r="AH19" i="164" s="1"/>
  <c r="AI31" i="164"/>
  <c r="AI47" i="164"/>
  <c r="AI63" i="164"/>
  <c r="AI79" i="164"/>
  <c r="AI95" i="164"/>
  <c r="AI113" i="164"/>
  <c r="AE126" i="164"/>
  <c r="AG126" i="164" s="1"/>
  <c r="AD126" i="164"/>
  <c r="AF126" i="164" s="1"/>
  <c r="AH126" i="164" s="1"/>
  <c r="AI25" i="164"/>
  <c r="AI41" i="164"/>
  <c r="AI57" i="164"/>
  <c r="AI73" i="164"/>
  <c r="AI89" i="164"/>
  <c r="AI105" i="164"/>
  <c r="AD132" i="164"/>
  <c r="AF132" i="164" s="1"/>
  <c r="AH132" i="164" s="1"/>
  <c r="AE132" i="164"/>
  <c r="AG132" i="164" s="1"/>
  <c r="AD168" i="164"/>
  <c r="AF168" i="164" s="1"/>
  <c r="AH168" i="164" s="1"/>
  <c r="AE168" i="164"/>
  <c r="AG168" i="164" s="1"/>
  <c r="AD200" i="164"/>
  <c r="AF200" i="164" s="1"/>
  <c r="AH200" i="164" s="1"/>
  <c r="AE200" i="164"/>
  <c r="AG200" i="164" s="1"/>
  <c r="AI18" i="164"/>
  <c r="AE40" i="164"/>
  <c r="AG40" i="164" s="1"/>
  <c r="AD40" i="164"/>
  <c r="AF40" i="164" s="1"/>
  <c r="AH40" i="164" s="1"/>
  <c r="AE56" i="164"/>
  <c r="AG56" i="164" s="1"/>
  <c r="AD56" i="164"/>
  <c r="AF56" i="164" s="1"/>
  <c r="AH56" i="164" s="1"/>
  <c r="AD78" i="164"/>
  <c r="AF78" i="164" s="1"/>
  <c r="AH78" i="164" s="1"/>
  <c r="AE78" i="164"/>
  <c r="AG78" i="164" s="1"/>
  <c r="AD110" i="164"/>
  <c r="AF110" i="164" s="1"/>
  <c r="AH110" i="164" s="1"/>
  <c r="AE110" i="164"/>
  <c r="AG110" i="164" s="1"/>
  <c r="AI21" i="164"/>
  <c r="AI28" i="164"/>
  <c r="AI36" i="164"/>
  <c r="AI44" i="164"/>
  <c r="AI52" i="164"/>
  <c r="AI60" i="164"/>
  <c r="AI68" i="164"/>
  <c r="AI76" i="164"/>
  <c r="AI84" i="164"/>
  <c r="AI92" i="164"/>
  <c r="AI100" i="164"/>
  <c r="AI108" i="164"/>
  <c r="AD128" i="164"/>
  <c r="AF128" i="164" s="1"/>
  <c r="AH128" i="164" s="1"/>
  <c r="AE128" i="164"/>
  <c r="AG128" i="164" s="1"/>
  <c r="AD172" i="164"/>
  <c r="AF172" i="164" s="1"/>
  <c r="AH172" i="164" s="1"/>
  <c r="AE172" i="164"/>
  <c r="AG172" i="164" s="1"/>
  <c r="AD204" i="164"/>
  <c r="AF204" i="164" s="1"/>
  <c r="AH204" i="164" s="1"/>
  <c r="AE204" i="164"/>
  <c r="AG204" i="164" s="1"/>
  <c r="AD140" i="164"/>
  <c r="AF140" i="164" s="1"/>
  <c r="AH140" i="164" s="1"/>
  <c r="AE140" i="164"/>
  <c r="AG140" i="164" s="1"/>
  <c r="AD148" i="164"/>
  <c r="AF148" i="164" s="1"/>
  <c r="AH148" i="164" s="1"/>
  <c r="AE148" i="164"/>
  <c r="AG148" i="164" s="1"/>
  <c r="AD156" i="164"/>
  <c r="AF156" i="164" s="1"/>
  <c r="AH156" i="164" s="1"/>
  <c r="AE156" i="164"/>
  <c r="AG156" i="164" s="1"/>
  <c r="AI30" i="164"/>
  <c r="AI38" i="164"/>
  <c r="AI46" i="164"/>
  <c r="AI54" i="164"/>
  <c r="AI62" i="164"/>
  <c r="AI70" i="164"/>
  <c r="AI78" i="164"/>
  <c r="AI86" i="164"/>
  <c r="AI94" i="164"/>
  <c r="AI102" i="164"/>
  <c r="AI110" i="164"/>
  <c r="AI118" i="164"/>
  <c r="AI126" i="164"/>
  <c r="AI134" i="164"/>
  <c r="AI142" i="164"/>
  <c r="AI150" i="164"/>
  <c r="AI159" i="164"/>
  <c r="AI175" i="164"/>
  <c r="AI191" i="164"/>
  <c r="AI207" i="164"/>
  <c r="AE220" i="164"/>
  <c r="AG220" i="164" s="1"/>
  <c r="AD220" i="164"/>
  <c r="AF220" i="164" s="1"/>
  <c r="AH220" i="164" s="1"/>
  <c r="AI235" i="164"/>
  <c r="AI267" i="164"/>
  <c r="AD111" i="164"/>
  <c r="AF111" i="164" s="1"/>
  <c r="AH111" i="164" s="1"/>
  <c r="AE111" i="164"/>
  <c r="AG111" i="164" s="1"/>
  <c r="AI119" i="164"/>
  <c r="AI135" i="164"/>
  <c r="AI151" i="164"/>
  <c r="AE162" i="164"/>
  <c r="AG162" i="164" s="1"/>
  <c r="AD162" i="164"/>
  <c r="AF162" i="164" s="1"/>
  <c r="AH162" i="164" s="1"/>
  <c r="AE170" i="164"/>
  <c r="AG170" i="164" s="1"/>
  <c r="AD170" i="164"/>
  <c r="AF170" i="164" s="1"/>
  <c r="AH170" i="164" s="1"/>
  <c r="AE178" i="164"/>
  <c r="AG178" i="164" s="1"/>
  <c r="AD178" i="164"/>
  <c r="AF178" i="164" s="1"/>
  <c r="AH178" i="164" s="1"/>
  <c r="AE186" i="164"/>
  <c r="AG186" i="164" s="1"/>
  <c r="AD186" i="164"/>
  <c r="AF186" i="164" s="1"/>
  <c r="AH186" i="164" s="1"/>
  <c r="AE194" i="164"/>
  <c r="AG194" i="164" s="1"/>
  <c r="AD194" i="164"/>
  <c r="AF194" i="164" s="1"/>
  <c r="AH194" i="164" s="1"/>
  <c r="AE202" i="164"/>
  <c r="AG202" i="164" s="1"/>
  <c r="AD202" i="164"/>
  <c r="AF202" i="164" s="1"/>
  <c r="AH202" i="164" s="1"/>
  <c r="AI211" i="164"/>
  <c r="AI247" i="164"/>
  <c r="AI279" i="164"/>
  <c r="AD303" i="164"/>
  <c r="AF303" i="164" s="1"/>
  <c r="AH303" i="164" s="1"/>
  <c r="AE303" i="164"/>
  <c r="AG303" i="164" s="1"/>
  <c r="AE327" i="164"/>
  <c r="AG327" i="164" s="1"/>
  <c r="AD327" i="164"/>
  <c r="AF327" i="164" s="1"/>
  <c r="AH327" i="164" s="1"/>
  <c r="AE359" i="164"/>
  <c r="AG359" i="164" s="1"/>
  <c r="AD359" i="164"/>
  <c r="AF359" i="164" s="1"/>
  <c r="AH359" i="164" s="1"/>
  <c r="AE236" i="164"/>
  <c r="AG236" i="164" s="1"/>
  <c r="AD236" i="164"/>
  <c r="AF236" i="164" s="1"/>
  <c r="AH236" i="164" s="1"/>
  <c r="AE252" i="164"/>
  <c r="AG252" i="164" s="1"/>
  <c r="AD252" i="164"/>
  <c r="AF252" i="164" s="1"/>
  <c r="AH252" i="164" s="1"/>
  <c r="AE268" i="164"/>
  <c r="AG268" i="164" s="1"/>
  <c r="AD268" i="164"/>
  <c r="AF268" i="164" s="1"/>
  <c r="AH268" i="164" s="1"/>
  <c r="AE284" i="164"/>
  <c r="AG284" i="164" s="1"/>
  <c r="AD284" i="164"/>
  <c r="AF284" i="164" s="1"/>
  <c r="AH284" i="164" s="1"/>
  <c r="AE301" i="164"/>
  <c r="AG301" i="164" s="1"/>
  <c r="AD301" i="164"/>
  <c r="AF301" i="164" s="1"/>
  <c r="AH301" i="164" s="1"/>
  <c r="AE333" i="164"/>
  <c r="AG333" i="164" s="1"/>
  <c r="AD333" i="164"/>
  <c r="AF333" i="164" s="1"/>
  <c r="AH333" i="164" s="1"/>
  <c r="AE365" i="164"/>
  <c r="AG365" i="164" s="1"/>
  <c r="AD365" i="164"/>
  <c r="AF365" i="164" s="1"/>
  <c r="AH365" i="164" s="1"/>
  <c r="AE389" i="164"/>
  <c r="AG389" i="164" s="1"/>
  <c r="AD389" i="164"/>
  <c r="AF389" i="164" s="1"/>
  <c r="AH389" i="164" s="1"/>
  <c r="AE421" i="164"/>
  <c r="AG421" i="164" s="1"/>
  <c r="AD421" i="164"/>
  <c r="AF421" i="164" s="1"/>
  <c r="AH421" i="164" s="1"/>
  <c r="AE319" i="164"/>
  <c r="AG319" i="164" s="1"/>
  <c r="AD319" i="164"/>
  <c r="AF319" i="164" s="1"/>
  <c r="AH319" i="164" s="1"/>
  <c r="AE351" i="164"/>
  <c r="AG351" i="164" s="1"/>
  <c r="AD351" i="164"/>
  <c r="AF351" i="164" s="1"/>
  <c r="AH351" i="164" s="1"/>
  <c r="AD161" i="164"/>
  <c r="AF161" i="164" s="1"/>
  <c r="AH161" i="164" s="1"/>
  <c r="AE161" i="164"/>
  <c r="AG161" i="164" s="1"/>
  <c r="AD169" i="164"/>
  <c r="AF169" i="164" s="1"/>
  <c r="AH169" i="164" s="1"/>
  <c r="AE169" i="164"/>
  <c r="AG169" i="164" s="1"/>
  <c r="AD177" i="164"/>
  <c r="AF177" i="164" s="1"/>
  <c r="AH177" i="164" s="1"/>
  <c r="AE177" i="164"/>
  <c r="AG177" i="164" s="1"/>
  <c r="AD185" i="164"/>
  <c r="AF185" i="164" s="1"/>
  <c r="AH185" i="164" s="1"/>
  <c r="AE185" i="164"/>
  <c r="AG185" i="164" s="1"/>
  <c r="AD193" i="164"/>
  <c r="AF193" i="164" s="1"/>
  <c r="AH193" i="164" s="1"/>
  <c r="AE193" i="164"/>
  <c r="AG193" i="164" s="1"/>
  <c r="AD201" i="164"/>
  <c r="AF201" i="164" s="1"/>
  <c r="AH201" i="164" s="1"/>
  <c r="AE201" i="164"/>
  <c r="AG201" i="164" s="1"/>
  <c r="AD209" i="164"/>
  <c r="AF209" i="164" s="1"/>
  <c r="AH209" i="164" s="1"/>
  <c r="AE209" i="164"/>
  <c r="AG209" i="164" s="1"/>
  <c r="AE222" i="164"/>
  <c r="AG222" i="164" s="1"/>
  <c r="AD222" i="164"/>
  <c r="AF222" i="164" s="1"/>
  <c r="AH222" i="164" s="1"/>
  <c r="AE238" i="164"/>
  <c r="AG238" i="164" s="1"/>
  <c r="AD238" i="164"/>
  <c r="AF238" i="164" s="1"/>
  <c r="AH238" i="164" s="1"/>
  <c r="AE254" i="164"/>
  <c r="AG254" i="164" s="1"/>
  <c r="AD254" i="164"/>
  <c r="AF254" i="164" s="1"/>
  <c r="AH254" i="164" s="1"/>
  <c r="AE270" i="164"/>
  <c r="AG270" i="164" s="1"/>
  <c r="AD270" i="164"/>
  <c r="AF270" i="164" s="1"/>
  <c r="AH270" i="164" s="1"/>
  <c r="AE286" i="164"/>
  <c r="AG286" i="164" s="1"/>
  <c r="AD286" i="164"/>
  <c r="AF286" i="164" s="1"/>
  <c r="AH286" i="164" s="1"/>
  <c r="AE297" i="164"/>
  <c r="AG297" i="164" s="1"/>
  <c r="AD297" i="164"/>
  <c r="AF297" i="164" s="1"/>
  <c r="AH297" i="164" s="1"/>
  <c r="AE325" i="164"/>
  <c r="AG325" i="164" s="1"/>
  <c r="AD325" i="164"/>
  <c r="AF325" i="164" s="1"/>
  <c r="AH325" i="164" s="1"/>
  <c r="AE357" i="164"/>
  <c r="AG357" i="164" s="1"/>
  <c r="AD357" i="164"/>
  <c r="AF357" i="164" s="1"/>
  <c r="AH357" i="164" s="1"/>
  <c r="AE393" i="164"/>
  <c r="AG393" i="164" s="1"/>
  <c r="AD393" i="164"/>
  <c r="AF393" i="164" s="1"/>
  <c r="AH393" i="164" s="1"/>
  <c r="AE425" i="164"/>
  <c r="AG425" i="164" s="1"/>
  <c r="AD425" i="164"/>
  <c r="AF425" i="164" s="1"/>
  <c r="AH425" i="164" s="1"/>
  <c r="AE647" i="164"/>
  <c r="AG647" i="164" s="1"/>
  <c r="AD647" i="164"/>
  <c r="AF647" i="164" s="1"/>
  <c r="AH647" i="164" s="1"/>
  <c r="AI124" i="164"/>
  <c r="AI132" i="164"/>
  <c r="AI140" i="164"/>
  <c r="AI148" i="164"/>
  <c r="AI156" i="164"/>
  <c r="AI164" i="164"/>
  <c r="AI172" i="164"/>
  <c r="AI180" i="164"/>
  <c r="AI188" i="164"/>
  <c r="AI196" i="164"/>
  <c r="AI204" i="164"/>
  <c r="AI212" i="164"/>
  <c r="AI220" i="164"/>
  <c r="AI228" i="164"/>
  <c r="AI236" i="164"/>
  <c r="AI244" i="164"/>
  <c r="AI252" i="164"/>
  <c r="AI260" i="164"/>
  <c r="AI268" i="164"/>
  <c r="AI276" i="164"/>
  <c r="AI284" i="164"/>
  <c r="AI292" i="164"/>
  <c r="AI301" i="164"/>
  <c r="AI309" i="164"/>
  <c r="AI317" i="164"/>
  <c r="AI325" i="164"/>
  <c r="AI333" i="164"/>
  <c r="AI341" i="164"/>
  <c r="AI349" i="164"/>
  <c r="AI357" i="164"/>
  <c r="AI365" i="164"/>
  <c r="AD456" i="164"/>
  <c r="AF456" i="164" s="1"/>
  <c r="AH456" i="164" s="1"/>
  <c r="AE456" i="164"/>
  <c r="AG456" i="164" s="1"/>
  <c r="AD472" i="164"/>
  <c r="AF472" i="164" s="1"/>
  <c r="AH472" i="164" s="1"/>
  <c r="AE472" i="164"/>
  <c r="AG472" i="164" s="1"/>
  <c r="AD488" i="164"/>
  <c r="AF488" i="164" s="1"/>
  <c r="AH488" i="164" s="1"/>
  <c r="AE488" i="164"/>
  <c r="AG488" i="164" s="1"/>
  <c r="AD504" i="164"/>
  <c r="AF504" i="164" s="1"/>
  <c r="AH504" i="164" s="1"/>
  <c r="AE504" i="164"/>
  <c r="AG504" i="164" s="1"/>
  <c r="AD520" i="164"/>
  <c r="AF520" i="164" s="1"/>
  <c r="AH520" i="164" s="1"/>
  <c r="AE520" i="164"/>
  <c r="AG520" i="164" s="1"/>
  <c r="AE625" i="164"/>
  <c r="AG625" i="164" s="1"/>
  <c r="AD625" i="164"/>
  <c r="AF625" i="164" s="1"/>
  <c r="AH625" i="164" s="1"/>
  <c r="AI312" i="164"/>
  <c r="AI328" i="164"/>
  <c r="AI344" i="164"/>
  <c r="AI360" i="164"/>
  <c r="AE375" i="164"/>
  <c r="AG375" i="164" s="1"/>
  <c r="AD375" i="164"/>
  <c r="AF375" i="164" s="1"/>
  <c r="AH375" i="164" s="1"/>
  <c r="AE391" i="164"/>
  <c r="AG391" i="164" s="1"/>
  <c r="AD391" i="164"/>
  <c r="AF391" i="164" s="1"/>
  <c r="AH391" i="164" s="1"/>
  <c r="AE407" i="164"/>
  <c r="AG407" i="164" s="1"/>
  <c r="AD407" i="164"/>
  <c r="AF407" i="164" s="1"/>
  <c r="AH407" i="164" s="1"/>
  <c r="AE423" i="164"/>
  <c r="AG423" i="164" s="1"/>
  <c r="AD423" i="164"/>
  <c r="AF423" i="164" s="1"/>
  <c r="AH423" i="164" s="1"/>
  <c r="AE439" i="164"/>
  <c r="AG439" i="164" s="1"/>
  <c r="AD439" i="164"/>
  <c r="AF439" i="164" s="1"/>
  <c r="AH439" i="164" s="1"/>
  <c r="AE735" i="164"/>
  <c r="AG735" i="164" s="1"/>
  <c r="AD735" i="164"/>
  <c r="AF735" i="164" s="1"/>
  <c r="AH735" i="164" s="1"/>
  <c r="AD217" i="164"/>
  <c r="AF217" i="164" s="1"/>
  <c r="AH217" i="164" s="1"/>
  <c r="AE217" i="164"/>
  <c r="AG217" i="164" s="1"/>
  <c r="AD225" i="164"/>
  <c r="AF225" i="164" s="1"/>
  <c r="AH225" i="164" s="1"/>
  <c r="AE225" i="164"/>
  <c r="AG225" i="164" s="1"/>
  <c r="AD233" i="164"/>
  <c r="AF233" i="164" s="1"/>
  <c r="AH233" i="164" s="1"/>
  <c r="AE233" i="164"/>
  <c r="AG233" i="164" s="1"/>
  <c r="AD241" i="164"/>
  <c r="AF241" i="164" s="1"/>
  <c r="AH241" i="164" s="1"/>
  <c r="AE241" i="164"/>
  <c r="AG241" i="164" s="1"/>
  <c r="AD249" i="164"/>
  <c r="AF249" i="164" s="1"/>
  <c r="AH249" i="164" s="1"/>
  <c r="AE249" i="164"/>
  <c r="AG249" i="164" s="1"/>
  <c r="AD257" i="164"/>
  <c r="AF257" i="164" s="1"/>
  <c r="AH257" i="164" s="1"/>
  <c r="AE257" i="164"/>
  <c r="AG257" i="164" s="1"/>
  <c r="AD265" i="164"/>
  <c r="AF265" i="164" s="1"/>
  <c r="AH265" i="164" s="1"/>
  <c r="AE265" i="164"/>
  <c r="AG265" i="164" s="1"/>
  <c r="AD273" i="164"/>
  <c r="AF273" i="164" s="1"/>
  <c r="AH273" i="164" s="1"/>
  <c r="AE273" i="164"/>
  <c r="AG273" i="164" s="1"/>
  <c r="AD281" i="164"/>
  <c r="AF281" i="164" s="1"/>
  <c r="AH281" i="164" s="1"/>
  <c r="AE281" i="164"/>
  <c r="AG281" i="164" s="1"/>
  <c r="AD289" i="164"/>
  <c r="AF289" i="164" s="1"/>
  <c r="AH289" i="164" s="1"/>
  <c r="AE289" i="164"/>
  <c r="AG289" i="164" s="1"/>
  <c r="AE692" i="164"/>
  <c r="AG692" i="164" s="1"/>
  <c r="AD692" i="164"/>
  <c r="AF692" i="164" s="1"/>
  <c r="AH692" i="164" s="1"/>
  <c r="AE302" i="164"/>
  <c r="AG302" i="164" s="1"/>
  <c r="AD302" i="164"/>
  <c r="AF302" i="164" s="1"/>
  <c r="AH302" i="164" s="1"/>
  <c r="AE310" i="164"/>
  <c r="AG310" i="164" s="1"/>
  <c r="AD310" i="164"/>
  <c r="AF310" i="164" s="1"/>
  <c r="AH310" i="164" s="1"/>
  <c r="AE318" i="164"/>
  <c r="AG318" i="164" s="1"/>
  <c r="AD318" i="164"/>
  <c r="AF318" i="164" s="1"/>
  <c r="AH318" i="164" s="1"/>
  <c r="AE326" i="164"/>
  <c r="AG326" i="164" s="1"/>
  <c r="AD326" i="164"/>
  <c r="AF326" i="164" s="1"/>
  <c r="AH326" i="164" s="1"/>
  <c r="AE334" i="164"/>
  <c r="AG334" i="164" s="1"/>
  <c r="AD334" i="164"/>
  <c r="AF334" i="164" s="1"/>
  <c r="AH334" i="164" s="1"/>
  <c r="AE342" i="164"/>
  <c r="AG342" i="164" s="1"/>
  <c r="AD342" i="164"/>
  <c r="AF342" i="164" s="1"/>
  <c r="AH342" i="164" s="1"/>
  <c r="AE350" i="164"/>
  <c r="AG350" i="164" s="1"/>
  <c r="AD350" i="164"/>
  <c r="AF350" i="164" s="1"/>
  <c r="AH350" i="164" s="1"/>
  <c r="AE358" i="164"/>
  <c r="AG358" i="164" s="1"/>
  <c r="AD358" i="164"/>
  <c r="AF358" i="164" s="1"/>
  <c r="AH358" i="164" s="1"/>
  <c r="AE366" i="164"/>
  <c r="AG366" i="164" s="1"/>
  <c r="AD366" i="164"/>
  <c r="AF366" i="164" s="1"/>
  <c r="AH366" i="164" s="1"/>
  <c r="AD374" i="164"/>
  <c r="AF374" i="164" s="1"/>
  <c r="AH374" i="164" s="1"/>
  <c r="AE374" i="164"/>
  <c r="AG374" i="164" s="1"/>
  <c r="AD382" i="164"/>
  <c r="AF382" i="164" s="1"/>
  <c r="AH382" i="164" s="1"/>
  <c r="AE382" i="164"/>
  <c r="AG382" i="164" s="1"/>
  <c r="AD390" i="164"/>
  <c r="AF390" i="164" s="1"/>
  <c r="AH390" i="164" s="1"/>
  <c r="AE390" i="164"/>
  <c r="AG390" i="164" s="1"/>
  <c r="AD398" i="164"/>
  <c r="AF398" i="164" s="1"/>
  <c r="AH398" i="164" s="1"/>
  <c r="AE398" i="164"/>
  <c r="AG398" i="164" s="1"/>
  <c r="AD406" i="164"/>
  <c r="AF406" i="164" s="1"/>
  <c r="AH406" i="164" s="1"/>
  <c r="AE406" i="164"/>
  <c r="AG406" i="164" s="1"/>
  <c r="AD414" i="164"/>
  <c r="AF414" i="164" s="1"/>
  <c r="AH414" i="164" s="1"/>
  <c r="AE414" i="164"/>
  <c r="AG414" i="164" s="1"/>
  <c r="AD422" i="164"/>
  <c r="AF422" i="164" s="1"/>
  <c r="AH422" i="164" s="1"/>
  <c r="AE422" i="164"/>
  <c r="AG422" i="164" s="1"/>
  <c r="AD430" i="164"/>
  <c r="AF430" i="164" s="1"/>
  <c r="AH430" i="164" s="1"/>
  <c r="AE430" i="164"/>
  <c r="AG430" i="164" s="1"/>
  <c r="AD438" i="164"/>
  <c r="AF438" i="164" s="1"/>
  <c r="AH438" i="164" s="1"/>
  <c r="AE438" i="164"/>
  <c r="AG438" i="164" s="1"/>
  <c r="AD446" i="164"/>
  <c r="AF446" i="164" s="1"/>
  <c r="AH446" i="164" s="1"/>
  <c r="AE446" i="164"/>
  <c r="AG446" i="164" s="1"/>
  <c r="AI460" i="164"/>
  <c r="AI476" i="164"/>
  <c r="AI492" i="164"/>
  <c r="AI508" i="164"/>
  <c r="AI524" i="164"/>
  <c r="AD539" i="164"/>
  <c r="AF539" i="164" s="1"/>
  <c r="AH539" i="164" s="1"/>
  <c r="AE539" i="164"/>
  <c r="AG539" i="164" s="1"/>
  <c r="AD555" i="164"/>
  <c r="AF555" i="164" s="1"/>
  <c r="AH555" i="164" s="1"/>
  <c r="AE555" i="164"/>
  <c r="AG555" i="164" s="1"/>
  <c r="AD571" i="164"/>
  <c r="AF571" i="164" s="1"/>
  <c r="AH571" i="164" s="1"/>
  <c r="AE571" i="164"/>
  <c r="AG571" i="164" s="1"/>
  <c r="AD587" i="164"/>
  <c r="AF587" i="164" s="1"/>
  <c r="AH587" i="164" s="1"/>
  <c r="AE587" i="164"/>
  <c r="AG587" i="164" s="1"/>
  <c r="AD603" i="164"/>
  <c r="AF603" i="164" s="1"/>
  <c r="AH603" i="164" s="1"/>
  <c r="AE603" i="164"/>
  <c r="AG603" i="164" s="1"/>
  <c r="AE613" i="164"/>
  <c r="AG613" i="164" s="1"/>
  <c r="AD613" i="164"/>
  <c r="AF613" i="164" s="1"/>
  <c r="AH613" i="164" s="1"/>
  <c r="AE643" i="164"/>
  <c r="AG643" i="164" s="1"/>
  <c r="AD643" i="164"/>
  <c r="AF643" i="164" s="1"/>
  <c r="AH643" i="164" s="1"/>
  <c r="AE680" i="164"/>
  <c r="AG680" i="164" s="1"/>
  <c r="AD680" i="164"/>
  <c r="AF680" i="164" s="1"/>
  <c r="AH680" i="164" s="1"/>
  <c r="AI434" i="164"/>
  <c r="AI442" i="164"/>
  <c r="AE617" i="164"/>
  <c r="AG617" i="164" s="1"/>
  <c r="AD617" i="164"/>
  <c r="AF617" i="164" s="1"/>
  <c r="AH617" i="164" s="1"/>
  <c r="AE649" i="164"/>
  <c r="AG649" i="164" s="1"/>
  <c r="AD649" i="164"/>
  <c r="AF649" i="164" s="1"/>
  <c r="AH649" i="164" s="1"/>
  <c r="AI697" i="164"/>
  <c r="AI377" i="164"/>
  <c r="AI385" i="164"/>
  <c r="AI393" i="164"/>
  <c r="AI401" i="164"/>
  <c r="AI409" i="164"/>
  <c r="AI417" i="164"/>
  <c r="AI425" i="164"/>
  <c r="AI433" i="164"/>
  <c r="AI441" i="164"/>
  <c r="AE449" i="164"/>
  <c r="AG449" i="164" s="1"/>
  <c r="AD449" i="164"/>
  <c r="AF449" i="164" s="1"/>
  <c r="AH449" i="164" s="1"/>
  <c r="AE457" i="164"/>
  <c r="AG457" i="164" s="1"/>
  <c r="AD457" i="164"/>
  <c r="AF457" i="164" s="1"/>
  <c r="AH457" i="164" s="1"/>
  <c r="AE465" i="164"/>
  <c r="AG465" i="164" s="1"/>
  <c r="AD465" i="164"/>
  <c r="AF465" i="164" s="1"/>
  <c r="AH465" i="164" s="1"/>
  <c r="AE473" i="164"/>
  <c r="AG473" i="164" s="1"/>
  <c r="AD473" i="164"/>
  <c r="AF473" i="164" s="1"/>
  <c r="AH473" i="164" s="1"/>
  <c r="AE481" i="164"/>
  <c r="AG481" i="164" s="1"/>
  <c r="AD481" i="164"/>
  <c r="AF481" i="164" s="1"/>
  <c r="AH481" i="164" s="1"/>
  <c r="AE489" i="164"/>
  <c r="AG489" i="164" s="1"/>
  <c r="AD489" i="164"/>
  <c r="AF489" i="164" s="1"/>
  <c r="AH489" i="164" s="1"/>
  <c r="AE497" i="164"/>
  <c r="AG497" i="164" s="1"/>
  <c r="AD497" i="164"/>
  <c r="AF497" i="164" s="1"/>
  <c r="AH497" i="164" s="1"/>
  <c r="AE505" i="164"/>
  <c r="AG505" i="164" s="1"/>
  <c r="AD505" i="164"/>
  <c r="AF505" i="164" s="1"/>
  <c r="AH505" i="164" s="1"/>
  <c r="AE513" i="164"/>
  <c r="AG513" i="164" s="1"/>
  <c r="AD513" i="164"/>
  <c r="AF513" i="164" s="1"/>
  <c r="AH513" i="164" s="1"/>
  <c r="AE521" i="164"/>
  <c r="AG521" i="164" s="1"/>
  <c r="AD521" i="164"/>
  <c r="AF521" i="164" s="1"/>
  <c r="AH521" i="164" s="1"/>
  <c r="AE619" i="164"/>
  <c r="AG619" i="164" s="1"/>
  <c r="AD619" i="164"/>
  <c r="AF619" i="164" s="1"/>
  <c r="AH619" i="164" s="1"/>
  <c r="AE651" i="164"/>
  <c r="AG651" i="164" s="1"/>
  <c r="AD651" i="164"/>
  <c r="AF651" i="164" s="1"/>
  <c r="AH651" i="164" s="1"/>
  <c r="AE717" i="164"/>
  <c r="AG717" i="164" s="1"/>
  <c r="AD717" i="164"/>
  <c r="AF717" i="164" s="1"/>
  <c r="AH717" i="164" s="1"/>
  <c r="AD536" i="164"/>
  <c r="AF536" i="164" s="1"/>
  <c r="AH536" i="164" s="1"/>
  <c r="AE536" i="164"/>
  <c r="AG536" i="164" s="1"/>
  <c r="AD544" i="164"/>
  <c r="AF544" i="164" s="1"/>
  <c r="AH544" i="164" s="1"/>
  <c r="AE544" i="164"/>
  <c r="AG544" i="164" s="1"/>
  <c r="AD552" i="164"/>
  <c r="AF552" i="164" s="1"/>
  <c r="AH552" i="164" s="1"/>
  <c r="AE552" i="164"/>
  <c r="AG552" i="164" s="1"/>
  <c r="AD560" i="164"/>
  <c r="AF560" i="164" s="1"/>
  <c r="AH560" i="164" s="1"/>
  <c r="AE560" i="164"/>
  <c r="AG560" i="164" s="1"/>
  <c r="AD568" i="164"/>
  <c r="AF568" i="164" s="1"/>
  <c r="AH568" i="164" s="1"/>
  <c r="AE568" i="164"/>
  <c r="AG568" i="164" s="1"/>
  <c r="AD576" i="164"/>
  <c r="AF576" i="164" s="1"/>
  <c r="AH576" i="164" s="1"/>
  <c r="AE576" i="164"/>
  <c r="AG576" i="164" s="1"/>
  <c r="AD584" i="164"/>
  <c r="AF584" i="164" s="1"/>
  <c r="AH584" i="164" s="1"/>
  <c r="AE584" i="164"/>
  <c r="AG584" i="164" s="1"/>
  <c r="AD592" i="164"/>
  <c r="AF592" i="164" s="1"/>
  <c r="AH592" i="164" s="1"/>
  <c r="AE592" i="164"/>
  <c r="AG592" i="164" s="1"/>
  <c r="AD600" i="164"/>
  <c r="AF600" i="164" s="1"/>
  <c r="AH600" i="164" s="1"/>
  <c r="AE600" i="164"/>
  <c r="AG600" i="164" s="1"/>
  <c r="AD608" i="164"/>
  <c r="AF608" i="164" s="1"/>
  <c r="AH608" i="164" s="1"/>
  <c r="AE608" i="164"/>
  <c r="AG608" i="164" s="1"/>
  <c r="AD616" i="164"/>
  <c r="AF616" i="164" s="1"/>
  <c r="AH616" i="164" s="1"/>
  <c r="AE616" i="164"/>
  <c r="AG616" i="164" s="1"/>
  <c r="AD624" i="164"/>
  <c r="AF624" i="164" s="1"/>
  <c r="AH624" i="164" s="1"/>
  <c r="AE624" i="164"/>
  <c r="AG624" i="164" s="1"/>
  <c r="AD632" i="164"/>
  <c r="AF632" i="164" s="1"/>
  <c r="AH632" i="164" s="1"/>
  <c r="AE632" i="164"/>
  <c r="AG632" i="164" s="1"/>
  <c r="AD640" i="164"/>
  <c r="AF640" i="164" s="1"/>
  <c r="AH640" i="164" s="1"/>
  <c r="AE640" i="164"/>
  <c r="AG640" i="164" s="1"/>
  <c r="AD648" i="164"/>
  <c r="AF648" i="164" s="1"/>
  <c r="AH648" i="164" s="1"/>
  <c r="AE648" i="164"/>
  <c r="AG648" i="164" s="1"/>
  <c r="AD656" i="164"/>
  <c r="AF656" i="164" s="1"/>
  <c r="AH656" i="164" s="1"/>
  <c r="AE656" i="164"/>
  <c r="AG656" i="164" s="1"/>
  <c r="AD664" i="164"/>
  <c r="AF664" i="164" s="1"/>
  <c r="AH664" i="164" s="1"/>
  <c r="AE664" i="164"/>
  <c r="AG664" i="164" s="1"/>
  <c r="AD672" i="164"/>
  <c r="AF672" i="164" s="1"/>
  <c r="AH672" i="164" s="1"/>
  <c r="AE672" i="164"/>
  <c r="AG672" i="164" s="1"/>
  <c r="AD687" i="164"/>
  <c r="AF687" i="164" s="1"/>
  <c r="AH687" i="164" s="1"/>
  <c r="AE687" i="164"/>
  <c r="AG687" i="164" s="1"/>
  <c r="AD714" i="164"/>
  <c r="AF714" i="164" s="1"/>
  <c r="AH714" i="164" s="1"/>
  <c r="AE714" i="164"/>
  <c r="AG714" i="164" s="1"/>
  <c r="AD746" i="164"/>
  <c r="AF746" i="164" s="1"/>
  <c r="AH746" i="164" s="1"/>
  <c r="AE746" i="164"/>
  <c r="AG746" i="164" s="1"/>
  <c r="AI620" i="164"/>
  <c r="AI636" i="164"/>
  <c r="AI652" i="164"/>
  <c r="AI668" i="164"/>
  <c r="AE688" i="164"/>
  <c r="AG688" i="164" s="1"/>
  <c r="AD688" i="164"/>
  <c r="AF688" i="164" s="1"/>
  <c r="AH688" i="164" s="1"/>
  <c r="AI707" i="164"/>
  <c r="AI739" i="164"/>
  <c r="AE862" i="164"/>
  <c r="AG862" i="164" s="1"/>
  <c r="AD862" i="164"/>
  <c r="AF862" i="164" s="1"/>
  <c r="AH862" i="164" s="1"/>
  <c r="AI683" i="164"/>
  <c r="AE723" i="164"/>
  <c r="AG723" i="164" s="1"/>
  <c r="AD723" i="164"/>
  <c r="AF723" i="164" s="1"/>
  <c r="AH723" i="164" s="1"/>
  <c r="AI752" i="164"/>
  <c r="AD450" i="164"/>
  <c r="AF450" i="164" s="1"/>
  <c r="AH450" i="164" s="1"/>
  <c r="AE450" i="164"/>
  <c r="AG450" i="164" s="1"/>
  <c r="AD458" i="164"/>
  <c r="AF458" i="164" s="1"/>
  <c r="AH458" i="164" s="1"/>
  <c r="AE458" i="164"/>
  <c r="AG458" i="164" s="1"/>
  <c r="AD466" i="164"/>
  <c r="AF466" i="164" s="1"/>
  <c r="AH466" i="164" s="1"/>
  <c r="AE466" i="164"/>
  <c r="AG466" i="164" s="1"/>
  <c r="AD474" i="164"/>
  <c r="AF474" i="164" s="1"/>
  <c r="AH474" i="164" s="1"/>
  <c r="AE474" i="164"/>
  <c r="AG474" i="164" s="1"/>
  <c r="AD482" i="164"/>
  <c r="AF482" i="164" s="1"/>
  <c r="AH482" i="164" s="1"/>
  <c r="AE482" i="164"/>
  <c r="AG482" i="164" s="1"/>
  <c r="AD490" i="164"/>
  <c r="AF490" i="164" s="1"/>
  <c r="AH490" i="164" s="1"/>
  <c r="AE490" i="164"/>
  <c r="AG490" i="164" s="1"/>
  <c r="AD498" i="164"/>
  <c r="AF498" i="164" s="1"/>
  <c r="AH498" i="164" s="1"/>
  <c r="AE498" i="164"/>
  <c r="AG498" i="164" s="1"/>
  <c r="AD506" i="164"/>
  <c r="AF506" i="164" s="1"/>
  <c r="AH506" i="164" s="1"/>
  <c r="AE506" i="164"/>
  <c r="AG506" i="164" s="1"/>
  <c r="AD514" i="164"/>
  <c r="AF514" i="164" s="1"/>
  <c r="AH514" i="164" s="1"/>
  <c r="AE514" i="164"/>
  <c r="AG514" i="164" s="1"/>
  <c r="AD522" i="164"/>
  <c r="AF522" i="164" s="1"/>
  <c r="AH522" i="164" s="1"/>
  <c r="AE522" i="164"/>
  <c r="AG522" i="164" s="1"/>
  <c r="AE530" i="164"/>
  <c r="AG530" i="164" s="1"/>
  <c r="AD530" i="164"/>
  <c r="AF530" i="164" s="1"/>
  <c r="AH530" i="164" s="1"/>
  <c r="AE538" i="164"/>
  <c r="AG538" i="164" s="1"/>
  <c r="AD538" i="164"/>
  <c r="AF538" i="164" s="1"/>
  <c r="AH538" i="164" s="1"/>
  <c r="AE546" i="164"/>
  <c r="AG546" i="164" s="1"/>
  <c r="AD546" i="164"/>
  <c r="AF546" i="164" s="1"/>
  <c r="AH546" i="164" s="1"/>
  <c r="AE554" i="164"/>
  <c r="AG554" i="164" s="1"/>
  <c r="AD554" i="164"/>
  <c r="AF554" i="164" s="1"/>
  <c r="AH554" i="164" s="1"/>
  <c r="AE562" i="164"/>
  <c r="AG562" i="164" s="1"/>
  <c r="AD562" i="164"/>
  <c r="AF562" i="164" s="1"/>
  <c r="AH562" i="164" s="1"/>
  <c r="AE570" i="164"/>
  <c r="AG570" i="164" s="1"/>
  <c r="AD570" i="164"/>
  <c r="AF570" i="164" s="1"/>
  <c r="AH570" i="164" s="1"/>
  <c r="AE578" i="164"/>
  <c r="AG578" i="164" s="1"/>
  <c r="AD578" i="164"/>
  <c r="AF578" i="164" s="1"/>
  <c r="AH578" i="164" s="1"/>
  <c r="AE586" i="164"/>
  <c r="AG586" i="164" s="1"/>
  <c r="AD586" i="164"/>
  <c r="AF586" i="164" s="1"/>
  <c r="AH586" i="164" s="1"/>
  <c r="AE594" i="164"/>
  <c r="AG594" i="164" s="1"/>
  <c r="AD594" i="164"/>
  <c r="AF594" i="164" s="1"/>
  <c r="AH594" i="164" s="1"/>
  <c r="AE602" i="164"/>
  <c r="AG602" i="164" s="1"/>
  <c r="AD602" i="164"/>
  <c r="AF602" i="164" s="1"/>
  <c r="AH602" i="164" s="1"/>
  <c r="AE610" i="164"/>
  <c r="AG610" i="164" s="1"/>
  <c r="AD610" i="164"/>
  <c r="AF610" i="164" s="1"/>
  <c r="AH610" i="164" s="1"/>
  <c r="AE618" i="164"/>
  <c r="AG618" i="164" s="1"/>
  <c r="AD618" i="164"/>
  <c r="AF618" i="164" s="1"/>
  <c r="AH618" i="164" s="1"/>
  <c r="AE626" i="164"/>
  <c r="AG626" i="164" s="1"/>
  <c r="AD626" i="164"/>
  <c r="AF626" i="164" s="1"/>
  <c r="AH626" i="164" s="1"/>
  <c r="AE634" i="164"/>
  <c r="AG634" i="164" s="1"/>
  <c r="AD634" i="164"/>
  <c r="AF634" i="164" s="1"/>
  <c r="AH634" i="164" s="1"/>
  <c r="AE642" i="164"/>
  <c r="AG642" i="164" s="1"/>
  <c r="AD642" i="164"/>
  <c r="AF642" i="164" s="1"/>
  <c r="AH642" i="164" s="1"/>
  <c r="AE650" i="164"/>
  <c r="AG650" i="164" s="1"/>
  <c r="AD650" i="164"/>
  <c r="AF650" i="164" s="1"/>
  <c r="AH650" i="164" s="1"/>
  <c r="AE658" i="164"/>
  <c r="AG658" i="164" s="1"/>
  <c r="AD658" i="164"/>
  <c r="AF658" i="164" s="1"/>
  <c r="AH658" i="164" s="1"/>
  <c r="AE666" i="164"/>
  <c r="AG666" i="164" s="1"/>
  <c r="AD666" i="164"/>
  <c r="AF666" i="164" s="1"/>
  <c r="AH666" i="164" s="1"/>
  <c r="AE674" i="164"/>
  <c r="AG674" i="164" s="1"/>
  <c r="AD674" i="164"/>
  <c r="AF674" i="164" s="1"/>
  <c r="AH674" i="164" s="1"/>
  <c r="AI681" i="164"/>
  <c r="AI696" i="164"/>
  <c r="AE715" i="164"/>
  <c r="AG715" i="164" s="1"/>
  <c r="AD715" i="164"/>
  <c r="AF715" i="164" s="1"/>
  <c r="AH715" i="164" s="1"/>
  <c r="AE731" i="164"/>
  <c r="AG731" i="164" s="1"/>
  <c r="AD731" i="164"/>
  <c r="AF731" i="164" s="1"/>
  <c r="AH731" i="164" s="1"/>
  <c r="AE747" i="164"/>
  <c r="AG747" i="164" s="1"/>
  <c r="AD747" i="164"/>
  <c r="AF747" i="164" s="1"/>
  <c r="AH747" i="164" s="1"/>
  <c r="AE771" i="164"/>
  <c r="AG771" i="164" s="1"/>
  <c r="AD771" i="164"/>
  <c r="AF771" i="164" s="1"/>
  <c r="AH771" i="164" s="1"/>
  <c r="AE673" i="164"/>
  <c r="AG673" i="164" s="1"/>
  <c r="AD673" i="164"/>
  <c r="AF673" i="164" s="1"/>
  <c r="AH673" i="164" s="1"/>
  <c r="AD682" i="164"/>
  <c r="AF682" i="164" s="1"/>
  <c r="AH682" i="164" s="1"/>
  <c r="AE682" i="164"/>
  <c r="AG682" i="164" s="1"/>
  <c r="AE705" i="164"/>
  <c r="AG705" i="164" s="1"/>
  <c r="AD705" i="164"/>
  <c r="AF705" i="164" s="1"/>
  <c r="AH705" i="164" s="1"/>
  <c r="AE721" i="164"/>
  <c r="AG721" i="164" s="1"/>
  <c r="AD721" i="164"/>
  <c r="AF721" i="164" s="1"/>
  <c r="AH721" i="164" s="1"/>
  <c r="AE737" i="164"/>
  <c r="AG737" i="164" s="1"/>
  <c r="AD737" i="164"/>
  <c r="AF737" i="164" s="1"/>
  <c r="AH737" i="164" s="1"/>
  <c r="AD758" i="164"/>
  <c r="AF758" i="164" s="1"/>
  <c r="AH758" i="164" s="1"/>
  <c r="AE758" i="164"/>
  <c r="AG758" i="164" s="1"/>
  <c r="AI695" i="164"/>
  <c r="AI706" i="164"/>
  <c r="AI722" i="164"/>
  <c r="AI738" i="164"/>
  <c r="AI755" i="164"/>
  <c r="AE787" i="164"/>
  <c r="AG787" i="164" s="1"/>
  <c r="AD787" i="164"/>
  <c r="AF787" i="164" s="1"/>
  <c r="AH787" i="164" s="1"/>
  <c r="AI682" i="164"/>
  <c r="AI690" i="164"/>
  <c r="AI698" i="164"/>
  <c r="AI712" i="164"/>
  <c r="AI728" i="164"/>
  <c r="AI744" i="164"/>
  <c r="AE850" i="164"/>
  <c r="AG850" i="164" s="1"/>
  <c r="AD850" i="164"/>
  <c r="AF850" i="164" s="1"/>
  <c r="AH850" i="164" s="1"/>
  <c r="AI775" i="164"/>
  <c r="AI791" i="164"/>
  <c r="AD814" i="164"/>
  <c r="AF814" i="164" s="1"/>
  <c r="AH814" i="164" s="1"/>
  <c r="AE814" i="164"/>
  <c r="AG814" i="164" s="1"/>
  <c r="AE919" i="164"/>
  <c r="AG919" i="164" s="1"/>
  <c r="AD919" i="164"/>
  <c r="AF919" i="164" s="1"/>
  <c r="AH919" i="164" s="1"/>
  <c r="AD857" i="164"/>
  <c r="AF857" i="164" s="1"/>
  <c r="AH857" i="164" s="1"/>
  <c r="AE857" i="164"/>
  <c r="AG857" i="164" s="1"/>
  <c r="AI760" i="164"/>
  <c r="AI768" i="164"/>
  <c r="AI776" i="164"/>
  <c r="AI784" i="164"/>
  <c r="AI792" i="164"/>
  <c r="AI894" i="164"/>
  <c r="AE753" i="164"/>
  <c r="AG753" i="164" s="1"/>
  <c r="AD753" i="164"/>
  <c r="AF753" i="164" s="1"/>
  <c r="AH753" i="164" s="1"/>
  <c r="AE761" i="164"/>
  <c r="AG761" i="164" s="1"/>
  <c r="AD761" i="164"/>
  <c r="AF761" i="164" s="1"/>
  <c r="AH761" i="164" s="1"/>
  <c r="AE769" i="164"/>
  <c r="AG769" i="164" s="1"/>
  <c r="AD769" i="164"/>
  <c r="AF769" i="164" s="1"/>
  <c r="AH769" i="164" s="1"/>
  <c r="AE777" i="164"/>
  <c r="AG777" i="164" s="1"/>
  <c r="AD777" i="164"/>
  <c r="AF777" i="164" s="1"/>
  <c r="AH777" i="164" s="1"/>
  <c r="AE785" i="164"/>
  <c r="AG785" i="164" s="1"/>
  <c r="AD785" i="164"/>
  <c r="AF785" i="164" s="1"/>
  <c r="AH785" i="164" s="1"/>
  <c r="AE793" i="164"/>
  <c r="AG793" i="164" s="1"/>
  <c r="AD793" i="164"/>
  <c r="AF793" i="164" s="1"/>
  <c r="AH793" i="164" s="1"/>
  <c r="AE800" i="164"/>
  <c r="AG800" i="164" s="1"/>
  <c r="AD800" i="164"/>
  <c r="AF800" i="164" s="1"/>
  <c r="AH800" i="164" s="1"/>
  <c r="AE815" i="164"/>
  <c r="AG815" i="164" s="1"/>
  <c r="AD815" i="164"/>
  <c r="AF815" i="164" s="1"/>
  <c r="AH815" i="164" s="1"/>
  <c r="AD841" i="164"/>
  <c r="AF841" i="164" s="1"/>
  <c r="AH841" i="164" s="1"/>
  <c r="AE841" i="164"/>
  <c r="AG841" i="164" s="1"/>
  <c r="AE868" i="164"/>
  <c r="AG868" i="164" s="1"/>
  <c r="AD868" i="164"/>
  <c r="AF868" i="164" s="1"/>
  <c r="AH868" i="164" s="1"/>
  <c r="AE900" i="164"/>
  <c r="AG900" i="164" s="1"/>
  <c r="AD900" i="164"/>
  <c r="AF900" i="164" s="1"/>
  <c r="AH900" i="164" s="1"/>
  <c r="AI705" i="164"/>
  <c r="AI713" i="164"/>
  <c r="AI721" i="164"/>
  <c r="AI729" i="164"/>
  <c r="AI737" i="164"/>
  <c r="AI745" i="164"/>
  <c r="AI753" i="164"/>
  <c r="AI761" i="164"/>
  <c r="AI769" i="164"/>
  <c r="AI777" i="164"/>
  <c r="AI785" i="164"/>
  <c r="AI793" i="164"/>
  <c r="AI800" i="164"/>
  <c r="AI815" i="164"/>
  <c r="AE840" i="164"/>
  <c r="AG840" i="164" s="1"/>
  <c r="AD840" i="164"/>
  <c r="AF840" i="164" s="1"/>
  <c r="AH840" i="164" s="1"/>
  <c r="AE890" i="164"/>
  <c r="AG890" i="164" s="1"/>
  <c r="AD890" i="164"/>
  <c r="AF890" i="164" s="1"/>
  <c r="AH890" i="164" s="1"/>
  <c r="AE801" i="164"/>
  <c r="AG801" i="164" s="1"/>
  <c r="AD801" i="164"/>
  <c r="AF801" i="164" s="1"/>
  <c r="AH801" i="164" s="1"/>
  <c r="AE809" i="164"/>
  <c r="AG809" i="164" s="1"/>
  <c r="AD809" i="164"/>
  <c r="AF809" i="164" s="1"/>
  <c r="AH809" i="164" s="1"/>
  <c r="AE817" i="164"/>
  <c r="AG817" i="164" s="1"/>
  <c r="AD817" i="164"/>
  <c r="AF817" i="164" s="1"/>
  <c r="AH817" i="164" s="1"/>
  <c r="AD824" i="164"/>
  <c r="AF824" i="164" s="1"/>
  <c r="AH824" i="164" s="1"/>
  <c r="AE824" i="164"/>
  <c r="AG824" i="164" s="1"/>
  <c r="AI834" i="164"/>
  <c r="AE848" i="164"/>
  <c r="AG848" i="164" s="1"/>
  <c r="AD848" i="164"/>
  <c r="AF848" i="164" s="1"/>
  <c r="AH848" i="164" s="1"/>
  <c r="AE864" i="164"/>
  <c r="AG864" i="164" s="1"/>
  <c r="AD864" i="164"/>
  <c r="AF864" i="164" s="1"/>
  <c r="AH864" i="164" s="1"/>
  <c r="AE880" i="164"/>
  <c r="AG880" i="164" s="1"/>
  <c r="AD880" i="164"/>
  <c r="AF880" i="164" s="1"/>
  <c r="AH880" i="164" s="1"/>
  <c r="AE896" i="164"/>
  <c r="AG896" i="164" s="1"/>
  <c r="AD896" i="164"/>
  <c r="AF896" i="164" s="1"/>
  <c r="AH896" i="164" s="1"/>
  <c r="AI1000" i="164"/>
  <c r="AE808" i="164"/>
  <c r="AG808" i="164" s="1"/>
  <c r="AD808" i="164"/>
  <c r="AF808" i="164" s="1"/>
  <c r="AH808" i="164" s="1"/>
  <c r="AE816" i="164"/>
  <c r="AG816" i="164" s="1"/>
  <c r="AD816" i="164"/>
  <c r="AF816" i="164" s="1"/>
  <c r="AH816" i="164" s="1"/>
  <c r="AD825" i="164"/>
  <c r="AF825" i="164" s="1"/>
  <c r="AH825" i="164" s="1"/>
  <c r="AE825" i="164"/>
  <c r="AG825" i="164" s="1"/>
  <c r="AE836" i="164"/>
  <c r="AG836" i="164" s="1"/>
  <c r="AD836" i="164"/>
  <c r="AF836" i="164" s="1"/>
  <c r="AH836" i="164" s="1"/>
  <c r="AD849" i="164"/>
  <c r="AF849" i="164" s="1"/>
  <c r="AH849" i="164" s="1"/>
  <c r="AE849" i="164"/>
  <c r="AG849" i="164" s="1"/>
  <c r="AE860" i="164"/>
  <c r="AG860" i="164" s="1"/>
  <c r="AD860" i="164"/>
  <c r="AF860" i="164" s="1"/>
  <c r="AH860" i="164" s="1"/>
  <c r="AE876" i="164"/>
  <c r="AG876" i="164" s="1"/>
  <c r="AD876" i="164"/>
  <c r="AF876" i="164" s="1"/>
  <c r="AH876" i="164" s="1"/>
  <c r="AE892" i="164"/>
  <c r="AG892" i="164" s="1"/>
  <c r="AD892" i="164"/>
  <c r="AF892" i="164" s="1"/>
  <c r="AH892" i="164" s="1"/>
  <c r="AE935" i="164"/>
  <c r="AG935" i="164" s="1"/>
  <c r="AD935" i="164"/>
  <c r="AF935" i="164" s="1"/>
  <c r="AH935" i="164" s="1"/>
  <c r="AE939" i="164"/>
  <c r="AG939" i="164" s="1"/>
  <c r="AD939" i="164"/>
  <c r="AF939" i="164" s="1"/>
  <c r="AH939" i="164" s="1"/>
  <c r="AE956" i="164"/>
  <c r="AG956" i="164" s="1"/>
  <c r="AD956" i="164"/>
  <c r="AF956" i="164" s="1"/>
  <c r="AH956" i="164" s="1"/>
  <c r="AI829" i="164"/>
  <c r="AI845" i="164"/>
  <c r="AI861" i="164"/>
  <c r="AI877" i="164"/>
  <c r="AI893" i="164"/>
  <c r="AE911" i="164"/>
  <c r="AG911" i="164" s="1"/>
  <c r="AD911" i="164"/>
  <c r="AF911" i="164" s="1"/>
  <c r="AH911" i="164" s="1"/>
  <c r="AE929" i="164"/>
  <c r="AG929" i="164" s="1"/>
  <c r="AD929" i="164"/>
  <c r="AF929" i="164" s="1"/>
  <c r="AH929" i="164" s="1"/>
  <c r="AE1007" i="164"/>
  <c r="AG1007" i="164" s="1"/>
  <c r="AD1007" i="164"/>
  <c r="AF1007" i="164" s="1"/>
  <c r="AH1007" i="164" s="1"/>
  <c r="AI901" i="164"/>
  <c r="AE917" i="164"/>
  <c r="AG917" i="164" s="1"/>
  <c r="AD917" i="164"/>
  <c r="AF917" i="164" s="1"/>
  <c r="AH917" i="164" s="1"/>
  <c r="AE823" i="164"/>
  <c r="AG823" i="164" s="1"/>
  <c r="AD823" i="164"/>
  <c r="AF823" i="164" s="1"/>
  <c r="AH823" i="164" s="1"/>
  <c r="AD831" i="164"/>
  <c r="AF831" i="164" s="1"/>
  <c r="AH831" i="164" s="1"/>
  <c r="AE831" i="164"/>
  <c r="AG831" i="164" s="1"/>
  <c r="AE839" i="164"/>
  <c r="AG839" i="164" s="1"/>
  <c r="AD839" i="164"/>
  <c r="AF839" i="164" s="1"/>
  <c r="AH839" i="164" s="1"/>
  <c r="AE847" i="164"/>
  <c r="AG847" i="164" s="1"/>
  <c r="AD847" i="164"/>
  <c r="AF847" i="164" s="1"/>
  <c r="AH847" i="164" s="1"/>
  <c r="AE855" i="164"/>
  <c r="AG855" i="164" s="1"/>
  <c r="AD855" i="164"/>
  <c r="AF855" i="164" s="1"/>
  <c r="AH855" i="164" s="1"/>
  <c r="AD863" i="164"/>
  <c r="AF863" i="164" s="1"/>
  <c r="AH863" i="164" s="1"/>
  <c r="AE863" i="164"/>
  <c r="AG863" i="164" s="1"/>
  <c r="AE871" i="164"/>
  <c r="AG871" i="164" s="1"/>
  <c r="AD871" i="164"/>
  <c r="AF871" i="164" s="1"/>
  <c r="AH871" i="164" s="1"/>
  <c r="AD879" i="164"/>
  <c r="AF879" i="164" s="1"/>
  <c r="AH879" i="164" s="1"/>
  <c r="AE879" i="164"/>
  <c r="AG879" i="164" s="1"/>
  <c r="AE887" i="164"/>
  <c r="AG887" i="164" s="1"/>
  <c r="AD887" i="164"/>
  <c r="AF887" i="164" s="1"/>
  <c r="AH887" i="164" s="1"/>
  <c r="AD895" i="164"/>
  <c r="AF895" i="164" s="1"/>
  <c r="AH895" i="164" s="1"/>
  <c r="AE895" i="164"/>
  <c r="AG895" i="164" s="1"/>
  <c r="AE903" i="164"/>
  <c r="AG903" i="164" s="1"/>
  <c r="AD903" i="164"/>
  <c r="AF903" i="164" s="1"/>
  <c r="AH903" i="164" s="1"/>
  <c r="AD912" i="164"/>
  <c r="AF912" i="164" s="1"/>
  <c r="AH912" i="164" s="1"/>
  <c r="AE912" i="164"/>
  <c r="AG912" i="164" s="1"/>
  <c r="AD920" i="164"/>
  <c r="AF920" i="164" s="1"/>
  <c r="AH920" i="164" s="1"/>
  <c r="AE920" i="164"/>
  <c r="AG920" i="164" s="1"/>
  <c r="AD928" i="164"/>
  <c r="AF928" i="164" s="1"/>
  <c r="AH928" i="164" s="1"/>
  <c r="AE928" i="164"/>
  <c r="AG928" i="164" s="1"/>
  <c r="AD936" i="164"/>
  <c r="AF936" i="164" s="1"/>
  <c r="AH936" i="164" s="1"/>
  <c r="AE936" i="164"/>
  <c r="AG936" i="164" s="1"/>
  <c r="AD944" i="164"/>
  <c r="AF944" i="164" s="1"/>
  <c r="AH944" i="164" s="1"/>
  <c r="AE944" i="164"/>
  <c r="AG944" i="164" s="1"/>
  <c r="AD952" i="164"/>
  <c r="AF952" i="164" s="1"/>
  <c r="AH952" i="164" s="1"/>
  <c r="AE952" i="164"/>
  <c r="AG952" i="164" s="1"/>
  <c r="AI962" i="164"/>
  <c r="AD977" i="164"/>
  <c r="AF977" i="164" s="1"/>
  <c r="AH977" i="164" s="1"/>
  <c r="AE977" i="164"/>
  <c r="AG977" i="164" s="1"/>
  <c r="AI903" i="164"/>
  <c r="AI916" i="164"/>
  <c r="AI932" i="164"/>
  <c r="AI948" i="164"/>
  <c r="AE964" i="164"/>
  <c r="AG964" i="164" s="1"/>
  <c r="AD964" i="164"/>
  <c r="AF964" i="164" s="1"/>
  <c r="AH964" i="164" s="1"/>
  <c r="AE1009" i="164"/>
  <c r="AG1009" i="164" s="1"/>
  <c r="AD1009" i="164"/>
  <c r="AF1009" i="164" s="1"/>
  <c r="AH1009" i="164" s="1"/>
  <c r="AE914" i="164"/>
  <c r="AG914" i="164" s="1"/>
  <c r="AD914" i="164"/>
  <c r="AF914" i="164" s="1"/>
  <c r="AH914" i="164" s="1"/>
  <c r="AE922" i="164"/>
  <c r="AG922" i="164" s="1"/>
  <c r="AD922" i="164"/>
  <c r="AF922" i="164" s="1"/>
  <c r="AH922" i="164" s="1"/>
  <c r="AE930" i="164"/>
  <c r="AG930" i="164" s="1"/>
  <c r="AD930" i="164"/>
  <c r="AF930" i="164" s="1"/>
  <c r="AH930" i="164" s="1"/>
  <c r="AE938" i="164"/>
  <c r="AG938" i="164" s="1"/>
  <c r="AD938" i="164"/>
  <c r="AF938" i="164" s="1"/>
  <c r="AH938" i="164" s="1"/>
  <c r="AE946" i="164"/>
  <c r="AG946" i="164" s="1"/>
  <c r="AD946" i="164"/>
  <c r="AF946" i="164" s="1"/>
  <c r="AH946" i="164" s="1"/>
  <c r="AE954" i="164"/>
  <c r="AG954" i="164" s="1"/>
  <c r="AD954" i="164"/>
  <c r="AF954" i="164" s="1"/>
  <c r="AH954" i="164" s="1"/>
  <c r="AE966" i="164"/>
  <c r="AG966" i="164" s="1"/>
  <c r="AD966" i="164"/>
  <c r="AF966" i="164" s="1"/>
  <c r="AH966" i="164" s="1"/>
  <c r="AI989" i="164"/>
  <c r="AD972" i="164"/>
  <c r="AF972" i="164" s="1"/>
  <c r="AH972" i="164" s="1"/>
  <c r="AE972" i="164"/>
  <c r="AG972" i="164" s="1"/>
  <c r="AD980" i="164"/>
  <c r="AF980" i="164" s="1"/>
  <c r="AH980" i="164" s="1"/>
  <c r="AE980" i="164"/>
  <c r="AG980" i="164" s="1"/>
  <c r="AI956" i="164"/>
  <c r="AI964" i="164"/>
  <c r="AI972" i="164"/>
  <c r="AE981" i="164"/>
  <c r="AG981" i="164" s="1"/>
  <c r="AD981" i="164"/>
  <c r="AF981" i="164" s="1"/>
  <c r="AH981" i="164" s="1"/>
  <c r="AI997" i="164"/>
  <c r="AI1006" i="164"/>
  <c r="AE991" i="164"/>
  <c r="AG991" i="164" s="1"/>
  <c r="AD991" i="164"/>
  <c r="AF991" i="164" s="1"/>
  <c r="AH991" i="164" s="1"/>
  <c r="AD999" i="164"/>
  <c r="AF999" i="164" s="1"/>
  <c r="AH999" i="164" s="1"/>
  <c r="AE999" i="164"/>
  <c r="AG999" i="164" s="1"/>
  <c r="AE978" i="164"/>
  <c r="AG978" i="164" s="1"/>
  <c r="AD978" i="164"/>
  <c r="AF978" i="164" s="1"/>
  <c r="AH978" i="164" s="1"/>
  <c r="AD986" i="164"/>
  <c r="AF986" i="164" s="1"/>
  <c r="AH986" i="164" s="1"/>
  <c r="AE986" i="164"/>
  <c r="AG986" i="164" s="1"/>
  <c r="AD994" i="164"/>
  <c r="AF994" i="164" s="1"/>
  <c r="AH994" i="164" s="1"/>
  <c r="AE994" i="164"/>
  <c r="AG994" i="164" s="1"/>
  <c r="AI1001" i="164"/>
  <c r="AI1009" i="164"/>
  <c r="AI1008" i="164"/>
  <c r="AI999" i="164"/>
  <c r="AI1007" i="164"/>
  <c r="AI1015" i="164"/>
  <c r="AD38" i="164"/>
  <c r="AF38" i="164" s="1"/>
  <c r="AH38" i="164" s="1"/>
  <c r="AE38" i="164"/>
  <c r="AG38" i="164" s="1"/>
  <c r="AE80" i="164"/>
  <c r="AG80" i="164" s="1"/>
  <c r="AD80" i="164"/>
  <c r="AF80" i="164" s="1"/>
  <c r="AH80" i="164" s="1"/>
  <c r="AD98" i="164"/>
  <c r="AF98" i="164" s="1"/>
  <c r="AH98" i="164" s="1"/>
  <c r="AE98" i="164"/>
  <c r="AG98" i="164" s="1"/>
  <c r="AD124" i="164"/>
  <c r="AF124" i="164" s="1"/>
  <c r="AH124" i="164" s="1"/>
  <c r="AE124" i="164"/>
  <c r="AG124" i="164" s="1"/>
  <c r="AD192" i="164"/>
  <c r="AF192" i="164" s="1"/>
  <c r="AH192" i="164" s="1"/>
  <c r="AE192" i="164"/>
  <c r="AG192" i="164" s="1"/>
  <c r="AE52" i="164"/>
  <c r="AG52" i="164" s="1"/>
  <c r="AD52" i="164"/>
  <c r="AF52" i="164" s="1"/>
  <c r="AH52" i="164" s="1"/>
  <c r="AE20" i="164"/>
  <c r="AG20" i="164" s="1"/>
  <c r="AD20" i="164"/>
  <c r="AF20" i="164" s="1"/>
  <c r="AH20" i="164" s="1"/>
  <c r="AD43" i="164"/>
  <c r="AF43" i="164" s="1"/>
  <c r="AH43" i="164" s="1"/>
  <c r="AE43" i="164"/>
  <c r="AG43" i="164" s="1"/>
  <c r="AD67" i="164"/>
  <c r="AF67" i="164" s="1"/>
  <c r="AH67" i="164" s="1"/>
  <c r="AE67" i="164"/>
  <c r="AG67" i="164" s="1"/>
  <c r="AD91" i="164"/>
  <c r="AF91" i="164" s="1"/>
  <c r="AH91" i="164" s="1"/>
  <c r="AE91" i="164"/>
  <c r="AG91" i="164" s="1"/>
  <c r="AD120" i="164"/>
  <c r="AF120" i="164" s="1"/>
  <c r="AH120" i="164" s="1"/>
  <c r="AE120" i="164"/>
  <c r="AG120" i="164" s="1"/>
  <c r="AE138" i="164"/>
  <c r="AG138" i="164" s="1"/>
  <c r="AD138" i="164"/>
  <c r="AF138" i="164" s="1"/>
  <c r="AH138" i="164" s="1"/>
  <c r="AE29" i="164"/>
  <c r="AG29" i="164" s="1"/>
  <c r="AD29" i="164"/>
  <c r="AF29" i="164" s="1"/>
  <c r="AH29" i="164" s="1"/>
  <c r="AE53" i="164"/>
  <c r="AG53" i="164" s="1"/>
  <c r="AD53" i="164"/>
  <c r="AF53" i="164" s="1"/>
  <c r="AH53" i="164" s="1"/>
  <c r="AE77" i="164"/>
  <c r="AG77" i="164" s="1"/>
  <c r="AD77" i="164"/>
  <c r="AF77" i="164" s="1"/>
  <c r="AH77" i="164" s="1"/>
  <c r="AE101" i="164"/>
  <c r="AG101" i="164" s="1"/>
  <c r="AD101" i="164"/>
  <c r="AF101" i="164" s="1"/>
  <c r="AH101" i="164" s="1"/>
  <c r="AD125" i="164"/>
  <c r="AF125" i="164" s="1"/>
  <c r="AH125" i="164" s="1"/>
  <c r="AE125" i="164"/>
  <c r="AG125" i="164" s="1"/>
  <c r="AD149" i="164"/>
  <c r="AF149" i="164" s="1"/>
  <c r="AH149" i="164" s="1"/>
  <c r="AE149" i="164"/>
  <c r="AG149" i="164" s="1"/>
  <c r="AE353" i="164"/>
  <c r="AG353" i="164" s="1"/>
  <c r="AD353" i="164"/>
  <c r="AF353" i="164" s="1"/>
  <c r="AH353" i="164" s="1"/>
  <c r="AE264" i="164"/>
  <c r="AG264" i="164" s="1"/>
  <c r="AD264" i="164"/>
  <c r="AF264" i="164" s="1"/>
  <c r="AH264" i="164" s="1"/>
  <c r="AE323" i="164"/>
  <c r="AG323" i="164" s="1"/>
  <c r="AD323" i="164"/>
  <c r="AF323" i="164" s="1"/>
  <c r="AH323" i="164" s="1"/>
  <c r="AE381" i="164"/>
  <c r="AG381" i="164" s="1"/>
  <c r="AD381" i="164"/>
  <c r="AF381" i="164" s="1"/>
  <c r="AH381" i="164" s="1"/>
  <c r="AE218" i="164"/>
  <c r="AG218" i="164" s="1"/>
  <c r="AD218" i="164"/>
  <c r="AF218" i="164" s="1"/>
  <c r="AH218" i="164" s="1"/>
  <c r="AE282" i="164"/>
  <c r="AG282" i="164" s="1"/>
  <c r="AD282" i="164"/>
  <c r="AF282" i="164" s="1"/>
  <c r="AH282" i="164" s="1"/>
  <c r="AE131" i="164"/>
  <c r="AG131" i="164" s="1"/>
  <c r="AD131" i="164"/>
  <c r="AF131" i="164" s="1"/>
  <c r="AH131" i="164" s="1"/>
  <c r="AE155" i="164"/>
  <c r="AG155" i="164" s="1"/>
  <c r="AD155" i="164"/>
  <c r="AF155" i="164" s="1"/>
  <c r="AH155" i="164" s="1"/>
  <c r="AE179" i="164"/>
  <c r="AG179" i="164" s="1"/>
  <c r="AD179" i="164"/>
  <c r="AF179" i="164" s="1"/>
  <c r="AH179" i="164" s="1"/>
  <c r="AD211" i="164"/>
  <c r="AF211" i="164" s="1"/>
  <c r="AH211" i="164" s="1"/>
  <c r="AE211" i="164"/>
  <c r="AG211" i="164" s="1"/>
  <c r="AD235" i="164"/>
  <c r="AF235" i="164" s="1"/>
  <c r="AH235" i="164" s="1"/>
  <c r="AE235" i="164"/>
  <c r="AG235" i="164" s="1"/>
  <c r="AD267" i="164"/>
  <c r="AF267" i="164" s="1"/>
  <c r="AH267" i="164" s="1"/>
  <c r="AE267" i="164"/>
  <c r="AG267" i="164" s="1"/>
  <c r="AD300" i="164"/>
  <c r="AF300" i="164" s="1"/>
  <c r="AH300" i="164" s="1"/>
  <c r="AE300" i="164"/>
  <c r="AG300" i="164" s="1"/>
  <c r="AD324" i="164"/>
  <c r="AF324" i="164" s="1"/>
  <c r="AH324" i="164" s="1"/>
  <c r="AE324" i="164"/>
  <c r="AG324" i="164" s="1"/>
  <c r="AD348" i="164"/>
  <c r="AF348" i="164" s="1"/>
  <c r="AH348" i="164" s="1"/>
  <c r="AE348" i="164"/>
  <c r="AG348" i="164" s="1"/>
  <c r="AD372" i="164"/>
  <c r="AF372" i="164" s="1"/>
  <c r="AH372" i="164" s="1"/>
  <c r="AE372" i="164"/>
  <c r="AG372" i="164" s="1"/>
  <c r="AD484" i="164"/>
  <c r="AF484" i="164" s="1"/>
  <c r="AH484" i="164" s="1"/>
  <c r="AE484" i="164"/>
  <c r="AG484" i="164" s="1"/>
  <c r="AI324" i="164"/>
  <c r="AI372" i="164"/>
  <c r="AE419" i="164"/>
  <c r="AG419" i="164" s="1"/>
  <c r="AD419" i="164"/>
  <c r="AF419" i="164" s="1"/>
  <c r="AH419" i="164" s="1"/>
  <c r="AE615" i="164"/>
  <c r="AG615" i="164" s="1"/>
  <c r="AD615" i="164"/>
  <c r="AF615" i="164" s="1"/>
  <c r="AH615" i="164" s="1"/>
  <c r="AI387" i="164"/>
  <c r="AD535" i="164"/>
  <c r="AF535" i="164" s="1"/>
  <c r="AH535" i="164" s="1"/>
  <c r="AE535" i="164"/>
  <c r="AG535" i="164" s="1"/>
  <c r="AE441" i="164"/>
  <c r="AG441" i="164" s="1"/>
  <c r="AD441" i="164"/>
  <c r="AF441" i="164" s="1"/>
  <c r="AH441" i="164" s="1"/>
  <c r="AE537" i="164"/>
  <c r="AG537" i="164" s="1"/>
  <c r="AD537" i="164"/>
  <c r="AF537" i="164" s="1"/>
  <c r="AH537" i="164" s="1"/>
  <c r="AE561" i="164"/>
  <c r="AG561" i="164" s="1"/>
  <c r="AD561" i="164"/>
  <c r="AF561" i="164" s="1"/>
  <c r="AH561" i="164" s="1"/>
  <c r="AE593" i="164"/>
  <c r="AG593" i="164" s="1"/>
  <c r="AD593" i="164"/>
  <c r="AF593" i="164" s="1"/>
  <c r="AH593" i="164" s="1"/>
  <c r="AE639" i="164"/>
  <c r="AG639" i="164" s="1"/>
  <c r="AD639" i="164"/>
  <c r="AF639" i="164" s="1"/>
  <c r="AH639" i="164" s="1"/>
  <c r="AD384" i="164"/>
  <c r="AF384" i="164" s="1"/>
  <c r="AH384" i="164" s="1"/>
  <c r="AE384" i="164"/>
  <c r="AG384" i="164" s="1"/>
  <c r="AD416" i="164"/>
  <c r="AF416" i="164" s="1"/>
  <c r="AH416" i="164" s="1"/>
  <c r="AE416" i="164"/>
  <c r="AG416" i="164" s="1"/>
  <c r="AE440" i="164"/>
  <c r="AG440" i="164" s="1"/>
  <c r="AD440" i="164"/>
  <c r="AF440" i="164" s="1"/>
  <c r="AH440" i="164" s="1"/>
  <c r="AE463" i="164"/>
  <c r="AG463" i="164" s="1"/>
  <c r="AD463" i="164"/>
  <c r="AF463" i="164" s="1"/>
  <c r="AH463" i="164" s="1"/>
  <c r="AE487" i="164"/>
  <c r="AG487" i="164" s="1"/>
  <c r="AD487" i="164"/>
  <c r="AF487" i="164" s="1"/>
  <c r="AH487" i="164" s="1"/>
  <c r="AE511" i="164"/>
  <c r="AG511" i="164" s="1"/>
  <c r="AD511" i="164"/>
  <c r="AF511" i="164" s="1"/>
  <c r="AH511" i="164" s="1"/>
  <c r="AE645" i="164"/>
  <c r="AG645" i="164" s="1"/>
  <c r="AD645" i="164"/>
  <c r="AF645" i="164" s="1"/>
  <c r="AH645" i="164" s="1"/>
  <c r="AE739" i="164"/>
  <c r="AG739" i="164" s="1"/>
  <c r="AD739" i="164"/>
  <c r="AF739" i="164" s="1"/>
  <c r="AH739" i="164" s="1"/>
  <c r="AE701" i="164"/>
  <c r="AG701" i="164" s="1"/>
  <c r="AD701" i="164"/>
  <c r="AF701" i="164" s="1"/>
  <c r="AH701" i="164" s="1"/>
  <c r="AE791" i="164"/>
  <c r="AG791" i="164" s="1"/>
  <c r="AD791" i="164"/>
  <c r="AF791" i="164" s="1"/>
  <c r="AH791" i="164" s="1"/>
  <c r="AE745" i="164"/>
  <c r="AG745" i="164" s="1"/>
  <c r="AD745" i="164"/>
  <c r="AF745" i="164" s="1"/>
  <c r="AH745" i="164" s="1"/>
  <c r="AI463" i="164"/>
  <c r="AI487" i="164"/>
  <c r="AI511" i="164"/>
  <c r="AI599" i="164"/>
  <c r="AI671" i="164"/>
  <c r="AE725" i="164"/>
  <c r="AG725" i="164" s="1"/>
  <c r="AD725" i="164"/>
  <c r="AF725" i="164" s="1"/>
  <c r="AH725" i="164" s="1"/>
  <c r="AD718" i="164"/>
  <c r="AF718" i="164" s="1"/>
  <c r="AH718" i="164" s="1"/>
  <c r="AE718" i="164"/>
  <c r="AG718" i="164" s="1"/>
  <c r="AE694" i="164"/>
  <c r="AG694" i="164" s="1"/>
  <c r="AD694" i="164"/>
  <c r="AF694" i="164" s="1"/>
  <c r="AH694" i="164" s="1"/>
  <c r="AI734" i="164"/>
  <c r="AD681" i="164"/>
  <c r="AF681" i="164" s="1"/>
  <c r="AH681" i="164" s="1"/>
  <c r="AE681" i="164"/>
  <c r="AG681" i="164" s="1"/>
  <c r="AE921" i="164"/>
  <c r="AG921" i="164" s="1"/>
  <c r="AD921" i="164"/>
  <c r="AF921" i="164" s="1"/>
  <c r="AH921" i="164" s="1"/>
  <c r="AE856" i="164"/>
  <c r="AG856" i="164" s="1"/>
  <c r="AD856" i="164"/>
  <c r="AF856" i="164" s="1"/>
  <c r="AH856" i="164" s="1"/>
  <c r="AD766" i="164"/>
  <c r="AF766" i="164" s="1"/>
  <c r="AH766" i="164" s="1"/>
  <c r="AE766" i="164"/>
  <c r="AG766" i="164" s="1"/>
  <c r="AD802" i="164"/>
  <c r="AF802" i="164" s="1"/>
  <c r="AH802" i="164" s="1"/>
  <c r="AE802" i="164"/>
  <c r="AG802" i="164" s="1"/>
  <c r="AI782" i="164"/>
  <c r="AD798" i="164"/>
  <c r="AF798" i="164" s="1"/>
  <c r="AH798" i="164" s="1"/>
  <c r="AE798" i="164"/>
  <c r="AG798" i="164" s="1"/>
  <c r="AD897" i="164"/>
  <c r="AF897" i="164" s="1"/>
  <c r="AH897" i="164" s="1"/>
  <c r="AE897" i="164"/>
  <c r="AG897" i="164" s="1"/>
  <c r="AE712" i="164"/>
  <c r="AG712" i="164" s="1"/>
  <c r="AD712" i="164"/>
  <c r="AF712" i="164" s="1"/>
  <c r="AH712" i="164" s="1"/>
  <c r="AD736" i="164"/>
  <c r="AF736" i="164" s="1"/>
  <c r="AH736" i="164" s="1"/>
  <c r="AE736" i="164"/>
  <c r="AG736" i="164" s="1"/>
  <c r="AE768" i="164"/>
  <c r="AG768" i="164" s="1"/>
  <c r="AD768" i="164"/>
  <c r="AF768" i="164" s="1"/>
  <c r="AH768" i="164" s="1"/>
  <c r="AE792" i="164"/>
  <c r="AG792" i="164" s="1"/>
  <c r="AD792" i="164"/>
  <c r="AF792" i="164" s="1"/>
  <c r="AH792" i="164" s="1"/>
  <c r="AE832" i="164"/>
  <c r="AG832" i="164" s="1"/>
  <c r="AD832" i="164"/>
  <c r="AF832" i="164" s="1"/>
  <c r="AH832" i="164" s="1"/>
  <c r="AE858" i="164"/>
  <c r="AG858" i="164" s="1"/>
  <c r="AD858" i="164"/>
  <c r="AF858" i="164" s="1"/>
  <c r="AH858" i="164" s="1"/>
  <c r="AE909" i="164"/>
  <c r="AG909" i="164" s="1"/>
  <c r="AD909" i="164"/>
  <c r="AF909" i="164" s="1"/>
  <c r="AH909" i="164" s="1"/>
  <c r="AE955" i="164"/>
  <c r="AG955" i="164" s="1"/>
  <c r="AD955" i="164"/>
  <c r="AF955" i="164" s="1"/>
  <c r="AH955" i="164" s="1"/>
  <c r="AI873" i="164"/>
  <c r="AE962" i="164"/>
  <c r="AG962" i="164" s="1"/>
  <c r="AD962" i="164"/>
  <c r="AF962" i="164" s="1"/>
  <c r="AH962" i="164" s="1"/>
  <c r="AI909" i="164"/>
  <c r="AI933" i="164"/>
  <c r="AE1011" i="164"/>
  <c r="AG1011" i="164" s="1"/>
  <c r="AD1011" i="164"/>
  <c r="AF1011" i="164" s="1"/>
  <c r="AH1011" i="164" s="1"/>
  <c r="AD1000" i="164"/>
  <c r="AF1000" i="164" s="1"/>
  <c r="AH1000" i="164" s="1"/>
  <c r="AE1000" i="164"/>
  <c r="AG1000" i="164" s="1"/>
  <c r="AE1006" i="164"/>
  <c r="AG1006" i="164" s="1"/>
  <c r="AD1006" i="164"/>
  <c r="AF1006" i="164" s="1"/>
  <c r="AH1006" i="164" s="1"/>
  <c r="AD18" i="164"/>
  <c r="AF18" i="164" s="1"/>
  <c r="AH18" i="164" s="1"/>
  <c r="AE18" i="164"/>
  <c r="AG18" i="164" s="1"/>
  <c r="AE21" i="164"/>
  <c r="AG21" i="164" s="1"/>
  <c r="AD21" i="164"/>
  <c r="AF21" i="164" s="1"/>
  <c r="AH21" i="164" s="1"/>
  <c r="AD34" i="164"/>
  <c r="AF34" i="164" s="1"/>
  <c r="AH34" i="164" s="1"/>
  <c r="AE34" i="164"/>
  <c r="AG34" i="164" s="1"/>
  <c r="AE48" i="164"/>
  <c r="AG48" i="164" s="1"/>
  <c r="AD48" i="164"/>
  <c r="AF48" i="164" s="1"/>
  <c r="AH48" i="164" s="1"/>
  <c r="AE60" i="164"/>
  <c r="AG60" i="164" s="1"/>
  <c r="AD60" i="164"/>
  <c r="AF60" i="164" s="1"/>
  <c r="AH60" i="164" s="1"/>
  <c r="AD74" i="164"/>
  <c r="AF74" i="164" s="1"/>
  <c r="AH74" i="164" s="1"/>
  <c r="AE74" i="164"/>
  <c r="AG74" i="164" s="1"/>
  <c r="AE84" i="164"/>
  <c r="AG84" i="164" s="1"/>
  <c r="AD84" i="164"/>
  <c r="AF84" i="164" s="1"/>
  <c r="AH84" i="164" s="1"/>
  <c r="AE92" i="164"/>
  <c r="AG92" i="164" s="1"/>
  <c r="AD92" i="164"/>
  <c r="AF92" i="164" s="1"/>
  <c r="AH92" i="164" s="1"/>
  <c r="AD106" i="164"/>
  <c r="AF106" i="164" s="1"/>
  <c r="AH106" i="164" s="1"/>
  <c r="AE106" i="164"/>
  <c r="AG106" i="164" s="1"/>
  <c r="AI20" i="164"/>
  <c r="AI35" i="164"/>
  <c r="AI51" i="164"/>
  <c r="AI67" i="164"/>
  <c r="AI83" i="164"/>
  <c r="AI99" i="164"/>
  <c r="AI117" i="164"/>
  <c r="AI29" i="164"/>
  <c r="AI45" i="164"/>
  <c r="AI61" i="164"/>
  <c r="AI77" i="164"/>
  <c r="AI93" i="164"/>
  <c r="AI109" i="164"/>
  <c r="AI133" i="164"/>
  <c r="AD176" i="164"/>
  <c r="AF176" i="164" s="1"/>
  <c r="AH176" i="164" s="1"/>
  <c r="AE176" i="164"/>
  <c r="AG176" i="164" s="1"/>
  <c r="AE24" i="164"/>
  <c r="AG24" i="164" s="1"/>
  <c r="AD24" i="164"/>
  <c r="AF24" i="164" s="1"/>
  <c r="AH24" i="164" s="1"/>
  <c r="AD42" i="164"/>
  <c r="AF42" i="164" s="1"/>
  <c r="AH42" i="164" s="1"/>
  <c r="AE42" i="164"/>
  <c r="AG42" i="164" s="1"/>
  <c r="AE64" i="164"/>
  <c r="AG64" i="164" s="1"/>
  <c r="AD64" i="164"/>
  <c r="AF64" i="164" s="1"/>
  <c r="AH64" i="164" s="1"/>
  <c r="AD94" i="164"/>
  <c r="AF94" i="164" s="1"/>
  <c r="AH94" i="164" s="1"/>
  <c r="AE94" i="164"/>
  <c r="AG94" i="164" s="1"/>
  <c r="AB1016" i="164"/>
  <c r="AE16" i="164"/>
  <c r="AD16" i="164"/>
  <c r="AF16" i="164" s="1"/>
  <c r="AH16" i="164" s="1"/>
  <c r="AH1016" i="164" s="1"/>
  <c r="AH1017" i="164" s="1"/>
  <c r="AD23" i="164"/>
  <c r="AF23" i="164" s="1"/>
  <c r="AH23" i="164" s="1"/>
  <c r="AE23" i="164"/>
  <c r="AG23" i="164" s="1"/>
  <c r="AD31" i="164"/>
  <c r="AF31" i="164" s="1"/>
  <c r="AH31" i="164" s="1"/>
  <c r="AE31" i="164"/>
  <c r="AG31" i="164" s="1"/>
  <c r="AD39" i="164"/>
  <c r="AF39" i="164" s="1"/>
  <c r="AH39" i="164" s="1"/>
  <c r="AE39" i="164"/>
  <c r="AG39" i="164" s="1"/>
  <c r="AD47" i="164"/>
  <c r="AF47" i="164" s="1"/>
  <c r="AH47" i="164" s="1"/>
  <c r="AE47" i="164"/>
  <c r="AG47" i="164" s="1"/>
  <c r="AD55" i="164"/>
  <c r="AF55" i="164" s="1"/>
  <c r="AH55" i="164" s="1"/>
  <c r="AE55" i="164"/>
  <c r="AG55" i="164" s="1"/>
  <c r="AD63" i="164"/>
  <c r="AF63" i="164" s="1"/>
  <c r="AH63" i="164" s="1"/>
  <c r="AE63" i="164"/>
  <c r="AG63" i="164" s="1"/>
  <c r="AD71" i="164"/>
  <c r="AF71" i="164" s="1"/>
  <c r="AH71" i="164" s="1"/>
  <c r="AE71" i="164"/>
  <c r="AG71" i="164" s="1"/>
  <c r="AD79" i="164"/>
  <c r="AF79" i="164" s="1"/>
  <c r="AH79" i="164" s="1"/>
  <c r="AE79" i="164"/>
  <c r="AG79" i="164" s="1"/>
  <c r="AD87" i="164"/>
  <c r="AF87" i="164" s="1"/>
  <c r="AH87" i="164" s="1"/>
  <c r="AE87" i="164"/>
  <c r="AG87" i="164" s="1"/>
  <c r="AD95" i="164"/>
  <c r="AF95" i="164" s="1"/>
  <c r="AH95" i="164" s="1"/>
  <c r="AE95" i="164"/>
  <c r="AG95" i="164" s="1"/>
  <c r="AD103" i="164"/>
  <c r="AF103" i="164" s="1"/>
  <c r="AH103" i="164" s="1"/>
  <c r="AE103" i="164"/>
  <c r="AG103" i="164" s="1"/>
  <c r="AE112" i="164"/>
  <c r="AG112" i="164" s="1"/>
  <c r="AD112" i="164"/>
  <c r="AF112" i="164" s="1"/>
  <c r="AH112" i="164" s="1"/>
  <c r="AI141" i="164"/>
  <c r="AD180" i="164"/>
  <c r="AF180" i="164" s="1"/>
  <c r="AH180" i="164" s="1"/>
  <c r="AE180" i="164"/>
  <c r="AG180" i="164" s="1"/>
  <c r="AE134" i="164"/>
  <c r="AG134" i="164" s="1"/>
  <c r="AD134" i="164"/>
  <c r="AF134" i="164" s="1"/>
  <c r="AH134" i="164" s="1"/>
  <c r="AE142" i="164"/>
  <c r="AG142" i="164" s="1"/>
  <c r="AD142" i="164"/>
  <c r="AF142" i="164" s="1"/>
  <c r="AH142" i="164" s="1"/>
  <c r="AE150" i="164"/>
  <c r="AG150" i="164" s="1"/>
  <c r="AD150" i="164"/>
  <c r="AF150" i="164" s="1"/>
  <c r="AH150" i="164" s="1"/>
  <c r="AE25" i="164"/>
  <c r="AG25" i="164" s="1"/>
  <c r="AD25" i="164"/>
  <c r="AF25" i="164" s="1"/>
  <c r="AH25" i="164" s="1"/>
  <c r="AE33" i="164"/>
  <c r="AG33" i="164" s="1"/>
  <c r="AD33" i="164"/>
  <c r="AF33" i="164" s="1"/>
  <c r="AH33" i="164" s="1"/>
  <c r="AE41" i="164"/>
  <c r="AG41" i="164" s="1"/>
  <c r="AD41" i="164"/>
  <c r="AF41" i="164" s="1"/>
  <c r="AH41" i="164" s="1"/>
  <c r="AE49" i="164"/>
  <c r="AG49" i="164" s="1"/>
  <c r="AD49" i="164"/>
  <c r="AF49" i="164" s="1"/>
  <c r="AH49" i="164" s="1"/>
  <c r="AE57" i="164"/>
  <c r="AG57" i="164" s="1"/>
  <c r="AD57" i="164"/>
  <c r="AF57" i="164" s="1"/>
  <c r="AH57" i="164" s="1"/>
  <c r="AE65" i="164"/>
  <c r="AG65" i="164" s="1"/>
  <c r="AD65" i="164"/>
  <c r="AF65" i="164" s="1"/>
  <c r="AH65" i="164" s="1"/>
  <c r="AE73" i="164"/>
  <c r="AG73" i="164" s="1"/>
  <c r="AD73" i="164"/>
  <c r="AF73" i="164" s="1"/>
  <c r="AH73" i="164" s="1"/>
  <c r="AE81" i="164"/>
  <c r="AG81" i="164" s="1"/>
  <c r="AD81" i="164"/>
  <c r="AF81" i="164" s="1"/>
  <c r="AH81" i="164" s="1"/>
  <c r="AE89" i="164"/>
  <c r="AG89" i="164" s="1"/>
  <c r="AD89" i="164"/>
  <c r="AF89" i="164" s="1"/>
  <c r="AH89" i="164" s="1"/>
  <c r="AE97" i="164"/>
  <c r="AG97" i="164" s="1"/>
  <c r="AD97" i="164"/>
  <c r="AF97" i="164" s="1"/>
  <c r="AH97" i="164" s="1"/>
  <c r="AE105" i="164"/>
  <c r="AG105" i="164" s="1"/>
  <c r="AD105" i="164"/>
  <c r="AF105" i="164" s="1"/>
  <c r="AH105" i="164" s="1"/>
  <c r="AD113" i="164"/>
  <c r="AF113" i="164" s="1"/>
  <c r="AH113" i="164" s="1"/>
  <c r="AE113" i="164"/>
  <c r="AG113" i="164" s="1"/>
  <c r="AD121" i="164"/>
  <c r="AF121" i="164" s="1"/>
  <c r="AH121" i="164" s="1"/>
  <c r="AE121" i="164"/>
  <c r="AG121" i="164" s="1"/>
  <c r="AD129" i="164"/>
  <c r="AF129" i="164" s="1"/>
  <c r="AH129" i="164" s="1"/>
  <c r="AE129" i="164"/>
  <c r="AG129" i="164" s="1"/>
  <c r="AD137" i="164"/>
  <c r="AF137" i="164" s="1"/>
  <c r="AH137" i="164" s="1"/>
  <c r="AE137" i="164"/>
  <c r="AG137" i="164" s="1"/>
  <c r="AD145" i="164"/>
  <c r="AF145" i="164" s="1"/>
  <c r="AH145" i="164" s="1"/>
  <c r="AE145" i="164"/>
  <c r="AG145" i="164" s="1"/>
  <c r="AD153" i="164"/>
  <c r="AF153" i="164" s="1"/>
  <c r="AH153" i="164" s="1"/>
  <c r="AE153" i="164"/>
  <c r="AG153" i="164" s="1"/>
  <c r="AI163" i="164"/>
  <c r="AI179" i="164"/>
  <c r="AI195" i="164"/>
  <c r="AE212" i="164"/>
  <c r="AG212" i="164" s="1"/>
  <c r="AD212" i="164"/>
  <c r="AF212" i="164" s="1"/>
  <c r="AH212" i="164" s="1"/>
  <c r="AI243" i="164"/>
  <c r="AI275" i="164"/>
  <c r="AI112" i="164"/>
  <c r="AI123" i="164"/>
  <c r="AI139" i="164"/>
  <c r="AI155" i="164"/>
  <c r="AE224" i="164"/>
  <c r="AG224" i="164" s="1"/>
  <c r="AD224" i="164"/>
  <c r="AF224" i="164" s="1"/>
  <c r="AH224" i="164" s="1"/>
  <c r="AE305" i="164"/>
  <c r="AG305" i="164" s="1"/>
  <c r="AD305" i="164"/>
  <c r="AF305" i="164" s="1"/>
  <c r="AH305" i="164" s="1"/>
  <c r="AE337" i="164"/>
  <c r="AG337" i="164" s="1"/>
  <c r="AD337" i="164"/>
  <c r="AF337" i="164" s="1"/>
  <c r="AH337" i="164" s="1"/>
  <c r="AE369" i="164"/>
  <c r="AG369" i="164" s="1"/>
  <c r="AD369" i="164"/>
  <c r="AF369" i="164" s="1"/>
  <c r="AH369" i="164" s="1"/>
  <c r="AE240" i="164"/>
  <c r="AG240" i="164" s="1"/>
  <c r="AD240" i="164"/>
  <c r="AF240" i="164" s="1"/>
  <c r="AH240" i="164" s="1"/>
  <c r="AE256" i="164"/>
  <c r="AG256" i="164" s="1"/>
  <c r="AD256" i="164"/>
  <c r="AF256" i="164" s="1"/>
  <c r="AH256" i="164" s="1"/>
  <c r="AE272" i="164"/>
  <c r="AG272" i="164" s="1"/>
  <c r="AD272" i="164"/>
  <c r="AF272" i="164" s="1"/>
  <c r="AH272" i="164" s="1"/>
  <c r="AE288" i="164"/>
  <c r="AG288" i="164" s="1"/>
  <c r="AD288" i="164"/>
  <c r="AF288" i="164" s="1"/>
  <c r="AH288" i="164" s="1"/>
  <c r="AE307" i="164"/>
  <c r="AG307" i="164" s="1"/>
  <c r="AD307" i="164"/>
  <c r="AF307" i="164" s="1"/>
  <c r="AH307" i="164" s="1"/>
  <c r="AE339" i="164"/>
  <c r="AG339" i="164" s="1"/>
  <c r="AD339" i="164"/>
  <c r="AF339" i="164" s="1"/>
  <c r="AH339" i="164" s="1"/>
  <c r="AE371" i="164"/>
  <c r="AG371" i="164" s="1"/>
  <c r="AD371" i="164"/>
  <c r="AF371" i="164" s="1"/>
  <c r="AH371" i="164" s="1"/>
  <c r="AE397" i="164"/>
  <c r="AG397" i="164" s="1"/>
  <c r="AD397" i="164"/>
  <c r="AF397" i="164" s="1"/>
  <c r="AH397" i="164" s="1"/>
  <c r="AE329" i="164"/>
  <c r="AG329" i="164" s="1"/>
  <c r="AD329" i="164"/>
  <c r="AF329" i="164" s="1"/>
  <c r="AH329" i="164" s="1"/>
  <c r="AE361" i="164"/>
  <c r="AG361" i="164" s="1"/>
  <c r="AD361" i="164"/>
  <c r="AF361" i="164" s="1"/>
  <c r="AH361" i="164" s="1"/>
  <c r="AE210" i="164"/>
  <c r="AG210" i="164" s="1"/>
  <c r="AD210" i="164"/>
  <c r="AF210" i="164" s="1"/>
  <c r="AH210" i="164" s="1"/>
  <c r="AE226" i="164"/>
  <c r="AG226" i="164" s="1"/>
  <c r="AD226" i="164"/>
  <c r="AF226" i="164" s="1"/>
  <c r="AH226" i="164" s="1"/>
  <c r="AE242" i="164"/>
  <c r="AG242" i="164" s="1"/>
  <c r="AD242" i="164"/>
  <c r="AF242" i="164" s="1"/>
  <c r="AH242" i="164" s="1"/>
  <c r="AE258" i="164"/>
  <c r="AG258" i="164" s="1"/>
  <c r="AD258" i="164"/>
  <c r="AF258" i="164" s="1"/>
  <c r="AH258" i="164" s="1"/>
  <c r="AE274" i="164"/>
  <c r="AG274" i="164" s="1"/>
  <c r="AD274" i="164"/>
  <c r="AF274" i="164" s="1"/>
  <c r="AH274" i="164" s="1"/>
  <c r="AE290" i="164"/>
  <c r="AG290" i="164" s="1"/>
  <c r="AD290" i="164"/>
  <c r="AF290" i="164" s="1"/>
  <c r="AH290" i="164" s="1"/>
  <c r="AE331" i="164"/>
  <c r="AG331" i="164" s="1"/>
  <c r="AD331" i="164"/>
  <c r="AF331" i="164" s="1"/>
  <c r="AH331" i="164" s="1"/>
  <c r="AE363" i="164"/>
  <c r="AG363" i="164" s="1"/>
  <c r="AD363" i="164"/>
  <c r="AF363" i="164" s="1"/>
  <c r="AH363" i="164" s="1"/>
  <c r="AE401" i="164"/>
  <c r="AG401" i="164" s="1"/>
  <c r="AD401" i="164"/>
  <c r="AF401" i="164" s="1"/>
  <c r="AH401" i="164" s="1"/>
  <c r="AE119" i="164"/>
  <c r="AG119" i="164" s="1"/>
  <c r="AD119" i="164"/>
  <c r="AF119" i="164" s="1"/>
  <c r="AH119" i="164" s="1"/>
  <c r="AE127" i="164"/>
  <c r="AG127" i="164" s="1"/>
  <c r="AD127" i="164"/>
  <c r="AF127" i="164" s="1"/>
  <c r="AH127" i="164" s="1"/>
  <c r="AE135" i="164"/>
  <c r="AG135" i="164" s="1"/>
  <c r="AD135" i="164"/>
  <c r="AF135" i="164" s="1"/>
  <c r="AH135" i="164" s="1"/>
  <c r="AE143" i="164"/>
  <c r="AG143" i="164" s="1"/>
  <c r="AD143" i="164"/>
  <c r="AF143" i="164" s="1"/>
  <c r="AH143" i="164" s="1"/>
  <c r="AE151" i="164"/>
  <c r="AG151" i="164" s="1"/>
  <c r="AD151" i="164"/>
  <c r="AF151" i="164" s="1"/>
  <c r="AH151" i="164" s="1"/>
  <c r="AE159" i="164"/>
  <c r="AG159" i="164" s="1"/>
  <c r="AD159" i="164"/>
  <c r="AF159" i="164" s="1"/>
  <c r="AH159" i="164" s="1"/>
  <c r="AE167" i="164"/>
  <c r="AG167" i="164" s="1"/>
  <c r="AD167" i="164"/>
  <c r="AF167" i="164" s="1"/>
  <c r="AH167" i="164" s="1"/>
  <c r="AE175" i="164"/>
  <c r="AG175" i="164" s="1"/>
  <c r="AD175" i="164"/>
  <c r="AF175" i="164" s="1"/>
  <c r="AH175" i="164" s="1"/>
  <c r="AE183" i="164"/>
  <c r="AG183" i="164" s="1"/>
  <c r="AD183" i="164"/>
  <c r="AF183" i="164" s="1"/>
  <c r="AH183" i="164" s="1"/>
  <c r="AE191" i="164"/>
  <c r="AG191" i="164" s="1"/>
  <c r="AD191" i="164"/>
  <c r="AF191" i="164" s="1"/>
  <c r="AH191" i="164" s="1"/>
  <c r="AE199" i="164"/>
  <c r="AG199" i="164" s="1"/>
  <c r="AD199" i="164"/>
  <c r="AF199" i="164" s="1"/>
  <c r="AH199" i="164" s="1"/>
  <c r="AE207" i="164"/>
  <c r="AG207" i="164" s="1"/>
  <c r="AD207" i="164"/>
  <c r="AF207" i="164" s="1"/>
  <c r="AH207" i="164" s="1"/>
  <c r="AD215" i="164"/>
  <c r="AF215" i="164" s="1"/>
  <c r="AH215" i="164" s="1"/>
  <c r="AE215" i="164"/>
  <c r="AG215" i="164" s="1"/>
  <c r="AD223" i="164"/>
  <c r="AF223" i="164" s="1"/>
  <c r="AH223" i="164" s="1"/>
  <c r="AE223" i="164"/>
  <c r="AG223" i="164" s="1"/>
  <c r="AD231" i="164"/>
  <c r="AF231" i="164" s="1"/>
  <c r="AH231" i="164" s="1"/>
  <c r="AE231" i="164"/>
  <c r="AG231" i="164" s="1"/>
  <c r="AD239" i="164"/>
  <c r="AF239" i="164" s="1"/>
  <c r="AH239" i="164" s="1"/>
  <c r="AE239" i="164"/>
  <c r="AG239" i="164" s="1"/>
  <c r="AD247" i="164"/>
  <c r="AF247" i="164" s="1"/>
  <c r="AH247" i="164" s="1"/>
  <c r="AE247" i="164"/>
  <c r="AG247" i="164" s="1"/>
  <c r="AD255" i="164"/>
  <c r="AF255" i="164" s="1"/>
  <c r="AH255" i="164" s="1"/>
  <c r="AE255" i="164"/>
  <c r="AG255" i="164" s="1"/>
  <c r="AD263" i="164"/>
  <c r="AF263" i="164" s="1"/>
  <c r="AH263" i="164" s="1"/>
  <c r="AE263" i="164"/>
  <c r="AG263" i="164" s="1"/>
  <c r="AD271" i="164"/>
  <c r="AF271" i="164" s="1"/>
  <c r="AH271" i="164" s="1"/>
  <c r="AE271" i="164"/>
  <c r="AG271" i="164" s="1"/>
  <c r="AD279" i="164"/>
  <c r="AF279" i="164" s="1"/>
  <c r="AH279" i="164" s="1"/>
  <c r="AE279" i="164"/>
  <c r="AG279" i="164" s="1"/>
  <c r="AD287" i="164"/>
  <c r="AF287" i="164" s="1"/>
  <c r="AH287" i="164" s="1"/>
  <c r="AE287" i="164"/>
  <c r="AG287" i="164" s="1"/>
  <c r="AD296" i="164"/>
  <c r="AF296" i="164" s="1"/>
  <c r="AH296" i="164" s="1"/>
  <c r="AE296" i="164"/>
  <c r="AG296" i="164" s="1"/>
  <c r="AD304" i="164"/>
  <c r="AF304" i="164" s="1"/>
  <c r="AH304" i="164" s="1"/>
  <c r="AE304" i="164"/>
  <c r="AG304" i="164" s="1"/>
  <c r="AD312" i="164"/>
  <c r="AF312" i="164" s="1"/>
  <c r="AH312" i="164" s="1"/>
  <c r="AE312" i="164"/>
  <c r="AG312" i="164" s="1"/>
  <c r="AD320" i="164"/>
  <c r="AF320" i="164" s="1"/>
  <c r="AH320" i="164" s="1"/>
  <c r="AE320" i="164"/>
  <c r="AG320" i="164" s="1"/>
  <c r="AD328" i="164"/>
  <c r="AF328" i="164" s="1"/>
  <c r="AH328" i="164" s="1"/>
  <c r="AE328" i="164"/>
  <c r="AG328" i="164" s="1"/>
  <c r="AD336" i="164"/>
  <c r="AF336" i="164" s="1"/>
  <c r="AH336" i="164" s="1"/>
  <c r="AE336" i="164"/>
  <c r="AG336" i="164" s="1"/>
  <c r="AD344" i="164"/>
  <c r="AF344" i="164" s="1"/>
  <c r="AH344" i="164" s="1"/>
  <c r="AE344" i="164"/>
  <c r="AG344" i="164" s="1"/>
  <c r="AD352" i="164"/>
  <c r="AF352" i="164" s="1"/>
  <c r="AH352" i="164" s="1"/>
  <c r="AE352" i="164"/>
  <c r="AG352" i="164" s="1"/>
  <c r="AD360" i="164"/>
  <c r="AF360" i="164" s="1"/>
  <c r="AH360" i="164" s="1"/>
  <c r="AE360" i="164"/>
  <c r="AG360" i="164" s="1"/>
  <c r="AD368" i="164"/>
  <c r="AF368" i="164" s="1"/>
  <c r="AH368" i="164" s="1"/>
  <c r="AE368" i="164"/>
  <c r="AG368" i="164" s="1"/>
  <c r="AD460" i="164"/>
  <c r="AF460" i="164" s="1"/>
  <c r="AH460" i="164" s="1"/>
  <c r="AE460" i="164"/>
  <c r="AG460" i="164" s="1"/>
  <c r="AD476" i="164"/>
  <c r="AF476" i="164" s="1"/>
  <c r="AH476" i="164" s="1"/>
  <c r="AE476" i="164"/>
  <c r="AG476" i="164" s="1"/>
  <c r="AD492" i="164"/>
  <c r="AF492" i="164" s="1"/>
  <c r="AH492" i="164" s="1"/>
  <c r="AE492" i="164"/>
  <c r="AG492" i="164" s="1"/>
  <c r="AD508" i="164"/>
  <c r="AF508" i="164" s="1"/>
  <c r="AH508" i="164" s="1"/>
  <c r="AE508" i="164"/>
  <c r="AG508" i="164" s="1"/>
  <c r="AD524" i="164"/>
  <c r="AF524" i="164" s="1"/>
  <c r="AH524" i="164" s="1"/>
  <c r="AE524" i="164"/>
  <c r="AG524" i="164" s="1"/>
  <c r="AE631" i="164"/>
  <c r="AG631" i="164" s="1"/>
  <c r="AD631" i="164"/>
  <c r="AF631" i="164" s="1"/>
  <c r="AH631" i="164" s="1"/>
  <c r="AI316" i="164"/>
  <c r="AI332" i="164"/>
  <c r="AI348" i="164"/>
  <c r="AI364" i="164"/>
  <c r="AE379" i="164"/>
  <c r="AG379" i="164" s="1"/>
  <c r="AD379" i="164"/>
  <c r="AF379" i="164" s="1"/>
  <c r="AH379" i="164" s="1"/>
  <c r="AE395" i="164"/>
  <c r="AG395" i="164" s="1"/>
  <c r="AD395" i="164"/>
  <c r="AF395" i="164" s="1"/>
  <c r="AH395" i="164" s="1"/>
  <c r="AE411" i="164"/>
  <c r="AG411" i="164" s="1"/>
  <c r="AD411" i="164"/>
  <c r="AF411" i="164" s="1"/>
  <c r="AH411" i="164" s="1"/>
  <c r="AE427" i="164"/>
  <c r="AG427" i="164" s="1"/>
  <c r="AD427" i="164"/>
  <c r="AF427" i="164" s="1"/>
  <c r="AH427" i="164" s="1"/>
  <c r="AE443" i="164"/>
  <c r="AG443" i="164" s="1"/>
  <c r="AD443" i="164"/>
  <c r="AF443" i="164" s="1"/>
  <c r="AH443" i="164" s="1"/>
  <c r="AI210" i="164"/>
  <c r="AI218" i="164"/>
  <c r="AI226" i="164"/>
  <c r="AI234" i="164"/>
  <c r="AI242" i="164"/>
  <c r="AI250" i="164"/>
  <c r="AI258" i="164"/>
  <c r="AI266" i="164"/>
  <c r="AI274" i="164"/>
  <c r="AI282" i="164"/>
  <c r="AI290" i="164"/>
  <c r="AI384" i="164"/>
  <c r="AI400" i="164"/>
  <c r="AI416" i="164"/>
  <c r="AI432" i="164"/>
  <c r="AI295" i="164"/>
  <c r="AI303" i="164"/>
  <c r="AI311" i="164"/>
  <c r="AI319" i="164"/>
  <c r="AI327" i="164"/>
  <c r="AI335" i="164"/>
  <c r="AI343" i="164"/>
  <c r="AI351" i="164"/>
  <c r="AI359" i="164"/>
  <c r="AI367" i="164"/>
  <c r="AI375" i="164"/>
  <c r="AI383" i="164"/>
  <c r="AI391" i="164"/>
  <c r="AI399" i="164"/>
  <c r="AI407" i="164"/>
  <c r="AI415" i="164"/>
  <c r="AI423" i="164"/>
  <c r="AI431" i="164"/>
  <c r="AI439" i="164"/>
  <c r="AI448" i="164"/>
  <c r="AI464" i="164"/>
  <c r="AI480" i="164"/>
  <c r="AI496" i="164"/>
  <c r="AI512" i="164"/>
  <c r="AI528" i="164"/>
  <c r="AD543" i="164"/>
  <c r="AF543" i="164" s="1"/>
  <c r="AH543" i="164" s="1"/>
  <c r="AE543" i="164"/>
  <c r="AG543" i="164" s="1"/>
  <c r="AD559" i="164"/>
  <c r="AF559" i="164" s="1"/>
  <c r="AH559" i="164" s="1"/>
  <c r="AE559" i="164"/>
  <c r="AG559" i="164" s="1"/>
  <c r="AD575" i="164"/>
  <c r="AF575" i="164" s="1"/>
  <c r="AH575" i="164" s="1"/>
  <c r="AE575" i="164"/>
  <c r="AG575" i="164" s="1"/>
  <c r="AD591" i="164"/>
  <c r="AF591" i="164" s="1"/>
  <c r="AH591" i="164" s="1"/>
  <c r="AE591" i="164"/>
  <c r="AG591" i="164" s="1"/>
  <c r="AD607" i="164"/>
  <c r="AF607" i="164" s="1"/>
  <c r="AH607" i="164" s="1"/>
  <c r="AE607" i="164"/>
  <c r="AG607" i="164" s="1"/>
  <c r="AE621" i="164"/>
  <c r="AG621" i="164" s="1"/>
  <c r="AD621" i="164"/>
  <c r="AF621" i="164" s="1"/>
  <c r="AH621" i="164" s="1"/>
  <c r="AE653" i="164"/>
  <c r="AG653" i="164" s="1"/>
  <c r="AD653" i="164"/>
  <c r="AF653" i="164" s="1"/>
  <c r="AH653" i="164" s="1"/>
  <c r="AI689" i="164"/>
  <c r="AE429" i="164"/>
  <c r="AG429" i="164" s="1"/>
  <c r="AD429" i="164"/>
  <c r="AF429" i="164" s="1"/>
  <c r="AH429" i="164" s="1"/>
  <c r="AE437" i="164"/>
  <c r="AG437" i="164" s="1"/>
  <c r="AD437" i="164"/>
  <c r="AF437" i="164" s="1"/>
  <c r="AH437" i="164" s="1"/>
  <c r="AE445" i="164"/>
  <c r="AG445" i="164" s="1"/>
  <c r="AD445" i="164"/>
  <c r="AF445" i="164" s="1"/>
  <c r="AH445" i="164" s="1"/>
  <c r="AE533" i="164"/>
  <c r="AG533" i="164" s="1"/>
  <c r="AD533" i="164"/>
  <c r="AF533" i="164" s="1"/>
  <c r="AH533" i="164" s="1"/>
  <c r="AE541" i="164"/>
  <c r="AG541" i="164" s="1"/>
  <c r="AD541" i="164"/>
  <c r="AF541" i="164" s="1"/>
  <c r="AH541" i="164" s="1"/>
  <c r="AE549" i="164"/>
  <c r="AG549" i="164" s="1"/>
  <c r="AD549" i="164"/>
  <c r="AF549" i="164" s="1"/>
  <c r="AH549" i="164" s="1"/>
  <c r="AE557" i="164"/>
  <c r="AG557" i="164" s="1"/>
  <c r="AD557" i="164"/>
  <c r="AF557" i="164" s="1"/>
  <c r="AH557" i="164" s="1"/>
  <c r="AE565" i="164"/>
  <c r="AG565" i="164" s="1"/>
  <c r="AD565" i="164"/>
  <c r="AF565" i="164" s="1"/>
  <c r="AH565" i="164" s="1"/>
  <c r="AE573" i="164"/>
  <c r="AG573" i="164" s="1"/>
  <c r="AD573" i="164"/>
  <c r="AF573" i="164" s="1"/>
  <c r="AH573" i="164" s="1"/>
  <c r="AE581" i="164"/>
  <c r="AG581" i="164" s="1"/>
  <c r="AD581" i="164"/>
  <c r="AF581" i="164" s="1"/>
  <c r="AH581" i="164" s="1"/>
  <c r="AE589" i="164"/>
  <c r="AG589" i="164" s="1"/>
  <c r="AD589" i="164"/>
  <c r="AF589" i="164" s="1"/>
  <c r="AH589" i="164" s="1"/>
  <c r="AE597" i="164"/>
  <c r="AG597" i="164" s="1"/>
  <c r="AD597" i="164"/>
  <c r="AF597" i="164" s="1"/>
  <c r="AH597" i="164" s="1"/>
  <c r="AE605" i="164"/>
  <c r="AG605" i="164" s="1"/>
  <c r="AD605" i="164"/>
  <c r="AF605" i="164" s="1"/>
  <c r="AH605" i="164" s="1"/>
  <c r="AE623" i="164"/>
  <c r="AG623" i="164" s="1"/>
  <c r="AD623" i="164"/>
  <c r="AF623" i="164" s="1"/>
  <c r="AH623" i="164" s="1"/>
  <c r="AE655" i="164"/>
  <c r="AG655" i="164" s="1"/>
  <c r="AD655" i="164"/>
  <c r="AF655" i="164" s="1"/>
  <c r="AH655" i="164" s="1"/>
  <c r="AE749" i="164"/>
  <c r="AG749" i="164" s="1"/>
  <c r="AD749" i="164"/>
  <c r="AF749" i="164" s="1"/>
  <c r="AH749" i="164" s="1"/>
  <c r="AD380" i="164"/>
  <c r="AF380" i="164" s="1"/>
  <c r="AH380" i="164" s="1"/>
  <c r="AE380" i="164"/>
  <c r="AG380" i="164" s="1"/>
  <c r="AD388" i="164"/>
  <c r="AF388" i="164" s="1"/>
  <c r="AH388" i="164" s="1"/>
  <c r="AE388" i="164"/>
  <c r="AG388" i="164" s="1"/>
  <c r="AD396" i="164"/>
  <c r="AF396" i="164" s="1"/>
  <c r="AH396" i="164" s="1"/>
  <c r="AE396" i="164"/>
  <c r="AG396" i="164" s="1"/>
  <c r="AD404" i="164"/>
  <c r="AF404" i="164" s="1"/>
  <c r="AH404" i="164" s="1"/>
  <c r="AE404" i="164"/>
  <c r="AG404" i="164" s="1"/>
  <c r="AD412" i="164"/>
  <c r="AF412" i="164" s="1"/>
  <c r="AH412" i="164" s="1"/>
  <c r="AE412" i="164"/>
  <c r="AG412" i="164" s="1"/>
  <c r="AD420" i="164"/>
  <c r="AF420" i="164" s="1"/>
  <c r="AH420" i="164" s="1"/>
  <c r="AE420" i="164"/>
  <c r="AG420" i="164" s="1"/>
  <c r="AE428" i="164"/>
  <c r="AG428" i="164" s="1"/>
  <c r="AD428" i="164"/>
  <c r="AF428" i="164" s="1"/>
  <c r="AH428" i="164" s="1"/>
  <c r="AE436" i="164"/>
  <c r="AG436" i="164" s="1"/>
  <c r="AD436" i="164"/>
  <c r="AF436" i="164" s="1"/>
  <c r="AH436" i="164" s="1"/>
  <c r="AE444" i="164"/>
  <c r="AG444" i="164" s="1"/>
  <c r="AD444" i="164"/>
  <c r="AF444" i="164" s="1"/>
  <c r="AH444" i="164" s="1"/>
  <c r="AE451" i="164"/>
  <c r="AG451" i="164" s="1"/>
  <c r="AD451" i="164"/>
  <c r="AF451" i="164" s="1"/>
  <c r="AH451" i="164" s="1"/>
  <c r="AE459" i="164"/>
  <c r="AG459" i="164" s="1"/>
  <c r="AD459" i="164"/>
  <c r="AF459" i="164" s="1"/>
  <c r="AH459" i="164" s="1"/>
  <c r="AE467" i="164"/>
  <c r="AG467" i="164" s="1"/>
  <c r="AD467" i="164"/>
  <c r="AF467" i="164" s="1"/>
  <c r="AH467" i="164" s="1"/>
  <c r="AE475" i="164"/>
  <c r="AG475" i="164" s="1"/>
  <c r="AD475" i="164"/>
  <c r="AF475" i="164" s="1"/>
  <c r="AH475" i="164" s="1"/>
  <c r="AE483" i="164"/>
  <c r="AG483" i="164" s="1"/>
  <c r="AD483" i="164"/>
  <c r="AF483" i="164" s="1"/>
  <c r="AH483" i="164" s="1"/>
  <c r="AE491" i="164"/>
  <c r="AG491" i="164" s="1"/>
  <c r="AD491" i="164"/>
  <c r="AF491" i="164" s="1"/>
  <c r="AH491" i="164" s="1"/>
  <c r="AE499" i="164"/>
  <c r="AG499" i="164" s="1"/>
  <c r="AD499" i="164"/>
  <c r="AF499" i="164" s="1"/>
  <c r="AH499" i="164" s="1"/>
  <c r="AE507" i="164"/>
  <c r="AG507" i="164" s="1"/>
  <c r="AD507" i="164"/>
  <c r="AF507" i="164" s="1"/>
  <c r="AH507" i="164" s="1"/>
  <c r="AE515" i="164"/>
  <c r="AG515" i="164" s="1"/>
  <c r="AD515" i="164"/>
  <c r="AF515" i="164" s="1"/>
  <c r="AH515" i="164" s="1"/>
  <c r="AE523" i="164"/>
  <c r="AG523" i="164" s="1"/>
  <c r="AD523" i="164"/>
  <c r="AF523" i="164" s="1"/>
  <c r="AH523" i="164" s="1"/>
  <c r="AE629" i="164"/>
  <c r="AG629" i="164" s="1"/>
  <c r="AD629" i="164"/>
  <c r="AF629" i="164" s="1"/>
  <c r="AH629" i="164" s="1"/>
  <c r="AE661" i="164"/>
  <c r="AG661" i="164" s="1"/>
  <c r="AD661" i="164"/>
  <c r="AF661" i="164" s="1"/>
  <c r="AH661" i="164" s="1"/>
  <c r="AI529" i="164"/>
  <c r="AI537" i="164"/>
  <c r="AI545" i="164"/>
  <c r="AI553" i="164"/>
  <c r="AI561" i="164"/>
  <c r="AI569" i="164"/>
  <c r="AI577" i="164"/>
  <c r="AI585" i="164"/>
  <c r="AI593" i="164"/>
  <c r="AI601" i="164"/>
  <c r="AI609" i="164"/>
  <c r="AI617" i="164"/>
  <c r="AI625" i="164"/>
  <c r="AI633" i="164"/>
  <c r="AI641" i="164"/>
  <c r="AI649" i="164"/>
  <c r="AI657" i="164"/>
  <c r="AI665" i="164"/>
  <c r="AI676" i="164"/>
  <c r="AD691" i="164"/>
  <c r="AF691" i="164" s="1"/>
  <c r="AH691" i="164" s="1"/>
  <c r="AE691" i="164"/>
  <c r="AG691" i="164" s="1"/>
  <c r="AD726" i="164"/>
  <c r="AF726" i="164" s="1"/>
  <c r="AH726" i="164" s="1"/>
  <c r="AE726" i="164"/>
  <c r="AG726" i="164" s="1"/>
  <c r="AD754" i="164"/>
  <c r="AF754" i="164" s="1"/>
  <c r="AH754" i="164" s="1"/>
  <c r="AE754" i="164"/>
  <c r="AG754" i="164" s="1"/>
  <c r="AD675" i="164"/>
  <c r="AF675" i="164" s="1"/>
  <c r="AH675" i="164" s="1"/>
  <c r="AE675" i="164"/>
  <c r="AG675" i="164" s="1"/>
  <c r="AD695" i="164"/>
  <c r="AF695" i="164" s="1"/>
  <c r="AH695" i="164" s="1"/>
  <c r="AE695" i="164"/>
  <c r="AG695" i="164" s="1"/>
  <c r="AD730" i="164"/>
  <c r="AF730" i="164" s="1"/>
  <c r="AH730" i="164" s="1"/>
  <c r="AE730" i="164"/>
  <c r="AG730" i="164" s="1"/>
  <c r="AI451" i="164"/>
  <c r="AI459" i="164"/>
  <c r="AI467" i="164"/>
  <c r="AI475" i="164"/>
  <c r="AI483" i="164"/>
  <c r="AI491" i="164"/>
  <c r="AI499" i="164"/>
  <c r="AI507" i="164"/>
  <c r="AI515" i="164"/>
  <c r="AI523" i="164"/>
  <c r="AI531" i="164"/>
  <c r="AI539" i="164"/>
  <c r="AI547" i="164"/>
  <c r="AI555" i="164"/>
  <c r="AI563" i="164"/>
  <c r="AI571" i="164"/>
  <c r="AI579" i="164"/>
  <c r="AI587" i="164"/>
  <c r="AI595" i="164"/>
  <c r="AI603" i="164"/>
  <c r="AI611" i="164"/>
  <c r="AI619" i="164"/>
  <c r="AI627" i="164"/>
  <c r="AI635" i="164"/>
  <c r="AI643" i="164"/>
  <c r="AI651" i="164"/>
  <c r="AI659" i="164"/>
  <c r="AI667" i="164"/>
  <c r="AI675" i="164"/>
  <c r="AI703" i="164"/>
  <c r="AI719" i="164"/>
  <c r="AI735" i="164"/>
  <c r="AE751" i="164"/>
  <c r="AG751" i="164" s="1"/>
  <c r="AD751" i="164"/>
  <c r="AF751" i="164" s="1"/>
  <c r="AH751" i="164" s="1"/>
  <c r="AE783" i="164"/>
  <c r="AG783" i="164" s="1"/>
  <c r="AD783" i="164"/>
  <c r="AF783" i="164" s="1"/>
  <c r="AH783" i="164" s="1"/>
  <c r="AE684" i="164"/>
  <c r="AG684" i="164" s="1"/>
  <c r="AD684" i="164"/>
  <c r="AF684" i="164" s="1"/>
  <c r="AH684" i="164" s="1"/>
  <c r="AE711" i="164"/>
  <c r="AG711" i="164" s="1"/>
  <c r="AD711" i="164"/>
  <c r="AF711" i="164" s="1"/>
  <c r="AH711" i="164" s="1"/>
  <c r="AE727" i="164"/>
  <c r="AG727" i="164" s="1"/>
  <c r="AD727" i="164"/>
  <c r="AF727" i="164" s="1"/>
  <c r="AH727" i="164" s="1"/>
  <c r="AE743" i="164"/>
  <c r="AG743" i="164" s="1"/>
  <c r="AD743" i="164"/>
  <c r="AF743" i="164" s="1"/>
  <c r="AH743" i="164" s="1"/>
  <c r="AE690" i="164"/>
  <c r="AG690" i="164" s="1"/>
  <c r="AD690" i="164"/>
  <c r="AF690" i="164" s="1"/>
  <c r="AH690" i="164" s="1"/>
  <c r="AE698" i="164"/>
  <c r="AG698" i="164" s="1"/>
  <c r="AD698" i="164"/>
  <c r="AF698" i="164" s="1"/>
  <c r="AH698" i="164" s="1"/>
  <c r="AI710" i="164"/>
  <c r="AI726" i="164"/>
  <c r="AI742" i="164"/>
  <c r="AI759" i="164"/>
  <c r="AD685" i="164"/>
  <c r="AF685" i="164" s="1"/>
  <c r="AH685" i="164" s="1"/>
  <c r="AE685" i="164"/>
  <c r="AG685" i="164" s="1"/>
  <c r="AE693" i="164"/>
  <c r="AG693" i="164" s="1"/>
  <c r="AD693" i="164"/>
  <c r="AF693" i="164" s="1"/>
  <c r="AH693" i="164" s="1"/>
  <c r="AI779" i="164"/>
  <c r="AI799" i="164"/>
  <c r="AD837" i="164"/>
  <c r="AF837" i="164" s="1"/>
  <c r="AH837" i="164" s="1"/>
  <c r="AE837" i="164"/>
  <c r="AG837" i="164" s="1"/>
  <c r="AE874" i="164"/>
  <c r="AG874" i="164" s="1"/>
  <c r="AD874" i="164"/>
  <c r="AF874" i="164" s="1"/>
  <c r="AH874" i="164" s="1"/>
  <c r="AD762" i="164"/>
  <c r="AF762" i="164" s="1"/>
  <c r="AH762" i="164" s="1"/>
  <c r="AE762" i="164"/>
  <c r="AG762" i="164" s="1"/>
  <c r="AD770" i="164"/>
  <c r="AF770" i="164" s="1"/>
  <c r="AH770" i="164" s="1"/>
  <c r="AE770" i="164"/>
  <c r="AG770" i="164" s="1"/>
  <c r="AD778" i="164"/>
  <c r="AF778" i="164" s="1"/>
  <c r="AH778" i="164" s="1"/>
  <c r="AE778" i="164"/>
  <c r="AG778" i="164" s="1"/>
  <c r="AD786" i="164"/>
  <c r="AF786" i="164" s="1"/>
  <c r="AH786" i="164" s="1"/>
  <c r="AE786" i="164"/>
  <c r="AG786" i="164" s="1"/>
  <c r="AD794" i="164"/>
  <c r="AF794" i="164" s="1"/>
  <c r="AH794" i="164" s="1"/>
  <c r="AE794" i="164"/>
  <c r="AG794" i="164" s="1"/>
  <c r="AD810" i="164"/>
  <c r="AF810" i="164" s="1"/>
  <c r="AH810" i="164" s="1"/>
  <c r="AE810" i="164"/>
  <c r="AG810" i="164" s="1"/>
  <c r="AE830" i="164"/>
  <c r="AG830" i="164" s="1"/>
  <c r="AD830" i="164"/>
  <c r="AF830" i="164" s="1"/>
  <c r="AH830" i="164" s="1"/>
  <c r="AE925" i="164"/>
  <c r="AG925" i="164" s="1"/>
  <c r="AD925" i="164"/>
  <c r="AF925" i="164" s="1"/>
  <c r="AH925" i="164" s="1"/>
  <c r="AI754" i="164"/>
  <c r="AI762" i="164"/>
  <c r="AI770" i="164"/>
  <c r="AI778" i="164"/>
  <c r="AI786" i="164"/>
  <c r="AI794" i="164"/>
  <c r="AE803" i="164"/>
  <c r="AG803" i="164" s="1"/>
  <c r="AD803" i="164"/>
  <c r="AF803" i="164" s="1"/>
  <c r="AH803" i="164" s="1"/>
  <c r="AE819" i="164"/>
  <c r="AG819" i="164" s="1"/>
  <c r="AD819" i="164"/>
  <c r="AF819" i="164" s="1"/>
  <c r="AH819" i="164" s="1"/>
  <c r="AD853" i="164"/>
  <c r="AF853" i="164" s="1"/>
  <c r="AH853" i="164" s="1"/>
  <c r="AE853" i="164"/>
  <c r="AG853" i="164" s="1"/>
  <c r="AE878" i="164"/>
  <c r="AG878" i="164" s="1"/>
  <c r="AD878" i="164"/>
  <c r="AF878" i="164" s="1"/>
  <c r="AH878" i="164" s="1"/>
  <c r="AD904" i="164"/>
  <c r="AF904" i="164" s="1"/>
  <c r="AH904" i="164" s="1"/>
  <c r="AE904" i="164"/>
  <c r="AG904" i="164" s="1"/>
  <c r="AE700" i="164"/>
  <c r="AG700" i="164" s="1"/>
  <c r="AD700" i="164"/>
  <c r="AF700" i="164" s="1"/>
  <c r="AH700" i="164" s="1"/>
  <c r="AD708" i="164"/>
  <c r="AF708" i="164" s="1"/>
  <c r="AH708" i="164" s="1"/>
  <c r="AE708" i="164"/>
  <c r="AG708" i="164" s="1"/>
  <c r="AE716" i="164"/>
  <c r="AG716" i="164" s="1"/>
  <c r="AD716" i="164"/>
  <c r="AF716" i="164" s="1"/>
  <c r="AH716" i="164" s="1"/>
  <c r="AD724" i="164"/>
  <c r="AF724" i="164" s="1"/>
  <c r="AH724" i="164" s="1"/>
  <c r="AE724" i="164"/>
  <c r="AG724" i="164" s="1"/>
  <c r="AE732" i="164"/>
  <c r="AG732" i="164" s="1"/>
  <c r="AD732" i="164"/>
  <c r="AF732" i="164" s="1"/>
  <c r="AH732" i="164" s="1"/>
  <c r="AD740" i="164"/>
  <c r="AF740" i="164" s="1"/>
  <c r="AH740" i="164" s="1"/>
  <c r="AE740" i="164"/>
  <c r="AG740" i="164" s="1"/>
  <c r="AE748" i="164"/>
  <c r="AG748" i="164" s="1"/>
  <c r="AD748" i="164"/>
  <c r="AF748" i="164" s="1"/>
  <c r="AH748" i="164" s="1"/>
  <c r="AE756" i="164"/>
  <c r="AG756" i="164" s="1"/>
  <c r="AD756" i="164"/>
  <c r="AF756" i="164" s="1"/>
  <c r="AH756" i="164" s="1"/>
  <c r="AE764" i="164"/>
  <c r="AG764" i="164" s="1"/>
  <c r="AD764" i="164"/>
  <c r="AF764" i="164" s="1"/>
  <c r="AH764" i="164" s="1"/>
  <c r="AE772" i="164"/>
  <c r="AG772" i="164" s="1"/>
  <c r="AD772" i="164"/>
  <c r="AF772" i="164" s="1"/>
  <c r="AH772" i="164" s="1"/>
  <c r="AE780" i="164"/>
  <c r="AG780" i="164" s="1"/>
  <c r="AD780" i="164"/>
  <c r="AF780" i="164" s="1"/>
  <c r="AH780" i="164" s="1"/>
  <c r="AE788" i="164"/>
  <c r="AG788" i="164" s="1"/>
  <c r="AD788" i="164"/>
  <c r="AF788" i="164" s="1"/>
  <c r="AH788" i="164" s="1"/>
  <c r="AD795" i="164"/>
  <c r="AF795" i="164" s="1"/>
  <c r="AH795" i="164" s="1"/>
  <c r="AE795" i="164"/>
  <c r="AG795" i="164" s="1"/>
  <c r="AI803" i="164"/>
  <c r="AI819" i="164"/>
  <c r="AE844" i="164"/>
  <c r="AG844" i="164" s="1"/>
  <c r="AD844" i="164"/>
  <c r="AF844" i="164" s="1"/>
  <c r="AH844" i="164" s="1"/>
  <c r="AE872" i="164"/>
  <c r="AG872" i="164" s="1"/>
  <c r="AD872" i="164"/>
  <c r="AF872" i="164" s="1"/>
  <c r="AH872" i="164" s="1"/>
  <c r="AE923" i="164"/>
  <c r="AG923" i="164" s="1"/>
  <c r="AD923" i="164"/>
  <c r="AF923" i="164" s="1"/>
  <c r="AH923" i="164" s="1"/>
  <c r="AI802" i="164"/>
  <c r="AI810" i="164"/>
  <c r="AI818" i="164"/>
  <c r="AE838" i="164"/>
  <c r="AG838" i="164" s="1"/>
  <c r="AD838" i="164"/>
  <c r="AF838" i="164" s="1"/>
  <c r="AH838" i="164" s="1"/>
  <c r="AI850" i="164"/>
  <c r="AE870" i="164"/>
  <c r="AG870" i="164" s="1"/>
  <c r="AD870" i="164"/>
  <c r="AF870" i="164" s="1"/>
  <c r="AH870" i="164" s="1"/>
  <c r="AE886" i="164"/>
  <c r="AG886" i="164" s="1"/>
  <c r="AD886" i="164"/>
  <c r="AF886" i="164" s="1"/>
  <c r="AH886" i="164" s="1"/>
  <c r="AI902" i="164"/>
  <c r="AE826" i="164"/>
  <c r="AG826" i="164" s="1"/>
  <c r="AD826" i="164"/>
  <c r="AF826" i="164" s="1"/>
  <c r="AH826" i="164" s="1"/>
  <c r="AI838" i="164"/>
  <c r="AE852" i="164"/>
  <c r="AG852" i="164" s="1"/>
  <c r="AD852" i="164"/>
  <c r="AF852" i="164" s="1"/>
  <c r="AH852" i="164" s="1"/>
  <c r="AE866" i="164"/>
  <c r="AG866" i="164" s="1"/>
  <c r="AD866" i="164"/>
  <c r="AF866" i="164" s="1"/>
  <c r="AH866" i="164" s="1"/>
  <c r="AE882" i="164"/>
  <c r="AG882" i="164" s="1"/>
  <c r="AD882" i="164"/>
  <c r="AF882" i="164" s="1"/>
  <c r="AH882" i="164" s="1"/>
  <c r="AE898" i="164"/>
  <c r="AG898" i="164" s="1"/>
  <c r="AD898" i="164"/>
  <c r="AF898" i="164" s="1"/>
  <c r="AH898" i="164" s="1"/>
  <c r="AD965" i="164"/>
  <c r="AF965" i="164" s="1"/>
  <c r="AH965" i="164" s="1"/>
  <c r="AE965" i="164"/>
  <c r="AG965" i="164" s="1"/>
  <c r="AE941" i="164"/>
  <c r="AG941" i="164" s="1"/>
  <c r="AD941" i="164"/>
  <c r="AF941" i="164" s="1"/>
  <c r="AH941" i="164" s="1"/>
  <c r="AE958" i="164"/>
  <c r="AG958" i="164" s="1"/>
  <c r="AD958" i="164"/>
  <c r="AF958" i="164" s="1"/>
  <c r="AH958" i="164" s="1"/>
  <c r="AI833" i="164"/>
  <c r="AI865" i="164"/>
  <c r="AI881" i="164"/>
  <c r="AI897" i="164"/>
  <c r="AE913" i="164"/>
  <c r="AG913" i="164" s="1"/>
  <c r="AD913" i="164"/>
  <c r="AF913" i="164" s="1"/>
  <c r="AH913" i="164" s="1"/>
  <c r="AI958" i="164"/>
  <c r="AI905" i="164"/>
  <c r="AE947" i="164"/>
  <c r="AG947" i="164" s="1"/>
  <c r="AD947" i="164"/>
  <c r="AF947" i="164" s="1"/>
  <c r="AH947" i="164" s="1"/>
  <c r="AI824" i="164"/>
  <c r="AI832" i="164"/>
  <c r="AI840" i="164"/>
  <c r="AI848" i="164"/>
  <c r="AI856" i="164"/>
  <c r="AI864" i="164"/>
  <c r="AI872" i="164"/>
  <c r="AI880" i="164"/>
  <c r="AI888" i="164"/>
  <c r="AI896" i="164"/>
  <c r="AI904" i="164"/>
  <c r="AI913" i="164"/>
  <c r="AI921" i="164"/>
  <c r="AI929" i="164"/>
  <c r="AI937" i="164"/>
  <c r="AI945" i="164"/>
  <c r="AI953" i="164"/>
  <c r="AE979" i="164"/>
  <c r="AG979" i="164" s="1"/>
  <c r="AD979" i="164"/>
  <c r="AF979" i="164" s="1"/>
  <c r="AH979" i="164" s="1"/>
  <c r="AE906" i="164"/>
  <c r="AG906" i="164" s="1"/>
  <c r="AD906" i="164"/>
  <c r="AF906" i="164" s="1"/>
  <c r="AH906" i="164" s="1"/>
  <c r="AI920" i="164"/>
  <c r="AI936" i="164"/>
  <c r="AI952" i="164"/>
  <c r="AI907" i="164"/>
  <c r="AI915" i="164"/>
  <c r="AI923" i="164"/>
  <c r="AI931" i="164"/>
  <c r="AI939" i="164"/>
  <c r="AI947" i="164"/>
  <c r="AI955" i="164"/>
  <c r="AE970" i="164"/>
  <c r="AG970" i="164" s="1"/>
  <c r="AD970" i="164"/>
  <c r="AF970" i="164" s="1"/>
  <c r="AH970" i="164" s="1"/>
  <c r="AI965" i="164"/>
  <c r="AI973" i="164"/>
  <c r="AD959" i="164"/>
  <c r="AF959" i="164" s="1"/>
  <c r="AH959" i="164" s="1"/>
  <c r="AE959" i="164"/>
  <c r="AG959" i="164" s="1"/>
  <c r="AE967" i="164"/>
  <c r="AG967" i="164" s="1"/>
  <c r="AD967" i="164"/>
  <c r="AF967" i="164" s="1"/>
  <c r="AH967" i="164" s="1"/>
  <c r="AE975" i="164"/>
  <c r="AG975" i="164" s="1"/>
  <c r="AD975" i="164"/>
  <c r="AF975" i="164" s="1"/>
  <c r="AH975" i="164" s="1"/>
  <c r="AE983" i="164"/>
  <c r="AG983" i="164" s="1"/>
  <c r="AD983" i="164"/>
  <c r="AF983" i="164" s="1"/>
  <c r="AH983" i="164" s="1"/>
  <c r="AE1003" i="164"/>
  <c r="AG1003" i="164" s="1"/>
  <c r="AD1003" i="164"/>
  <c r="AF1003" i="164" s="1"/>
  <c r="AH1003" i="164" s="1"/>
  <c r="AE985" i="164"/>
  <c r="AG985" i="164" s="1"/>
  <c r="AD985" i="164"/>
  <c r="AF985" i="164" s="1"/>
  <c r="AH985" i="164" s="1"/>
  <c r="AE993" i="164"/>
  <c r="AG993" i="164" s="1"/>
  <c r="AD993" i="164"/>
  <c r="AF993" i="164" s="1"/>
  <c r="AH993" i="164" s="1"/>
  <c r="AE1001" i="164"/>
  <c r="AG1001" i="164" s="1"/>
  <c r="AD1001" i="164"/>
  <c r="AF1001" i="164" s="1"/>
  <c r="AH1001" i="164" s="1"/>
  <c r="AI979" i="164"/>
  <c r="AI987" i="164"/>
  <c r="AI995" i="164"/>
  <c r="AD1004" i="164"/>
  <c r="AF1004" i="164" s="1"/>
  <c r="AH1004" i="164" s="1"/>
  <c r="AE1004" i="164"/>
  <c r="AG1004" i="164" s="1"/>
  <c r="AD1012" i="164"/>
  <c r="AF1012" i="164" s="1"/>
  <c r="AH1012" i="164" s="1"/>
  <c r="AE1012" i="164"/>
  <c r="AG1012" i="164" s="1"/>
  <c r="AI1012" i="164"/>
  <c r="AE1002" i="164"/>
  <c r="AG1002" i="164" s="1"/>
  <c r="AD1002" i="164"/>
  <c r="AF1002" i="164" s="1"/>
  <c r="AH1002" i="164" s="1"/>
  <c r="AE1010" i="164"/>
  <c r="AG1010" i="164" s="1"/>
  <c r="AD1010" i="164"/>
  <c r="AF1010" i="164" s="1"/>
  <c r="AH1010" i="164" s="1"/>
  <c r="AE1013" i="164"/>
  <c r="AG1013" i="164" s="1"/>
  <c r="AD1013" i="164"/>
  <c r="AF1013" i="164" s="1"/>
  <c r="AH1013" i="164" s="1"/>
  <c r="AD26" i="164"/>
  <c r="AF26" i="164" s="1"/>
  <c r="AH26" i="164" s="1"/>
  <c r="AE26" i="164"/>
  <c r="AG26" i="164" s="1"/>
  <c r="AD66" i="164"/>
  <c r="AF66" i="164" s="1"/>
  <c r="AH66" i="164" s="1"/>
  <c r="AE66" i="164"/>
  <c r="AG66" i="164" s="1"/>
  <c r="AD160" i="164"/>
  <c r="AF160" i="164" s="1"/>
  <c r="AH160" i="164" s="1"/>
  <c r="AE160" i="164"/>
  <c r="AG160" i="164" s="1"/>
  <c r="AE32" i="164"/>
  <c r="AG32" i="164" s="1"/>
  <c r="AD32" i="164"/>
  <c r="AF32" i="164" s="1"/>
  <c r="AH32" i="164" s="1"/>
  <c r="AE104" i="164"/>
  <c r="AG104" i="164" s="1"/>
  <c r="AD104" i="164"/>
  <c r="AF104" i="164" s="1"/>
  <c r="AH104" i="164" s="1"/>
  <c r="AD35" i="164"/>
  <c r="AF35" i="164" s="1"/>
  <c r="AH35" i="164" s="1"/>
  <c r="AE35" i="164"/>
  <c r="AG35" i="164" s="1"/>
  <c r="AD59" i="164"/>
  <c r="AF59" i="164" s="1"/>
  <c r="AH59" i="164" s="1"/>
  <c r="AE59" i="164"/>
  <c r="AG59" i="164" s="1"/>
  <c r="AD83" i="164"/>
  <c r="AF83" i="164" s="1"/>
  <c r="AH83" i="164" s="1"/>
  <c r="AE83" i="164"/>
  <c r="AG83" i="164" s="1"/>
  <c r="AD107" i="164"/>
  <c r="AF107" i="164" s="1"/>
  <c r="AH107" i="164" s="1"/>
  <c r="AE107" i="164"/>
  <c r="AG107" i="164" s="1"/>
  <c r="AD196" i="164"/>
  <c r="AF196" i="164" s="1"/>
  <c r="AH196" i="164" s="1"/>
  <c r="AE196" i="164"/>
  <c r="AG196" i="164" s="1"/>
  <c r="AE154" i="164"/>
  <c r="AG154" i="164" s="1"/>
  <c r="AD154" i="164"/>
  <c r="AF154" i="164" s="1"/>
  <c r="AH154" i="164" s="1"/>
  <c r="AE45" i="164"/>
  <c r="AG45" i="164" s="1"/>
  <c r="AD45" i="164"/>
  <c r="AF45" i="164" s="1"/>
  <c r="AH45" i="164" s="1"/>
  <c r="AE69" i="164"/>
  <c r="AG69" i="164" s="1"/>
  <c r="AD69" i="164"/>
  <c r="AF69" i="164" s="1"/>
  <c r="AH69" i="164" s="1"/>
  <c r="AE93" i="164"/>
  <c r="AG93" i="164" s="1"/>
  <c r="AD93" i="164"/>
  <c r="AF93" i="164" s="1"/>
  <c r="AH93" i="164" s="1"/>
  <c r="AD117" i="164"/>
  <c r="AF117" i="164" s="1"/>
  <c r="AH117" i="164" s="1"/>
  <c r="AE117" i="164"/>
  <c r="AG117" i="164" s="1"/>
  <c r="AD141" i="164"/>
  <c r="AF141" i="164" s="1"/>
  <c r="AH141" i="164" s="1"/>
  <c r="AE141" i="164"/>
  <c r="AG141" i="164" s="1"/>
  <c r="AD157" i="164"/>
  <c r="AF157" i="164" s="1"/>
  <c r="AH157" i="164" s="1"/>
  <c r="AE157" i="164"/>
  <c r="AG157" i="164" s="1"/>
  <c r="AD208" i="164"/>
  <c r="AF208" i="164" s="1"/>
  <c r="AH208" i="164" s="1"/>
  <c r="AE208" i="164"/>
  <c r="AG208" i="164" s="1"/>
  <c r="AD295" i="164"/>
  <c r="AF295" i="164" s="1"/>
  <c r="AH295" i="164" s="1"/>
  <c r="AE295" i="164"/>
  <c r="AG295" i="164" s="1"/>
  <c r="AE232" i="164"/>
  <c r="AG232" i="164" s="1"/>
  <c r="AD232" i="164"/>
  <c r="AF232" i="164" s="1"/>
  <c r="AH232" i="164" s="1"/>
  <c r="AE355" i="164"/>
  <c r="AG355" i="164" s="1"/>
  <c r="AD355" i="164"/>
  <c r="AF355" i="164" s="1"/>
  <c r="AH355" i="164" s="1"/>
  <c r="AE413" i="164"/>
  <c r="AG413" i="164" s="1"/>
  <c r="AD413" i="164"/>
  <c r="AF413" i="164" s="1"/>
  <c r="AH413" i="164" s="1"/>
  <c r="AE234" i="164"/>
  <c r="AG234" i="164" s="1"/>
  <c r="AD234" i="164"/>
  <c r="AF234" i="164" s="1"/>
  <c r="AH234" i="164" s="1"/>
  <c r="AE266" i="164"/>
  <c r="AG266" i="164" s="1"/>
  <c r="AD266" i="164"/>
  <c r="AF266" i="164" s="1"/>
  <c r="AH266" i="164" s="1"/>
  <c r="AE315" i="164"/>
  <c r="AG315" i="164" s="1"/>
  <c r="AD315" i="164"/>
  <c r="AF315" i="164" s="1"/>
  <c r="AH315" i="164" s="1"/>
  <c r="AE385" i="164"/>
  <c r="AG385" i="164" s="1"/>
  <c r="AD385" i="164"/>
  <c r="AF385" i="164" s="1"/>
  <c r="AH385" i="164" s="1"/>
  <c r="AE641" i="164"/>
  <c r="AG641" i="164" s="1"/>
  <c r="AD641" i="164"/>
  <c r="AF641" i="164" s="1"/>
  <c r="AH641" i="164" s="1"/>
  <c r="AE139" i="164"/>
  <c r="AG139" i="164" s="1"/>
  <c r="AD139" i="164"/>
  <c r="AF139" i="164" s="1"/>
  <c r="AH139" i="164" s="1"/>
  <c r="AE163" i="164"/>
  <c r="AG163" i="164" s="1"/>
  <c r="AD163" i="164"/>
  <c r="AF163" i="164" s="1"/>
  <c r="AH163" i="164" s="1"/>
  <c r="AE187" i="164"/>
  <c r="AG187" i="164" s="1"/>
  <c r="AD187" i="164"/>
  <c r="AF187" i="164" s="1"/>
  <c r="AH187" i="164" s="1"/>
  <c r="AE203" i="164"/>
  <c r="AG203" i="164" s="1"/>
  <c r="AD203" i="164"/>
  <c r="AF203" i="164" s="1"/>
  <c r="AH203" i="164" s="1"/>
  <c r="AD227" i="164"/>
  <c r="AF227" i="164" s="1"/>
  <c r="AH227" i="164" s="1"/>
  <c r="AE227" i="164"/>
  <c r="AG227" i="164" s="1"/>
  <c r="AD251" i="164"/>
  <c r="AF251" i="164" s="1"/>
  <c r="AH251" i="164" s="1"/>
  <c r="AE251" i="164"/>
  <c r="AG251" i="164" s="1"/>
  <c r="AD275" i="164"/>
  <c r="AF275" i="164" s="1"/>
  <c r="AH275" i="164" s="1"/>
  <c r="AE275" i="164"/>
  <c r="AG275" i="164" s="1"/>
  <c r="AD291" i="164"/>
  <c r="AF291" i="164" s="1"/>
  <c r="AH291" i="164" s="1"/>
  <c r="AE291" i="164"/>
  <c r="AG291" i="164" s="1"/>
  <c r="AD316" i="164"/>
  <c r="AF316" i="164" s="1"/>
  <c r="AH316" i="164" s="1"/>
  <c r="AE316" i="164"/>
  <c r="AG316" i="164" s="1"/>
  <c r="AD340" i="164"/>
  <c r="AF340" i="164" s="1"/>
  <c r="AH340" i="164" s="1"/>
  <c r="AE340" i="164"/>
  <c r="AG340" i="164" s="1"/>
  <c r="AD364" i="164"/>
  <c r="AF364" i="164" s="1"/>
  <c r="AH364" i="164" s="1"/>
  <c r="AE364" i="164"/>
  <c r="AG364" i="164" s="1"/>
  <c r="AD468" i="164"/>
  <c r="AF468" i="164" s="1"/>
  <c r="AH468" i="164" s="1"/>
  <c r="AE468" i="164"/>
  <c r="AG468" i="164" s="1"/>
  <c r="AD516" i="164"/>
  <c r="AF516" i="164" s="1"/>
  <c r="AH516" i="164" s="1"/>
  <c r="AE516" i="164"/>
  <c r="AG516" i="164" s="1"/>
  <c r="AI308" i="164"/>
  <c r="AI356" i="164"/>
  <c r="AE403" i="164"/>
  <c r="AG403" i="164" s="1"/>
  <c r="AD403" i="164"/>
  <c r="AF403" i="164" s="1"/>
  <c r="AH403" i="164" s="1"/>
  <c r="AI323" i="164"/>
  <c r="AI347" i="164"/>
  <c r="AI419" i="164"/>
  <c r="AI435" i="164"/>
  <c r="AD567" i="164"/>
  <c r="AF567" i="164" s="1"/>
  <c r="AH567" i="164" s="1"/>
  <c r="AE567" i="164"/>
  <c r="AG567" i="164" s="1"/>
  <c r="AD599" i="164"/>
  <c r="AF599" i="164" s="1"/>
  <c r="AH599" i="164" s="1"/>
  <c r="AE599" i="164"/>
  <c r="AG599" i="164" s="1"/>
  <c r="AE669" i="164"/>
  <c r="AG669" i="164" s="1"/>
  <c r="AD669" i="164"/>
  <c r="AF669" i="164" s="1"/>
  <c r="AH669" i="164" s="1"/>
  <c r="AE529" i="164"/>
  <c r="AG529" i="164" s="1"/>
  <c r="AD529" i="164"/>
  <c r="AF529" i="164" s="1"/>
  <c r="AH529" i="164" s="1"/>
  <c r="AE553" i="164"/>
  <c r="AG553" i="164" s="1"/>
  <c r="AD553" i="164"/>
  <c r="AF553" i="164" s="1"/>
  <c r="AH553" i="164" s="1"/>
  <c r="AE577" i="164"/>
  <c r="AG577" i="164" s="1"/>
  <c r="AD577" i="164"/>
  <c r="AF577" i="164" s="1"/>
  <c r="AH577" i="164" s="1"/>
  <c r="AE601" i="164"/>
  <c r="AG601" i="164" s="1"/>
  <c r="AD601" i="164"/>
  <c r="AF601" i="164" s="1"/>
  <c r="AH601" i="164" s="1"/>
  <c r="AE671" i="164"/>
  <c r="AG671" i="164" s="1"/>
  <c r="AD671" i="164"/>
  <c r="AF671" i="164" s="1"/>
  <c r="AH671" i="164" s="1"/>
  <c r="AD392" i="164"/>
  <c r="AF392" i="164" s="1"/>
  <c r="AH392" i="164" s="1"/>
  <c r="AE392" i="164"/>
  <c r="AG392" i="164" s="1"/>
  <c r="AD408" i="164"/>
  <c r="AF408" i="164" s="1"/>
  <c r="AH408" i="164" s="1"/>
  <c r="AE408" i="164"/>
  <c r="AG408" i="164" s="1"/>
  <c r="AE432" i="164"/>
  <c r="AG432" i="164" s="1"/>
  <c r="AD432" i="164"/>
  <c r="AF432" i="164" s="1"/>
  <c r="AH432" i="164" s="1"/>
  <c r="AE455" i="164"/>
  <c r="AG455" i="164" s="1"/>
  <c r="AD455" i="164"/>
  <c r="AF455" i="164" s="1"/>
  <c r="AH455" i="164" s="1"/>
  <c r="AE479" i="164"/>
  <c r="AG479" i="164" s="1"/>
  <c r="AD479" i="164"/>
  <c r="AF479" i="164" s="1"/>
  <c r="AH479" i="164" s="1"/>
  <c r="AE503" i="164"/>
  <c r="AG503" i="164" s="1"/>
  <c r="AD503" i="164"/>
  <c r="AF503" i="164" s="1"/>
  <c r="AH503" i="164" s="1"/>
  <c r="AE527" i="164"/>
  <c r="AG527" i="164" s="1"/>
  <c r="AD527" i="164"/>
  <c r="AF527" i="164" s="1"/>
  <c r="AH527" i="164" s="1"/>
  <c r="AE676" i="164"/>
  <c r="AG676" i="164" s="1"/>
  <c r="AD676" i="164"/>
  <c r="AF676" i="164" s="1"/>
  <c r="AH676" i="164" s="1"/>
  <c r="AI637" i="164"/>
  <c r="AE707" i="164"/>
  <c r="AG707" i="164" s="1"/>
  <c r="AD707" i="164"/>
  <c r="AF707" i="164" s="1"/>
  <c r="AH707" i="164" s="1"/>
  <c r="AE713" i="164"/>
  <c r="AG713" i="164" s="1"/>
  <c r="AD713" i="164"/>
  <c r="AF713" i="164" s="1"/>
  <c r="AH713" i="164" s="1"/>
  <c r="AI455" i="164"/>
  <c r="AI479" i="164"/>
  <c r="AI503" i="164"/>
  <c r="AI527" i="164"/>
  <c r="AI551" i="164"/>
  <c r="AI567" i="164"/>
  <c r="AI615" i="164"/>
  <c r="AI639" i="164"/>
  <c r="AI663" i="164"/>
  <c r="AE741" i="164"/>
  <c r="AG741" i="164" s="1"/>
  <c r="AD741" i="164"/>
  <c r="AF741" i="164" s="1"/>
  <c r="AH741" i="164" s="1"/>
  <c r="AD734" i="164"/>
  <c r="AF734" i="164" s="1"/>
  <c r="AH734" i="164" s="1"/>
  <c r="AE734" i="164"/>
  <c r="AG734" i="164" s="1"/>
  <c r="AD750" i="164"/>
  <c r="AF750" i="164" s="1"/>
  <c r="AH750" i="164" s="1"/>
  <c r="AE750" i="164"/>
  <c r="AG750" i="164" s="1"/>
  <c r="AI718" i="164"/>
  <c r="AE779" i="164"/>
  <c r="AG779" i="164" s="1"/>
  <c r="AD779" i="164"/>
  <c r="AF779" i="164" s="1"/>
  <c r="AH779" i="164" s="1"/>
  <c r="AE697" i="164"/>
  <c r="AG697" i="164" s="1"/>
  <c r="AD697" i="164"/>
  <c r="AF697" i="164" s="1"/>
  <c r="AH697" i="164" s="1"/>
  <c r="AD869" i="164"/>
  <c r="AF869" i="164" s="1"/>
  <c r="AH869" i="164" s="1"/>
  <c r="AE869" i="164"/>
  <c r="AG869" i="164" s="1"/>
  <c r="AE953" i="164"/>
  <c r="AG953" i="164" s="1"/>
  <c r="AD953" i="164"/>
  <c r="AF953" i="164" s="1"/>
  <c r="AH953" i="164" s="1"/>
  <c r="AD782" i="164"/>
  <c r="AF782" i="164" s="1"/>
  <c r="AH782" i="164" s="1"/>
  <c r="AE782" i="164"/>
  <c r="AG782" i="164" s="1"/>
  <c r="AD818" i="164"/>
  <c r="AF818" i="164" s="1"/>
  <c r="AH818" i="164" s="1"/>
  <c r="AE818" i="164"/>
  <c r="AG818" i="164" s="1"/>
  <c r="AI750" i="164"/>
  <c r="AI774" i="164"/>
  <c r="AD992" i="164"/>
  <c r="AF992" i="164" s="1"/>
  <c r="AH992" i="164" s="1"/>
  <c r="AE992" i="164"/>
  <c r="AG992" i="164" s="1"/>
  <c r="AE720" i="164"/>
  <c r="AG720" i="164" s="1"/>
  <c r="AD720" i="164"/>
  <c r="AF720" i="164" s="1"/>
  <c r="AH720" i="164" s="1"/>
  <c r="AE744" i="164"/>
  <c r="AG744" i="164" s="1"/>
  <c r="AD744" i="164"/>
  <c r="AF744" i="164" s="1"/>
  <c r="AH744" i="164" s="1"/>
  <c r="AE760" i="164"/>
  <c r="AG760" i="164" s="1"/>
  <c r="AD760" i="164"/>
  <c r="AF760" i="164" s="1"/>
  <c r="AH760" i="164" s="1"/>
  <c r="AE776" i="164"/>
  <c r="AG776" i="164" s="1"/>
  <c r="AD776" i="164"/>
  <c r="AF776" i="164" s="1"/>
  <c r="AH776" i="164" s="1"/>
  <c r="AD799" i="164"/>
  <c r="AF799" i="164" s="1"/>
  <c r="AH799" i="164" s="1"/>
  <c r="AE799" i="164"/>
  <c r="AG799" i="164" s="1"/>
  <c r="AE834" i="164"/>
  <c r="AG834" i="164" s="1"/>
  <c r="AD834" i="164"/>
  <c r="AF834" i="164" s="1"/>
  <c r="AH834" i="164" s="1"/>
  <c r="AI798" i="164"/>
  <c r="AD861" i="164"/>
  <c r="AF861" i="164" s="1"/>
  <c r="AH861" i="164" s="1"/>
  <c r="AE861" i="164"/>
  <c r="AG861" i="164" s="1"/>
  <c r="AD893" i="164"/>
  <c r="AF893" i="164" s="1"/>
  <c r="AH893" i="164" s="1"/>
  <c r="AE893" i="164"/>
  <c r="AG893" i="164" s="1"/>
  <c r="AD833" i="164"/>
  <c r="AF833" i="164" s="1"/>
  <c r="AH833" i="164" s="1"/>
  <c r="AE833" i="164"/>
  <c r="AG833" i="164" s="1"/>
  <c r="AD873" i="164"/>
  <c r="AF873" i="164" s="1"/>
  <c r="AH873" i="164" s="1"/>
  <c r="AE873" i="164"/>
  <c r="AG873" i="164" s="1"/>
  <c r="AI889" i="164"/>
  <c r="AE927" i="164"/>
  <c r="AG927" i="164" s="1"/>
  <c r="AD927" i="164"/>
  <c r="AF927" i="164" s="1"/>
  <c r="AH927" i="164" s="1"/>
  <c r="AE933" i="164"/>
  <c r="AG933" i="164" s="1"/>
  <c r="AD933" i="164"/>
  <c r="AF933" i="164" s="1"/>
  <c r="AH933" i="164" s="1"/>
  <c r="AI884" i="164"/>
  <c r="AE902" i="164"/>
  <c r="AG902" i="164" s="1"/>
  <c r="AD902" i="164"/>
  <c r="AF902" i="164" s="1"/>
  <c r="AH902" i="164" s="1"/>
  <c r="AD996" i="164"/>
  <c r="AF996" i="164" s="1"/>
  <c r="AH996" i="164" s="1"/>
  <c r="AE996" i="164"/>
  <c r="AG996" i="164" s="1"/>
  <c r="AI927" i="164"/>
  <c r="AI992" i="164"/>
  <c r="AE971" i="164"/>
  <c r="AG971" i="164" s="1"/>
  <c r="AD971" i="164"/>
  <c r="AF971" i="164" s="1"/>
  <c r="AH971" i="164" s="1"/>
  <c r="AE997" i="164"/>
  <c r="AG997" i="164" s="1"/>
  <c r="AD997" i="164"/>
  <c r="AF997" i="164" s="1"/>
  <c r="AH997" i="164" s="1"/>
  <c r="AD1008" i="164"/>
  <c r="AF1008" i="164" s="1"/>
  <c r="AH1008" i="164" s="1"/>
  <c r="AE1008" i="164"/>
  <c r="AG1008" i="164" s="1"/>
  <c r="AD1015" i="164"/>
  <c r="AF1015" i="164" s="1"/>
  <c r="AH1015" i="164" s="1"/>
  <c r="AE1015" i="164"/>
  <c r="AG1015" i="164" s="1"/>
  <c r="AI22" i="164"/>
  <c r="AE36" i="164"/>
  <c r="AG36" i="164" s="1"/>
  <c r="AD36" i="164"/>
  <c r="AF36" i="164" s="1"/>
  <c r="AH36" i="164" s="1"/>
  <c r="AD50" i="164"/>
  <c r="AF50" i="164" s="1"/>
  <c r="AH50" i="164" s="1"/>
  <c r="AE50" i="164"/>
  <c r="AG50" i="164" s="1"/>
  <c r="AD62" i="164"/>
  <c r="AF62" i="164" s="1"/>
  <c r="AH62" i="164" s="1"/>
  <c r="AE62" i="164"/>
  <c r="AG62" i="164" s="1"/>
  <c r="AE76" i="164"/>
  <c r="AG76" i="164" s="1"/>
  <c r="AD76" i="164"/>
  <c r="AF76" i="164" s="1"/>
  <c r="AH76" i="164" s="1"/>
  <c r="AD86" i="164"/>
  <c r="AF86" i="164" s="1"/>
  <c r="AH86" i="164" s="1"/>
  <c r="AE86" i="164"/>
  <c r="AG86" i="164" s="1"/>
  <c r="AE96" i="164"/>
  <c r="AG96" i="164" s="1"/>
  <c r="AD96" i="164"/>
  <c r="AF96" i="164" s="1"/>
  <c r="AH96" i="164" s="1"/>
  <c r="AE108" i="164"/>
  <c r="AG108" i="164" s="1"/>
  <c r="AD108" i="164"/>
  <c r="AF108" i="164" s="1"/>
  <c r="AH108" i="164" s="1"/>
  <c r="AE122" i="164"/>
  <c r="AG122" i="164" s="1"/>
  <c r="AD122" i="164"/>
  <c r="AF122" i="164" s="1"/>
  <c r="AH122" i="164" s="1"/>
  <c r="AI23" i="164"/>
  <c r="AI39" i="164"/>
  <c r="AI55" i="164"/>
  <c r="AI71" i="164"/>
  <c r="AI87" i="164"/>
  <c r="AI103" i="164"/>
  <c r="AE118" i="164"/>
  <c r="AG118" i="164" s="1"/>
  <c r="AD118" i="164"/>
  <c r="AF118" i="164" s="1"/>
  <c r="AH118" i="164" s="1"/>
  <c r="AI153" i="164"/>
  <c r="AI33" i="164"/>
  <c r="AI49" i="164"/>
  <c r="AI65" i="164"/>
  <c r="AI81" i="164"/>
  <c r="AI97" i="164"/>
  <c r="AE114" i="164"/>
  <c r="AG114" i="164" s="1"/>
  <c r="AD114" i="164"/>
  <c r="AF114" i="164" s="1"/>
  <c r="AH114" i="164" s="1"/>
  <c r="AI149" i="164"/>
  <c r="AD184" i="164"/>
  <c r="AF184" i="164" s="1"/>
  <c r="AH184" i="164" s="1"/>
  <c r="AE184" i="164"/>
  <c r="AG184" i="164" s="1"/>
  <c r="AE130" i="164"/>
  <c r="AG130" i="164" s="1"/>
  <c r="AD130" i="164"/>
  <c r="AF130" i="164" s="1"/>
  <c r="AH130" i="164" s="1"/>
  <c r="AD30" i="164"/>
  <c r="AF30" i="164" s="1"/>
  <c r="AH30" i="164" s="1"/>
  <c r="AE30" i="164"/>
  <c r="AG30" i="164" s="1"/>
  <c r="AD46" i="164"/>
  <c r="AF46" i="164" s="1"/>
  <c r="AH46" i="164" s="1"/>
  <c r="AE46" i="164"/>
  <c r="AG46" i="164" s="1"/>
  <c r="AD70" i="164"/>
  <c r="AF70" i="164" s="1"/>
  <c r="AH70" i="164" s="1"/>
  <c r="AE70" i="164"/>
  <c r="AG70" i="164" s="1"/>
  <c r="AE100" i="164"/>
  <c r="AG100" i="164" s="1"/>
  <c r="AD100" i="164"/>
  <c r="AF100" i="164" s="1"/>
  <c r="AH100" i="164" s="1"/>
  <c r="AI17" i="164"/>
  <c r="AI24" i="164"/>
  <c r="AI32" i="164"/>
  <c r="AI40" i="164"/>
  <c r="AI48" i="164"/>
  <c r="AI56" i="164"/>
  <c r="AI64" i="164"/>
  <c r="AI72" i="164"/>
  <c r="AI80" i="164"/>
  <c r="AI88" i="164"/>
  <c r="AI96" i="164"/>
  <c r="AI104" i="164"/>
  <c r="AE116" i="164"/>
  <c r="AG116" i="164" s="1"/>
  <c r="AD116" i="164"/>
  <c r="AF116" i="164" s="1"/>
  <c r="AH116" i="164" s="1"/>
  <c r="AI157" i="164"/>
  <c r="AD188" i="164"/>
  <c r="AF188" i="164" s="1"/>
  <c r="AH188" i="164" s="1"/>
  <c r="AE188" i="164"/>
  <c r="AG188" i="164" s="1"/>
  <c r="AD136" i="164"/>
  <c r="AF136" i="164" s="1"/>
  <c r="AH136" i="164" s="1"/>
  <c r="AE136" i="164"/>
  <c r="AG136" i="164" s="1"/>
  <c r="AD144" i="164"/>
  <c r="AF144" i="164" s="1"/>
  <c r="AH144" i="164" s="1"/>
  <c r="AE144" i="164"/>
  <c r="AG144" i="164" s="1"/>
  <c r="AD152" i="164"/>
  <c r="AF152" i="164" s="1"/>
  <c r="AH152" i="164" s="1"/>
  <c r="AE152" i="164"/>
  <c r="AG152" i="164" s="1"/>
  <c r="AI26" i="164"/>
  <c r="AI34" i="164"/>
  <c r="AI42" i="164"/>
  <c r="AI50" i="164"/>
  <c r="AI58" i="164"/>
  <c r="AI66" i="164"/>
  <c r="AI74" i="164"/>
  <c r="AI82" i="164"/>
  <c r="AI90" i="164"/>
  <c r="AI98" i="164"/>
  <c r="AI106" i="164"/>
  <c r="AI114" i="164"/>
  <c r="AI122" i="164"/>
  <c r="AI130" i="164"/>
  <c r="AI138" i="164"/>
  <c r="AI146" i="164"/>
  <c r="AI154" i="164"/>
  <c r="AI167" i="164"/>
  <c r="AI183" i="164"/>
  <c r="AI199" i="164"/>
  <c r="AI215" i="164"/>
  <c r="AI251" i="164"/>
  <c r="AI283" i="164"/>
  <c r="AD115" i="164"/>
  <c r="AF115" i="164" s="1"/>
  <c r="AH115" i="164" s="1"/>
  <c r="AE115" i="164"/>
  <c r="AG115" i="164" s="1"/>
  <c r="AI127" i="164"/>
  <c r="AI143" i="164"/>
  <c r="AE158" i="164"/>
  <c r="AG158" i="164" s="1"/>
  <c r="AD158" i="164"/>
  <c r="AF158" i="164" s="1"/>
  <c r="AH158" i="164" s="1"/>
  <c r="AE166" i="164"/>
  <c r="AG166" i="164" s="1"/>
  <c r="AD166" i="164"/>
  <c r="AF166" i="164" s="1"/>
  <c r="AH166" i="164" s="1"/>
  <c r="AE174" i="164"/>
  <c r="AG174" i="164" s="1"/>
  <c r="AD174" i="164"/>
  <c r="AF174" i="164" s="1"/>
  <c r="AH174" i="164" s="1"/>
  <c r="AE182" i="164"/>
  <c r="AG182" i="164" s="1"/>
  <c r="AD182" i="164"/>
  <c r="AF182" i="164" s="1"/>
  <c r="AH182" i="164" s="1"/>
  <c r="AE190" i="164"/>
  <c r="AG190" i="164" s="1"/>
  <c r="AD190" i="164"/>
  <c r="AF190" i="164" s="1"/>
  <c r="AH190" i="164" s="1"/>
  <c r="AE198" i="164"/>
  <c r="AG198" i="164" s="1"/>
  <c r="AD198" i="164"/>
  <c r="AF198" i="164" s="1"/>
  <c r="AH198" i="164" s="1"/>
  <c r="AE206" i="164"/>
  <c r="AG206" i="164" s="1"/>
  <c r="AD206" i="164"/>
  <c r="AF206" i="164" s="1"/>
  <c r="AH206" i="164" s="1"/>
  <c r="AE216" i="164"/>
  <c r="AG216" i="164" s="1"/>
  <c r="AD216" i="164"/>
  <c r="AF216" i="164" s="1"/>
  <c r="AH216" i="164" s="1"/>
  <c r="AI231" i="164"/>
  <c r="AI263" i="164"/>
  <c r="AI291" i="164"/>
  <c r="AE311" i="164"/>
  <c r="AG311" i="164" s="1"/>
  <c r="AD311" i="164"/>
  <c r="AF311" i="164" s="1"/>
  <c r="AH311" i="164" s="1"/>
  <c r="AE343" i="164"/>
  <c r="AG343" i="164" s="1"/>
  <c r="AD343" i="164"/>
  <c r="AF343" i="164" s="1"/>
  <c r="AH343" i="164" s="1"/>
  <c r="AE228" i="164"/>
  <c r="AG228" i="164" s="1"/>
  <c r="AD228" i="164"/>
  <c r="AF228" i="164" s="1"/>
  <c r="AH228" i="164" s="1"/>
  <c r="AE244" i="164"/>
  <c r="AG244" i="164" s="1"/>
  <c r="AD244" i="164"/>
  <c r="AF244" i="164" s="1"/>
  <c r="AH244" i="164" s="1"/>
  <c r="AE260" i="164"/>
  <c r="AG260" i="164" s="1"/>
  <c r="AD260" i="164"/>
  <c r="AF260" i="164" s="1"/>
  <c r="AH260" i="164" s="1"/>
  <c r="AE276" i="164"/>
  <c r="AG276" i="164" s="1"/>
  <c r="AD276" i="164"/>
  <c r="AF276" i="164" s="1"/>
  <c r="AH276" i="164" s="1"/>
  <c r="AE292" i="164"/>
  <c r="AG292" i="164" s="1"/>
  <c r="AD292" i="164"/>
  <c r="AF292" i="164" s="1"/>
  <c r="AH292" i="164" s="1"/>
  <c r="AE317" i="164"/>
  <c r="AG317" i="164" s="1"/>
  <c r="AD317" i="164"/>
  <c r="AF317" i="164" s="1"/>
  <c r="AH317" i="164" s="1"/>
  <c r="AE349" i="164"/>
  <c r="AG349" i="164" s="1"/>
  <c r="AD349" i="164"/>
  <c r="AF349" i="164" s="1"/>
  <c r="AH349" i="164" s="1"/>
  <c r="AE373" i="164"/>
  <c r="AG373" i="164" s="1"/>
  <c r="AD373" i="164"/>
  <c r="AF373" i="164" s="1"/>
  <c r="AH373" i="164" s="1"/>
  <c r="AE405" i="164"/>
  <c r="AG405" i="164" s="1"/>
  <c r="AD405" i="164"/>
  <c r="AF405" i="164" s="1"/>
  <c r="AH405" i="164" s="1"/>
  <c r="AD299" i="164"/>
  <c r="AF299" i="164" s="1"/>
  <c r="AH299" i="164" s="1"/>
  <c r="AE299" i="164"/>
  <c r="AG299" i="164" s="1"/>
  <c r="AE335" i="164"/>
  <c r="AG335" i="164" s="1"/>
  <c r="AD335" i="164"/>
  <c r="AF335" i="164" s="1"/>
  <c r="AH335" i="164" s="1"/>
  <c r="AE367" i="164"/>
  <c r="AG367" i="164" s="1"/>
  <c r="AD367" i="164"/>
  <c r="AF367" i="164" s="1"/>
  <c r="AH367" i="164" s="1"/>
  <c r="AD165" i="164"/>
  <c r="AF165" i="164" s="1"/>
  <c r="AH165" i="164" s="1"/>
  <c r="AE165" i="164"/>
  <c r="AG165" i="164" s="1"/>
  <c r="AD173" i="164"/>
  <c r="AF173" i="164" s="1"/>
  <c r="AH173" i="164" s="1"/>
  <c r="AE173" i="164"/>
  <c r="AG173" i="164" s="1"/>
  <c r="AD181" i="164"/>
  <c r="AF181" i="164" s="1"/>
  <c r="AH181" i="164" s="1"/>
  <c r="AE181" i="164"/>
  <c r="AG181" i="164" s="1"/>
  <c r="AD189" i="164"/>
  <c r="AF189" i="164" s="1"/>
  <c r="AH189" i="164" s="1"/>
  <c r="AE189" i="164"/>
  <c r="AG189" i="164" s="1"/>
  <c r="AD197" i="164"/>
  <c r="AF197" i="164" s="1"/>
  <c r="AH197" i="164" s="1"/>
  <c r="AE197" i="164"/>
  <c r="AG197" i="164" s="1"/>
  <c r="AD205" i="164"/>
  <c r="AF205" i="164" s="1"/>
  <c r="AH205" i="164" s="1"/>
  <c r="AE205" i="164"/>
  <c r="AG205" i="164" s="1"/>
  <c r="AE214" i="164"/>
  <c r="AG214" i="164" s="1"/>
  <c r="AD214" i="164"/>
  <c r="AF214" i="164" s="1"/>
  <c r="AH214" i="164" s="1"/>
  <c r="AE230" i="164"/>
  <c r="AG230" i="164" s="1"/>
  <c r="AD230" i="164"/>
  <c r="AF230" i="164" s="1"/>
  <c r="AH230" i="164" s="1"/>
  <c r="AE246" i="164"/>
  <c r="AG246" i="164" s="1"/>
  <c r="AD246" i="164"/>
  <c r="AF246" i="164" s="1"/>
  <c r="AH246" i="164" s="1"/>
  <c r="AE262" i="164"/>
  <c r="AG262" i="164" s="1"/>
  <c r="AD262" i="164"/>
  <c r="AF262" i="164" s="1"/>
  <c r="AH262" i="164" s="1"/>
  <c r="AE278" i="164"/>
  <c r="AG278" i="164" s="1"/>
  <c r="AD278" i="164"/>
  <c r="AF278" i="164" s="1"/>
  <c r="AH278" i="164" s="1"/>
  <c r="AE294" i="164"/>
  <c r="AG294" i="164" s="1"/>
  <c r="AD294" i="164"/>
  <c r="AF294" i="164" s="1"/>
  <c r="AH294" i="164" s="1"/>
  <c r="AE309" i="164"/>
  <c r="AG309" i="164" s="1"/>
  <c r="AD309" i="164"/>
  <c r="AF309" i="164" s="1"/>
  <c r="AH309" i="164" s="1"/>
  <c r="AE341" i="164"/>
  <c r="AG341" i="164" s="1"/>
  <c r="AD341" i="164"/>
  <c r="AF341" i="164" s="1"/>
  <c r="AH341" i="164" s="1"/>
  <c r="AE377" i="164"/>
  <c r="AG377" i="164" s="1"/>
  <c r="AD377" i="164"/>
  <c r="AF377" i="164" s="1"/>
  <c r="AH377" i="164" s="1"/>
  <c r="AE409" i="164"/>
  <c r="AG409" i="164" s="1"/>
  <c r="AD409" i="164"/>
  <c r="AF409" i="164" s="1"/>
  <c r="AH409" i="164" s="1"/>
  <c r="AI120" i="164"/>
  <c r="AI128" i="164"/>
  <c r="AI136" i="164"/>
  <c r="AI144" i="164"/>
  <c r="AI152" i="164"/>
  <c r="AI160" i="164"/>
  <c r="AI168" i="164"/>
  <c r="AI176" i="164"/>
  <c r="AI184" i="164"/>
  <c r="AI192" i="164"/>
  <c r="AI200" i="164"/>
  <c r="AI208" i="164"/>
  <c r="AI216" i="164"/>
  <c r="AI224" i="164"/>
  <c r="AI232" i="164"/>
  <c r="AI240" i="164"/>
  <c r="AI248" i="164"/>
  <c r="AI256" i="164"/>
  <c r="AI264" i="164"/>
  <c r="AI272" i="164"/>
  <c r="AI280" i="164"/>
  <c r="AI288" i="164"/>
  <c r="AI297" i="164"/>
  <c r="AI305" i="164"/>
  <c r="AI313" i="164"/>
  <c r="AI321" i="164"/>
  <c r="AI329" i="164"/>
  <c r="AI337" i="164"/>
  <c r="AI345" i="164"/>
  <c r="AI353" i="164"/>
  <c r="AI361" i="164"/>
  <c r="AI369" i="164"/>
  <c r="AD448" i="164"/>
  <c r="AF448" i="164" s="1"/>
  <c r="AH448" i="164" s="1"/>
  <c r="AE448" i="164"/>
  <c r="AG448" i="164" s="1"/>
  <c r="AD464" i="164"/>
  <c r="AF464" i="164" s="1"/>
  <c r="AH464" i="164" s="1"/>
  <c r="AE464" i="164"/>
  <c r="AG464" i="164" s="1"/>
  <c r="AD480" i="164"/>
  <c r="AF480" i="164" s="1"/>
  <c r="AH480" i="164" s="1"/>
  <c r="AE480" i="164"/>
  <c r="AG480" i="164" s="1"/>
  <c r="AD496" i="164"/>
  <c r="AF496" i="164" s="1"/>
  <c r="AH496" i="164" s="1"/>
  <c r="AE496" i="164"/>
  <c r="AG496" i="164" s="1"/>
  <c r="AD512" i="164"/>
  <c r="AF512" i="164" s="1"/>
  <c r="AH512" i="164" s="1"/>
  <c r="AE512" i="164"/>
  <c r="AG512" i="164" s="1"/>
  <c r="AD528" i="164"/>
  <c r="AF528" i="164" s="1"/>
  <c r="AH528" i="164" s="1"/>
  <c r="AE528" i="164"/>
  <c r="AG528" i="164" s="1"/>
  <c r="AE775" i="164"/>
  <c r="AG775" i="164" s="1"/>
  <c r="AD775" i="164"/>
  <c r="AF775" i="164" s="1"/>
  <c r="AH775" i="164" s="1"/>
  <c r="AI320" i="164"/>
  <c r="AI336" i="164"/>
  <c r="AI352" i="164"/>
  <c r="AI368" i="164"/>
  <c r="AE383" i="164"/>
  <c r="AG383" i="164" s="1"/>
  <c r="AD383" i="164"/>
  <c r="AF383" i="164" s="1"/>
  <c r="AH383" i="164" s="1"/>
  <c r="AE399" i="164"/>
  <c r="AG399" i="164" s="1"/>
  <c r="AD399" i="164"/>
  <c r="AF399" i="164" s="1"/>
  <c r="AH399" i="164" s="1"/>
  <c r="AE415" i="164"/>
  <c r="AG415" i="164" s="1"/>
  <c r="AD415" i="164"/>
  <c r="AF415" i="164" s="1"/>
  <c r="AH415" i="164" s="1"/>
  <c r="AE431" i="164"/>
  <c r="AG431" i="164" s="1"/>
  <c r="AD431" i="164"/>
  <c r="AF431" i="164" s="1"/>
  <c r="AH431" i="164" s="1"/>
  <c r="AD213" i="164"/>
  <c r="AF213" i="164" s="1"/>
  <c r="AH213" i="164" s="1"/>
  <c r="AE213" i="164"/>
  <c r="AG213" i="164" s="1"/>
  <c r="AD221" i="164"/>
  <c r="AF221" i="164" s="1"/>
  <c r="AH221" i="164" s="1"/>
  <c r="AE221" i="164"/>
  <c r="AG221" i="164" s="1"/>
  <c r="AD229" i="164"/>
  <c r="AF229" i="164" s="1"/>
  <c r="AH229" i="164" s="1"/>
  <c r="AE229" i="164"/>
  <c r="AG229" i="164" s="1"/>
  <c r="AD237" i="164"/>
  <c r="AF237" i="164" s="1"/>
  <c r="AH237" i="164" s="1"/>
  <c r="AE237" i="164"/>
  <c r="AG237" i="164" s="1"/>
  <c r="AD245" i="164"/>
  <c r="AF245" i="164" s="1"/>
  <c r="AH245" i="164" s="1"/>
  <c r="AE245" i="164"/>
  <c r="AG245" i="164" s="1"/>
  <c r="AD253" i="164"/>
  <c r="AF253" i="164" s="1"/>
  <c r="AH253" i="164" s="1"/>
  <c r="AE253" i="164"/>
  <c r="AG253" i="164" s="1"/>
  <c r="AD261" i="164"/>
  <c r="AF261" i="164" s="1"/>
  <c r="AH261" i="164" s="1"/>
  <c r="AE261" i="164"/>
  <c r="AG261" i="164" s="1"/>
  <c r="AD269" i="164"/>
  <c r="AF269" i="164" s="1"/>
  <c r="AH269" i="164" s="1"/>
  <c r="AE269" i="164"/>
  <c r="AG269" i="164" s="1"/>
  <c r="AD277" i="164"/>
  <c r="AF277" i="164" s="1"/>
  <c r="AH277" i="164" s="1"/>
  <c r="AE277" i="164"/>
  <c r="AG277" i="164" s="1"/>
  <c r="AD285" i="164"/>
  <c r="AF285" i="164" s="1"/>
  <c r="AH285" i="164" s="1"/>
  <c r="AE285" i="164"/>
  <c r="AG285" i="164" s="1"/>
  <c r="AD293" i="164"/>
  <c r="AF293" i="164" s="1"/>
  <c r="AH293" i="164" s="1"/>
  <c r="AE293" i="164"/>
  <c r="AG293" i="164" s="1"/>
  <c r="AE657" i="164"/>
  <c r="AG657" i="164" s="1"/>
  <c r="AD657" i="164"/>
  <c r="AF657" i="164" s="1"/>
  <c r="AH657" i="164" s="1"/>
  <c r="AE298" i="164"/>
  <c r="AG298" i="164" s="1"/>
  <c r="AD298" i="164"/>
  <c r="AF298" i="164" s="1"/>
  <c r="AH298" i="164" s="1"/>
  <c r="AE306" i="164"/>
  <c r="AG306" i="164" s="1"/>
  <c r="AD306" i="164"/>
  <c r="AF306" i="164" s="1"/>
  <c r="AH306" i="164" s="1"/>
  <c r="AE314" i="164"/>
  <c r="AG314" i="164" s="1"/>
  <c r="AD314" i="164"/>
  <c r="AF314" i="164" s="1"/>
  <c r="AH314" i="164" s="1"/>
  <c r="AE322" i="164"/>
  <c r="AG322" i="164" s="1"/>
  <c r="AD322" i="164"/>
  <c r="AF322" i="164" s="1"/>
  <c r="AH322" i="164" s="1"/>
  <c r="AE330" i="164"/>
  <c r="AG330" i="164" s="1"/>
  <c r="AD330" i="164"/>
  <c r="AF330" i="164" s="1"/>
  <c r="AH330" i="164" s="1"/>
  <c r="AE338" i="164"/>
  <c r="AG338" i="164" s="1"/>
  <c r="AD338" i="164"/>
  <c r="AF338" i="164" s="1"/>
  <c r="AH338" i="164" s="1"/>
  <c r="AE346" i="164"/>
  <c r="AG346" i="164" s="1"/>
  <c r="AD346" i="164"/>
  <c r="AF346" i="164" s="1"/>
  <c r="AH346" i="164" s="1"/>
  <c r="AE354" i="164"/>
  <c r="AG354" i="164" s="1"/>
  <c r="AD354" i="164"/>
  <c r="AF354" i="164" s="1"/>
  <c r="AH354" i="164" s="1"/>
  <c r="AE362" i="164"/>
  <c r="AG362" i="164" s="1"/>
  <c r="AD362" i="164"/>
  <c r="AF362" i="164" s="1"/>
  <c r="AH362" i="164" s="1"/>
  <c r="AE370" i="164"/>
  <c r="AG370" i="164" s="1"/>
  <c r="AD370" i="164"/>
  <c r="AF370" i="164" s="1"/>
  <c r="AH370" i="164" s="1"/>
  <c r="AD378" i="164"/>
  <c r="AF378" i="164" s="1"/>
  <c r="AH378" i="164" s="1"/>
  <c r="AE378" i="164"/>
  <c r="AG378" i="164" s="1"/>
  <c r="AD386" i="164"/>
  <c r="AF386" i="164" s="1"/>
  <c r="AH386" i="164" s="1"/>
  <c r="AE386" i="164"/>
  <c r="AG386" i="164" s="1"/>
  <c r="AD394" i="164"/>
  <c r="AF394" i="164" s="1"/>
  <c r="AH394" i="164" s="1"/>
  <c r="AE394" i="164"/>
  <c r="AG394" i="164" s="1"/>
  <c r="AD402" i="164"/>
  <c r="AF402" i="164" s="1"/>
  <c r="AH402" i="164" s="1"/>
  <c r="AE402" i="164"/>
  <c r="AG402" i="164" s="1"/>
  <c r="AD410" i="164"/>
  <c r="AF410" i="164" s="1"/>
  <c r="AH410" i="164" s="1"/>
  <c r="AE410" i="164"/>
  <c r="AG410" i="164" s="1"/>
  <c r="AD418" i="164"/>
  <c r="AF418" i="164" s="1"/>
  <c r="AH418" i="164" s="1"/>
  <c r="AE418" i="164"/>
  <c r="AG418" i="164" s="1"/>
  <c r="AD426" i="164"/>
  <c r="AF426" i="164" s="1"/>
  <c r="AH426" i="164" s="1"/>
  <c r="AE426" i="164"/>
  <c r="AG426" i="164" s="1"/>
  <c r="AD434" i="164"/>
  <c r="AF434" i="164" s="1"/>
  <c r="AH434" i="164" s="1"/>
  <c r="AE434" i="164"/>
  <c r="AG434" i="164" s="1"/>
  <c r="AD442" i="164"/>
  <c r="AF442" i="164" s="1"/>
  <c r="AH442" i="164" s="1"/>
  <c r="AE442" i="164"/>
  <c r="AG442" i="164" s="1"/>
  <c r="AI452" i="164"/>
  <c r="AI468" i="164"/>
  <c r="AI484" i="164"/>
  <c r="AI500" i="164"/>
  <c r="AI516" i="164"/>
  <c r="AD531" i="164"/>
  <c r="AF531" i="164" s="1"/>
  <c r="AH531" i="164" s="1"/>
  <c r="AE531" i="164"/>
  <c r="AG531" i="164" s="1"/>
  <c r="AD547" i="164"/>
  <c r="AF547" i="164" s="1"/>
  <c r="AH547" i="164" s="1"/>
  <c r="AE547" i="164"/>
  <c r="AG547" i="164" s="1"/>
  <c r="AD563" i="164"/>
  <c r="AF563" i="164" s="1"/>
  <c r="AH563" i="164" s="1"/>
  <c r="AE563" i="164"/>
  <c r="AG563" i="164" s="1"/>
  <c r="AD579" i="164"/>
  <c r="AF579" i="164" s="1"/>
  <c r="AH579" i="164" s="1"/>
  <c r="AE579" i="164"/>
  <c r="AG579" i="164" s="1"/>
  <c r="AD595" i="164"/>
  <c r="AF595" i="164" s="1"/>
  <c r="AH595" i="164" s="1"/>
  <c r="AE595" i="164"/>
  <c r="AG595" i="164" s="1"/>
  <c r="AD611" i="164"/>
  <c r="AF611" i="164" s="1"/>
  <c r="AH611" i="164" s="1"/>
  <c r="AE611" i="164"/>
  <c r="AG611" i="164" s="1"/>
  <c r="AE627" i="164"/>
  <c r="AG627" i="164" s="1"/>
  <c r="AD627" i="164"/>
  <c r="AF627" i="164" s="1"/>
  <c r="AH627" i="164" s="1"/>
  <c r="AE659" i="164"/>
  <c r="AG659" i="164" s="1"/>
  <c r="AD659" i="164"/>
  <c r="AF659" i="164" s="1"/>
  <c r="AH659" i="164" s="1"/>
  <c r="AE703" i="164"/>
  <c r="AG703" i="164" s="1"/>
  <c r="AD703" i="164"/>
  <c r="AF703" i="164" s="1"/>
  <c r="AH703" i="164" s="1"/>
  <c r="AI430" i="164"/>
  <c r="AI438" i="164"/>
  <c r="AI446" i="164"/>
  <c r="AE633" i="164"/>
  <c r="AG633" i="164" s="1"/>
  <c r="AD633" i="164"/>
  <c r="AF633" i="164" s="1"/>
  <c r="AH633" i="164" s="1"/>
  <c r="AE665" i="164"/>
  <c r="AG665" i="164" s="1"/>
  <c r="AD665" i="164"/>
  <c r="AF665" i="164" s="1"/>
  <c r="AH665" i="164" s="1"/>
  <c r="AI373" i="164"/>
  <c r="AI381" i="164"/>
  <c r="AI389" i="164"/>
  <c r="AI397" i="164"/>
  <c r="AI405" i="164"/>
  <c r="AI413" i="164"/>
  <c r="AI421" i="164"/>
  <c r="AI429" i="164"/>
  <c r="AI437" i="164"/>
  <c r="AI445" i="164"/>
  <c r="AE453" i="164"/>
  <c r="AG453" i="164" s="1"/>
  <c r="AD453" i="164"/>
  <c r="AF453" i="164" s="1"/>
  <c r="AH453" i="164" s="1"/>
  <c r="AE461" i="164"/>
  <c r="AG461" i="164" s="1"/>
  <c r="AD461" i="164"/>
  <c r="AF461" i="164" s="1"/>
  <c r="AH461" i="164" s="1"/>
  <c r="AE469" i="164"/>
  <c r="AG469" i="164" s="1"/>
  <c r="AD469" i="164"/>
  <c r="AF469" i="164" s="1"/>
  <c r="AH469" i="164" s="1"/>
  <c r="AE477" i="164"/>
  <c r="AG477" i="164" s="1"/>
  <c r="AD477" i="164"/>
  <c r="AF477" i="164" s="1"/>
  <c r="AH477" i="164" s="1"/>
  <c r="AE485" i="164"/>
  <c r="AG485" i="164" s="1"/>
  <c r="AD485" i="164"/>
  <c r="AF485" i="164" s="1"/>
  <c r="AH485" i="164" s="1"/>
  <c r="AE493" i="164"/>
  <c r="AG493" i="164" s="1"/>
  <c r="AD493" i="164"/>
  <c r="AF493" i="164" s="1"/>
  <c r="AH493" i="164" s="1"/>
  <c r="AE501" i="164"/>
  <c r="AG501" i="164" s="1"/>
  <c r="AD501" i="164"/>
  <c r="AF501" i="164" s="1"/>
  <c r="AH501" i="164" s="1"/>
  <c r="AE509" i="164"/>
  <c r="AG509" i="164" s="1"/>
  <c r="AD509" i="164"/>
  <c r="AF509" i="164" s="1"/>
  <c r="AH509" i="164" s="1"/>
  <c r="AE517" i="164"/>
  <c r="AG517" i="164" s="1"/>
  <c r="AD517" i="164"/>
  <c r="AF517" i="164" s="1"/>
  <c r="AH517" i="164" s="1"/>
  <c r="AE525" i="164"/>
  <c r="AG525" i="164" s="1"/>
  <c r="AD525" i="164"/>
  <c r="AF525" i="164" s="1"/>
  <c r="AH525" i="164" s="1"/>
  <c r="AE635" i="164"/>
  <c r="AG635" i="164" s="1"/>
  <c r="AD635" i="164"/>
  <c r="AF635" i="164" s="1"/>
  <c r="AH635" i="164" s="1"/>
  <c r="AE667" i="164"/>
  <c r="AG667" i="164" s="1"/>
  <c r="AD667" i="164"/>
  <c r="AF667" i="164" s="1"/>
  <c r="AH667" i="164" s="1"/>
  <c r="AD532" i="164"/>
  <c r="AF532" i="164" s="1"/>
  <c r="AH532" i="164" s="1"/>
  <c r="AE532" i="164"/>
  <c r="AG532" i="164" s="1"/>
  <c r="AD540" i="164"/>
  <c r="AF540" i="164" s="1"/>
  <c r="AH540" i="164" s="1"/>
  <c r="AE540" i="164"/>
  <c r="AG540" i="164" s="1"/>
  <c r="AD548" i="164"/>
  <c r="AF548" i="164" s="1"/>
  <c r="AH548" i="164" s="1"/>
  <c r="AE548" i="164"/>
  <c r="AG548" i="164" s="1"/>
  <c r="AD556" i="164"/>
  <c r="AF556" i="164" s="1"/>
  <c r="AH556" i="164" s="1"/>
  <c r="AE556" i="164"/>
  <c r="AG556" i="164" s="1"/>
  <c r="AD564" i="164"/>
  <c r="AF564" i="164" s="1"/>
  <c r="AH564" i="164" s="1"/>
  <c r="AE564" i="164"/>
  <c r="AG564" i="164" s="1"/>
  <c r="AD572" i="164"/>
  <c r="AF572" i="164" s="1"/>
  <c r="AH572" i="164" s="1"/>
  <c r="AE572" i="164"/>
  <c r="AG572" i="164" s="1"/>
  <c r="AD580" i="164"/>
  <c r="AF580" i="164" s="1"/>
  <c r="AH580" i="164" s="1"/>
  <c r="AE580" i="164"/>
  <c r="AG580" i="164" s="1"/>
  <c r="AD588" i="164"/>
  <c r="AF588" i="164" s="1"/>
  <c r="AH588" i="164" s="1"/>
  <c r="AE588" i="164"/>
  <c r="AG588" i="164" s="1"/>
  <c r="AD596" i="164"/>
  <c r="AF596" i="164" s="1"/>
  <c r="AH596" i="164" s="1"/>
  <c r="AE596" i="164"/>
  <c r="AG596" i="164" s="1"/>
  <c r="AD604" i="164"/>
  <c r="AF604" i="164" s="1"/>
  <c r="AH604" i="164" s="1"/>
  <c r="AE604" i="164"/>
  <c r="AG604" i="164" s="1"/>
  <c r="AD612" i="164"/>
  <c r="AF612" i="164" s="1"/>
  <c r="AH612" i="164" s="1"/>
  <c r="AE612" i="164"/>
  <c r="AG612" i="164" s="1"/>
  <c r="AD620" i="164"/>
  <c r="AF620" i="164" s="1"/>
  <c r="AH620" i="164" s="1"/>
  <c r="AE620" i="164"/>
  <c r="AG620" i="164" s="1"/>
  <c r="AD628" i="164"/>
  <c r="AF628" i="164" s="1"/>
  <c r="AH628" i="164" s="1"/>
  <c r="AE628" i="164"/>
  <c r="AG628" i="164" s="1"/>
  <c r="AD636" i="164"/>
  <c r="AF636" i="164" s="1"/>
  <c r="AH636" i="164" s="1"/>
  <c r="AE636" i="164"/>
  <c r="AG636" i="164" s="1"/>
  <c r="AD644" i="164"/>
  <c r="AF644" i="164" s="1"/>
  <c r="AH644" i="164" s="1"/>
  <c r="AE644" i="164"/>
  <c r="AG644" i="164" s="1"/>
  <c r="AD652" i="164"/>
  <c r="AF652" i="164" s="1"/>
  <c r="AH652" i="164" s="1"/>
  <c r="AE652" i="164"/>
  <c r="AG652" i="164" s="1"/>
  <c r="AD660" i="164"/>
  <c r="AF660" i="164" s="1"/>
  <c r="AH660" i="164" s="1"/>
  <c r="AE660" i="164"/>
  <c r="AG660" i="164" s="1"/>
  <c r="AD668" i="164"/>
  <c r="AF668" i="164" s="1"/>
  <c r="AH668" i="164" s="1"/>
  <c r="AE668" i="164"/>
  <c r="AG668" i="164" s="1"/>
  <c r="AI680" i="164"/>
  <c r="AD699" i="164"/>
  <c r="AF699" i="164" s="1"/>
  <c r="AH699" i="164" s="1"/>
  <c r="AE699" i="164"/>
  <c r="AG699" i="164" s="1"/>
  <c r="AE729" i="164"/>
  <c r="AG729" i="164" s="1"/>
  <c r="AD729" i="164"/>
  <c r="AF729" i="164" s="1"/>
  <c r="AH729" i="164" s="1"/>
  <c r="AE755" i="164"/>
  <c r="AG755" i="164" s="1"/>
  <c r="AD755" i="164"/>
  <c r="AF755" i="164" s="1"/>
  <c r="AH755" i="164" s="1"/>
  <c r="AI628" i="164"/>
  <c r="AI644" i="164"/>
  <c r="AI660" i="164"/>
  <c r="AD683" i="164"/>
  <c r="AF683" i="164" s="1"/>
  <c r="AH683" i="164" s="1"/>
  <c r="AE683" i="164"/>
  <c r="AG683" i="164" s="1"/>
  <c r="AE696" i="164"/>
  <c r="AG696" i="164" s="1"/>
  <c r="AD696" i="164"/>
  <c r="AF696" i="164" s="1"/>
  <c r="AH696" i="164" s="1"/>
  <c r="AE719" i="164"/>
  <c r="AG719" i="164" s="1"/>
  <c r="AD719" i="164"/>
  <c r="AF719" i="164" s="1"/>
  <c r="AH719" i="164" s="1"/>
  <c r="AE767" i="164"/>
  <c r="AG767" i="164" s="1"/>
  <c r="AD767" i="164"/>
  <c r="AF767" i="164" s="1"/>
  <c r="AH767" i="164" s="1"/>
  <c r="AD710" i="164"/>
  <c r="AF710" i="164" s="1"/>
  <c r="AH710" i="164" s="1"/>
  <c r="AE710" i="164"/>
  <c r="AG710" i="164" s="1"/>
  <c r="AD742" i="164"/>
  <c r="AF742" i="164" s="1"/>
  <c r="AH742" i="164" s="1"/>
  <c r="AE742" i="164"/>
  <c r="AG742" i="164" s="1"/>
  <c r="AD454" i="164"/>
  <c r="AF454" i="164" s="1"/>
  <c r="AH454" i="164" s="1"/>
  <c r="AE454" i="164"/>
  <c r="AG454" i="164" s="1"/>
  <c r="AD462" i="164"/>
  <c r="AF462" i="164" s="1"/>
  <c r="AH462" i="164" s="1"/>
  <c r="AE462" i="164"/>
  <c r="AG462" i="164" s="1"/>
  <c r="AD470" i="164"/>
  <c r="AF470" i="164" s="1"/>
  <c r="AH470" i="164" s="1"/>
  <c r="AE470" i="164"/>
  <c r="AG470" i="164" s="1"/>
  <c r="AD478" i="164"/>
  <c r="AF478" i="164" s="1"/>
  <c r="AH478" i="164" s="1"/>
  <c r="AE478" i="164"/>
  <c r="AG478" i="164" s="1"/>
  <c r="AD486" i="164"/>
  <c r="AF486" i="164" s="1"/>
  <c r="AH486" i="164" s="1"/>
  <c r="AE486" i="164"/>
  <c r="AG486" i="164" s="1"/>
  <c r="AD494" i="164"/>
  <c r="AF494" i="164" s="1"/>
  <c r="AH494" i="164" s="1"/>
  <c r="AE494" i="164"/>
  <c r="AG494" i="164" s="1"/>
  <c r="AD502" i="164"/>
  <c r="AF502" i="164" s="1"/>
  <c r="AH502" i="164" s="1"/>
  <c r="AE502" i="164"/>
  <c r="AG502" i="164" s="1"/>
  <c r="AD510" i="164"/>
  <c r="AF510" i="164" s="1"/>
  <c r="AH510" i="164" s="1"/>
  <c r="AE510" i="164"/>
  <c r="AG510" i="164" s="1"/>
  <c r="AD518" i="164"/>
  <c r="AF518" i="164" s="1"/>
  <c r="AH518" i="164" s="1"/>
  <c r="AE518" i="164"/>
  <c r="AG518" i="164" s="1"/>
  <c r="AD526" i="164"/>
  <c r="AF526" i="164" s="1"/>
  <c r="AH526" i="164" s="1"/>
  <c r="AE526" i="164"/>
  <c r="AG526" i="164" s="1"/>
  <c r="AE534" i="164"/>
  <c r="AG534" i="164" s="1"/>
  <c r="AD534" i="164"/>
  <c r="AF534" i="164" s="1"/>
  <c r="AH534" i="164" s="1"/>
  <c r="AE542" i="164"/>
  <c r="AG542" i="164" s="1"/>
  <c r="AD542" i="164"/>
  <c r="AF542" i="164" s="1"/>
  <c r="AH542" i="164" s="1"/>
  <c r="AE550" i="164"/>
  <c r="AG550" i="164" s="1"/>
  <c r="AD550" i="164"/>
  <c r="AF550" i="164" s="1"/>
  <c r="AH550" i="164" s="1"/>
  <c r="AE558" i="164"/>
  <c r="AG558" i="164" s="1"/>
  <c r="AD558" i="164"/>
  <c r="AF558" i="164" s="1"/>
  <c r="AH558" i="164" s="1"/>
  <c r="AE566" i="164"/>
  <c r="AG566" i="164" s="1"/>
  <c r="AD566" i="164"/>
  <c r="AF566" i="164" s="1"/>
  <c r="AH566" i="164" s="1"/>
  <c r="AE574" i="164"/>
  <c r="AG574" i="164" s="1"/>
  <c r="AD574" i="164"/>
  <c r="AF574" i="164" s="1"/>
  <c r="AH574" i="164" s="1"/>
  <c r="AE582" i="164"/>
  <c r="AG582" i="164" s="1"/>
  <c r="AD582" i="164"/>
  <c r="AF582" i="164" s="1"/>
  <c r="AH582" i="164" s="1"/>
  <c r="AE590" i="164"/>
  <c r="AG590" i="164" s="1"/>
  <c r="AD590" i="164"/>
  <c r="AF590" i="164" s="1"/>
  <c r="AH590" i="164" s="1"/>
  <c r="AE598" i="164"/>
  <c r="AG598" i="164" s="1"/>
  <c r="AD598" i="164"/>
  <c r="AF598" i="164" s="1"/>
  <c r="AH598" i="164" s="1"/>
  <c r="AE606" i="164"/>
  <c r="AG606" i="164" s="1"/>
  <c r="AD606" i="164"/>
  <c r="AF606" i="164" s="1"/>
  <c r="AH606" i="164" s="1"/>
  <c r="AE614" i="164"/>
  <c r="AG614" i="164" s="1"/>
  <c r="AD614" i="164"/>
  <c r="AF614" i="164" s="1"/>
  <c r="AH614" i="164" s="1"/>
  <c r="AE622" i="164"/>
  <c r="AG622" i="164" s="1"/>
  <c r="AD622" i="164"/>
  <c r="AF622" i="164" s="1"/>
  <c r="AH622" i="164" s="1"/>
  <c r="AE630" i="164"/>
  <c r="AG630" i="164" s="1"/>
  <c r="AD630" i="164"/>
  <c r="AF630" i="164" s="1"/>
  <c r="AH630" i="164" s="1"/>
  <c r="AE638" i="164"/>
  <c r="AG638" i="164" s="1"/>
  <c r="AD638" i="164"/>
  <c r="AF638" i="164" s="1"/>
  <c r="AH638" i="164" s="1"/>
  <c r="AE646" i="164"/>
  <c r="AG646" i="164" s="1"/>
  <c r="AD646" i="164"/>
  <c r="AF646" i="164" s="1"/>
  <c r="AH646" i="164" s="1"/>
  <c r="AE654" i="164"/>
  <c r="AG654" i="164" s="1"/>
  <c r="AD654" i="164"/>
  <c r="AF654" i="164" s="1"/>
  <c r="AH654" i="164" s="1"/>
  <c r="AE662" i="164"/>
  <c r="AG662" i="164" s="1"/>
  <c r="AD662" i="164"/>
  <c r="AF662" i="164" s="1"/>
  <c r="AH662" i="164" s="1"/>
  <c r="AE670" i="164"/>
  <c r="AG670" i="164" s="1"/>
  <c r="AD670" i="164"/>
  <c r="AF670" i="164" s="1"/>
  <c r="AH670" i="164" s="1"/>
  <c r="AE678" i="164"/>
  <c r="AG678" i="164" s="1"/>
  <c r="AD678" i="164"/>
  <c r="AF678" i="164" s="1"/>
  <c r="AH678" i="164" s="1"/>
  <c r="AI688" i="164"/>
  <c r="AD706" i="164"/>
  <c r="AF706" i="164" s="1"/>
  <c r="AH706" i="164" s="1"/>
  <c r="AE706" i="164"/>
  <c r="AG706" i="164" s="1"/>
  <c r="AD722" i="164"/>
  <c r="AF722" i="164" s="1"/>
  <c r="AH722" i="164" s="1"/>
  <c r="AE722" i="164"/>
  <c r="AG722" i="164" s="1"/>
  <c r="AD738" i="164"/>
  <c r="AF738" i="164" s="1"/>
  <c r="AH738" i="164" s="1"/>
  <c r="AE738" i="164"/>
  <c r="AG738" i="164" s="1"/>
  <c r="AE677" i="164"/>
  <c r="AG677" i="164" s="1"/>
  <c r="AD677" i="164"/>
  <c r="AF677" i="164" s="1"/>
  <c r="AH677" i="164" s="1"/>
  <c r="AE686" i="164"/>
  <c r="AG686" i="164" s="1"/>
  <c r="AD686" i="164"/>
  <c r="AF686" i="164" s="1"/>
  <c r="AH686" i="164" s="1"/>
  <c r="AI715" i="164"/>
  <c r="AI731" i="164"/>
  <c r="AI747" i="164"/>
  <c r="AI691" i="164"/>
  <c r="AI699" i="164"/>
  <c r="AI714" i="164"/>
  <c r="AI730" i="164"/>
  <c r="AI746" i="164"/>
  <c r="AE763" i="164"/>
  <c r="AG763" i="164" s="1"/>
  <c r="AD763" i="164"/>
  <c r="AF763" i="164" s="1"/>
  <c r="AH763" i="164" s="1"/>
  <c r="AE937" i="164"/>
  <c r="AG937" i="164" s="1"/>
  <c r="AD937" i="164"/>
  <c r="AF937" i="164" s="1"/>
  <c r="AH937" i="164" s="1"/>
  <c r="AI686" i="164"/>
  <c r="AI694" i="164"/>
  <c r="AI704" i="164"/>
  <c r="AI720" i="164"/>
  <c r="AI736" i="164"/>
  <c r="AI763" i="164"/>
  <c r="AI767" i="164"/>
  <c r="AI783" i="164"/>
  <c r="AD806" i="164"/>
  <c r="AF806" i="164" s="1"/>
  <c r="AH806" i="164" s="1"/>
  <c r="AE806" i="164"/>
  <c r="AG806" i="164" s="1"/>
  <c r="AD822" i="164"/>
  <c r="AF822" i="164" s="1"/>
  <c r="AH822" i="164" s="1"/>
  <c r="AE822" i="164"/>
  <c r="AG822" i="164" s="1"/>
  <c r="AI862" i="164"/>
  <c r="AE888" i="164"/>
  <c r="AG888" i="164" s="1"/>
  <c r="AD888" i="164"/>
  <c r="AF888" i="164" s="1"/>
  <c r="AH888" i="164" s="1"/>
  <c r="AE951" i="164"/>
  <c r="AG951" i="164" s="1"/>
  <c r="AD951" i="164"/>
  <c r="AF951" i="164" s="1"/>
  <c r="AH951" i="164" s="1"/>
  <c r="AD881" i="164"/>
  <c r="AF881" i="164" s="1"/>
  <c r="AH881" i="164" s="1"/>
  <c r="AE881" i="164"/>
  <c r="AG881" i="164" s="1"/>
  <c r="AI971" i="164"/>
  <c r="AE757" i="164"/>
  <c r="AG757" i="164" s="1"/>
  <c r="AD757" i="164"/>
  <c r="AF757" i="164" s="1"/>
  <c r="AH757" i="164" s="1"/>
  <c r="AE765" i="164"/>
  <c r="AG765" i="164" s="1"/>
  <c r="AD765" i="164"/>
  <c r="AF765" i="164" s="1"/>
  <c r="AH765" i="164" s="1"/>
  <c r="AE773" i="164"/>
  <c r="AG773" i="164" s="1"/>
  <c r="AD773" i="164"/>
  <c r="AF773" i="164" s="1"/>
  <c r="AH773" i="164" s="1"/>
  <c r="AE781" i="164"/>
  <c r="AG781" i="164" s="1"/>
  <c r="AD781" i="164"/>
  <c r="AF781" i="164" s="1"/>
  <c r="AH781" i="164" s="1"/>
  <c r="AE789" i="164"/>
  <c r="AG789" i="164" s="1"/>
  <c r="AD789" i="164"/>
  <c r="AF789" i="164" s="1"/>
  <c r="AH789" i="164" s="1"/>
  <c r="AE796" i="164"/>
  <c r="AG796" i="164" s="1"/>
  <c r="AD796" i="164"/>
  <c r="AF796" i="164" s="1"/>
  <c r="AH796" i="164" s="1"/>
  <c r="AE807" i="164"/>
  <c r="AG807" i="164" s="1"/>
  <c r="AD807" i="164"/>
  <c r="AF807" i="164" s="1"/>
  <c r="AH807" i="164" s="1"/>
  <c r="AI858" i="164"/>
  <c r="AD885" i="164"/>
  <c r="AF885" i="164" s="1"/>
  <c r="AH885" i="164" s="1"/>
  <c r="AE885" i="164"/>
  <c r="AG885" i="164" s="1"/>
  <c r="AI701" i="164"/>
  <c r="AI709" i="164"/>
  <c r="AI717" i="164"/>
  <c r="AI725" i="164"/>
  <c r="AI733" i="164"/>
  <c r="AI741" i="164"/>
  <c r="AI749" i="164"/>
  <c r="AI757" i="164"/>
  <c r="AI765" i="164"/>
  <c r="AI773" i="164"/>
  <c r="AI781" i="164"/>
  <c r="AI789" i="164"/>
  <c r="AI796" i="164"/>
  <c r="AI807" i="164"/>
  <c r="AE846" i="164"/>
  <c r="AG846" i="164" s="1"/>
  <c r="AD846" i="164"/>
  <c r="AF846" i="164" s="1"/>
  <c r="AH846" i="164" s="1"/>
  <c r="AI878" i="164"/>
  <c r="AE797" i="164"/>
  <c r="AG797" i="164" s="1"/>
  <c r="AD797" i="164"/>
  <c r="AF797" i="164" s="1"/>
  <c r="AH797" i="164" s="1"/>
  <c r="AE805" i="164"/>
  <c r="AG805" i="164" s="1"/>
  <c r="AD805" i="164"/>
  <c r="AF805" i="164" s="1"/>
  <c r="AH805" i="164" s="1"/>
  <c r="AE813" i="164"/>
  <c r="AG813" i="164" s="1"/>
  <c r="AD813" i="164"/>
  <c r="AF813" i="164" s="1"/>
  <c r="AH813" i="164" s="1"/>
  <c r="AE821" i="164"/>
  <c r="AG821" i="164" s="1"/>
  <c r="AD821" i="164"/>
  <c r="AF821" i="164" s="1"/>
  <c r="AH821" i="164" s="1"/>
  <c r="AD829" i="164"/>
  <c r="AF829" i="164" s="1"/>
  <c r="AH829" i="164" s="1"/>
  <c r="AE829" i="164"/>
  <c r="AG829" i="164" s="1"/>
  <c r="AE854" i="164"/>
  <c r="AG854" i="164" s="1"/>
  <c r="AD854" i="164"/>
  <c r="AF854" i="164" s="1"/>
  <c r="AH854" i="164" s="1"/>
  <c r="AI874" i="164"/>
  <c r="AI890" i="164"/>
  <c r="AE804" i="164"/>
  <c r="AG804" i="164" s="1"/>
  <c r="AD804" i="164"/>
  <c r="AF804" i="164" s="1"/>
  <c r="AH804" i="164" s="1"/>
  <c r="AE812" i="164"/>
  <c r="AG812" i="164" s="1"/>
  <c r="AD812" i="164"/>
  <c r="AF812" i="164" s="1"/>
  <c r="AH812" i="164" s="1"/>
  <c r="AE820" i="164"/>
  <c r="AG820" i="164" s="1"/>
  <c r="AD820" i="164"/>
  <c r="AF820" i="164" s="1"/>
  <c r="AH820" i="164" s="1"/>
  <c r="AE842" i="164"/>
  <c r="AG842" i="164" s="1"/>
  <c r="AD842" i="164"/>
  <c r="AF842" i="164" s="1"/>
  <c r="AH842" i="164" s="1"/>
  <c r="AI854" i="164"/>
  <c r="AI870" i="164"/>
  <c r="AI886" i="164"/>
  <c r="AE907" i="164"/>
  <c r="AG907" i="164" s="1"/>
  <c r="AD907" i="164"/>
  <c r="AF907" i="164" s="1"/>
  <c r="AH907" i="164" s="1"/>
  <c r="AI996" i="164"/>
  <c r="AI963" i="164"/>
  <c r="AI837" i="164"/>
  <c r="AI853" i="164"/>
  <c r="AI869" i="164"/>
  <c r="AI885" i="164"/>
  <c r="AE901" i="164"/>
  <c r="AG901" i="164" s="1"/>
  <c r="AD901" i="164"/>
  <c r="AF901" i="164" s="1"/>
  <c r="AH901" i="164" s="1"/>
  <c r="AE943" i="164"/>
  <c r="AG943" i="164" s="1"/>
  <c r="AD943" i="164"/>
  <c r="AF943" i="164" s="1"/>
  <c r="AH943" i="164" s="1"/>
  <c r="AD973" i="164"/>
  <c r="AF973" i="164" s="1"/>
  <c r="AH973" i="164" s="1"/>
  <c r="AE973" i="164"/>
  <c r="AG973" i="164" s="1"/>
  <c r="AE931" i="164"/>
  <c r="AG931" i="164" s="1"/>
  <c r="AD931" i="164"/>
  <c r="AF931" i="164" s="1"/>
  <c r="AH931" i="164" s="1"/>
  <c r="AE949" i="164"/>
  <c r="AG949" i="164" s="1"/>
  <c r="AD949" i="164"/>
  <c r="AF949" i="164" s="1"/>
  <c r="AH949" i="164" s="1"/>
  <c r="AD827" i="164"/>
  <c r="AF827" i="164" s="1"/>
  <c r="AH827" i="164" s="1"/>
  <c r="AE827" i="164"/>
  <c r="AG827" i="164" s="1"/>
  <c r="AE835" i="164"/>
  <c r="AG835" i="164" s="1"/>
  <c r="AD835" i="164"/>
  <c r="AF835" i="164" s="1"/>
  <c r="AH835" i="164" s="1"/>
  <c r="AD843" i="164"/>
  <c r="AF843" i="164" s="1"/>
  <c r="AH843" i="164" s="1"/>
  <c r="AE843" i="164"/>
  <c r="AG843" i="164" s="1"/>
  <c r="AE851" i="164"/>
  <c r="AG851" i="164" s="1"/>
  <c r="AD851" i="164"/>
  <c r="AF851" i="164" s="1"/>
  <c r="AH851" i="164" s="1"/>
  <c r="AE859" i="164"/>
  <c r="AG859" i="164" s="1"/>
  <c r="AD859" i="164"/>
  <c r="AF859" i="164" s="1"/>
  <c r="AH859" i="164" s="1"/>
  <c r="AE867" i="164"/>
  <c r="AG867" i="164" s="1"/>
  <c r="AD867" i="164"/>
  <c r="AF867" i="164" s="1"/>
  <c r="AH867" i="164" s="1"/>
  <c r="AD875" i="164"/>
  <c r="AF875" i="164" s="1"/>
  <c r="AH875" i="164" s="1"/>
  <c r="AE875" i="164"/>
  <c r="AG875" i="164" s="1"/>
  <c r="AE883" i="164"/>
  <c r="AG883" i="164" s="1"/>
  <c r="AD883" i="164"/>
  <c r="AF883" i="164" s="1"/>
  <c r="AH883" i="164" s="1"/>
  <c r="AE891" i="164"/>
  <c r="AG891" i="164" s="1"/>
  <c r="AD891" i="164"/>
  <c r="AF891" i="164" s="1"/>
  <c r="AH891" i="164" s="1"/>
  <c r="AE899" i="164"/>
  <c r="AG899" i="164" s="1"/>
  <c r="AD899" i="164"/>
  <c r="AF899" i="164" s="1"/>
  <c r="AH899" i="164" s="1"/>
  <c r="AD908" i="164"/>
  <c r="AF908" i="164" s="1"/>
  <c r="AH908" i="164" s="1"/>
  <c r="AE908" i="164"/>
  <c r="AG908" i="164" s="1"/>
  <c r="AD916" i="164"/>
  <c r="AF916" i="164" s="1"/>
  <c r="AH916" i="164" s="1"/>
  <c r="AE916" i="164"/>
  <c r="AG916" i="164" s="1"/>
  <c r="AD924" i="164"/>
  <c r="AF924" i="164" s="1"/>
  <c r="AH924" i="164" s="1"/>
  <c r="AE924" i="164"/>
  <c r="AG924" i="164" s="1"/>
  <c r="AD932" i="164"/>
  <c r="AF932" i="164" s="1"/>
  <c r="AH932" i="164" s="1"/>
  <c r="AE932" i="164"/>
  <c r="AG932" i="164" s="1"/>
  <c r="AD940" i="164"/>
  <c r="AF940" i="164" s="1"/>
  <c r="AH940" i="164" s="1"/>
  <c r="AE940" i="164"/>
  <c r="AG940" i="164" s="1"/>
  <c r="AD948" i="164"/>
  <c r="AF948" i="164" s="1"/>
  <c r="AH948" i="164" s="1"/>
  <c r="AE948" i="164"/>
  <c r="AG948" i="164" s="1"/>
  <c r="AD957" i="164"/>
  <c r="AF957" i="164" s="1"/>
  <c r="AH957" i="164" s="1"/>
  <c r="AE957" i="164"/>
  <c r="AG957" i="164" s="1"/>
  <c r="AD969" i="164"/>
  <c r="AF969" i="164" s="1"/>
  <c r="AH969" i="164" s="1"/>
  <c r="AE969" i="164"/>
  <c r="AG969" i="164" s="1"/>
  <c r="AI908" i="164"/>
  <c r="AI924" i="164"/>
  <c r="AI940" i="164"/>
  <c r="AE910" i="164"/>
  <c r="AG910" i="164" s="1"/>
  <c r="AD910" i="164"/>
  <c r="AF910" i="164" s="1"/>
  <c r="AH910" i="164" s="1"/>
  <c r="AE918" i="164"/>
  <c r="AG918" i="164" s="1"/>
  <c r="AD918" i="164"/>
  <c r="AF918" i="164" s="1"/>
  <c r="AH918" i="164" s="1"/>
  <c r="AE926" i="164"/>
  <c r="AG926" i="164" s="1"/>
  <c r="AD926" i="164"/>
  <c r="AF926" i="164" s="1"/>
  <c r="AH926" i="164" s="1"/>
  <c r="AE934" i="164"/>
  <c r="AG934" i="164" s="1"/>
  <c r="AD934" i="164"/>
  <c r="AF934" i="164" s="1"/>
  <c r="AH934" i="164" s="1"/>
  <c r="AE942" i="164"/>
  <c r="AG942" i="164" s="1"/>
  <c r="AD942" i="164"/>
  <c r="AF942" i="164" s="1"/>
  <c r="AH942" i="164" s="1"/>
  <c r="AE950" i="164"/>
  <c r="AG950" i="164" s="1"/>
  <c r="AD950" i="164"/>
  <c r="AF950" i="164" s="1"/>
  <c r="AH950" i="164" s="1"/>
  <c r="AI957" i="164"/>
  <c r="AE974" i="164"/>
  <c r="AG974" i="164" s="1"/>
  <c r="AD974" i="164"/>
  <c r="AF974" i="164" s="1"/>
  <c r="AH974" i="164" s="1"/>
  <c r="AD968" i="164"/>
  <c r="AF968" i="164" s="1"/>
  <c r="AH968" i="164" s="1"/>
  <c r="AE968" i="164"/>
  <c r="AG968" i="164" s="1"/>
  <c r="AD976" i="164"/>
  <c r="AF976" i="164" s="1"/>
  <c r="AH976" i="164" s="1"/>
  <c r="AE976" i="164"/>
  <c r="AG976" i="164" s="1"/>
  <c r="AD988" i="164"/>
  <c r="AF988" i="164" s="1"/>
  <c r="AH988" i="164" s="1"/>
  <c r="AE988" i="164"/>
  <c r="AG988" i="164" s="1"/>
  <c r="AI960" i="164"/>
  <c r="AI968" i="164"/>
  <c r="AI976" i="164"/>
  <c r="AD984" i="164"/>
  <c r="AF984" i="164" s="1"/>
  <c r="AH984" i="164" s="1"/>
  <c r="AE984" i="164"/>
  <c r="AG984" i="164" s="1"/>
  <c r="AE1005" i="164"/>
  <c r="AG1005" i="164" s="1"/>
  <c r="AD1005" i="164"/>
  <c r="AF1005" i="164" s="1"/>
  <c r="AH1005" i="164" s="1"/>
  <c r="AD987" i="164"/>
  <c r="AF987" i="164" s="1"/>
  <c r="AH987" i="164" s="1"/>
  <c r="AE987" i="164"/>
  <c r="AG987" i="164" s="1"/>
  <c r="AE995" i="164"/>
  <c r="AG995" i="164" s="1"/>
  <c r="AD995" i="164"/>
  <c r="AF995" i="164" s="1"/>
  <c r="AH995" i="164" s="1"/>
  <c r="AE982" i="164"/>
  <c r="AG982" i="164" s="1"/>
  <c r="AD982" i="164"/>
  <c r="AF982" i="164" s="1"/>
  <c r="AH982" i="164" s="1"/>
  <c r="AD990" i="164"/>
  <c r="AF990" i="164" s="1"/>
  <c r="AH990" i="164" s="1"/>
  <c r="AE990" i="164"/>
  <c r="AG990" i="164" s="1"/>
  <c r="AD998" i="164"/>
  <c r="AF998" i="164" s="1"/>
  <c r="AH998" i="164" s="1"/>
  <c r="AE998" i="164"/>
  <c r="AG998" i="164" s="1"/>
  <c r="AI1005" i="164"/>
  <c r="AI1003" i="164"/>
  <c r="AI1011" i="164"/>
  <c r="AI1014" i="164"/>
  <c r="AI183" i="167" l="1"/>
  <c r="AI26" i="167"/>
  <c r="AI58" i="167"/>
  <c r="AI90" i="167"/>
  <c r="AI899" i="167"/>
  <c r="AI939" i="167"/>
  <c r="AI193" i="167"/>
  <c r="AI225" i="167"/>
  <c r="AI257" i="167"/>
  <c r="AI638" i="167"/>
  <c r="AI670" i="167"/>
  <c r="AI697" i="167"/>
  <c r="AI729" i="167"/>
  <c r="AI832" i="167"/>
  <c r="AI864" i="167"/>
  <c r="AI203" i="167"/>
  <c r="AI235" i="167"/>
  <c r="AI471" i="167"/>
  <c r="AI423" i="167"/>
  <c r="AI522" i="167"/>
  <c r="AI554" i="167"/>
  <c r="AI586" i="167"/>
  <c r="AI795" i="167"/>
  <c r="AI1002" i="167"/>
  <c r="AI139" i="167"/>
  <c r="AI117" i="167"/>
  <c r="AI149" i="167"/>
  <c r="AI181" i="167"/>
  <c r="AI320" i="167"/>
  <c r="AI317" i="167"/>
  <c r="AI349" i="167"/>
  <c r="AI381" i="167"/>
  <c r="AI436" i="167"/>
  <c r="AI468" i="167"/>
  <c r="AI500" i="167"/>
  <c r="AI806" i="167"/>
  <c r="AI279" i="167"/>
  <c r="AI359" i="167"/>
  <c r="AI874" i="167"/>
  <c r="AI309" i="167"/>
  <c r="AI814" i="167"/>
  <c r="AI967" i="167"/>
  <c r="AI92" i="167"/>
  <c r="AI44" i="167"/>
  <c r="AI920" i="167"/>
  <c r="AI159" i="167"/>
  <c r="AI504" i="167"/>
  <c r="AI536" i="167"/>
  <c r="AI568" i="167"/>
  <c r="AI600" i="167"/>
  <c r="AI632" i="167"/>
  <c r="AI664" i="167"/>
  <c r="AI810" i="167"/>
  <c r="AA26" i="168"/>
  <c r="AA23" i="168"/>
  <c r="AI1013" i="167"/>
  <c r="I741" i="152"/>
  <c r="Q747" i="164"/>
  <c r="L747" i="164"/>
  <c r="Q101" i="164"/>
  <c r="I95" i="152"/>
  <c r="L101" i="164"/>
  <c r="I700" i="152"/>
  <c r="Q706" i="164"/>
  <c r="L706" i="164"/>
  <c r="I56" i="152"/>
  <c r="L62" i="164"/>
  <c r="Q62" i="164"/>
  <c r="I716" i="152"/>
  <c r="Q722" i="164"/>
  <c r="L722" i="164"/>
  <c r="I489" i="152"/>
  <c r="Q495" i="164"/>
  <c r="L495" i="164"/>
  <c r="Q137" i="164"/>
  <c r="I131" i="152"/>
  <c r="L137" i="164"/>
  <c r="Q56" i="164"/>
  <c r="I50" i="152"/>
  <c r="L56" i="164"/>
  <c r="Q637" i="164"/>
  <c r="I631" i="152"/>
  <c r="M637" i="164"/>
  <c r="L637" i="164"/>
  <c r="Q795" i="164"/>
  <c r="I789" i="152"/>
  <c r="M795" i="164"/>
  <c r="L795" i="164"/>
  <c r="I926" i="152"/>
  <c r="Q932" i="164"/>
  <c r="L932" i="164"/>
  <c r="I85" i="152"/>
  <c r="L91" i="164"/>
  <c r="Q91" i="164"/>
  <c r="I61" i="152"/>
  <c r="Q67" i="164"/>
  <c r="L67" i="164"/>
  <c r="M67" i="164" s="1"/>
  <c r="I343" i="152"/>
  <c r="L349" i="164"/>
  <c r="Q349" i="164"/>
  <c r="I527" i="152"/>
  <c r="Q533" i="164"/>
  <c r="L533" i="164"/>
  <c r="L61" i="164"/>
  <c r="Q61" i="164"/>
  <c r="I55" i="152"/>
  <c r="L22" i="164"/>
  <c r="I16" i="152"/>
  <c r="Q22" i="164"/>
  <c r="L635" i="164"/>
  <c r="Q635" i="164"/>
  <c r="I629" i="152"/>
  <c r="M635" i="164"/>
  <c r="I11" i="152"/>
  <c r="Q17" i="164"/>
  <c r="L17" i="164"/>
  <c r="M17" i="164" s="1"/>
  <c r="I425" i="152"/>
  <c r="Q431" i="164"/>
  <c r="L431" i="164"/>
  <c r="M431" i="164" s="1"/>
  <c r="I439" i="152"/>
  <c r="Q445" i="164"/>
  <c r="L445" i="164"/>
  <c r="I674" i="152"/>
  <c r="Q680" i="164"/>
  <c r="L680" i="164"/>
  <c r="L666" i="164"/>
  <c r="I660" i="152"/>
  <c r="Q666" i="164"/>
  <c r="L872" i="164"/>
  <c r="I866" i="152"/>
  <c r="Q872" i="164"/>
  <c r="I147" i="152"/>
  <c r="L153" i="164"/>
  <c r="Q153" i="164"/>
  <c r="I262" i="152"/>
  <c r="Q268" i="164"/>
  <c r="L268" i="164"/>
  <c r="M268" i="164"/>
  <c r="I644" i="152"/>
  <c r="Q650" i="164"/>
  <c r="L650" i="164"/>
  <c r="M650" i="164"/>
  <c r="L105" i="164"/>
  <c r="I99" i="152"/>
  <c r="Q105" i="164"/>
  <c r="L369" i="164"/>
  <c r="I363" i="152"/>
  <c r="Q369" i="164"/>
  <c r="L664" i="164"/>
  <c r="I658" i="152"/>
  <c r="Q664" i="164"/>
  <c r="L740" i="164"/>
  <c r="I734" i="152"/>
  <c r="Q740" i="164"/>
  <c r="L947" i="164"/>
  <c r="I941" i="152"/>
  <c r="Q947" i="164"/>
  <c r="L24" i="164"/>
  <c r="Q24" i="164"/>
  <c r="I18" i="152"/>
  <c r="L288" i="164"/>
  <c r="Q288" i="164"/>
  <c r="I282" i="152"/>
  <c r="Q493" i="164"/>
  <c r="L493" i="164"/>
  <c r="I487" i="152"/>
  <c r="L621" i="164"/>
  <c r="Q621" i="164"/>
  <c r="I615" i="152"/>
  <c r="L619" i="164"/>
  <c r="Q619" i="164"/>
  <c r="I613" i="152"/>
  <c r="L704" i="164"/>
  <c r="Q704" i="164"/>
  <c r="I698" i="152"/>
  <c r="L717" i="164"/>
  <c r="Q717" i="164"/>
  <c r="I711" i="152"/>
  <c r="Q928" i="164"/>
  <c r="L928" i="164"/>
  <c r="I922" i="152"/>
  <c r="Q933" i="164"/>
  <c r="L933" i="164"/>
  <c r="I927" i="152"/>
  <c r="M933" i="164"/>
  <c r="L837" i="164"/>
  <c r="M837" i="164"/>
  <c r="I831" i="152"/>
  <c r="Q837" i="164"/>
  <c r="I340" i="152"/>
  <c r="L346" i="164"/>
  <c r="Q346" i="164"/>
  <c r="I42" i="152"/>
  <c r="M48" i="164"/>
  <c r="Q48" i="164"/>
  <c r="L48" i="164"/>
  <c r="I308" i="152"/>
  <c r="L314" i="164"/>
  <c r="Q314" i="164"/>
  <c r="I526" i="152"/>
  <c r="Q532" i="164"/>
  <c r="L532" i="164"/>
  <c r="I367" i="152"/>
  <c r="L373" i="164"/>
  <c r="Q373" i="164"/>
  <c r="I178" i="152"/>
  <c r="Q184" i="164"/>
  <c r="L184" i="164"/>
  <c r="L30" i="164"/>
  <c r="Q30" i="164"/>
  <c r="I24" i="152"/>
  <c r="L786" i="164"/>
  <c r="I780" i="152"/>
  <c r="Q786" i="164"/>
  <c r="L520" i="164"/>
  <c r="Q520" i="164"/>
  <c r="I514" i="152"/>
  <c r="L216" i="164"/>
  <c r="I210" i="152"/>
  <c r="Q216" i="164"/>
  <c r="I72" i="152"/>
  <c r="L78" i="164"/>
  <c r="Q78" i="164"/>
  <c r="I345" i="152"/>
  <c r="Q351" i="164"/>
  <c r="L351" i="164"/>
  <c r="Q43" i="164"/>
  <c r="I37" i="152"/>
  <c r="L43" i="164"/>
  <c r="L284" i="164"/>
  <c r="I278" i="152"/>
  <c r="Q284" i="164"/>
  <c r="L657" i="164"/>
  <c r="I651" i="152"/>
  <c r="Q657" i="164"/>
  <c r="I59" i="152"/>
  <c r="L65" i="164"/>
  <c r="Q65" i="164"/>
  <c r="I140" i="152"/>
  <c r="L146" i="164"/>
  <c r="Q146" i="164"/>
  <c r="I206" i="152"/>
  <c r="L212" i="164"/>
  <c r="Q212" i="164"/>
  <c r="I302" i="152"/>
  <c r="L308" i="164"/>
  <c r="Q308" i="164"/>
  <c r="M308" i="164"/>
  <c r="Q333" i="164"/>
  <c r="L333" i="164"/>
  <c r="M333" i="164" s="1"/>
  <c r="I327" i="152"/>
  <c r="Q331" i="164"/>
  <c r="L331" i="164"/>
  <c r="M331" i="164" s="1"/>
  <c r="I325" i="152"/>
  <c r="I543" i="152"/>
  <c r="L549" i="164"/>
  <c r="Q549" i="164"/>
  <c r="M549" i="164"/>
  <c r="Q491" i="164"/>
  <c r="L491" i="164"/>
  <c r="M491" i="164" s="1"/>
  <c r="I485" i="152"/>
  <c r="L778" i="164"/>
  <c r="Q778" i="164"/>
  <c r="I772" i="152"/>
  <c r="I610" i="152"/>
  <c r="L616" i="164"/>
  <c r="Q616" i="164"/>
  <c r="M616" i="164"/>
  <c r="L727" i="164"/>
  <c r="Q727" i="164"/>
  <c r="I721" i="152"/>
  <c r="I809" i="152"/>
  <c r="L815" i="164"/>
  <c r="Q815" i="164"/>
  <c r="I913" i="152"/>
  <c r="L919" i="164"/>
  <c r="Q919" i="164"/>
  <c r="Q149" i="164"/>
  <c r="I143" i="152"/>
  <c r="L149" i="164"/>
  <c r="I598" i="152"/>
  <c r="Q604" i="164"/>
  <c r="L604" i="164"/>
  <c r="Q614" i="164"/>
  <c r="I608" i="152"/>
  <c r="L614" i="164"/>
  <c r="I478" i="152"/>
  <c r="Q484" i="164"/>
  <c r="L484" i="164"/>
  <c r="Q506" i="164"/>
  <c r="L506" i="164"/>
  <c r="I500" i="152"/>
  <c r="I194" i="152"/>
  <c r="Q200" i="164"/>
  <c r="L200" i="164"/>
  <c r="I26" i="152"/>
  <c r="Q32" i="164"/>
  <c r="L32" i="164"/>
  <c r="Q387" i="164"/>
  <c r="L387" i="164"/>
  <c r="I381" i="152"/>
  <c r="I947" i="152"/>
  <c r="Q953" i="164"/>
  <c r="L953" i="164"/>
  <c r="Q129" i="164"/>
  <c r="L129" i="164"/>
  <c r="I123" i="152"/>
  <c r="L669" i="164"/>
  <c r="M669" i="164" s="1"/>
  <c r="Q669" i="164"/>
  <c r="I663" i="152"/>
  <c r="L96" i="164"/>
  <c r="I90" i="152"/>
  <c r="Q96" i="164"/>
  <c r="I234" i="152"/>
  <c r="Q240" i="164"/>
  <c r="L240" i="164"/>
  <c r="L210" i="164"/>
  <c r="Q210" i="164"/>
  <c r="I204" i="152"/>
  <c r="I911" i="152"/>
  <c r="Q917" i="164"/>
  <c r="L917" i="164"/>
  <c r="Q731" i="164"/>
  <c r="L731" i="164"/>
  <c r="I725" i="152"/>
  <c r="Q60" i="164"/>
  <c r="I54" i="152"/>
  <c r="L60" i="164"/>
  <c r="L898" i="164"/>
  <c r="I892" i="152"/>
  <c r="Q898" i="164"/>
  <c r="Q206" i="164"/>
  <c r="I200" i="152"/>
  <c r="L206" i="164"/>
  <c r="L634" i="164"/>
  <c r="M634" i="164"/>
  <c r="I628" i="152"/>
  <c r="Q634" i="164"/>
  <c r="Q836" i="164"/>
  <c r="I830" i="152"/>
  <c r="M836" i="164"/>
  <c r="L836" i="164"/>
  <c r="I196" i="152"/>
  <c r="L202" i="164"/>
  <c r="Q202" i="164"/>
  <c r="Q188" i="164"/>
  <c r="L188" i="164"/>
  <c r="M188" i="164"/>
  <c r="I182" i="152"/>
  <c r="L596" i="164"/>
  <c r="I590" i="152"/>
  <c r="Q596" i="164"/>
  <c r="L784" i="164"/>
  <c r="I778" i="152"/>
  <c r="Q784" i="164"/>
  <c r="I250" i="152"/>
  <c r="L256" i="164"/>
  <c r="Q256" i="164"/>
  <c r="M256" i="164"/>
  <c r="L720" i="164"/>
  <c r="Q720" i="164"/>
  <c r="I714" i="152"/>
  <c r="I51" i="152"/>
  <c r="Q57" i="164"/>
  <c r="L57" i="164"/>
  <c r="M57" i="164" s="1"/>
  <c r="I19" i="152"/>
  <c r="Q25" i="164"/>
  <c r="L25" i="164"/>
  <c r="M25" i="164" s="1"/>
  <c r="I70" i="152"/>
  <c r="L76" i="164"/>
  <c r="Q76" i="164"/>
  <c r="I264" i="152"/>
  <c r="Q270" i="164"/>
  <c r="L270" i="164"/>
  <c r="I375" i="152"/>
  <c r="Q381" i="164"/>
  <c r="L381" i="164"/>
  <c r="I397" i="152"/>
  <c r="Q403" i="164"/>
  <c r="L403" i="164"/>
  <c r="I958" i="152"/>
  <c r="Q964" i="164"/>
  <c r="L964" i="164"/>
  <c r="Q158" i="164"/>
  <c r="L158" i="164"/>
  <c r="I152" i="152"/>
  <c r="Q192" i="164"/>
  <c r="I186" i="152"/>
  <c r="L192" i="164"/>
  <c r="I63" i="152"/>
  <c r="L69" i="164"/>
  <c r="Q69" i="164"/>
  <c r="I162" i="152"/>
  <c r="Q168" i="164"/>
  <c r="L168" i="164"/>
  <c r="L655" i="164"/>
  <c r="I649" i="152"/>
  <c r="Q655" i="164"/>
  <c r="L840" i="164"/>
  <c r="I834" i="152"/>
  <c r="Q840" i="164"/>
  <c r="L925" i="164"/>
  <c r="I919" i="152"/>
  <c r="Q925" i="164"/>
  <c r="I12" i="152"/>
  <c r="L18" i="164"/>
  <c r="Q18" i="164"/>
  <c r="Q75" i="164"/>
  <c r="L75" i="164"/>
  <c r="I69" i="152"/>
  <c r="Q391" i="164"/>
  <c r="L391" i="164"/>
  <c r="I385" i="152"/>
  <c r="L524" i="164"/>
  <c r="Q524" i="164"/>
  <c r="I518" i="152"/>
  <c r="L662" i="164"/>
  <c r="Q662" i="164"/>
  <c r="I656" i="152"/>
  <c r="M662" i="164"/>
  <c r="L763" i="164"/>
  <c r="Q763" i="164"/>
  <c r="I757" i="152"/>
  <c r="L827" i="164"/>
  <c r="Q827" i="164"/>
  <c r="I821" i="152"/>
  <c r="Q948" i="164"/>
  <c r="L948" i="164"/>
  <c r="I942" i="152"/>
  <c r="I654" i="152"/>
  <c r="Q660" i="164"/>
  <c r="L660" i="164"/>
  <c r="M660" i="164"/>
  <c r="Q481" i="164"/>
  <c r="L481" i="164"/>
  <c r="I475" i="152"/>
  <c r="M481" i="164"/>
  <c r="L296" i="164"/>
  <c r="I290" i="152"/>
  <c r="Q296" i="164"/>
  <c r="I694" i="152"/>
  <c r="Q700" i="164"/>
  <c r="L700" i="164"/>
  <c r="I184" i="152"/>
  <c r="Q190" i="164"/>
  <c r="L190" i="164"/>
  <c r="I550" i="152"/>
  <c r="Q556" i="164"/>
  <c r="L556" i="164"/>
  <c r="I76" i="152"/>
  <c r="L82" i="164"/>
  <c r="Q82" i="164"/>
  <c r="Q427" i="164"/>
  <c r="L427" i="164"/>
  <c r="I421" i="152"/>
  <c r="L448" i="164"/>
  <c r="Q448" i="164"/>
  <c r="I442" i="152"/>
  <c r="L667" i="164"/>
  <c r="Q667" i="164"/>
  <c r="I661" i="152"/>
  <c r="L545" i="164"/>
  <c r="I539" i="152"/>
  <c r="Q545" i="164"/>
  <c r="L367" i="164"/>
  <c r="I361" i="152"/>
  <c r="Q367" i="164"/>
  <c r="L908" i="164"/>
  <c r="I902" i="152"/>
  <c r="Q908" i="164"/>
  <c r="I22" i="152"/>
  <c r="L28" i="164"/>
  <c r="M28" i="164" s="1"/>
  <c r="Q28" i="164"/>
  <c r="L157" i="164"/>
  <c r="I151" i="152"/>
  <c r="Q157" i="164"/>
  <c r="I83" i="152"/>
  <c r="Q89" i="164"/>
  <c r="L89" i="164"/>
  <c r="Q110" i="164"/>
  <c r="M110" i="164"/>
  <c r="I104" i="152"/>
  <c r="L110" i="164"/>
  <c r="L479" i="164"/>
  <c r="I473" i="152"/>
  <c r="Q479" i="164"/>
  <c r="L525" i="164"/>
  <c r="I519" i="152"/>
  <c r="Q525" i="164"/>
  <c r="Q878" i="164"/>
  <c r="I872" i="152"/>
  <c r="L878" i="164"/>
  <c r="I100" i="152"/>
  <c r="Q106" i="164"/>
  <c r="L106" i="164"/>
  <c r="I150" i="152"/>
  <c r="Q156" i="164"/>
  <c r="L156" i="164"/>
  <c r="Q511" i="164"/>
  <c r="L511" i="164"/>
  <c r="I505" i="152"/>
  <c r="L715" i="164"/>
  <c r="I709" i="152"/>
  <c r="Q715" i="164"/>
  <c r="L335" i="164"/>
  <c r="M335" i="164"/>
  <c r="I329" i="152"/>
  <c r="Q335" i="164"/>
  <c r="L733" i="164"/>
  <c r="M733" i="164" s="1"/>
  <c r="Q733" i="164"/>
  <c r="I727" i="152"/>
  <c r="Q912" i="164"/>
  <c r="L912" i="164"/>
  <c r="I906" i="152"/>
  <c r="I542" i="152"/>
  <c r="Q548" i="164"/>
  <c r="L548" i="164"/>
  <c r="M548" i="164" s="1"/>
  <c r="L99" i="164"/>
  <c r="Q99" i="164"/>
  <c r="I93" i="152"/>
  <c r="L754" i="164"/>
  <c r="I748" i="152"/>
  <c r="Q754" i="164"/>
  <c r="L834" i="164"/>
  <c r="I828" i="152"/>
  <c r="Q834" i="164"/>
  <c r="I356" i="152"/>
  <c r="L362" i="164"/>
  <c r="Q362" i="164"/>
  <c r="M362" i="164"/>
  <c r="I603" i="152"/>
  <c r="Q609" i="164"/>
  <c r="L609" i="164"/>
  <c r="L64" i="164"/>
  <c r="I58" i="152"/>
  <c r="Q64" i="164"/>
  <c r="Q176" i="164"/>
  <c r="I170" i="152"/>
  <c r="L176" i="164"/>
  <c r="L474" i="164"/>
  <c r="I468" i="152"/>
  <c r="Q474" i="164"/>
  <c r="L464" i="164"/>
  <c r="M464" i="164" s="1"/>
  <c r="Q464" i="164"/>
  <c r="I458" i="152"/>
  <c r="L681" i="164"/>
  <c r="Q681" i="164"/>
  <c r="I675" i="152"/>
  <c r="L771" i="164"/>
  <c r="Q771" i="164"/>
  <c r="I765" i="152"/>
  <c r="L883" i="164"/>
  <c r="M883" i="164" s="1"/>
  <c r="Q883" i="164"/>
  <c r="I877" i="152"/>
  <c r="L77" i="164"/>
  <c r="Q77" i="164"/>
  <c r="I71" i="152"/>
  <c r="Q21" i="164"/>
  <c r="L21" i="164"/>
  <c r="I15" i="152"/>
  <c r="Q693" i="164"/>
  <c r="L693" i="164"/>
  <c r="I687" i="152"/>
  <c r="I135" i="152"/>
  <c r="Q141" i="164"/>
  <c r="L141" i="164"/>
  <c r="Q850" i="164"/>
  <c r="I844" i="152"/>
  <c r="L850" i="164"/>
  <c r="I407" i="152"/>
  <c r="Q413" i="164"/>
  <c r="L413" i="164"/>
  <c r="Q764" i="164"/>
  <c r="L764" i="164"/>
  <c r="I758" i="152"/>
  <c r="Q490" i="164"/>
  <c r="L490" i="164"/>
  <c r="I484" i="152"/>
  <c r="Q238" i="164"/>
  <c r="L238" i="164"/>
  <c r="I232" i="152"/>
  <c r="Q407" i="164"/>
  <c r="L407" i="164"/>
  <c r="I401" i="152"/>
  <c r="L528" i="164"/>
  <c r="Q528" i="164"/>
  <c r="I522" i="152"/>
  <c r="L755" i="164"/>
  <c r="M755" i="164" s="1"/>
  <c r="Q755" i="164"/>
  <c r="I749" i="152"/>
  <c r="Q941" i="164"/>
  <c r="L941" i="164"/>
  <c r="I935" i="152"/>
  <c r="I272" i="152"/>
  <c r="L278" i="164"/>
  <c r="Q278" i="164"/>
  <c r="I357" i="152"/>
  <c r="L363" i="164"/>
  <c r="Q363" i="164"/>
  <c r="L23" i="164"/>
  <c r="Q23" i="164"/>
  <c r="I17" i="152"/>
  <c r="L95" i="164"/>
  <c r="Q95" i="164"/>
  <c r="I89" i="152"/>
  <c r="Q930" i="164"/>
  <c r="L930" i="164"/>
  <c r="I924" i="152"/>
  <c r="L676" i="164"/>
  <c r="M676" i="164" s="1"/>
  <c r="Q676" i="164"/>
  <c r="I670" i="152"/>
  <c r="L743" i="164"/>
  <c r="M743" i="164" s="1"/>
  <c r="Q743" i="164"/>
  <c r="I737" i="152"/>
  <c r="I13" i="152"/>
  <c r="L19" i="164"/>
  <c r="Q19" i="164"/>
  <c r="I452" i="152"/>
  <c r="Q458" i="164"/>
  <c r="L458" i="164"/>
  <c r="I805" i="152"/>
  <c r="Q811" i="164"/>
  <c r="L811" i="164"/>
  <c r="L337" i="164"/>
  <c r="I331" i="152"/>
  <c r="Q337" i="164"/>
  <c r="L529" i="164"/>
  <c r="M529" i="164"/>
  <c r="I523" i="152"/>
  <c r="Q529" i="164"/>
  <c r="L588" i="164"/>
  <c r="M588" i="164"/>
  <c r="I582" i="152"/>
  <c r="Q588" i="164"/>
  <c r="I702" i="152"/>
  <c r="Q708" i="164"/>
  <c r="L708" i="164"/>
  <c r="I86" i="152"/>
  <c r="L92" i="164"/>
  <c r="Q92" i="164"/>
  <c r="I315" i="152"/>
  <c r="Q321" i="164"/>
  <c r="L321" i="164"/>
  <c r="I507" i="152"/>
  <c r="Q513" i="164"/>
  <c r="L513" i="164"/>
  <c r="I558" i="152"/>
  <c r="Q564" i="164"/>
  <c r="L564" i="164"/>
  <c r="M564" i="164"/>
  <c r="I802" i="152"/>
  <c r="Q808" i="164"/>
  <c r="L808" i="164"/>
  <c r="M808" i="164"/>
  <c r="L41" i="164"/>
  <c r="I35" i="152"/>
  <c r="Q41" i="164"/>
  <c r="Q128" i="164"/>
  <c r="M128" i="164"/>
  <c r="I122" i="152"/>
  <c r="L128" i="164"/>
  <c r="Q405" i="164"/>
  <c r="M405" i="164"/>
  <c r="I399" i="152"/>
  <c r="L405" i="164"/>
  <c r="Q170" i="164"/>
  <c r="L170" i="164"/>
  <c r="M170" i="164" s="1"/>
  <c r="I164" i="152"/>
  <c r="Q246" i="164"/>
  <c r="L246" i="164"/>
  <c r="I240" i="152"/>
  <c r="L436" i="164"/>
  <c r="Q436" i="164"/>
  <c r="I430" i="152"/>
  <c r="Q760" i="164"/>
  <c r="L760" i="164"/>
  <c r="I754" i="152"/>
  <c r="L523" i="164"/>
  <c r="Q523" i="164"/>
  <c r="I517" i="152"/>
  <c r="L842" i="164"/>
  <c r="Q842" i="164"/>
  <c r="I836" i="152"/>
  <c r="Q946" i="164"/>
  <c r="L946" i="164"/>
  <c r="I940" i="152"/>
  <c r="L107" i="164"/>
  <c r="I101" i="152"/>
  <c r="Q107" i="164"/>
  <c r="L316" i="164"/>
  <c r="I310" i="152"/>
  <c r="Q316" i="164"/>
  <c r="L385" i="164"/>
  <c r="M385" i="164"/>
  <c r="I379" i="152"/>
  <c r="Q385" i="164"/>
  <c r="Q411" i="164"/>
  <c r="I405" i="152"/>
  <c r="L411" i="164"/>
  <c r="L584" i="164"/>
  <c r="I578" i="152"/>
  <c r="M584" i="164"/>
  <c r="Q584" i="164"/>
  <c r="L665" i="164"/>
  <c r="I659" i="152"/>
  <c r="Q665" i="164"/>
  <c r="L718" i="164"/>
  <c r="I712" i="152"/>
  <c r="M718" i="164"/>
  <c r="Q718" i="164"/>
  <c r="L707" i="164"/>
  <c r="I701" i="152"/>
  <c r="M707" i="164"/>
  <c r="Q707" i="164"/>
  <c r="L849" i="164"/>
  <c r="I843" i="152"/>
  <c r="M849" i="164"/>
  <c r="Q849" i="164"/>
  <c r="L852" i="164"/>
  <c r="I846" i="152"/>
  <c r="M852" i="164"/>
  <c r="Q852" i="164"/>
  <c r="L868" i="164"/>
  <c r="I862" i="152"/>
  <c r="M868" i="164"/>
  <c r="Q868" i="164"/>
  <c r="L971" i="164"/>
  <c r="I965" i="152"/>
  <c r="M971" i="164"/>
  <c r="Q971" i="164"/>
  <c r="I312" i="152"/>
  <c r="Q318" i="164"/>
  <c r="L318" i="164"/>
  <c r="I365" i="152"/>
  <c r="Q371" i="164"/>
  <c r="L371" i="164"/>
  <c r="I504" i="152"/>
  <c r="L510" i="164"/>
  <c r="Q510" i="164"/>
  <c r="I623" i="152"/>
  <c r="Q629" i="164"/>
  <c r="L629" i="164"/>
  <c r="I719" i="152"/>
  <c r="Q725" i="164"/>
  <c r="L725" i="164"/>
  <c r="I798" i="152"/>
  <c r="Q804" i="164"/>
  <c r="L804" i="164"/>
  <c r="I936" i="152"/>
  <c r="Q942" i="164"/>
  <c r="L942" i="164"/>
  <c r="L1011" i="164"/>
  <c r="I1005" i="152"/>
  <c r="Q1011" i="164"/>
  <c r="I643" i="152"/>
  <c r="Q649" i="164"/>
  <c r="L649" i="164"/>
  <c r="I739" i="152"/>
  <c r="Q745" i="164"/>
  <c r="L745" i="164"/>
  <c r="I938" i="152"/>
  <c r="Q944" i="164"/>
  <c r="L944" i="164"/>
  <c r="I997" i="152"/>
  <c r="Q1003" i="164"/>
  <c r="L1003" i="164"/>
  <c r="L366" i="164"/>
  <c r="I360" i="152"/>
  <c r="Q366" i="164"/>
  <c r="L355" i="164"/>
  <c r="I349" i="152"/>
  <c r="Q355" i="164"/>
  <c r="L824" i="164"/>
  <c r="I818" i="152"/>
  <c r="Q824" i="164"/>
  <c r="I288" i="152"/>
  <c r="L294" i="164"/>
  <c r="Q294" i="164"/>
  <c r="L855" i="164"/>
  <c r="Q855" i="164"/>
  <c r="I849" i="152"/>
  <c r="Q970" i="164"/>
  <c r="L970" i="164"/>
  <c r="I964" i="152"/>
  <c r="I41" i="152"/>
  <c r="Q47" i="164"/>
  <c r="L47" i="164"/>
  <c r="I160" i="152"/>
  <c r="Q166" i="164"/>
  <c r="L166" i="164"/>
  <c r="I471" i="152"/>
  <c r="L477" i="164"/>
  <c r="Q477" i="164"/>
  <c r="L36" i="164"/>
  <c r="Q36" i="164"/>
  <c r="I30" i="152"/>
  <c r="M36" i="164"/>
  <c r="L34" i="164"/>
  <c r="Q34" i="164"/>
  <c r="I28" i="152"/>
  <c r="M34" i="164"/>
  <c r="L593" i="164"/>
  <c r="I587" i="152"/>
  <c r="Q593" i="164"/>
  <c r="L776" i="164"/>
  <c r="I770" i="152"/>
  <c r="Q776" i="164"/>
  <c r="I188" i="152"/>
  <c r="L194" i="164"/>
  <c r="Q194" i="164"/>
  <c r="I555" i="152"/>
  <c r="Q561" i="164"/>
  <c r="L561" i="164"/>
  <c r="I994" i="152"/>
  <c r="Q1000" i="164"/>
  <c r="L1000" i="164"/>
  <c r="Q26" i="164"/>
  <c r="I20" i="152"/>
  <c r="L26" i="164"/>
  <c r="Q885" i="164"/>
  <c r="I879" i="152"/>
  <c r="L885" i="164"/>
  <c r="I882" i="152"/>
  <c r="Q888" i="164"/>
  <c r="L888" i="164"/>
  <c r="I53" i="152"/>
  <c r="Q59" i="164"/>
  <c r="L59" i="164"/>
  <c r="I73" i="152"/>
  <c r="M79" i="164"/>
  <c r="L79" i="164"/>
  <c r="Q79" i="164"/>
  <c r="I79" i="152"/>
  <c r="L85" i="164"/>
  <c r="Q85" i="164"/>
  <c r="I324" i="152"/>
  <c r="M330" i="164"/>
  <c r="L330" i="164"/>
  <c r="Q330" i="164"/>
  <c r="I516" i="152"/>
  <c r="Q522" i="164"/>
  <c r="L522" i="164"/>
  <c r="I574" i="152"/>
  <c r="Q580" i="164"/>
  <c r="L580" i="164"/>
  <c r="M580" i="164"/>
  <c r="I106" i="152"/>
  <c r="Q112" i="164"/>
  <c r="L112" i="164"/>
  <c r="I856" i="152"/>
  <c r="Q862" i="164"/>
  <c r="L862" i="164"/>
  <c r="M862" i="164"/>
  <c r="I128" i="152"/>
  <c r="Q134" i="164"/>
  <c r="L134" i="164"/>
  <c r="M134" i="164"/>
  <c r="I423" i="152"/>
  <c r="Q429" i="164"/>
  <c r="L429" i="164"/>
  <c r="M429" i="164"/>
  <c r="I833" i="152"/>
  <c r="Q839" i="164"/>
  <c r="L839" i="164"/>
  <c r="I14" i="152"/>
  <c r="Q20" i="164"/>
  <c r="L20" i="164"/>
  <c r="I67" i="152"/>
  <c r="Q73" i="164"/>
  <c r="L73" i="164"/>
  <c r="M73" i="164"/>
  <c r="I202" i="152"/>
  <c r="L208" i="164"/>
  <c r="Q208" i="164"/>
  <c r="Q305" i="164"/>
  <c r="L305" i="164"/>
  <c r="I299" i="152"/>
  <c r="I491" i="152"/>
  <c r="Q497" i="164"/>
  <c r="L497" i="164"/>
  <c r="I534" i="152"/>
  <c r="Q540" i="164"/>
  <c r="L540" i="164"/>
  <c r="M540" i="164"/>
  <c r="Q138" i="164"/>
  <c r="L138" i="164"/>
  <c r="I132" i="152"/>
  <c r="I134" i="152"/>
  <c r="L140" i="164"/>
  <c r="Q140" i="164"/>
  <c r="Q461" i="164"/>
  <c r="L461" i="164"/>
  <c r="I455" i="152"/>
  <c r="L701" i="164"/>
  <c r="Q701" i="164"/>
  <c r="I695" i="152"/>
  <c r="I773" i="152"/>
  <c r="L779" i="164"/>
  <c r="Q779" i="164"/>
  <c r="M779" i="164"/>
  <c r="L935" i="164"/>
  <c r="Q935" i="164"/>
  <c r="I929" i="152"/>
  <c r="Q901" i="164"/>
  <c r="L901" i="164"/>
  <c r="I895" i="152"/>
  <c r="Q958" i="164"/>
  <c r="L958" i="164"/>
  <c r="I952" i="152"/>
  <c r="M958" i="164"/>
  <c r="I192" i="152"/>
  <c r="Q198" i="164"/>
  <c r="L198" i="164"/>
  <c r="I480" i="152"/>
  <c r="L486" i="164"/>
  <c r="Q486" i="164"/>
  <c r="Q154" i="164"/>
  <c r="L154" i="164"/>
  <c r="I148" i="152"/>
  <c r="L53" i="164"/>
  <c r="Q53" i="164"/>
  <c r="I47" i="152"/>
  <c r="M53" i="164"/>
  <c r="L465" i="164"/>
  <c r="I459" i="152"/>
  <c r="Q465" i="164"/>
  <c r="Q144" i="164"/>
  <c r="I138" i="152"/>
  <c r="L144" i="164"/>
  <c r="I81" i="152"/>
  <c r="Q87" i="164"/>
  <c r="L87" i="164"/>
  <c r="M87" i="164"/>
  <c r="I91" i="152"/>
  <c r="L97" i="164"/>
  <c r="Q97" i="164"/>
  <c r="Q507" i="164"/>
  <c r="L507" i="164"/>
  <c r="I501" i="152"/>
  <c r="L695" i="164"/>
  <c r="Q695" i="164"/>
  <c r="I689" i="152"/>
  <c r="I746" i="152"/>
  <c r="L752" i="164"/>
  <c r="Q752" i="164"/>
  <c r="Q860" i="164"/>
  <c r="L860" i="164"/>
  <c r="I854" i="152"/>
  <c r="I88" i="152"/>
  <c r="L94" i="164"/>
  <c r="Q94" i="164"/>
  <c r="I49" i="152"/>
  <c r="L55" i="164"/>
  <c r="Q55" i="164"/>
  <c r="I347" i="152"/>
  <c r="Q353" i="164"/>
  <c r="L353" i="164"/>
  <c r="I571" i="152"/>
  <c r="Q577" i="164"/>
  <c r="L577" i="164"/>
  <c r="I718" i="152"/>
  <c r="Q724" i="164"/>
  <c r="L724" i="164"/>
  <c r="Q178" i="164"/>
  <c r="L178" i="164"/>
  <c r="I172" i="152"/>
  <c r="Q133" i="164"/>
  <c r="I127" i="152"/>
  <c r="L133" i="164"/>
  <c r="I619" i="152"/>
  <c r="Q625" i="164"/>
  <c r="L625" i="164"/>
  <c r="M625" i="164"/>
  <c r="Q721" i="164"/>
  <c r="L721" i="164"/>
  <c r="I715" i="152"/>
  <c r="I884" i="152"/>
  <c r="Q890" i="164"/>
  <c r="L890" i="164"/>
  <c r="I434" i="152"/>
  <c r="L440" i="164"/>
  <c r="Q440" i="164"/>
  <c r="M440" i="164"/>
  <c r="I699" i="152"/>
  <c r="Q705" i="164"/>
  <c r="L705" i="164"/>
  <c r="I861" i="152"/>
  <c r="Q867" i="164"/>
  <c r="L867" i="164"/>
  <c r="Q174" i="164"/>
  <c r="I168" i="152"/>
  <c r="L174" i="164"/>
  <c r="L572" i="164"/>
  <c r="I566" i="152"/>
  <c r="Q572" i="164"/>
  <c r="L83" i="164"/>
  <c r="Q83" i="164"/>
  <c r="I77" i="152"/>
  <c r="I52" i="152"/>
  <c r="L58" i="164"/>
  <c r="Q58" i="164"/>
  <c r="M58" i="164"/>
  <c r="Q470" i="164"/>
  <c r="L470" i="164"/>
  <c r="I464" i="152"/>
  <c r="Q459" i="164"/>
  <c r="L459" i="164"/>
  <c r="I453" i="152"/>
  <c r="L762" i="164"/>
  <c r="Q762" i="164"/>
  <c r="I756" i="152"/>
  <c r="L787" i="164"/>
  <c r="Q787" i="164"/>
  <c r="I781" i="152"/>
  <c r="L812" i="164"/>
  <c r="M812" i="164" s="1"/>
  <c r="Q812" i="164"/>
  <c r="I806" i="152"/>
  <c r="Q963" i="164"/>
  <c r="L963" i="164"/>
  <c r="I957" i="152"/>
  <c r="Q372" i="164"/>
  <c r="L372" i="164"/>
  <c r="I366" i="152"/>
  <c r="L518" i="164"/>
  <c r="Q518" i="164"/>
  <c r="I512" i="152"/>
  <c r="L417" i="164"/>
  <c r="I411" i="152"/>
  <c r="Q417" i="164"/>
  <c r="L699" i="164"/>
  <c r="M699" i="164"/>
  <c r="I693" i="152"/>
  <c r="Q699" i="164"/>
  <c r="L748" i="164"/>
  <c r="I742" i="152"/>
  <c r="Q748" i="164"/>
  <c r="L830" i="164"/>
  <c r="I824" i="152"/>
  <c r="M830" i="164"/>
  <c r="Q830" i="164"/>
  <c r="I29" i="152"/>
  <c r="Q35" i="164"/>
  <c r="L35" i="164"/>
  <c r="I335" i="152"/>
  <c r="L341" i="164"/>
  <c r="Q341" i="164"/>
  <c r="I535" i="152"/>
  <c r="L541" i="164"/>
  <c r="Q541" i="164"/>
  <c r="I466" i="152"/>
  <c r="M472" i="164"/>
  <c r="Q472" i="164"/>
  <c r="L472" i="164"/>
  <c r="I664" i="152"/>
  <c r="Q670" i="164"/>
  <c r="L670" i="164"/>
  <c r="I706" i="152"/>
  <c r="Q712" i="164"/>
  <c r="L712" i="164"/>
  <c r="I956" i="152"/>
  <c r="M962" i="164"/>
  <c r="Q962" i="164"/>
  <c r="L962" i="164"/>
  <c r="L951" i="164"/>
  <c r="I945" i="152"/>
  <c r="M951" i="164"/>
  <c r="Q951" i="164"/>
  <c r="I114" i="152"/>
  <c r="Q120" i="164"/>
  <c r="L120" i="164"/>
  <c r="I254" i="152"/>
  <c r="L260" i="164"/>
  <c r="Q260" i="164"/>
  <c r="I387" i="152"/>
  <c r="L393" i="164"/>
  <c r="Q393" i="164"/>
  <c r="I332" i="152"/>
  <c r="L338" i="164"/>
  <c r="Q338" i="164"/>
  <c r="I531" i="152"/>
  <c r="M537" i="164"/>
  <c r="L537" i="164"/>
  <c r="Q537" i="164"/>
  <c r="I586" i="152"/>
  <c r="M592" i="164"/>
  <c r="Q592" i="164"/>
  <c r="L592" i="164"/>
  <c r="I930" i="152"/>
  <c r="Q936" i="164"/>
  <c r="L936" i="164"/>
  <c r="I959" i="152"/>
  <c r="M965" i="164"/>
  <c r="Q965" i="164"/>
  <c r="L965" i="164"/>
  <c r="Q148" i="164"/>
  <c r="I142" i="152"/>
  <c r="L148" i="164"/>
  <c r="Q453" i="164"/>
  <c r="I447" i="152"/>
  <c r="M453" i="164"/>
  <c r="L453" i="164"/>
  <c r="L483" i="164"/>
  <c r="M483" i="164"/>
  <c r="I477" i="152"/>
  <c r="Q483" i="164"/>
  <c r="I311" i="152"/>
  <c r="L317" i="164"/>
  <c r="Q317" i="164"/>
  <c r="Q480" i="164"/>
  <c r="I474" i="152"/>
  <c r="L480" i="164"/>
  <c r="I74" i="152"/>
  <c r="Q80" i="164"/>
  <c r="L80" i="164"/>
  <c r="I612" i="152"/>
  <c r="Q618" i="164"/>
  <c r="L618" i="164"/>
  <c r="I297" i="152"/>
  <c r="Q303" i="164"/>
  <c r="L303" i="164"/>
  <c r="I724" i="152"/>
  <c r="Q730" i="164"/>
  <c r="L730" i="164"/>
  <c r="I894" i="152"/>
  <c r="Q900" i="164"/>
  <c r="L900" i="164"/>
  <c r="I40" i="152"/>
  <c r="L46" i="164"/>
  <c r="Q46" i="164"/>
  <c r="I667" i="152"/>
  <c r="Q673" i="164"/>
  <c r="L673" i="164"/>
  <c r="M673" i="164"/>
  <c r="I431" i="152"/>
  <c r="L437" i="164"/>
  <c r="Q437" i="164"/>
  <c r="I669" i="152"/>
  <c r="Q675" i="164"/>
  <c r="L675" i="164"/>
  <c r="M675" i="164"/>
  <c r="I27" i="152"/>
  <c r="L33" i="164"/>
  <c r="Q33" i="164"/>
  <c r="L90" i="164"/>
  <c r="Q90" i="164"/>
  <c r="I84" i="152"/>
  <c r="L644" i="164"/>
  <c r="Q644" i="164"/>
  <c r="I638" i="152"/>
  <c r="Q299" i="164"/>
  <c r="L299" i="164"/>
  <c r="I293" i="152"/>
  <c r="Q502" i="164"/>
  <c r="L502" i="164"/>
  <c r="I496" i="152"/>
  <c r="Q475" i="164"/>
  <c r="L475" i="164"/>
  <c r="I469" i="152"/>
  <c r="L711" i="164"/>
  <c r="Q711" i="164"/>
  <c r="I705" i="152"/>
  <c r="L833" i="164"/>
  <c r="Q833" i="164"/>
  <c r="I827" i="152"/>
  <c r="L891" i="164"/>
  <c r="Q891" i="164"/>
  <c r="I885" i="152"/>
  <c r="M891" i="164"/>
  <c r="Q993" i="164"/>
  <c r="L993" i="164"/>
  <c r="I987" i="152"/>
  <c r="I108" i="152"/>
  <c r="L114" i="164"/>
  <c r="Q114" i="164"/>
  <c r="L100" i="164"/>
  <c r="Q100" i="164"/>
  <c r="I94" i="152"/>
  <c r="L250" i="164"/>
  <c r="Q250" i="164"/>
  <c r="I244" i="152"/>
  <c r="Q126" i="164"/>
  <c r="L126" i="164"/>
  <c r="I120" i="152"/>
  <c r="M126" i="164"/>
  <c r="I494" i="152"/>
  <c r="Q500" i="164"/>
  <c r="L500" i="164"/>
  <c r="M500" i="164"/>
  <c r="I33" i="152"/>
  <c r="L39" i="164"/>
  <c r="Q39" i="164"/>
  <c r="I102" i="152"/>
  <c r="L108" i="164"/>
  <c r="Q108" i="164"/>
  <c r="I139" i="152"/>
  <c r="Q145" i="164"/>
  <c r="L145" i="164"/>
  <c r="I230" i="152"/>
  <c r="Q236" i="164"/>
  <c r="L236" i="164"/>
  <c r="I635" i="152"/>
  <c r="M641" i="164"/>
  <c r="Q641" i="164"/>
  <c r="L641" i="164"/>
  <c r="I731" i="152"/>
  <c r="Q737" i="164"/>
  <c r="L737" i="164"/>
  <c r="L66" i="164"/>
  <c r="Q66" i="164"/>
  <c r="I60" i="152"/>
  <c r="L266" i="164"/>
  <c r="M266" i="164"/>
  <c r="I260" i="152"/>
  <c r="Q266" i="164"/>
  <c r="I617" i="152"/>
  <c r="Q623" i="164"/>
  <c r="L623" i="164"/>
  <c r="I910" i="152"/>
  <c r="Q916" i="164"/>
  <c r="L916" i="164"/>
  <c r="Q162" i="164"/>
  <c r="I156" i="152"/>
  <c r="L162" i="164"/>
  <c r="L447" i="164"/>
  <c r="I441" i="152"/>
  <c r="M447" i="164"/>
  <c r="Q447" i="164"/>
  <c r="L463" i="164"/>
  <c r="M463" i="164"/>
  <c r="I457" i="152"/>
  <c r="Q463" i="164"/>
  <c r="L875" i="164"/>
  <c r="M875" i="164"/>
  <c r="I869" i="152"/>
  <c r="Q875" i="164"/>
  <c r="L310" i="164"/>
  <c r="Q310" i="164"/>
  <c r="I304" i="152"/>
  <c r="M310" i="164"/>
  <c r="L496" i="164"/>
  <c r="Q496" i="164"/>
  <c r="I490" i="152"/>
  <c r="L630" i="164"/>
  <c r="Q630" i="164"/>
  <c r="I624" i="152"/>
  <c r="Q981" i="164"/>
  <c r="L981" i="164"/>
  <c r="I975" i="152"/>
  <c r="M981" i="164"/>
  <c r="I43" i="152"/>
  <c r="Q49" i="164"/>
  <c r="L49" i="164"/>
  <c r="M49" i="164"/>
  <c r="Q432" i="164"/>
  <c r="I426" i="152"/>
  <c r="L432" i="164"/>
  <c r="L482" i="164"/>
  <c r="I476" i="152"/>
  <c r="Q482" i="164"/>
  <c r="L697" i="164"/>
  <c r="I691" i="152"/>
  <c r="Q697" i="164"/>
  <c r="L915" i="164"/>
  <c r="I909" i="152"/>
  <c r="Q915" i="164"/>
  <c r="L858" i="164"/>
  <c r="I852" i="152"/>
  <c r="M858" i="164"/>
  <c r="Q858" i="164"/>
  <c r="L1012" i="164"/>
  <c r="I1006" i="152"/>
  <c r="Q1012" i="164"/>
  <c r="I301" i="152"/>
  <c r="Q307" i="164"/>
  <c r="L307" i="164"/>
  <c r="M307" i="164" s="1"/>
  <c r="I732" i="152"/>
  <c r="Q738" i="164"/>
  <c r="L738" i="164"/>
  <c r="I753" i="152"/>
  <c r="Q759" i="164"/>
  <c r="L759" i="164"/>
  <c r="I777" i="152"/>
  <c r="Q783" i="164"/>
  <c r="L783" i="164"/>
  <c r="I992" i="152"/>
  <c r="Q998" i="164"/>
  <c r="L998" i="164"/>
  <c r="L880" i="164"/>
  <c r="I874" i="152"/>
  <c r="M880" i="164"/>
  <c r="Q880" i="164"/>
  <c r="L938" i="164"/>
  <c r="I932" i="152"/>
  <c r="M938" i="164"/>
  <c r="Q938" i="164"/>
  <c r="I78" i="152"/>
  <c r="M84" i="164"/>
  <c r="L84" i="164"/>
  <c r="Q84" i="164"/>
  <c r="I64" i="152"/>
  <c r="Q70" i="164"/>
  <c r="L70" i="164"/>
  <c r="I419" i="152"/>
  <c r="M425" i="164"/>
  <c r="L425" i="164"/>
  <c r="Q425" i="164"/>
  <c r="I355" i="152"/>
  <c r="Q361" i="164"/>
  <c r="L361" i="164"/>
  <c r="I595" i="152"/>
  <c r="L601" i="164"/>
  <c r="Q601" i="164"/>
  <c r="I641" i="152"/>
  <c r="M647" i="164"/>
  <c r="Q647" i="164"/>
  <c r="L647" i="164"/>
  <c r="I726" i="152"/>
  <c r="M732" i="164"/>
  <c r="Q732" i="164"/>
  <c r="L732" i="164"/>
  <c r="I979" i="152"/>
  <c r="M985" i="164"/>
  <c r="Q985" i="164"/>
  <c r="L985" i="164"/>
  <c r="Q280" i="164"/>
  <c r="I274" i="152"/>
  <c r="L280" i="164"/>
  <c r="L654" i="164"/>
  <c r="M654" i="164"/>
  <c r="I648" i="152"/>
  <c r="Q654" i="164"/>
  <c r="L687" i="164"/>
  <c r="I681" i="152"/>
  <c r="Q687" i="164"/>
  <c r="L967" i="164"/>
  <c r="I961" i="152"/>
  <c r="M967" i="164"/>
  <c r="Q967" i="164"/>
  <c r="Q172" i="164"/>
  <c r="L172" i="164"/>
  <c r="I166" i="152"/>
  <c r="I467" i="152"/>
  <c r="Q473" i="164"/>
  <c r="L473" i="164"/>
  <c r="L286" i="164"/>
  <c r="Q286" i="164"/>
  <c r="I280" i="152"/>
  <c r="M286" i="164"/>
  <c r="L44" i="164"/>
  <c r="Q44" i="164"/>
  <c r="I38" i="152"/>
  <c r="M44" i="164"/>
  <c r="Q826" i="164"/>
  <c r="L826" i="164"/>
  <c r="I820" i="152"/>
  <c r="M826" i="164"/>
  <c r="L252" i="164"/>
  <c r="I246" i="152"/>
  <c r="Q252" i="164"/>
  <c r="I228" i="152"/>
  <c r="Q234" i="164"/>
  <c r="L234" i="164"/>
  <c r="I313" i="152"/>
  <c r="Q319" i="164"/>
  <c r="L319" i="164"/>
  <c r="I92" i="152"/>
  <c r="M98" i="164"/>
  <c r="L98" i="164"/>
  <c r="Q98" i="164"/>
  <c r="I383" i="152"/>
  <c r="L389" i="164"/>
  <c r="Q389" i="164"/>
  <c r="Q419" i="164"/>
  <c r="L419" i="164"/>
  <c r="I413" i="152"/>
  <c r="I462" i="152"/>
  <c r="Q468" i="164"/>
  <c r="L468" i="164"/>
  <c r="M468" i="164"/>
  <c r="I31" i="152"/>
  <c r="L37" i="164"/>
  <c r="Q37" i="164"/>
  <c r="M37" i="164"/>
  <c r="I218" i="152"/>
  <c r="L224" i="164"/>
  <c r="Q224" i="164"/>
  <c r="Q452" i="164"/>
  <c r="L452" i="164"/>
  <c r="I446" i="152"/>
  <c r="Q671" i="164"/>
  <c r="L671" i="164"/>
  <c r="I665" i="152"/>
  <c r="I521" i="152"/>
  <c r="Q527" i="164"/>
  <c r="L527" i="164"/>
  <c r="Q182" i="164"/>
  <c r="L182" i="164"/>
  <c r="M182" i="164" s="1"/>
  <c r="I176" i="152"/>
  <c r="Q242" i="164"/>
  <c r="L242" i="164"/>
  <c r="M242" i="164" s="1"/>
  <c r="I236" i="152"/>
  <c r="Q324" i="164"/>
  <c r="L324" i="164"/>
  <c r="I318" i="152"/>
  <c r="L342" i="164"/>
  <c r="Q342" i="164"/>
  <c r="I336" i="152"/>
  <c r="I575" i="152"/>
  <c r="L581" i="164"/>
  <c r="Q581" i="164"/>
  <c r="M581" i="164"/>
  <c r="L512" i="164"/>
  <c r="Q512" i="164"/>
  <c r="I506" i="152"/>
  <c r="M512" i="164"/>
  <c r="L632" i="164"/>
  <c r="Q632" i="164"/>
  <c r="I626" i="152"/>
  <c r="L646" i="164"/>
  <c r="Q646" i="164"/>
  <c r="I640" i="152"/>
  <c r="L677" i="164"/>
  <c r="Q677" i="164"/>
  <c r="I671" i="152"/>
  <c r="L975" i="164"/>
  <c r="Q975" i="164"/>
  <c r="I969" i="152"/>
  <c r="Q910" i="164"/>
  <c r="L910" i="164"/>
  <c r="I904" i="152"/>
  <c r="M910" i="164"/>
  <c r="I98" i="152"/>
  <c r="Q104" i="164"/>
  <c r="L104" i="164"/>
  <c r="Q27" i="164"/>
  <c r="L27" i="164"/>
  <c r="M27" i="164"/>
  <c r="I21" i="152"/>
  <c r="Q136" i="164"/>
  <c r="L136" i="164"/>
  <c r="I130" i="152"/>
  <c r="M136" i="164"/>
  <c r="L31" i="164"/>
  <c r="Q31" i="164"/>
  <c r="I25" i="152"/>
  <c r="M31" i="164"/>
  <c r="Q160" i="164"/>
  <c r="I154" i="152"/>
  <c r="L160" i="164"/>
  <c r="M160" i="164" s="1"/>
  <c r="L111" i="164"/>
  <c r="I105" i="152"/>
  <c r="M111" i="164"/>
  <c r="Q111" i="164"/>
  <c r="L449" i="164"/>
  <c r="M449" i="164"/>
  <c r="I443" i="152"/>
  <c r="Q449" i="164"/>
  <c r="Q996" i="164"/>
  <c r="L996" i="164"/>
  <c r="I990" i="152"/>
  <c r="M996" i="164"/>
  <c r="I708" i="152"/>
  <c r="Q714" i="164"/>
  <c r="L714" i="164"/>
  <c r="I633" i="152"/>
  <c r="Q639" i="164"/>
  <c r="L639" i="164"/>
  <c r="M639" i="164" s="1"/>
  <c r="I786" i="152"/>
  <c r="Q792" i="164"/>
  <c r="L792" i="164"/>
  <c r="Q421" i="164"/>
  <c r="I415" i="152"/>
  <c r="L421" i="164"/>
  <c r="Q691" i="164"/>
  <c r="I685" i="152"/>
  <c r="L691" i="164"/>
  <c r="I391" i="152"/>
  <c r="Q397" i="164"/>
  <c r="L397" i="164"/>
  <c r="I676" i="152"/>
  <c r="Q682" i="164"/>
  <c r="L682" i="164"/>
  <c r="Q50" i="164"/>
  <c r="I44" i="152"/>
  <c r="L50" i="164"/>
  <c r="L794" i="164"/>
  <c r="I788" i="152"/>
  <c r="Q794" i="164"/>
  <c r="L88" i="164"/>
  <c r="Q88" i="164"/>
  <c r="I82" i="152"/>
  <c r="M88" i="164"/>
  <c r="Q304" i="164"/>
  <c r="L304" i="164"/>
  <c r="I298" i="152"/>
  <c r="L356" i="164"/>
  <c r="Q356" i="164"/>
  <c r="I350" i="152"/>
  <c r="L358" i="164"/>
  <c r="Q358" i="164"/>
  <c r="I352" i="152"/>
  <c r="L597" i="164"/>
  <c r="Q597" i="164"/>
  <c r="I591" i="152"/>
  <c r="I510" i="152"/>
  <c r="L516" i="164"/>
  <c r="Q516" i="164"/>
  <c r="L648" i="164"/>
  <c r="Q648" i="164"/>
  <c r="I642" i="152"/>
  <c r="L653" i="164"/>
  <c r="Q653" i="164"/>
  <c r="I647" i="152"/>
  <c r="M653" i="164"/>
  <c r="L651" i="164"/>
  <c r="M651" i="164" s="1"/>
  <c r="Q651" i="164"/>
  <c r="I645" i="152"/>
  <c r="L736" i="164"/>
  <c r="Q736" i="164"/>
  <c r="I730" i="152"/>
  <c r="L749" i="164"/>
  <c r="Q749" i="164"/>
  <c r="I743" i="152"/>
  <c r="L869" i="164"/>
  <c r="Q869" i="164"/>
  <c r="I863" i="152"/>
  <c r="L940" i="164"/>
  <c r="Q940" i="164"/>
  <c r="I934" i="152"/>
  <c r="Q918" i="164"/>
  <c r="L918" i="164"/>
  <c r="I912" i="152"/>
  <c r="Q988" i="164"/>
  <c r="L988" i="164"/>
  <c r="I982" i="152"/>
  <c r="I180" i="152"/>
  <c r="Q186" i="164"/>
  <c r="L186" i="164"/>
  <c r="M186" i="164"/>
  <c r="L315" i="164"/>
  <c r="Q315" i="164"/>
  <c r="I309" i="152"/>
  <c r="M315" i="164"/>
  <c r="L86" i="164"/>
  <c r="I80" i="152"/>
  <c r="M86" i="164"/>
  <c r="Q86" i="164"/>
  <c r="L313" i="164"/>
  <c r="M313" i="164"/>
  <c r="I307" i="152"/>
  <c r="Q313" i="164"/>
  <c r="L505" i="164"/>
  <c r="I499" i="152"/>
  <c r="M505" i="164"/>
  <c r="Q505" i="164"/>
  <c r="Q471" i="164"/>
  <c r="I465" i="152"/>
  <c r="M471" i="164"/>
  <c r="L471" i="164"/>
  <c r="L552" i="164"/>
  <c r="I546" i="152"/>
  <c r="Q552" i="164"/>
  <c r="L663" i="164"/>
  <c r="I657" i="152"/>
  <c r="Q663" i="164"/>
  <c r="L934" i="164"/>
  <c r="I928" i="152"/>
  <c r="M934" i="164"/>
  <c r="Q934" i="164"/>
  <c r="I284" i="152"/>
  <c r="Q290" i="164"/>
  <c r="L290" i="164"/>
  <c r="I621" i="152"/>
  <c r="Q627" i="164"/>
  <c r="L627" i="164"/>
  <c r="M627" i="164" s="1"/>
  <c r="I960" i="152"/>
  <c r="Q966" i="164"/>
  <c r="L966" i="164"/>
  <c r="I1004" i="152"/>
  <c r="Q1010" i="164"/>
  <c r="L1010" i="164"/>
  <c r="Q1009" i="164"/>
  <c r="L1009" i="164"/>
  <c r="M1009" i="164" s="1"/>
  <c r="I1003" i="152"/>
  <c r="L870" i="164"/>
  <c r="I864" i="152"/>
  <c r="M870" i="164"/>
  <c r="Q870" i="164"/>
  <c r="I276" i="152"/>
  <c r="L282" i="164"/>
  <c r="Q282" i="164"/>
  <c r="I158" i="152"/>
  <c r="L164" i="164"/>
  <c r="Q164" i="164"/>
  <c r="I433" i="152"/>
  <c r="Q439" i="164"/>
  <c r="L439" i="164"/>
  <c r="I321" i="152"/>
  <c r="L327" i="164"/>
  <c r="Q327" i="164"/>
  <c r="I460" i="152"/>
  <c r="Q466" i="164"/>
  <c r="L466" i="164"/>
  <c r="I486" i="152"/>
  <c r="Q492" i="164"/>
  <c r="L492" i="164"/>
  <c r="I620" i="152"/>
  <c r="Q626" i="164"/>
  <c r="L626" i="164"/>
  <c r="I888" i="152"/>
  <c r="Q894" i="164"/>
  <c r="L894" i="164"/>
  <c r="Q557" i="164"/>
  <c r="I551" i="152"/>
  <c r="L557" i="164"/>
  <c r="L719" i="164"/>
  <c r="I713" i="152"/>
  <c r="Q719" i="164"/>
  <c r="I972" i="152"/>
  <c r="Q978" i="164"/>
  <c r="L978" i="164"/>
  <c r="L45" i="164"/>
  <c r="Q45" i="164"/>
  <c r="I39" i="152"/>
  <c r="L276" i="164"/>
  <c r="Q276" i="164"/>
  <c r="I270" i="152"/>
  <c r="I497" i="152"/>
  <c r="L503" i="164"/>
  <c r="Q503" i="164"/>
  <c r="L659" i="164"/>
  <c r="I653" i="152"/>
  <c r="Q659" i="164"/>
  <c r="L744" i="164"/>
  <c r="I738" i="152"/>
  <c r="Q744" i="164"/>
  <c r="L125" i="164"/>
  <c r="Q125" i="164"/>
  <c r="I119" i="152"/>
  <c r="M125" i="164"/>
  <c r="L306" i="164"/>
  <c r="Q306" i="164"/>
  <c r="I300" i="152"/>
  <c r="M306" i="164"/>
  <c r="Q498" i="164"/>
  <c r="L498" i="164"/>
  <c r="I492" i="152"/>
  <c r="Q544" i="164"/>
  <c r="L544" i="164"/>
  <c r="I538" i="152"/>
  <c r="Q435" i="164"/>
  <c r="I429" i="152"/>
  <c r="L435" i="164"/>
  <c r="L451" i="164"/>
  <c r="M451" i="164"/>
  <c r="I445" i="152"/>
  <c r="Q451" i="164"/>
  <c r="L702" i="164"/>
  <c r="I696" i="152"/>
  <c r="M702" i="164"/>
  <c r="Q702" i="164"/>
  <c r="L859" i="164"/>
  <c r="I853" i="152"/>
  <c r="M859" i="164"/>
  <c r="Q859" i="164"/>
  <c r="Q896" i="164"/>
  <c r="L896" i="164"/>
  <c r="M896" i="164" s="1"/>
  <c r="I890" i="152"/>
  <c r="L992" i="164"/>
  <c r="I986" i="152"/>
  <c r="M992" i="164"/>
  <c r="Q992" i="164"/>
  <c r="I858" i="152"/>
  <c r="M864" i="164"/>
  <c r="Q864" i="164"/>
  <c r="L864" i="164"/>
  <c r="I991" i="152"/>
  <c r="M997" i="164"/>
  <c r="Q997" i="164"/>
  <c r="L997" i="164"/>
  <c r="I559" i="152"/>
  <c r="Q565" i="164"/>
  <c r="L565" i="164"/>
  <c r="L68" i="164"/>
  <c r="Q68" i="164"/>
  <c r="I62" i="152"/>
  <c r="Q204" i="164"/>
  <c r="L204" i="164"/>
  <c r="I198" i="152"/>
  <c r="L348" i="164"/>
  <c r="Q348" i="164"/>
  <c r="I342" i="152"/>
  <c r="I530" i="152"/>
  <c r="Q536" i="164"/>
  <c r="L536" i="164"/>
  <c r="L262" i="164"/>
  <c r="I256" i="152"/>
  <c r="M262" i="164"/>
  <c r="Q262" i="164"/>
  <c r="L428" i="164"/>
  <c r="I422" i="152"/>
  <c r="M428" i="164"/>
  <c r="Q428" i="164"/>
  <c r="L399" i="164"/>
  <c r="I393" i="152"/>
  <c r="M399" i="164"/>
  <c r="Q399" i="164"/>
  <c r="L679" i="164"/>
  <c r="I673" i="152"/>
  <c r="M679" i="164"/>
  <c r="Q679" i="164"/>
  <c r="L853" i="164"/>
  <c r="I847" i="152"/>
  <c r="Q853" i="164"/>
  <c r="L851" i="164"/>
  <c r="I845" i="152"/>
  <c r="M851" i="164"/>
  <c r="Q851" i="164"/>
  <c r="Q906" i="164"/>
  <c r="L906" i="164"/>
  <c r="I900" i="152"/>
  <c r="Q42" i="164"/>
  <c r="L42" i="164"/>
  <c r="I36" i="152"/>
  <c r="L71" i="164"/>
  <c r="Q71" i="164"/>
  <c r="I65" i="152"/>
  <c r="L441" i="164"/>
  <c r="Q441" i="164"/>
  <c r="I435" i="152"/>
  <c r="M441" i="164"/>
  <c r="L775" i="164"/>
  <c r="I769" i="152"/>
  <c r="Q775" i="164"/>
  <c r="Q244" i="164"/>
  <c r="I238" i="152"/>
  <c r="L244" i="164"/>
  <c r="Q354" i="164"/>
  <c r="I348" i="152"/>
  <c r="L354" i="164"/>
  <c r="Q343" i="164"/>
  <c r="I337" i="152"/>
  <c r="L343" i="164"/>
  <c r="Q585" i="164"/>
  <c r="I579" i="152"/>
  <c r="L585" i="164"/>
  <c r="L508" i="164"/>
  <c r="I502" i="152"/>
  <c r="Q508" i="164"/>
  <c r="L642" i="164"/>
  <c r="I636" i="152"/>
  <c r="Q642" i="164"/>
  <c r="L819" i="164"/>
  <c r="I813" i="152"/>
  <c r="Q819" i="164"/>
  <c r="L927" i="164"/>
  <c r="I921" i="152"/>
  <c r="Q927" i="164"/>
  <c r="L902" i="164"/>
  <c r="I896" i="152"/>
  <c r="Q902" i="164"/>
  <c r="L991" i="164"/>
  <c r="I985" i="152"/>
  <c r="Q991" i="164"/>
  <c r="I258" i="152"/>
  <c r="M264" i="164"/>
  <c r="L264" i="164"/>
  <c r="Q264" i="164"/>
  <c r="I622" i="152"/>
  <c r="M628" i="164"/>
  <c r="L628" i="164"/>
  <c r="Q628" i="164"/>
  <c r="I463" i="152"/>
  <c r="M469" i="164"/>
  <c r="L469" i="164"/>
  <c r="Q469" i="164"/>
  <c r="I599" i="152"/>
  <c r="M605" i="164"/>
  <c r="L605" i="164"/>
  <c r="Q605" i="164"/>
  <c r="I493" i="152"/>
  <c r="Q499" i="164"/>
  <c r="L499" i="164"/>
  <c r="I677" i="152"/>
  <c r="Q683" i="164"/>
  <c r="L683" i="164"/>
  <c r="I729" i="152"/>
  <c r="Q735" i="164"/>
  <c r="L735" i="164"/>
  <c r="I850" i="152"/>
  <c r="Q856" i="164"/>
  <c r="L856" i="164"/>
  <c r="I925" i="152"/>
  <c r="M931" i="164"/>
  <c r="Q931" i="164"/>
  <c r="L931" i="164"/>
  <c r="I908" i="152"/>
  <c r="Q914" i="164"/>
  <c r="L914" i="164"/>
  <c r="I978" i="152"/>
  <c r="Q984" i="164"/>
  <c r="L984" i="164"/>
  <c r="L847" i="164"/>
  <c r="I841" i="152"/>
  <c r="M847" i="164"/>
  <c r="Q847" i="164"/>
  <c r="I97" i="152"/>
  <c r="Q103" i="164"/>
  <c r="L103" i="164"/>
  <c r="I212" i="152"/>
  <c r="Q218" i="164"/>
  <c r="L218" i="164"/>
  <c r="I190" i="152"/>
  <c r="M196" i="164"/>
  <c r="L196" i="164"/>
  <c r="Q196" i="164"/>
  <c r="I326" i="152"/>
  <c r="Q332" i="164"/>
  <c r="L332" i="164"/>
  <c r="I483" i="152"/>
  <c r="Q489" i="164"/>
  <c r="L489" i="164"/>
  <c r="I513" i="152"/>
  <c r="Q519" i="164"/>
  <c r="L519" i="164"/>
  <c r="I752" i="152"/>
  <c r="Q758" i="164"/>
  <c r="L758" i="164"/>
  <c r="I829" i="152"/>
  <c r="Q835" i="164"/>
  <c r="L835" i="164"/>
  <c r="I870" i="152"/>
  <c r="Q876" i="164"/>
  <c r="L876" i="164"/>
  <c r="I1000" i="152"/>
  <c r="Q1006" i="164"/>
  <c r="L1006" i="164"/>
  <c r="L230" i="164"/>
  <c r="I224" i="152"/>
  <c r="Q230" i="164"/>
  <c r="L383" i="164"/>
  <c r="I377" i="152"/>
  <c r="Q383" i="164"/>
  <c r="Q494" i="164"/>
  <c r="I488" i="152"/>
  <c r="L494" i="164"/>
  <c r="L456" i="164"/>
  <c r="I450" i="152"/>
  <c r="Q456" i="164"/>
  <c r="L688" i="164"/>
  <c r="I682" i="152"/>
  <c r="Q688" i="164"/>
  <c r="L790" i="164"/>
  <c r="I784" i="152"/>
  <c r="Q790" i="164"/>
  <c r="L846" i="164"/>
  <c r="I840" i="152"/>
  <c r="Q846" i="164"/>
  <c r="L884" i="164"/>
  <c r="I878" i="152"/>
  <c r="Q884" i="164"/>
  <c r="L950" i="164"/>
  <c r="I944" i="152"/>
  <c r="Q950" i="164"/>
  <c r="L1013" i="164"/>
  <c r="M1013" i="164" s="1"/>
  <c r="I1007" i="152"/>
  <c r="Q1013" i="164"/>
  <c r="I825" i="152"/>
  <c r="Q831" i="164"/>
  <c r="L831" i="164"/>
  <c r="I110" i="152"/>
  <c r="Q116" i="164"/>
  <c r="L116" i="164"/>
  <c r="M116" i="164" s="1"/>
  <c r="I214" i="152"/>
  <c r="L220" i="164"/>
  <c r="Q220" i="164"/>
  <c r="I733" i="152"/>
  <c r="Q739" i="164"/>
  <c r="L739" i="164"/>
  <c r="I915" i="152"/>
  <c r="Q921" i="164"/>
  <c r="L921" i="164"/>
  <c r="Q301" i="164"/>
  <c r="I295" i="152"/>
  <c r="L301" i="164"/>
  <c r="Q478" i="164"/>
  <c r="I472" i="152"/>
  <c r="L478" i="164"/>
  <c r="L661" i="164"/>
  <c r="I655" i="152"/>
  <c r="Q661" i="164"/>
  <c r="L756" i="164"/>
  <c r="I750" i="152"/>
  <c r="Q756" i="164"/>
  <c r="L825" i="164"/>
  <c r="I819" i="152"/>
  <c r="Q825" i="164"/>
  <c r="L1001" i="164"/>
  <c r="I995" i="152"/>
  <c r="Q1001" i="164"/>
  <c r="L365" i="164"/>
  <c r="Q365" i="164"/>
  <c r="I359" i="152"/>
  <c r="M365" i="164"/>
  <c r="L364" i="164"/>
  <c r="Q364" i="164"/>
  <c r="I358" i="152"/>
  <c r="M364" i="164"/>
  <c r="Q889" i="164"/>
  <c r="L889" i="164"/>
  <c r="I883" i="152"/>
  <c r="M889" i="164"/>
  <c r="L415" i="164"/>
  <c r="I409" i="152"/>
  <c r="M415" i="164"/>
  <c r="Q415" i="164"/>
  <c r="L973" i="164"/>
  <c r="I967" i="152"/>
  <c r="M973" i="164"/>
  <c r="Q973" i="164"/>
  <c r="Q924" i="164"/>
  <c r="L924" i="164"/>
  <c r="I918" i="152"/>
  <c r="I449" i="152"/>
  <c r="L455" i="164"/>
  <c r="Q455" i="164"/>
  <c r="I554" i="152"/>
  <c r="Q560" i="164"/>
  <c r="L560" i="164"/>
  <c r="I728" i="152"/>
  <c r="Q734" i="164"/>
  <c r="L734" i="164"/>
  <c r="I744" i="152"/>
  <c r="Q750" i="164"/>
  <c r="L750" i="164"/>
  <c r="I766" i="152"/>
  <c r="M772" i="164"/>
  <c r="Q772" i="164"/>
  <c r="L772" i="164"/>
  <c r="I937" i="152"/>
  <c r="Q943" i="164"/>
  <c r="L943" i="164"/>
  <c r="M943" i="164"/>
  <c r="I860" i="152"/>
  <c r="Q866" i="164"/>
  <c r="L866" i="164"/>
  <c r="I899" i="152"/>
  <c r="Q905" i="164"/>
  <c r="L905" i="164"/>
  <c r="Q214" i="164"/>
  <c r="I208" i="152"/>
  <c r="L214" i="164"/>
  <c r="Q325" i="164"/>
  <c r="I319" i="152"/>
  <c r="L325" i="164"/>
  <c r="L444" i="164"/>
  <c r="I438" i="152"/>
  <c r="Q444" i="164"/>
  <c r="Q517" i="164"/>
  <c r="I511" i="152"/>
  <c r="L517" i="164"/>
  <c r="L686" i="164"/>
  <c r="I680" i="152"/>
  <c r="Q686" i="164"/>
  <c r="L709" i="164"/>
  <c r="I703" i="152"/>
  <c r="Q709" i="164"/>
  <c r="L791" i="164"/>
  <c r="I785" i="152"/>
  <c r="Q791" i="164"/>
  <c r="L874" i="164"/>
  <c r="I868" i="152"/>
  <c r="Q874" i="164"/>
  <c r="L987" i="164"/>
  <c r="I981" i="152"/>
  <c r="Q987" i="164"/>
  <c r="I801" i="152"/>
  <c r="Q807" i="164"/>
  <c r="L807" i="164"/>
  <c r="I848" i="152"/>
  <c r="M854" i="164"/>
  <c r="Q854" i="164"/>
  <c r="L854" i="164"/>
  <c r="I999" i="152"/>
  <c r="Q1005" i="164"/>
  <c r="L1005" i="164"/>
  <c r="L226" i="164"/>
  <c r="Q226" i="164"/>
  <c r="I220" i="152"/>
  <c r="M226" i="164"/>
  <c r="I373" i="152"/>
  <c r="L379" i="164"/>
  <c r="Q379" i="164"/>
  <c r="I427" i="152"/>
  <c r="Q433" i="164"/>
  <c r="L433" i="164"/>
  <c r="I776" i="152"/>
  <c r="Q782" i="164"/>
  <c r="L782" i="164"/>
  <c r="I837" i="152"/>
  <c r="Q843" i="164"/>
  <c r="L843" i="164"/>
  <c r="I943" i="152"/>
  <c r="Q949" i="164"/>
  <c r="L949" i="164"/>
  <c r="Q309" i="164"/>
  <c r="I303" i="152"/>
  <c r="L309" i="164"/>
  <c r="Q501" i="164"/>
  <c r="I495" i="152"/>
  <c r="L501" i="164"/>
  <c r="L767" i="164"/>
  <c r="I761" i="152"/>
  <c r="Q767" i="164"/>
  <c r="L892" i="164"/>
  <c r="I886" i="152"/>
  <c r="Q892" i="164"/>
  <c r="L347" i="164"/>
  <c r="Q347" i="164"/>
  <c r="I341" i="152"/>
  <c r="Q38" i="164"/>
  <c r="L38" i="164"/>
  <c r="I32" i="152"/>
  <c r="L254" i="164"/>
  <c r="Q254" i="164"/>
  <c r="I248" i="152"/>
  <c r="L377" i="164"/>
  <c r="Q377" i="164"/>
  <c r="I371" i="152"/>
  <c r="L395" i="164"/>
  <c r="Q395" i="164"/>
  <c r="I389" i="152"/>
  <c r="M395" i="164"/>
  <c r="Q460" i="164"/>
  <c r="L460" i="164"/>
  <c r="I454" i="152"/>
  <c r="M460" i="164"/>
  <c r="Q684" i="164"/>
  <c r="L684" i="164"/>
  <c r="I678" i="152"/>
  <c r="M684" i="164"/>
  <c r="Q798" i="164"/>
  <c r="L798" i="164"/>
  <c r="M798" i="164"/>
  <c r="I792" i="152"/>
  <c r="Q886" i="164"/>
  <c r="L886" i="164"/>
  <c r="I880" i="152"/>
  <c r="Q879" i="164"/>
  <c r="L879" i="164"/>
  <c r="I873" i="152"/>
  <c r="M879" i="164"/>
  <c r="Q929" i="164"/>
  <c r="L929" i="164"/>
  <c r="I923" i="152"/>
  <c r="Q983" i="164"/>
  <c r="L983" i="164"/>
  <c r="I977" i="152"/>
  <c r="M983" i="164"/>
  <c r="Q40" i="164"/>
  <c r="L40" i="164"/>
  <c r="I34" i="152"/>
  <c r="M40" i="164"/>
  <c r="L443" i="164"/>
  <c r="Q443" i="164"/>
  <c r="I437" i="152"/>
  <c r="M443" i="164"/>
  <c r="L423" i="164"/>
  <c r="Q423" i="164"/>
  <c r="I417" i="152"/>
  <c r="M423" i="164"/>
  <c r="L93" i="164"/>
  <c r="Q93" i="164"/>
  <c r="I87" i="152"/>
  <c r="L409" i="164"/>
  <c r="Q409" i="164"/>
  <c r="I403" i="152"/>
  <c r="M409" i="164"/>
  <c r="Q329" i="164"/>
  <c r="L329" i="164"/>
  <c r="I323" i="152"/>
  <c r="Q521" i="164"/>
  <c r="L521" i="164"/>
  <c r="I515" i="152"/>
  <c r="Q576" i="164"/>
  <c r="L576" i="164"/>
  <c r="I570" i="152"/>
  <c r="Q617" i="164"/>
  <c r="L617" i="164"/>
  <c r="I611" i="152"/>
  <c r="Q615" i="164"/>
  <c r="L615" i="164"/>
  <c r="I609" i="152"/>
  <c r="Q692" i="164"/>
  <c r="L692" i="164"/>
  <c r="I686" i="152"/>
  <c r="Q713" i="164"/>
  <c r="L713" i="164"/>
  <c r="I707" i="152"/>
  <c r="Q796" i="164"/>
  <c r="L796" i="164"/>
  <c r="I790" i="152"/>
  <c r="L209" i="164"/>
  <c r="I203" i="152"/>
  <c r="Q209" i="164"/>
  <c r="L258" i="164"/>
  <c r="I252" i="152"/>
  <c r="Q258" i="164"/>
  <c r="L334" i="164"/>
  <c r="I328" i="152"/>
  <c r="Q334" i="164"/>
  <c r="L323" i="164"/>
  <c r="I317" i="152"/>
  <c r="Q323" i="164"/>
  <c r="Q526" i="164"/>
  <c r="I520" i="152"/>
  <c r="L526" i="164"/>
  <c r="L613" i="164"/>
  <c r="I607" i="152"/>
  <c r="Q613" i="164"/>
  <c r="L488" i="164"/>
  <c r="I482" i="152"/>
  <c r="Q488" i="164"/>
  <c r="L622" i="164"/>
  <c r="I616" i="152"/>
  <c r="Q622" i="164"/>
  <c r="L887" i="164"/>
  <c r="I881" i="152"/>
  <c r="Q887" i="164"/>
  <c r="Q954" i="164"/>
  <c r="L954" i="164"/>
  <c r="I948" i="152"/>
  <c r="I871" i="152"/>
  <c r="Q877" i="164"/>
  <c r="L877" i="164"/>
  <c r="I916" i="152"/>
  <c r="Q922" i="164"/>
  <c r="L922" i="164"/>
  <c r="I988" i="152"/>
  <c r="Q994" i="164"/>
  <c r="L994" i="164"/>
  <c r="I68" i="152"/>
  <c r="Q74" i="164"/>
  <c r="L74" i="164"/>
  <c r="I116" i="152"/>
  <c r="Q122" i="164"/>
  <c r="L122" i="164"/>
  <c r="I118" i="152"/>
  <c r="Q124" i="164"/>
  <c r="L124" i="164"/>
  <c r="M124" i="164"/>
  <c r="I369" i="152"/>
  <c r="L375" i="164"/>
  <c r="Q375" i="164"/>
  <c r="Q54" i="164"/>
  <c r="L54" i="164"/>
  <c r="I48" i="152"/>
  <c r="M54" i="164"/>
  <c r="Q297" i="164"/>
  <c r="L297" i="164"/>
  <c r="I291" i="152"/>
  <c r="M297" i="164"/>
  <c r="Q401" i="164"/>
  <c r="L401" i="164"/>
  <c r="I395" i="152"/>
  <c r="M401" i="164"/>
  <c r="L322" i="164"/>
  <c r="Q322" i="164"/>
  <c r="I316" i="152"/>
  <c r="M322" i="164"/>
  <c r="L311" i="164"/>
  <c r="Q311" i="164"/>
  <c r="I305" i="152"/>
  <c r="M311" i="164"/>
  <c r="I508" i="152"/>
  <c r="Q514" i="164"/>
  <c r="L514" i="164"/>
  <c r="M514" i="164" s="1"/>
  <c r="I470" i="152"/>
  <c r="Q476" i="164"/>
  <c r="L476" i="164"/>
  <c r="I562" i="152"/>
  <c r="Q568" i="164"/>
  <c r="L568" i="164"/>
  <c r="I762" i="152"/>
  <c r="Q768" i="164"/>
  <c r="L768" i="164"/>
  <c r="I814" i="152"/>
  <c r="Q820" i="164"/>
  <c r="L820" i="164"/>
  <c r="I865" i="152"/>
  <c r="Q871" i="164"/>
  <c r="L871" i="164"/>
  <c r="Q130" i="164"/>
  <c r="I124" i="152"/>
  <c r="L130" i="164"/>
  <c r="L222" i="164"/>
  <c r="I216" i="152"/>
  <c r="M222" i="164"/>
  <c r="Q222" i="164"/>
  <c r="Q132" i="164"/>
  <c r="I126" i="152"/>
  <c r="M132" i="164"/>
  <c r="L132" i="164"/>
  <c r="L467" i="164"/>
  <c r="I461" i="152"/>
  <c r="Q467" i="164"/>
  <c r="L696" i="164"/>
  <c r="I690" i="152"/>
  <c r="Q696" i="164"/>
  <c r="L703" i="164"/>
  <c r="I697" i="152"/>
  <c r="Q703" i="164"/>
  <c r="L799" i="164"/>
  <c r="I793" i="152"/>
  <c r="Q799" i="164"/>
  <c r="L882" i="164"/>
  <c r="I876" i="152"/>
  <c r="Q882" i="164"/>
  <c r="Q81" i="164"/>
  <c r="L81" i="164"/>
  <c r="I75" i="152"/>
  <c r="L142" i="164"/>
  <c r="Q142" i="164"/>
  <c r="I136" i="152"/>
  <c r="L29" i="164"/>
  <c r="Q29" i="164"/>
  <c r="I23" i="152"/>
  <c r="L121" i="164"/>
  <c r="Q121" i="164"/>
  <c r="I115" i="152"/>
  <c r="L51" i="164"/>
  <c r="Q51" i="164"/>
  <c r="I45" i="152"/>
  <c r="Q152" i="164"/>
  <c r="L152" i="164"/>
  <c r="I146" i="152"/>
  <c r="L228" i="164"/>
  <c r="Q228" i="164"/>
  <c r="I222" i="152"/>
  <c r="Q457" i="164"/>
  <c r="L457" i="164"/>
  <c r="I451" i="152"/>
  <c r="L569" i="164"/>
  <c r="Q569" i="164"/>
  <c r="I563" i="152"/>
  <c r="L487" i="164"/>
  <c r="Q487" i="164"/>
  <c r="I481" i="152"/>
  <c r="Q608" i="164"/>
  <c r="L608" i="164"/>
  <c r="I602" i="152"/>
  <c r="Q723" i="164"/>
  <c r="L723" i="164"/>
  <c r="I717" i="152"/>
  <c r="Q788" i="164"/>
  <c r="L788" i="164"/>
  <c r="I782" i="152"/>
  <c r="L63" i="164"/>
  <c r="I57" i="152"/>
  <c r="Q63" i="164"/>
  <c r="Q248" i="164"/>
  <c r="I242" i="152"/>
  <c r="L248" i="164"/>
  <c r="L295" i="164"/>
  <c r="I289" i="152"/>
  <c r="Q295" i="164"/>
  <c r="Q357" i="164"/>
  <c r="I351" i="152"/>
  <c r="L357" i="164"/>
  <c r="Q462" i="164"/>
  <c r="I456" i="152"/>
  <c r="L462" i="164"/>
  <c r="Q589" i="164"/>
  <c r="I583" i="152"/>
  <c r="L589" i="164"/>
  <c r="L645" i="164"/>
  <c r="I639" i="152"/>
  <c r="Q645" i="164"/>
  <c r="L643" i="164"/>
  <c r="I637" i="152"/>
  <c r="Q643" i="164"/>
  <c r="L728" i="164"/>
  <c r="I722" i="152"/>
  <c r="Q728" i="164"/>
  <c r="L741" i="164"/>
  <c r="I735" i="152"/>
  <c r="M741" i="164"/>
  <c r="Q741" i="164"/>
  <c r="L800" i="164"/>
  <c r="I794" i="152"/>
  <c r="Q800" i="164"/>
  <c r="L909" i="164"/>
  <c r="I903" i="152"/>
  <c r="Q909" i="164"/>
  <c r="L995" i="164"/>
  <c r="I989" i="152"/>
  <c r="M995" i="164"/>
  <c r="Q995" i="164"/>
  <c r="Q873" i="164"/>
  <c r="L873" i="164"/>
  <c r="I867" i="152"/>
  <c r="Q816" i="164"/>
  <c r="L816" i="164"/>
  <c r="I810" i="152"/>
  <c r="Q961" i="164"/>
  <c r="L961" i="164"/>
  <c r="I955" i="152"/>
  <c r="I889" i="152"/>
  <c r="Q895" i="164"/>
  <c r="L895" i="164"/>
  <c r="I939" i="152"/>
  <c r="Q945" i="164"/>
  <c r="L945" i="164"/>
  <c r="I993" i="152"/>
  <c r="Q999" i="164"/>
  <c r="L999" i="164"/>
  <c r="I66" i="152"/>
  <c r="Q72" i="164"/>
  <c r="L72" i="164"/>
  <c r="I112" i="152"/>
  <c r="M118" i="164"/>
  <c r="L118" i="164"/>
  <c r="Q118" i="164"/>
  <c r="I266" i="152"/>
  <c r="Q272" i="164"/>
  <c r="L272" i="164"/>
  <c r="I448" i="152"/>
  <c r="M454" i="164"/>
  <c r="L454" i="164"/>
  <c r="Q454" i="164"/>
  <c r="L109" i="164"/>
  <c r="Q109" i="164"/>
  <c r="I103" i="152"/>
  <c r="Q345" i="164"/>
  <c r="L345" i="164"/>
  <c r="I339" i="152"/>
  <c r="I444" i="152"/>
  <c r="Q450" i="164"/>
  <c r="L450" i="164"/>
  <c r="I547" i="152"/>
  <c r="M553" i="164"/>
  <c r="L553" i="164"/>
  <c r="Q553" i="164"/>
  <c r="I594" i="152"/>
  <c r="Q600" i="164"/>
  <c r="L600" i="164"/>
  <c r="I627" i="152"/>
  <c r="Q633" i="164"/>
  <c r="L633" i="164"/>
  <c r="I625" i="152"/>
  <c r="Q631" i="164"/>
  <c r="L631" i="164"/>
  <c r="I710" i="152"/>
  <c r="Q716" i="164"/>
  <c r="L716" i="164"/>
  <c r="I723" i="152"/>
  <c r="Q729" i="164"/>
  <c r="L729" i="164"/>
  <c r="I774" i="152"/>
  <c r="Q780" i="164"/>
  <c r="L780" i="164"/>
  <c r="I893" i="152"/>
  <c r="Q899" i="164"/>
  <c r="L899" i="164"/>
  <c r="I983" i="152"/>
  <c r="Q989" i="164"/>
  <c r="L989" i="164"/>
  <c r="Q232" i="164"/>
  <c r="I226" i="152"/>
  <c r="L232" i="164"/>
  <c r="L350" i="164"/>
  <c r="I344" i="152"/>
  <c r="Q350" i="164"/>
  <c r="L339" i="164"/>
  <c r="I333" i="152"/>
  <c r="Q339" i="164"/>
  <c r="Q573" i="164"/>
  <c r="I567" i="152"/>
  <c r="L573" i="164"/>
  <c r="L504" i="164"/>
  <c r="I498" i="152"/>
  <c r="Q504" i="164"/>
  <c r="L638" i="164"/>
  <c r="I632" i="152"/>
  <c r="Q638" i="164"/>
  <c r="L803" i="164"/>
  <c r="I797" i="152"/>
  <c r="Q803" i="164"/>
  <c r="Q838" i="164"/>
  <c r="L838" i="164"/>
  <c r="I832" i="152"/>
  <c r="Q959" i="164"/>
  <c r="L959" i="164"/>
  <c r="I953" i="152"/>
  <c r="Q150" i="164"/>
  <c r="L150" i="164"/>
  <c r="I144" i="152"/>
  <c r="L274" i="164"/>
  <c r="Q274" i="164"/>
  <c r="I268" i="152"/>
  <c r="M274" i="164"/>
  <c r="L340" i="164"/>
  <c r="Q340" i="164"/>
  <c r="I334" i="152"/>
  <c r="M340" i="164"/>
  <c r="Q326" i="164"/>
  <c r="L326" i="164"/>
  <c r="I320" i="152"/>
  <c r="M326" i="164"/>
  <c r="L509" i="164"/>
  <c r="Q509" i="164"/>
  <c r="I503" i="152"/>
  <c r="M509" i="164"/>
  <c r="L52" i="164"/>
  <c r="Q52" i="164"/>
  <c r="I46" i="152"/>
  <c r="Q102" i="164"/>
  <c r="L102" i="164"/>
  <c r="I96" i="152"/>
  <c r="M102" i="164"/>
  <c r="L180" i="164"/>
  <c r="Q180" i="164"/>
  <c r="I174" i="152"/>
  <c r="M180" i="164"/>
  <c r="L292" i="164"/>
  <c r="Q292" i="164"/>
  <c r="I286" i="152"/>
  <c r="M292" i="164"/>
  <c r="L370" i="164"/>
  <c r="Q370" i="164"/>
  <c r="I364" i="152"/>
  <c r="M370" i="164"/>
  <c r="L359" i="164"/>
  <c r="Q359" i="164"/>
  <c r="I353" i="152"/>
  <c r="M359" i="164"/>
  <c r="Q658" i="164"/>
  <c r="L658" i="164"/>
  <c r="I652" i="152"/>
  <c r="M658" i="164"/>
  <c r="Q689" i="164"/>
  <c r="L689" i="164"/>
  <c r="I683" i="152"/>
  <c r="M689" i="164"/>
  <c r="Q974" i="164"/>
  <c r="L974" i="164"/>
  <c r="I968" i="152"/>
  <c r="M974" i="164"/>
  <c r="Q926" i="164"/>
  <c r="L926" i="164"/>
  <c r="I920" i="152"/>
  <c r="M926" i="164"/>
  <c r="Q485" i="164"/>
  <c r="I479" i="152"/>
  <c r="M485" i="164"/>
  <c r="L485" i="164"/>
  <c r="Q746" i="164"/>
  <c r="I740" i="152"/>
  <c r="L746" i="164"/>
  <c r="L515" i="164"/>
  <c r="M515" i="164"/>
  <c r="I509" i="152"/>
  <c r="Q515" i="164"/>
  <c r="L751" i="164"/>
  <c r="I745" i="152"/>
  <c r="Q751" i="164"/>
  <c r="L937" i="164"/>
  <c r="I931" i="152"/>
  <c r="Q937" i="164"/>
  <c r="L1015" i="164"/>
  <c r="I1009" i="152"/>
  <c r="L1002" i="164"/>
  <c r="I996" i="152"/>
  <c r="Q1002" i="164"/>
  <c r="M1002" i="164"/>
  <c r="Q863" i="164"/>
  <c r="L863" i="164"/>
  <c r="I857" i="152"/>
  <c r="Q913" i="164"/>
  <c r="L913" i="164"/>
  <c r="I907" i="152"/>
  <c r="K26" i="167"/>
  <c r="K58" i="167"/>
  <c r="K90" i="167"/>
  <c r="K153" i="167"/>
  <c r="K52" i="167"/>
  <c r="K203" i="167"/>
  <c r="K145" i="167"/>
  <c r="K269" i="167"/>
  <c r="K536" i="167"/>
  <c r="K516" i="167"/>
  <c r="K624" i="167"/>
  <c r="K367" i="167"/>
  <c r="K399" i="167"/>
  <c r="K789" i="167"/>
  <c r="K765" i="167"/>
  <c r="K807" i="167"/>
  <c r="K856" i="167"/>
  <c r="K888" i="167"/>
  <c r="K987" i="167"/>
  <c r="K125" i="167"/>
  <c r="K255" i="167"/>
  <c r="K80" i="167"/>
  <c r="K263" i="167"/>
  <c r="K201" i="167"/>
  <c r="K233" i="167"/>
  <c r="K267" i="167"/>
  <c r="K648" i="167"/>
  <c r="K365" i="167"/>
  <c r="K397" i="167"/>
  <c r="K508" i="167"/>
  <c r="K646" i="167"/>
  <c r="K534" i="167"/>
  <c r="K566" i="167"/>
  <c r="K598" i="167"/>
  <c r="K675" i="167"/>
  <c r="K804" i="167"/>
  <c r="K901" i="167"/>
  <c r="K950" i="167"/>
  <c r="K30" i="167"/>
  <c r="K62" i="167"/>
  <c r="K215" i="167"/>
  <c r="K28" i="167"/>
  <c r="K117" i="167"/>
  <c r="K287" i="167"/>
  <c r="K294" i="167"/>
  <c r="K281" i="167"/>
  <c r="K584" i="167"/>
  <c r="K564" i="167"/>
  <c r="K347" i="167"/>
  <c r="K379" i="167"/>
  <c r="K411" i="167"/>
  <c r="K719" i="167"/>
  <c r="K753" i="167"/>
  <c r="K803" i="167"/>
  <c r="K844" i="167"/>
  <c r="K876" i="167"/>
  <c r="K956" i="167"/>
  <c r="K173" i="167"/>
  <c r="K24" i="167"/>
  <c r="K88" i="167"/>
  <c r="K279" i="167"/>
  <c r="K189" i="167"/>
  <c r="K221" i="167"/>
  <c r="K253" i="167"/>
  <c r="K576" i="167"/>
  <c r="K361" i="167"/>
  <c r="K393" i="167"/>
  <c r="K654" i="167"/>
  <c r="K588" i="167"/>
  <c r="K506" i="167"/>
  <c r="K538" i="167"/>
  <c r="K570" i="167"/>
  <c r="K602" i="167"/>
  <c r="K634" i="167"/>
  <c r="K666" i="167"/>
  <c r="K687" i="167"/>
  <c r="K870" i="167"/>
  <c r="K998" i="167"/>
  <c r="K34" i="167"/>
  <c r="K66" i="167"/>
  <c r="K199" i="167"/>
  <c r="K185" i="167"/>
  <c r="K68" i="167"/>
  <c r="K235" i="167"/>
  <c r="K177" i="167"/>
  <c r="K277" i="167"/>
  <c r="K568" i="167"/>
  <c r="K548" i="167"/>
  <c r="K343" i="167"/>
  <c r="K375" i="167"/>
  <c r="K407" i="167"/>
  <c r="K741" i="167"/>
  <c r="K812" i="167"/>
  <c r="K866" i="167"/>
  <c r="K864" i="167"/>
  <c r="K951" i="167"/>
  <c r="K965" i="167"/>
  <c r="K157" i="167"/>
  <c r="K32" i="167"/>
  <c r="K133" i="167"/>
  <c r="K102" i="167"/>
  <c r="K209" i="167"/>
  <c r="K241" i="167"/>
  <c r="K528" i="167"/>
  <c r="K341" i="167"/>
  <c r="K373" i="167"/>
  <c r="K405" i="167"/>
  <c r="K540" i="167"/>
  <c r="K510" i="167"/>
  <c r="K542" i="167"/>
  <c r="K574" i="167"/>
  <c r="K606" i="167"/>
  <c r="K683" i="167"/>
  <c r="K816" i="167"/>
  <c r="K910" i="167"/>
  <c r="K993" i="167"/>
  <c r="K38" i="167"/>
  <c r="K70" i="167"/>
  <c r="K247" i="167"/>
  <c r="K44" i="167"/>
  <c r="K181" i="167"/>
  <c r="K98" i="167"/>
  <c r="K259" i="167"/>
  <c r="K289" i="167"/>
  <c r="K616" i="167"/>
  <c r="K596" i="167"/>
  <c r="K355" i="167"/>
  <c r="K387" i="167"/>
  <c r="K703" i="167"/>
  <c r="K781" i="167"/>
  <c r="K761" i="167"/>
  <c r="K811" i="167"/>
  <c r="K852" i="167"/>
  <c r="K884" i="167"/>
  <c r="K976" i="167"/>
  <c r="K207" i="167"/>
  <c r="K40" i="167"/>
  <c r="K165" i="167"/>
  <c r="K94" i="167"/>
  <c r="K197" i="167"/>
  <c r="K229" i="167"/>
  <c r="K283" i="167"/>
  <c r="K608" i="167"/>
  <c r="K369" i="167"/>
  <c r="K401" i="167"/>
  <c r="K711" i="167"/>
  <c r="K640" i="167"/>
  <c r="K514" i="167"/>
  <c r="K546" i="167"/>
  <c r="K578" i="167"/>
  <c r="K610" i="167"/>
  <c r="K642" i="167"/>
  <c r="K846" i="167"/>
  <c r="K777" i="167"/>
  <c r="K874" i="167"/>
  <c r="K997" i="167"/>
  <c r="K42" i="167"/>
  <c r="K74" i="167"/>
  <c r="K231" i="167"/>
  <c r="K20" i="167"/>
  <c r="K84" i="167"/>
  <c r="K271" i="167"/>
  <c r="K275" i="167"/>
  <c r="K285" i="167"/>
  <c r="K600" i="167"/>
  <c r="K580" i="167"/>
  <c r="K351" i="167"/>
  <c r="K383" i="167"/>
  <c r="K894" i="167"/>
  <c r="K749" i="167"/>
  <c r="K854" i="167"/>
  <c r="K815" i="167"/>
  <c r="K872" i="167"/>
  <c r="K973" i="167"/>
  <c r="K992" i="167"/>
  <c r="K191" i="167"/>
  <c r="K48" i="167"/>
  <c r="K195" i="167"/>
  <c r="K113" i="167"/>
  <c r="K217" i="167"/>
  <c r="K249" i="167"/>
  <c r="K560" i="167"/>
  <c r="K349" i="167"/>
  <c r="K381" i="167"/>
  <c r="K413" i="167"/>
  <c r="K572" i="167"/>
  <c r="K518" i="167"/>
  <c r="K550" i="167"/>
  <c r="K582" i="167"/>
  <c r="K614" i="167"/>
  <c r="K735" i="167"/>
  <c r="K858" i="167"/>
  <c r="K984" i="167"/>
  <c r="K1003" i="167"/>
  <c r="K46" i="167"/>
  <c r="K78" i="167"/>
  <c r="K137" i="167"/>
  <c r="K60" i="167"/>
  <c r="K219" i="167"/>
  <c r="K129" i="167"/>
  <c r="K265" i="167"/>
  <c r="K520" i="167"/>
  <c r="K632" i="167"/>
  <c r="K656" i="167"/>
  <c r="K363" i="167"/>
  <c r="K395" i="167"/>
  <c r="K727" i="167"/>
  <c r="K797" i="167"/>
  <c r="K769" i="167"/>
  <c r="K850" i="167"/>
  <c r="K860" i="167"/>
  <c r="K892" i="167"/>
  <c r="K989" i="167"/>
  <c r="K239" i="167"/>
  <c r="K56" i="167"/>
  <c r="K211" i="167"/>
  <c r="K110" i="167"/>
  <c r="K205" i="167"/>
  <c r="K237" i="167"/>
  <c r="K512" i="167"/>
  <c r="K345" i="167"/>
  <c r="K377" i="167"/>
  <c r="K409" i="167"/>
  <c r="K524" i="167"/>
  <c r="K630" i="167"/>
  <c r="K522" i="167"/>
  <c r="K554" i="167"/>
  <c r="K586" i="167"/>
  <c r="K618" i="167"/>
  <c r="K650" i="167"/>
  <c r="K808" i="167"/>
  <c r="K793" i="167"/>
  <c r="K898" i="167"/>
  <c r="K994" i="167"/>
  <c r="K50" i="167"/>
  <c r="K82" i="167"/>
  <c r="K121" i="167"/>
  <c r="K36" i="167"/>
  <c r="K149" i="167"/>
  <c r="K106" i="167"/>
  <c r="K261" i="167"/>
  <c r="K504" i="167"/>
  <c r="K664" i="167"/>
  <c r="K612" i="167"/>
  <c r="K359" i="167"/>
  <c r="K391" i="167"/>
  <c r="K773" i="167"/>
  <c r="K757" i="167"/>
  <c r="K801" i="167"/>
  <c r="K848" i="167"/>
  <c r="K880" i="167"/>
  <c r="K980" i="167"/>
  <c r="K1015" i="167"/>
  <c r="K223" i="167"/>
  <c r="K64" i="167"/>
  <c r="K227" i="167"/>
  <c r="K193" i="167"/>
  <c r="K225" i="167"/>
  <c r="K257" i="167"/>
  <c r="K592" i="167"/>
  <c r="K357" i="167"/>
  <c r="K389" i="167"/>
  <c r="K638" i="167"/>
  <c r="K604" i="167"/>
  <c r="K526" i="167"/>
  <c r="K558" i="167"/>
  <c r="K590" i="167"/>
  <c r="K878" i="167"/>
  <c r="K785" i="167"/>
  <c r="K890" i="167"/>
  <c r="K988" i="167"/>
  <c r="K22" i="167"/>
  <c r="K54" i="167"/>
  <c r="K86" i="167"/>
  <c r="K169" i="167"/>
  <c r="K76" i="167"/>
  <c r="K251" i="167"/>
  <c r="K161" i="167"/>
  <c r="K273" i="167"/>
  <c r="K552" i="167"/>
  <c r="K532" i="167"/>
  <c r="K339" i="167"/>
  <c r="K371" i="167"/>
  <c r="K403" i="167"/>
  <c r="K862" i="167"/>
  <c r="K745" i="167"/>
  <c r="K886" i="167"/>
  <c r="K882" i="167"/>
  <c r="K868" i="167"/>
  <c r="K906" i="167"/>
  <c r="K141" i="167"/>
  <c r="K18" i="167"/>
  <c r="K72" i="167"/>
  <c r="K243" i="167"/>
  <c r="K310" i="167"/>
  <c r="K213" i="167"/>
  <c r="K245" i="167"/>
  <c r="K544" i="167"/>
  <c r="K353" i="167"/>
  <c r="K385" i="167"/>
  <c r="K622" i="167"/>
  <c r="K556" i="167"/>
  <c r="K662" i="167"/>
  <c r="K530" i="167"/>
  <c r="K562" i="167"/>
  <c r="K594" i="167"/>
  <c r="K626" i="167"/>
  <c r="K658" i="167"/>
  <c r="K679" i="167"/>
  <c r="K830" i="167"/>
  <c r="K958" i="167"/>
  <c r="K1014" i="167"/>
  <c r="K16" i="167"/>
  <c r="I10" i="156" s="1"/>
  <c r="AI96" i="167"/>
  <c r="AI112" i="167"/>
  <c r="AI399" i="167"/>
  <c r="AI32" i="167"/>
  <c r="AI48" i="167"/>
  <c r="AI64" i="167"/>
  <c r="AI80" i="167"/>
  <c r="AI191" i="167"/>
  <c r="AI207" i="167"/>
  <c r="AI223" i="167"/>
  <c r="AI239" i="167"/>
  <c r="AI255" i="167"/>
  <c r="AI287" i="167"/>
  <c r="AI343" i="167"/>
  <c r="AI407" i="167"/>
  <c r="AI459" i="167"/>
  <c r="AI475" i="167"/>
  <c r="AI491" i="167"/>
  <c r="AI443" i="167"/>
  <c r="AI510" i="167"/>
  <c r="AI526" i="167"/>
  <c r="AI542" i="167"/>
  <c r="AI558" i="167"/>
  <c r="AI574" i="167"/>
  <c r="AI590" i="167"/>
  <c r="AI606" i="167"/>
  <c r="AI783" i="167"/>
  <c r="AI799" i="167"/>
  <c r="AI900" i="167"/>
  <c r="AI104" i="167"/>
  <c r="AI351" i="167"/>
  <c r="AI24" i="167"/>
  <c r="AI40" i="167"/>
  <c r="AI56" i="167"/>
  <c r="AI72" i="167"/>
  <c r="AI88" i="167"/>
  <c r="AI199" i="167"/>
  <c r="AI215" i="167"/>
  <c r="AI231" i="167"/>
  <c r="AI247" i="167"/>
  <c r="AI271" i="167"/>
  <c r="AI375" i="167"/>
  <c r="AI451" i="167"/>
  <c r="AI467" i="167"/>
  <c r="AI483" i="167"/>
  <c r="AI499" i="167"/>
  <c r="AI427" i="167"/>
  <c r="AI518" i="167"/>
  <c r="AI534" i="167"/>
  <c r="AI550" i="167"/>
  <c r="AI566" i="167"/>
  <c r="AI582" i="167"/>
  <c r="AI598" i="167"/>
  <c r="AI614" i="167"/>
  <c r="AI775" i="167"/>
  <c r="AI791" i="167"/>
  <c r="AI911" i="167"/>
  <c r="AI383" i="167"/>
  <c r="AI34" i="167"/>
  <c r="AI50" i="167"/>
  <c r="AI66" i="167"/>
  <c r="AI82" i="167"/>
  <c r="AI367" i="167"/>
  <c r="AI18" i="167"/>
  <c r="AI263" i="167"/>
  <c r="AI391" i="167"/>
  <c r="AI419" i="167"/>
  <c r="AI850" i="167"/>
  <c r="AI866" i="167"/>
  <c r="AI882" i="167"/>
  <c r="AI915" i="167"/>
  <c r="AI931" i="167"/>
  <c r="AI947" i="167"/>
  <c r="AI60" i="167"/>
  <c r="AI76" i="167"/>
  <c r="AI916" i="167"/>
  <c r="AI932" i="167"/>
  <c r="AI948" i="167"/>
  <c r="AI908" i="167"/>
  <c r="AI924" i="167"/>
  <c r="AI940" i="167"/>
  <c r="AI163" i="167"/>
  <c r="AI171" i="167"/>
  <c r="AI125" i="167"/>
  <c r="AI141" i="167"/>
  <c r="AI157" i="167"/>
  <c r="AI173" i="167"/>
  <c r="AI277" i="167"/>
  <c r="AI293" i="167"/>
  <c r="AI312" i="167"/>
  <c r="AI328" i="167"/>
  <c r="AI325" i="167"/>
  <c r="AI341" i="167"/>
  <c r="AI357" i="167"/>
  <c r="AI373" i="167"/>
  <c r="AI389" i="167"/>
  <c r="AI405" i="167"/>
  <c r="AI420" i="167"/>
  <c r="AI115" i="167"/>
  <c r="AI179" i="167"/>
  <c r="AI123" i="167"/>
  <c r="AI187" i="167"/>
  <c r="AI269" i="167"/>
  <c r="AI197" i="167"/>
  <c r="AI213" i="167"/>
  <c r="AI229" i="167"/>
  <c r="AI245" i="167"/>
  <c r="AI444" i="167"/>
  <c r="AI508" i="167"/>
  <c r="AI524" i="167"/>
  <c r="AI540" i="167"/>
  <c r="AI556" i="167"/>
  <c r="AI572" i="167"/>
  <c r="AI588" i="167"/>
  <c r="AI604" i="167"/>
  <c r="AI147" i="167"/>
  <c r="AI155" i="167"/>
  <c r="AI285" i="167"/>
  <c r="AI189" i="167"/>
  <c r="AI205" i="167"/>
  <c r="AI221" i="167"/>
  <c r="AI237" i="167"/>
  <c r="AI253" i="167"/>
  <c r="AI301" i="167"/>
  <c r="AI428" i="167"/>
  <c r="AI516" i="167"/>
  <c r="AI532" i="167"/>
  <c r="AI548" i="167"/>
  <c r="AI564" i="167"/>
  <c r="AI580" i="167"/>
  <c r="AI596" i="167"/>
  <c r="AI612" i="167"/>
  <c r="AI143" i="167"/>
  <c r="AI167" i="167"/>
  <c r="AI121" i="167"/>
  <c r="AI137" i="167"/>
  <c r="AI153" i="167"/>
  <c r="AI169" i="167"/>
  <c r="AI185" i="167"/>
  <c r="AI265" i="167"/>
  <c r="AI292" i="167"/>
  <c r="AI324" i="167"/>
  <c r="AI432" i="167"/>
  <c r="AI321" i="167"/>
  <c r="AI337" i="167"/>
  <c r="AI353" i="167"/>
  <c r="AI369" i="167"/>
  <c r="AI385" i="167"/>
  <c r="AI401" i="167"/>
  <c r="AI456" i="167"/>
  <c r="AI472" i="167"/>
  <c r="AI488" i="167"/>
  <c r="AI704" i="167"/>
  <c r="AI678" i="167"/>
  <c r="AI686" i="167"/>
  <c r="AI818" i="167"/>
  <c r="AI907" i="167"/>
  <c r="AI175" i="167"/>
  <c r="AI135" i="167"/>
  <c r="AI113" i="167"/>
  <c r="AI129" i="167"/>
  <c r="AI145" i="167"/>
  <c r="AI161" i="167"/>
  <c r="AI177" i="167"/>
  <c r="AI297" i="167"/>
  <c r="AI281" i="167"/>
  <c r="AI308" i="167"/>
  <c r="AI316" i="167"/>
  <c r="AI332" i="167"/>
  <c r="AI416" i="167"/>
  <c r="AI313" i="167"/>
  <c r="AI329" i="167"/>
  <c r="AI345" i="167"/>
  <c r="AI361" i="167"/>
  <c r="AI377" i="167"/>
  <c r="AI393" i="167"/>
  <c r="AI409" i="167"/>
  <c r="AI448" i="167"/>
  <c r="AI464" i="167"/>
  <c r="AI480" i="167"/>
  <c r="AI496" i="167"/>
  <c r="AI979" i="167"/>
  <c r="AI1005" i="167"/>
  <c r="AI127" i="167"/>
  <c r="AI305" i="167"/>
  <c r="AI151" i="167"/>
  <c r="AI201" i="167"/>
  <c r="AI217" i="167"/>
  <c r="AI233" i="167"/>
  <c r="AI249" i="167"/>
  <c r="AI273" i="167"/>
  <c r="AI300" i="167"/>
  <c r="AI688" i="167"/>
  <c r="AI440" i="167"/>
  <c r="AI512" i="167"/>
  <c r="AI528" i="167"/>
  <c r="AI544" i="167"/>
  <c r="AI560" i="167"/>
  <c r="AI576" i="167"/>
  <c r="AI592" i="167"/>
  <c r="AI608" i="167"/>
  <c r="AI624" i="167"/>
  <c r="AI640" i="167"/>
  <c r="AI656" i="167"/>
  <c r="AI630" i="167"/>
  <c r="AI646" i="167"/>
  <c r="AI662" i="167"/>
  <c r="AI689" i="167"/>
  <c r="AI705" i="167"/>
  <c r="AI721" i="167"/>
  <c r="AI737" i="167"/>
  <c r="AI824" i="167"/>
  <c r="AI840" i="167"/>
  <c r="AI856" i="167"/>
  <c r="AI872" i="167"/>
  <c r="AI888" i="167"/>
  <c r="AI986" i="167"/>
  <c r="AI30" i="167"/>
  <c r="AI46" i="167"/>
  <c r="AI62" i="167"/>
  <c r="AI78" i="167"/>
  <c r="AI283" i="167"/>
  <c r="AI363" i="167"/>
  <c r="AI395" i="167"/>
  <c r="AI431" i="167"/>
  <c r="AI802" i="167"/>
  <c r="AI846" i="167"/>
  <c r="AI862" i="167"/>
  <c r="AI878" i="167"/>
  <c r="AI894" i="167"/>
  <c r="AI927" i="167"/>
  <c r="AI943" i="167"/>
  <c r="AI904" i="167"/>
  <c r="AI22" i="167"/>
  <c r="AI38" i="167"/>
  <c r="AI54" i="167"/>
  <c r="AI70" i="167"/>
  <c r="AI86" i="167"/>
  <c r="AI267" i="167"/>
  <c r="AI347" i="167"/>
  <c r="AI379" i="167"/>
  <c r="AI411" i="167"/>
  <c r="AI415" i="167"/>
  <c r="AI854" i="167"/>
  <c r="AI870" i="167"/>
  <c r="AI886" i="167"/>
  <c r="AI919" i="167"/>
  <c r="AI935" i="167"/>
  <c r="AI950" i="167"/>
  <c r="AI896" i="167"/>
  <c r="AI952" i="167"/>
  <c r="AI100" i="167"/>
  <c r="AI20" i="167"/>
  <c r="AI36" i="167"/>
  <c r="AI52" i="167"/>
  <c r="AI68" i="167"/>
  <c r="AI84" i="167"/>
  <c r="AI195" i="167"/>
  <c r="AI211" i="167"/>
  <c r="AI227" i="167"/>
  <c r="AI243" i="167"/>
  <c r="AI259" i="167"/>
  <c r="AI355" i="167"/>
  <c r="AI387" i="167"/>
  <c r="AI447" i="167"/>
  <c r="AI463" i="167"/>
  <c r="AI479" i="167"/>
  <c r="AI495" i="167"/>
  <c r="AI439" i="167"/>
  <c r="AI514" i="167"/>
  <c r="AI530" i="167"/>
  <c r="AI546" i="167"/>
  <c r="AI562" i="167"/>
  <c r="AI578" i="167"/>
  <c r="AI594" i="167"/>
  <c r="AI610" i="167"/>
  <c r="AI771" i="167"/>
  <c r="AI787" i="167"/>
  <c r="AI912" i="167"/>
  <c r="AI928" i="167"/>
  <c r="AI944" i="167"/>
  <c r="AI963" i="167"/>
  <c r="AI991" i="167"/>
  <c r="AI1010" i="167"/>
  <c r="AI971" i="167"/>
  <c r="AI628" i="167"/>
  <c r="AI644" i="167"/>
  <c r="AI660" i="167"/>
  <c r="AI626" i="167"/>
  <c r="AI642" i="167"/>
  <c r="AI658" i="167"/>
  <c r="AI674" i="167"/>
  <c r="AI682" i="167"/>
  <c r="AI701" i="167"/>
  <c r="AI717" i="167"/>
  <c r="AI733" i="167"/>
  <c r="AI820" i="167"/>
  <c r="AI836" i="167"/>
  <c r="AI852" i="167"/>
  <c r="AI868" i="167"/>
  <c r="AI884" i="167"/>
  <c r="AI996" i="167"/>
  <c r="AI1014" i="167"/>
  <c r="AI620" i="167"/>
  <c r="AI636" i="167"/>
  <c r="AI652" i="167"/>
  <c r="AI668" i="167"/>
  <c r="AI618" i="167"/>
  <c r="AI634" i="167"/>
  <c r="AI650" i="167"/>
  <c r="AI666" i="167"/>
  <c r="AI693" i="167"/>
  <c r="AI709" i="167"/>
  <c r="AI725" i="167"/>
  <c r="AI828" i="167"/>
  <c r="AI844" i="167"/>
  <c r="AI860" i="167"/>
  <c r="AI876" i="167"/>
  <c r="AI892" i="167"/>
  <c r="AI983" i="167"/>
  <c r="AI957" i="167"/>
  <c r="AI987" i="167"/>
  <c r="AI460" i="167"/>
  <c r="AI476" i="167"/>
  <c r="AI492" i="167"/>
  <c r="AI1006" i="167"/>
  <c r="AI898" i="167"/>
  <c r="AE33" i="167"/>
  <c r="AG33" i="167" s="1"/>
  <c r="AD33" i="167"/>
  <c r="AF33" i="167" s="1"/>
  <c r="AH33" i="167" s="1"/>
  <c r="AE49" i="167"/>
  <c r="AG49" i="167" s="1"/>
  <c r="AD49" i="167"/>
  <c r="AF49" i="167" s="1"/>
  <c r="AH49" i="167" s="1"/>
  <c r="AE65" i="167"/>
  <c r="AG65" i="167" s="1"/>
  <c r="AD65" i="167"/>
  <c r="AF65" i="167" s="1"/>
  <c r="AH65" i="167" s="1"/>
  <c r="AE81" i="167"/>
  <c r="AG81" i="167" s="1"/>
  <c r="AD81" i="167"/>
  <c r="AF81" i="167" s="1"/>
  <c r="AH81" i="167" s="1"/>
  <c r="AE206" i="167"/>
  <c r="AG206" i="167" s="1"/>
  <c r="AD206" i="167"/>
  <c r="AF206" i="167" s="1"/>
  <c r="AH206" i="167" s="1"/>
  <c r="AE238" i="167"/>
  <c r="AG238" i="167" s="1"/>
  <c r="AD238" i="167"/>
  <c r="AF238" i="167" s="1"/>
  <c r="AH238" i="167" s="1"/>
  <c r="AE27" i="167"/>
  <c r="AG27" i="167" s="1"/>
  <c r="AD27" i="167"/>
  <c r="AF27" i="167" s="1"/>
  <c r="AH27" i="167" s="1"/>
  <c r="AE43" i="167"/>
  <c r="AG43" i="167" s="1"/>
  <c r="AD43" i="167"/>
  <c r="AF43" i="167" s="1"/>
  <c r="AH43" i="167" s="1"/>
  <c r="AE59" i="167"/>
  <c r="AG59" i="167" s="1"/>
  <c r="AD59" i="167"/>
  <c r="AF59" i="167" s="1"/>
  <c r="AH59" i="167" s="1"/>
  <c r="AE75" i="167"/>
  <c r="AG75" i="167" s="1"/>
  <c r="AD75" i="167"/>
  <c r="AF75" i="167" s="1"/>
  <c r="AH75" i="167" s="1"/>
  <c r="AE91" i="167"/>
  <c r="AG91" i="167" s="1"/>
  <c r="AD91" i="167"/>
  <c r="AF91" i="167" s="1"/>
  <c r="AH91" i="167" s="1"/>
  <c r="AE210" i="167"/>
  <c r="AG210" i="167" s="1"/>
  <c r="AD210" i="167"/>
  <c r="AF210" i="167" s="1"/>
  <c r="AH210" i="167" s="1"/>
  <c r="AE242" i="167"/>
  <c r="AG242" i="167" s="1"/>
  <c r="AD242" i="167"/>
  <c r="AF242" i="167" s="1"/>
  <c r="AH242" i="167" s="1"/>
  <c r="AE19" i="167"/>
  <c r="AG19" i="167" s="1"/>
  <c r="AD19" i="167"/>
  <c r="AF19" i="167" s="1"/>
  <c r="AH19" i="167" s="1"/>
  <c r="AE99" i="167"/>
  <c r="AG99" i="167" s="1"/>
  <c r="AD99" i="167"/>
  <c r="AF99" i="167" s="1"/>
  <c r="AH99" i="167" s="1"/>
  <c r="AI23" i="167"/>
  <c r="AI31" i="167"/>
  <c r="AI39" i="167"/>
  <c r="AI47" i="167"/>
  <c r="AI55" i="167"/>
  <c r="AI63" i="167"/>
  <c r="AI71" i="167"/>
  <c r="AI79" i="167"/>
  <c r="AI87" i="167"/>
  <c r="AI95" i="167"/>
  <c r="AI103" i="167"/>
  <c r="AI111" i="167"/>
  <c r="AE266" i="167"/>
  <c r="AG266" i="167" s="1"/>
  <c r="AD266" i="167"/>
  <c r="AF266" i="167" s="1"/>
  <c r="AH266" i="167" s="1"/>
  <c r="AE93" i="167"/>
  <c r="AG93" i="167" s="1"/>
  <c r="AD93" i="167"/>
  <c r="AF93" i="167" s="1"/>
  <c r="AH93" i="167" s="1"/>
  <c r="AE101" i="167"/>
  <c r="AG101" i="167" s="1"/>
  <c r="AD101" i="167"/>
  <c r="AF101" i="167" s="1"/>
  <c r="AH101" i="167" s="1"/>
  <c r="AE109" i="167"/>
  <c r="AG109" i="167" s="1"/>
  <c r="AD109" i="167"/>
  <c r="AF109" i="167" s="1"/>
  <c r="AH109" i="167" s="1"/>
  <c r="AD118" i="167"/>
  <c r="AF118" i="167" s="1"/>
  <c r="AH118" i="167" s="1"/>
  <c r="AE118" i="167"/>
  <c r="AG118" i="167" s="1"/>
  <c r="AD126" i="167"/>
  <c r="AF126" i="167" s="1"/>
  <c r="AH126" i="167" s="1"/>
  <c r="AE126" i="167"/>
  <c r="AG126" i="167" s="1"/>
  <c r="AD134" i="167"/>
  <c r="AF134" i="167" s="1"/>
  <c r="AH134" i="167" s="1"/>
  <c r="AE134" i="167"/>
  <c r="AG134" i="167" s="1"/>
  <c r="AD142" i="167"/>
  <c r="AF142" i="167" s="1"/>
  <c r="AH142" i="167" s="1"/>
  <c r="AE142" i="167"/>
  <c r="AG142" i="167" s="1"/>
  <c r="AD150" i="167"/>
  <c r="AF150" i="167" s="1"/>
  <c r="AH150" i="167" s="1"/>
  <c r="AE150" i="167"/>
  <c r="AG150" i="167" s="1"/>
  <c r="AD158" i="167"/>
  <c r="AF158" i="167" s="1"/>
  <c r="AH158" i="167" s="1"/>
  <c r="AE158" i="167"/>
  <c r="AG158" i="167" s="1"/>
  <c r="AD166" i="167"/>
  <c r="AF166" i="167" s="1"/>
  <c r="AH166" i="167" s="1"/>
  <c r="AE166" i="167"/>
  <c r="AG166" i="167" s="1"/>
  <c r="AD174" i="167"/>
  <c r="AF174" i="167" s="1"/>
  <c r="AH174" i="167" s="1"/>
  <c r="AE174" i="167"/>
  <c r="AG174" i="167" s="1"/>
  <c r="AD182" i="167"/>
  <c r="AF182" i="167" s="1"/>
  <c r="AH182" i="167" s="1"/>
  <c r="AE182" i="167"/>
  <c r="AG182" i="167" s="1"/>
  <c r="AE192" i="167"/>
  <c r="AG192" i="167" s="1"/>
  <c r="AD192" i="167"/>
  <c r="AF192" i="167" s="1"/>
  <c r="AH192" i="167" s="1"/>
  <c r="AE208" i="167"/>
  <c r="AG208" i="167" s="1"/>
  <c r="AD208" i="167"/>
  <c r="AF208" i="167" s="1"/>
  <c r="AH208" i="167" s="1"/>
  <c r="AE224" i="167"/>
  <c r="AG224" i="167" s="1"/>
  <c r="AD224" i="167"/>
  <c r="AF224" i="167" s="1"/>
  <c r="AH224" i="167" s="1"/>
  <c r="AE240" i="167"/>
  <c r="AG240" i="167" s="1"/>
  <c r="AD240" i="167"/>
  <c r="AF240" i="167" s="1"/>
  <c r="AH240" i="167" s="1"/>
  <c r="AE256" i="167"/>
  <c r="AG256" i="167" s="1"/>
  <c r="AD256" i="167"/>
  <c r="AF256" i="167" s="1"/>
  <c r="AH256" i="167" s="1"/>
  <c r="AD323" i="167"/>
  <c r="AF323" i="167" s="1"/>
  <c r="AH323" i="167" s="1"/>
  <c r="AE323" i="167"/>
  <c r="AG323" i="167" s="1"/>
  <c r="AI21" i="167"/>
  <c r="AI29" i="167"/>
  <c r="AI37" i="167"/>
  <c r="AI45" i="167"/>
  <c r="AI53" i="167"/>
  <c r="AI61" i="167"/>
  <c r="AI69" i="167"/>
  <c r="AI77" i="167"/>
  <c r="AI85" i="167"/>
  <c r="AI93" i="167"/>
  <c r="AI101" i="167"/>
  <c r="AI109" i="167"/>
  <c r="AD119" i="167"/>
  <c r="AF119" i="167" s="1"/>
  <c r="AH119" i="167" s="1"/>
  <c r="AE119" i="167"/>
  <c r="AG119" i="167" s="1"/>
  <c r="AD127" i="167"/>
  <c r="AF127" i="167" s="1"/>
  <c r="AH127" i="167" s="1"/>
  <c r="AE127" i="167"/>
  <c r="AG127" i="167" s="1"/>
  <c r="AD135" i="167"/>
  <c r="AF135" i="167" s="1"/>
  <c r="AH135" i="167" s="1"/>
  <c r="AE135" i="167"/>
  <c r="AG135" i="167" s="1"/>
  <c r="AD143" i="167"/>
  <c r="AF143" i="167" s="1"/>
  <c r="AH143" i="167" s="1"/>
  <c r="AE143" i="167"/>
  <c r="AG143" i="167" s="1"/>
  <c r="AD151" i="167"/>
  <c r="AF151" i="167" s="1"/>
  <c r="AH151" i="167" s="1"/>
  <c r="AE151" i="167"/>
  <c r="AG151" i="167" s="1"/>
  <c r="AD159" i="167"/>
  <c r="AF159" i="167" s="1"/>
  <c r="AH159" i="167" s="1"/>
  <c r="AE159" i="167"/>
  <c r="AG159" i="167" s="1"/>
  <c r="AD167" i="167"/>
  <c r="AF167" i="167" s="1"/>
  <c r="AH167" i="167" s="1"/>
  <c r="AE167" i="167"/>
  <c r="AG167" i="167" s="1"/>
  <c r="AD175" i="167"/>
  <c r="AF175" i="167" s="1"/>
  <c r="AH175" i="167" s="1"/>
  <c r="AE175" i="167"/>
  <c r="AG175" i="167" s="1"/>
  <c r="AD183" i="167"/>
  <c r="AF183" i="167" s="1"/>
  <c r="AH183" i="167" s="1"/>
  <c r="AE183" i="167"/>
  <c r="AG183" i="167" s="1"/>
  <c r="AE278" i="167"/>
  <c r="AG278" i="167" s="1"/>
  <c r="AD278" i="167"/>
  <c r="AF278" i="167" s="1"/>
  <c r="AH278" i="167" s="1"/>
  <c r="AE264" i="167"/>
  <c r="AG264" i="167" s="1"/>
  <c r="AD264" i="167"/>
  <c r="AF264" i="167" s="1"/>
  <c r="AH264" i="167" s="1"/>
  <c r="AE280" i="167"/>
  <c r="AG280" i="167" s="1"/>
  <c r="AD280" i="167"/>
  <c r="AF280" i="167" s="1"/>
  <c r="AH280" i="167" s="1"/>
  <c r="AD303" i="167"/>
  <c r="AF303" i="167" s="1"/>
  <c r="AH303" i="167" s="1"/>
  <c r="AE303" i="167"/>
  <c r="AG303" i="167" s="1"/>
  <c r="AE511" i="167"/>
  <c r="AG511" i="167" s="1"/>
  <c r="AD511" i="167"/>
  <c r="AF511" i="167" s="1"/>
  <c r="AH511" i="167" s="1"/>
  <c r="AE543" i="167"/>
  <c r="AG543" i="167" s="1"/>
  <c r="AD543" i="167"/>
  <c r="AF543" i="167" s="1"/>
  <c r="AH543" i="167" s="1"/>
  <c r="AE575" i="167"/>
  <c r="AG575" i="167" s="1"/>
  <c r="AD575" i="167"/>
  <c r="AF575" i="167" s="1"/>
  <c r="AH575" i="167" s="1"/>
  <c r="AE607" i="167"/>
  <c r="AG607" i="167" s="1"/>
  <c r="AD607" i="167"/>
  <c r="AF607" i="167" s="1"/>
  <c r="AH607" i="167" s="1"/>
  <c r="AD659" i="167"/>
  <c r="AF659" i="167" s="1"/>
  <c r="AH659" i="167" s="1"/>
  <c r="AE659" i="167"/>
  <c r="AG659" i="167" s="1"/>
  <c r="AE113" i="167"/>
  <c r="AG113" i="167" s="1"/>
  <c r="AD113" i="167"/>
  <c r="AF113" i="167" s="1"/>
  <c r="AH113" i="167" s="1"/>
  <c r="AE121" i="167"/>
  <c r="AG121" i="167" s="1"/>
  <c r="AD121" i="167"/>
  <c r="AF121" i="167" s="1"/>
  <c r="AH121" i="167" s="1"/>
  <c r="AE129" i="167"/>
  <c r="AG129" i="167" s="1"/>
  <c r="AD129" i="167"/>
  <c r="AF129" i="167" s="1"/>
  <c r="AH129" i="167" s="1"/>
  <c r="AE137" i="167"/>
  <c r="AG137" i="167" s="1"/>
  <c r="AD137" i="167"/>
  <c r="AF137" i="167" s="1"/>
  <c r="AH137" i="167" s="1"/>
  <c r="AE145" i="167"/>
  <c r="AG145" i="167" s="1"/>
  <c r="AD145" i="167"/>
  <c r="AF145" i="167" s="1"/>
  <c r="AH145" i="167" s="1"/>
  <c r="AE153" i="167"/>
  <c r="AG153" i="167" s="1"/>
  <c r="AD153" i="167"/>
  <c r="AF153" i="167" s="1"/>
  <c r="AH153" i="167" s="1"/>
  <c r="AE161" i="167"/>
  <c r="AG161" i="167" s="1"/>
  <c r="AD161" i="167"/>
  <c r="AF161" i="167" s="1"/>
  <c r="AH161" i="167" s="1"/>
  <c r="AE169" i="167"/>
  <c r="AG169" i="167" s="1"/>
  <c r="AD169" i="167"/>
  <c r="AF169" i="167" s="1"/>
  <c r="AH169" i="167" s="1"/>
  <c r="AE177" i="167"/>
  <c r="AG177" i="167" s="1"/>
  <c r="AD177" i="167"/>
  <c r="AF177" i="167" s="1"/>
  <c r="AH177" i="167" s="1"/>
  <c r="AE185" i="167"/>
  <c r="AG185" i="167" s="1"/>
  <c r="AD185" i="167"/>
  <c r="AF185" i="167" s="1"/>
  <c r="AH185" i="167" s="1"/>
  <c r="AD193" i="167"/>
  <c r="AF193" i="167" s="1"/>
  <c r="AH193" i="167" s="1"/>
  <c r="AE193" i="167"/>
  <c r="AG193" i="167" s="1"/>
  <c r="AD201" i="167"/>
  <c r="AF201" i="167" s="1"/>
  <c r="AH201" i="167" s="1"/>
  <c r="AE201" i="167"/>
  <c r="AG201" i="167" s="1"/>
  <c r="AD209" i="167"/>
  <c r="AF209" i="167" s="1"/>
  <c r="AH209" i="167" s="1"/>
  <c r="AE209" i="167"/>
  <c r="AG209" i="167" s="1"/>
  <c r="AD217" i="167"/>
  <c r="AF217" i="167" s="1"/>
  <c r="AH217" i="167" s="1"/>
  <c r="AE217" i="167"/>
  <c r="AG217" i="167" s="1"/>
  <c r="AD225" i="167"/>
  <c r="AF225" i="167" s="1"/>
  <c r="AH225" i="167" s="1"/>
  <c r="AE225" i="167"/>
  <c r="AG225" i="167" s="1"/>
  <c r="AD233" i="167"/>
  <c r="AF233" i="167" s="1"/>
  <c r="AH233" i="167" s="1"/>
  <c r="AE233" i="167"/>
  <c r="AG233" i="167" s="1"/>
  <c r="AD241" i="167"/>
  <c r="AF241" i="167" s="1"/>
  <c r="AH241" i="167" s="1"/>
  <c r="AE241" i="167"/>
  <c r="AG241" i="167" s="1"/>
  <c r="AD249" i="167"/>
  <c r="AF249" i="167" s="1"/>
  <c r="AH249" i="167" s="1"/>
  <c r="AE249" i="167"/>
  <c r="AG249" i="167" s="1"/>
  <c r="AD257" i="167"/>
  <c r="AF257" i="167" s="1"/>
  <c r="AH257" i="167" s="1"/>
  <c r="AE257" i="167"/>
  <c r="AG257" i="167" s="1"/>
  <c r="AD265" i="167"/>
  <c r="AF265" i="167" s="1"/>
  <c r="AH265" i="167" s="1"/>
  <c r="AE265" i="167"/>
  <c r="AG265" i="167" s="1"/>
  <c r="AD273" i="167"/>
  <c r="AF273" i="167" s="1"/>
  <c r="AH273" i="167" s="1"/>
  <c r="AE273" i="167"/>
  <c r="AG273" i="167" s="1"/>
  <c r="AD281" i="167"/>
  <c r="AF281" i="167" s="1"/>
  <c r="AH281" i="167" s="1"/>
  <c r="AE281" i="167"/>
  <c r="AG281" i="167" s="1"/>
  <c r="AD289" i="167"/>
  <c r="AF289" i="167" s="1"/>
  <c r="AH289" i="167" s="1"/>
  <c r="AE289" i="167"/>
  <c r="AG289" i="167" s="1"/>
  <c r="AI303" i="167"/>
  <c r="AI319" i="167"/>
  <c r="AI335" i="167"/>
  <c r="AE352" i="167"/>
  <c r="AG352" i="167" s="1"/>
  <c r="AD352" i="167"/>
  <c r="AF352" i="167" s="1"/>
  <c r="AH352" i="167" s="1"/>
  <c r="AE368" i="167"/>
  <c r="AG368" i="167" s="1"/>
  <c r="AD368" i="167"/>
  <c r="AF368" i="167" s="1"/>
  <c r="AH368" i="167" s="1"/>
  <c r="AE384" i="167"/>
  <c r="AG384" i="167" s="1"/>
  <c r="AD384" i="167"/>
  <c r="AF384" i="167" s="1"/>
  <c r="AH384" i="167" s="1"/>
  <c r="AE400" i="167"/>
  <c r="AG400" i="167" s="1"/>
  <c r="AD400" i="167"/>
  <c r="AF400" i="167" s="1"/>
  <c r="AH400" i="167" s="1"/>
  <c r="AD434" i="167"/>
  <c r="AF434" i="167" s="1"/>
  <c r="AH434" i="167" s="1"/>
  <c r="AE434" i="167"/>
  <c r="AG434" i="167" s="1"/>
  <c r="AE728" i="167"/>
  <c r="AG728" i="167" s="1"/>
  <c r="AD728" i="167"/>
  <c r="AF728" i="167" s="1"/>
  <c r="AH728" i="167" s="1"/>
  <c r="AD454" i="167"/>
  <c r="AF454" i="167" s="1"/>
  <c r="AH454" i="167" s="1"/>
  <c r="AE454" i="167"/>
  <c r="AG454" i="167" s="1"/>
  <c r="AD470" i="167"/>
  <c r="AF470" i="167" s="1"/>
  <c r="AH470" i="167" s="1"/>
  <c r="AE470" i="167"/>
  <c r="AG470" i="167" s="1"/>
  <c r="AD486" i="167"/>
  <c r="AF486" i="167" s="1"/>
  <c r="AH486" i="167" s="1"/>
  <c r="AE486" i="167"/>
  <c r="AG486" i="167" s="1"/>
  <c r="AD502" i="167"/>
  <c r="AF502" i="167" s="1"/>
  <c r="AH502" i="167" s="1"/>
  <c r="AE502" i="167"/>
  <c r="AG502" i="167" s="1"/>
  <c r="AE531" i="167"/>
  <c r="AG531" i="167" s="1"/>
  <c r="AD531" i="167"/>
  <c r="AF531" i="167" s="1"/>
  <c r="AH531" i="167" s="1"/>
  <c r="AE563" i="167"/>
  <c r="AG563" i="167" s="1"/>
  <c r="AD563" i="167"/>
  <c r="AF563" i="167" s="1"/>
  <c r="AH563" i="167" s="1"/>
  <c r="AE595" i="167"/>
  <c r="AG595" i="167" s="1"/>
  <c r="AD595" i="167"/>
  <c r="AF595" i="167" s="1"/>
  <c r="AH595" i="167" s="1"/>
  <c r="AD635" i="167"/>
  <c r="AF635" i="167" s="1"/>
  <c r="AH635" i="167" s="1"/>
  <c r="AE635" i="167"/>
  <c r="AG635" i="167" s="1"/>
  <c r="AI188" i="167"/>
  <c r="AI196" i="167"/>
  <c r="AI204" i="167"/>
  <c r="AI212" i="167"/>
  <c r="AI220" i="167"/>
  <c r="AI228" i="167"/>
  <c r="AI236" i="167"/>
  <c r="AI244" i="167"/>
  <c r="AI252" i="167"/>
  <c r="AI260" i="167"/>
  <c r="AI268" i="167"/>
  <c r="AI276" i="167"/>
  <c r="AI284" i="167"/>
  <c r="AE292" i="167"/>
  <c r="AG292" i="167" s="1"/>
  <c r="AD292" i="167"/>
  <c r="AF292" i="167" s="1"/>
  <c r="AH292" i="167" s="1"/>
  <c r="AE300" i="167"/>
  <c r="AG300" i="167" s="1"/>
  <c r="AD300" i="167"/>
  <c r="AF300" i="167" s="1"/>
  <c r="AH300" i="167" s="1"/>
  <c r="AE308" i="167"/>
  <c r="AG308" i="167" s="1"/>
  <c r="AD308" i="167"/>
  <c r="AF308" i="167" s="1"/>
  <c r="AH308" i="167" s="1"/>
  <c r="AE316" i="167"/>
  <c r="AG316" i="167" s="1"/>
  <c r="AD316" i="167"/>
  <c r="AF316" i="167" s="1"/>
  <c r="AH316" i="167" s="1"/>
  <c r="AE324" i="167"/>
  <c r="AG324" i="167" s="1"/>
  <c r="AD324" i="167"/>
  <c r="AF324" i="167" s="1"/>
  <c r="AH324" i="167" s="1"/>
  <c r="AE332" i="167"/>
  <c r="AG332" i="167" s="1"/>
  <c r="AD332" i="167"/>
  <c r="AF332" i="167" s="1"/>
  <c r="AH332" i="167" s="1"/>
  <c r="AE342" i="167"/>
  <c r="AG342" i="167" s="1"/>
  <c r="AD342" i="167"/>
  <c r="AF342" i="167" s="1"/>
  <c r="AH342" i="167" s="1"/>
  <c r="AE358" i="167"/>
  <c r="AG358" i="167" s="1"/>
  <c r="AD358" i="167"/>
  <c r="AF358" i="167" s="1"/>
  <c r="AH358" i="167" s="1"/>
  <c r="AE374" i="167"/>
  <c r="AG374" i="167" s="1"/>
  <c r="AD374" i="167"/>
  <c r="AF374" i="167" s="1"/>
  <c r="AH374" i="167" s="1"/>
  <c r="AE390" i="167"/>
  <c r="AG390" i="167" s="1"/>
  <c r="AD390" i="167"/>
  <c r="AF390" i="167" s="1"/>
  <c r="AH390" i="167" s="1"/>
  <c r="AE406" i="167"/>
  <c r="AG406" i="167" s="1"/>
  <c r="AD406" i="167"/>
  <c r="AF406" i="167" s="1"/>
  <c r="AH406" i="167" s="1"/>
  <c r="AD430" i="167"/>
  <c r="AF430" i="167" s="1"/>
  <c r="AH430" i="167" s="1"/>
  <c r="AE430" i="167"/>
  <c r="AG430" i="167" s="1"/>
  <c r="AI340" i="167"/>
  <c r="AI348" i="167"/>
  <c r="AI356" i="167"/>
  <c r="AI364" i="167"/>
  <c r="AI372" i="167"/>
  <c r="AI380" i="167"/>
  <c r="AI388" i="167"/>
  <c r="AI396" i="167"/>
  <c r="AI404" i="167"/>
  <c r="AI412" i="167"/>
  <c r="AI426" i="167"/>
  <c r="AI442" i="167"/>
  <c r="AI458" i="167"/>
  <c r="AI474" i="167"/>
  <c r="AI490" i="167"/>
  <c r="AE681" i="167"/>
  <c r="AG681" i="167" s="1"/>
  <c r="AD681" i="167"/>
  <c r="AF681" i="167" s="1"/>
  <c r="AH681" i="167" s="1"/>
  <c r="AE790" i="167"/>
  <c r="AG790" i="167" s="1"/>
  <c r="AD790" i="167"/>
  <c r="AF790" i="167" s="1"/>
  <c r="AH790" i="167" s="1"/>
  <c r="AE509" i="167"/>
  <c r="AG509" i="167" s="1"/>
  <c r="AD509" i="167"/>
  <c r="AF509" i="167" s="1"/>
  <c r="AH509" i="167" s="1"/>
  <c r="AE525" i="167"/>
  <c r="AG525" i="167" s="1"/>
  <c r="AD525" i="167"/>
  <c r="AF525" i="167" s="1"/>
  <c r="AH525" i="167" s="1"/>
  <c r="AE541" i="167"/>
  <c r="AG541" i="167" s="1"/>
  <c r="AD541" i="167"/>
  <c r="AF541" i="167" s="1"/>
  <c r="AH541" i="167" s="1"/>
  <c r="AE557" i="167"/>
  <c r="AG557" i="167" s="1"/>
  <c r="AD557" i="167"/>
  <c r="AF557" i="167" s="1"/>
  <c r="AH557" i="167" s="1"/>
  <c r="AE573" i="167"/>
  <c r="AG573" i="167" s="1"/>
  <c r="AD573" i="167"/>
  <c r="AF573" i="167" s="1"/>
  <c r="AH573" i="167" s="1"/>
  <c r="AE589" i="167"/>
  <c r="AG589" i="167" s="1"/>
  <c r="AD589" i="167"/>
  <c r="AF589" i="167" s="1"/>
  <c r="AH589" i="167" s="1"/>
  <c r="AE605" i="167"/>
  <c r="AG605" i="167" s="1"/>
  <c r="AD605" i="167"/>
  <c r="AF605" i="167" s="1"/>
  <c r="AH605" i="167" s="1"/>
  <c r="AD631" i="167"/>
  <c r="AF631" i="167" s="1"/>
  <c r="AH631" i="167" s="1"/>
  <c r="AE631" i="167"/>
  <c r="AG631" i="167" s="1"/>
  <c r="AD663" i="167"/>
  <c r="AF663" i="167" s="1"/>
  <c r="AH663" i="167" s="1"/>
  <c r="AE663" i="167"/>
  <c r="AG663" i="167" s="1"/>
  <c r="AE794" i="167"/>
  <c r="AG794" i="167" s="1"/>
  <c r="AD794" i="167"/>
  <c r="AF794" i="167" s="1"/>
  <c r="AH794" i="167" s="1"/>
  <c r="AD297" i="167"/>
  <c r="AF297" i="167" s="1"/>
  <c r="AH297" i="167" s="1"/>
  <c r="AE297" i="167"/>
  <c r="AG297" i="167" s="1"/>
  <c r="AD305" i="167"/>
  <c r="AF305" i="167" s="1"/>
  <c r="AH305" i="167" s="1"/>
  <c r="AE305" i="167"/>
  <c r="AG305" i="167" s="1"/>
  <c r="AD313" i="167"/>
  <c r="AF313" i="167" s="1"/>
  <c r="AH313" i="167" s="1"/>
  <c r="AE313" i="167"/>
  <c r="AG313" i="167" s="1"/>
  <c r="AD321" i="167"/>
  <c r="AF321" i="167" s="1"/>
  <c r="AH321" i="167" s="1"/>
  <c r="AE321" i="167"/>
  <c r="AG321" i="167" s="1"/>
  <c r="AD329" i="167"/>
  <c r="AF329" i="167" s="1"/>
  <c r="AH329" i="167" s="1"/>
  <c r="AE329" i="167"/>
  <c r="AG329" i="167" s="1"/>
  <c r="AD337" i="167"/>
  <c r="AF337" i="167" s="1"/>
  <c r="AH337" i="167" s="1"/>
  <c r="AE337" i="167"/>
  <c r="AG337" i="167" s="1"/>
  <c r="AD345" i="167"/>
  <c r="AF345" i="167" s="1"/>
  <c r="AH345" i="167" s="1"/>
  <c r="AE345" i="167"/>
  <c r="AG345" i="167" s="1"/>
  <c r="AD353" i="167"/>
  <c r="AF353" i="167" s="1"/>
  <c r="AH353" i="167" s="1"/>
  <c r="AE353" i="167"/>
  <c r="AG353" i="167" s="1"/>
  <c r="AD361" i="167"/>
  <c r="AF361" i="167" s="1"/>
  <c r="AH361" i="167" s="1"/>
  <c r="AE361" i="167"/>
  <c r="AG361" i="167" s="1"/>
  <c r="AD369" i="167"/>
  <c r="AF369" i="167" s="1"/>
  <c r="AH369" i="167" s="1"/>
  <c r="AE369" i="167"/>
  <c r="AG369" i="167" s="1"/>
  <c r="AD377" i="167"/>
  <c r="AF377" i="167" s="1"/>
  <c r="AH377" i="167" s="1"/>
  <c r="AE377" i="167"/>
  <c r="AG377" i="167" s="1"/>
  <c r="AD385" i="167"/>
  <c r="AF385" i="167" s="1"/>
  <c r="AH385" i="167" s="1"/>
  <c r="AE385" i="167"/>
  <c r="AG385" i="167" s="1"/>
  <c r="AD393" i="167"/>
  <c r="AF393" i="167" s="1"/>
  <c r="AH393" i="167" s="1"/>
  <c r="AE393" i="167"/>
  <c r="AG393" i="167" s="1"/>
  <c r="AD401" i="167"/>
  <c r="AF401" i="167" s="1"/>
  <c r="AH401" i="167" s="1"/>
  <c r="AE401" i="167"/>
  <c r="AG401" i="167" s="1"/>
  <c r="AD409" i="167"/>
  <c r="AF409" i="167" s="1"/>
  <c r="AH409" i="167" s="1"/>
  <c r="AE409" i="167"/>
  <c r="AG409" i="167" s="1"/>
  <c r="AE417" i="167"/>
  <c r="AG417" i="167" s="1"/>
  <c r="AD417" i="167"/>
  <c r="AF417" i="167" s="1"/>
  <c r="AH417" i="167" s="1"/>
  <c r="AE425" i="167"/>
  <c r="AG425" i="167" s="1"/>
  <c r="AD425" i="167"/>
  <c r="AF425" i="167" s="1"/>
  <c r="AH425" i="167" s="1"/>
  <c r="AE433" i="167"/>
  <c r="AG433" i="167" s="1"/>
  <c r="AD433" i="167"/>
  <c r="AF433" i="167" s="1"/>
  <c r="AH433" i="167" s="1"/>
  <c r="AE441" i="167"/>
  <c r="AG441" i="167" s="1"/>
  <c r="AD441" i="167"/>
  <c r="AF441" i="167" s="1"/>
  <c r="AH441" i="167" s="1"/>
  <c r="AE449" i="167"/>
  <c r="AG449" i="167" s="1"/>
  <c r="AD449" i="167"/>
  <c r="AF449" i="167" s="1"/>
  <c r="AH449" i="167" s="1"/>
  <c r="AE457" i="167"/>
  <c r="AG457" i="167" s="1"/>
  <c r="AD457" i="167"/>
  <c r="AF457" i="167" s="1"/>
  <c r="AH457" i="167" s="1"/>
  <c r="AE465" i="167"/>
  <c r="AG465" i="167" s="1"/>
  <c r="AD465" i="167"/>
  <c r="AF465" i="167" s="1"/>
  <c r="AH465" i="167" s="1"/>
  <c r="AE473" i="167"/>
  <c r="AG473" i="167" s="1"/>
  <c r="AD473" i="167"/>
  <c r="AF473" i="167" s="1"/>
  <c r="AH473" i="167" s="1"/>
  <c r="AE481" i="167"/>
  <c r="AG481" i="167" s="1"/>
  <c r="AD481" i="167"/>
  <c r="AF481" i="167" s="1"/>
  <c r="AH481" i="167" s="1"/>
  <c r="AE489" i="167"/>
  <c r="AG489" i="167" s="1"/>
  <c r="AD489" i="167"/>
  <c r="AF489" i="167" s="1"/>
  <c r="AH489" i="167" s="1"/>
  <c r="AE497" i="167"/>
  <c r="AG497" i="167" s="1"/>
  <c r="AD497" i="167"/>
  <c r="AF497" i="167" s="1"/>
  <c r="AH497" i="167" s="1"/>
  <c r="AE621" i="167"/>
  <c r="AG621" i="167" s="1"/>
  <c r="AD621" i="167"/>
  <c r="AF621" i="167" s="1"/>
  <c r="AH621" i="167" s="1"/>
  <c r="AE637" i="167"/>
  <c r="AG637" i="167" s="1"/>
  <c r="AD637" i="167"/>
  <c r="AF637" i="167" s="1"/>
  <c r="AH637" i="167" s="1"/>
  <c r="AE653" i="167"/>
  <c r="AG653" i="167" s="1"/>
  <c r="AD653" i="167"/>
  <c r="AF653" i="167" s="1"/>
  <c r="AH653" i="167" s="1"/>
  <c r="AE677" i="167"/>
  <c r="AG677" i="167" s="1"/>
  <c r="AD677" i="167"/>
  <c r="AF677" i="167" s="1"/>
  <c r="AH677" i="167" s="1"/>
  <c r="AE782" i="167"/>
  <c r="AG782" i="167" s="1"/>
  <c r="AD782" i="167"/>
  <c r="AF782" i="167" s="1"/>
  <c r="AH782" i="167" s="1"/>
  <c r="AD416" i="167"/>
  <c r="AF416" i="167" s="1"/>
  <c r="AH416" i="167" s="1"/>
  <c r="AE416" i="167"/>
  <c r="AG416" i="167" s="1"/>
  <c r="AD424" i="167"/>
  <c r="AF424" i="167" s="1"/>
  <c r="AH424" i="167" s="1"/>
  <c r="AE424" i="167"/>
  <c r="AG424" i="167" s="1"/>
  <c r="AD432" i="167"/>
  <c r="AF432" i="167" s="1"/>
  <c r="AH432" i="167" s="1"/>
  <c r="AE432" i="167"/>
  <c r="AG432" i="167" s="1"/>
  <c r="AD440" i="167"/>
  <c r="AF440" i="167" s="1"/>
  <c r="AH440" i="167" s="1"/>
  <c r="AE440" i="167"/>
  <c r="AG440" i="167" s="1"/>
  <c r="AD448" i="167"/>
  <c r="AF448" i="167" s="1"/>
  <c r="AH448" i="167" s="1"/>
  <c r="AE448" i="167"/>
  <c r="AG448" i="167" s="1"/>
  <c r="AD456" i="167"/>
  <c r="AF456" i="167" s="1"/>
  <c r="AH456" i="167" s="1"/>
  <c r="AE456" i="167"/>
  <c r="AG456" i="167" s="1"/>
  <c r="AD464" i="167"/>
  <c r="AF464" i="167" s="1"/>
  <c r="AH464" i="167" s="1"/>
  <c r="AE464" i="167"/>
  <c r="AG464" i="167" s="1"/>
  <c r="AD472" i="167"/>
  <c r="AF472" i="167" s="1"/>
  <c r="AH472" i="167" s="1"/>
  <c r="AE472" i="167"/>
  <c r="AG472" i="167" s="1"/>
  <c r="AD480" i="167"/>
  <c r="AF480" i="167" s="1"/>
  <c r="AH480" i="167" s="1"/>
  <c r="AE480" i="167"/>
  <c r="AG480" i="167" s="1"/>
  <c r="AD488" i="167"/>
  <c r="AF488" i="167" s="1"/>
  <c r="AH488" i="167" s="1"/>
  <c r="AE488" i="167"/>
  <c r="AG488" i="167" s="1"/>
  <c r="AD496" i="167"/>
  <c r="AF496" i="167" s="1"/>
  <c r="AH496" i="167" s="1"/>
  <c r="AE496" i="167"/>
  <c r="AG496" i="167" s="1"/>
  <c r="AD504" i="167"/>
  <c r="AF504" i="167" s="1"/>
  <c r="AH504" i="167" s="1"/>
  <c r="AE504" i="167"/>
  <c r="AG504" i="167" s="1"/>
  <c r="AD512" i="167"/>
  <c r="AF512" i="167" s="1"/>
  <c r="AH512" i="167" s="1"/>
  <c r="AE512" i="167"/>
  <c r="AG512" i="167" s="1"/>
  <c r="AD520" i="167"/>
  <c r="AF520" i="167" s="1"/>
  <c r="AH520" i="167" s="1"/>
  <c r="AE520" i="167"/>
  <c r="AG520" i="167" s="1"/>
  <c r="AD528" i="167"/>
  <c r="AF528" i="167" s="1"/>
  <c r="AH528" i="167" s="1"/>
  <c r="AE528" i="167"/>
  <c r="AG528" i="167" s="1"/>
  <c r="AD536" i="167"/>
  <c r="AF536" i="167" s="1"/>
  <c r="AH536" i="167" s="1"/>
  <c r="AE536" i="167"/>
  <c r="AG536" i="167" s="1"/>
  <c r="AD544" i="167"/>
  <c r="AF544" i="167" s="1"/>
  <c r="AH544" i="167" s="1"/>
  <c r="AE544" i="167"/>
  <c r="AG544" i="167" s="1"/>
  <c r="AD552" i="167"/>
  <c r="AF552" i="167" s="1"/>
  <c r="AH552" i="167" s="1"/>
  <c r="AE552" i="167"/>
  <c r="AG552" i="167" s="1"/>
  <c r="AD560" i="167"/>
  <c r="AF560" i="167" s="1"/>
  <c r="AH560" i="167" s="1"/>
  <c r="AE560" i="167"/>
  <c r="AG560" i="167" s="1"/>
  <c r="AD568" i="167"/>
  <c r="AF568" i="167" s="1"/>
  <c r="AH568" i="167" s="1"/>
  <c r="AE568" i="167"/>
  <c r="AG568" i="167" s="1"/>
  <c r="AD576" i="167"/>
  <c r="AF576" i="167" s="1"/>
  <c r="AH576" i="167" s="1"/>
  <c r="AE576" i="167"/>
  <c r="AG576" i="167" s="1"/>
  <c r="AD584" i="167"/>
  <c r="AF584" i="167" s="1"/>
  <c r="AH584" i="167" s="1"/>
  <c r="AE584" i="167"/>
  <c r="AG584" i="167" s="1"/>
  <c r="AD592" i="167"/>
  <c r="AF592" i="167" s="1"/>
  <c r="AH592" i="167" s="1"/>
  <c r="AE592" i="167"/>
  <c r="AG592" i="167" s="1"/>
  <c r="AD600" i="167"/>
  <c r="AF600" i="167" s="1"/>
  <c r="AH600" i="167" s="1"/>
  <c r="AE600" i="167"/>
  <c r="AG600" i="167" s="1"/>
  <c r="AD608" i="167"/>
  <c r="AF608" i="167" s="1"/>
  <c r="AH608" i="167" s="1"/>
  <c r="AE608" i="167"/>
  <c r="AG608" i="167" s="1"/>
  <c r="AD616" i="167"/>
  <c r="AF616" i="167" s="1"/>
  <c r="AH616" i="167" s="1"/>
  <c r="AE616" i="167"/>
  <c r="AG616" i="167" s="1"/>
  <c r="AD624" i="167"/>
  <c r="AF624" i="167" s="1"/>
  <c r="AH624" i="167" s="1"/>
  <c r="AE624" i="167"/>
  <c r="AG624" i="167" s="1"/>
  <c r="AD632" i="167"/>
  <c r="AF632" i="167" s="1"/>
  <c r="AH632" i="167" s="1"/>
  <c r="AE632" i="167"/>
  <c r="AG632" i="167" s="1"/>
  <c r="AD640" i="167"/>
  <c r="AF640" i="167" s="1"/>
  <c r="AH640" i="167" s="1"/>
  <c r="AE640" i="167"/>
  <c r="AG640" i="167" s="1"/>
  <c r="AD648" i="167"/>
  <c r="AF648" i="167" s="1"/>
  <c r="AH648" i="167" s="1"/>
  <c r="AE648" i="167"/>
  <c r="AG648" i="167" s="1"/>
  <c r="AD656" i="167"/>
  <c r="AF656" i="167" s="1"/>
  <c r="AH656" i="167" s="1"/>
  <c r="AE656" i="167"/>
  <c r="AG656" i="167" s="1"/>
  <c r="AD664" i="167"/>
  <c r="AF664" i="167" s="1"/>
  <c r="AH664" i="167" s="1"/>
  <c r="AE664" i="167"/>
  <c r="AG664" i="167" s="1"/>
  <c r="AD672" i="167"/>
  <c r="AF672" i="167" s="1"/>
  <c r="AH672" i="167" s="1"/>
  <c r="AE672" i="167"/>
  <c r="AG672" i="167" s="1"/>
  <c r="AI685" i="167"/>
  <c r="AD703" i="167"/>
  <c r="AF703" i="167" s="1"/>
  <c r="AH703" i="167" s="1"/>
  <c r="AE703" i="167"/>
  <c r="AG703" i="167" s="1"/>
  <c r="AE724" i="167"/>
  <c r="AG724" i="167" s="1"/>
  <c r="AD724" i="167"/>
  <c r="AF724" i="167" s="1"/>
  <c r="AH724" i="167" s="1"/>
  <c r="AI696" i="167"/>
  <c r="AE720" i="167"/>
  <c r="AG720" i="167" s="1"/>
  <c r="AD720" i="167"/>
  <c r="AF720" i="167" s="1"/>
  <c r="AH720" i="167" s="1"/>
  <c r="AI507" i="167"/>
  <c r="AI515" i="167"/>
  <c r="AI523" i="167"/>
  <c r="AI531" i="167"/>
  <c r="AI539" i="167"/>
  <c r="AI547" i="167"/>
  <c r="AI555" i="167"/>
  <c r="AI563" i="167"/>
  <c r="AI571" i="167"/>
  <c r="AI579" i="167"/>
  <c r="AI587" i="167"/>
  <c r="AI595" i="167"/>
  <c r="AI603" i="167"/>
  <c r="AI611" i="167"/>
  <c r="AD680" i="167"/>
  <c r="AF680" i="167" s="1"/>
  <c r="AH680" i="167" s="1"/>
  <c r="AE680" i="167"/>
  <c r="AG680" i="167" s="1"/>
  <c r="AE688" i="167"/>
  <c r="AG688" i="167" s="1"/>
  <c r="AD688" i="167"/>
  <c r="AF688" i="167" s="1"/>
  <c r="AH688" i="167" s="1"/>
  <c r="AE704" i="167"/>
  <c r="AG704" i="167" s="1"/>
  <c r="AD704" i="167"/>
  <c r="AF704" i="167" s="1"/>
  <c r="AH704" i="167" s="1"/>
  <c r="AE738" i="167"/>
  <c r="AG738" i="167" s="1"/>
  <c r="AD738" i="167"/>
  <c r="AF738" i="167" s="1"/>
  <c r="AH738" i="167" s="1"/>
  <c r="AD715" i="167"/>
  <c r="AF715" i="167" s="1"/>
  <c r="AH715" i="167" s="1"/>
  <c r="AE715" i="167"/>
  <c r="AG715" i="167" s="1"/>
  <c r="AD723" i="167"/>
  <c r="AF723" i="167" s="1"/>
  <c r="AH723" i="167" s="1"/>
  <c r="AE723" i="167"/>
  <c r="AG723" i="167" s="1"/>
  <c r="AD731" i="167"/>
  <c r="AF731" i="167" s="1"/>
  <c r="AH731" i="167" s="1"/>
  <c r="AE731" i="167"/>
  <c r="AG731" i="167" s="1"/>
  <c r="AD739" i="167"/>
  <c r="AF739" i="167" s="1"/>
  <c r="AH739" i="167" s="1"/>
  <c r="AE739" i="167"/>
  <c r="AG739" i="167" s="1"/>
  <c r="AE877" i="167"/>
  <c r="AG877" i="167" s="1"/>
  <c r="AD877" i="167"/>
  <c r="AF877" i="167" s="1"/>
  <c r="AH877" i="167" s="1"/>
  <c r="AE679" i="167"/>
  <c r="AG679" i="167" s="1"/>
  <c r="AD679" i="167"/>
  <c r="AF679" i="167" s="1"/>
  <c r="AH679" i="167" s="1"/>
  <c r="AE687" i="167"/>
  <c r="AG687" i="167" s="1"/>
  <c r="AD687" i="167"/>
  <c r="AF687" i="167" s="1"/>
  <c r="AH687" i="167" s="1"/>
  <c r="AI703" i="167"/>
  <c r="AI719" i="167"/>
  <c r="AI735" i="167"/>
  <c r="AE622" i="167"/>
  <c r="AG622" i="167" s="1"/>
  <c r="AD622" i="167"/>
  <c r="AF622" i="167" s="1"/>
  <c r="AH622" i="167" s="1"/>
  <c r="AE630" i="167"/>
  <c r="AG630" i="167" s="1"/>
  <c r="AD630" i="167"/>
  <c r="AF630" i="167" s="1"/>
  <c r="AH630" i="167" s="1"/>
  <c r="AE638" i="167"/>
  <c r="AG638" i="167" s="1"/>
  <c r="AD638" i="167"/>
  <c r="AF638" i="167" s="1"/>
  <c r="AH638" i="167" s="1"/>
  <c r="AE646" i="167"/>
  <c r="AG646" i="167" s="1"/>
  <c r="AD646" i="167"/>
  <c r="AF646" i="167" s="1"/>
  <c r="AH646" i="167" s="1"/>
  <c r="AE654" i="167"/>
  <c r="AG654" i="167" s="1"/>
  <c r="AD654" i="167"/>
  <c r="AF654" i="167" s="1"/>
  <c r="AH654" i="167" s="1"/>
  <c r="AE662" i="167"/>
  <c r="AG662" i="167" s="1"/>
  <c r="AD662" i="167"/>
  <c r="AF662" i="167" s="1"/>
  <c r="AH662" i="167" s="1"/>
  <c r="AE670" i="167"/>
  <c r="AG670" i="167" s="1"/>
  <c r="AD670" i="167"/>
  <c r="AF670" i="167" s="1"/>
  <c r="AH670" i="167" s="1"/>
  <c r="AE678" i="167"/>
  <c r="AG678" i="167" s="1"/>
  <c r="AD678" i="167"/>
  <c r="AF678" i="167" s="1"/>
  <c r="AH678" i="167" s="1"/>
  <c r="AE686" i="167"/>
  <c r="AG686" i="167" s="1"/>
  <c r="AD686" i="167"/>
  <c r="AF686" i="167" s="1"/>
  <c r="AH686" i="167" s="1"/>
  <c r="AE747" i="167"/>
  <c r="AG747" i="167" s="1"/>
  <c r="AD747" i="167"/>
  <c r="AF747" i="167" s="1"/>
  <c r="AH747" i="167" s="1"/>
  <c r="AE763" i="167"/>
  <c r="AG763" i="167" s="1"/>
  <c r="AD763" i="167"/>
  <c r="AF763" i="167" s="1"/>
  <c r="AH763" i="167" s="1"/>
  <c r="AE837" i="167"/>
  <c r="AG837" i="167" s="1"/>
  <c r="AD837" i="167"/>
  <c r="AF837" i="167" s="1"/>
  <c r="AH837" i="167" s="1"/>
  <c r="AE689" i="167"/>
  <c r="AG689" i="167" s="1"/>
  <c r="AD689" i="167"/>
  <c r="AF689" i="167" s="1"/>
  <c r="AH689" i="167" s="1"/>
  <c r="AE697" i="167"/>
  <c r="AG697" i="167" s="1"/>
  <c r="AD697" i="167"/>
  <c r="AF697" i="167" s="1"/>
  <c r="AH697" i="167" s="1"/>
  <c r="AE705" i="167"/>
  <c r="AG705" i="167" s="1"/>
  <c r="AD705" i="167"/>
  <c r="AF705" i="167" s="1"/>
  <c r="AH705" i="167" s="1"/>
  <c r="AE713" i="167"/>
  <c r="AG713" i="167" s="1"/>
  <c r="AD713" i="167"/>
  <c r="AF713" i="167" s="1"/>
  <c r="AH713" i="167" s="1"/>
  <c r="AE721" i="167"/>
  <c r="AG721" i="167" s="1"/>
  <c r="AD721" i="167"/>
  <c r="AF721" i="167" s="1"/>
  <c r="AH721" i="167" s="1"/>
  <c r="AE729" i="167"/>
  <c r="AG729" i="167" s="1"/>
  <c r="AD729" i="167"/>
  <c r="AF729" i="167" s="1"/>
  <c r="AH729" i="167" s="1"/>
  <c r="AE737" i="167"/>
  <c r="AG737" i="167" s="1"/>
  <c r="AD737" i="167"/>
  <c r="AF737" i="167" s="1"/>
  <c r="AH737" i="167" s="1"/>
  <c r="AD745" i="167"/>
  <c r="AF745" i="167" s="1"/>
  <c r="AH745" i="167" s="1"/>
  <c r="AE745" i="167"/>
  <c r="AG745" i="167" s="1"/>
  <c r="AD753" i="167"/>
  <c r="AF753" i="167" s="1"/>
  <c r="AH753" i="167" s="1"/>
  <c r="AE753" i="167"/>
  <c r="AG753" i="167" s="1"/>
  <c r="AD761" i="167"/>
  <c r="AF761" i="167" s="1"/>
  <c r="AH761" i="167" s="1"/>
  <c r="AE761" i="167"/>
  <c r="AG761" i="167" s="1"/>
  <c r="AD769" i="167"/>
  <c r="AF769" i="167" s="1"/>
  <c r="AH769" i="167" s="1"/>
  <c r="AE769" i="167"/>
  <c r="AG769" i="167" s="1"/>
  <c r="AD777" i="167"/>
  <c r="AF777" i="167" s="1"/>
  <c r="AH777" i="167" s="1"/>
  <c r="AE777" i="167"/>
  <c r="AG777" i="167" s="1"/>
  <c r="AD785" i="167"/>
  <c r="AF785" i="167" s="1"/>
  <c r="AH785" i="167" s="1"/>
  <c r="AE785" i="167"/>
  <c r="AG785" i="167" s="1"/>
  <c r="AD793" i="167"/>
  <c r="AF793" i="167" s="1"/>
  <c r="AH793" i="167" s="1"/>
  <c r="AE793" i="167"/>
  <c r="AG793" i="167" s="1"/>
  <c r="AI801" i="167"/>
  <c r="AE833" i="167"/>
  <c r="AG833" i="167" s="1"/>
  <c r="AD833" i="167"/>
  <c r="AF833" i="167" s="1"/>
  <c r="AH833" i="167" s="1"/>
  <c r="AE744" i="167"/>
  <c r="AG744" i="167" s="1"/>
  <c r="AD744" i="167"/>
  <c r="AF744" i="167" s="1"/>
  <c r="AH744" i="167" s="1"/>
  <c r="AE752" i="167"/>
  <c r="AG752" i="167" s="1"/>
  <c r="AD752" i="167"/>
  <c r="AF752" i="167" s="1"/>
  <c r="AH752" i="167" s="1"/>
  <c r="AE760" i="167"/>
  <c r="AG760" i="167" s="1"/>
  <c r="AD760" i="167"/>
  <c r="AF760" i="167" s="1"/>
  <c r="AH760" i="167" s="1"/>
  <c r="AE768" i="167"/>
  <c r="AG768" i="167" s="1"/>
  <c r="AD768" i="167"/>
  <c r="AF768" i="167" s="1"/>
  <c r="AH768" i="167" s="1"/>
  <c r="AE776" i="167"/>
  <c r="AG776" i="167" s="1"/>
  <c r="AD776" i="167"/>
  <c r="AF776" i="167" s="1"/>
  <c r="AH776" i="167" s="1"/>
  <c r="AE784" i="167"/>
  <c r="AG784" i="167" s="1"/>
  <c r="AD784" i="167"/>
  <c r="AF784" i="167" s="1"/>
  <c r="AH784" i="167" s="1"/>
  <c r="AE792" i="167"/>
  <c r="AG792" i="167" s="1"/>
  <c r="AD792" i="167"/>
  <c r="AF792" i="167" s="1"/>
  <c r="AH792" i="167" s="1"/>
  <c r="AE800" i="167"/>
  <c r="AG800" i="167" s="1"/>
  <c r="AD800" i="167"/>
  <c r="AF800" i="167" s="1"/>
  <c r="AH800" i="167" s="1"/>
  <c r="AE817" i="167"/>
  <c r="AG817" i="167" s="1"/>
  <c r="AD817" i="167"/>
  <c r="AF817" i="167" s="1"/>
  <c r="AH817" i="167" s="1"/>
  <c r="AE849" i="167"/>
  <c r="AG849" i="167" s="1"/>
  <c r="AD849" i="167"/>
  <c r="AF849" i="167" s="1"/>
  <c r="AH849" i="167" s="1"/>
  <c r="AE881" i="167"/>
  <c r="AG881" i="167" s="1"/>
  <c r="AD881" i="167"/>
  <c r="AF881" i="167" s="1"/>
  <c r="AH881" i="167" s="1"/>
  <c r="AI772" i="167"/>
  <c r="AI780" i="167"/>
  <c r="AI788" i="167"/>
  <c r="AI796" i="167"/>
  <c r="AI805" i="167"/>
  <c r="AE819" i="167"/>
  <c r="AG819" i="167" s="1"/>
  <c r="AD819" i="167"/>
  <c r="AF819" i="167" s="1"/>
  <c r="AH819" i="167" s="1"/>
  <c r="AD816" i="167"/>
  <c r="AF816" i="167" s="1"/>
  <c r="AH816" i="167" s="1"/>
  <c r="AE816" i="167"/>
  <c r="AG816" i="167" s="1"/>
  <c r="AI823" i="167"/>
  <c r="AI831" i="167"/>
  <c r="AI839" i="167"/>
  <c r="AD918" i="167"/>
  <c r="AF918" i="167" s="1"/>
  <c r="AH918" i="167" s="1"/>
  <c r="AE918" i="167"/>
  <c r="AG918" i="167" s="1"/>
  <c r="AD934" i="167"/>
  <c r="AF934" i="167" s="1"/>
  <c r="AH934" i="167" s="1"/>
  <c r="AE934" i="167"/>
  <c r="AG934" i="167" s="1"/>
  <c r="AE803" i="167"/>
  <c r="AG803" i="167" s="1"/>
  <c r="AD803" i="167"/>
  <c r="AF803" i="167" s="1"/>
  <c r="AH803" i="167" s="1"/>
  <c r="AE811" i="167"/>
  <c r="AG811" i="167" s="1"/>
  <c r="AD811" i="167"/>
  <c r="AF811" i="167" s="1"/>
  <c r="AH811" i="167" s="1"/>
  <c r="AI822" i="167"/>
  <c r="AI838" i="167"/>
  <c r="AE851" i="167"/>
  <c r="AG851" i="167" s="1"/>
  <c r="AD851" i="167"/>
  <c r="AF851" i="167" s="1"/>
  <c r="AH851" i="167" s="1"/>
  <c r="AE867" i="167"/>
  <c r="AG867" i="167" s="1"/>
  <c r="AD867" i="167"/>
  <c r="AF867" i="167" s="1"/>
  <c r="AH867" i="167" s="1"/>
  <c r="AE883" i="167"/>
  <c r="AG883" i="167" s="1"/>
  <c r="AD883" i="167"/>
  <c r="AF883" i="167" s="1"/>
  <c r="AH883" i="167" s="1"/>
  <c r="AE897" i="167"/>
  <c r="AG897" i="167" s="1"/>
  <c r="AD897" i="167"/>
  <c r="AF897" i="167" s="1"/>
  <c r="AH897" i="167" s="1"/>
  <c r="AE953" i="167"/>
  <c r="AG953" i="167" s="1"/>
  <c r="AD953" i="167"/>
  <c r="AF953" i="167" s="1"/>
  <c r="AH953" i="167" s="1"/>
  <c r="AE810" i="167"/>
  <c r="AG810" i="167" s="1"/>
  <c r="AD810" i="167"/>
  <c r="AF810" i="167" s="1"/>
  <c r="AH810" i="167" s="1"/>
  <c r="AE818" i="167"/>
  <c r="AG818" i="167" s="1"/>
  <c r="AD818" i="167"/>
  <c r="AF818" i="167" s="1"/>
  <c r="AH818" i="167" s="1"/>
  <c r="AE824" i="167"/>
  <c r="AG824" i="167" s="1"/>
  <c r="AD824" i="167"/>
  <c r="AF824" i="167" s="1"/>
  <c r="AH824" i="167" s="1"/>
  <c r="AE832" i="167"/>
  <c r="AG832" i="167" s="1"/>
  <c r="AD832" i="167"/>
  <c r="AF832" i="167" s="1"/>
  <c r="AH832" i="167" s="1"/>
  <c r="AE840" i="167"/>
  <c r="AG840" i="167" s="1"/>
  <c r="AD840" i="167"/>
  <c r="AF840" i="167" s="1"/>
  <c r="AH840" i="167" s="1"/>
  <c r="AD848" i="167"/>
  <c r="AF848" i="167" s="1"/>
  <c r="AH848" i="167" s="1"/>
  <c r="AE848" i="167"/>
  <c r="AG848" i="167" s="1"/>
  <c r="AD856" i="167"/>
  <c r="AF856" i="167" s="1"/>
  <c r="AH856" i="167" s="1"/>
  <c r="AE856" i="167"/>
  <c r="AG856" i="167" s="1"/>
  <c r="AD864" i="167"/>
  <c r="AF864" i="167" s="1"/>
  <c r="AH864" i="167" s="1"/>
  <c r="AE864" i="167"/>
  <c r="AG864" i="167" s="1"/>
  <c r="AD872" i="167"/>
  <c r="AF872" i="167" s="1"/>
  <c r="AH872" i="167" s="1"/>
  <c r="AE872" i="167"/>
  <c r="AG872" i="167" s="1"/>
  <c r="AD880" i="167"/>
  <c r="AF880" i="167" s="1"/>
  <c r="AH880" i="167" s="1"/>
  <c r="AE880" i="167"/>
  <c r="AG880" i="167" s="1"/>
  <c r="AD888" i="167"/>
  <c r="AF888" i="167" s="1"/>
  <c r="AH888" i="167" s="1"/>
  <c r="AE888" i="167"/>
  <c r="AG888" i="167" s="1"/>
  <c r="AI895" i="167"/>
  <c r="AD910" i="167"/>
  <c r="AF910" i="167" s="1"/>
  <c r="AH910" i="167" s="1"/>
  <c r="AE910" i="167"/>
  <c r="AG910" i="167" s="1"/>
  <c r="AI847" i="167"/>
  <c r="AI855" i="167"/>
  <c r="AI863" i="167"/>
  <c r="AI871" i="167"/>
  <c r="AI879" i="167"/>
  <c r="AI887" i="167"/>
  <c r="AE907" i="167"/>
  <c r="AG907" i="167" s="1"/>
  <c r="AD907" i="167"/>
  <c r="AF907" i="167" s="1"/>
  <c r="AH907" i="167" s="1"/>
  <c r="AI906" i="167"/>
  <c r="AI922" i="167"/>
  <c r="AI938" i="167"/>
  <c r="AE913" i="167"/>
  <c r="AG913" i="167" s="1"/>
  <c r="AD913" i="167"/>
  <c r="AF913" i="167" s="1"/>
  <c r="AH913" i="167" s="1"/>
  <c r="AE921" i="167"/>
  <c r="AG921" i="167" s="1"/>
  <c r="AD921" i="167"/>
  <c r="AF921" i="167" s="1"/>
  <c r="AH921" i="167" s="1"/>
  <c r="AE929" i="167"/>
  <c r="AG929" i="167" s="1"/>
  <c r="AD929" i="167"/>
  <c r="AF929" i="167" s="1"/>
  <c r="AH929" i="167" s="1"/>
  <c r="AE937" i="167"/>
  <c r="AG937" i="167" s="1"/>
  <c r="AD937" i="167"/>
  <c r="AF937" i="167" s="1"/>
  <c r="AH937" i="167" s="1"/>
  <c r="AE945" i="167"/>
  <c r="AG945" i="167" s="1"/>
  <c r="AD945" i="167"/>
  <c r="AF945" i="167" s="1"/>
  <c r="AH945" i="167" s="1"/>
  <c r="AI897" i="167"/>
  <c r="AI905" i="167"/>
  <c r="AI913" i="167"/>
  <c r="AI921" i="167"/>
  <c r="AI929" i="167"/>
  <c r="AI937" i="167"/>
  <c r="AI945" i="167"/>
  <c r="AI953" i="167"/>
  <c r="AD977" i="167"/>
  <c r="AF977" i="167" s="1"/>
  <c r="AH977" i="167" s="1"/>
  <c r="AE977" i="167"/>
  <c r="AG977" i="167" s="1"/>
  <c r="AE966" i="167"/>
  <c r="AG966" i="167" s="1"/>
  <c r="AD966" i="167"/>
  <c r="AF966" i="167" s="1"/>
  <c r="AH966" i="167" s="1"/>
  <c r="AD959" i="167"/>
  <c r="AF959" i="167" s="1"/>
  <c r="AH959" i="167" s="1"/>
  <c r="AE959" i="167"/>
  <c r="AG959" i="167" s="1"/>
  <c r="AI951" i="167"/>
  <c r="AI959" i="167"/>
  <c r="AD969" i="167"/>
  <c r="AF969" i="167" s="1"/>
  <c r="AH969" i="167" s="1"/>
  <c r="AE969" i="167"/>
  <c r="AG969" i="167" s="1"/>
  <c r="AE978" i="167"/>
  <c r="AG978" i="167" s="1"/>
  <c r="AD978" i="167"/>
  <c r="AF978" i="167" s="1"/>
  <c r="AH978" i="167" s="1"/>
  <c r="AE961" i="167"/>
  <c r="AG961" i="167" s="1"/>
  <c r="AD961" i="167"/>
  <c r="AF961" i="167" s="1"/>
  <c r="AH961" i="167" s="1"/>
  <c r="AI974" i="167"/>
  <c r="AI961" i="167"/>
  <c r="AD989" i="167"/>
  <c r="AF989" i="167" s="1"/>
  <c r="AH989" i="167" s="1"/>
  <c r="AE989" i="167"/>
  <c r="AG989" i="167" s="1"/>
  <c r="AI981" i="167"/>
  <c r="AE990" i="167"/>
  <c r="AG990" i="167" s="1"/>
  <c r="AD990" i="167"/>
  <c r="AF990" i="167" s="1"/>
  <c r="AH990" i="167" s="1"/>
  <c r="AE963" i="167"/>
  <c r="AG963" i="167" s="1"/>
  <c r="AD963" i="167"/>
  <c r="AF963" i="167" s="1"/>
  <c r="AH963" i="167" s="1"/>
  <c r="AE971" i="167"/>
  <c r="AG971" i="167" s="1"/>
  <c r="AD971" i="167"/>
  <c r="AF971" i="167" s="1"/>
  <c r="AH971" i="167" s="1"/>
  <c r="AE979" i="167"/>
  <c r="AG979" i="167" s="1"/>
  <c r="AD979" i="167"/>
  <c r="AF979" i="167" s="1"/>
  <c r="AH979" i="167" s="1"/>
  <c r="AE986" i="167"/>
  <c r="AG986" i="167" s="1"/>
  <c r="AD986" i="167"/>
  <c r="AF986" i="167" s="1"/>
  <c r="AH986" i="167" s="1"/>
  <c r="AI989" i="167"/>
  <c r="AI995" i="167"/>
  <c r="AD1004" i="167"/>
  <c r="AF1004" i="167" s="1"/>
  <c r="AH1004" i="167" s="1"/>
  <c r="AE1004" i="167"/>
  <c r="AG1004" i="167" s="1"/>
  <c r="AE991" i="167"/>
  <c r="AG991" i="167" s="1"/>
  <c r="AD991" i="167"/>
  <c r="AF991" i="167" s="1"/>
  <c r="AH991" i="167" s="1"/>
  <c r="AD1000" i="167"/>
  <c r="AF1000" i="167" s="1"/>
  <c r="AH1000" i="167" s="1"/>
  <c r="AE1000" i="167"/>
  <c r="AG1000" i="167" s="1"/>
  <c r="AI1000" i="167"/>
  <c r="AE1005" i="167"/>
  <c r="AG1005" i="167" s="1"/>
  <c r="AD1005" i="167"/>
  <c r="AF1005" i="167" s="1"/>
  <c r="AH1005" i="167" s="1"/>
  <c r="AE1002" i="167"/>
  <c r="AG1002" i="167" s="1"/>
  <c r="AD1002" i="167"/>
  <c r="AF1002" i="167" s="1"/>
  <c r="AH1002" i="167" s="1"/>
  <c r="AD1010" i="167"/>
  <c r="AF1010" i="167" s="1"/>
  <c r="AH1010" i="167" s="1"/>
  <c r="AE1010" i="167"/>
  <c r="AG1010" i="167" s="1"/>
  <c r="AE1013" i="167"/>
  <c r="AG1013" i="167" s="1"/>
  <c r="AD1013" i="167"/>
  <c r="AF1013" i="167" s="1"/>
  <c r="AH1013" i="167" s="1"/>
  <c r="AE21" i="167"/>
  <c r="AG21" i="167" s="1"/>
  <c r="AD21" i="167"/>
  <c r="AF21" i="167" s="1"/>
  <c r="AH21" i="167" s="1"/>
  <c r="AE37" i="167"/>
  <c r="AG37" i="167" s="1"/>
  <c r="AD37" i="167"/>
  <c r="AF37" i="167" s="1"/>
  <c r="AH37" i="167" s="1"/>
  <c r="AE53" i="167"/>
  <c r="AG53" i="167" s="1"/>
  <c r="AD53" i="167"/>
  <c r="AF53" i="167" s="1"/>
  <c r="AH53" i="167" s="1"/>
  <c r="AE69" i="167"/>
  <c r="AG69" i="167" s="1"/>
  <c r="AD69" i="167"/>
  <c r="AF69" i="167" s="1"/>
  <c r="AH69" i="167" s="1"/>
  <c r="AE85" i="167"/>
  <c r="AG85" i="167" s="1"/>
  <c r="AD85" i="167"/>
  <c r="AF85" i="167" s="1"/>
  <c r="AH85" i="167" s="1"/>
  <c r="AE214" i="167"/>
  <c r="AG214" i="167" s="1"/>
  <c r="AD214" i="167"/>
  <c r="AF214" i="167" s="1"/>
  <c r="AH214" i="167" s="1"/>
  <c r="AE246" i="167"/>
  <c r="AG246" i="167" s="1"/>
  <c r="AD246" i="167"/>
  <c r="AF246" i="167" s="1"/>
  <c r="AH246" i="167" s="1"/>
  <c r="AE31" i="167"/>
  <c r="AG31" i="167" s="1"/>
  <c r="AD31" i="167"/>
  <c r="AF31" i="167" s="1"/>
  <c r="AH31" i="167" s="1"/>
  <c r="AE47" i="167"/>
  <c r="AG47" i="167" s="1"/>
  <c r="AD47" i="167"/>
  <c r="AF47" i="167" s="1"/>
  <c r="AH47" i="167" s="1"/>
  <c r="AE63" i="167"/>
  <c r="AG63" i="167" s="1"/>
  <c r="AD63" i="167"/>
  <c r="AF63" i="167" s="1"/>
  <c r="AH63" i="167" s="1"/>
  <c r="AE79" i="167"/>
  <c r="AG79" i="167" s="1"/>
  <c r="AD79" i="167"/>
  <c r="AF79" i="167" s="1"/>
  <c r="AH79" i="167" s="1"/>
  <c r="AE218" i="167"/>
  <c r="AG218" i="167" s="1"/>
  <c r="AD218" i="167"/>
  <c r="AF218" i="167" s="1"/>
  <c r="AH218" i="167" s="1"/>
  <c r="AE250" i="167"/>
  <c r="AG250" i="167" s="1"/>
  <c r="AD250" i="167"/>
  <c r="AF250" i="167" s="1"/>
  <c r="AH250" i="167" s="1"/>
  <c r="AC1016" i="167"/>
  <c r="AI16" i="167"/>
  <c r="AE103" i="167"/>
  <c r="AG103" i="167" s="1"/>
  <c r="AD103" i="167"/>
  <c r="AF103" i="167" s="1"/>
  <c r="AH103" i="167" s="1"/>
  <c r="AD18" i="167"/>
  <c r="AF18" i="167" s="1"/>
  <c r="AH18" i="167" s="1"/>
  <c r="AE18" i="167"/>
  <c r="AG18" i="167" s="1"/>
  <c r="AD26" i="167"/>
  <c r="AF26" i="167" s="1"/>
  <c r="AH26" i="167" s="1"/>
  <c r="AE26" i="167"/>
  <c r="AG26" i="167" s="1"/>
  <c r="AD34" i="167"/>
  <c r="AF34" i="167" s="1"/>
  <c r="AH34" i="167" s="1"/>
  <c r="AE34" i="167"/>
  <c r="AG34" i="167" s="1"/>
  <c r="AD42" i="167"/>
  <c r="AF42" i="167" s="1"/>
  <c r="AH42" i="167" s="1"/>
  <c r="AE42" i="167"/>
  <c r="AG42" i="167" s="1"/>
  <c r="AD50" i="167"/>
  <c r="AF50" i="167" s="1"/>
  <c r="AH50" i="167" s="1"/>
  <c r="AE50" i="167"/>
  <c r="AG50" i="167" s="1"/>
  <c r="AD58" i="167"/>
  <c r="AF58" i="167" s="1"/>
  <c r="AH58" i="167" s="1"/>
  <c r="AE58" i="167"/>
  <c r="AG58" i="167" s="1"/>
  <c r="AD66" i="167"/>
  <c r="AF66" i="167" s="1"/>
  <c r="AH66" i="167" s="1"/>
  <c r="AE66" i="167"/>
  <c r="AG66" i="167" s="1"/>
  <c r="AD74" i="167"/>
  <c r="AF74" i="167" s="1"/>
  <c r="AH74" i="167" s="1"/>
  <c r="AE74" i="167"/>
  <c r="AG74" i="167" s="1"/>
  <c r="AD82" i="167"/>
  <c r="AF82" i="167" s="1"/>
  <c r="AH82" i="167" s="1"/>
  <c r="AE82" i="167"/>
  <c r="AG82" i="167" s="1"/>
  <c r="AD90" i="167"/>
  <c r="AF90" i="167" s="1"/>
  <c r="AH90" i="167" s="1"/>
  <c r="AE90" i="167"/>
  <c r="AG90" i="167" s="1"/>
  <c r="AD98" i="167"/>
  <c r="AF98" i="167" s="1"/>
  <c r="AH98" i="167" s="1"/>
  <c r="AE98" i="167"/>
  <c r="AG98" i="167" s="1"/>
  <c r="AD106" i="167"/>
  <c r="AF106" i="167" s="1"/>
  <c r="AH106" i="167" s="1"/>
  <c r="AE106" i="167"/>
  <c r="AG106" i="167" s="1"/>
  <c r="AE258" i="167"/>
  <c r="AG258" i="167" s="1"/>
  <c r="AD258" i="167"/>
  <c r="AF258" i="167" s="1"/>
  <c r="AH258" i="167" s="1"/>
  <c r="AD291" i="167"/>
  <c r="AF291" i="167" s="1"/>
  <c r="AH291" i="167" s="1"/>
  <c r="AE291" i="167"/>
  <c r="AG291" i="167" s="1"/>
  <c r="AI94" i="167"/>
  <c r="AI102" i="167"/>
  <c r="AI110" i="167"/>
  <c r="AE120" i="167"/>
  <c r="AG120" i="167" s="1"/>
  <c r="AD120" i="167"/>
  <c r="AF120" i="167" s="1"/>
  <c r="AH120" i="167" s="1"/>
  <c r="AE128" i="167"/>
  <c r="AG128" i="167" s="1"/>
  <c r="AD128" i="167"/>
  <c r="AF128" i="167" s="1"/>
  <c r="AH128" i="167" s="1"/>
  <c r="AE136" i="167"/>
  <c r="AG136" i="167" s="1"/>
  <c r="AD136" i="167"/>
  <c r="AF136" i="167" s="1"/>
  <c r="AH136" i="167" s="1"/>
  <c r="AE144" i="167"/>
  <c r="AG144" i="167" s="1"/>
  <c r="AD144" i="167"/>
  <c r="AF144" i="167" s="1"/>
  <c r="AH144" i="167" s="1"/>
  <c r="AE152" i="167"/>
  <c r="AG152" i="167" s="1"/>
  <c r="AD152" i="167"/>
  <c r="AF152" i="167" s="1"/>
  <c r="AH152" i="167" s="1"/>
  <c r="AE160" i="167"/>
  <c r="AG160" i="167" s="1"/>
  <c r="AD160" i="167"/>
  <c r="AF160" i="167" s="1"/>
  <c r="AH160" i="167" s="1"/>
  <c r="AE168" i="167"/>
  <c r="AG168" i="167" s="1"/>
  <c r="AD168" i="167"/>
  <c r="AF168" i="167" s="1"/>
  <c r="AH168" i="167" s="1"/>
  <c r="AE176" i="167"/>
  <c r="AG176" i="167" s="1"/>
  <c r="AD176" i="167"/>
  <c r="AF176" i="167" s="1"/>
  <c r="AH176" i="167" s="1"/>
  <c r="AE184" i="167"/>
  <c r="AG184" i="167" s="1"/>
  <c r="AD184" i="167"/>
  <c r="AF184" i="167" s="1"/>
  <c r="AH184" i="167" s="1"/>
  <c r="AE196" i="167"/>
  <c r="AG196" i="167" s="1"/>
  <c r="AD196" i="167"/>
  <c r="AF196" i="167" s="1"/>
  <c r="AH196" i="167" s="1"/>
  <c r="AE212" i="167"/>
  <c r="AG212" i="167" s="1"/>
  <c r="AD212" i="167"/>
  <c r="AF212" i="167" s="1"/>
  <c r="AH212" i="167" s="1"/>
  <c r="AE228" i="167"/>
  <c r="AG228" i="167" s="1"/>
  <c r="AD228" i="167"/>
  <c r="AF228" i="167" s="1"/>
  <c r="AH228" i="167" s="1"/>
  <c r="AE244" i="167"/>
  <c r="AG244" i="167" s="1"/>
  <c r="AD244" i="167"/>
  <c r="AF244" i="167" s="1"/>
  <c r="AH244" i="167" s="1"/>
  <c r="AD327" i="167"/>
  <c r="AF327" i="167" s="1"/>
  <c r="AH327" i="167" s="1"/>
  <c r="AE327" i="167"/>
  <c r="AG327" i="167" s="1"/>
  <c r="AB1016" i="167"/>
  <c r="AD16" i="167"/>
  <c r="AF16" i="167" s="1"/>
  <c r="AH16" i="167" s="1"/>
  <c r="AH1016" i="167" s="1"/>
  <c r="AE16" i="167"/>
  <c r="AD24" i="167"/>
  <c r="AF24" i="167" s="1"/>
  <c r="AH24" i="167" s="1"/>
  <c r="AE24" i="167"/>
  <c r="AG24" i="167" s="1"/>
  <c r="AD32" i="167"/>
  <c r="AF32" i="167" s="1"/>
  <c r="AH32" i="167" s="1"/>
  <c r="AE32" i="167"/>
  <c r="AG32" i="167" s="1"/>
  <c r="AD40" i="167"/>
  <c r="AF40" i="167" s="1"/>
  <c r="AH40" i="167" s="1"/>
  <c r="AE40" i="167"/>
  <c r="AG40" i="167" s="1"/>
  <c r="AD48" i="167"/>
  <c r="AF48" i="167" s="1"/>
  <c r="AH48" i="167" s="1"/>
  <c r="AE48" i="167"/>
  <c r="AG48" i="167" s="1"/>
  <c r="AD56" i="167"/>
  <c r="AF56" i="167" s="1"/>
  <c r="AH56" i="167" s="1"/>
  <c r="AE56" i="167"/>
  <c r="AG56" i="167" s="1"/>
  <c r="AD64" i="167"/>
  <c r="AF64" i="167" s="1"/>
  <c r="AH64" i="167" s="1"/>
  <c r="AE64" i="167"/>
  <c r="AG64" i="167" s="1"/>
  <c r="AD72" i="167"/>
  <c r="AF72" i="167" s="1"/>
  <c r="AH72" i="167" s="1"/>
  <c r="AE72" i="167"/>
  <c r="AG72" i="167" s="1"/>
  <c r="AD80" i="167"/>
  <c r="AF80" i="167" s="1"/>
  <c r="AH80" i="167" s="1"/>
  <c r="AE80" i="167"/>
  <c r="AG80" i="167" s="1"/>
  <c r="AD88" i="167"/>
  <c r="AF88" i="167" s="1"/>
  <c r="AH88" i="167" s="1"/>
  <c r="AE88" i="167"/>
  <c r="AG88" i="167" s="1"/>
  <c r="AE96" i="167"/>
  <c r="AG96" i="167" s="1"/>
  <c r="AD96" i="167"/>
  <c r="AF96" i="167" s="1"/>
  <c r="AH96" i="167" s="1"/>
  <c r="AE104" i="167"/>
  <c r="AG104" i="167" s="1"/>
  <c r="AD104" i="167"/>
  <c r="AF104" i="167" s="1"/>
  <c r="AH104" i="167" s="1"/>
  <c r="AE112" i="167"/>
  <c r="AG112" i="167" s="1"/>
  <c r="AD112" i="167"/>
  <c r="AF112" i="167" s="1"/>
  <c r="AH112" i="167" s="1"/>
  <c r="AI120" i="167"/>
  <c r="AI128" i="167"/>
  <c r="AI136" i="167"/>
  <c r="AI144" i="167"/>
  <c r="AI152" i="167"/>
  <c r="AI160" i="167"/>
  <c r="AI168" i="167"/>
  <c r="AI176" i="167"/>
  <c r="AI184" i="167"/>
  <c r="AE270" i="167"/>
  <c r="AG270" i="167" s="1"/>
  <c r="AD270" i="167"/>
  <c r="AF270" i="167" s="1"/>
  <c r="AH270" i="167" s="1"/>
  <c r="AD299" i="167"/>
  <c r="AF299" i="167" s="1"/>
  <c r="AH299" i="167" s="1"/>
  <c r="AE299" i="167"/>
  <c r="AG299" i="167" s="1"/>
  <c r="AE268" i="167"/>
  <c r="AG268" i="167" s="1"/>
  <c r="AD268" i="167"/>
  <c r="AF268" i="167" s="1"/>
  <c r="AH268" i="167" s="1"/>
  <c r="AE284" i="167"/>
  <c r="AG284" i="167" s="1"/>
  <c r="AD284" i="167"/>
  <c r="AF284" i="167" s="1"/>
  <c r="AH284" i="167" s="1"/>
  <c r="AD295" i="167"/>
  <c r="AF295" i="167" s="1"/>
  <c r="AH295" i="167" s="1"/>
  <c r="AE295" i="167"/>
  <c r="AG295" i="167" s="1"/>
  <c r="AE519" i="167"/>
  <c r="AG519" i="167" s="1"/>
  <c r="AD519" i="167"/>
  <c r="AF519" i="167" s="1"/>
  <c r="AH519" i="167" s="1"/>
  <c r="AE551" i="167"/>
  <c r="AG551" i="167" s="1"/>
  <c r="AD551" i="167"/>
  <c r="AF551" i="167" s="1"/>
  <c r="AH551" i="167" s="1"/>
  <c r="AE583" i="167"/>
  <c r="AG583" i="167" s="1"/>
  <c r="AD583" i="167"/>
  <c r="AF583" i="167" s="1"/>
  <c r="AH583" i="167" s="1"/>
  <c r="AE615" i="167"/>
  <c r="AG615" i="167" s="1"/>
  <c r="AD615" i="167"/>
  <c r="AF615" i="167" s="1"/>
  <c r="AH615" i="167" s="1"/>
  <c r="AE669" i="167"/>
  <c r="AG669" i="167" s="1"/>
  <c r="AD669" i="167"/>
  <c r="AF669" i="167" s="1"/>
  <c r="AH669" i="167" s="1"/>
  <c r="AI114" i="167"/>
  <c r="AI122" i="167"/>
  <c r="AI130" i="167"/>
  <c r="AI138" i="167"/>
  <c r="AI146" i="167"/>
  <c r="AI154" i="167"/>
  <c r="AI162" i="167"/>
  <c r="AI170" i="167"/>
  <c r="AI178" i="167"/>
  <c r="AI186" i="167"/>
  <c r="AI194" i="167"/>
  <c r="AI202" i="167"/>
  <c r="AI210" i="167"/>
  <c r="AI218" i="167"/>
  <c r="AI226" i="167"/>
  <c r="AI234" i="167"/>
  <c r="AI242" i="167"/>
  <c r="AI250" i="167"/>
  <c r="AI258" i="167"/>
  <c r="AI266" i="167"/>
  <c r="AI274" i="167"/>
  <c r="AI282" i="167"/>
  <c r="AI291" i="167"/>
  <c r="AI307" i="167"/>
  <c r="AI323" i="167"/>
  <c r="AE340" i="167"/>
  <c r="AG340" i="167" s="1"/>
  <c r="AD340" i="167"/>
  <c r="AF340" i="167" s="1"/>
  <c r="AH340" i="167" s="1"/>
  <c r="AE356" i="167"/>
  <c r="AG356" i="167" s="1"/>
  <c r="AD356" i="167"/>
  <c r="AF356" i="167" s="1"/>
  <c r="AH356" i="167" s="1"/>
  <c r="AE372" i="167"/>
  <c r="AG372" i="167" s="1"/>
  <c r="AD372" i="167"/>
  <c r="AF372" i="167" s="1"/>
  <c r="AH372" i="167" s="1"/>
  <c r="AE388" i="167"/>
  <c r="AG388" i="167" s="1"/>
  <c r="AD388" i="167"/>
  <c r="AF388" i="167" s="1"/>
  <c r="AH388" i="167" s="1"/>
  <c r="AE404" i="167"/>
  <c r="AG404" i="167" s="1"/>
  <c r="AD404" i="167"/>
  <c r="AF404" i="167" s="1"/>
  <c r="AH404" i="167" s="1"/>
  <c r="AD426" i="167"/>
  <c r="AF426" i="167" s="1"/>
  <c r="AH426" i="167" s="1"/>
  <c r="AE426" i="167"/>
  <c r="AG426" i="167" s="1"/>
  <c r="AD458" i="167"/>
  <c r="AF458" i="167" s="1"/>
  <c r="AH458" i="167" s="1"/>
  <c r="AE458" i="167"/>
  <c r="AG458" i="167" s="1"/>
  <c r="AD474" i="167"/>
  <c r="AF474" i="167" s="1"/>
  <c r="AH474" i="167" s="1"/>
  <c r="AE474" i="167"/>
  <c r="AG474" i="167" s="1"/>
  <c r="AD490" i="167"/>
  <c r="AF490" i="167" s="1"/>
  <c r="AH490" i="167" s="1"/>
  <c r="AE490" i="167"/>
  <c r="AG490" i="167" s="1"/>
  <c r="AE507" i="167"/>
  <c r="AG507" i="167" s="1"/>
  <c r="AD507" i="167"/>
  <c r="AF507" i="167" s="1"/>
  <c r="AH507" i="167" s="1"/>
  <c r="AE539" i="167"/>
  <c r="AG539" i="167" s="1"/>
  <c r="AD539" i="167"/>
  <c r="AF539" i="167" s="1"/>
  <c r="AH539" i="167" s="1"/>
  <c r="AE571" i="167"/>
  <c r="AG571" i="167" s="1"/>
  <c r="AD571" i="167"/>
  <c r="AF571" i="167" s="1"/>
  <c r="AH571" i="167" s="1"/>
  <c r="AE603" i="167"/>
  <c r="AG603" i="167" s="1"/>
  <c r="AD603" i="167"/>
  <c r="AF603" i="167" s="1"/>
  <c r="AH603" i="167" s="1"/>
  <c r="AD651" i="167"/>
  <c r="AF651" i="167" s="1"/>
  <c r="AH651" i="167" s="1"/>
  <c r="AE651" i="167"/>
  <c r="AG651" i="167" s="1"/>
  <c r="AD191" i="167"/>
  <c r="AF191" i="167" s="1"/>
  <c r="AH191" i="167" s="1"/>
  <c r="AE191" i="167"/>
  <c r="AG191" i="167" s="1"/>
  <c r="AD199" i="167"/>
  <c r="AF199" i="167" s="1"/>
  <c r="AH199" i="167" s="1"/>
  <c r="AE199" i="167"/>
  <c r="AG199" i="167" s="1"/>
  <c r="AD207" i="167"/>
  <c r="AF207" i="167" s="1"/>
  <c r="AH207" i="167" s="1"/>
  <c r="AE207" i="167"/>
  <c r="AG207" i="167" s="1"/>
  <c r="AD215" i="167"/>
  <c r="AF215" i="167" s="1"/>
  <c r="AH215" i="167" s="1"/>
  <c r="AE215" i="167"/>
  <c r="AG215" i="167" s="1"/>
  <c r="AD223" i="167"/>
  <c r="AF223" i="167" s="1"/>
  <c r="AH223" i="167" s="1"/>
  <c r="AE223" i="167"/>
  <c r="AG223" i="167" s="1"/>
  <c r="AD231" i="167"/>
  <c r="AF231" i="167" s="1"/>
  <c r="AH231" i="167" s="1"/>
  <c r="AE231" i="167"/>
  <c r="AG231" i="167" s="1"/>
  <c r="AD239" i="167"/>
  <c r="AF239" i="167" s="1"/>
  <c r="AH239" i="167" s="1"/>
  <c r="AE239" i="167"/>
  <c r="AG239" i="167" s="1"/>
  <c r="AD247" i="167"/>
  <c r="AF247" i="167" s="1"/>
  <c r="AH247" i="167" s="1"/>
  <c r="AE247" i="167"/>
  <c r="AG247" i="167" s="1"/>
  <c r="AD255" i="167"/>
  <c r="AF255" i="167" s="1"/>
  <c r="AH255" i="167" s="1"/>
  <c r="AE255" i="167"/>
  <c r="AG255" i="167" s="1"/>
  <c r="AD263" i="167"/>
  <c r="AF263" i="167" s="1"/>
  <c r="AH263" i="167" s="1"/>
  <c r="AE263" i="167"/>
  <c r="AG263" i="167" s="1"/>
  <c r="AD271" i="167"/>
  <c r="AF271" i="167" s="1"/>
  <c r="AH271" i="167" s="1"/>
  <c r="AE271" i="167"/>
  <c r="AG271" i="167" s="1"/>
  <c r="AD279" i="167"/>
  <c r="AF279" i="167" s="1"/>
  <c r="AH279" i="167" s="1"/>
  <c r="AE279" i="167"/>
  <c r="AG279" i="167" s="1"/>
  <c r="AD287" i="167"/>
  <c r="AF287" i="167" s="1"/>
  <c r="AH287" i="167" s="1"/>
  <c r="AE287" i="167"/>
  <c r="AG287" i="167" s="1"/>
  <c r="AE294" i="167"/>
  <c r="AG294" i="167" s="1"/>
  <c r="AD294" i="167"/>
  <c r="AF294" i="167" s="1"/>
  <c r="AH294" i="167" s="1"/>
  <c r="AE302" i="167"/>
  <c r="AG302" i="167" s="1"/>
  <c r="AD302" i="167"/>
  <c r="AF302" i="167" s="1"/>
  <c r="AH302" i="167" s="1"/>
  <c r="AE310" i="167"/>
  <c r="AG310" i="167" s="1"/>
  <c r="AD310" i="167"/>
  <c r="AF310" i="167" s="1"/>
  <c r="AH310" i="167" s="1"/>
  <c r="AE318" i="167"/>
  <c r="AG318" i="167" s="1"/>
  <c r="AD318" i="167"/>
  <c r="AF318" i="167" s="1"/>
  <c r="AH318" i="167" s="1"/>
  <c r="AE326" i="167"/>
  <c r="AG326" i="167" s="1"/>
  <c r="AD326" i="167"/>
  <c r="AF326" i="167" s="1"/>
  <c r="AH326" i="167" s="1"/>
  <c r="AE334" i="167"/>
  <c r="AG334" i="167" s="1"/>
  <c r="AD334" i="167"/>
  <c r="AF334" i="167" s="1"/>
  <c r="AH334" i="167" s="1"/>
  <c r="AE346" i="167"/>
  <c r="AG346" i="167" s="1"/>
  <c r="AD346" i="167"/>
  <c r="AF346" i="167" s="1"/>
  <c r="AH346" i="167" s="1"/>
  <c r="AE362" i="167"/>
  <c r="AG362" i="167" s="1"/>
  <c r="AD362" i="167"/>
  <c r="AF362" i="167" s="1"/>
  <c r="AH362" i="167" s="1"/>
  <c r="AE378" i="167"/>
  <c r="AG378" i="167" s="1"/>
  <c r="AD378" i="167"/>
  <c r="AF378" i="167" s="1"/>
  <c r="AH378" i="167" s="1"/>
  <c r="AE394" i="167"/>
  <c r="AG394" i="167" s="1"/>
  <c r="AD394" i="167"/>
  <c r="AF394" i="167" s="1"/>
  <c r="AH394" i="167" s="1"/>
  <c r="AE410" i="167"/>
  <c r="AG410" i="167" s="1"/>
  <c r="AD410" i="167"/>
  <c r="AF410" i="167" s="1"/>
  <c r="AH410" i="167" s="1"/>
  <c r="AD422" i="167"/>
  <c r="AF422" i="167" s="1"/>
  <c r="AH422" i="167" s="1"/>
  <c r="AE422" i="167"/>
  <c r="AG422" i="167" s="1"/>
  <c r="AD343" i="167"/>
  <c r="AF343" i="167" s="1"/>
  <c r="AH343" i="167" s="1"/>
  <c r="AE343" i="167"/>
  <c r="AG343" i="167" s="1"/>
  <c r="AD351" i="167"/>
  <c r="AF351" i="167" s="1"/>
  <c r="AH351" i="167" s="1"/>
  <c r="AE351" i="167"/>
  <c r="AG351" i="167" s="1"/>
  <c r="AD359" i="167"/>
  <c r="AF359" i="167" s="1"/>
  <c r="AH359" i="167" s="1"/>
  <c r="AE359" i="167"/>
  <c r="AG359" i="167" s="1"/>
  <c r="AD367" i="167"/>
  <c r="AF367" i="167" s="1"/>
  <c r="AH367" i="167" s="1"/>
  <c r="AE367" i="167"/>
  <c r="AG367" i="167" s="1"/>
  <c r="AD375" i="167"/>
  <c r="AF375" i="167" s="1"/>
  <c r="AH375" i="167" s="1"/>
  <c r="AE375" i="167"/>
  <c r="AG375" i="167" s="1"/>
  <c r="AD383" i="167"/>
  <c r="AF383" i="167" s="1"/>
  <c r="AH383" i="167" s="1"/>
  <c r="AE383" i="167"/>
  <c r="AG383" i="167" s="1"/>
  <c r="AD391" i="167"/>
  <c r="AF391" i="167" s="1"/>
  <c r="AH391" i="167" s="1"/>
  <c r="AE391" i="167"/>
  <c r="AG391" i="167" s="1"/>
  <c r="AD399" i="167"/>
  <c r="AF399" i="167" s="1"/>
  <c r="AH399" i="167" s="1"/>
  <c r="AE399" i="167"/>
  <c r="AG399" i="167" s="1"/>
  <c r="AD407" i="167"/>
  <c r="AF407" i="167" s="1"/>
  <c r="AH407" i="167" s="1"/>
  <c r="AE407" i="167"/>
  <c r="AG407" i="167" s="1"/>
  <c r="AI414" i="167"/>
  <c r="AI430" i="167"/>
  <c r="AI446" i="167"/>
  <c r="AI462" i="167"/>
  <c r="AI478" i="167"/>
  <c r="AI494" i="167"/>
  <c r="AE617" i="167"/>
  <c r="AG617" i="167" s="1"/>
  <c r="AD617" i="167"/>
  <c r="AF617" i="167" s="1"/>
  <c r="AH617" i="167" s="1"/>
  <c r="AE633" i="167"/>
  <c r="AG633" i="167" s="1"/>
  <c r="AD633" i="167"/>
  <c r="AF633" i="167" s="1"/>
  <c r="AH633" i="167" s="1"/>
  <c r="AE649" i="167"/>
  <c r="AG649" i="167" s="1"/>
  <c r="AD649" i="167"/>
  <c r="AF649" i="167" s="1"/>
  <c r="AH649" i="167" s="1"/>
  <c r="AE665" i="167"/>
  <c r="AG665" i="167" s="1"/>
  <c r="AD665" i="167"/>
  <c r="AF665" i="167" s="1"/>
  <c r="AH665" i="167" s="1"/>
  <c r="AE712" i="167"/>
  <c r="AG712" i="167" s="1"/>
  <c r="AD712" i="167"/>
  <c r="AF712" i="167" s="1"/>
  <c r="AH712" i="167" s="1"/>
  <c r="AE513" i="167"/>
  <c r="AG513" i="167" s="1"/>
  <c r="AD513" i="167"/>
  <c r="AF513" i="167" s="1"/>
  <c r="AH513" i="167" s="1"/>
  <c r="AE529" i="167"/>
  <c r="AG529" i="167" s="1"/>
  <c r="AD529" i="167"/>
  <c r="AF529" i="167" s="1"/>
  <c r="AH529" i="167" s="1"/>
  <c r="AE545" i="167"/>
  <c r="AG545" i="167" s="1"/>
  <c r="AD545" i="167"/>
  <c r="AF545" i="167" s="1"/>
  <c r="AH545" i="167" s="1"/>
  <c r="AE561" i="167"/>
  <c r="AG561" i="167" s="1"/>
  <c r="AD561" i="167"/>
  <c r="AF561" i="167" s="1"/>
  <c r="AH561" i="167" s="1"/>
  <c r="AE577" i="167"/>
  <c r="AG577" i="167" s="1"/>
  <c r="AD577" i="167"/>
  <c r="AF577" i="167" s="1"/>
  <c r="AH577" i="167" s="1"/>
  <c r="AE593" i="167"/>
  <c r="AG593" i="167" s="1"/>
  <c r="AD593" i="167"/>
  <c r="AF593" i="167" s="1"/>
  <c r="AH593" i="167" s="1"/>
  <c r="AE609" i="167"/>
  <c r="AG609" i="167" s="1"/>
  <c r="AD609" i="167"/>
  <c r="AF609" i="167" s="1"/>
  <c r="AH609" i="167" s="1"/>
  <c r="AD639" i="167"/>
  <c r="AF639" i="167" s="1"/>
  <c r="AH639" i="167" s="1"/>
  <c r="AE639" i="167"/>
  <c r="AG639" i="167" s="1"/>
  <c r="AE700" i="167"/>
  <c r="AG700" i="167" s="1"/>
  <c r="AD700" i="167"/>
  <c r="AF700" i="167" s="1"/>
  <c r="AH700" i="167" s="1"/>
  <c r="AI290" i="167"/>
  <c r="AI298" i="167"/>
  <c r="AI306" i="167"/>
  <c r="AI314" i="167"/>
  <c r="AI322" i="167"/>
  <c r="AI330" i="167"/>
  <c r="AI338" i="167"/>
  <c r="AI346" i="167"/>
  <c r="AI354" i="167"/>
  <c r="AI362" i="167"/>
  <c r="AI370" i="167"/>
  <c r="AI378" i="167"/>
  <c r="AI386" i="167"/>
  <c r="AI394" i="167"/>
  <c r="AI402" i="167"/>
  <c r="AI410" i="167"/>
  <c r="AE419" i="167"/>
  <c r="AG419" i="167" s="1"/>
  <c r="AD419" i="167"/>
  <c r="AF419" i="167" s="1"/>
  <c r="AH419" i="167" s="1"/>
  <c r="AE427" i="167"/>
  <c r="AG427" i="167" s="1"/>
  <c r="AD427" i="167"/>
  <c r="AF427" i="167" s="1"/>
  <c r="AH427" i="167" s="1"/>
  <c r="AE435" i="167"/>
  <c r="AG435" i="167" s="1"/>
  <c r="AD435" i="167"/>
  <c r="AF435" i="167" s="1"/>
  <c r="AH435" i="167" s="1"/>
  <c r="AE443" i="167"/>
  <c r="AG443" i="167" s="1"/>
  <c r="AD443" i="167"/>
  <c r="AF443" i="167" s="1"/>
  <c r="AH443" i="167" s="1"/>
  <c r="AE451" i="167"/>
  <c r="AG451" i="167" s="1"/>
  <c r="AD451" i="167"/>
  <c r="AF451" i="167" s="1"/>
  <c r="AH451" i="167" s="1"/>
  <c r="AE459" i="167"/>
  <c r="AG459" i="167" s="1"/>
  <c r="AD459" i="167"/>
  <c r="AF459" i="167" s="1"/>
  <c r="AH459" i="167" s="1"/>
  <c r="AE467" i="167"/>
  <c r="AG467" i="167" s="1"/>
  <c r="AD467" i="167"/>
  <c r="AF467" i="167" s="1"/>
  <c r="AH467" i="167" s="1"/>
  <c r="AE475" i="167"/>
  <c r="AG475" i="167" s="1"/>
  <c r="AD475" i="167"/>
  <c r="AF475" i="167" s="1"/>
  <c r="AH475" i="167" s="1"/>
  <c r="AE483" i="167"/>
  <c r="AG483" i="167" s="1"/>
  <c r="AD483" i="167"/>
  <c r="AF483" i="167" s="1"/>
  <c r="AH483" i="167" s="1"/>
  <c r="AE491" i="167"/>
  <c r="AG491" i="167" s="1"/>
  <c r="AD491" i="167"/>
  <c r="AF491" i="167" s="1"/>
  <c r="AH491" i="167" s="1"/>
  <c r="AE499" i="167"/>
  <c r="AG499" i="167" s="1"/>
  <c r="AD499" i="167"/>
  <c r="AF499" i="167" s="1"/>
  <c r="AH499" i="167" s="1"/>
  <c r="AE685" i="167"/>
  <c r="AG685" i="167" s="1"/>
  <c r="AD685" i="167"/>
  <c r="AF685" i="167" s="1"/>
  <c r="AH685" i="167" s="1"/>
  <c r="AE798" i="167"/>
  <c r="AG798" i="167" s="1"/>
  <c r="AD798" i="167"/>
  <c r="AF798" i="167" s="1"/>
  <c r="AH798" i="167" s="1"/>
  <c r="AI417" i="167"/>
  <c r="AI425" i="167"/>
  <c r="AI433" i="167"/>
  <c r="AI441" i="167"/>
  <c r="AI449" i="167"/>
  <c r="AI457" i="167"/>
  <c r="AI465" i="167"/>
  <c r="AI473" i="167"/>
  <c r="AI481" i="167"/>
  <c r="AI489" i="167"/>
  <c r="AI497" i="167"/>
  <c r="AI505" i="167"/>
  <c r="AI513" i="167"/>
  <c r="AI521" i="167"/>
  <c r="AI529" i="167"/>
  <c r="AI537" i="167"/>
  <c r="AI545" i="167"/>
  <c r="AI553" i="167"/>
  <c r="AI561" i="167"/>
  <c r="AI569" i="167"/>
  <c r="AI577" i="167"/>
  <c r="AI585" i="167"/>
  <c r="AI593" i="167"/>
  <c r="AI601" i="167"/>
  <c r="AI609" i="167"/>
  <c r="AI617" i="167"/>
  <c r="AI625" i="167"/>
  <c r="AI633" i="167"/>
  <c r="AI641" i="167"/>
  <c r="AI649" i="167"/>
  <c r="AI657" i="167"/>
  <c r="AI665" i="167"/>
  <c r="AI673" i="167"/>
  <c r="AE690" i="167"/>
  <c r="AG690" i="167" s="1"/>
  <c r="AD690" i="167"/>
  <c r="AF690" i="167" s="1"/>
  <c r="AH690" i="167" s="1"/>
  <c r="AE706" i="167"/>
  <c r="AG706" i="167" s="1"/>
  <c r="AD706" i="167"/>
  <c r="AF706" i="167" s="1"/>
  <c r="AH706" i="167" s="1"/>
  <c r="AE730" i="167"/>
  <c r="AG730" i="167" s="1"/>
  <c r="AD730" i="167"/>
  <c r="AF730" i="167" s="1"/>
  <c r="AH730" i="167" s="1"/>
  <c r="AD699" i="167"/>
  <c r="AF699" i="167" s="1"/>
  <c r="AH699" i="167" s="1"/>
  <c r="AE699" i="167"/>
  <c r="AG699" i="167" s="1"/>
  <c r="AE726" i="167"/>
  <c r="AG726" i="167" s="1"/>
  <c r="AD726" i="167"/>
  <c r="AF726" i="167" s="1"/>
  <c r="AH726" i="167" s="1"/>
  <c r="AD510" i="167"/>
  <c r="AF510" i="167" s="1"/>
  <c r="AH510" i="167" s="1"/>
  <c r="AE510" i="167"/>
  <c r="AG510" i="167" s="1"/>
  <c r="AD518" i="167"/>
  <c r="AF518" i="167" s="1"/>
  <c r="AH518" i="167" s="1"/>
  <c r="AE518" i="167"/>
  <c r="AG518" i="167" s="1"/>
  <c r="AD526" i="167"/>
  <c r="AF526" i="167" s="1"/>
  <c r="AH526" i="167" s="1"/>
  <c r="AE526" i="167"/>
  <c r="AG526" i="167" s="1"/>
  <c r="AD534" i="167"/>
  <c r="AF534" i="167" s="1"/>
  <c r="AH534" i="167" s="1"/>
  <c r="AE534" i="167"/>
  <c r="AG534" i="167" s="1"/>
  <c r="AD542" i="167"/>
  <c r="AF542" i="167" s="1"/>
  <c r="AH542" i="167" s="1"/>
  <c r="AE542" i="167"/>
  <c r="AG542" i="167" s="1"/>
  <c r="AD550" i="167"/>
  <c r="AF550" i="167" s="1"/>
  <c r="AH550" i="167" s="1"/>
  <c r="AE550" i="167"/>
  <c r="AG550" i="167" s="1"/>
  <c r="AD558" i="167"/>
  <c r="AF558" i="167" s="1"/>
  <c r="AH558" i="167" s="1"/>
  <c r="AE558" i="167"/>
  <c r="AG558" i="167" s="1"/>
  <c r="AD566" i="167"/>
  <c r="AF566" i="167" s="1"/>
  <c r="AH566" i="167" s="1"/>
  <c r="AE566" i="167"/>
  <c r="AG566" i="167" s="1"/>
  <c r="AD574" i="167"/>
  <c r="AF574" i="167" s="1"/>
  <c r="AH574" i="167" s="1"/>
  <c r="AE574" i="167"/>
  <c r="AG574" i="167" s="1"/>
  <c r="AD582" i="167"/>
  <c r="AF582" i="167" s="1"/>
  <c r="AH582" i="167" s="1"/>
  <c r="AE582" i="167"/>
  <c r="AG582" i="167" s="1"/>
  <c r="AD590" i="167"/>
  <c r="AF590" i="167" s="1"/>
  <c r="AH590" i="167" s="1"/>
  <c r="AE590" i="167"/>
  <c r="AG590" i="167" s="1"/>
  <c r="AD598" i="167"/>
  <c r="AF598" i="167" s="1"/>
  <c r="AH598" i="167" s="1"/>
  <c r="AE598" i="167"/>
  <c r="AG598" i="167" s="1"/>
  <c r="AD606" i="167"/>
  <c r="AF606" i="167" s="1"/>
  <c r="AH606" i="167" s="1"/>
  <c r="AE606" i="167"/>
  <c r="AG606" i="167" s="1"/>
  <c r="AD614" i="167"/>
  <c r="AF614" i="167" s="1"/>
  <c r="AH614" i="167" s="1"/>
  <c r="AE614" i="167"/>
  <c r="AG614" i="167" s="1"/>
  <c r="AI692" i="167"/>
  <c r="AE716" i="167"/>
  <c r="AG716" i="167" s="1"/>
  <c r="AD716" i="167"/>
  <c r="AF716" i="167" s="1"/>
  <c r="AH716" i="167" s="1"/>
  <c r="AI708" i="167"/>
  <c r="AI716" i="167"/>
  <c r="AI724" i="167"/>
  <c r="AI732" i="167"/>
  <c r="AD801" i="167"/>
  <c r="AF801" i="167" s="1"/>
  <c r="AH801" i="167" s="1"/>
  <c r="AE801" i="167"/>
  <c r="AG801" i="167" s="1"/>
  <c r="AE893" i="167"/>
  <c r="AG893" i="167" s="1"/>
  <c r="AD893" i="167"/>
  <c r="AF893" i="167" s="1"/>
  <c r="AH893" i="167" s="1"/>
  <c r="AI680" i="167"/>
  <c r="AI691" i="167"/>
  <c r="AI707" i="167"/>
  <c r="AI723" i="167"/>
  <c r="AI739" i="167"/>
  <c r="AD746" i="167"/>
  <c r="AF746" i="167" s="1"/>
  <c r="AH746" i="167" s="1"/>
  <c r="AE746" i="167"/>
  <c r="AG746" i="167" s="1"/>
  <c r="AD754" i="167"/>
  <c r="AF754" i="167" s="1"/>
  <c r="AH754" i="167" s="1"/>
  <c r="AE754" i="167"/>
  <c r="AG754" i="167" s="1"/>
  <c r="AD762" i="167"/>
  <c r="AF762" i="167" s="1"/>
  <c r="AH762" i="167" s="1"/>
  <c r="AE762" i="167"/>
  <c r="AG762" i="167" s="1"/>
  <c r="AD770" i="167"/>
  <c r="AF770" i="167" s="1"/>
  <c r="AH770" i="167" s="1"/>
  <c r="AE770" i="167"/>
  <c r="AG770" i="167" s="1"/>
  <c r="AI623" i="167"/>
  <c r="AI631" i="167"/>
  <c r="AI639" i="167"/>
  <c r="AI647" i="167"/>
  <c r="AI655" i="167"/>
  <c r="AI663" i="167"/>
  <c r="AI671" i="167"/>
  <c r="AI679" i="167"/>
  <c r="AI687" i="167"/>
  <c r="AE751" i="167"/>
  <c r="AG751" i="167" s="1"/>
  <c r="AD751" i="167"/>
  <c r="AF751" i="167" s="1"/>
  <c r="AH751" i="167" s="1"/>
  <c r="AE767" i="167"/>
  <c r="AG767" i="167" s="1"/>
  <c r="AD767" i="167"/>
  <c r="AF767" i="167" s="1"/>
  <c r="AH767" i="167" s="1"/>
  <c r="AE853" i="167"/>
  <c r="AG853" i="167" s="1"/>
  <c r="AD853" i="167"/>
  <c r="AF853" i="167" s="1"/>
  <c r="AH853" i="167" s="1"/>
  <c r="AI690" i="167"/>
  <c r="AI698" i="167"/>
  <c r="AI706" i="167"/>
  <c r="AI714" i="167"/>
  <c r="AI722" i="167"/>
  <c r="AI730" i="167"/>
  <c r="AI738" i="167"/>
  <c r="AI746" i="167"/>
  <c r="AI754" i="167"/>
  <c r="AI762" i="167"/>
  <c r="AI770" i="167"/>
  <c r="AI778" i="167"/>
  <c r="AI786" i="167"/>
  <c r="AI794" i="167"/>
  <c r="AD804" i="167"/>
  <c r="AF804" i="167" s="1"/>
  <c r="AH804" i="167" s="1"/>
  <c r="AE804" i="167"/>
  <c r="AG804" i="167" s="1"/>
  <c r="AD812" i="167"/>
  <c r="AF812" i="167" s="1"/>
  <c r="AH812" i="167" s="1"/>
  <c r="AE812" i="167"/>
  <c r="AG812" i="167" s="1"/>
  <c r="AE903" i="167"/>
  <c r="AG903" i="167" s="1"/>
  <c r="AD903" i="167"/>
  <c r="AF903" i="167" s="1"/>
  <c r="AH903" i="167" s="1"/>
  <c r="AI745" i="167"/>
  <c r="AI753" i="167"/>
  <c r="AI761" i="167"/>
  <c r="AI769" i="167"/>
  <c r="AI777" i="167"/>
  <c r="AI785" i="167"/>
  <c r="AI793" i="167"/>
  <c r="AE805" i="167"/>
  <c r="AG805" i="167" s="1"/>
  <c r="AD805" i="167"/>
  <c r="AF805" i="167" s="1"/>
  <c r="AH805" i="167" s="1"/>
  <c r="AE823" i="167"/>
  <c r="AG823" i="167" s="1"/>
  <c r="AD823" i="167"/>
  <c r="AF823" i="167" s="1"/>
  <c r="AH823" i="167" s="1"/>
  <c r="AE857" i="167"/>
  <c r="AG857" i="167" s="1"/>
  <c r="AD857" i="167"/>
  <c r="AF857" i="167" s="1"/>
  <c r="AH857" i="167" s="1"/>
  <c r="AE889" i="167"/>
  <c r="AG889" i="167" s="1"/>
  <c r="AD889" i="167"/>
  <c r="AF889" i="167" s="1"/>
  <c r="AH889" i="167" s="1"/>
  <c r="AE775" i="167"/>
  <c r="AG775" i="167" s="1"/>
  <c r="AD775" i="167"/>
  <c r="AF775" i="167" s="1"/>
  <c r="AH775" i="167" s="1"/>
  <c r="AE783" i="167"/>
  <c r="AG783" i="167" s="1"/>
  <c r="AD783" i="167"/>
  <c r="AF783" i="167" s="1"/>
  <c r="AH783" i="167" s="1"/>
  <c r="AE791" i="167"/>
  <c r="AG791" i="167" s="1"/>
  <c r="AD791" i="167"/>
  <c r="AF791" i="167" s="1"/>
  <c r="AH791" i="167" s="1"/>
  <c r="AE799" i="167"/>
  <c r="AG799" i="167" s="1"/>
  <c r="AD799" i="167"/>
  <c r="AF799" i="167" s="1"/>
  <c r="AH799" i="167" s="1"/>
  <c r="AI809" i="167"/>
  <c r="AE825" i="167"/>
  <c r="AG825" i="167" s="1"/>
  <c r="AD825" i="167"/>
  <c r="AF825" i="167" s="1"/>
  <c r="AH825" i="167" s="1"/>
  <c r="AI817" i="167"/>
  <c r="AD826" i="167"/>
  <c r="AF826" i="167" s="1"/>
  <c r="AH826" i="167" s="1"/>
  <c r="AE826" i="167"/>
  <c r="AG826" i="167" s="1"/>
  <c r="AD834" i="167"/>
  <c r="AF834" i="167" s="1"/>
  <c r="AH834" i="167" s="1"/>
  <c r="AE834" i="167"/>
  <c r="AG834" i="167" s="1"/>
  <c r="AD842" i="167"/>
  <c r="AF842" i="167" s="1"/>
  <c r="AH842" i="167" s="1"/>
  <c r="AE842" i="167"/>
  <c r="AG842" i="167" s="1"/>
  <c r="AD922" i="167"/>
  <c r="AF922" i="167" s="1"/>
  <c r="AH922" i="167" s="1"/>
  <c r="AE922" i="167"/>
  <c r="AG922" i="167" s="1"/>
  <c r="AD938" i="167"/>
  <c r="AF938" i="167" s="1"/>
  <c r="AH938" i="167" s="1"/>
  <c r="AE938" i="167"/>
  <c r="AG938" i="167" s="1"/>
  <c r="AI804" i="167"/>
  <c r="AI812" i="167"/>
  <c r="AI826" i="167"/>
  <c r="AI842" i="167"/>
  <c r="AE855" i="167"/>
  <c r="AG855" i="167" s="1"/>
  <c r="AD855" i="167"/>
  <c r="AF855" i="167" s="1"/>
  <c r="AH855" i="167" s="1"/>
  <c r="AE871" i="167"/>
  <c r="AG871" i="167" s="1"/>
  <c r="AD871" i="167"/>
  <c r="AF871" i="167" s="1"/>
  <c r="AH871" i="167" s="1"/>
  <c r="AE887" i="167"/>
  <c r="AG887" i="167" s="1"/>
  <c r="AD887" i="167"/>
  <c r="AF887" i="167" s="1"/>
  <c r="AH887" i="167" s="1"/>
  <c r="AI803" i="167"/>
  <c r="AI811" i="167"/>
  <c r="AD902" i="167"/>
  <c r="AF902" i="167" s="1"/>
  <c r="AH902" i="167" s="1"/>
  <c r="AE902" i="167"/>
  <c r="AG902" i="167" s="1"/>
  <c r="AE964" i="167"/>
  <c r="AG964" i="167" s="1"/>
  <c r="AD964" i="167"/>
  <c r="AF964" i="167" s="1"/>
  <c r="AH964" i="167" s="1"/>
  <c r="AI825" i="167"/>
  <c r="AI833" i="167"/>
  <c r="AI841" i="167"/>
  <c r="AI849" i="167"/>
  <c r="AI857" i="167"/>
  <c r="AI865" i="167"/>
  <c r="AI873" i="167"/>
  <c r="AI881" i="167"/>
  <c r="AI889" i="167"/>
  <c r="AE899" i="167"/>
  <c r="AG899" i="167" s="1"/>
  <c r="AD899" i="167"/>
  <c r="AF899" i="167" s="1"/>
  <c r="AH899" i="167" s="1"/>
  <c r="AD850" i="167"/>
  <c r="AF850" i="167" s="1"/>
  <c r="AH850" i="167" s="1"/>
  <c r="AE850" i="167"/>
  <c r="AG850" i="167" s="1"/>
  <c r="AD858" i="167"/>
  <c r="AF858" i="167" s="1"/>
  <c r="AH858" i="167" s="1"/>
  <c r="AE858" i="167"/>
  <c r="AG858" i="167" s="1"/>
  <c r="AD866" i="167"/>
  <c r="AF866" i="167" s="1"/>
  <c r="AH866" i="167" s="1"/>
  <c r="AE866" i="167"/>
  <c r="AG866" i="167" s="1"/>
  <c r="AD874" i="167"/>
  <c r="AF874" i="167" s="1"/>
  <c r="AH874" i="167" s="1"/>
  <c r="AE874" i="167"/>
  <c r="AG874" i="167" s="1"/>
  <c r="AD882" i="167"/>
  <c r="AF882" i="167" s="1"/>
  <c r="AH882" i="167" s="1"/>
  <c r="AE882" i="167"/>
  <c r="AG882" i="167" s="1"/>
  <c r="AD890" i="167"/>
  <c r="AF890" i="167" s="1"/>
  <c r="AH890" i="167" s="1"/>
  <c r="AE890" i="167"/>
  <c r="AG890" i="167" s="1"/>
  <c r="AD898" i="167"/>
  <c r="AF898" i="167" s="1"/>
  <c r="AH898" i="167" s="1"/>
  <c r="AE898" i="167"/>
  <c r="AG898" i="167" s="1"/>
  <c r="AE911" i="167"/>
  <c r="AG911" i="167" s="1"/>
  <c r="AD911" i="167"/>
  <c r="AF911" i="167" s="1"/>
  <c r="AH911" i="167" s="1"/>
  <c r="AI910" i="167"/>
  <c r="AI926" i="167"/>
  <c r="AI942" i="167"/>
  <c r="AE955" i="167"/>
  <c r="AG955" i="167" s="1"/>
  <c r="AD955" i="167"/>
  <c r="AF955" i="167" s="1"/>
  <c r="AH955" i="167" s="1"/>
  <c r="AE915" i="167"/>
  <c r="AG915" i="167" s="1"/>
  <c r="AD915" i="167"/>
  <c r="AF915" i="167" s="1"/>
  <c r="AH915" i="167" s="1"/>
  <c r="AE923" i="167"/>
  <c r="AG923" i="167" s="1"/>
  <c r="AD923" i="167"/>
  <c r="AF923" i="167" s="1"/>
  <c r="AH923" i="167" s="1"/>
  <c r="AE931" i="167"/>
  <c r="AG931" i="167" s="1"/>
  <c r="AD931" i="167"/>
  <c r="AF931" i="167" s="1"/>
  <c r="AH931" i="167" s="1"/>
  <c r="AE939" i="167"/>
  <c r="AG939" i="167" s="1"/>
  <c r="AD939" i="167"/>
  <c r="AF939" i="167" s="1"/>
  <c r="AH939" i="167" s="1"/>
  <c r="AE947" i="167"/>
  <c r="AG947" i="167" s="1"/>
  <c r="AD947" i="167"/>
  <c r="AF947" i="167" s="1"/>
  <c r="AH947" i="167" s="1"/>
  <c r="AD900" i="167"/>
  <c r="AF900" i="167" s="1"/>
  <c r="AH900" i="167" s="1"/>
  <c r="AE900" i="167"/>
  <c r="AG900" i="167" s="1"/>
  <c r="AD908" i="167"/>
  <c r="AF908" i="167" s="1"/>
  <c r="AH908" i="167" s="1"/>
  <c r="AE908" i="167"/>
  <c r="AG908" i="167" s="1"/>
  <c r="AD916" i="167"/>
  <c r="AF916" i="167" s="1"/>
  <c r="AH916" i="167" s="1"/>
  <c r="AE916" i="167"/>
  <c r="AG916" i="167" s="1"/>
  <c r="AD924" i="167"/>
  <c r="AF924" i="167" s="1"/>
  <c r="AH924" i="167" s="1"/>
  <c r="AE924" i="167"/>
  <c r="AG924" i="167" s="1"/>
  <c r="AD932" i="167"/>
  <c r="AF932" i="167" s="1"/>
  <c r="AH932" i="167" s="1"/>
  <c r="AE932" i="167"/>
  <c r="AG932" i="167" s="1"/>
  <c r="AD940" i="167"/>
  <c r="AF940" i="167" s="1"/>
  <c r="AH940" i="167" s="1"/>
  <c r="AE940" i="167"/>
  <c r="AG940" i="167" s="1"/>
  <c r="AD948" i="167"/>
  <c r="AF948" i="167" s="1"/>
  <c r="AH948" i="167" s="1"/>
  <c r="AE948" i="167"/>
  <c r="AG948" i="167" s="1"/>
  <c r="AD956" i="167"/>
  <c r="AF956" i="167" s="1"/>
  <c r="AH956" i="167" s="1"/>
  <c r="AE956" i="167"/>
  <c r="AG956" i="167" s="1"/>
  <c r="AD981" i="167"/>
  <c r="AF981" i="167" s="1"/>
  <c r="AH981" i="167" s="1"/>
  <c r="AE981" i="167"/>
  <c r="AG981" i="167" s="1"/>
  <c r="AE972" i="167"/>
  <c r="AG972" i="167" s="1"/>
  <c r="AD972" i="167"/>
  <c r="AF972" i="167" s="1"/>
  <c r="AH972" i="167" s="1"/>
  <c r="AE962" i="167"/>
  <c r="AG962" i="167" s="1"/>
  <c r="AD962" i="167"/>
  <c r="AF962" i="167" s="1"/>
  <c r="AH962" i="167" s="1"/>
  <c r="AE954" i="167"/>
  <c r="AG954" i="167" s="1"/>
  <c r="AD954" i="167"/>
  <c r="AF954" i="167" s="1"/>
  <c r="AH954" i="167" s="1"/>
  <c r="AI962" i="167"/>
  <c r="AI970" i="167"/>
  <c r="AE982" i="167"/>
  <c r="AG982" i="167" s="1"/>
  <c r="AD982" i="167"/>
  <c r="AF982" i="167" s="1"/>
  <c r="AH982" i="167" s="1"/>
  <c r="AI965" i="167"/>
  <c r="AI978" i="167"/>
  <c r="AE976" i="167"/>
  <c r="AG976" i="167" s="1"/>
  <c r="AD976" i="167"/>
  <c r="AF976" i="167" s="1"/>
  <c r="AH976" i="167" s="1"/>
  <c r="AE984" i="167"/>
  <c r="AG984" i="167" s="1"/>
  <c r="AD984" i="167"/>
  <c r="AF984" i="167" s="1"/>
  <c r="AH984" i="167" s="1"/>
  <c r="AI964" i="167"/>
  <c r="AI972" i="167"/>
  <c r="AI980" i="167"/>
  <c r="AI990" i="167"/>
  <c r="AE992" i="167"/>
  <c r="AG992" i="167" s="1"/>
  <c r="AD992" i="167"/>
  <c r="AF992" i="167" s="1"/>
  <c r="AH992" i="167" s="1"/>
  <c r="AD998" i="167"/>
  <c r="AF998" i="167" s="1"/>
  <c r="AH998" i="167" s="1"/>
  <c r="AE998" i="167"/>
  <c r="AG998" i="167" s="1"/>
  <c r="AD1012" i="167"/>
  <c r="AF1012" i="167" s="1"/>
  <c r="AH1012" i="167" s="1"/>
  <c r="AE1012" i="167"/>
  <c r="AG1012" i="167" s="1"/>
  <c r="AI992" i="167"/>
  <c r="AE1003" i="167"/>
  <c r="AG1003" i="167" s="1"/>
  <c r="AD1003" i="167"/>
  <c r="AF1003" i="167" s="1"/>
  <c r="AH1003" i="167" s="1"/>
  <c r="AI1004" i="167"/>
  <c r="AD1015" i="167"/>
  <c r="AF1015" i="167" s="1"/>
  <c r="AH1015" i="167" s="1"/>
  <c r="AE1015" i="167"/>
  <c r="AG1015" i="167" s="1"/>
  <c r="AE1007" i="167"/>
  <c r="AG1007" i="167" s="1"/>
  <c r="AD1007" i="167"/>
  <c r="AF1007" i="167" s="1"/>
  <c r="AH1007" i="167" s="1"/>
  <c r="AI1003" i="167"/>
  <c r="AI1011" i="167"/>
  <c r="AE25" i="167"/>
  <c r="AG25" i="167" s="1"/>
  <c r="AD25" i="167"/>
  <c r="AF25" i="167" s="1"/>
  <c r="AH25" i="167" s="1"/>
  <c r="AE41" i="167"/>
  <c r="AG41" i="167" s="1"/>
  <c r="AD41" i="167"/>
  <c r="AF41" i="167" s="1"/>
  <c r="AH41" i="167" s="1"/>
  <c r="AE57" i="167"/>
  <c r="AG57" i="167" s="1"/>
  <c r="AD57" i="167"/>
  <c r="AF57" i="167" s="1"/>
  <c r="AH57" i="167" s="1"/>
  <c r="AE73" i="167"/>
  <c r="AG73" i="167" s="1"/>
  <c r="AD73" i="167"/>
  <c r="AF73" i="167" s="1"/>
  <c r="AH73" i="167" s="1"/>
  <c r="AE89" i="167"/>
  <c r="AG89" i="167" s="1"/>
  <c r="AD89" i="167"/>
  <c r="AF89" i="167" s="1"/>
  <c r="AH89" i="167" s="1"/>
  <c r="AE190" i="167"/>
  <c r="AG190" i="167" s="1"/>
  <c r="AD190" i="167"/>
  <c r="AF190" i="167" s="1"/>
  <c r="AH190" i="167" s="1"/>
  <c r="AE222" i="167"/>
  <c r="AG222" i="167" s="1"/>
  <c r="AD222" i="167"/>
  <c r="AF222" i="167" s="1"/>
  <c r="AH222" i="167" s="1"/>
  <c r="AE254" i="167"/>
  <c r="AG254" i="167" s="1"/>
  <c r="AD254" i="167"/>
  <c r="AF254" i="167" s="1"/>
  <c r="AH254" i="167" s="1"/>
  <c r="AE35" i="167"/>
  <c r="AG35" i="167" s="1"/>
  <c r="AD35" i="167"/>
  <c r="AF35" i="167" s="1"/>
  <c r="AH35" i="167" s="1"/>
  <c r="AE51" i="167"/>
  <c r="AG51" i="167" s="1"/>
  <c r="AD51" i="167"/>
  <c r="AF51" i="167" s="1"/>
  <c r="AH51" i="167" s="1"/>
  <c r="AE67" i="167"/>
  <c r="AG67" i="167" s="1"/>
  <c r="AD67" i="167"/>
  <c r="AF67" i="167" s="1"/>
  <c r="AH67" i="167" s="1"/>
  <c r="AE83" i="167"/>
  <c r="AG83" i="167" s="1"/>
  <c r="AD83" i="167"/>
  <c r="AF83" i="167" s="1"/>
  <c r="AH83" i="167" s="1"/>
  <c r="AE194" i="167"/>
  <c r="AG194" i="167" s="1"/>
  <c r="AD194" i="167"/>
  <c r="AF194" i="167" s="1"/>
  <c r="AH194" i="167" s="1"/>
  <c r="AE226" i="167"/>
  <c r="AG226" i="167" s="1"/>
  <c r="AD226" i="167"/>
  <c r="AF226" i="167" s="1"/>
  <c r="AH226" i="167" s="1"/>
  <c r="AE17" i="167"/>
  <c r="AG17" i="167" s="1"/>
  <c r="AD17" i="167"/>
  <c r="AF17" i="167" s="1"/>
  <c r="AH17" i="167" s="1"/>
  <c r="AE107" i="167"/>
  <c r="AG107" i="167" s="1"/>
  <c r="AD107" i="167"/>
  <c r="AF107" i="167" s="1"/>
  <c r="AH107" i="167" s="1"/>
  <c r="AI19" i="167"/>
  <c r="AI27" i="167"/>
  <c r="AI35" i="167"/>
  <c r="AI43" i="167"/>
  <c r="AI51" i="167"/>
  <c r="AI59" i="167"/>
  <c r="AI67" i="167"/>
  <c r="AI75" i="167"/>
  <c r="AI83" i="167"/>
  <c r="AI91" i="167"/>
  <c r="AI99" i="167"/>
  <c r="AI107" i="167"/>
  <c r="AE282" i="167"/>
  <c r="AG282" i="167" s="1"/>
  <c r="AD282" i="167"/>
  <c r="AF282" i="167" s="1"/>
  <c r="AH282" i="167" s="1"/>
  <c r="AE97" i="167"/>
  <c r="AG97" i="167" s="1"/>
  <c r="AD97" i="167"/>
  <c r="AF97" i="167" s="1"/>
  <c r="AH97" i="167" s="1"/>
  <c r="AE105" i="167"/>
  <c r="AG105" i="167" s="1"/>
  <c r="AD105" i="167"/>
  <c r="AF105" i="167" s="1"/>
  <c r="AH105" i="167" s="1"/>
  <c r="AD114" i="167"/>
  <c r="AF114" i="167" s="1"/>
  <c r="AH114" i="167" s="1"/>
  <c r="AE114" i="167"/>
  <c r="AG114" i="167" s="1"/>
  <c r="AD122" i="167"/>
  <c r="AF122" i="167" s="1"/>
  <c r="AH122" i="167" s="1"/>
  <c r="AE122" i="167"/>
  <c r="AG122" i="167" s="1"/>
  <c r="AD130" i="167"/>
  <c r="AF130" i="167" s="1"/>
  <c r="AH130" i="167" s="1"/>
  <c r="AE130" i="167"/>
  <c r="AG130" i="167" s="1"/>
  <c r="AD138" i="167"/>
  <c r="AF138" i="167" s="1"/>
  <c r="AH138" i="167" s="1"/>
  <c r="AE138" i="167"/>
  <c r="AG138" i="167" s="1"/>
  <c r="AD146" i="167"/>
  <c r="AF146" i="167" s="1"/>
  <c r="AH146" i="167" s="1"/>
  <c r="AE146" i="167"/>
  <c r="AG146" i="167" s="1"/>
  <c r="AD154" i="167"/>
  <c r="AF154" i="167" s="1"/>
  <c r="AH154" i="167" s="1"/>
  <c r="AE154" i="167"/>
  <c r="AG154" i="167" s="1"/>
  <c r="AD162" i="167"/>
  <c r="AF162" i="167" s="1"/>
  <c r="AH162" i="167" s="1"/>
  <c r="AE162" i="167"/>
  <c r="AG162" i="167" s="1"/>
  <c r="AD170" i="167"/>
  <c r="AF170" i="167" s="1"/>
  <c r="AH170" i="167" s="1"/>
  <c r="AE170" i="167"/>
  <c r="AG170" i="167" s="1"/>
  <c r="AD178" i="167"/>
  <c r="AF178" i="167" s="1"/>
  <c r="AH178" i="167" s="1"/>
  <c r="AE178" i="167"/>
  <c r="AG178" i="167" s="1"/>
  <c r="AD186" i="167"/>
  <c r="AF186" i="167" s="1"/>
  <c r="AH186" i="167" s="1"/>
  <c r="AE186" i="167"/>
  <c r="AG186" i="167" s="1"/>
  <c r="AE200" i="167"/>
  <c r="AG200" i="167" s="1"/>
  <c r="AD200" i="167"/>
  <c r="AF200" i="167" s="1"/>
  <c r="AH200" i="167" s="1"/>
  <c r="AE216" i="167"/>
  <c r="AG216" i="167" s="1"/>
  <c r="AD216" i="167"/>
  <c r="AF216" i="167" s="1"/>
  <c r="AH216" i="167" s="1"/>
  <c r="AE232" i="167"/>
  <c r="AG232" i="167" s="1"/>
  <c r="AD232" i="167"/>
  <c r="AF232" i="167" s="1"/>
  <c r="AH232" i="167" s="1"/>
  <c r="AE248" i="167"/>
  <c r="AG248" i="167" s="1"/>
  <c r="AD248" i="167"/>
  <c r="AF248" i="167" s="1"/>
  <c r="AH248" i="167" s="1"/>
  <c r="AD315" i="167"/>
  <c r="AF315" i="167" s="1"/>
  <c r="AH315" i="167" s="1"/>
  <c r="AE315" i="167"/>
  <c r="AG315" i="167" s="1"/>
  <c r="AD331" i="167"/>
  <c r="AF331" i="167" s="1"/>
  <c r="AH331" i="167" s="1"/>
  <c r="AE331" i="167"/>
  <c r="AG331" i="167" s="1"/>
  <c r="AI17" i="167"/>
  <c r="AI25" i="167"/>
  <c r="AI33" i="167"/>
  <c r="AI41" i="167"/>
  <c r="AI49" i="167"/>
  <c r="AI57" i="167"/>
  <c r="AI65" i="167"/>
  <c r="AI73" i="167"/>
  <c r="AI81" i="167"/>
  <c r="AI89" i="167"/>
  <c r="AI97" i="167"/>
  <c r="AI105" i="167"/>
  <c r="AD115" i="167"/>
  <c r="AF115" i="167" s="1"/>
  <c r="AH115" i="167" s="1"/>
  <c r="AE115" i="167"/>
  <c r="AG115" i="167" s="1"/>
  <c r="AD123" i="167"/>
  <c r="AF123" i="167" s="1"/>
  <c r="AH123" i="167" s="1"/>
  <c r="AE123" i="167"/>
  <c r="AG123" i="167" s="1"/>
  <c r="AD131" i="167"/>
  <c r="AF131" i="167" s="1"/>
  <c r="AH131" i="167" s="1"/>
  <c r="AE131" i="167"/>
  <c r="AG131" i="167" s="1"/>
  <c r="AD139" i="167"/>
  <c r="AF139" i="167" s="1"/>
  <c r="AH139" i="167" s="1"/>
  <c r="AE139" i="167"/>
  <c r="AG139" i="167" s="1"/>
  <c r="AD147" i="167"/>
  <c r="AF147" i="167" s="1"/>
  <c r="AH147" i="167" s="1"/>
  <c r="AE147" i="167"/>
  <c r="AG147" i="167" s="1"/>
  <c r="AD155" i="167"/>
  <c r="AF155" i="167" s="1"/>
  <c r="AH155" i="167" s="1"/>
  <c r="AE155" i="167"/>
  <c r="AG155" i="167" s="1"/>
  <c r="AD163" i="167"/>
  <c r="AF163" i="167" s="1"/>
  <c r="AH163" i="167" s="1"/>
  <c r="AE163" i="167"/>
  <c r="AG163" i="167" s="1"/>
  <c r="AD171" i="167"/>
  <c r="AF171" i="167" s="1"/>
  <c r="AH171" i="167" s="1"/>
  <c r="AE171" i="167"/>
  <c r="AG171" i="167" s="1"/>
  <c r="AD179" i="167"/>
  <c r="AF179" i="167" s="1"/>
  <c r="AH179" i="167" s="1"/>
  <c r="AE179" i="167"/>
  <c r="AG179" i="167" s="1"/>
  <c r="AD187" i="167"/>
  <c r="AF187" i="167" s="1"/>
  <c r="AH187" i="167" s="1"/>
  <c r="AE187" i="167"/>
  <c r="AG187" i="167" s="1"/>
  <c r="AE262" i="167"/>
  <c r="AG262" i="167" s="1"/>
  <c r="AD262" i="167"/>
  <c r="AF262" i="167" s="1"/>
  <c r="AH262" i="167" s="1"/>
  <c r="AE272" i="167"/>
  <c r="AG272" i="167" s="1"/>
  <c r="AD272" i="167"/>
  <c r="AF272" i="167" s="1"/>
  <c r="AH272" i="167" s="1"/>
  <c r="AE288" i="167"/>
  <c r="AG288" i="167" s="1"/>
  <c r="AD288" i="167"/>
  <c r="AF288" i="167" s="1"/>
  <c r="AH288" i="167" s="1"/>
  <c r="AE527" i="167"/>
  <c r="AG527" i="167" s="1"/>
  <c r="AD527" i="167"/>
  <c r="AF527" i="167" s="1"/>
  <c r="AH527" i="167" s="1"/>
  <c r="AE559" i="167"/>
  <c r="AG559" i="167" s="1"/>
  <c r="AD559" i="167"/>
  <c r="AF559" i="167" s="1"/>
  <c r="AH559" i="167" s="1"/>
  <c r="AE591" i="167"/>
  <c r="AG591" i="167" s="1"/>
  <c r="AD591" i="167"/>
  <c r="AF591" i="167" s="1"/>
  <c r="AH591" i="167" s="1"/>
  <c r="AD627" i="167"/>
  <c r="AF627" i="167" s="1"/>
  <c r="AH627" i="167" s="1"/>
  <c r="AE627" i="167"/>
  <c r="AG627" i="167" s="1"/>
  <c r="AE117" i="167"/>
  <c r="AG117" i="167" s="1"/>
  <c r="AD117" i="167"/>
  <c r="AF117" i="167" s="1"/>
  <c r="AH117" i="167" s="1"/>
  <c r="AE125" i="167"/>
  <c r="AG125" i="167" s="1"/>
  <c r="AD125" i="167"/>
  <c r="AF125" i="167" s="1"/>
  <c r="AH125" i="167" s="1"/>
  <c r="AE133" i="167"/>
  <c r="AG133" i="167" s="1"/>
  <c r="AD133" i="167"/>
  <c r="AF133" i="167" s="1"/>
  <c r="AH133" i="167" s="1"/>
  <c r="AE141" i="167"/>
  <c r="AG141" i="167" s="1"/>
  <c r="AD141" i="167"/>
  <c r="AF141" i="167" s="1"/>
  <c r="AH141" i="167" s="1"/>
  <c r="AE149" i="167"/>
  <c r="AG149" i="167" s="1"/>
  <c r="AD149" i="167"/>
  <c r="AF149" i="167" s="1"/>
  <c r="AH149" i="167" s="1"/>
  <c r="AE157" i="167"/>
  <c r="AG157" i="167" s="1"/>
  <c r="AD157" i="167"/>
  <c r="AF157" i="167" s="1"/>
  <c r="AH157" i="167" s="1"/>
  <c r="AE165" i="167"/>
  <c r="AG165" i="167" s="1"/>
  <c r="AD165" i="167"/>
  <c r="AF165" i="167" s="1"/>
  <c r="AH165" i="167" s="1"/>
  <c r="AE173" i="167"/>
  <c r="AG173" i="167" s="1"/>
  <c r="AD173" i="167"/>
  <c r="AF173" i="167" s="1"/>
  <c r="AH173" i="167" s="1"/>
  <c r="AE181" i="167"/>
  <c r="AG181" i="167" s="1"/>
  <c r="AD181" i="167"/>
  <c r="AF181" i="167" s="1"/>
  <c r="AH181" i="167" s="1"/>
  <c r="AD189" i="167"/>
  <c r="AF189" i="167" s="1"/>
  <c r="AH189" i="167" s="1"/>
  <c r="AE189" i="167"/>
  <c r="AG189" i="167" s="1"/>
  <c r="AD197" i="167"/>
  <c r="AF197" i="167" s="1"/>
  <c r="AH197" i="167" s="1"/>
  <c r="AE197" i="167"/>
  <c r="AG197" i="167" s="1"/>
  <c r="AD205" i="167"/>
  <c r="AF205" i="167" s="1"/>
  <c r="AH205" i="167" s="1"/>
  <c r="AE205" i="167"/>
  <c r="AG205" i="167" s="1"/>
  <c r="AD213" i="167"/>
  <c r="AF213" i="167" s="1"/>
  <c r="AH213" i="167" s="1"/>
  <c r="AE213" i="167"/>
  <c r="AG213" i="167" s="1"/>
  <c r="AD221" i="167"/>
  <c r="AF221" i="167" s="1"/>
  <c r="AH221" i="167" s="1"/>
  <c r="AE221" i="167"/>
  <c r="AG221" i="167" s="1"/>
  <c r="AD229" i="167"/>
  <c r="AF229" i="167" s="1"/>
  <c r="AH229" i="167" s="1"/>
  <c r="AE229" i="167"/>
  <c r="AG229" i="167" s="1"/>
  <c r="AD237" i="167"/>
  <c r="AF237" i="167" s="1"/>
  <c r="AH237" i="167" s="1"/>
  <c r="AE237" i="167"/>
  <c r="AG237" i="167" s="1"/>
  <c r="AD245" i="167"/>
  <c r="AF245" i="167" s="1"/>
  <c r="AH245" i="167" s="1"/>
  <c r="AE245" i="167"/>
  <c r="AG245" i="167" s="1"/>
  <c r="AD253" i="167"/>
  <c r="AF253" i="167" s="1"/>
  <c r="AH253" i="167" s="1"/>
  <c r="AE253" i="167"/>
  <c r="AG253" i="167" s="1"/>
  <c r="AD261" i="167"/>
  <c r="AF261" i="167" s="1"/>
  <c r="AH261" i="167" s="1"/>
  <c r="AE261" i="167"/>
  <c r="AG261" i="167" s="1"/>
  <c r="AD269" i="167"/>
  <c r="AF269" i="167" s="1"/>
  <c r="AH269" i="167" s="1"/>
  <c r="AE269" i="167"/>
  <c r="AG269" i="167" s="1"/>
  <c r="AD277" i="167"/>
  <c r="AF277" i="167" s="1"/>
  <c r="AH277" i="167" s="1"/>
  <c r="AE277" i="167"/>
  <c r="AG277" i="167" s="1"/>
  <c r="AD285" i="167"/>
  <c r="AF285" i="167" s="1"/>
  <c r="AH285" i="167" s="1"/>
  <c r="AE285" i="167"/>
  <c r="AG285" i="167" s="1"/>
  <c r="AI295" i="167"/>
  <c r="AI311" i="167"/>
  <c r="AI327" i="167"/>
  <c r="AE344" i="167"/>
  <c r="AG344" i="167" s="1"/>
  <c r="AD344" i="167"/>
  <c r="AF344" i="167" s="1"/>
  <c r="AH344" i="167" s="1"/>
  <c r="AE360" i="167"/>
  <c r="AG360" i="167" s="1"/>
  <c r="AD360" i="167"/>
  <c r="AF360" i="167" s="1"/>
  <c r="AH360" i="167" s="1"/>
  <c r="AE376" i="167"/>
  <c r="AG376" i="167" s="1"/>
  <c r="AD376" i="167"/>
  <c r="AF376" i="167" s="1"/>
  <c r="AH376" i="167" s="1"/>
  <c r="AE392" i="167"/>
  <c r="AG392" i="167" s="1"/>
  <c r="AD392" i="167"/>
  <c r="AF392" i="167" s="1"/>
  <c r="AH392" i="167" s="1"/>
  <c r="AE408" i="167"/>
  <c r="AG408" i="167" s="1"/>
  <c r="AD408" i="167"/>
  <c r="AF408" i="167" s="1"/>
  <c r="AH408" i="167" s="1"/>
  <c r="AD418" i="167"/>
  <c r="AF418" i="167" s="1"/>
  <c r="AH418" i="167" s="1"/>
  <c r="AE418" i="167"/>
  <c r="AG418" i="167" s="1"/>
  <c r="AD446" i="167"/>
  <c r="AF446" i="167" s="1"/>
  <c r="AH446" i="167" s="1"/>
  <c r="AE446" i="167"/>
  <c r="AG446" i="167" s="1"/>
  <c r="AD462" i="167"/>
  <c r="AF462" i="167" s="1"/>
  <c r="AH462" i="167" s="1"/>
  <c r="AE462" i="167"/>
  <c r="AG462" i="167" s="1"/>
  <c r="AD478" i="167"/>
  <c r="AF478" i="167" s="1"/>
  <c r="AH478" i="167" s="1"/>
  <c r="AE478" i="167"/>
  <c r="AG478" i="167" s="1"/>
  <c r="AD494" i="167"/>
  <c r="AF494" i="167" s="1"/>
  <c r="AH494" i="167" s="1"/>
  <c r="AE494" i="167"/>
  <c r="AG494" i="167" s="1"/>
  <c r="AE515" i="167"/>
  <c r="AG515" i="167" s="1"/>
  <c r="AD515" i="167"/>
  <c r="AF515" i="167" s="1"/>
  <c r="AH515" i="167" s="1"/>
  <c r="AE547" i="167"/>
  <c r="AG547" i="167" s="1"/>
  <c r="AD547" i="167"/>
  <c r="AF547" i="167" s="1"/>
  <c r="AH547" i="167" s="1"/>
  <c r="AE579" i="167"/>
  <c r="AG579" i="167" s="1"/>
  <c r="AD579" i="167"/>
  <c r="AF579" i="167" s="1"/>
  <c r="AH579" i="167" s="1"/>
  <c r="AE611" i="167"/>
  <c r="AG611" i="167" s="1"/>
  <c r="AD611" i="167"/>
  <c r="AF611" i="167" s="1"/>
  <c r="AH611" i="167" s="1"/>
  <c r="AD667" i="167"/>
  <c r="AF667" i="167" s="1"/>
  <c r="AH667" i="167" s="1"/>
  <c r="AE667" i="167"/>
  <c r="AG667" i="167" s="1"/>
  <c r="AI192" i="167"/>
  <c r="AI200" i="167"/>
  <c r="AI208" i="167"/>
  <c r="AI216" i="167"/>
  <c r="AI224" i="167"/>
  <c r="AI232" i="167"/>
  <c r="AI240" i="167"/>
  <c r="AI248" i="167"/>
  <c r="AI256" i="167"/>
  <c r="AI264" i="167"/>
  <c r="AI272" i="167"/>
  <c r="AI280" i="167"/>
  <c r="AI288" i="167"/>
  <c r="AE296" i="167"/>
  <c r="AG296" i="167" s="1"/>
  <c r="AD296" i="167"/>
  <c r="AF296" i="167" s="1"/>
  <c r="AH296" i="167" s="1"/>
  <c r="AE304" i="167"/>
  <c r="AG304" i="167" s="1"/>
  <c r="AD304" i="167"/>
  <c r="AF304" i="167" s="1"/>
  <c r="AH304" i="167" s="1"/>
  <c r="AE312" i="167"/>
  <c r="AG312" i="167" s="1"/>
  <c r="AD312" i="167"/>
  <c r="AF312" i="167" s="1"/>
  <c r="AH312" i="167" s="1"/>
  <c r="AE320" i="167"/>
  <c r="AG320" i="167" s="1"/>
  <c r="AD320" i="167"/>
  <c r="AF320" i="167" s="1"/>
  <c r="AH320" i="167" s="1"/>
  <c r="AE328" i="167"/>
  <c r="AG328" i="167" s="1"/>
  <c r="AD328" i="167"/>
  <c r="AF328" i="167" s="1"/>
  <c r="AH328" i="167" s="1"/>
  <c r="AE336" i="167"/>
  <c r="AG336" i="167" s="1"/>
  <c r="AD336" i="167"/>
  <c r="AF336" i="167" s="1"/>
  <c r="AH336" i="167" s="1"/>
  <c r="AE350" i="167"/>
  <c r="AG350" i="167" s="1"/>
  <c r="AD350" i="167"/>
  <c r="AF350" i="167" s="1"/>
  <c r="AH350" i="167" s="1"/>
  <c r="AE366" i="167"/>
  <c r="AG366" i="167" s="1"/>
  <c r="AD366" i="167"/>
  <c r="AF366" i="167" s="1"/>
  <c r="AH366" i="167" s="1"/>
  <c r="AE382" i="167"/>
  <c r="AG382" i="167" s="1"/>
  <c r="AD382" i="167"/>
  <c r="AF382" i="167" s="1"/>
  <c r="AH382" i="167" s="1"/>
  <c r="AE398" i="167"/>
  <c r="AG398" i="167" s="1"/>
  <c r="AD398" i="167"/>
  <c r="AF398" i="167" s="1"/>
  <c r="AH398" i="167" s="1"/>
  <c r="AD414" i="167"/>
  <c r="AF414" i="167" s="1"/>
  <c r="AH414" i="167" s="1"/>
  <c r="AE414" i="167"/>
  <c r="AG414" i="167" s="1"/>
  <c r="AE694" i="167"/>
  <c r="AG694" i="167" s="1"/>
  <c r="AD694" i="167"/>
  <c r="AF694" i="167" s="1"/>
  <c r="AH694" i="167" s="1"/>
  <c r="AI344" i="167"/>
  <c r="AI352" i="167"/>
  <c r="AI360" i="167"/>
  <c r="AI368" i="167"/>
  <c r="AI376" i="167"/>
  <c r="AI384" i="167"/>
  <c r="AI392" i="167"/>
  <c r="AI400" i="167"/>
  <c r="AI408" i="167"/>
  <c r="AI418" i="167"/>
  <c r="AI434" i="167"/>
  <c r="AI450" i="167"/>
  <c r="AI466" i="167"/>
  <c r="AI482" i="167"/>
  <c r="AI498" i="167"/>
  <c r="AE671" i="167"/>
  <c r="AG671" i="167" s="1"/>
  <c r="AD671" i="167"/>
  <c r="AF671" i="167" s="1"/>
  <c r="AH671" i="167" s="1"/>
  <c r="AE718" i="167"/>
  <c r="AG718" i="167" s="1"/>
  <c r="AD718" i="167"/>
  <c r="AF718" i="167" s="1"/>
  <c r="AH718" i="167" s="1"/>
  <c r="AE517" i="167"/>
  <c r="AG517" i="167" s="1"/>
  <c r="AD517" i="167"/>
  <c r="AF517" i="167" s="1"/>
  <c r="AH517" i="167" s="1"/>
  <c r="AE533" i="167"/>
  <c r="AG533" i="167" s="1"/>
  <c r="AD533" i="167"/>
  <c r="AF533" i="167" s="1"/>
  <c r="AH533" i="167" s="1"/>
  <c r="AE549" i="167"/>
  <c r="AG549" i="167" s="1"/>
  <c r="AD549" i="167"/>
  <c r="AF549" i="167" s="1"/>
  <c r="AH549" i="167" s="1"/>
  <c r="AE565" i="167"/>
  <c r="AG565" i="167" s="1"/>
  <c r="AD565" i="167"/>
  <c r="AF565" i="167" s="1"/>
  <c r="AH565" i="167" s="1"/>
  <c r="AE581" i="167"/>
  <c r="AG581" i="167" s="1"/>
  <c r="AD581" i="167"/>
  <c r="AF581" i="167" s="1"/>
  <c r="AH581" i="167" s="1"/>
  <c r="AE597" i="167"/>
  <c r="AG597" i="167" s="1"/>
  <c r="AD597" i="167"/>
  <c r="AF597" i="167" s="1"/>
  <c r="AH597" i="167" s="1"/>
  <c r="AE613" i="167"/>
  <c r="AG613" i="167" s="1"/>
  <c r="AD613" i="167"/>
  <c r="AF613" i="167" s="1"/>
  <c r="AH613" i="167" s="1"/>
  <c r="AD647" i="167"/>
  <c r="AF647" i="167" s="1"/>
  <c r="AH647" i="167" s="1"/>
  <c r="AE647" i="167"/>
  <c r="AG647" i="167" s="1"/>
  <c r="AD707" i="167"/>
  <c r="AF707" i="167" s="1"/>
  <c r="AH707" i="167" s="1"/>
  <c r="AE707" i="167"/>
  <c r="AG707" i="167" s="1"/>
  <c r="AD293" i="167"/>
  <c r="AF293" i="167" s="1"/>
  <c r="AH293" i="167" s="1"/>
  <c r="AE293" i="167"/>
  <c r="AG293" i="167" s="1"/>
  <c r="AD301" i="167"/>
  <c r="AF301" i="167" s="1"/>
  <c r="AH301" i="167" s="1"/>
  <c r="AE301" i="167"/>
  <c r="AG301" i="167" s="1"/>
  <c r="AD309" i="167"/>
  <c r="AF309" i="167" s="1"/>
  <c r="AH309" i="167" s="1"/>
  <c r="AE309" i="167"/>
  <c r="AG309" i="167" s="1"/>
  <c r="AD317" i="167"/>
  <c r="AF317" i="167" s="1"/>
  <c r="AH317" i="167" s="1"/>
  <c r="AE317" i="167"/>
  <c r="AG317" i="167" s="1"/>
  <c r="AD325" i="167"/>
  <c r="AF325" i="167" s="1"/>
  <c r="AH325" i="167" s="1"/>
  <c r="AE325" i="167"/>
  <c r="AG325" i="167" s="1"/>
  <c r="AD333" i="167"/>
  <c r="AF333" i="167" s="1"/>
  <c r="AH333" i="167" s="1"/>
  <c r="AE333" i="167"/>
  <c r="AG333" i="167" s="1"/>
  <c r="AD341" i="167"/>
  <c r="AF341" i="167" s="1"/>
  <c r="AH341" i="167" s="1"/>
  <c r="AE341" i="167"/>
  <c r="AG341" i="167" s="1"/>
  <c r="AD349" i="167"/>
  <c r="AF349" i="167" s="1"/>
  <c r="AH349" i="167" s="1"/>
  <c r="AE349" i="167"/>
  <c r="AG349" i="167" s="1"/>
  <c r="AD357" i="167"/>
  <c r="AF357" i="167" s="1"/>
  <c r="AH357" i="167" s="1"/>
  <c r="AE357" i="167"/>
  <c r="AG357" i="167" s="1"/>
  <c r="AD365" i="167"/>
  <c r="AF365" i="167" s="1"/>
  <c r="AH365" i="167" s="1"/>
  <c r="AE365" i="167"/>
  <c r="AG365" i="167" s="1"/>
  <c r="AD373" i="167"/>
  <c r="AF373" i="167" s="1"/>
  <c r="AH373" i="167" s="1"/>
  <c r="AE373" i="167"/>
  <c r="AG373" i="167" s="1"/>
  <c r="AD381" i="167"/>
  <c r="AF381" i="167" s="1"/>
  <c r="AH381" i="167" s="1"/>
  <c r="AE381" i="167"/>
  <c r="AG381" i="167" s="1"/>
  <c r="AD389" i="167"/>
  <c r="AF389" i="167" s="1"/>
  <c r="AH389" i="167" s="1"/>
  <c r="AE389" i="167"/>
  <c r="AG389" i="167" s="1"/>
  <c r="AD397" i="167"/>
  <c r="AF397" i="167" s="1"/>
  <c r="AH397" i="167" s="1"/>
  <c r="AE397" i="167"/>
  <c r="AG397" i="167" s="1"/>
  <c r="AD405" i="167"/>
  <c r="AF405" i="167" s="1"/>
  <c r="AH405" i="167" s="1"/>
  <c r="AE405" i="167"/>
  <c r="AG405" i="167" s="1"/>
  <c r="AE413" i="167"/>
  <c r="AG413" i="167" s="1"/>
  <c r="AD413" i="167"/>
  <c r="AF413" i="167" s="1"/>
  <c r="AH413" i="167" s="1"/>
  <c r="AE421" i="167"/>
  <c r="AG421" i="167" s="1"/>
  <c r="AD421" i="167"/>
  <c r="AF421" i="167" s="1"/>
  <c r="AH421" i="167" s="1"/>
  <c r="AE429" i="167"/>
  <c r="AG429" i="167" s="1"/>
  <c r="AD429" i="167"/>
  <c r="AF429" i="167" s="1"/>
  <c r="AH429" i="167" s="1"/>
  <c r="AE437" i="167"/>
  <c r="AG437" i="167" s="1"/>
  <c r="AD437" i="167"/>
  <c r="AF437" i="167" s="1"/>
  <c r="AH437" i="167" s="1"/>
  <c r="AE445" i="167"/>
  <c r="AG445" i="167" s="1"/>
  <c r="AD445" i="167"/>
  <c r="AF445" i="167" s="1"/>
  <c r="AH445" i="167" s="1"/>
  <c r="AE453" i="167"/>
  <c r="AG453" i="167" s="1"/>
  <c r="AD453" i="167"/>
  <c r="AF453" i="167" s="1"/>
  <c r="AH453" i="167" s="1"/>
  <c r="AE461" i="167"/>
  <c r="AG461" i="167" s="1"/>
  <c r="AD461" i="167"/>
  <c r="AF461" i="167" s="1"/>
  <c r="AH461" i="167" s="1"/>
  <c r="AE469" i="167"/>
  <c r="AG469" i="167" s="1"/>
  <c r="AD469" i="167"/>
  <c r="AF469" i="167" s="1"/>
  <c r="AH469" i="167" s="1"/>
  <c r="AE477" i="167"/>
  <c r="AG477" i="167" s="1"/>
  <c r="AD477" i="167"/>
  <c r="AF477" i="167" s="1"/>
  <c r="AH477" i="167" s="1"/>
  <c r="AE485" i="167"/>
  <c r="AG485" i="167" s="1"/>
  <c r="AD485" i="167"/>
  <c r="AF485" i="167" s="1"/>
  <c r="AH485" i="167" s="1"/>
  <c r="AE493" i="167"/>
  <c r="AG493" i="167" s="1"/>
  <c r="AD493" i="167"/>
  <c r="AF493" i="167" s="1"/>
  <c r="AH493" i="167" s="1"/>
  <c r="AE501" i="167"/>
  <c r="AG501" i="167" s="1"/>
  <c r="AD501" i="167"/>
  <c r="AF501" i="167" s="1"/>
  <c r="AH501" i="167" s="1"/>
  <c r="AE629" i="167"/>
  <c r="AG629" i="167" s="1"/>
  <c r="AD629" i="167"/>
  <c r="AF629" i="167" s="1"/>
  <c r="AH629" i="167" s="1"/>
  <c r="AE645" i="167"/>
  <c r="AG645" i="167" s="1"/>
  <c r="AD645" i="167"/>
  <c r="AF645" i="167" s="1"/>
  <c r="AH645" i="167" s="1"/>
  <c r="AE661" i="167"/>
  <c r="AG661" i="167" s="1"/>
  <c r="AD661" i="167"/>
  <c r="AF661" i="167" s="1"/>
  <c r="AH661" i="167" s="1"/>
  <c r="AD691" i="167"/>
  <c r="AF691" i="167" s="1"/>
  <c r="AH691" i="167" s="1"/>
  <c r="AE691" i="167"/>
  <c r="AG691" i="167" s="1"/>
  <c r="AE821" i="167"/>
  <c r="AG821" i="167" s="1"/>
  <c r="AD821" i="167"/>
  <c r="AF821" i="167" s="1"/>
  <c r="AH821" i="167" s="1"/>
  <c r="AD420" i="167"/>
  <c r="AF420" i="167" s="1"/>
  <c r="AH420" i="167" s="1"/>
  <c r="AE420" i="167"/>
  <c r="AG420" i="167" s="1"/>
  <c r="AD428" i="167"/>
  <c r="AF428" i="167" s="1"/>
  <c r="AH428" i="167" s="1"/>
  <c r="AE428" i="167"/>
  <c r="AG428" i="167" s="1"/>
  <c r="AD436" i="167"/>
  <c r="AF436" i="167" s="1"/>
  <c r="AH436" i="167" s="1"/>
  <c r="AE436" i="167"/>
  <c r="AG436" i="167" s="1"/>
  <c r="AD444" i="167"/>
  <c r="AF444" i="167" s="1"/>
  <c r="AH444" i="167" s="1"/>
  <c r="AE444" i="167"/>
  <c r="AG444" i="167" s="1"/>
  <c r="AD452" i="167"/>
  <c r="AF452" i="167" s="1"/>
  <c r="AH452" i="167" s="1"/>
  <c r="AE452" i="167"/>
  <c r="AG452" i="167" s="1"/>
  <c r="AD460" i="167"/>
  <c r="AF460" i="167" s="1"/>
  <c r="AH460" i="167" s="1"/>
  <c r="AE460" i="167"/>
  <c r="AG460" i="167" s="1"/>
  <c r="AD468" i="167"/>
  <c r="AF468" i="167" s="1"/>
  <c r="AH468" i="167" s="1"/>
  <c r="AE468" i="167"/>
  <c r="AG468" i="167" s="1"/>
  <c r="AD476" i="167"/>
  <c r="AF476" i="167" s="1"/>
  <c r="AH476" i="167" s="1"/>
  <c r="AE476" i="167"/>
  <c r="AG476" i="167" s="1"/>
  <c r="AD484" i="167"/>
  <c r="AF484" i="167" s="1"/>
  <c r="AH484" i="167" s="1"/>
  <c r="AE484" i="167"/>
  <c r="AG484" i="167" s="1"/>
  <c r="AD492" i="167"/>
  <c r="AF492" i="167" s="1"/>
  <c r="AH492" i="167" s="1"/>
  <c r="AE492" i="167"/>
  <c r="AG492" i="167" s="1"/>
  <c r="AD500" i="167"/>
  <c r="AF500" i="167" s="1"/>
  <c r="AH500" i="167" s="1"/>
  <c r="AE500" i="167"/>
  <c r="AG500" i="167" s="1"/>
  <c r="AD508" i="167"/>
  <c r="AF508" i="167" s="1"/>
  <c r="AH508" i="167" s="1"/>
  <c r="AE508" i="167"/>
  <c r="AG508" i="167" s="1"/>
  <c r="AD516" i="167"/>
  <c r="AF516" i="167" s="1"/>
  <c r="AH516" i="167" s="1"/>
  <c r="AE516" i="167"/>
  <c r="AG516" i="167" s="1"/>
  <c r="AD524" i="167"/>
  <c r="AF524" i="167" s="1"/>
  <c r="AH524" i="167" s="1"/>
  <c r="AE524" i="167"/>
  <c r="AG524" i="167" s="1"/>
  <c r="AD532" i="167"/>
  <c r="AF532" i="167" s="1"/>
  <c r="AH532" i="167" s="1"/>
  <c r="AE532" i="167"/>
  <c r="AG532" i="167" s="1"/>
  <c r="AD540" i="167"/>
  <c r="AF540" i="167" s="1"/>
  <c r="AH540" i="167" s="1"/>
  <c r="AE540" i="167"/>
  <c r="AG540" i="167" s="1"/>
  <c r="AD548" i="167"/>
  <c r="AF548" i="167" s="1"/>
  <c r="AH548" i="167" s="1"/>
  <c r="AE548" i="167"/>
  <c r="AG548" i="167" s="1"/>
  <c r="AD556" i="167"/>
  <c r="AF556" i="167" s="1"/>
  <c r="AH556" i="167" s="1"/>
  <c r="AE556" i="167"/>
  <c r="AG556" i="167" s="1"/>
  <c r="AD564" i="167"/>
  <c r="AF564" i="167" s="1"/>
  <c r="AH564" i="167" s="1"/>
  <c r="AE564" i="167"/>
  <c r="AG564" i="167" s="1"/>
  <c r="AD572" i="167"/>
  <c r="AF572" i="167" s="1"/>
  <c r="AH572" i="167" s="1"/>
  <c r="AE572" i="167"/>
  <c r="AG572" i="167" s="1"/>
  <c r="AD580" i="167"/>
  <c r="AF580" i="167" s="1"/>
  <c r="AH580" i="167" s="1"/>
  <c r="AE580" i="167"/>
  <c r="AG580" i="167" s="1"/>
  <c r="AD588" i="167"/>
  <c r="AF588" i="167" s="1"/>
  <c r="AH588" i="167" s="1"/>
  <c r="AE588" i="167"/>
  <c r="AG588" i="167" s="1"/>
  <c r="AD596" i="167"/>
  <c r="AF596" i="167" s="1"/>
  <c r="AH596" i="167" s="1"/>
  <c r="AE596" i="167"/>
  <c r="AG596" i="167" s="1"/>
  <c r="AD604" i="167"/>
  <c r="AF604" i="167" s="1"/>
  <c r="AH604" i="167" s="1"/>
  <c r="AE604" i="167"/>
  <c r="AG604" i="167" s="1"/>
  <c r="AD612" i="167"/>
  <c r="AF612" i="167" s="1"/>
  <c r="AH612" i="167" s="1"/>
  <c r="AE612" i="167"/>
  <c r="AG612" i="167" s="1"/>
  <c r="AD620" i="167"/>
  <c r="AF620" i="167" s="1"/>
  <c r="AH620" i="167" s="1"/>
  <c r="AE620" i="167"/>
  <c r="AG620" i="167" s="1"/>
  <c r="AD628" i="167"/>
  <c r="AF628" i="167" s="1"/>
  <c r="AH628" i="167" s="1"/>
  <c r="AE628" i="167"/>
  <c r="AG628" i="167" s="1"/>
  <c r="AD636" i="167"/>
  <c r="AF636" i="167" s="1"/>
  <c r="AH636" i="167" s="1"/>
  <c r="AE636" i="167"/>
  <c r="AG636" i="167" s="1"/>
  <c r="AD644" i="167"/>
  <c r="AF644" i="167" s="1"/>
  <c r="AH644" i="167" s="1"/>
  <c r="AE644" i="167"/>
  <c r="AG644" i="167" s="1"/>
  <c r="AD652" i="167"/>
  <c r="AF652" i="167" s="1"/>
  <c r="AH652" i="167" s="1"/>
  <c r="AE652" i="167"/>
  <c r="AG652" i="167" s="1"/>
  <c r="AD660" i="167"/>
  <c r="AF660" i="167" s="1"/>
  <c r="AH660" i="167" s="1"/>
  <c r="AE660" i="167"/>
  <c r="AG660" i="167" s="1"/>
  <c r="AD668" i="167"/>
  <c r="AF668" i="167" s="1"/>
  <c r="AH668" i="167" s="1"/>
  <c r="AE668" i="167"/>
  <c r="AG668" i="167" s="1"/>
  <c r="AI677" i="167"/>
  <c r="AE696" i="167"/>
  <c r="AG696" i="167" s="1"/>
  <c r="AD696" i="167"/>
  <c r="AF696" i="167" s="1"/>
  <c r="AH696" i="167" s="1"/>
  <c r="AE708" i="167"/>
  <c r="AG708" i="167" s="1"/>
  <c r="AD708" i="167"/>
  <c r="AF708" i="167" s="1"/>
  <c r="AH708" i="167" s="1"/>
  <c r="AI672" i="167"/>
  <c r="AE702" i="167"/>
  <c r="AG702" i="167" s="1"/>
  <c r="AD702" i="167"/>
  <c r="AF702" i="167" s="1"/>
  <c r="AH702" i="167" s="1"/>
  <c r="AE736" i="167"/>
  <c r="AG736" i="167" s="1"/>
  <c r="AD736" i="167"/>
  <c r="AF736" i="167" s="1"/>
  <c r="AH736" i="167" s="1"/>
  <c r="AI503" i="167"/>
  <c r="AI511" i="167"/>
  <c r="AI519" i="167"/>
  <c r="AI527" i="167"/>
  <c r="AI535" i="167"/>
  <c r="AI543" i="167"/>
  <c r="AI551" i="167"/>
  <c r="AI559" i="167"/>
  <c r="AI567" i="167"/>
  <c r="AI575" i="167"/>
  <c r="AI583" i="167"/>
  <c r="AI591" i="167"/>
  <c r="AI599" i="167"/>
  <c r="AI607" i="167"/>
  <c r="AI615" i="167"/>
  <c r="AD676" i="167"/>
  <c r="AF676" i="167" s="1"/>
  <c r="AH676" i="167" s="1"/>
  <c r="AE676" i="167"/>
  <c r="AG676" i="167" s="1"/>
  <c r="AD684" i="167"/>
  <c r="AF684" i="167" s="1"/>
  <c r="AH684" i="167" s="1"/>
  <c r="AE684" i="167"/>
  <c r="AG684" i="167" s="1"/>
  <c r="AD695" i="167"/>
  <c r="AF695" i="167" s="1"/>
  <c r="AH695" i="167" s="1"/>
  <c r="AE695" i="167"/>
  <c r="AG695" i="167" s="1"/>
  <c r="AE722" i="167"/>
  <c r="AG722" i="167" s="1"/>
  <c r="AD722" i="167"/>
  <c r="AF722" i="167" s="1"/>
  <c r="AH722" i="167" s="1"/>
  <c r="AD711" i="167"/>
  <c r="AF711" i="167" s="1"/>
  <c r="AH711" i="167" s="1"/>
  <c r="AE711" i="167"/>
  <c r="AG711" i="167" s="1"/>
  <c r="AD719" i="167"/>
  <c r="AF719" i="167" s="1"/>
  <c r="AH719" i="167" s="1"/>
  <c r="AE719" i="167"/>
  <c r="AG719" i="167" s="1"/>
  <c r="AD727" i="167"/>
  <c r="AF727" i="167" s="1"/>
  <c r="AH727" i="167" s="1"/>
  <c r="AE727" i="167"/>
  <c r="AG727" i="167" s="1"/>
  <c r="AD735" i="167"/>
  <c r="AF735" i="167" s="1"/>
  <c r="AH735" i="167" s="1"/>
  <c r="AE735" i="167"/>
  <c r="AG735" i="167" s="1"/>
  <c r="AE845" i="167"/>
  <c r="AG845" i="167" s="1"/>
  <c r="AD845" i="167"/>
  <c r="AF845" i="167" s="1"/>
  <c r="AH845" i="167" s="1"/>
  <c r="AE675" i="167"/>
  <c r="AG675" i="167" s="1"/>
  <c r="AD675" i="167"/>
  <c r="AF675" i="167" s="1"/>
  <c r="AH675" i="167" s="1"/>
  <c r="AE683" i="167"/>
  <c r="AG683" i="167" s="1"/>
  <c r="AD683" i="167"/>
  <c r="AF683" i="167" s="1"/>
  <c r="AH683" i="167" s="1"/>
  <c r="AI695" i="167"/>
  <c r="AI711" i="167"/>
  <c r="AI727" i="167"/>
  <c r="AE618" i="167"/>
  <c r="AG618" i="167" s="1"/>
  <c r="AD618" i="167"/>
  <c r="AF618" i="167" s="1"/>
  <c r="AH618" i="167" s="1"/>
  <c r="AE626" i="167"/>
  <c r="AG626" i="167" s="1"/>
  <c r="AD626" i="167"/>
  <c r="AF626" i="167" s="1"/>
  <c r="AH626" i="167" s="1"/>
  <c r="AE634" i="167"/>
  <c r="AG634" i="167" s="1"/>
  <c r="AD634" i="167"/>
  <c r="AF634" i="167" s="1"/>
  <c r="AH634" i="167" s="1"/>
  <c r="AE642" i="167"/>
  <c r="AG642" i="167" s="1"/>
  <c r="AD642" i="167"/>
  <c r="AF642" i="167" s="1"/>
  <c r="AH642" i="167" s="1"/>
  <c r="AE650" i="167"/>
  <c r="AG650" i="167" s="1"/>
  <c r="AD650" i="167"/>
  <c r="AF650" i="167" s="1"/>
  <c r="AH650" i="167" s="1"/>
  <c r="AE658" i="167"/>
  <c r="AG658" i="167" s="1"/>
  <c r="AD658" i="167"/>
  <c r="AF658" i="167" s="1"/>
  <c r="AH658" i="167" s="1"/>
  <c r="AE666" i="167"/>
  <c r="AG666" i="167" s="1"/>
  <c r="AD666" i="167"/>
  <c r="AF666" i="167" s="1"/>
  <c r="AH666" i="167" s="1"/>
  <c r="AE674" i="167"/>
  <c r="AG674" i="167" s="1"/>
  <c r="AD674" i="167"/>
  <c r="AF674" i="167" s="1"/>
  <c r="AH674" i="167" s="1"/>
  <c r="AE682" i="167"/>
  <c r="AG682" i="167" s="1"/>
  <c r="AD682" i="167"/>
  <c r="AF682" i="167" s="1"/>
  <c r="AH682" i="167" s="1"/>
  <c r="AE755" i="167"/>
  <c r="AG755" i="167" s="1"/>
  <c r="AD755" i="167"/>
  <c r="AF755" i="167" s="1"/>
  <c r="AH755" i="167" s="1"/>
  <c r="AE869" i="167"/>
  <c r="AG869" i="167" s="1"/>
  <c r="AD869" i="167"/>
  <c r="AF869" i="167" s="1"/>
  <c r="AH869" i="167" s="1"/>
  <c r="AE693" i="167"/>
  <c r="AG693" i="167" s="1"/>
  <c r="AD693" i="167"/>
  <c r="AF693" i="167" s="1"/>
  <c r="AH693" i="167" s="1"/>
  <c r="AD701" i="167"/>
  <c r="AF701" i="167" s="1"/>
  <c r="AH701" i="167" s="1"/>
  <c r="AE701" i="167"/>
  <c r="AG701" i="167" s="1"/>
  <c r="AE709" i="167"/>
  <c r="AG709" i="167" s="1"/>
  <c r="AD709" i="167"/>
  <c r="AF709" i="167" s="1"/>
  <c r="AH709" i="167" s="1"/>
  <c r="AE717" i="167"/>
  <c r="AG717" i="167" s="1"/>
  <c r="AD717" i="167"/>
  <c r="AF717" i="167" s="1"/>
  <c r="AH717" i="167" s="1"/>
  <c r="AE725" i="167"/>
  <c r="AG725" i="167" s="1"/>
  <c r="AD725" i="167"/>
  <c r="AF725" i="167" s="1"/>
  <c r="AH725" i="167" s="1"/>
  <c r="AE733" i="167"/>
  <c r="AG733" i="167" s="1"/>
  <c r="AD733" i="167"/>
  <c r="AF733" i="167" s="1"/>
  <c r="AH733" i="167" s="1"/>
  <c r="AD741" i="167"/>
  <c r="AF741" i="167" s="1"/>
  <c r="AH741" i="167" s="1"/>
  <c r="AE741" i="167"/>
  <c r="AG741" i="167" s="1"/>
  <c r="AD749" i="167"/>
  <c r="AF749" i="167" s="1"/>
  <c r="AH749" i="167" s="1"/>
  <c r="AE749" i="167"/>
  <c r="AG749" i="167" s="1"/>
  <c r="AD757" i="167"/>
  <c r="AF757" i="167" s="1"/>
  <c r="AH757" i="167" s="1"/>
  <c r="AE757" i="167"/>
  <c r="AG757" i="167" s="1"/>
  <c r="AD765" i="167"/>
  <c r="AF765" i="167" s="1"/>
  <c r="AH765" i="167" s="1"/>
  <c r="AE765" i="167"/>
  <c r="AG765" i="167" s="1"/>
  <c r="AD773" i="167"/>
  <c r="AF773" i="167" s="1"/>
  <c r="AH773" i="167" s="1"/>
  <c r="AE773" i="167"/>
  <c r="AG773" i="167" s="1"/>
  <c r="AD781" i="167"/>
  <c r="AF781" i="167" s="1"/>
  <c r="AH781" i="167" s="1"/>
  <c r="AE781" i="167"/>
  <c r="AG781" i="167" s="1"/>
  <c r="AD789" i="167"/>
  <c r="AF789" i="167" s="1"/>
  <c r="AH789" i="167" s="1"/>
  <c r="AE789" i="167"/>
  <c r="AG789" i="167" s="1"/>
  <c r="AD797" i="167"/>
  <c r="AF797" i="167" s="1"/>
  <c r="AH797" i="167" s="1"/>
  <c r="AE797" i="167"/>
  <c r="AG797" i="167" s="1"/>
  <c r="AE740" i="167"/>
  <c r="AG740" i="167" s="1"/>
  <c r="AD740" i="167"/>
  <c r="AF740" i="167" s="1"/>
  <c r="AH740" i="167" s="1"/>
  <c r="AE748" i="167"/>
  <c r="AG748" i="167" s="1"/>
  <c r="AD748" i="167"/>
  <c r="AF748" i="167" s="1"/>
  <c r="AH748" i="167" s="1"/>
  <c r="AE756" i="167"/>
  <c r="AG756" i="167" s="1"/>
  <c r="AD756" i="167"/>
  <c r="AF756" i="167" s="1"/>
  <c r="AH756" i="167" s="1"/>
  <c r="AE764" i="167"/>
  <c r="AG764" i="167" s="1"/>
  <c r="AD764" i="167"/>
  <c r="AF764" i="167" s="1"/>
  <c r="AH764" i="167" s="1"/>
  <c r="AE772" i="167"/>
  <c r="AG772" i="167" s="1"/>
  <c r="AD772" i="167"/>
  <c r="AF772" i="167" s="1"/>
  <c r="AH772" i="167" s="1"/>
  <c r="AE780" i="167"/>
  <c r="AG780" i="167" s="1"/>
  <c r="AD780" i="167"/>
  <c r="AF780" i="167" s="1"/>
  <c r="AH780" i="167" s="1"/>
  <c r="AE788" i="167"/>
  <c r="AG788" i="167" s="1"/>
  <c r="AD788" i="167"/>
  <c r="AF788" i="167" s="1"/>
  <c r="AH788" i="167" s="1"/>
  <c r="AE796" i="167"/>
  <c r="AG796" i="167" s="1"/>
  <c r="AD796" i="167"/>
  <c r="AF796" i="167" s="1"/>
  <c r="AH796" i="167" s="1"/>
  <c r="AE809" i="167"/>
  <c r="AG809" i="167" s="1"/>
  <c r="AD809" i="167"/>
  <c r="AF809" i="167" s="1"/>
  <c r="AH809" i="167" s="1"/>
  <c r="AE829" i="167"/>
  <c r="AG829" i="167" s="1"/>
  <c r="AD829" i="167"/>
  <c r="AF829" i="167" s="1"/>
  <c r="AH829" i="167" s="1"/>
  <c r="AE865" i="167"/>
  <c r="AG865" i="167" s="1"/>
  <c r="AD865" i="167"/>
  <c r="AF865" i="167" s="1"/>
  <c r="AH865" i="167" s="1"/>
  <c r="AE909" i="167"/>
  <c r="AG909" i="167" s="1"/>
  <c r="AD909" i="167"/>
  <c r="AF909" i="167" s="1"/>
  <c r="AH909" i="167" s="1"/>
  <c r="AI776" i="167"/>
  <c r="AI784" i="167"/>
  <c r="AI792" i="167"/>
  <c r="AI800" i="167"/>
  <c r="AI813" i="167"/>
  <c r="AE835" i="167"/>
  <c r="AG835" i="167" s="1"/>
  <c r="AD835" i="167"/>
  <c r="AF835" i="167" s="1"/>
  <c r="AH835" i="167" s="1"/>
  <c r="AI819" i="167"/>
  <c r="AI827" i="167"/>
  <c r="AI835" i="167"/>
  <c r="AD926" i="167"/>
  <c r="AF926" i="167" s="1"/>
  <c r="AH926" i="167" s="1"/>
  <c r="AE926" i="167"/>
  <c r="AG926" i="167" s="1"/>
  <c r="AD942" i="167"/>
  <c r="AF942" i="167" s="1"/>
  <c r="AH942" i="167" s="1"/>
  <c r="AE942" i="167"/>
  <c r="AG942" i="167" s="1"/>
  <c r="AE807" i="167"/>
  <c r="AG807" i="167" s="1"/>
  <c r="AD807" i="167"/>
  <c r="AF807" i="167" s="1"/>
  <c r="AH807" i="167" s="1"/>
  <c r="AE815" i="167"/>
  <c r="AG815" i="167" s="1"/>
  <c r="AD815" i="167"/>
  <c r="AF815" i="167" s="1"/>
  <c r="AH815" i="167" s="1"/>
  <c r="AI830" i="167"/>
  <c r="AE843" i="167"/>
  <c r="AG843" i="167" s="1"/>
  <c r="AD843" i="167"/>
  <c r="AF843" i="167" s="1"/>
  <c r="AH843" i="167" s="1"/>
  <c r="AE859" i="167"/>
  <c r="AG859" i="167" s="1"/>
  <c r="AD859" i="167"/>
  <c r="AF859" i="167" s="1"/>
  <c r="AH859" i="167" s="1"/>
  <c r="AE875" i="167"/>
  <c r="AG875" i="167" s="1"/>
  <c r="AD875" i="167"/>
  <c r="AF875" i="167" s="1"/>
  <c r="AH875" i="167" s="1"/>
  <c r="AE891" i="167"/>
  <c r="AG891" i="167" s="1"/>
  <c r="AD891" i="167"/>
  <c r="AF891" i="167" s="1"/>
  <c r="AH891" i="167" s="1"/>
  <c r="AE806" i="167"/>
  <c r="AG806" i="167" s="1"/>
  <c r="AD806" i="167"/>
  <c r="AF806" i="167" s="1"/>
  <c r="AH806" i="167" s="1"/>
  <c r="AE814" i="167"/>
  <c r="AG814" i="167" s="1"/>
  <c r="AD814" i="167"/>
  <c r="AF814" i="167" s="1"/>
  <c r="AH814" i="167" s="1"/>
  <c r="AE905" i="167"/>
  <c r="AG905" i="167" s="1"/>
  <c r="AD905" i="167"/>
  <c r="AF905" i="167" s="1"/>
  <c r="AH905" i="167" s="1"/>
  <c r="AE820" i="167"/>
  <c r="AG820" i="167" s="1"/>
  <c r="AD820" i="167"/>
  <c r="AF820" i="167" s="1"/>
  <c r="AH820" i="167" s="1"/>
  <c r="AE828" i="167"/>
  <c r="AG828" i="167" s="1"/>
  <c r="AD828" i="167"/>
  <c r="AF828" i="167" s="1"/>
  <c r="AH828" i="167" s="1"/>
  <c r="AE836" i="167"/>
  <c r="AG836" i="167" s="1"/>
  <c r="AD836" i="167"/>
  <c r="AF836" i="167" s="1"/>
  <c r="AH836" i="167" s="1"/>
  <c r="AD844" i="167"/>
  <c r="AF844" i="167" s="1"/>
  <c r="AH844" i="167" s="1"/>
  <c r="AE844" i="167"/>
  <c r="AG844" i="167" s="1"/>
  <c r="AD852" i="167"/>
  <c r="AF852" i="167" s="1"/>
  <c r="AH852" i="167" s="1"/>
  <c r="AE852" i="167"/>
  <c r="AG852" i="167" s="1"/>
  <c r="AD860" i="167"/>
  <c r="AF860" i="167" s="1"/>
  <c r="AH860" i="167" s="1"/>
  <c r="AE860" i="167"/>
  <c r="AG860" i="167" s="1"/>
  <c r="AD868" i="167"/>
  <c r="AF868" i="167" s="1"/>
  <c r="AH868" i="167" s="1"/>
  <c r="AE868" i="167"/>
  <c r="AG868" i="167" s="1"/>
  <c r="AD876" i="167"/>
  <c r="AF876" i="167" s="1"/>
  <c r="AH876" i="167" s="1"/>
  <c r="AE876" i="167"/>
  <c r="AG876" i="167" s="1"/>
  <c r="AD884" i="167"/>
  <c r="AF884" i="167" s="1"/>
  <c r="AH884" i="167" s="1"/>
  <c r="AE884" i="167"/>
  <c r="AG884" i="167" s="1"/>
  <c r="AD892" i="167"/>
  <c r="AF892" i="167" s="1"/>
  <c r="AH892" i="167" s="1"/>
  <c r="AE892" i="167"/>
  <c r="AG892" i="167" s="1"/>
  <c r="AI843" i="167"/>
  <c r="AI851" i="167"/>
  <c r="AI859" i="167"/>
  <c r="AI867" i="167"/>
  <c r="AI875" i="167"/>
  <c r="AI883" i="167"/>
  <c r="AI891" i="167"/>
  <c r="AE901" i="167"/>
  <c r="AG901" i="167" s="1"/>
  <c r="AD901" i="167"/>
  <c r="AF901" i="167" s="1"/>
  <c r="AH901" i="167" s="1"/>
  <c r="AI914" i="167"/>
  <c r="AI930" i="167"/>
  <c r="AI946" i="167"/>
  <c r="AE917" i="167"/>
  <c r="AG917" i="167" s="1"/>
  <c r="AD917" i="167"/>
  <c r="AF917" i="167" s="1"/>
  <c r="AH917" i="167" s="1"/>
  <c r="AE925" i="167"/>
  <c r="AG925" i="167" s="1"/>
  <c r="AD925" i="167"/>
  <c r="AF925" i="167" s="1"/>
  <c r="AH925" i="167" s="1"/>
  <c r="AE933" i="167"/>
  <c r="AG933" i="167" s="1"/>
  <c r="AD933" i="167"/>
  <c r="AF933" i="167" s="1"/>
  <c r="AH933" i="167" s="1"/>
  <c r="AE941" i="167"/>
  <c r="AG941" i="167" s="1"/>
  <c r="AD941" i="167"/>
  <c r="AF941" i="167" s="1"/>
  <c r="AH941" i="167" s="1"/>
  <c r="AE960" i="167"/>
  <c r="AG960" i="167" s="1"/>
  <c r="AD960" i="167"/>
  <c r="AF960" i="167" s="1"/>
  <c r="AH960" i="167" s="1"/>
  <c r="AI901" i="167"/>
  <c r="AI909" i="167"/>
  <c r="AI917" i="167"/>
  <c r="AI925" i="167"/>
  <c r="AI933" i="167"/>
  <c r="AI941" i="167"/>
  <c r="AI949" i="167"/>
  <c r="AI960" i="167"/>
  <c r="AD985" i="167"/>
  <c r="AF985" i="167" s="1"/>
  <c r="AH985" i="167" s="1"/>
  <c r="AE985" i="167"/>
  <c r="AG985" i="167" s="1"/>
  <c r="AI954" i="167"/>
  <c r="AE968" i="167"/>
  <c r="AG968" i="167" s="1"/>
  <c r="AD968" i="167"/>
  <c r="AF968" i="167" s="1"/>
  <c r="AH968" i="167" s="1"/>
  <c r="AI955" i="167"/>
  <c r="AD965" i="167"/>
  <c r="AF965" i="167" s="1"/>
  <c r="AH965" i="167" s="1"/>
  <c r="AE965" i="167"/>
  <c r="AG965" i="167" s="1"/>
  <c r="AD973" i="167"/>
  <c r="AF973" i="167" s="1"/>
  <c r="AH973" i="167" s="1"/>
  <c r="AE973" i="167"/>
  <c r="AG973" i="167" s="1"/>
  <c r="AE957" i="167"/>
  <c r="AG957" i="167" s="1"/>
  <c r="AD957" i="167"/>
  <c r="AF957" i="167" s="1"/>
  <c r="AH957" i="167" s="1"/>
  <c r="AI969" i="167"/>
  <c r="AI982" i="167"/>
  <c r="AE997" i="167"/>
  <c r="AG997" i="167" s="1"/>
  <c r="AD997" i="167"/>
  <c r="AF997" i="167" s="1"/>
  <c r="AH997" i="167" s="1"/>
  <c r="AI977" i="167"/>
  <c r="AI985" i="167"/>
  <c r="AE1001" i="167"/>
  <c r="AG1001" i="167" s="1"/>
  <c r="AD1001" i="167"/>
  <c r="AF1001" i="167" s="1"/>
  <c r="AH1001" i="167" s="1"/>
  <c r="AE967" i="167"/>
  <c r="AG967" i="167" s="1"/>
  <c r="AD967" i="167"/>
  <c r="AF967" i="167" s="1"/>
  <c r="AH967" i="167" s="1"/>
  <c r="AE975" i="167"/>
  <c r="AG975" i="167" s="1"/>
  <c r="AD975" i="167"/>
  <c r="AF975" i="167" s="1"/>
  <c r="AH975" i="167" s="1"/>
  <c r="AE983" i="167"/>
  <c r="AG983" i="167" s="1"/>
  <c r="AD983" i="167"/>
  <c r="AF983" i="167" s="1"/>
  <c r="AH983" i="167" s="1"/>
  <c r="AI993" i="167"/>
  <c r="AI999" i="167"/>
  <c r="AD987" i="167"/>
  <c r="AF987" i="167" s="1"/>
  <c r="AH987" i="167" s="1"/>
  <c r="AE987" i="167"/>
  <c r="AG987" i="167" s="1"/>
  <c r="AI994" i="167"/>
  <c r="AE996" i="167"/>
  <c r="AG996" i="167" s="1"/>
  <c r="AD996" i="167"/>
  <c r="AF996" i="167" s="1"/>
  <c r="AH996" i="167" s="1"/>
  <c r="AI1008" i="167"/>
  <c r="AE1009" i="167"/>
  <c r="AG1009" i="167" s="1"/>
  <c r="AD1009" i="167"/>
  <c r="AF1009" i="167" s="1"/>
  <c r="AH1009" i="167" s="1"/>
  <c r="AD1006" i="167"/>
  <c r="AF1006" i="167" s="1"/>
  <c r="AH1006" i="167" s="1"/>
  <c r="AE1006" i="167"/>
  <c r="AG1006" i="167" s="1"/>
  <c r="AE1014" i="167"/>
  <c r="AG1014" i="167" s="1"/>
  <c r="AD1014" i="167"/>
  <c r="AF1014" i="167" s="1"/>
  <c r="AH1014" i="167" s="1"/>
  <c r="AE29" i="167"/>
  <c r="AG29" i="167" s="1"/>
  <c r="AD29" i="167"/>
  <c r="AF29" i="167" s="1"/>
  <c r="AH29" i="167" s="1"/>
  <c r="AE45" i="167"/>
  <c r="AG45" i="167" s="1"/>
  <c r="AD45" i="167"/>
  <c r="AF45" i="167" s="1"/>
  <c r="AH45" i="167" s="1"/>
  <c r="AE61" i="167"/>
  <c r="AG61" i="167" s="1"/>
  <c r="AD61" i="167"/>
  <c r="AF61" i="167" s="1"/>
  <c r="AH61" i="167" s="1"/>
  <c r="AE77" i="167"/>
  <c r="AG77" i="167" s="1"/>
  <c r="AD77" i="167"/>
  <c r="AF77" i="167" s="1"/>
  <c r="AH77" i="167" s="1"/>
  <c r="AE198" i="167"/>
  <c r="AG198" i="167" s="1"/>
  <c r="AD198" i="167"/>
  <c r="AF198" i="167" s="1"/>
  <c r="AH198" i="167" s="1"/>
  <c r="AE230" i="167"/>
  <c r="AG230" i="167" s="1"/>
  <c r="AD230" i="167"/>
  <c r="AF230" i="167" s="1"/>
  <c r="AH230" i="167" s="1"/>
  <c r="AE23" i="167"/>
  <c r="AG23" i="167" s="1"/>
  <c r="AD23" i="167"/>
  <c r="AF23" i="167" s="1"/>
  <c r="AH23" i="167" s="1"/>
  <c r="AE39" i="167"/>
  <c r="AG39" i="167" s="1"/>
  <c r="AD39" i="167"/>
  <c r="AF39" i="167" s="1"/>
  <c r="AH39" i="167" s="1"/>
  <c r="AE55" i="167"/>
  <c r="AG55" i="167" s="1"/>
  <c r="AD55" i="167"/>
  <c r="AF55" i="167" s="1"/>
  <c r="AH55" i="167" s="1"/>
  <c r="AE71" i="167"/>
  <c r="AG71" i="167" s="1"/>
  <c r="AD71" i="167"/>
  <c r="AF71" i="167" s="1"/>
  <c r="AH71" i="167" s="1"/>
  <c r="AE87" i="167"/>
  <c r="AG87" i="167" s="1"/>
  <c r="AD87" i="167"/>
  <c r="AF87" i="167" s="1"/>
  <c r="AH87" i="167" s="1"/>
  <c r="AE202" i="167"/>
  <c r="AG202" i="167" s="1"/>
  <c r="AD202" i="167"/>
  <c r="AF202" i="167" s="1"/>
  <c r="AH202" i="167" s="1"/>
  <c r="AE234" i="167"/>
  <c r="AG234" i="167" s="1"/>
  <c r="AD234" i="167"/>
  <c r="AF234" i="167" s="1"/>
  <c r="AH234" i="167" s="1"/>
  <c r="AE95" i="167"/>
  <c r="AG95" i="167" s="1"/>
  <c r="AD95" i="167"/>
  <c r="AF95" i="167" s="1"/>
  <c r="AH95" i="167" s="1"/>
  <c r="AE111" i="167"/>
  <c r="AG111" i="167" s="1"/>
  <c r="AD111" i="167"/>
  <c r="AF111" i="167" s="1"/>
  <c r="AH111" i="167" s="1"/>
  <c r="AD22" i="167"/>
  <c r="AF22" i="167" s="1"/>
  <c r="AH22" i="167" s="1"/>
  <c r="AE22" i="167"/>
  <c r="AG22" i="167" s="1"/>
  <c r="AD30" i="167"/>
  <c r="AF30" i="167" s="1"/>
  <c r="AH30" i="167" s="1"/>
  <c r="AE30" i="167"/>
  <c r="AG30" i="167" s="1"/>
  <c r="AD38" i="167"/>
  <c r="AF38" i="167" s="1"/>
  <c r="AH38" i="167" s="1"/>
  <c r="AE38" i="167"/>
  <c r="AG38" i="167" s="1"/>
  <c r="AD46" i="167"/>
  <c r="AF46" i="167" s="1"/>
  <c r="AH46" i="167" s="1"/>
  <c r="AE46" i="167"/>
  <c r="AG46" i="167" s="1"/>
  <c r="AD54" i="167"/>
  <c r="AF54" i="167" s="1"/>
  <c r="AH54" i="167" s="1"/>
  <c r="AE54" i="167"/>
  <c r="AG54" i="167" s="1"/>
  <c r="AD62" i="167"/>
  <c r="AF62" i="167" s="1"/>
  <c r="AH62" i="167" s="1"/>
  <c r="AE62" i="167"/>
  <c r="AG62" i="167" s="1"/>
  <c r="AD70" i="167"/>
  <c r="AF70" i="167" s="1"/>
  <c r="AH70" i="167" s="1"/>
  <c r="AE70" i="167"/>
  <c r="AG70" i="167" s="1"/>
  <c r="AD78" i="167"/>
  <c r="AF78" i="167" s="1"/>
  <c r="AH78" i="167" s="1"/>
  <c r="AE78" i="167"/>
  <c r="AG78" i="167" s="1"/>
  <c r="AD86" i="167"/>
  <c r="AF86" i="167" s="1"/>
  <c r="AH86" i="167" s="1"/>
  <c r="AE86" i="167"/>
  <c r="AG86" i="167" s="1"/>
  <c r="AD94" i="167"/>
  <c r="AF94" i="167" s="1"/>
  <c r="AH94" i="167" s="1"/>
  <c r="AE94" i="167"/>
  <c r="AG94" i="167" s="1"/>
  <c r="AD102" i="167"/>
  <c r="AF102" i="167" s="1"/>
  <c r="AH102" i="167" s="1"/>
  <c r="AE102" i="167"/>
  <c r="AG102" i="167" s="1"/>
  <c r="AD110" i="167"/>
  <c r="AF110" i="167" s="1"/>
  <c r="AH110" i="167" s="1"/>
  <c r="AE110" i="167"/>
  <c r="AG110" i="167" s="1"/>
  <c r="AE274" i="167"/>
  <c r="AG274" i="167" s="1"/>
  <c r="AD274" i="167"/>
  <c r="AF274" i="167" s="1"/>
  <c r="AH274" i="167" s="1"/>
  <c r="AD307" i="167"/>
  <c r="AF307" i="167" s="1"/>
  <c r="AH307" i="167" s="1"/>
  <c r="AE307" i="167"/>
  <c r="AG307" i="167" s="1"/>
  <c r="AI98" i="167"/>
  <c r="AI106" i="167"/>
  <c r="AE116" i="167"/>
  <c r="AG116" i="167" s="1"/>
  <c r="AD116" i="167"/>
  <c r="AF116" i="167" s="1"/>
  <c r="AH116" i="167" s="1"/>
  <c r="AE124" i="167"/>
  <c r="AG124" i="167" s="1"/>
  <c r="AD124" i="167"/>
  <c r="AF124" i="167" s="1"/>
  <c r="AH124" i="167" s="1"/>
  <c r="AE132" i="167"/>
  <c r="AG132" i="167" s="1"/>
  <c r="AD132" i="167"/>
  <c r="AF132" i="167" s="1"/>
  <c r="AH132" i="167" s="1"/>
  <c r="AE140" i="167"/>
  <c r="AG140" i="167" s="1"/>
  <c r="AD140" i="167"/>
  <c r="AF140" i="167" s="1"/>
  <c r="AH140" i="167" s="1"/>
  <c r="AE148" i="167"/>
  <c r="AG148" i="167" s="1"/>
  <c r="AD148" i="167"/>
  <c r="AF148" i="167" s="1"/>
  <c r="AH148" i="167" s="1"/>
  <c r="AE156" i="167"/>
  <c r="AG156" i="167" s="1"/>
  <c r="AD156" i="167"/>
  <c r="AF156" i="167" s="1"/>
  <c r="AH156" i="167" s="1"/>
  <c r="AE164" i="167"/>
  <c r="AG164" i="167" s="1"/>
  <c r="AD164" i="167"/>
  <c r="AF164" i="167" s="1"/>
  <c r="AH164" i="167" s="1"/>
  <c r="AE172" i="167"/>
  <c r="AG172" i="167" s="1"/>
  <c r="AD172" i="167"/>
  <c r="AF172" i="167" s="1"/>
  <c r="AH172" i="167" s="1"/>
  <c r="AE180" i="167"/>
  <c r="AG180" i="167" s="1"/>
  <c r="AD180" i="167"/>
  <c r="AF180" i="167" s="1"/>
  <c r="AH180" i="167" s="1"/>
  <c r="AE188" i="167"/>
  <c r="AG188" i="167" s="1"/>
  <c r="AD188" i="167"/>
  <c r="AF188" i="167" s="1"/>
  <c r="AH188" i="167" s="1"/>
  <c r="AE204" i="167"/>
  <c r="AG204" i="167" s="1"/>
  <c r="AD204" i="167"/>
  <c r="AF204" i="167" s="1"/>
  <c r="AH204" i="167" s="1"/>
  <c r="AE220" i="167"/>
  <c r="AG220" i="167" s="1"/>
  <c r="AD220" i="167"/>
  <c r="AF220" i="167" s="1"/>
  <c r="AH220" i="167" s="1"/>
  <c r="AE236" i="167"/>
  <c r="AG236" i="167" s="1"/>
  <c r="AD236" i="167"/>
  <c r="AF236" i="167" s="1"/>
  <c r="AH236" i="167" s="1"/>
  <c r="AE252" i="167"/>
  <c r="AG252" i="167" s="1"/>
  <c r="AD252" i="167"/>
  <c r="AF252" i="167" s="1"/>
  <c r="AH252" i="167" s="1"/>
  <c r="AD319" i="167"/>
  <c r="AF319" i="167" s="1"/>
  <c r="AH319" i="167" s="1"/>
  <c r="AE319" i="167"/>
  <c r="AG319" i="167" s="1"/>
  <c r="AD335" i="167"/>
  <c r="AF335" i="167" s="1"/>
  <c r="AH335" i="167" s="1"/>
  <c r="AE335" i="167"/>
  <c r="AG335" i="167" s="1"/>
  <c r="AD20" i="167"/>
  <c r="AF20" i="167" s="1"/>
  <c r="AH20" i="167" s="1"/>
  <c r="AE20" i="167"/>
  <c r="AG20" i="167" s="1"/>
  <c r="AD28" i="167"/>
  <c r="AF28" i="167" s="1"/>
  <c r="AH28" i="167" s="1"/>
  <c r="AE28" i="167"/>
  <c r="AG28" i="167" s="1"/>
  <c r="AD36" i="167"/>
  <c r="AF36" i="167" s="1"/>
  <c r="AH36" i="167" s="1"/>
  <c r="AE36" i="167"/>
  <c r="AG36" i="167" s="1"/>
  <c r="AD44" i="167"/>
  <c r="AF44" i="167" s="1"/>
  <c r="AH44" i="167" s="1"/>
  <c r="AE44" i="167"/>
  <c r="AG44" i="167" s="1"/>
  <c r="AD52" i="167"/>
  <c r="AF52" i="167" s="1"/>
  <c r="AH52" i="167" s="1"/>
  <c r="AE52" i="167"/>
  <c r="AG52" i="167" s="1"/>
  <c r="AD60" i="167"/>
  <c r="AF60" i="167" s="1"/>
  <c r="AH60" i="167" s="1"/>
  <c r="AE60" i="167"/>
  <c r="AG60" i="167" s="1"/>
  <c r="AD68" i="167"/>
  <c r="AF68" i="167" s="1"/>
  <c r="AH68" i="167" s="1"/>
  <c r="AE68" i="167"/>
  <c r="AG68" i="167" s="1"/>
  <c r="AD76" i="167"/>
  <c r="AF76" i="167" s="1"/>
  <c r="AH76" i="167" s="1"/>
  <c r="AE76" i="167"/>
  <c r="AG76" i="167" s="1"/>
  <c r="AD84" i="167"/>
  <c r="AF84" i="167" s="1"/>
  <c r="AH84" i="167" s="1"/>
  <c r="AE84" i="167"/>
  <c r="AG84" i="167" s="1"/>
  <c r="AE92" i="167"/>
  <c r="AG92" i="167" s="1"/>
  <c r="AD92" i="167"/>
  <c r="AF92" i="167" s="1"/>
  <c r="AH92" i="167" s="1"/>
  <c r="AE100" i="167"/>
  <c r="AG100" i="167" s="1"/>
  <c r="AD100" i="167"/>
  <c r="AF100" i="167" s="1"/>
  <c r="AH100" i="167" s="1"/>
  <c r="AE108" i="167"/>
  <c r="AG108" i="167" s="1"/>
  <c r="AD108" i="167"/>
  <c r="AF108" i="167" s="1"/>
  <c r="AH108" i="167" s="1"/>
  <c r="AI116" i="167"/>
  <c r="AI124" i="167"/>
  <c r="AI132" i="167"/>
  <c r="AI140" i="167"/>
  <c r="AI148" i="167"/>
  <c r="AI156" i="167"/>
  <c r="AI164" i="167"/>
  <c r="AI172" i="167"/>
  <c r="AI180" i="167"/>
  <c r="AE286" i="167"/>
  <c r="AG286" i="167" s="1"/>
  <c r="AD286" i="167"/>
  <c r="AF286" i="167" s="1"/>
  <c r="AH286" i="167" s="1"/>
  <c r="AE260" i="167"/>
  <c r="AG260" i="167" s="1"/>
  <c r="AD260" i="167"/>
  <c r="AF260" i="167" s="1"/>
  <c r="AH260" i="167" s="1"/>
  <c r="AE276" i="167"/>
  <c r="AG276" i="167" s="1"/>
  <c r="AD276" i="167"/>
  <c r="AF276" i="167" s="1"/>
  <c r="AH276" i="167" s="1"/>
  <c r="AD311" i="167"/>
  <c r="AF311" i="167" s="1"/>
  <c r="AH311" i="167" s="1"/>
  <c r="AE311" i="167"/>
  <c r="AG311" i="167" s="1"/>
  <c r="AE503" i="167"/>
  <c r="AG503" i="167" s="1"/>
  <c r="AD503" i="167"/>
  <c r="AF503" i="167" s="1"/>
  <c r="AH503" i="167" s="1"/>
  <c r="AE535" i="167"/>
  <c r="AG535" i="167" s="1"/>
  <c r="AD535" i="167"/>
  <c r="AF535" i="167" s="1"/>
  <c r="AH535" i="167" s="1"/>
  <c r="AE567" i="167"/>
  <c r="AG567" i="167" s="1"/>
  <c r="AD567" i="167"/>
  <c r="AF567" i="167" s="1"/>
  <c r="AH567" i="167" s="1"/>
  <c r="AE599" i="167"/>
  <c r="AG599" i="167" s="1"/>
  <c r="AD599" i="167"/>
  <c r="AF599" i="167" s="1"/>
  <c r="AH599" i="167" s="1"/>
  <c r="AD643" i="167"/>
  <c r="AF643" i="167" s="1"/>
  <c r="AH643" i="167" s="1"/>
  <c r="AE643" i="167"/>
  <c r="AG643" i="167" s="1"/>
  <c r="AE786" i="167"/>
  <c r="AG786" i="167" s="1"/>
  <c r="AD786" i="167"/>
  <c r="AF786" i="167" s="1"/>
  <c r="AH786" i="167" s="1"/>
  <c r="AI118" i="167"/>
  <c r="AI126" i="167"/>
  <c r="AI134" i="167"/>
  <c r="AI142" i="167"/>
  <c r="AI150" i="167"/>
  <c r="AI158" i="167"/>
  <c r="AI166" i="167"/>
  <c r="AI174" i="167"/>
  <c r="AI182" i="167"/>
  <c r="AI190" i="167"/>
  <c r="AI198" i="167"/>
  <c r="AI206" i="167"/>
  <c r="AI214" i="167"/>
  <c r="AI222" i="167"/>
  <c r="AI230" i="167"/>
  <c r="AI238" i="167"/>
  <c r="AI246" i="167"/>
  <c r="AI254" i="167"/>
  <c r="AI262" i="167"/>
  <c r="AI270" i="167"/>
  <c r="AI278" i="167"/>
  <c r="AI286" i="167"/>
  <c r="AI299" i="167"/>
  <c r="AI315" i="167"/>
  <c r="AI331" i="167"/>
  <c r="AE348" i="167"/>
  <c r="AG348" i="167" s="1"/>
  <c r="AD348" i="167"/>
  <c r="AF348" i="167" s="1"/>
  <c r="AH348" i="167" s="1"/>
  <c r="AE364" i="167"/>
  <c r="AG364" i="167" s="1"/>
  <c r="AD364" i="167"/>
  <c r="AF364" i="167" s="1"/>
  <c r="AH364" i="167" s="1"/>
  <c r="AE380" i="167"/>
  <c r="AG380" i="167" s="1"/>
  <c r="AD380" i="167"/>
  <c r="AF380" i="167" s="1"/>
  <c r="AH380" i="167" s="1"/>
  <c r="AE396" i="167"/>
  <c r="AG396" i="167" s="1"/>
  <c r="AD396" i="167"/>
  <c r="AF396" i="167" s="1"/>
  <c r="AH396" i="167" s="1"/>
  <c r="AE412" i="167"/>
  <c r="AG412" i="167" s="1"/>
  <c r="AD412" i="167"/>
  <c r="AF412" i="167" s="1"/>
  <c r="AH412" i="167" s="1"/>
  <c r="AD442" i="167"/>
  <c r="AF442" i="167" s="1"/>
  <c r="AH442" i="167" s="1"/>
  <c r="AE442" i="167"/>
  <c r="AG442" i="167" s="1"/>
  <c r="AD450" i="167"/>
  <c r="AF450" i="167" s="1"/>
  <c r="AH450" i="167" s="1"/>
  <c r="AE450" i="167"/>
  <c r="AG450" i="167" s="1"/>
  <c r="AD466" i="167"/>
  <c r="AF466" i="167" s="1"/>
  <c r="AH466" i="167" s="1"/>
  <c r="AE466" i="167"/>
  <c r="AG466" i="167" s="1"/>
  <c r="AD482" i="167"/>
  <c r="AF482" i="167" s="1"/>
  <c r="AH482" i="167" s="1"/>
  <c r="AE482" i="167"/>
  <c r="AG482" i="167" s="1"/>
  <c r="AD498" i="167"/>
  <c r="AF498" i="167" s="1"/>
  <c r="AH498" i="167" s="1"/>
  <c r="AE498" i="167"/>
  <c r="AG498" i="167" s="1"/>
  <c r="AE523" i="167"/>
  <c r="AG523" i="167" s="1"/>
  <c r="AD523" i="167"/>
  <c r="AF523" i="167" s="1"/>
  <c r="AH523" i="167" s="1"/>
  <c r="AE555" i="167"/>
  <c r="AG555" i="167" s="1"/>
  <c r="AD555" i="167"/>
  <c r="AF555" i="167" s="1"/>
  <c r="AH555" i="167" s="1"/>
  <c r="AE587" i="167"/>
  <c r="AG587" i="167" s="1"/>
  <c r="AD587" i="167"/>
  <c r="AF587" i="167" s="1"/>
  <c r="AH587" i="167" s="1"/>
  <c r="AD619" i="167"/>
  <c r="AF619" i="167" s="1"/>
  <c r="AH619" i="167" s="1"/>
  <c r="AE619" i="167"/>
  <c r="AG619" i="167" s="1"/>
  <c r="AE734" i="167"/>
  <c r="AG734" i="167" s="1"/>
  <c r="AD734" i="167"/>
  <c r="AF734" i="167" s="1"/>
  <c r="AH734" i="167" s="1"/>
  <c r="AD195" i="167"/>
  <c r="AF195" i="167" s="1"/>
  <c r="AH195" i="167" s="1"/>
  <c r="AE195" i="167"/>
  <c r="AG195" i="167" s="1"/>
  <c r="AD203" i="167"/>
  <c r="AF203" i="167" s="1"/>
  <c r="AH203" i="167" s="1"/>
  <c r="AE203" i="167"/>
  <c r="AG203" i="167" s="1"/>
  <c r="AD211" i="167"/>
  <c r="AF211" i="167" s="1"/>
  <c r="AH211" i="167" s="1"/>
  <c r="AE211" i="167"/>
  <c r="AG211" i="167" s="1"/>
  <c r="AD219" i="167"/>
  <c r="AF219" i="167" s="1"/>
  <c r="AH219" i="167" s="1"/>
  <c r="AE219" i="167"/>
  <c r="AG219" i="167" s="1"/>
  <c r="AD227" i="167"/>
  <c r="AF227" i="167" s="1"/>
  <c r="AH227" i="167" s="1"/>
  <c r="AE227" i="167"/>
  <c r="AG227" i="167" s="1"/>
  <c r="AD235" i="167"/>
  <c r="AF235" i="167" s="1"/>
  <c r="AH235" i="167" s="1"/>
  <c r="AE235" i="167"/>
  <c r="AG235" i="167" s="1"/>
  <c r="AD243" i="167"/>
  <c r="AF243" i="167" s="1"/>
  <c r="AH243" i="167" s="1"/>
  <c r="AE243" i="167"/>
  <c r="AG243" i="167" s="1"/>
  <c r="AD251" i="167"/>
  <c r="AF251" i="167" s="1"/>
  <c r="AH251" i="167" s="1"/>
  <c r="AE251" i="167"/>
  <c r="AG251" i="167" s="1"/>
  <c r="AD259" i="167"/>
  <c r="AF259" i="167" s="1"/>
  <c r="AH259" i="167" s="1"/>
  <c r="AE259" i="167"/>
  <c r="AG259" i="167" s="1"/>
  <c r="AD267" i="167"/>
  <c r="AF267" i="167" s="1"/>
  <c r="AH267" i="167" s="1"/>
  <c r="AE267" i="167"/>
  <c r="AG267" i="167" s="1"/>
  <c r="AD275" i="167"/>
  <c r="AF275" i="167" s="1"/>
  <c r="AH275" i="167" s="1"/>
  <c r="AE275" i="167"/>
  <c r="AG275" i="167" s="1"/>
  <c r="AD283" i="167"/>
  <c r="AF283" i="167" s="1"/>
  <c r="AH283" i="167" s="1"/>
  <c r="AE283" i="167"/>
  <c r="AG283" i="167" s="1"/>
  <c r="AE290" i="167"/>
  <c r="AG290" i="167" s="1"/>
  <c r="AD290" i="167"/>
  <c r="AF290" i="167" s="1"/>
  <c r="AH290" i="167" s="1"/>
  <c r="AE298" i="167"/>
  <c r="AG298" i="167" s="1"/>
  <c r="AD298" i="167"/>
  <c r="AF298" i="167" s="1"/>
  <c r="AH298" i="167" s="1"/>
  <c r="AE306" i="167"/>
  <c r="AG306" i="167" s="1"/>
  <c r="AD306" i="167"/>
  <c r="AF306" i="167" s="1"/>
  <c r="AH306" i="167" s="1"/>
  <c r="AE314" i="167"/>
  <c r="AG314" i="167" s="1"/>
  <c r="AD314" i="167"/>
  <c r="AF314" i="167" s="1"/>
  <c r="AH314" i="167" s="1"/>
  <c r="AE322" i="167"/>
  <c r="AG322" i="167" s="1"/>
  <c r="AD322" i="167"/>
  <c r="AF322" i="167" s="1"/>
  <c r="AH322" i="167" s="1"/>
  <c r="AE330" i="167"/>
  <c r="AG330" i="167" s="1"/>
  <c r="AD330" i="167"/>
  <c r="AF330" i="167" s="1"/>
  <c r="AH330" i="167" s="1"/>
  <c r="AE338" i="167"/>
  <c r="AG338" i="167" s="1"/>
  <c r="AD338" i="167"/>
  <c r="AF338" i="167" s="1"/>
  <c r="AH338" i="167" s="1"/>
  <c r="AE354" i="167"/>
  <c r="AG354" i="167" s="1"/>
  <c r="AD354" i="167"/>
  <c r="AF354" i="167" s="1"/>
  <c r="AH354" i="167" s="1"/>
  <c r="AE370" i="167"/>
  <c r="AG370" i="167" s="1"/>
  <c r="AD370" i="167"/>
  <c r="AF370" i="167" s="1"/>
  <c r="AH370" i="167" s="1"/>
  <c r="AE386" i="167"/>
  <c r="AG386" i="167" s="1"/>
  <c r="AD386" i="167"/>
  <c r="AF386" i="167" s="1"/>
  <c r="AH386" i="167" s="1"/>
  <c r="AE402" i="167"/>
  <c r="AG402" i="167" s="1"/>
  <c r="AD402" i="167"/>
  <c r="AF402" i="167" s="1"/>
  <c r="AH402" i="167" s="1"/>
  <c r="AD438" i="167"/>
  <c r="AF438" i="167" s="1"/>
  <c r="AH438" i="167" s="1"/>
  <c r="AE438" i="167"/>
  <c r="AG438" i="167" s="1"/>
  <c r="AD339" i="167"/>
  <c r="AF339" i="167" s="1"/>
  <c r="AH339" i="167" s="1"/>
  <c r="AE339" i="167"/>
  <c r="AG339" i="167" s="1"/>
  <c r="AD347" i="167"/>
  <c r="AF347" i="167" s="1"/>
  <c r="AH347" i="167" s="1"/>
  <c r="AE347" i="167"/>
  <c r="AG347" i="167" s="1"/>
  <c r="AD355" i="167"/>
  <c r="AF355" i="167" s="1"/>
  <c r="AH355" i="167" s="1"/>
  <c r="AE355" i="167"/>
  <c r="AG355" i="167" s="1"/>
  <c r="AD363" i="167"/>
  <c r="AF363" i="167" s="1"/>
  <c r="AH363" i="167" s="1"/>
  <c r="AE363" i="167"/>
  <c r="AG363" i="167" s="1"/>
  <c r="AD371" i="167"/>
  <c r="AF371" i="167" s="1"/>
  <c r="AH371" i="167" s="1"/>
  <c r="AE371" i="167"/>
  <c r="AG371" i="167" s="1"/>
  <c r="AD379" i="167"/>
  <c r="AF379" i="167" s="1"/>
  <c r="AH379" i="167" s="1"/>
  <c r="AE379" i="167"/>
  <c r="AG379" i="167" s="1"/>
  <c r="AD387" i="167"/>
  <c r="AF387" i="167" s="1"/>
  <c r="AH387" i="167" s="1"/>
  <c r="AE387" i="167"/>
  <c r="AG387" i="167" s="1"/>
  <c r="AD395" i="167"/>
  <c r="AF395" i="167" s="1"/>
  <c r="AH395" i="167" s="1"/>
  <c r="AE395" i="167"/>
  <c r="AG395" i="167" s="1"/>
  <c r="AD403" i="167"/>
  <c r="AF403" i="167" s="1"/>
  <c r="AH403" i="167" s="1"/>
  <c r="AE403" i="167"/>
  <c r="AG403" i="167" s="1"/>
  <c r="AD411" i="167"/>
  <c r="AF411" i="167" s="1"/>
  <c r="AH411" i="167" s="1"/>
  <c r="AE411" i="167"/>
  <c r="AG411" i="167" s="1"/>
  <c r="AI422" i="167"/>
  <c r="AI438" i="167"/>
  <c r="AI454" i="167"/>
  <c r="AI470" i="167"/>
  <c r="AI486" i="167"/>
  <c r="AI502" i="167"/>
  <c r="AE625" i="167"/>
  <c r="AG625" i="167" s="1"/>
  <c r="AD625" i="167"/>
  <c r="AF625" i="167" s="1"/>
  <c r="AH625" i="167" s="1"/>
  <c r="AE641" i="167"/>
  <c r="AG641" i="167" s="1"/>
  <c r="AD641" i="167"/>
  <c r="AF641" i="167" s="1"/>
  <c r="AH641" i="167" s="1"/>
  <c r="AE657" i="167"/>
  <c r="AG657" i="167" s="1"/>
  <c r="AD657" i="167"/>
  <c r="AF657" i="167" s="1"/>
  <c r="AH657" i="167" s="1"/>
  <c r="AE673" i="167"/>
  <c r="AG673" i="167" s="1"/>
  <c r="AD673" i="167"/>
  <c r="AF673" i="167" s="1"/>
  <c r="AH673" i="167" s="1"/>
  <c r="AE774" i="167"/>
  <c r="AG774" i="167" s="1"/>
  <c r="AD774" i="167"/>
  <c r="AF774" i="167" s="1"/>
  <c r="AH774" i="167" s="1"/>
  <c r="AE505" i="167"/>
  <c r="AG505" i="167" s="1"/>
  <c r="AD505" i="167"/>
  <c r="AF505" i="167" s="1"/>
  <c r="AH505" i="167" s="1"/>
  <c r="AE521" i="167"/>
  <c r="AG521" i="167" s="1"/>
  <c r="AD521" i="167"/>
  <c r="AF521" i="167" s="1"/>
  <c r="AH521" i="167" s="1"/>
  <c r="AE537" i="167"/>
  <c r="AG537" i="167" s="1"/>
  <c r="AD537" i="167"/>
  <c r="AF537" i="167" s="1"/>
  <c r="AH537" i="167" s="1"/>
  <c r="AE553" i="167"/>
  <c r="AG553" i="167" s="1"/>
  <c r="AD553" i="167"/>
  <c r="AF553" i="167" s="1"/>
  <c r="AH553" i="167" s="1"/>
  <c r="AE569" i="167"/>
  <c r="AG569" i="167" s="1"/>
  <c r="AD569" i="167"/>
  <c r="AF569" i="167" s="1"/>
  <c r="AH569" i="167" s="1"/>
  <c r="AE585" i="167"/>
  <c r="AG585" i="167" s="1"/>
  <c r="AD585" i="167"/>
  <c r="AF585" i="167" s="1"/>
  <c r="AH585" i="167" s="1"/>
  <c r="AE601" i="167"/>
  <c r="AG601" i="167" s="1"/>
  <c r="AD601" i="167"/>
  <c r="AF601" i="167" s="1"/>
  <c r="AH601" i="167" s="1"/>
  <c r="AD623" i="167"/>
  <c r="AF623" i="167" s="1"/>
  <c r="AH623" i="167" s="1"/>
  <c r="AE623" i="167"/>
  <c r="AG623" i="167" s="1"/>
  <c r="AD655" i="167"/>
  <c r="AF655" i="167" s="1"/>
  <c r="AH655" i="167" s="1"/>
  <c r="AE655" i="167"/>
  <c r="AG655" i="167" s="1"/>
  <c r="AE778" i="167"/>
  <c r="AG778" i="167" s="1"/>
  <c r="AD778" i="167"/>
  <c r="AF778" i="167" s="1"/>
  <c r="AH778" i="167" s="1"/>
  <c r="AI294" i="167"/>
  <c r="AI302" i="167"/>
  <c r="AI310" i="167"/>
  <c r="AI318" i="167"/>
  <c r="AI326" i="167"/>
  <c r="AI334" i="167"/>
  <c r="AI342" i="167"/>
  <c r="AI350" i="167"/>
  <c r="AI358" i="167"/>
  <c r="AI366" i="167"/>
  <c r="AI374" i="167"/>
  <c r="AI382" i="167"/>
  <c r="AI390" i="167"/>
  <c r="AI398" i="167"/>
  <c r="AI406" i="167"/>
  <c r="AE415" i="167"/>
  <c r="AG415" i="167" s="1"/>
  <c r="AD415" i="167"/>
  <c r="AF415" i="167" s="1"/>
  <c r="AH415" i="167" s="1"/>
  <c r="AE423" i="167"/>
  <c r="AG423" i="167" s="1"/>
  <c r="AD423" i="167"/>
  <c r="AF423" i="167" s="1"/>
  <c r="AH423" i="167" s="1"/>
  <c r="AE431" i="167"/>
  <c r="AG431" i="167" s="1"/>
  <c r="AD431" i="167"/>
  <c r="AF431" i="167" s="1"/>
  <c r="AH431" i="167" s="1"/>
  <c r="AE439" i="167"/>
  <c r="AG439" i="167" s="1"/>
  <c r="AD439" i="167"/>
  <c r="AF439" i="167" s="1"/>
  <c r="AH439" i="167" s="1"/>
  <c r="AE447" i="167"/>
  <c r="AG447" i="167" s="1"/>
  <c r="AD447" i="167"/>
  <c r="AF447" i="167" s="1"/>
  <c r="AH447" i="167" s="1"/>
  <c r="AE455" i="167"/>
  <c r="AG455" i="167" s="1"/>
  <c r="AD455" i="167"/>
  <c r="AF455" i="167" s="1"/>
  <c r="AH455" i="167" s="1"/>
  <c r="AE463" i="167"/>
  <c r="AG463" i="167" s="1"/>
  <c r="AD463" i="167"/>
  <c r="AF463" i="167" s="1"/>
  <c r="AH463" i="167" s="1"/>
  <c r="AE471" i="167"/>
  <c r="AG471" i="167" s="1"/>
  <c r="AD471" i="167"/>
  <c r="AF471" i="167" s="1"/>
  <c r="AH471" i="167" s="1"/>
  <c r="AE479" i="167"/>
  <c r="AG479" i="167" s="1"/>
  <c r="AD479" i="167"/>
  <c r="AF479" i="167" s="1"/>
  <c r="AH479" i="167" s="1"/>
  <c r="AE487" i="167"/>
  <c r="AG487" i="167" s="1"/>
  <c r="AD487" i="167"/>
  <c r="AF487" i="167" s="1"/>
  <c r="AH487" i="167" s="1"/>
  <c r="AE495" i="167"/>
  <c r="AG495" i="167" s="1"/>
  <c r="AD495" i="167"/>
  <c r="AF495" i="167" s="1"/>
  <c r="AH495" i="167" s="1"/>
  <c r="AI413" i="167"/>
  <c r="AI421" i="167"/>
  <c r="AI429" i="167"/>
  <c r="AI437" i="167"/>
  <c r="AI445" i="167"/>
  <c r="AI453" i="167"/>
  <c r="AI461" i="167"/>
  <c r="AI469" i="167"/>
  <c r="AI477" i="167"/>
  <c r="AI485" i="167"/>
  <c r="AI493" i="167"/>
  <c r="AI501" i="167"/>
  <c r="AI509" i="167"/>
  <c r="AI517" i="167"/>
  <c r="AI525" i="167"/>
  <c r="AI533" i="167"/>
  <c r="AI541" i="167"/>
  <c r="AI549" i="167"/>
  <c r="AI557" i="167"/>
  <c r="AI565" i="167"/>
  <c r="AI573" i="167"/>
  <c r="AI581" i="167"/>
  <c r="AI589" i="167"/>
  <c r="AI597" i="167"/>
  <c r="AI605" i="167"/>
  <c r="AI613" i="167"/>
  <c r="AI621" i="167"/>
  <c r="AI629" i="167"/>
  <c r="AI637" i="167"/>
  <c r="AI645" i="167"/>
  <c r="AI653" i="167"/>
  <c r="AI661" i="167"/>
  <c r="AI669" i="167"/>
  <c r="AI681" i="167"/>
  <c r="AI700" i="167"/>
  <c r="AE714" i="167"/>
  <c r="AG714" i="167" s="1"/>
  <c r="AD714" i="167"/>
  <c r="AF714" i="167" s="1"/>
  <c r="AH714" i="167" s="1"/>
  <c r="AE692" i="167"/>
  <c r="AG692" i="167" s="1"/>
  <c r="AD692" i="167"/>
  <c r="AF692" i="167" s="1"/>
  <c r="AH692" i="167" s="1"/>
  <c r="AE710" i="167"/>
  <c r="AG710" i="167" s="1"/>
  <c r="AD710" i="167"/>
  <c r="AF710" i="167" s="1"/>
  <c r="AH710" i="167" s="1"/>
  <c r="AD506" i="167"/>
  <c r="AF506" i="167" s="1"/>
  <c r="AH506" i="167" s="1"/>
  <c r="AE506" i="167"/>
  <c r="AG506" i="167" s="1"/>
  <c r="AD514" i="167"/>
  <c r="AF514" i="167" s="1"/>
  <c r="AH514" i="167" s="1"/>
  <c r="AE514" i="167"/>
  <c r="AG514" i="167" s="1"/>
  <c r="AD522" i="167"/>
  <c r="AF522" i="167" s="1"/>
  <c r="AH522" i="167" s="1"/>
  <c r="AE522" i="167"/>
  <c r="AG522" i="167" s="1"/>
  <c r="AD530" i="167"/>
  <c r="AF530" i="167" s="1"/>
  <c r="AH530" i="167" s="1"/>
  <c r="AE530" i="167"/>
  <c r="AG530" i="167" s="1"/>
  <c r="AD538" i="167"/>
  <c r="AF538" i="167" s="1"/>
  <c r="AH538" i="167" s="1"/>
  <c r="AE538" i="167"/>
  <c r="AG538" i="167" s="1"/>
  <c r="AD546" i="167"/>
  <c r="AF546" i="167" s="1"/>
  <c r="AH546" i="167" s="1"/>
  <c r="AE546" i="167"/>
  <c r="AG546" i="167" s="1"/>
  <c r="AD554" i="167"/>
  <c r="AF554" i="167" s="1"/>
  <c r="AH554" i="167" s="1"/>
  <c r="AE554" i="167"/>
  <c r="AG554" i="167" s="1"/>
  <c r="AD562" i="167"/>
  <c r="AF562" i="167" s="1"/>
  <c r="AH562" i="167" s="1"/>
  <c r="AE562" i="167"/>
  <c r="AG562" i="167" s="1"/>
  <c r="AD570" i="167"/>
  <c r="AF570" i="167" s="1"/>
  <c r="AH570" i="167" s="1"/>
  <c r="AE570" i="167"/>
  <c r="AG570" i="167" s="1"/>
  <c r="AD578" i="167"/>
  <c r="AF578" i="167" s="1"/>
  <c r="AH578" i="167" s="1"/>
  <c r="AE578" i="167"/>
  <c r="AG578" i="167" s="1"/>
  <c r="AD586" i="167"/>
  <c r="AF586" i="167" s="1"/>
  <c r="AH586" i="167" s="1"/>
  <c r="AE586" i="167"/>
  <c r="AG586" i="167" s="1"/>
  <c r="AD594" i="167"/>
  <c r="AF594" i="167" s="1"/>
  <c r="AH594" i="167" s="1"/>
  <c r="AE594" i="167"/>
  <c r="AG594" i="167" s="1"/>
  <c r="AD602" i="167"/>
  <c r="AF602" i="167" s="1"/>
  <c r="AH602" i="167" s="1"/>
  <c r="AE602" i="167"/>
  <c r="AG602" i="167" s="1"/>
  <c r="AD610" i="167"/>
  <c r="AF610" i="167" s="1"/>
  <c r="AH610" i="167" s="1"/>
  <c r="AE610" i="167"/>
  <c r="AG610" i="167" s="1"/>
  <c r="AE698" i="167"/>
  <c r="AG698" i="167" s="1"/>
  <c r="AD698" i="167"/>
  <c r="AF698" i="167" s="1"/>
  <c r="AH698" i="167" s="1"/>
  <c r="AE732" i="167"/>
  <c r="AG732" i="167" s="1"/>
  <c r="AD732" i="167"/>
  <c r="AF732" i="167" s="1"/>
  <c r="AH732" i="167" s="1"/>
  <c r="AI712" i="167"/>
  <c r="AI720" i="167"/>
  <c r="AI728" i="167"/>
  <c r="AI736" i="167"/>
  <c r="AE861" i="167"/>
  <c r="AG861" i="167" s="1"/>
  <c r="AD861" i="167"/>
  <c r="AF861" i="167" s="1"/>
  <c r="AH861" i="167" s="1"/>
  <c r="AI676" i="167"/>
  <c r="AI684" i="167"/>
  <c r="AI699" i="167"/>
  <c r="AI715" i="167"/>
  <c r="AI731" i="167"/>
  <c r="AD742" i="167"/>
  <c r="AF742" i="167" s="1"/>
  <c r="AH742" i="167" s="1"/>
  <c r="AE742" i="167"/>
  <c r="AG742" i="167" s="1"/>
  <c r="AD750" i="167"/>
  <c r="AF750" i="167" s="1"/>
  <c r="AH750" i="167" s="1"/>
  <c r="AE750" i="167"/>
  <c r="AG750" i="167" s="1"/>
  <c r="AD758" i="167"/>
  <c r="AF758" i="167" s="1"/>
  <c r="AH758" i="167" s="1"/>
  <c r="AE758" i="167"/>
  <c r="AG758" i="167" s="1"/>
  <c r="AD766" i="167"/>
  <c r="AF766" i="167" s="1"/>
  <c r="AH766" i="167" s="1"/>
  <c r="AE766" i="167"/>
  <c r="AG766" i="167" s="1"/>
  <c r="AI619" i="167"/>
  <c r="AI627" i="167"/>
  <c r="AI635" i="167"/>
  <c r="AI643" i="167"/>
  <c r="AI651" i="167"/>
  <c r="AI659" i="167"/>
  <c r="AI667" i="167"/>
  <c r="AI675" i="167"/>
  <c r="AI683" i="167"/>
  <c r="AE743" i="167"/>
  <c r="AG743" i="167" s="1"/>
  <c r="AD743" i="167"/>
  <c r="AF743" i="167" s="1"/>
  <c r="AH743" i="167" s="1"/>
  <c r="AE759" i="167"/>
  <c r="AG759" i="167" s="1"/>
  <c r="AD759" i="167"/>
  <c r="AF759" i="167" s="1"/>
  <c r="AH759" i="167" s="1"/>
  <c r="AE831" i="167"/>
  <c r="AG831" i="167" s="1"/>
  <c r="AD831" i="167"/>
  <c r="AF831" i="167" s="1"/>
  <c r="AH831" i="167" s="1"/>
  <c r="AE885" i="167"/>
  <c r="AG885" i="167" s="1"/>
  <c r="AD885" i="167"/>
  <c r="AF885" i="167" s="1"/>
  <c r="AH885" i="167" s="1"/>
  <c r="AI694" i="167"/>
  <c r="AI702" i="167"/>
  <c r="AI710" i="167"/>
  <c r="AI718" i="167"/>
  <c r="AI726" i="167"/>
  <c r="AI734" i="167"/>
  <c r="AI742" i="167"/>
  <c r="AI750" i="167"/>
  <c r="AI758" i="167"/>
  <c r="AI766" i="167"/>
  <c r="AI774" i="167"/>
  <c r="AI782" i="167"/>
  <c r="AI790" i="167"/>
  <c r="AI798" i="167"/>
  <c r="AD808" i="167"/>
  <c r="AF808" i="167" s="1"/>
  <c r="AH808" i="167" s="1"/>
  <c r="AE808" i="167"/>
  <c r="AG808" i="167" s="1"/>
  <c r="AE827" i="167"/>
  <c r="AG827" i="167" s="1"/>
  <c r="AD827" i="167"/>
  <c r="AF827" i="167" s="1"/>
  <c r="AH827" i="167" s="1"/>
  <c r="AI741" i="167"/>
  <c r="AI749" i="167"/>
  <c r="AI757" i="167"/>
  <c r="AI765" i="167"/>
  <c r="AI773" i="167"/>
  <c r="AI781" i="167"/>
  <c r="AI789" i="167"/>
  <c r="AI797" i="167"/>
  <c r="AE813" i="167"/>
  <c r="AG813" i="167" s="1"/>
  <c r="AD813" i="167"/>
  <c r="AF813" i="167" s="1"/>
  <c r="AH813" i="167" s="1"/>
  <c r="AE839" i="167"/>
  <c r="AG839" i="167" s="1"/>
  <c r="AD839" i="167"/>
  <c r="AF839" i="167" s="1"/>
  <c r="AH839" i="167" s="1"/>
  <c r="AE873" i="167"/>
  <c r="AG873" i="167" s="1"/>
  <c r="AD873" i="167"/>
  <c r="AF873" i="167" s="1"/>
  <c r="AH873" i="167" s="1"/>
  <c r="AE771" i="167"/>
  <c r="AG771" i="167" s="1"/>
  <c r="AD771" i="167"/>
  <c r="AF771" i="167" s="1"/>
  <c r="AH771" i="167" s="1"/>
  <c r="AE779" i="167"/>
  <c r="AG779" i="167" s="1"/>
  <c r="AD779" i="167"/>
  <c r="AF779" i="167" s="1"/>
  <c r="AH779" i="167" s="1"/>
  <c r="AE787" i="167"/>
  <c r="AG787" i="167" s="1"/>
  <c r="AD787" i="167"/>
  <c r="AF787" i="167" s="1"/>
  <c r="AH787" i="167" s="1"/>
  <c r="AE795" i="167"/>
  <c r="AG795" i="167" s="1"/>
  <c r="AD795" i="167"/>
  <c r="AF795" i="167" s="1"/>
  <c r="AH795" i="167" s="1"/>
  <c r="AE802" i="167"/>
  <c r="AG802" i="167" s="1"/>
  <c r="AD802" i="167"/>
  <c r="AF802" i="167" s="1"/>
  <c r="AH802" i="167" s="1"/>
  <c r="AE841" i="167"/>
  <c r="AG841" i="167" s="1"/>
  <c r="AD841" i="167"/>
  <c r="AF841" i="167" s="1"/>
  <c r="AH841" i="167" s="1"/>
  <c r="AD822" i="167"/>
  <c r="AF822" i="167" s="1"/>
  <c r="AH822" i="167" s="1"/>
  <c r="AE822" i="167"/>
  <c r="AG822" i="167" s="1"/>
  <c r="AD830" i="167"/>
  <c r="AF830" i="167" s="1"/>
  <c r="AH830" i="167" s="1"/>
  <c r="AE830" i="167"/>
  <c r="AG830" i="167" s="1"/>
  <c r="AD838" i="167"/>
  <c r="AF838" i="167" s="1"/>
  <c r="AH838" i="167" s="1"/>
  <c r="AE838" i="167"/>
  <c r="AG838" i="167" s="1"/>
  <c r="AD914" i="167"/>
  <c r="AF914" i="167" s="1"/>
  <c r="AH914" i="167" s="1"/>
  <c r="AE914" i="167"/>
  <c r="AG914" i="167" s="1"/>
  <c r="AD930" i="167"/>
  <c r="AF930" i="167" s="1"/>
  <c r="AH930" i="167" s="1"/>
  <c r="AE930" i="167"/>
  <c r="AG930" i="167" s="1"/>
  <c r="AD946" i="167"/>
  <c r="AF946" i="167" s="1"/>
  <c r="AH946" i="167" s="1"/>
  <c r="AE946" i="167"/>
  <c r="AG946" i="167" s="1"/>
  <c r="AI808" i="167"/>
  <c r="AI816" i="167"/>
  <c r="AI834" i="167"/>
  <c r="AE847" i="167"/>
  <c r="AG847" i="167" s="1"/>
  <c r="AD847" i="167"/>
  <c r="AF847" i="167" s="1"/>
  <c r="AH847" i="167" s="1"/>
  <c r="AE863" i="167"/>
  <c r="AG863" i="167" s="1"/>
  <c r="AD863" i="167"/>
  <c r="AF863" i="167" s="1"/>
  <c r="AH863" i="167" s="1"/>
  <c r="AE879" i="167"/>
  <c r="AG879" i="167" s="1"/>
  <c r="AD879" i="167"/>
  <c r="AF879" i="167" s="1"/>
  <c r="AH879" i="167" s="1"/>
  <c r="AE895" i="167"/>
  <c r="AG895" i="167" s="1"/>
  <c r="AD895" i="167"/>
  <c r="AF895" i="167" s="1"/>
  <c r="AH895" i="167" s="1"/>
  <c r="AI807" i="167"/>
  <c r="AI815" i="167"/>
  <c r="AI821" i="167"/>
  <c r="AI829" i="167"/>
  <c r="AI837" i="167"/>
  <c r="AI845" i="167"/>
  <c r="AI853" i="167"/>
  <c r="AI861" i="167"/>
  <c r="AI869" i="167"/>
  <c r="AI877" i="167"/>
  <c r="AI885" i="167"/>
  <c r="AI893" i="167"/>
  <c r="AD906" i="167"/>
  <c r="AF906" i="167" s="1"/>
  <c r="AH906" i="167" s="1"/>
  <c r="AE906" i="167"/>
  <c r="AG906" i="167" s="1"/>
  <c r="AD846" i="167"/>
  <c r="AF846" i="167" s="1"/>
  <c r="AH846" i="167" s="1"/>
  <c r="AE846" i="167"/>
  <c r="AG846" i="167" s="1"/>
  <c r="AD854" i="167"/>
  <c r="AF854" i="167" s="1"/>
  <c r="AH854" i="167" s="1"/>
  <c r="AE854" i="167"/>
  <c r="AG854" i="167" s="1"/>
  <c r="AD862" i="167"/>
  <c r="AF862" i="167" s="1"/>
  <c r="AH862" i="167" s="1"/>
  <c r="AE862" i="167"/>
  <c r="AG862" i="167" s="1"/>
  <c r="AD870" i="167"/>
  <c r="AF870" i="167" s="1"/>
  <c r="AH870" i="167" s="1"/>
  <c r="AE870" i="167"/>
  <c r="AG870" i="167" s="1"/>
  <c r="AD878" i="167"/>
  <c r="AF878" i="167" s="1"/>
  <c r="AH878" i="167" s="1"/>
  <c r="AE878" i="167"/>
  <c r="AG878" i="167" s="1"/>
  <c r="AD886" i="167"/>
  <c r="AF886" i="167" s="1"/>
  <c r="AH886" i="167" s="1"/>
  <c r="AE886" i="167"/>
  <c r="AG886" i="167" s="1"/>
  <c r="AD894" i="167"/>
  <c r="AF894" i="167" s="1"/>
  <c r="AH894" i="167" s="1"/>
  <c r="AE894" i="167"/>
  <c r="AG894" i="167" s="1"/>
  <c r="AI903" i="167"/>
  <c r="AI902" i="167"/>
  <c r="AI918" i="167"/>
  <c r="AI934" i="167"/>
  <c r="AD951" i="167"/>
  <c r="AF951" i="167" s="1"/>
  <c r="AH951" i="167" s="1"/>
  <c r="AE951" i="167"/>
  <c r="AG951" i="167" s="1"/>
  <c r="AE949" i="167"/>
  <c r="AG949" i="167" s="1"/>
  <c r="AD949" i="167"/>
  <c r="AF949" i="167" s="1"/>
  <c r="AH949" i="167" s="1"/>
  <c r="AE919" i="167"/>
  <c r="AG919" i="167" s="1"/>
  <c r="AD919" i="167"/>
  <c r="AF919" i="167" s="1"/>
  <c r="AH919" i="167" s="1"/>
  <c r="AE927" i="167"/>
  <c r="AG927" i="167" s="1"/>
  <c r="AD927" i="167"/>
  <c r="AF927" i="167" s="1"/>
  <c r="AH927" i="167" s="1"/>
  <c r="AE935" i="167"/>
  <c r="AG935" i="167" s="1"/>
  <c r="AD935" i="167"/>
  <c r="AF935" i="167" s="1"/>
  <c r="AH935" i="167" s="1"/>
  <c r="AE943" i="167"/>
  <c r="AG943" i="167" s="1"/>
  <c r="AD943" i="167"/>
  <c r="AF943" i="167" s="1"/>
  <c r="AH943" i="167" s="1"/>
  <c r="AE896" i="167"/>
  <c r="AG896" i="167" s="1"/>
  <c r="AD896" i="167"/>
  <c r="AF896" i="167" s="1"/>
  <c r="AH896" i="167" s="1"/>
  <c r="AE904" i="167"/>
  <c r="AG904" i="167" s="1"/>
  <c r="AD904" i="167"/>
  <c r="AF904" i="167" s="1"/>
  <c r="AH904" i="167" s="1"/>
  <c r="AD912" i="167"/>
  <c r="AF912" i="167" s="1"/>
  <c r="AH912" i="167" s="1"/>
  <c r="AE912" i="167"/>
  <c r="AG912" i="167" s="1"/>
  <c r="AD920" i="167"/>
  <c r="AF920" i="167" s="1"/>
  <c r="AH920" i="167" s="1"/>
  <c r="AE920" i="167"/>
  <c r="AG920" i="167" s="1"/>
  <c r="AD928" i="167"/>
  <c r="AF928" i="167" s="1"/>
  <c r="AH928" i="167" s="1"/>
  <c r="AE928" i="167"/>
  <c r="AG928" i="167" s="1"/>
  <c r="AD936" i="167"/>
  <c r="AF936" i="167" s="1"/>
  <c r="AH936" i="167" s="1"/>
  <c r="AE936" i="167"/>
  <c r="AG936" i="167" s="1"/>
  <c r="AD944" i="167"/>
  <c r="AF944" i="167" s="1"/>
  <c r="AH944" i="167" s="1"/>
  <c r="AE944" i="167"/>
  <c r="AG944" i="167" s="1"/>
  <c r="AD952" i="167"/>
  <c r="AF952" i="167" s="1"/>
  <c r="AH952" i="167" s="1"/>
  <c r="AE952" i="167"/>
  <c r="AG952" i="167" s="1"/>
  <c r="AE970" i="167"/>
  <c r="AG970" i="167" s="1"/>
  <c r="AD970" i="167"/>
  <c r="AF970" i="167" s="1"/>
  <c r="AH970" i="167" s="1"/>
  <c r="AI956" i="167"/>
  <c r="AE950" i="167"/>
  <c r="AG950" i="167" s="1"/>
  <c r="AD950" i="167"/>
  <c r="AF950" i="167" s="1"/>
  <c r="AH950" i="167" s="1"/>
  <c r="AE958" i="167"/>
  <c r="AG958" i="167" s="1"/>
  <c r="AD958" i="167"/>
  <c r="AF958" i="167" s="1"/>
  <c r="AH958" i="167" s="1"/>
  <c r="AI966" i="167"/>
  <c r="AE974" i="167"/>
  <c r="AG974" i="167" s="1"/>
  <c r="AD974" i="167"/>
  <c r="AF974" i="167" s="1"/>
  <c r="AH974" i="167" s="1"/>
  <c r="AD993" i="167"/>
  <c r="AF993" i="167" s="1"/>
  <c r="AH993" i="167" s="1"/>
  <c r="AE993" i="167"/>
  <c r="AG993" i="167" s="1"/>
  <c r="AI958" i="167"/>
  <c r="AI973" i="167"/>
  <c r="AE995" i="167"/>
  <c r="AG995" i="167" s="1"/>
  <c r="AD995" i="167"/>
  <c r="AF995" i="167" s="1"/>
  <c r="AH995" i="167" s="1"/>
  <c r="AE999" i="167"/>
  <c r="AG999" i="167" s="1"/>
  <c r="AD999" i="167"/>
  <c r="AF999" i="167" s="1"/>
  <c r="AH999" i="167" s="1"/>
  <c r="AE980" i="167"/>
  <c r="AG980" i="167" s="1"/>
  <c r="AD980" i="167"/>
  <c r="AF980" i="167" s="1"/>
  <c r="AH980" i="167" s="1"/>
  <c r="AD1008" i="167"/>
  <c r="AF1008" i="167" s="1"/>
  <c r="AH1008" i="167" s="1"/>
  <c r="AE1008" i="167"/>
  <c r="AG1008" i="167" s="1"/>
  <c r="AI968" i="167"/>
  <c r="AI976" i="167"/>
  <c r="AI984" i="167"/>
  <c r="AE988" i="167"/>
  <c r="AG988" i="167" s="1"/>
  <c r="AD988" i="167"/>
  <c r="AF988" i="167" s="1"/>
  <c r="AH988" i="167" s="1"/>
  <c r="AD994" i="167"/>
  <c r="AF994" i="167" s="1"/>
  <c r="AH994" i="167" s="1"/>
  <c r="AE994" i="167"/>
  <c r="AG994" i="167" s="1"/>
  <c r="AI1001" i="167"/>
  <c r="AI988" i="167"/>
  <c r="AI998" i="167"/>
  <c r="AI997" i="167"/>
  <c r="AI1012" i="167"/>
  <c r="AE1011" i="167"/>
  <c r="AG1011" i="167" s="1"/>
  <c r="AD1011" i="167"/>
  <c r="AF1011" i="167" s="1"/>
  <c r="AH1011" i="167" s="1"/>
  <c r="AI1007" i="167"/>
  <c r="AI1015" i="167"/>
  <c r="AE1016" i="164"/>
  <c r="AE1017" i="164" s="1"/>
  <c r="AG16" i="164"/>
  <c r="M20" i="164" l="1"/>
  <c r="M433" i="164"/>
  <c r="M45" i="164"/>
  <c r="M436" i="164"/>
  <c r="M695" i="164"/>
  <c r="M59" i="164"/>
  <c r="M513" i="164"/>
  <c r="M871" i="164"/>
  <c r="M941" i="164"/>
  <c r="M459" i="164"/>
  <c r="M787" i="164"/>
  <c r="M304" i="164"/>
  <c r="M714" i="164"/>
  <c r="M860" i="164"/>
  <c r="M97" i="164"/>
  <c r="M194" i="164"/>
  <c r="M759" i="164"/>
  <c r="M39" i="164"/>
  <c r="M721" i="164"/>
  <c r="M141" i="164"/>
  <c r="M623" i="164"/>
  <c r="M526" i="164"/>
  <c r="M361" i="164"/>
  <c r="M701" i="164"/>
  <c r="M804" i="164"/>
  <c r="M725" i="164"/>
  <c r="M629" i="164"/>
  <c r="M318" i="164"/>
  <c r="M693" i="164"/>
  <c r="M104" i="164"/>
  <c r="M389" i="164"/>
  <c r="M888" i="164"/>
  <c r="M978" i="164"/>
  <c r="M332" i="164"/>
  <c r="M503" i="164"/>
  <c r="M461" i="164"/>
  <c r="M477" i="164"/>
  <c r="M411" i="164"/>
  <c r="M363" i="164"/>
  <c r="M278" i="164"/>
  <c r="M947" i="164"/>
  <c r="M961" i="164"/>
  <c r="M886" i="164"/>
  <c r="M475" i="164"/>
  <c r="M502" i="164"/>
  <c r="M299" i="164"/>
  <c r="M541" i="164"/>
  <c r="M133" i="164"/>
  <c r="M178" i="164"/>
  <c r="M577" i="164"/>
  <c r="M208" i="164"/>
  <c r="M47" i="164"/>
  <c r="M970" i="164"/>
  <c r="M510" i="164"/>
  <c r="M92" i="164"/>
  <c r="M708" i="164"/>
  <c r="M458" i="164"/>
  <c r="M930" i="164"/>
  <c r="M754" i="164"/>
  <c r="M482" i="164"/>
  <c r="M916" i="164"/>
  <c r="M90" i="164"/>
  <c r="M867" i="164"/>
  <c r="M705" i="164"/>
  <c r="M935" i="164"/>
  <c r="M1000" i="164"/>
  <c r="M561" i="164"/>
  <c r="M316" i="164"/>
  <c r="M107" i="164"/>
  <c r="M946" i="164"/>
  <c r="M379" i="164"/>
  <c r="M77" i="164"/>
  <c r="M369" i="164"/>
  <c r="M342" i="164"/>
  <c r="M473" i="164"/>
  <c r="M172" i="164"/>
  <c r="M630" i="164"/>
  <c r="M372" i="164"/>
  <c r="M752" i="164"/>
  <c r="M140" i="164"/>
  <c r="M305" i="164"/>
  <c r="M824" i="164"/>
  <c r="M366" i="164"/>
  <c r="M1003" i="164"/>
  <c r="M842" i="164"/>
  <c r="M811" i="164"/>
  <c r="M681" i="164"/>
  <c r="M474" i="164"/>
  <c r="M190" i="164"/>
  <c r="M720" i="164"/>
  <c r="M784" i="164"/>
  <c r="M596" i="164"/>
  <c r="M917" i="164"/>
  <c r="M604" i="164"/>
  <c r="M727" i="164"/>
  <c r="M740" i="164"/>
  <c r="M664" i="164"/>
  <c r="M989" i="164"/>
  <c r="M899" i="164"/>
  <c r="M780" i="164"/>
  <c r="M716" i="164"/>
  <c r="M631" i="164"/>
  <c r="M600" i="164"/>
  <c r="M122" i="164"/>
  <c r="M501" i="164"/>
  <c r="M1005" i="164"/>
  <c r="M874" i="164"/>
  <c r="M791" i="164"/>
  <c r="M709" i="164"/>
  <c r="M686" i="164"/>
  <c r="M444" i="164"/>
  <c r="M214" i="164"/>
  <c r="M905" i="164"/>
  <c r="M866" i="164"/>
  <c r="M348" i="164"/>
  <c r="M466" i="164"/>
  <c r="M327" i="164"/>
  <c r="M164" i="164"/>
  <c r="M282" i="164"/>
  <c r="M358" i="164"/>
  <c r="M671" i="164"/>
  <c r="M162" i="164"/>
  <c r="M46" i="164"/>
  <c r="M341" i="164"/>
  <c r="M417" i="164"/>
  <c r="M518" i="164"/>
  <c r="M83" i="164"/>
  <c r="M572" i="164"/>
  <c r="M154" i="164"/>
  <c r="M85" i="164"/>
  <c r="M355" i="164"/>
  <c r="M157" i="164"/>
  <c r="M908" i="164"/>
  <c r="M367" i="164"/>
  <c r="M545" i="164"/>
  <c r="M381" i="164"/>
  <c r="M270" i="164"/>
  <c r="M506" i="164"/>
  <c r="M704" i="164"/>
  <c r="M619" i="164"/>
  <c r="M621" i="164"/>
  <c r="M288" i="164"/>
  <c r="M24" i="164"/>
  <c r="M152" i="164"/>
  <c r="M882" i="164"/>
  <c r="M799" i="164"/>
  <c r="M703" i="164"/>
  <c r="M696" i="164"/>
  <c r="M467" i="164"/>
  <c r="M130" i="164"/>
  <c r="M334" i="164"/>
  <c r="M258" i="164"/>
  <c r="M209" i="164"/>
  <c r="M713" i="164"/>
  <c r="M692" i="164"/>
  <c r="M615" i="164"/>
  <c r="M617" i="164"/>
  <c r="M576" i="164"/>
  <c r="M521" i="164"/>
  <c r="M892" i="164"/>
  <c r="M767" i="164"/>
  <c r="M782" i="164"/>
  <c r="M987" i="164"/>
  <c r="M825" i="164"/>
  <c r="M756" i="164"/>
  <c r="M661" i="164"/>
  <c r="M478" i="164"/>
  <c r="M301" i="164"/>
  <c r="M950" i="164"/>
  <c r="M884" i="164"/>
  <c r="M688" i="164"/>
  <c r="M456" i="164"/>
  <c r="M494" i="164"/>
  <c r="M383" i="164"/>
  <c r="M230" i="164"/>
  <c r="M835" i="164"/>
  <c r="M758" i="164"/>
  <c r="M489" i="164"/>
  <c r="M103" i="164"/>
  <c r="M984" i="164"/>
  <c r="M499" i="164"/>
  <c r="M902" i="164"/>
  <c r="M819" i="164"/>
  <c r="M642" i="164"/>
  <c r="M508" i="164"/>
  <c r="M775" i="164"/>
  <c r="M544" i="164"/>
  <c r="M498" i="164"/>
  <c r="M711" i="164"/>
  <c r="M55" i="164"/>
  <c r="M323" i="164"/>
  <c r="M329" i="164"/>
  <c r="M790" i="164"/>
  <c r="M940" i="164"/>
  <c r="M869" i="164"/>
  <c r="M749" i="164"/>
  <c r="M736" i="164"/>
  <c r="M794" i="164"/>
  <c r="M324" i="164"/>
  <c r="M260" i="164"/>
  <c r="M166" i="164"/>
  <c r="M760" i="164"/>
  <c r="M95" i="164"/>
  <c r="M913" i="164"/>
  <c r="M863" i="164"/>
  <c r="M838" i="164"/>
  <c r="M450" i="164"/>
  <c r="M109" i="164"/>
  <c r="M272" i="164"/>
  <c r="M999" i="164"/>
  <c r="M945" i="164"/>
  <c r="M895" i="164"/>
  <c r="M728" i="164"/>
  <c r="M643" i="164"/>
  <c r="M645" i="164"/>
  <c r="M589" i="164"/>
  <c r="M462" i="164"/>
  <c r="M357" i="164"/>
  <c r="M248" i="164"/>
  <c r="M63" i="164"/>
  <c r="M788" i="164"/>
  <c r="M723" i="164"/>
  <c r="M487" i="164"/>
  <c r="M569" i="164"/>
  <c r="M375" i="164"/>
  <c r="M820" i="164"/>
  <c r="M476" i="164"/>
  <c r="M909" i="164"/>
  <c r="M954" i="164"/>
  <c r="M38" i="164"/>
  <c r="M347" i="164"/>
  <c r="M921" i="164"/>
  <c r="M739" i="164"/>
  <c r="M1006" i="164"/>
  <c r="M876" i="164"/>
  <c r="M585" i="164"/>
  <c r="M68" i="164"/>
  <c r="M439" i="164"/>
  <c r="M988" i="164"/>
  <c r="M50" i="164"/>
  <c r="M677" i="164"/>
  <c r="M646" i="164"/>
  <c r="M632" i="164"/>
  <c r="M252" i="164"/>
  <c r="M496" i="164"/>
  <c r="M108" i="164"/>
  <c r="M993" i="164"/>
  <c r="M317" i="164"/>
  <c r="M522" i="164"/>
  <c r="M246" i="164"/>
  <c r="M23" i="164"/>
  <c r="M176" i="164"/>
  <c r="M912" i="164"/>
  <c r="M156" i="164"/>
  <c r="M106" i="164"/>
  <c r="M878" i="164"/>
  <c r="M525" i="164"/>
  <c r="M82" i="164"/>
  <c r="M296" i="164"/>
  <c r="M827" i="164"/>
  <c r="M763" i="164"/>
  <c r="M391" i="164"/>
  <c r="M75" i="164"/>
  <c r="M925" i="164"/>
  <c r="M840" i="164"/>
  <c r="M655" i="164"/>
  <c r="M964" i="164"/>
  <c r="M953" i="164"/>
  <c r="M32" i="164"/>
  <c r="M200" i="164"/>
  <c r="M149" i="164"/>
  <c r="M919" i="164"/>
  <c r="M815" i="164"/>
  <c r="M212" i="164"/>
  <c r="M786" i="164"/>
  <c r="M373" i="164"/>
  <c r="M532" i="164"/>
  <c r="M314" i="164"/>
  <c r="M346" i="164"/>
  <c r="M105" i="164"/>
  <c r="M872" i="164"/>
  <c r="M349" i="164"/>
  <c r="M843" i="164"/>
  <c r="M517" i="164"/>
  <c r="M734" i="164"/>
  <c r="M906" i="164"/>
  <c r="M966" i="164"/>
  <c r="M597" i="164"/>
  <c r="M776" i="164"/>
  <c r="M593" i="164"/>
  <c r="M944" i="164"/>
  <c r="M745" i="164"/>
  <c r="M238" i="164"/>
  <c r="M490" i="164"/>
  <c r="M764" i="164"/>
  <c r="M609" i="164"/>
  <c r="M479" i="164"/>
  <c r="M524" i="164"/>
  <c r="M206" i="164"/>
  <c r="M898" i="164"/>
  <c r="M60" i="164"/>
  <c r="M96" i="164"/>
  <c r="M129" i="164"/>
  <c r="M387" i="164"/>
  <c r="M614" i="164"/>
  <c r="M894" i="164"/>
  <c r="M280" i="164"/>
  <c r="M528" i="164"/>
  <c r="M448" i="164"/>
  <c r="M309" i="164"/>
  <c r="M924" i="164"/>
  <c r="M914" i="164"/>
  <c r="M452" i="164"/>
  <c r="M885" i="164"/>
  <c r="M942" i="164"/>
  <c r="M371" i="164"/>
  <c r="M210" i="164"/>
  <c r="M240" i="164"/>
  <c r="M937" i="164"/>
  <c r="M751" i="164"/>
  <c r="M746" i="164"/>
  <c r="M150" i="164"/>
  <c r="M959" i="164"/>
  <c r="M803" i="164"/>
  <c r="M504" i="164"/>
  <c r="M573" i="164"/>
  <c r="M350" i="164"/>
  <c r="M232" i="164"/>
  <c r="M121" i="164"/>
  <c r="M29" i="164"/>
  <c r="M142" i="164"/>
  <c r="M74" i="164"/>
  <c r="M1015" i="164"/>
  <c r="M638" i="164"/>
  <c r="M633" i="164"/>
  <c r="M72" i="164"/>
  <c r="M608" i="164"/>
  <c r="M81" i="164"/>
  <c r="M922" i="164"/>
  <c r="M345" i="164"/>
  <c r="M800" i="164"/>
  <c r="M457" i="164"/>
  <c r="M228" i="164"/>
  <c r="M768" i="164"/>
  <c r="M568" i="164"/>
  <c r="M343" i="164"/>
  <c r="M354" i="164"/>
  <c r="M744" i="164"/>
  <c r="M659" i="164"/>
  <c r="M276" i="164"/>
  <c r="M516" i="164"/>
  <c r="M356" i="164"/>
  <c r="M691" i="164"/>
  <c r="M738" i="164"/>
  <c r="M236" i="164"/>
  <c r="M145" i="164"/>
  <c r="M393" i="164"/>
  <c r="M748" i="164"/>
  <c r="M353" i="164"/>
  <c r="M144" i="164"/>
  <c r="M465" i="164"/>
  <c r="M337" i="164"/>
  <c r="M407" i="164"/>
  <c r="M834" i="164"/>
  <c r="M715" i="164"/>
  <c r="M556" i="164"/>
  <c r="M700" i="164"/>
  <c r="M948" i="164"/>
  <c r="M168" i="164"/>
  <c r="M69" i="164"/>
  <c r="M192" i="164"/>
  <c r="M158" i="164"/>
  <c r="M76" i="164"/>
  <c r="M731" i="164"/>
  <c r="M778" i="164"/>
  <c r="M30" i="164"/>
  <c r="M928" i="164"/>
  <c r="M717" i="164"/>
  <c r="M445" i="164"/>
  <c r="M747" i="164"/>
  <c r="M887" i="164"/>
  <c r="M488" i="164"/>
  <c r="M613" i="164"/>
  <c r="M796" i="164"/>
  <c r="M807" i="164"/>
  <c r="M560" i="164"/>
  <c r="M455" i="164"/>
  <c r="M42" i="164"/>
  <c r="M536" i="164"/>
  <c r="M918" i="164"/>
  <c r="M319" i="164"/>
  <c r="M687" i="164"/>
  <c r="M998" i="164"/>
  <c r="M783" i="164"/>
  <c r="M915" i="164"/>
  <c r="M697" i="164"/>
  <c r="M432" i="164"/>
  <c r="M737" i="164"/>
  <c r="M618" i="164"/>
  <c r="M890" i="164"/>
  <c r="M839" i="164"/>
  <c r="M26" i="164"/>
  <c r="M294" i="164"/>
  <c r="M649" i="164"/>
  <c r="M657" i="164"/>
  <c r="M284" i="164"/>
  <c r="M216" i="164"/>
  <c r="M666" i="164"/>
  <c r="M22" i="164"/>
  <c r="M495" i="164"/>
  <c r="M622" i="164"/>
  <c r="M929" i="164"/>
  <c r="M856" i="164"/>
  <c r="M735" i="164"/>
  <c r="M991" i="164"/>
  <c r="M435" i="164"/>
  <c r="M290" i="164"/>
  <c r="M648" i="164"/>
  <c r="M70" i="164"/>
  <c r="M644" i="164"/>
  <c r="M670" i="164"/>
  <c r="M855" i="164"/>
  <c r="M665" i="164"/>
  <c r="M41" i="164"/>
  <c r="M21" i="164"/>
  <c r="M64" i="164"/>
  <c r="M89" i="164"/>
  <c r="M325" i="164"/>
  <c r="M1001" i="164"/>
  <c r="M220" i="164"/>
  <c r="M565" i="164"/>
  <c r="M234" i="164"/>
  <c r="M601" i="164"/>
  <c r="M936" i="164"/>
  <c r="M94" i="164"/>
  <c r="M901" i="164"/>
  <c r="M138" i="164"/>
  <c r="M19" i="164"/>
  <c r="M413" i="164"/>
  <c r="M511" i="164"/>
  <c r="M403" i="164"/>
  <c r="M78" i="164"/>
  <c r="M61" i="164"/>
  <c r="M91" i="164"/>
  <c r="M137" i="164"/>
  <c r="M62" i="164"/>
  <c r="M101" i="164"/>
  <c r="M52" i="164"/>
  <c r="M729" i="164"/>
  <c r="M339" i="164"/>
  <c r="M816" i="164"/>
  <c r="M873" i="164"/>
  <c r="M51" i="164"/>
  <c r="M877" i="164"/>
  <c r="M93" i="164"/>
  <c r="M377" i="164"/>
  <c r="M254" i="164"/>
  <c r="M218" i="164"/>
  <c r="M927" i="164"/>
  <c r="M244" i="164"/>
  <c r="M71" i="164"/>
  <c r="M853" i="164"/>
  <c r="M719" i="164"/>
  <c r="M557" i="164"/>
  <c r="M295" i="164"/>
  <c r="M994" i="164"/>
  <c r="M949" i="164"/>
  <c r="M750" i="164"/>
  <c r="M831" i="164"/>
  <c r="M846" i="164"/>
  <c r="M519" i="164"/>
  <c r="M683" i="164"/>
  <c r="M626" i="164"/>
  <c r="M492" i="164"/>
  <c r="M33" i="164"/>
  <c r="M35" i="164"/>
  <c r="M204" i="164"/>
  <c r="M724" i="164"/>
  <c r="M486" i="164"/>
  <c r="M198" i="164"/>
  <c r="M850" i="164"/>
  <c r="M771" i="164"/>
  <c r="M202" i="164"/>
  <c r="M146" i="164"/>
  <c r="M65" i="164"/>
  <c r="M520" i="164"/>
  <c r="M184" i="164"/>
  <c r="M493" i="164"/>
  <c r="M153" i="164"/>
  <c r="M680" i="164"/>
  <c r="M932" i="164"/>
  <c r="M722" i="164"/>
  <c r="M1010" i="164"/>
  <c r="M552" i="164"/>
  <c r="M421" i="164"/>
  <c r="M975" i="164"/>
  <c r="M527" i="164"/>
  <c r="M419" i="164"/>
  <c r="M66" i="164"/>
  <c r="M250" i="164"/>
  <c r="M100" i="164"/>
  <c r="M480" i="164"/>
  <c r="M148" i="164"/>
  <c r="M963" i="164"/>
  <c r="M470" i="164"/>
  <c r="M507" i="164"/>
  <c r="M497" i="164"/>
  <c r="M112" i="164"/>
  <c r="M667" i="164"/>
  <c r="M427" i="164"/>
  <c r="M18" i="164"/>
  <c r="M351" i="164"/>
  <c r="M56" i="164"/>
  <c r="M682" i="164"/>
  <c r="M397" i="164"/>
  <c r="M792" i="164"/>
  <c r="M224" i="164"/>
  <c r="M1012" i="164"/>
  <c r="M833" i="164"/>
  <c r="M437" i="164"/>
  <c r="M80" i="164"/>
  <c r="M120" i="164"/>
  <c r="M1011" i="164"/>
  <c r="M321" i="164"/>
  <c r="M114" i="164"/>
  <c r="M900" i="164"/>
  <c r="M730" i="164"/>
  <c r="M303" i="164"/>
  <c r="M338" i="164"/>
  <c r="M712" i="164"/>
  <c r="M174" i="164"/>
  <c r="M99" i="164"/>
  <c r="M484" i="164"/>
  <c r="M43" i="164"/>
  <c r="M533" i="164"/>
  <c r="AE1016" i="167"/>
  <c r="AE1017" i="167" s="1"/>
  <c r="AG16" i="167"/>
  <c r="I392" i="152" l="1"/>
  <c r="Q398" i="164"/>
  <c r="L398" i="164"/>
  <c r="I720" i="152"/>
  <c r="Q726" i="164"/>
  <c r="L726" i="164"/>
  <c r="M766" i="164"/>
  <c r="Q766" i="164"/>
  <c r="I760" i="152"/>
  <c r="L766" i="164"/>
  <c r="L1004" i="164"/>
  <c r="I998" i="152"/>
  <c r="Q1004" i="164"/>
  <c r="Q426" i="164"/>
  <c r="L426" i="164"/>
  <c r="I420" i="152"/>
  <c r="Q789" i="164"/>
  <c r="L789" i="164"/>
  <c r="I783" i="152"/>
  <c r="Q606" i="164"/>
  <c r="L606" i="164"/>
  <c r="I600" i="152"/>
  <c r="I243" i="152"/>
  <c r="Q249" i="164"/>
  <c r="L249" i="164"/>
  <c r="Q554" i="164"/>
  <c r="I548" i="152"/>
  <c r="L554" i="164"/>
  <c r="I338" i="152"/>
  <c r="Q344" i="164"/>
  <c r="L344" i="164"/>
  <c r="L269" i="164"/>
  <c r="I263" i="152"/>
  <c r="Q269" i="164"/>
  <c r="Q219" i="164"/>
  <c r="L219" i="164"/>
  <c r="I213" i="152"/>
  <c r="Q785" i="164"/>
  <c r="L785" i="164"/>
  <c r="I779" i="152"/>
  <c r="L823" i="164"/>
  <c r="I817" i="152"/>
  <c r="Q823" i="164"/>
  <c r="Q980" i="164"/>
  <c r="L980" i="164"/>
  <c r="I974" i="152"/>
  <c r="Q328" i="164"/>
  <c r="L328" i="164"/>
  <c r="I322" i="152"/>
  <c r="Q251" i="164"/>
  <c r="L251" i="164"/>
  <c r="I245" i="152"/>
  <c r="Q813" i="164"/>
  <c r="L813" i="164"/>
  <c r="I807" i="152"/>
  <c r="Q575" i="164"/>
  <c r="L575" i="164"/>
  <c r="I569" i="152"/>
  <c r="I223" i="152"/>
  <c r="Q229" i="164"/>
  <c r="L229" i="164"/>
  <c r="I378" i="152"/>
  <c r="M384" i="164"/>
  <c r="Q384" i="164"/>
  <c r="L384" i="164"/>
  <c r="M636" i="164"/>
  <c r="Q636" i="164"/>
  <c r="I630" i="152"/>
  <c r="L636" i="164"/>
  <c r="I241" i="152"/>
  <c r="M247" i="164"/>
  <c r="Q247" i="164"/>
  <c r="L247" i="164"/>
  <c r="Q205" i="164"/>
  <c r="L205" i="164"/>
  <c r="I199" i="152"/>
  <c r="Q217" i="164"/>
  <c r="L217" i="164"/>
  <c r="I211" i="152"/>
  <c r="Q159" i="164"/>
  <c r="L159" i="164"/>
  <c r="I153" i="152"/>
  <c r="I372" i="152"/>
  <c r="Q378" i="164"/>
  <c r="L378" i="164"/>
  <c r="M378" i="164" s="1"/>
  <c r="I755" i="152"/>
  <c r="Q761" i="164"/>
  <c r="L761" i="164"/>
  <c r="L797" i="164"/>
  <c r="Q797" i="164"/>
  <c r="I791" i="152"/>
  <c r="L603" i="164"/>
  <c r="I597" i="152"/>
  <c r="Q603" i="164"/>
  <c r="Q952" i="164"/>
  <c r="L952" i="164"/>
  <c r="I946" i="152"/>
  <c r="Q127" i="164"/>
  <c r="L127" i="164"/>
  <c r="I121" i="152"/>
  <c r="Q113" i="164"/>
  <c r="L113" i="164"/>
  <c r="I107" i="152"/>
  <c r="Q438" i="164"/>
  <c r="I432" i="152"/>
  <c r="L438" i="164"/>
  <c r="Q587" i="164"/>
  <c r="L587" i="164"/>
  <c r="I581" i="152"/>
  <c r="I251" i="152"/>
  <c r="L257" i="164"/>
  <c r="Q257" i="164"/>
  <c r="I963" i="152"/>
  <c r="L969" i="164"/>
  <c r="Q969" i="164"/>
  <c r="Q562" i="164"/>
  <c r="L562" i="164"/>
  <c r="I556" i="152"/>
  <c r="Q710" i="164"/>
  <c r="L710" i="164"/>
  <c r="I704" i="152"/>
  <c r="I950" i="152"/>
  <c r="L956" i="164"/>
  <c r="Q956" i="164"/>
  <c r="Q817" i="164"/>
  <c r="L817" i="164"/>
  <c r="I811" i="152"/>
  <c r="M422" i="164"/>
  <c r="Q422" i="164"/>
  <c r="L422" i="164"/>
  <c r="I416" i="152"/>
  <c r="Q558" i="164"/>
  <c r="L558" i="164"/>
  <c r="I552" i="152"/>
  <c r="M558" i="164"/>
  <c r="I418" i="152"/>
  <c r="L424" i="164"/>
  <c r="Q424" i="164"/>
  <c r="Q904" i="164"/>
  <c r="L904" i="164"/>
  <c r="I898" i="152"/>
  <c r="Q801" i="164"/>
  <c r="L801" i="164"/>
  <c r="I795" i="152"/>
  <c r="Q414" i="164"/>
  <c r="L414" i="164"/>
  <c r="I408" i="152"/>
  <c r="Q193" i="164"/>
  <c r="L193" i="164"/>
  <c r="I187" i="152"/>
  <c r="Q861" i="164"/>
  <c r="L861" i="164"/>
  <c r="I855" i="152"/>
  <c r="Q167" i="164"/>
  <c r="L167" i="164"/>
  <c r="I161" i="152"/>
  <c r="L857" i="164"/>
  <c r="I851" i="152"/>
  <c r="Q857" i="164"/>
  <c r="I277" i="152"/>
  <c r="M283" i="164"/>
  <c r="Q283" i="164"/>
  <c r="L283" i="164"/>
  <c r="I528" i="152"/>
  <c r="Q534" i="164"/>
  <c r="L534" i="164"/>
  <c r="I271" i="152"/>
  <c r="Q277" i="164"/>
  <c r="L277" i="164"/>
  <c r="Q806" i="164"/>
  <c r="I800" i="152"/>
  <c r="L806" i="164"/>
  <c r="I394" i="152"/>
  <c r="Q400" i="164"/>
  <c r="L400" i="164"/>
  <c r="Q139" i="164"/>
  <c r="L139" i="164"/>
  <c r="I133" i="152"/>
  <c r="Q535" i="164"/>
  <c r="L535" i="164"/>
  <c r="I529" i="152"/>
  <c r="I157" i="152"/>
  <c r="Q163" i="164"/>
  <c r="L163" i="164"/>
  <c r="Q380" i="164"/>
  <c r="L380" i="164"/>
  <c r="I374" i="152"/>
  <c r="I1001" i="152"/>
  <c r="M1007" i="164"/>
  <c r="Q1007" i="164"/>
  <c r="L1007" i="164"/>
  <c r="I596" i="152"/>
  <c r="Q602" i="164"/>
  <c r="L602" i="164"/>
  <c r="I129" i="152"/>
  <c r="M135" i="164"/>
  <c r="Q135" i="164"/>
  <c r="L135" i="164"/>
  <c r="Q223" i="164"/>
  <c r="L223" i="164"/>
  <c r="I217" i="152"/>
  <c r="M223" i="164"/>
  <c r="I231" i="152"/>
  <c r="L237" i="164"/>
  <c r="Q237" i="164"/>
  <c r="Q828" i="164"/>
  <c r="L828" i="164"/>
  <c r="I822" i="152"/>
  <c r="M828" i="164"/>
  <c r="Q434" i="164"/>
  <c r="L434" i="164"/>
  <c r="I428" i="152"/>
  <c r="M434" i="164"/>
  <c r="I901" i="152"/>
  <c r="Q907" i="164"/>
  <c r="L907" i="164"/>
  <c r="I662" i="152"/>
  <c r="M668" i="164"/>
  <c r="Q668" i="164"/>
  <c r="L668" i="164"/>
  <c r="L255" i="164"/>
  <c r="I249" i="152"/>
  <c r="M255" i="164"/>
  <c r="Q255" i="164"/>
  <c r="Q551" i="164"/>
  <c r="I545" i="152"/>
  <c r="L551" i="164"/>
  <c r="M957" i="164"/>
  <c r="Q957" i="164"/>
  <c r="I951" i="152"/>
  <c r="L957" i="164"/>
  <c r="Q579" i="164"/>
  <c r="L579" i="164"/>
  <c r="I573" i="152"/>
  <c r="Q181" i="164"/>
  <c r="L181" i="164"/>
  <c r="I175" i="152"/>
  <c r="Q563" i="164"/>
  <c r="L563" i="164"/>
  <c r="I557" i="152"/>
  <c r="M563" i="164"/>
  <c r="Q273" i="164"/>
  <c r="L273" i="164"/>
  <c r="I267" i="152"/>
  <c r="Q578" i="164"/>
  <c r="L578" i="164"/>
  <c r="I572" i="152"/>
  <c r="M578" i="164"/>
  <c r="Q245" i="164"/>
  <c r="L245" i="164"/>
  <c r="I239" i="152"/>
  <c r="M245" i="164"/>
  <c r="Q923" i="164"/>
  <c r="L923" i="164"/>
  <c r="I917" i="152"/>
  <c r="M923" i="164"/>
  <c r="I205" i="152"/>
  <c r="L211" i="164"/>
  <c r="M211" i="164"/>
  <c r="Q211" i="164"/>
  <c r="Q207" i="164"/>
  <c r="L207" i="164"/>
  <c r="I201" i="152"/>
  <c r="M207" i="164"/>
  <c r="I382" i="152"/>
  <c r="Q388" i="164"/>
  <c r="L388" i="164"/>
  <c r="Q972" i="164"/>
  <c r="I966" i="152"/>
  <c r="L972" i="164"/>
  <c r="Q300" i="164"/>
  <c r="I294" i="152"/>
  <c r="L300" i="164"/>
  <c r="Q770" i="164"/>
  <c r="I764" i="152"/>
  <c r="L770" i="164"/>
  <c r="M770" i="164"/>
  <c r="Q990" i="164"/>
  <c r="L990" i="164"/>
  <c r="I984" i="152"/>
  <c r="M990" i="164"/>
  <c r="Q574" i="164"/>
  <c r="L574" i="164"/>
  <c r="I568" i="152"/>
  <c r="M574" i="164"/>
  <c r="I380" i="152"/>
  <c r="Q386" i="164"/>
  <c r="L386" i="164"/>
  <c r="L903" i="164"/>
  <c r="I897" i="152"/>
  <c r="M903" i="164"/>
  <c r="Q903" i="164"/>
  <c r="L183" i="164"/>
  <c r="M183" i="164"/>
  <c r="Q183" i="164"/>
  <c r="I177" i="152"/>
  <c r="I330" i="152"/>
  <c r="M336" i="164"/>
  <c r="Q336" i="164"/>
  <c r="L336" i="164"/>
  <c r="Q155" i="164"/>
  <c r="I149" i="152"/>
  <c r="L155" i="164"/>
  <c r="M155" i="164"/>
  <c r="L652" i="164"/>
  <c r="I646" i="152"/>
  <c r="M652" i="164"/>
  <c r="Q652" i="164"/>
  <c r="Q169" i="164"/>
  <c r="L169" i="164"/>
  <c r="I163" i="152"/>
  <c r="M844" i="164"/>
  <c r="Q844" i="164"/>
  <c r="L844" i="164"/>
  <c r="I838" i="152"/>
  <c r="L179" i="164"/>
  <c r="I173" i="152"/>
  <c r="M179" i="164"/>
  <c r="Q179" i="164"/>
  <c r="Q352" i="164"/>
  <c r="L352" i="164"/>
  <c r="I346" i="152"/>
  <c r="M352" i="164"/>
  <c r="Q547" i="164"/>
  <c r="L547" i="164"/>
  <c r="I541" i="152"/>
  <c r="M547" i="164"/>
  <c r="Q165" i="164"/>
  <c r="L165" i="164"/>
  <c r="I159" i="152"/>
  <c r="M165" i="164"/>
  <c r="Q810" i="164"/>
  <c r="L810" i="164"/>
  <c r="I804" i="152"/>
  <c r="Q968" i="164"/>
  <c r="L968" i="164"/>
  <c r="I962" i="152"/>
  <c r="M177" i="164"/>
  <c r="Q177" i="164"/>
  <c r="L177" i="164"/>
  <c r="I171" i="152"/>
  <c r="M285" i="164"/>
  <c r="Q285" i="164"/>
  <c r="L285" i="164"/>
  <c r="I279" i="152"/>
  <c r="M865" i="164"/>
  <c r="Q865" i="164"/>
  <c r="L865" i="164"/>
  <c r="I859" i="152"/>
  <c r="Q531" i="164"/>
  <c r="L531" i="164"/>
  <c r="I525" i="152"/>
  <c r="Q848" i="164"/>
  <c r="L848" i="164"/>
  <c r="I842" i="152"/>
  <c r="M848" i="164"/>
  <c r="Q582" i="164"/>
  <c r="L582" i="164"/>
  <c r="I576" i="152"/>
  <c r="Q530" i="164"/>
  <c r="L530" i="164"/>
  <c r="I524" i="152"/>
  <c r="M530" i="164"/>
  <c r="L293" i="164"/>
  <c r="I287" i="152"/>
  <c r="M293" i="164"/>
  <c r="Q293" i="164"/>
  <c r="Q920" i="164"/>
  <c r="L920" i="164"/>
  <c r="I914" i="152"/>
  <c r="I436" i="152"/>
  <c r="Q442" i="164"/>
  <c r="L442" i="164"/>
  <c r="I221" i="152"/>
  <c r="M227" i="164"/>
  <c r="Q227" i="164"/>
  <c r="L227" i="164"/>
  <c r="I1002" i="152"/>
  <c r="M1008" i="164"/>
  <c r="Q1008" i="164"/>
  <c r="L1008" i="164"/>
  <c r="I111" i="152"/>
  <c r="M117" i="164"/>
  <c r="Q117" i="164"/>
  <c r="L117" i="164"/>
  <c r="I767" i="152"/>
  <c r="M773" i="164"/>
  <c r="Q773" i="164"/>
  <c r="L773" i="164"/>
  <c r="I281" i="152"/>
  <c r="Q287" i="164"/>
  <c r="L287" i="164"/>
  <c r="I247" i="152"/>
  <c r="Q253" i="164"/>
  <c r="L253" i="164"/>
  <c r="M392" i="164"/>
  <c r="Q392" i="164"/>
  <c r="I386" i="152"/>
  <c r="L392" i="164"/>
  <c r="I219" i="152"/>
  <c r="M225" i="164"/>
  <c r="Q225" i="164"/>
  <c r="L225" i="164"/>
  <c r="I973" i="152"/>
  <c r="M979" i="164"/>
  <c r="Q979" i="164"/>
  <c r="L979" i="164"/>
  <c r="Q599" i="164"/>
  <c r="L599" i="164"/>
  <c r="I593" i="152"/>
  <c r="M187" i="164"/>
  <c r="Q187" i="164"/>
  <c r="L187" i="164"/>
  <c r="I181" i="152"/>
  <c r="Q555" i="164"/>
  <c r="L555" i="164"/>
  <c r="I549" i="152"/>
  <c r="L410" i="164"/>
  <c r="I404" i="152"/>
  <c r="M410" i="164"/>
  <c r="Q410" i="164"/>
  <c r="L769" i="164"/>
  <c r="I763" i="152"/>
  <c r="M769" i="164"/>
  <c r="Q769" i="164"/>
  <c r="I368" i="152"/>
  <c r="Q374" i="164"/>
  <c r="L374" i="164"/>
  <c r="I891" i="152"/>
  <c r="Q897" i="164"/>
  <c r="L897" i="164"/>
  <c r="I285" i="152"/>
  <c r="M291" i="164"/>
  <c r="Q291" i="164"/>
  <c r="L291" i="164"/>
  <c r="I209" i="152"/>
  <c r="M215" i="164"/>
  <c r="Q215" i="164"/>
  <c r="L215" i="164"/>
  <c r="I796" i="152"/>
  <c r="M802" i="164"/>
  <c r="Q802" i="164"/>
  <c r="L802" i="164"/>
  <c r="Q271" i="164"/>
  <c r="L271" i="164"/>
  <c r="I265" i="152"/>
  <c r="M271" i="164"/>
  <c r="Q612" i="164"/>
  <c r="L612" i="164"/>
  <c r="I606" i="152"/>
  <c r="M612" i="164"/>
  <c r="Q911" i="164"/>
  <c r="L911" i="164"/>
  <c r="I905" i="152"/>
  <c r="M911" i="164"/>
  <c r="I109" i="152"/>
  <c r="L115" i="164"/>
  <c r="M115" i="164"/>
  <c r="Q115" i="164"/>
  <c r="Q1014" i="164"/>
  <c r="L1014" i="164"/>
  <c r="I1008" i="152"/>
  <c r="M1014" i="164"/>
  <c r="Q265" i="164"/>
  <c r="L265" i="164"/>
  <c r="I259" i="152"/>
  <c r="M265" i="164"/>
  <c r="Q570" i="164"/>
  <c r="L570" i="164"/>
  <c r="I564" i="152"/>
  <c r="M570" i="164"/>
  <c r="I875" i="152"/>
  <c r="M881" i="164"/>
  <c r="Q881" i="164"/>
  <c r="L881" i="164"/>
  <c r="I141" i="152"/>
  <c r="M147" i="164"/>
  <c r="Q147" i="164"/>
  <c r="L147" i="164"/>
  <c r="Q396" i="164"/>
  <c r="L396" i="164"/>
  <c r="I390" i="152"/>
  <c r="Q302" i="164"/>
  <c r="I296" i="152"/>
  <c r="L302" i="164"/>
  <c r="L598" i="164"/>
  <c r="I592" i="152"/>
  <c r="Q598" i="164"/>
  <c r="L418" i="164"/>
  <c r="I412" i="152"/>
  <c r="Q418" i="164"/>
  <c r="I125" i="152"/>
  <c r="M131" i="164"/>
  <c r="Q131" i="164"/>
  <c r="L131" i="164"/>
  <c r="L829" i="164"/>
  <c r="I823" i="152"/>
  <c r="M829" i="164"/>
  <c r="Q829" i="164"/>
  <c r="L241" i="164"/>
  <c r="I235" i="152"/>
  <c r="M241" i="164"/>
  <c r="Q241" i="164"/>
  <c r="L546" i="164"/>
  <c r="I540" i="152"/>
  <c r="Q546" i="164"/>
  <c r="I672" i="152"/>
  <c r="Q678" i="164"/>
  <c r="L678" i="164"/>
  <c r="I561" i="152"/>
  <c r="Q567" i="164"/>
  <c r="L567" i="164"/>
  <c r="I169" i="152"/>
  <c r="M175" i="164"/>
  <c r="Q175" i="164"/>
  <c r="L175" i="164"/>
  <c r="Q777" i="164"/>
  <c r="L777" i="164"/>
  <c r="I771" i="152"/>
  <c r="I229" i="152"/>
  <c r="L235" i="164"/>
  <c r="M235" i="164"/>
  <c r="Q235" i="164"/>
  <c r="L542" i="164"/>
  <c r="I536" i="152"/>
  <c r="Q542" i="164"/>
  <c r="L312" i="164"/>
  <c r="I306" i="152"/>
  <c r="M312" i="164"/>
  <c r="Q312" i="164"/>
  <c r="I314" i="152"/>
  <c r="L320" i="164"/>
  <c r="M320" i="164"/>
  <c r="Q320" i="164"/>
  <c r="Q408" i="164"/>
  <c r="L408" i="164"/>
  <c r="I402" i="152"/>
  <c r="M408" i="164"/>
  <c r="Q263" i="164"/>
  <c r="L263" i="164"/>
  <c r="I257" i="152"/>
  <c r="M263" i="164"/>
  <c r="I167" i="152"/>
  <c r="Q173" i="164"/>
  <c r="L173" i="164"/>
  <c r="Q203" i="164"/>
  <c r="L203" i="164"/>
  <c r="I197" i="152"/>
  <c r="Q591" i="164"/>
  <c r="L591" i="164"/>
  <c r="I585" i="152"/>
  <c r="M591" i="164"/>
  <c r="Q698" i="164"/>
  <c r="I692" i="152"/>
  <c r="L698" i="164"/>
  <c r="M698" i="164"/>
  <c r="Q611" i="164"/>
  <c r="I605" i="152"/>
  <c r="L611" i="164"/>
  <c r="M611" i="164"/>
  <c r="Q197" i="164"/>
  <c r="I191" i="152"/>
  <c r="L197" i="164"/>
  <c r="M197" i="164"/>
  <c r="L805" i="164"/>
  <c r="Q805" i="164"/>
  <c r="I799" i="152"/>
  <c r="M805" i="164"/>
  <c r="L543" i="164"/>
  <c r="I537" i="152"/>
  <c r="M543" i="164"/>
  <c r="Q543" i="164"/>
  <c r="I253" i="152"/>
  <c r="L259" i="164"/>
  <c r="M259" i="164"/>
  <c r="Q259" i="164"/>
  <c r="Q261" i="164"/>
  <c r="L261" i="164"/>
  <c r="I255" i="152"/>
  <c r="M261" i="164"/>
  <c r="Q939" i="164"/>
  <c r="L939" i="164"/>
  <c r="I933" i="152"/>
  <c r="L239" i="164"/>
  <c r="I233" i="152"/>
  <c r="Q239" i="164"/>
  <c r="Q119" i="164"/>
  <c r="L119" i="164"/>
  <c r="I113" i="152"/>
  <c r="M119" i="164"/>
  <c r="I684" i="152"/>
  <c r="L690" i="164"/>
  <c r="M690" i="164"/>
  <c r="Q690" i="164"/>
  <c r="Q595" i="164"/>
  <c r="L595" i="164"/>
  <c r="I589" i="152"/>
  <c r="M595" i="164"/>
  <c r="Q189" i="164"/>
  <c r="L189" i="164"/>
  <c r="I183" i="152"/>
  <c r="M189" i="164"/>
  <c r="Q420" i="164"/>
  <c r="L420" i="164"/>
  <c r="I414" i="152"/>
  <c r="M420" i="164"/>
  <c r="I155" i="152"/>
  <c r="Q161" i="164"/>
  <c r="L161" i="164"/>
  <c r="I618" i="152"/>
  <c r="Q624" i="164"/>
  <c r="L624" i="164"/>
  <c r="Q559" i="164"/>
  <c r="I553" i="152"/>
  <c r="L559" i="164"/>
  <c r="I275" i="152"/>
  <c r="Q281" i="164"/>
  <c r="L281" i="164"/>
  <c r="M586" i="164"/>
  <c r="Q586" i="164"/>
  <c r="I580" i="152"/>
  <c r="L586" i="164"/>
  <c r="I396" i="152"/>
  <c r="M402" i="164"/>
  <c r="Q402" i="164"/>
  <c r="L402" i="164"/>
  <c r="I565" i="152"/>
  <c r="Q571" i="164"/>
  <c r="L571" i="164"/>
  <c r="I614" i="152"/>
  <c r="Q620" i="164"/>
  <c r="L620" i="164"/>
  <c r="I237" i="152"/>
  <c r="Q243" i="164"/>
  <c r="L243" i="164"/>
  <c r="Q221" i="164"/>
  <c r="I215" i="152"/>
  <c r="L221" i="164"/>
  <c r="L16" i="167"/>
  <c r="I406" i="152"/>
  <c r="Q412" i="164"/>
  <c r="L412" i="164"/>
  <c r="I949" i="152"/>
  <c r="Q955" i="164"/>
  <c r="L955" i="164"/>
  <c r="M394" i="164"/>
  <c r="Q394" i="164"/>
  <c r="I388" i="152"/>
  <c r="L394" i="164"/>
  <c r="I354" i="152"/>
  <c r="M360" i="164"/>
  <c r="Q360" i="164"/>
  <c r="L360" i="164"/>
  <c r="M765" i="164"/>
  <c r="Q765" i="164"/>
  <c r="I759" i="152"/>
  <c r="L765" i="164"/>
  <c r="I362" i="152"/>
  <c r="Q368" i="164"/>
  <c r="L368" i="164"/>
  <c r="Q550" i="164"/>
  <c r="L550" i="164"/>
  <c r="M550" i="164" s="1"/>
  <c r="I544" i="152"/>
  <c r="Q416" i="164"/>
  <c r="L416" i="164"/>
  <c r="I410" i="152"/>
  <c r="M416" i="164"/>
  <c r="I207" i="152"/>
  <c r="L213" i="164"/>
  <c r="M213" i="164"/>
  <c r="Q213" i="164"/>
  <c r="Q757" i="164"/>
  <c r="L757" i="164"/>
  <c r="I751" i="152"/>
  <c r="M757" i="164"/>
  <c r="Q185" i="164"/>
  <c r="L185" i="164"/>
  <c r="I179" i="152"/>
  <c r="M185" i="164"/>
  <c r="Q832" i="164"/>
  <c r="I826" i="152"/>
  <c r="L832" i="164"/>
  <c r="I816" i="152"/>
  <c r="Q822" i="164"/>
  <c r="L822" i="164"/>
  <c r="I185" i="152"/>
  <c r="Q191" i="164"/>
  <c r="L191" i="164"/>
  <c r="L793" i="164"/>
  <c r="I787" i="152"/>
  <c r="M793" i="164"/>
  <c r="Q793" i="164"/>
  <c r="Q406" i="164"/>
  <c r="L406" i="164"/>
  <c r="I400" i="152"/>
  <c r="M406" i="164"/>
  <c r="Q267" i="164"/>
  <c r="L267" i="164"/>
  <c r="I261" i="152"/>
  <c r="M267" i="164"/>
  <c r="Q818" i="164"/>
  <c r="L818" i="164"/>
  <c r="I812" i="152"/>
  <c r="M818" i="164"/>
  <c r="Q841" i="164"/>
  <c r="L841" i="164"/>
  <c r="I835" i="152"/>
  <c r="Q814" i="164"/>
  <c r="L814" i="164"/>
  <c r="I808" i="152"/>
  <c r="M814" i="164"/>
  <c r="Q694" i="164"/>
  <c r="L694" i="164"/>
  <c r="I688" i="152"/>
  <c r="M694" i="164"/>
  <c r="Q231" i="164"/>
  <c r="L231" i="164"/>
  <c r="I225" i="152"/>
  <c r="M231" i="164"/>
  <c r="I577" i="152"/>
  <c r="Q583" i="164"/>
  <c r="L583" i="164"/>
  <c r="Q289" i="164"/>
  <c r="I283" i="152"/>
  <c r="L289" i="164"/>
  <c r="I976" i="152"/>
  <c r="Q982" i="164"/>
  <c r="L982" i="164"/>
  <c r="I588" i="152"/>
  <c r="Q594" i="164"/>
  <c r="L594" i="164"/>
  <c r="Q977" i="164"/>
  <c r="L977" i="164"/>
  <c r="I971" i="152"/>
  <c r="Q539" i="164"/>
  <c r="I533" i="152"/>
  <c r="L539" i="164"/>
  <c r="M539" i="164"/>
  <c r="I137" i="152"/>
  <c r="Q143" i="164"/>
  <c r="L143" i="164"/>
  <c r="L151" i="164"/>
  <c r="I145" i="152"/>
  <c r="M151" i="164"/>
  <c r="Q151" i="164"/>
  <c r="L742" i="164"/>
  <c r="I736" i="152"/>
  <c r="M742" i="164"/>
  <c r="Q742" i="164"/>
  <c r="I980" i="152"/>
  <c r="Q986" i="164"/>
  <c r="L986" i="164"/>
  <c r="Q590" i="164"/>
  <c r="L590" i="164"/>
  <c r="I584" i="152"/>
  <c r="Q123" i="164"/>
  <c r="L123" i="164"/>
  <c r="I117" i="152"/>
  <c r="M446" i="164"/>
  <c r="Q446" i="164"/>
  <c r="L446" i="164"/>
  <c r="I440" i="152"/>
  <c r="M233" i="164"/>
  <c r="Q233" i="164"/>
  <c r="L233" i="164"/>
  <c r="I227" i="152"/>
  <c r="I532" i="152"/>
  <c r="M538" i="164"/>
  <c r="Q538" i="164"/>
  <c r="L538" i="164"/>
  <c r="Q774" i="164"/>
  <c r="L774" i="164"/>
  <c r="I768" i="152"/>
  <c r="Q685" i="164"/>
  <c r="L685" i="164"/>
  <c r="I679" i="152"/>
  <c r="Q845" i="164"/>
  <c r="L845" i="164"/>
  <c r="I839" i="152"/>
  <c r="Q976" i="164"/>
  <c r="L976" i="164"/>
  <c r="I970" i="152"/>
  <c r="Q672" i="164"/>
  <c r="L672" i="164"/>
  <c r="I666" i="152"/>
  <c r="M672" i="164"/>
  <c r="Q199" i="164"/>
  <c r="L199" i="164"/>
  <c r="I193" i="152"/>
  <c r="M199" i="164"/>
  <c r="Q960" i="164"/>
  <c r="L960" i="164"/>
  <c r="I954" i="152"/>
  <c r="M960" i="164"/>
  <c r="Q781" i="164"/>
  <c r="L781" i="164"/>
  <c r="I775" i="152"/>
  <c r="Q390" i="164"/>
  <c r="L390" i="164"/>
  <c r="I384" i="152"/>
  <c r="M390" i="164"/>
  <c r="L893" i="164"/>
  <c r="M893" i="164"/>
  <c r="I887" i="152"/>
  <c r="Q893" i="164"/>
  <c r="Q566" i="164"/>
  <c r="L566" i="164"/>
  <c r="I560" i="152"/>
  <c r="M430" i="164"/>
  <c r="Q430" i="164"/>
  <c r="L430" i="164"/>
  <c r="I424" i="152"/>
  <c r="Q279" i="164"/>
  <c r="I273" i="152"/>
  <c r="L279" i="164"/>
  <c r="Q753" i="164"/>
  <c r="I747" i="152"/>
  <c r="L753" i="164"/>
  <c r="M753" i="164"/>
  <c r="Q195" i="164"/>
  <c r="L195" i="164"/>
  <c r="I189" i="152"/>
  <c r="Q656" i="164"/>
  <c r="L656" i="164"/>
  <c r="I650" i="152"/>
  <c r="Q382" i="164"/>
  <c r="L382" i="164"/>
  <c r="I376" i="152"/>
  <c r="Q821" i="164"/>
  <c r="L821" i="164"/>
  <c r="I815" i="152"/>
  <c r="Q607" i="164"/>
  <c r="L607" i="164"/>
  <c r="I601" i="152"/>
  <c r="Q275" i="164"/>
  <c r="L275" i="164"/>
  <c r="I269" i="152"/>
  <c r="M275" i="164"/>
  <c r="I195" i="152"/>
  <c r="Q201" i="164"/>
  <c r="L201" i="164"/>
  <c r="M298" i="164"/>
  <c r="Q298" i="164"/>
  <c r="I292" i="152"/>
  <c r="L298" i="164"/>
  <c r="I803" i="152"/>
  <c r="Q809" i="164"/>
  <c r="L809" i="164"/>
  <c r="I370" i="152"/>
  <c r="M376" i="164"/>
  <c r="Q376" i="164"/>
  <c r="L376" i="164"/>
  <c r="L674" i="164"/>
  <c r="I668" i="152"/>
  <c r="M674" i="164"/>
  <c r="Q674" i="164"/>
  <c r="I165" i="152"/>
  <c r="Q171" i="164"/>
  <c r="L171" i="164"/>
  <c r="L404" i="164"/>
  <c r="I398" i="152"/>
  <c r="M404" i="164"/>
  <c r="Q404" i="164"/>
  <c r="I634" i="152"/>
  <c r="M640" i="164"/>
  <c r="Q640" i="164"/>
  <c r="L640" i="164"/>
  <c r="I604" i="152"/>
  <c r="M610" i="164"/>
  <c r="Q610" i="164"/>
  <c r="L610" i="164"/>
  <c r="I215" i="156"/>
  <c r="L221" i="167"/>
  <c r="M663" i="164"/>
  <c r="M523" i="164"/>
  <c r="M762" i="164"/>
  <c r="M706" i="164"/>
  <c r="M602" i="164"/>
  <c r="M163" i="164"/>
  <c r="M424" i="164"/>
  <c r="M781" i="164"/>
  <c r="M678" i="164"/>
  <c r="M229" i="164"/>
  <c r="M583" i="164"/>
  <c r="M907" i="164"/>
  <c r="M972" i="164"/>
  <c r="M606" i="164"/>
  <c r="M806" i="164"/>
  <c r="M273" i="164"/>
  <c r="M955" i="164"/>
  <c r="M535" i="164"/>
  <c r="M221" i="164"/>
  <c r="M277" i="164"/>
  <c r="M281" i="164"/>
  <c r="M809" i="164"/>
  <c r="M542" i="164"/>
  <c r="M598" i="164"/>
  <c r="M582" i="164"/>
  <c r="M386" i="164"/>
  <c r="M579" i="164"/>
  <c r="M551" i="164"/>
  <c r="M368" i="164"/>
  <c r="M624" i="164"/>
  <c r="M201" i="164"/>
  <c r="M442" i="164"/>
  <c r="M161" i="164"/>
  <c r="M904" i="164"/>
  <c r="M382" i="164"/>
  <c r="M279" i="164"/>
  <c r="M817" i="164"/>
  <c r="M952" i="164"/>
  <c r="M546" i="164"/>
  <c r="M418" i="164"/>
  <c r="M388" i="164"/>
  <c r="M16" i="167" l="1"/>
  <c r="M253" i="164"/>
  <c r="M710" i="164"/>
  <c r="M567" i="164"/>
  <c r="M656" i="164"/>
  <c r="M237" i="164"/>
  <c r="M380" i="164"/>
  <c r="M195" i="164"/>
  <c r="M123" i="164"/>
  <c r="M412" i="164"/>
  <c r="M590" i="164"/>
  <c r="M243" i="164"/>
  <c r="M920" i="164"/>
  <c r="M976" i="164"/>
  <c r="M191" i="164"/>
  <c r="M203" i="164"/>
  <c r="M1004" i="164"/>
  <c r="M726" i="164"/>
  <c r="M398" i="164"/>
  <c r="M968" i="164"/>
  <c r="M986" i="164"/>
  <c r="M143" i="164"/>
  <c r="M897" i="164"/>
  <c r="M374" i="164"/>
  <c r="M555" i="164"/>
  <c r="M789" i="164"/>
  <c r="M426" i="164"/>
  <c r="M221" i="167"/>
  <c r="M845" i="164"/>
  <c r="M774" i="164"/>
  <c r="M822" i="164"/>
  <c r="M620" i="164"/>
  <c r="M239" i="164"/>
  <c r="M810" i="164"/>
  <c r="M857" i="164"/>
  <c r="M607" i="164"/>
  <c r="M566" i="164"/>
  <c r="M571" i="164"/>
  <c r="M562" i="164"/>
  <c r="M587" i="164"/>
  <c r="M821" i="164"/>
  <c r="M977" i="164"/>
  <c r="M599" i="164"/>
  <c r="M300" i="164"/>
  <c r="M181" i="164"/>
  <c r="M956" i="164"/>
  <c r="M969" i="164"/>
  <c r="M257" i="164"/>
  <c r="M554" i="164"/>
  <c r="M685" i="164"/>
  <c r="M939" i="164"/>
  <c r="M302" i="164"/>
  <c r="M287" i="164"/>
  <c r="M438" i="164"/>
  <c r="M594" i="164"/>
  <c r="M982" i="164"/>
  <c r="M832" i="164"/>
  <c r="M173" i="164"/>
  <c r="M531" i="164"/>
  <c r="M139" i="164"/>
  <c r="M797" i="164"/>
  <c r="M761" i="164"/>
  <c r="M159" i="164"/>
  <c r="M205" i="164"/>
  <c r="M823" i="164"/>
  <c r="M269" i="164"/>
  <c r="M344" i="164"/>
  <c r="M249" i="164"/>
  <c r="M171" i="164"/>
  <c r="M289" i="164"/>
  <c r="M841" i="164"/>
  <c r="M777" i="164"/>
  <c r="M169" i="164"/>
  <c r="M559" i="164"/>
  <c r="M396" i="164"/>
  <c r="M400" i="164"/>
  <c r="M534" i="164"/>
  <c r="M167" i="164"/>
  <c r="M861" i="164"/>
  <c r="M193" i="164"/>
  <c r="M414" i="164"/>
  <c r="M801" i="164"/>
  <c r="M113" i="164"/>
  <c r="O1017" i="164" s="1"/>
  <c r="M127" i="164"/>
  <c r="M603" i="164"/>
  <c r="M217" i="164"/>
  <c r="M575" i="164"/>
  <c r="M813" i="164"/>
  <c r="M251" i="164"/>
  <c r="M328" i="164"/>
  <c r="M980" i="164"/>
  <c r="M785" i="164"/>
  <c r="M219" i="164"/>
  <c r="O1016" i="164" l="1"/>
  <c r="N324" i="164" l="1"/>
  <c r="O324" i="164" s="1"/>
  <c r="P324" i="164" s="1"/>
  <c r="N258" i="164"/>
  <c r="O258" i="164" s="1"/>
  <c r="P258" i="164" s="1"/>
  <c r="N964" i="164"/>
  <c r="O964" i="164" s="1"/>
  <c r="P964" i="164" s="1"/>
  <c r="N148" i="164"/>
  <c r="O148" i="164" s="1"/>
  <c r="P148" i="164" s="1"/>
  <c r="N347" i="164"/>
  <c r="O347" i="164" s="1"/>
  <c r="P347" i="164" s="1"/>
  <c r="N975" i="164"/>
  <c r="O975" i="164" s="1"/>
  <c r="P975" i="164" s="1"/>
  <c r="N903" i="164"/>
  <c r="O903" i="164" s="1"/>
  <c r="P903" i="164" s="1"/>
  <c r="N247" i="164"/>
  <c r="O247" i="164" s="1"/>
  <c r="P247" i="164" s="1"/>
  <c r="N997" i="164"/>
  <c r="O997" i="164" s="1"/>
  <c r="P997" i="164" s="1"/>
  <c r="N335" i="164"/>
  <c r="O335" i="164" s="1"/>
  <c r="P335" i="164" s="1"/>
  <c r="N811" i="164"/>
  <c r="O811" i="164" s="1"/>
  <c r="P811" i="164" s="1"/>
  <c r="N304" i="164"/>
  <c r="O304" i="164" s="1"/>
  <c r="P304" i="164" s="1"/>
  <c r="N866" i="164"/>
  <c r="O866" i="164" s="1"/>
  <c r="P866" i="164" s="1"/>
  <c r="N391" i="164"/>
  <c r="O391" i="164" s="1"/>
  <c r="P391" i="164" s="1"/>
  <c r="N372" i="164"/>
  <c r="O372" i="164" s="1"/>
  <c r="P372" i="164" s="1"/>
  <c r="N241" i="164"/>
  <c r="O241" i="164" s="1"/>
  <c r="P241" i="164" s="1"/>
  <c r="N625" i="164"/>
  <c r="O625" i="164" s="1"/>
  <c r="P625" i="164" s="1"/>
  <c r="N887" i="164"/>
  <c r="O887" i="164" s="1"/>
  <c r="P887" i="164" s="1"/>
  <c r="N143" i="164"/>
  <c r="O143" i="164" s="1"/>
  <c r="P143" i="164" s="1"/>
  <c r="N199" i="164"/>
  <c r="O199" i="164" s="1"/>
  <c r="P199" i="164" s="1"/>
  <c r="N601" i="164"/>
  <c r="O601" i="164" s="1"/>
  <c r="P601" i="164" s="1"/>
  <c r="N75" i="164"/>
  <c r="O75" i="164" s="1"/>
  <c r="P75" i="164" s="1"/>
  <c r="N875" i="164"/>
  <c r="O875" i="164" s="1"/>
  <c r="P875" i="164" s="1"/>
  <c r="N641" i="164"/>
  <c r="O641" i="164" s="1"/>
  <c r="P641" i="164" s="1"/>
  <c r="N350" i="164"/>
  <c r="O350" i="164" s="1"/>
  <c r="P350" i="164" s="1"/>
  <c r="N837" i="164"/>
  <c r="O837" i="164" s="1"/>
  <c r="P837" i="164" s="1"/>
  <c r="N658" i="164"/>
  <c r="O658" i="164" s="1"/>
  <c r="P658" i="164" s="1"/>
  <c r="N338" i="164"/>
  <c r="O338" i="164" s="1"/>
  <c r="P338" i="164" s="1"/>
  <c r="N59" i="164"/>
  <c r="O59" i="164" s="1"/>
  <c r="P59" i="164" s="1"/>
  <c r="N921" i="164"/>
  <c r="O921" i="164" s="1"/>
  <c r="P921" i="164" s="1"/>
  <c r="N464" i="164"/>
  <c r="O464" i="164" s="1"/>
  <c r="P464" i="164" s="1"/>
  <c r="N397" i="164"/>
  <c r="O397" i="164" s="1"/>
  <c r="P397" i="164" s="1"/>
  <c r="N141" i="164"/>
  <c r="O141" i="164" s="1"/>
  <c r="P141" i="164" s="1"/>
  <c r="N203" i="164"/>
  <c r="O203" i="164" s="1"/>
  <c r="P203" i="164" s="1"/>
  <c r="N159" i="164"/>
  <c r="O159" i="164" s="1"/>
  <c r="P159" i="164" s="1"/>
  <c r="N924" i="164"/>
  <c r="O924" i="164" s="1"/>
  <c r="P924" i="164" s="1"/>
  <c r="N929" i="164"/>
  <c r="O929" i="164" s="1"/>
  <c r="P929" i="164" s="1"/>
  <c r="N36" i="164"/>
  <c r="O36" i="164" s="1"/>
  <c r="P36" i="164" s="1"/>
  <c r="N501" i="164"/>
  <c r="O501" i="164" s="1"/>
  <c r="P501" i="164" s="1"/>
  <c r="N648" i="164"/>
  <c r="O648" i="164" s="1"/>
  <c r="P648" i="164" s="1"/>
  <c r="N571" i="164"/>
  <c r="O571" i="164" s="1"/>
  <c r="P571" i="164" s="1"/>
  <c r="N587" i="164"/>
  <c r="O587" i="164" s="1"/>
  <c r="P587" i="164" s="1"/>
  <c r="N789" i="164"/>
  <c r="O789" i="164" s="1"/>
  <c r="P789" i="164" s="1"/>
  <c r="N594" i="164"/>
  <c r="O594" i="164" s="1"/>
  <c r="P594" i="164" s="1"/>
  <c r="N547" i="164"/>
  <c r="O547" i="164" s="1"/>
  <c r="P547" i="164" s="1"/>
  <c r="N772" i="164"/>
  <c r="O772" i="164" s="1"/>
  <c r="P772" i="164" s="1"/>
  <c r="N470" i="164"/>
  <c r="O470" i="164" s="1"/>
  <c r="P470" i="164" s="1"/>
  <c r="N361" i="164"/>
  <c r="O361" i="164" s="1"/>
  <c r="P361" i="164" s="1"/>
  <c r="N138" i="164"/>
  <c r="O138" i="164" s="1"/>
  <c r="P138" i="164" s="1"/>
  <c r="N1001" i="164"/>
  <c r="O1001" i="164" s="1"/>
  <c r="P1001" i="164" s="1"/>
  <c r="N891" i="164"/>
  <c r="O891" i="164" s="1"/>
  <c r="P891" i="164" s="1"/>
  <c r="N735" i="164"/>
  <c r="O735" i="164" s="1"/>
  <c r="P735" i="164" s="1"/>
  <c r="N584" i="164"/>
  <c r="O584" i="164" s="1"/>
  <c r="P584" i="164" s="1"/>
  <c r="N609" i="164"/>
  <c r="O609" i="164" s="1"/>
  <c r="P609" i="164" s="1"/>
  <c r="N506" i="164"/>
  <c r="O506" i="164" s="1"/>
  <c r="P506" i="164" s="1"/>
  <c r="N367" i="164"/>
  <c r="O367" i="164" s="1"/>
  <c r="P367" i="164" s="1"/>
  <c r="N292" i="164"/>
  <c r="O292" i="164" s="1"/>
  <c r="P292" i="164" s="1"/>
  <c r="N158" i="164"/>
  <c r="O158" i="164" s="1"/>
  <c r="P158" i="164" s="1"/>
  <c r="N18" i="164"/>
  <c r="O18" i="164" s="1"/>
  <c r="P18" i="164" s="1"/>
  <c r="N732" i="164"/>
  <c r="O732" i="164" s="1"/>
  <c r="P732" i="164" s="1"/>
  <c r="N962" i="164"/>
  <c r="O962" i="164" s="1"/>
  <c r="P962" i="164" s="1"/>
  <c r="N707" i="164"/>
  <c r="O707" i="164" s="1"/>
  <c r="P707" i="164" s="1"/>
  <c r="N585" i="164"/>
  <c r="O585" i="164" s="1"/>
  <c r="P585" i="164" s="1"/>
  <c r="N462" i="164"/>
  <c r="O462" i="164" s="1"/>
  <c r="P462" i="164" s="1"/>
  <c r="N196" i="164"/>
  <c r="O196" i="164" s="1"/>
  <c r="P196" i="164" s="1"/>
  <c r="N978" i="164"/>
  <c r="O978" i="164" s="1"/>
  <c r="P978" i="164" s="1"/>
  <c r="N959" i="164"/>
  <c r="O959" i="164" s="1"/>
  <c r="P959" i="164" s="1"/>
  <c r="N755" i="164"/>
  <c r="O755" i="164" s="1"/>
  <c r="P755" i="164" s="1"/>
  <c r="N681" i="164"/>
  <c r="O681" i="164" s="1"/>
  <c r="P681" i="164" s="1"/>
  <c r="N463" i="164"/>
  <c r="O463" i="164" s="1"/>
  <c r="P463" i="164" s="1"/>
  <c r="N485" i="164"/>
  <c r="O485" i="164" s="1"/>
  <c r="P485" i="164" s="1"/>
  <c r="N309" i="164"/>
  <c r="O309" i="164" s="1"/>
  <c r="P309" i="164" s="1"/>
  <c r="N125" i="164"/>
  <c r="O125" i="164" s="1"/>
  <c r="P125" i="164" s="1"/>
  <c r="N340" i="164"/>
  <c r="O340" i="164" s="1"/>
  <c r="P340" i="164" s="1"/>
  <c r="N893" i="164"/>
  <c r="O893" i="164" s="1"/>
  <c r="P893" i="164" s="1"/>
  <c r="N404" i="164"/>
  <c r="O404" i="164" s="1"/>
  <c r="P404" i="164" s="1"/>
  <c r="N213" i="164"/>
  <c r="O213" i="164" s="1"/>
  <c r="P213" i="164" s="1"/>
  <c r="N700" i="164"/>
  <c r="O700" i="164" s="1"/>
  <c r="P700" i="164" s="1"/>
  <c r="N104" i="164"/>
  <c r="O104" i="164" s="1"/>
  <c r="P104" i="164" s="1"/>
  <c r="N657" i="164"/>
  <c r="O657" i="164" s="1"/>
  <c r="P657" i="164" s="1"/>
  <c r="N318" i="164"/>
  <c r="O318" i="164" s="1"/>
  <c r="P318" i="164" s="1"/>
  <c r="N870" i="164"/>
  <c r="O870" i="164" s="1"/>
  <c r="P870" i="164" s="1"/>
  <c r="N908" i="164"/>
  <c r="O908" i="164" s="1"/>
  <c r="P908" i="164" s="1"/>
  <c r="N209" i="164"/>
  <c r="O209" i="164" s="1"/>
  <c r="P209" i="164" s="1"/>
  <c r="N941" i="164"/>
  <c r="O941" i="164" s="1"/>
  <c r="P941" i="164" s="1"/>
  <c r="N589" i="164"/>
  <c r="O589" i="164" s="1"/>
  <c r="P589" i="164" s="1"/>
  <c r="N96" i="164"/>
  <c r="O96" i="164" s="1"/>
  <c r="P96" i="164" s="1"/>
  <c r="N169" i="164"/>
  <c r="O169" i="164" s="1"/>
  <c r="P169" i="164" s="1"/>
  <c r="N287" i="164"/>
  <c r="O287" i="164" s="1"/>
  <c r="P287" i="164" s="1"/>
  <c r="N271" i="164"/>
  <c r="O271" i="164" s="1"/>
  <c r="P271" i="164" s="1"/>
  <c r="N530" i="164"/>
  <c r="O530" i="164" s="1"/>
  <c r="P530" i="164" s="1"/>
  <c r="N344" i="164"/>
  <c r="O344" i="164" s="1"/>
  <c r="P344" i="164" s="1"/>
  <c r="N742" i="164"/>
  <c r="O742" i="164" s="1"/>
  <c r="P742" i="164" s="1"/>
  <c r="N161" i="164"/>
  <c r="O161" i="164" s="1"/>
  <c r="P161" i="164" s="1"/>
  <c r="N562" i="164"/>
  <c r="O562" i="164" s="1"/>
  <c r="P562" i="164" s="1"/>
  <c r="N624" i="164"/>
  <c r="O624" i="164" s="1"/>
  <c r="P624" i="164" s="1"/>
  <c r="N302" i="164"/>
  <c r="O302" i="164" s="1"/>
  <c r="P302" i="164" s="1"/>
  <c r="N865" i="164"/>
  <c r="O865" i="164" s="1"/>
  <c r="P865" i="164" s="1"/>
  <c r="N406" i="164"/>
  <c r="O406" i="164" s="1"/>
  <c r="P406" i="164" s="1"/>
  <c r="N312" i="164"/>
  <c r="O312" i="164" s="1"/>
  <c r="P312" i="164" s="1"/>
  <c r="N710" i="164"/>
  <c r="O710" i="164" s="1"/>
  <c r="P710" i="164" s="1"/>
  <c r="N380" i="164"/>
  <c r="O380" i="164" s="1"/>
  <c r="P380" i="164" s="1"/>
  <c r="N546" i="164"/>
  <c r="O546" i="164" s="1"/>
  <c r="P546" i="164" s="1"/>
  <c r="N386" i="164"/>
  <c r="O386" i="164" s="1"/>
  <c r="P386" i="164" s="1"/>
  <c r="N251" i="164"/>
  <c r="O251" i="164" s="1"/>
  <c r="P251" i="164" s="1"/>
  <c r="N422" i="164"/>
  <c r="O422" i="164" s="1"/>
  <c r="P422" i="164" s="1"/>
  <c r="N1004" i="164"/>
  <c r="O1004" i="164" s="1"/>
  <c r="P1004" i="164" s="1"/>
  <c r="N394" i="164"/>
  <c r="O394" i="164" s="1"/>
  <c r="P394" i="164" s="1"/>
  <c r="N408" i="164"/>
  <c r="O408" i="164" s="1"/>
  <c r="P408" i="164" s="1"/>
  <c r="N766" i="164"/>
  <c r="O766" i="164" s="1"/>
  <c r="P766" i="164" s="1"/>
  <c r="N612" i="164"/>
  <c r="O612" i="164" s="1"/>
  <c r="P612" i="164" s="1"/>
  <c r="N770" i="164"/>
  <c r="O770" i="164" s="1"/>
  <c r="P770" i="164" s="1"/>
  <c r="N201" i="164"/>
  <c r="O201" i="164" s="1"/>
  <c r="P201" i="164" s="1"/>
  <c r="N250" i="164"/>
  <c r="O250" i="164" s="1"/>
  <c r="P250" i="164" s="1"/>
  <c r="N311" i="164"/>
  <c r="O311" i="164" s="1"/>
  <c r="P311" i="164" s="1"/>
  <c r="N160" i="164"/>
  <c r="O160" i="164" s="1"/>
  <c r="P160" i="164" s="1"/>
  <c r="N272" i="164"/>
  <c r="O272" i="164" s="1"/>
  <c r="P272" i="164" s="1"/>
  <c r="N499" i="164"/>
  <c r="O499" i="164" s="1"/>
  <c r="P499" i="164" s="1"/>
  <c r="N999" i="164"/>
  <c r="O999" i="164" s="1"/>
  <c r="P999" i="164" s="1"/>
  <c r="N551" i="164"/>
  <c r="O551" i="164" s="1"/>
  <c r="P551" i="164" s="1"/>
  <c r="N654" i="164"/>
  <c r="O654" i="164" s="1"/>
  <c r="P654" i="164" s="1"/>
  <c r="N795" i="164"/>
  <c r="O795" i="164" s="1"/>
  <c r="P795" i="164" s="1"/>
  <c r="N317" i="164"/>
  <c r="O317" i="164" s="1"/>
  <c r="P317" i="164" s="1"/>
  <c r="N684" i="164"/>
  <c r="O684" i="164" s="1"/>
  <c r="P684" i="164" s="1"/>
  <c r="N88" i="164"/>
  <c r="O88" i="164" s="1"/>
  <c r="P88" i="164" s="1"/>
  <c r="N743" i="164"/>
  <c r="O743" i="164" s="1"/>
  <c r="P743" i="164" s="1"/>
  <c r="N341" i="164"/>
  <c r="O341" i="164" s="1"/>
  <c r="P341" i="164" s="1"/>
  <c r="N71" i="164"/>
  <c r="O71" i="164" s="1"/>
  <c r="P71" i="164" s="1"/>
  <c r="N237" i="164"/>
  <c r="O237" i="164" s="1"/>
  <c r="P237" i="164" s="1"/>
  <c r="N365" i="164"/>
  <c r="O365" i="164" s="1"/>
  <c r="P365" i="164" s="1"/>
  <c r="N936" i="164"/>
  <c r="O936" i="164" s="1"/>
  <c r="P936" i="164" s="1"/>
  <c r="N229" i="164"/>
  <c r="O229" i="164" s="1"/>
  <c r="P229" i="164" s="1"/>
  <c r="N183" i="164"/>
  <c r="O183" i="164" s="1"/>
  <c r="P183" i="164" s="1"/>
  <c r="N521" i="164"/>
  <c r="O521" i="164" s="1"/>
  <c r="P521" i="164" s="1"/>
  <c r="N142" i="164"/>
  <c r="O142" i="164" s="1"/>
  <c r="P142" i="164" s="1"/>
  <c r="N858" i="164"/>
  <c r="O858" i="164" s="1"/>
  <c r="P858" i="164" s="1"/>
  <c r="N552" i="164"/>
  <c r="O552" i="164" s="1"/>
  <c r="P552" i="164" s="1"/>
  <c r="N333" i="164"/>
  <c r="O333" i="164" s="1"/>
  <c r="P333" i="164" s="1"/>
  <c r="N580" i="164"/>
  <c r="O580" i="164" s="1"/>
  <c r="P580" i="164" s="1"/>
  <c r="N618" i="164"/>
  <c r="O618" i="164" s="1"/>
  <c r="P618" i="164" s="1"/>
  <c r="N321" i="164"/>
  <c r="O321" i="164" s="1"/>
  <c r="P321" i="164" s="1"/>
  <c r="N987" i="164"/>
  <c r="O987" i="164" s="1"/>
  <c r="P987" i="164" s="1"/>
  <c r="N819" i="164"/>
  <c r="O819" i="164" s="1"/>
  <c r="P819" i="164" s="1"/>
  <c r="N514" i="164"/>
  <c r="O514" i="164" s="1"/>
  <c r="P514" i="164" s="1"/>
  <c r="N236" i="164"/>
  <c r="O236" i="164" s="1"/>
  <c r="P236" i="164" s="1"/>
  <c r="N107" i="164"/>
  <c r="O107" i="164" s="1"/>
  <c r="P107" i="164" s="1"/>
  <c r="N171" i="164"/>
  <c r="O171" i="164" s="1"/>
  <c r="P171" i="164" s="1"/>
  <c r="N115" i="164"/>
  <c r="O115" i="164" s="1"/>
  <c r="P115" i="164" s="1"/>
  <c r="N703" i="164"/>
  <c r="O703" i="164" s="1"/>
  <c r="P703" i="164" s="1"/>
  <c r="N862" i="164"/>
  <c r="O862" i="164" s="1"/>
  <c r="P862" i="164" s="1"/>
  <c r="N825" i="164"/>
  <c r="O825" i="164" s="1"/>
  <c r="P825" i="164" s="1"/>
  <c r="N395" i="164"/>
  <c r="O395" i="164" s="1"/>
  <c r="P395" i="164" s="1"/>
  <c r="N428" i="164"/>
  <c r="O428" i="164" s="1"/>
  <c r="P428" i="164" s="1"/>
  <c r="N579" i="164"/>
  <c r="O579" i="164" s="1"/>
  <c r="P579" i="164" s="1"/>
  <c r="N595" i="164"/>
  <c r="O595" i="164" s="1"/>
  <c r="P595" i="164" s="1"/>
  <c r="N818" i="164"/>
  <c r="O818" i="164" s="1"/>
  <c r="P818" i="164" s="1"/>
  <c r="N694" i="164"/>
  <c r="O694" i="164" s="1"/>
  <c r="P694" i="164" s="1"/>
  <c r="N207" i="164"/>
  <c r="O207" i="164" s="1"/>
  <c r="P207" i="164" s="1"/>
  <c r="N638" i="164"/>
  <c r="O638" i="164" s="1"/>
  <c r="P638" i="164" s="1"/>
  <c r="N399" i="164"/>
  <c r="O399" i="164" s="1"/>
  <c r="P399" i="164" s="1"/>
  <c r="N314" i="164"/>
  <c r="O314" i="164" s="1"/>
  <c r="P314" i="164" s="1"/>
  <c r="N150" i="164"/>
  <c r="O150" i="164" s="1"/>
  <c r="P150" i="164" s="1"/>
  <c r="N973" i="164"/>
  <c r="O973" i="164" s="1"/>
  <c r="P973" i="164" s="1"/>
  <c r="N874" i="164"/>
  <c r="O874" i="164" s="1"/>
  <c r="P874" i="164" s="1"/>
  <c r="N704" i="164"/>
  <c r="O704" i="164" s="1"/>
  <c r="P704" i="164" s="1"/>
  <c r="N519" i="164"/>
  <c r="O519" i="164" s="1"/>
  <c r="P519" i="164" s="1"/>
  <c r="N577" i="164"/>
  <c r="O577" i="164" s="1"/>
  <c r="P577" i="164" s="1"/>
  <c r="N477" i="164"/>
  <c r="O477" i="164" s="1"/>
  <c r="P477" i="164" s="1"/>
  <c r="N447" i="164"/>
  <c r="O447" i="164" s="1"/>
  <c r="P447" i="164" s="1"/>
  <c r="N296" i="164"/>
  <c r="O296" i="164" s="1"/>
  <c r="P296" i="164" s="1"/>
  <c r="N162" i="164"/>
  <c r="O162" i="164" s="1"/>
  <c r="P162" i="164" s="1"/>
  <c r="N886" i="164"/>
  <c r="O886" i="164" s="1"/>
  <c r="P886" i="164" s="1"/>
  <c r="N504" i="164"/>
  <c r="O504" i="164" s="1"/>
  <c r="P504" i="164" s="1"/>
  <c r="N846" i="164"/>
  <c r="O846" i="164" s="1"/>
  <c r="P846" i="164" s="1"/>
  <c r="N650" i="164"/>
  <c r="O650" i="164" s="1"/>
  <c r="P650" i="164" s="1"/>
  <c r="N553" i="164"/>
  <c r="O553" i="164" s="1"/>
  <c r="P553" i="164" s="1"/>
  <c r="N415" i="164"/>
  <c r="O415" i="164" s="1"/>
  <c r="P415" i="164" s="1"/>
  <c r="N198" i="164"/>
  <c r="O198" i="164" s="1"/>
  <c r="P198" i="164" s="1"/>
  <c r="N901" i="164"/>
  <c r="O901" i="164" s="1"/>
  <c r="P901" i="164" s="1"/>
  <c r="N882" i="164"/>
  <c r="O882" i="164" s="1"/>
  <c r="P882" i="164" s="1"/>
  <c r="N727" i="164"/>
  <c r="O727" i="164" s="1"/>
  <c r="P727" i="164" s="1"/>
  <c r="N592" i="164"/>
  <c r="O592" i="164" s="1"/>
  <c r="P592" i="164" s="1"/>
  <c r="N593" i="164"/>
  <c r="O593" i="164" s="1"/>
  <c r="P593" i="164" s="1"/>
  <c r="N466" i="164"/>
  <c r="O466" i="164" s="1"/>
  <c r="P466" i="164" s="1"/>
  <c r="N389" i="164"/>
  <c r="O389" i="164" s="1"/>
  <c r="P389" i="164" s="1"/>
  <c r="N178" i="164"/>
  <c r="O178" i="164" s="1"/>
  <c r="P178" i="164" s="1"/>
  <c r="N121" i="164"/>
  <c r="O121" i="164" s="1"/>
  <c r="P121" i="164" s="1"/>
  <c r="N986" i="164"/>
  <c r="O986" i="164" s="1"/>
  <c r="P986" i="164" s="1"/>
  <c r="N151" i="164"/>
  <c r="O151" i="164" s="1"/>
  <c r="P151" i="164" s="1"/>
  <c r="N191" i="164"/>
  <c r="O191" i="164" s="1"/>
  <c r="P191" i="164" s="1"/>
  <c r="N533" i="164"/>
  <c r="O533" i="164" s="1"/>
  <c r="P533" i="164" s="1"/>
  <c r="N24" i="164"/>
  <c r="O24" i="164" s="1"/>
  <c r="P24" i="164" s="1"/>
  <c r="N605" i="164"/>
  <c r="O605" i="164" s="1"/>
  <c r="P605" i="164" s="1"/>
  <c r="N145" i="164"/>
  <c r="O145" i="164" s="1"/>
  <c r="P145" i="164" s="1"/>
  <c r="N716" i="164"/>
  <c r="O716" i="164" s="1"/>
  <c r="P716" i="164" s="1"/>
  <c r="N642" i="164"/>
  <c r="O642" i="164" s="1"/>
  <c r="P642" i="164" s="1"/>
  <c r="N68" i="164"/>
  <c r="O68" i="164" s="1"/>
  <c r="P68" i="164" s="1"/>
  <c r="N808" i="164"/>
  <c r="O808" i="164" s="1"/>
  <c r="P808" i="164" s="1"/>
  <c r="N482" i="164"/>
  <c r="O482" i="164" s="1"/>
  <c r="P482" i="164" s="1"/>
  <c r="N117" i="164"/>
  <c r="O117" i="164" s="1"/>
  <c r="P117" i="164" s="1"/>
  <c r="N239" i="164"/>
  <c r="O239" i="164" s="1"/>
  <c r="P239" i="164" s="1"/>
  <c r="N813" i="164"/>
  <c r="O813" i="164" s="1"/>
  <c r="P813" i="164" s="1"/>
  <c r="N550" i="164"/>
  <c r="O550" i="164" s="1"/>
  <c r="P550" i="164" s="1"/>
  <c r="N320" i="164"/>
  <c r="O320" i="164" s="1"/>
  <c r="P320" i="164" s="1"/>
  <c r="N215" i="164"/>
  <c r="O215" i="164" s="1"/>
  <c r="P215" i="164" s="1"/>
  <c r="N881" i="164"/>
  <c r="O881" i="164" s="1"/>
  <c r="P881" i="164" s="1"/>
  <c r="N396" i="164"/>
  <c r="O396" i="164" s="1"/>
  <c r="P396" i="164" s="1"/>
  <c r="N802" i="164"/>
  <c r="O802" i="164" s="1"/>
  <c r="P802" i="164" s="1"/>
  <c r="N16" i="164"/>
  <c r="N336" i="164"/>
  <c r="O336" i="164" s="1"/>
  <c r="P336" i="164" s="1"/>
  <c r="N360" i="164"/>
  <c r="O360" i="164" s="1"/>
  <c r="P360" i="164" s="1"/>
  <c r="N173" i="164"/>
  <c r="O173" i="164" s="1"/>
  <c r="P173" i="164" s="1"/>
  <c r="N582" i="164"/>
  <c r="O582" i="164" s="1"/>
  <c r="P582" i="164" s="1"/>
  <c r="N223" i="164"/>
  <c r="O223" i="164" s="1"/>
  <c r="P223" i="164" s="1"/>
  <c r="N374" i="164"/>
  <c r="O374" i="164" s="1"/>
  <c r="P374" i="164" s="1"/>
  <c r="N197" i="164"/>
  <c r="O197" i="164" s="1"/>
  <c r="P197" i="164" s="1"/>
  <c r="N841" i="164"/>
  <c r="O841" i="164" s="1"/>
  <c r="P841" i="164" s="1"/>
  <c r="N352" i="164"/>
  <c r="O352" i="164" s="1"/>
  <c r="P352" i="164" s="1"/>
  <c r="N578" i="164"/>
  <c r="O578" i="164" s="1"/>
  <c r="P578" i="164" s="1"/>
  <c r="N907" i="164"/>
  <c r="O907" i="164" s="1"/>
  <c r="P907" i="164" s="1"/>
  <c r="N566" i="164"/>
  <c r="O566" i="164" s="1"/>
  <c r="P566" i="164" s="1"/>
  <c r="N980" i="164"/>
  <c r="O980" i="164" s="1"/>
  <c r="P980" i="164" s="1"/>
  <c r="N957" i="164"/>
  <c r="O957" i="164" s="1"/>
  <c r="P957" i="164" s="1"/>
  <c r="N181" i="164"/>
  <c r="O181" i="164" s="1"/>
  <c r="P181" i="164" s="1"/>
  <c r="N620" i="164"/>
  <c r="O620" i="164" s="1"/>
  <c r="P620" i="164" s="1"/>
  <c r="N255" i="164"/>
  <c r="O255" i="164" s="1"/>
  <c r="P255" i="164" s="1"/>
  <c r="N53" i="164"/>
  <c r="O53" i="164" s="1"/>
  <c r="P53" i="164" s="1"/>
  <c r="N724" i="164"/>
  <c r="O724" i="164" s="1"/>
  <c r="P724" i="164" s="1"/>
  <c r="N307" i="164"/>
  <c r="O307" i="164" s="1"/>
  <c r="P307" i="164" s="1"/>
  <c r="N918" i="164"/>
  <c r="O918" i="164" s="1"/>
  <c r="P918" i="164" s="1"/>
  <c r="N663" i="164"/>
  <c r="O663" i="164" s="1"/>
  <c r="P663" i="164" s="1"/>
  <c r="N810" i="164"/>
  <c r="O810" i="164" s="1"/>
  <c r="P810" i="164" s="1"/>
  <c r="N765" i="164"/>
  <c r="O765" i="164" s="1"/>
  <c r="P765" i="164" s="1"/>
  <c r="N346" i="164"/>
  <c r="O346" i="164" s="1"/>
  <c r="P346" i="164" s="1"/>
  <c r="N617" i="164"/>
  <c r="O617" i="164" s="1"/>
  <c r="P617" i="164" s="1"/>
  <c r="N194" i="164"/>
  <c r="O194" i="164" s="1"/>
  <c r="P194" i="164" s="1"/>
  <c r="N513" i="164"/>
  <c r="O513" i="164" s="1"/>
  <c r="P513" i="164" s="1"/>
  <c r="N748" i="164"/>
  <c r="O748" i="164" s="1"/>
  <c r="P748" i="164" s="1"/>
  <c r="N608" i="164"/>
  <c r="O608" i="164" s="1"/>
  <c r="P608" i="164" s="1"/>
  <c r="N134" i="164"/>
  <c r="O134" i="164" s="1"/>
  <c r="P134" i="164" s="1"/>
  <c r="N823" i="164"/>
  <c r="O823" i="164" s="1"/>
  <c r="P823" i="164" s="1"/>
  <c r="N486" i="164"/>
  <c r="O486" i="164" s="1"/>
  <c r="P486" i="164" s="1"/>
  <c r="N894" i="164"/>
  <c r="O894" i="164" s="1"/>
  <c r="P894" i="164" s="1"/>
  <c r="N332" i="164"/>
  <c r="O332" i="164" s="1"/>
  <c r="P332" i="164" s="1"/>
  <c r="N249" i="164"/>
  <c r="O249" i="164" s="1"/>
  <c r="P249" i="164" s="1"/>
  <c r="N905" i="164"/>
  <c r="O905" i="164" s="1"/>
  <c r="P905" i="164" s="1"/>
  <c r="N362" i="164"/>
  <c r="O362" i="164" s="1"/>
  <c r="P362" i="164" s="1"/>
  <c r="N114" i="164"/>
  <c r="O114" i="164" s="1"/>
  <c r="P114" i="164" s="1"/>
  <c r="N767" i="164"/>
  <c r="O767" i="164" s="1"/>
  <c r="P767" i="164" s="1"/>
  <c r="N509" i="164"/>
  <c r="O509" i="164" s="1"/>
  <c r="P509" i="164" s="1"/>
  <c r="N212" i="164"/>
  <c r="O212" i="164" s="1"/>
  <c r="P212" i="164" s="1"/>
  <c r="N878" i="164"/>
  <c r="O878" i="164" s="1"/>
  <c r="P878" i="164" s="1"/>
  <c r="N465" i="164"/>
  <c r="O465" i="164" s="1"/>
  <c r="P465" i="164" s="1"/>
  <c r="N149" i="164"/>
  <c r="O149" i="164" s="1"/>
  <c r="P149" i="164" s="1"/>
  <c r="N791" i="164"/>
  <c r="O791" i="164" s="1"/>
  <c r="P791" i="164" s="1"/>
  <c r="N645" i="164"/>
  <c r="O645" i="164" s="1"/>
  <c r="P645" i="164" s="1"/>
  <c r="N319" i="164"/>
  <c r="O319" i="164" s="1"/>
  <c r="P319" i="164" s="1"/>
  <c r="N129" i="164"/>
  <c r="O129" i="164" s="1"/>
  <c r="P129" i="164" s="1"/>
  <c r="N388" i="164"/>
  <c r="O388" i="164" s="1"/>
  <c r="P388" i="164" s="1"/>
  <c r="N227" i="164"/>
  <c r="O227" i="164" s="1"/>
  <c r="P227" i="164" s="1"/>
  <c r="N224" i="164"/>
  <c r="O224" i="164" s="1"/>
  <c r="P224" i="164" s="1"/>
  <c r="N474" i="164"/>
  <c r="O474" i="164" s="1"/>
  <c r="P474" i="164" s="1"/>
  <c r="N478" i="164"/>
  <c r="O478" i="164" s="1"/>
  <c r="P478" i="164" s="1"/>
  <c r="N687" i="164"/>
  <c r="O687" i="164" s="1"/>
  <c r="P687" i="164" s="1"/>
  <c r="N153" i="164"/>
  <c r="O153" i="164" s="1"/>
  <c r="P153" i="164" s="1"/>
  <c r="N674" i="164"/>
  <c r="O674" i="164" s="1"/>
  <c r="P674" i="164" s="1"/>
  <c r="N583" i="164"/>
  <c r="O583" i="164" s="1"/>
  <c r="P583" i="164" s="1"/>
  <c r="N757" i="164"/>
  <c r="O757" i="164" s="1"/>
  <c r="P757" i="164" s="1"/>
  <c r="N822" i="164"/>
  <c r="O822" i="164" s="1"/>
  <c r="P822" i="164" s="1"/>
  <c r="N603" i="164"/>
  <c r="O603" i="164" s="1"/>
  <c r="P603" i="164" s="1"/>
  <c r="N1002" i="164"/>
  <c r="O1002" i="164" s="1"/>
  <c r="P1002" i="164" s="1"/>
  <c r="N537" i="164"/>
  <c r="O537" i="164" s="1"/>
  <c r="P537" i="164" s="1"/>
  <c r="N327" i="164"/>
  <c r="O327" i="164" s="1"/>
  <c r="P327" i="164" s="1"/>
  <c r="N288" i="164"/>
  <c r="O288" i="164" s="1"/>
  <c r="P288" i="164" s="1"/>
  <c r="N56" i="164"/>
  <c r="O56" i="164" s="1"/>
  <c r="P56" i="164" s="1"/>
  <c r="N949" i="164"/>
  <c r="O949" i="164" s="1"/>
  <c r="P949" i="164" s="1"/>
  <c r="N803" i="164"/>
  <c r="O803" i="164" s="1"/>
  <c r="P803" i="164" s="1"/>
  <c r="N665" i="164"/>
  <c r="O665" i="164" s="1"/>
  <c r="P665" i="164" s="1"/>
  <c r="N487" i="164"/>
  <c r="O487" i="164" s="1"/>
  <c r="P487" i="164" s="1"/>
  <c r="N545" i="164"/>
  <c r="O545" i="164" s="1"/>
  <c r="P545" i="164" s="1"/>
  <c r="N458" i="164"/>
  <c r="O458" i="164" s="1"/>
  <c r="P458" i="164" s="1"/>
  <c r="N366" i="164"/>
  <c r="O366" i="164" s="1"/>
  <c r="P366" i="164" s="1"/>
  <c r="N99" i="164"/>
  <c r="O99" i="164" s="1"/>
  <c r="P99" i="164" s="1"/>
  <c r="N84" i="164"/>
  <c r="O84" i="164" s="1"/>
  <c r="P84" i="164" s="1"/>
  <c r="N974" i="164"/>
  <c r="O974" i="164" s="1"/>
  <c r="P974" i="164" s="1"/>
  <c r="N454" i="164"/>
  <c r="O454" i="164" s="1"/>
  <c r="P454" i="164" s="1"/>
  <c r="N804" i="164"/>
  <c r="O804" i="164" s="1"/>
  <c r="P804" i="164" s="1"/>
  <c r="N680" i="164"/>
  <c r="O680" i="164" s="1"/>
  <c r="P680" i="164" s="1"/>
  <c r="N526" i="164"/>
  <c r="O526" i="164" s="1"/>
  <c r="P526" i="164" s="1"/>
  <c r="N354" i="164"/>
  <c r="O354" i="164" s="1"/>
  <c r="P354" i="164" s="1"/>
  <c r="N72" i="164"/>
  <c r="O72" i="164" s="1"/>
  <c r="P72" i="164" s="1"/>
  <c r="N850" i="164"/>
  <c r="O850" i="164" s="1"/>
  <c r="P850" i="164" s="1"/>
  <c r="N815" i="164"/>
  <c r="O815" i="164" s="1"/>
  <c r="P815" i="164" s="1"/>
  <c r="N669" i="164"/>
  <c r="O669" i="164" s="1"/>
  <c r="P669" i="164" s="1"/>
  <c r="N527" i="164"/>
  <c r="O527" i="164" s="1"/>
  <c r="P527" i="164" s="1"/>
  <c r="N561" i="164"/>
  <c r="O561" i="164" s="1"/>
  <c r="P561" i="164" s="1"/>
  <c r="N427" i="164"/>
  <c r="O427" i="164" s="1"/>
  <c r="P427" i="164" s="1"/>
  <c r="N280" i="164"/>
  <c r="O280" i="164" s="1"/>
  <c r="P280" i="164" s="1"/>
  <c r="N76" i="164"/>
  <c r="O76" i="164" s="1"/>
  <c r="P76" i="164" s="1"/>
  <c r="N91" i="164"/>
  <c r="O91" i="164" s="1"/>
  <c r="P91" i="164" s="1"/>
  <c r="N187" i="164"/>
  <c r="O187" i="164" s="1"/>
  <c r="P187" i="164" s="1"/>
  <c r="N113" i="164"/>
  <c r="O113" i="164" s="1"/>
  <c r="P113" i="164" s="1"/>
  <c r="N175" i="164"/>
  <c r="O175" i="164" s="1"/>
  <c r="P175" i="164" s="1"/>
  <c r="N313" i="164"/>
  <c r="O313" i="164" s="1"/>
  <c r="P313" i="164" s="1"/>
  <c r="N937" i="164"/>
  <c r="O937" i="164" s="1"/>
  <c r="P937" i="164" s="1"/>
  <c r="N522" i="164"/>
  <c r="O522" i="164" s="1"/>
  <c r="P522" i="164" s="1"/>
  <c r="N108" i="164"/>
  <c r="O108" i="164" s="1"/>
  <c r="P108" i="164" s="1"/>
  <c r="N1009" i="164"/>
  <c r="O1009" i="164" s="1"/>
  <c r="P1009" i="164" s="1"/>
  <c r="N437" i="164"/>
  <c r="O437" i="164" s="1"/>
  <c r="P437" i="164" s="1"/>
  <c r="N1010" i="164"/>
  <c r="O1010" i="164" s="1"/>
  <c r="P1010" i="164" s="1"/>
  <c r="N730" i="164"/>
  <c r="O730" i="164" s="1"/>
  <c r="P730" i="164" s="1"/>
  <c r="N351" i="164"/>
  <c r="O351" i="164" s="1"/>
  <c r="P351" i="164" s="1"/>
  <c r="N275" i="164"/>
  <c r="O275" i="164" s="1"/>
  <c r="P275" i="164" s="1"/>
  <c r="N774" i="164"/>
  <c r="O774" i="164" s="1"/>
  <c r="P774" i="164" s="1"/>
  <c r="N438" i="164"/>
  <c r="O438" i="164" s="1"/>
  <c r="P438" i="164" s="1"/>
  <c r="N412" i="164"/>
  <c r="O412" i="164" s="1"/>
  <c r="P412" i="164" s="1"/>
  <c r="N534" i="164"/>
  <c r="O534" i="164" s="1"/>
  <c r="P534" i="164" s="1"/>
  <c r="N283" i="164"/>
  <c r="O283" i="164" s="1"/>
  <c r="P283" i="164" s="1"/>
  <c r="N656" i="164"/>
  <c r="O656" i="164" s="1"/>
  <c r="P656" i="164" s="1"/>
  <c r="N426" i="164"/>
  <c r="O426" i="164" s="1"/>
  <c r="P426" i="164" s="1"/>
  <c r="N211" i="164"/>
  <c r="O211" i="164" s="1"/>
  <c r="P211" i="164" s="1"/>
  <c r="N602" i="164"/>
  <c r="O602" i="164" s="1"/>
  <c r="P602" i="164" s="1"/>
  <c r="N410" i="164"/>
  <c r="O410" i="164" s="1"/>
  <c r="P410" i="164" s="1"/>
  <c r="N328" i="164"/>
  <c r="O328" i="164" s="1"/>
  <c r="P328" i="164" s="1"/>
  <c r="N398" i="164"/>
  <c r="O398" i="164" s="1"/>
  <c r="P398" i="164" s="1"/>
  <c r="N952" i="164"/>
  <c r="O952" i="164" s="1"/>
  <c r="P952" i="164" s="1"/>
  <c r="N193" i="164"/>
  <c r="O193" i="164" s="1"/>
  <c r="P193" i="164" s="1"/>
  <c r="N668" i="164"/>
  <c r="O668" i="164" s="1"/>
  <c r="P668" i="164" s="1"/>
  <c r="N773" i="164"/>
  <c r="O773" i="164" s="1"/>
  <c r="P773" i="164" s="1"/>
  <c r="N368" i="164"/>
  <c r="O368" i="164" s="1"/>
  <c r="P368" i="164" s="1"/>
  <c r="N845" i="164"/>
  <c r="O845" i="164" s="1"/>
  <c r="P845" i="164" s="1"/>
  <c r="N155" i="164"/>
  <c r="O155" i="164" s="1"/>
  <c r="P155" i="164" s="1"/>
  <c r="N848" i="164"/>
  <c r="O848" i="164" s="1"/>
  <c r="P848" i="164" s="1"/>
  <c r="N817" i="164"/>
  <c r="O817" i="164" s="1"/>
  <c r="P817" i="164" s="1"/>
  <c r="N685" i="164"/>
  <c r="O685" i="164" s="1"/>
  <c r="P685" i="164" s="1"/>
  <c r="N267" i="164"/>
  <c r="O267" i="164" s="1"/>
  <c r="P267" i="164" s="1"/>
  <c r="N418" i="164"/>
  <c r="O418" i="164" s="1"/>
  <c r="P418" i="164" s="1"/>
  <c r="N1008" i="164"/>
  <c r="O1008" i="164" s="1"/>
  <c r="P1008" i="164" s="1"/>
  <c r="N378" i="164"/>
  <c r="O378" i="164" s="1"/>
  <c r="P378" i="164" s="1"/>
  <c r="N34" i="164"/>
  <c r="O34" i="164" s="1"/>
  <c r="P34" i="164" s="1"/>
  <c r="N849" i="164"/>
  <c r="O849" i="164" s="1"/>
  <c r="P849" i="164" s="1"/>
  <c r="N515" i="164"/>
  <c r="O515" i="164" s="1"/>
  <c r="P515" i="164" s="1"/>
  <c r="N94" i="164"/>
  <c r="O94" i="164" s="1"/>
  <c r="P94" i="164" s="1"/>
  <c r="N721" i="164"/>
  <c r="O721" i="164" s="1"/>
  <c r="P721" i="164" s="1"/>
  <c r="N542" i="164"/>
  <c r="O542" i="164" s="1"/>
  <c r="P542" i="164" s="1"/>
  <c r="N554" i="164"/>
  <c r="O554" i="164" s="1"/>
  <c r="P554" i="164" s="1"/>
  <c r="N216" i="164"/>
  <c r="O216" i="164" s="1"/>
  <c r="P216" i="164" s="1"/>
  <c r="N503" i="164"/>
  <c r="O503" i="164" s="1"/>
  <c r="P503" i="164" s="1"/>
  <c r="N675" i="164"/>
  <c r="O675" i="164" s="1"/>
  <c r="P675" i="164" s="1"/>
  <c r="N387" i="164"/>
  <c r="O387" i="164" s="1"/>
  <c r="P387" i="164" s="1"/>
  <c r="N569" i="164"/>
  <c r="O569" i="164" s="1"/>
  <c r="P569" i="164" s="1"/>
  <c r="N479" i="164"/>
  <c r="O479" i="164" s="1"/>
  <c r="P479" i="164" s="1"/>
  <c r="N27" i="164"/>
  <c r="O27" i="164" s="1"/>
  <c r="P27" i="164" s="1"/>
  <c r="N400" i="164"/>
  <c r="O400" i="164" s="1"/>
  <c r="P400" i="164" s="1"/>
  <c r="N80" i="164"/>
  <c r="O80" i="164" s="1"/>
  <c r="P80" i="164" s="1"/>
  <c r="N497" i="164"/>
  <c r="O497" i="164" s="1"/>
  <c r="P497" i="164" s="1"/>
  <c r="N442" i="164"/>
  <c r="O442" i="164" s="1"/>
  <c r="P442" i="164" s="1"/>
  <c r="N233" i="164"/>
  <c r="O233" i="164" s="1"/>
  <c r="P233" i="164" s="1"/>
  <c r="N842" i="164"/>
  <c r="O842" i="164" s="1"/>
  <c r="P842" i="164" s="1"/>
  <c r="N345" i="164"/>
  <c r="O345" i="164" s="1"/>
  <c r="P345" i="164" s="1"/>
  <c r="N958" i="164"/>
  <c r="O958" i="164" s="1"/>
  <c r="P958" i="164" s="1"/>
  <c r="N736" i="164"/>
  <c r="O736" i="164" s="1"/>
  <c r="P736" i="164" s="1"/>
  <c r="N461" i="164"/>
  <c r="O461" i="164" s="1"/>
  <c r="P461" i="164" s="1"/>
  <c r="N64" i="164"/>
  <c r="O64" i="164" s="1"/>
  <c r="P64" i="164" s="1"/>
  <c r="N830" i="164"/>
  <c r="O830" i="164" s="1"/>
  <c r="P830" i="164" s="1"/>
  <c r="N419" i="164"/>
  <c r="O419" i="164" s="1"/>
  <c r="P419" i="164" s="1"/>
  <c r="N103" i="164"/>
  <c r="O103" i="164" s="1"/>
  <c r="P103" i="164" s="1"/>
  <c r="N731" i="164"/>
  <c r="O731" i="164" s="1"/>
  <c r="P731" i="164" s="1"/>
  <c r="N734" i="164"/>
  <c r="O734" i="164" s="1"/>
  <c r="P734" i="164" s="1"/>
  <c r="N435" i="164"/>
  <c r="O435" i="164" s="1"/>
  <c r="P435" i="164" s="1"/>
  <c r="N670" i="164"/>
  <c r="O670" i="164" s="1"/>
  <c r="P670" i="164" s="1"/>
  <c r="N293" i="164"/>
  <c r="O293" i="164" s="1"/>
  <c r="P293" i="164" s="1"/>
  <c r="N911" i="164"/>
  <c r="O911" i="164" s="1"/>
  <c r="P911" i="164" s="1"/>
  <c r="N118" i="164"/>
  <c r="O118" i="164" s="1"/>
  <c r="P118" i="164" s="1"/>
  <c r="N220" i="164"/>
  <c r="O220" i="164" s="1"/>
  <c r="P220" i="164" s="1"/>
  <c r="N353" i="164"/>
  <c r="O353" i="164" s="1"/>
  <c r="P353" i="164" s="1"/>
  <c r="N629" i="164"/>
  <c r="O629" i="164" s="1"/>
  <c r="P629" i="164" s="1"/>
  <c r="N146" i="164"/>
  <c r="O146" i="164" s="1"/>
  <c r="P146" i="164" s="1"/>
  <c r="N607" i="164"/>
  <c r="O607" i="164" s="1"/>
  <c r="P607" i="164" s="1"/>
  <c r="N563" i="164"/>
  <c r="O563" i="164" s="1"/>
  <c r="P563" i="164" s="1"/>
  <c r="N904" i="164"/>
  <c r="O904" i="164" s="1"/>
  <c r="P904" i="164" s="1"/>
  <c r="N610" i="164"/>
  <c r="O610" i="164" s="1"/>
  <c r="P610" i="164" s="1"/>
  <c r="N567" i="164"/>
  <c r="O567" i="164" s="1"/>
  <c r="P567" i="164" s="1"/>
  <c r="N945" i="164"/>
  <c r="O945" i="164" s="1"/>
  <c r="P945" i="164" s="1"/>
  <c r="N489" i="164"/>
  <c r="O489" i="164" s="1"/>
  <c r="P489" i="164" s="1"/>
  <c r="N436" i="164"/>
  <c r="O436" i="164" s="1"/>
  <c r="P436" i="164" s="1"/>
  <c r="N244" i="164"/>
  <c r="O244" i="164" s="1"/>
  <c r="P244" i="164" s="1"/>
  <c r="N95" i="164"/>
  <c r="O95" i="164" s="1"/>
  <c r="P95" i="164" s="1"/>
  <c r="N917" i="164"/>
  <c r="O917" i="164" s="1"/>
  <c r="P917" i="164" s="1"/>
  <c r="N759" i="164"/>
  <c r="O759" i="164" s="1"/>
  <c r="P759" i="164" s="1"/>
  <c r="N633" i="164"/>
  <c r="O633" i="164" s="1"/>
  <c r="P633" i="164" s="1"/>
  <c r="N455" i="164"/>
  <c r="O455" i="164" s="1"/>
  <c r="P455" i="164" s="1"/>
  <c r="N525" i="164"/>
  <c r="O525" i="164" s="1"/>
  <c r="P525" i="164" s="1"/>
  <c r="N407" i="164"/>
  <c r="O407" i="164" s="1"/>
  <c r="P407" i="164" s="1"/>
  <c r="N349" i="164"/>
  <c r="O349" i="164" s="1"/>
  <c r="P349" i="164" s="1"/>
  <c r="N23" i="164"/>
  <c r="O23" i="164" s="1"/>
  <c r="P23" i="164" s="1"/>
  <c r="N32" i="164"/>
  <c r="O32" i="164" s="1"/>
  <c r="P32" i="164" s="1"/>
  <c r="N800" i="164"/>
  <c r="O800" i="164" s="1"/>
  <c r="P800" i="164" s="1"/>
  <c r="N1012" i="164"/>
  <c r="O1012" i="164" s="1"/>
  <c r="P1012" i="164" s="1"/>
  <c r="N739" i="164"/>
  <c r="O739" i="164" s="1"/>
  <c r="P739" i="164" s="1"/>
  <c r="N488" i="164"/>
  <c r="O488" i="164" s="1"/>
  <c r="P488" i="164" s="1"/>
  <c r="N481" i="164"/>
  <c r="O481" i="164" s="1"/>
  <c r="P481" i="164" s="1"/>
  <c r="N337" i="164"/>
  <c r="O337" i="164" s="1"/>
  <c r="P337" i="164" s="1"/>
  <c r="N40" i="164"/>
  <c r="O40" i="164" s="1"/>
  <c r="P40" i="164" s="1"/>
  <c r="N981" i="164"/>
  <c r="O981" i="164" s="1"/>
  <c r="P981" i="164" s="1"/>
  <c r="N763" i="164"/>
  <c r="O763" i="164" s="1"/>
  <c r="P763" i="164" s="1"/>
  <c r="N637" i="164"/>
  <c r="O637" i="164" s="1"/>
  <c r="P637" i="164" s="1"/>
  <c r="N495" i="164"/>
  <c r="O495" i="164" s="1"/>
  <c r="P495" i="164" s="1"/>
  <c r="N529" i="164"/>
  <c r="O529" i="164" s="1"/>
  <c r="P529" i="164" s="1"/>
  <c r="N326" i="164"/>
  <c r="O326" i="164" s="1"/>
  <c r="P326" i="164" s="1"/>
  <c r="N206" i="164"/>
  <c r="O206" i="164" s="1"/>
  <c r="P206" i="164" s="1"/>
  <c r="N889" i="164"/>
  <c r="O889" i="164" s="1"/>
  <c r="P889" i="164" s="1"/>
  <c r="N31" i="164"/>
  <c r="O31" i="164" s="1"/>
  <c r="P31" i="164" s="1"/>
  <c r="N127" i="164"/>
  <c r="O127" i="164" s="1"/>
  <c r="P127" i="164" s="1"/>
  <c r="N384" i="164"/>
  <c r="O384" i="164" s="1"/>
  <c r="P384" i="164" s="1"/>
  <c r="N992" i="164"/>
  <c r="O992" i="164" s="1"/>
  <c r="P992" i="164" s="1"/>
  <c r="N130" i="164"/>
  <c r="O130" i="164" s="1"/>
  <c r="P130" i="164" s="1"/>
  <c r="N751" i="164"/>
  <c r="O751" i="164" s="1"/>
  <c r="P751" i="164" s="1"/>
  <c r="N439" i="164"/>
  <c r="O439" i="164" s="1"/>
  <c r="P439" i="164" s="1"/>
  <c r="N28" i="164"/>
  <c r="O28" i="164" s="1"/>
  <c r="P28" i="164" s="1"/>
  <c r="N838" i="164"/>
  <c r="O838" i="164" s="1"/>
  <c r="P838" i="164" s="1"/>
  <c r="N440" i="164"/>
  <c r="O440" i="164" s="1"/>
  <c r="P440" i="164" s="1"/>
  <c r="N689" i="164"/>
  <c r="O689" i="164" s="1"/>
  <c r="P689" i="164" s="1"/>
  <c r="N496" i="164"/>
  <c r="O496" i="164" s="1"/>
  <c r="P496" i="164" s="1"/>
  <c r="N342" i="164"/>
  <c r="O342" i="164" s="1"/>
  <c r="P342" i="164" s="1"/>
  <c r="N424" i="164"/>
  <c r="O424" i="164" s="1"/>
  <c r="P424" i="164" s="1"/>
  <c r="N640" i="164"/>
  <c r="O640" i="164" s="1"/>
  <c r="P640" i="164" s="1"/>
  <c r="N243" i="164"/>
  <c r="O243" i="164" s="1"/>
  <c r="P243" i="164" s="1"/>
  <c r="N135" i="164"/>
  <c r="O135" i="164" s="1"/>
  <c r="P135" i="164" s="1"/>
  <c r="N231" i="164"/>
  <c r="O231" i="164" s="1"/>
  <c r="P231" i="164" s="1"/>
  <c r="N414" i="164"/>
  <c r="O414" i="164" s="1"/>
  <c r="P414" i="164" s="1"/>
  <c r="N857" i="164"/>
  <c r="O857" i="164" s="1"/>
  <c r="P857" i="164" s="1"/>
  <c r="N726" i="164"/>
  <c r="O726" i="164" s="1"/>
  <c r="P726" i="164" s="1"/>
  <c r="N832" i="164"/>
  <c r="O832" i="164" s="1"/>
  <c r="P832" i="164" s="1"/>
  <c r="N165" i="164"/>
  <c r="O165" i="164" s="1"/>
  <c r="P165" i="164" s="1"/>
  <c r="N982" i="164"/>
  <c r="O982" i="164" s="1"/>
  <c r="P982" i="164" s="1"/>
  <c r="N829" i="164"/>
  <c r="O829" i="164" s="1"/>
  <c r="P829" i="164" s="1"/>
  <c r="N185" i="164"/>
  <c r="O185" i="164" s="1"/>
  <c r="P185" i="164" s="1"/>
  <c r="N652" i="164"/>
  <c r="O652" i="164" s="1"/>
  <c r="P652" i="164" s="1"/>
  <c r="N376" i="164"/>
  <c r="O376" i="164" s="1"/>
  <c r="P376" i="164" s="1"/>
  <c r="N205" i="164"/>
  <c r="O205" i="164" s="1"/>
  <c r="P205" i="164" s="1"/>
  <c r="N446" i="164"/>
  <c r="O446" i="164" s="1"/>
  <c r="P446" i="164" s="1"/>
  <c r="N263" i="164"/>
  <c r="O263" i="164" s="1"/>
  <c r="P263" i="164" s="1"/>
  <c r="N990" i="164"/>
  <c r="O990" i="164" s="1"/>
  <c r="P990" i="164" s="1"/>
  <c r="N392" i="164"/>
  <c r="O392" i="164" s="1"/>
  <c r="P392" i="164" s="1"/>
  <c r="N177" i="164"/>
  <c r="O177" i="164" s="1"/>
  <c r="P177" i="164" s="1"/>
  <c r="N300" i="164"/>
  <c r="O300" i="164" s="1"/>
  <c r="P300" i="164" s="1"/>
  <c r="N920" i="164"/>
  <c r="O920" i="164" s="1"/>
  <c r="P920" i="164" s="1"/>
  <c r="N189" i="164"/>
  <c r="O189" i="164" s="1"/>
  <c r="P189" i="164" s="1"/>
  <c r="N598" i="164"/>
  <c r="O598" i="164" s="1"/>
  <c r="P598" i="164" s="1"/>
  <c r="N897" i="164"/>
  <c r="O897" i="164" s="1"/>
  <c r="P897" i="164" s="1"/>
  <c r="N120" i="164"/>
  <c r="O120" i="164" s="1"/>
  <c r="P120" i="164" s="1"/>
  <c r="N968" i="164"/>
  <c r="O968" i="164" s="1"/>
  <c r="P968" i="164" s="1"/>
  <c r="N276" i="164"/>
  <c r="O276" i="164" s="1"/>
  <c r="P276" i="164" s="1"/>
  <c r="N549" i="164"/>
  <c r="O549" i="164" s="1"/>
  <c r="P549" i="164" s="1"/>
  <c r="N284" i="164"/>
  <c r="O284" i="164" s="1"/>
  <c r="P284" i="164" s="1"/>
  <c r="N820" i="164"/>
  <c r="O820" i="164" s="1"/>
  <c r="P820" i="164" s="1"/>
  <c r="N423" i="164"/>
  <c r="O423" i="164" s="1"/>
  <c r="P423" i="164" s="1"/>
  <c r="N940" i="164"/>
  <c r="O940" i="164" s="1"/>
  <c r="P940" i="164" s="1"/>
  <c r="N510" i="164"/>
  <c r="O510" i="164" s="1"/>
  <c r="P510" i="164" s="1"/>
  <c r="N252" i="164"/>
  <c r="O252" i="164" s="1"/>
  <c r="P252" i="164" s="1"/>
  <c r="N816" i="164"/>
  <c r="O816" i="164" s="1"/>
  <c r="P816" i="164" s="1"/>
  <c r="N403" i="164"/>
  <c r="O403" i="164" s="1"/>
  <c r="P403" i="164" s="1"/>
  <c r="N265" i="164"/>
  <c r="O265" i="164" s="1"/>
  <c r="P265" i="164" s="1"/>
  <c r="N614" i="164"/>
  <c r="O614" i="164" s="1"/>
  <c r="P614" i="164" s="1"/>
  <c r="N147" i="164"/>
  <c r="O147" i="164" s="1"/>
  <c r="P147" i="164" s="1"/>
  <c r="N621" i="164"/>
  <c r="O621" i="164" s="1"/>
  <c r="P621" i="164" s="1"/>
  <c r="N456" i="164"/>
  <c r="O456" i="164" s="1"/>
  <c r="P456" i="164" s="1"/>
  <c r="N649" i="164"/>
  <c r="O649" i="164" s="1"/>
  <c r="P649" i="164" s="1"/>
  <c r="N781" i="164"/>
  <c r="O781" i="164" s="1"/>
  <c r="P781" i="164" s="1"/>
  <c r="N647" i="164"/>
  <c r="O647" i="164" s="1"/>
  <c r="P647" i="164" s="1"/>
  <c r="N401" i="164"/>
  <c r="O401" i="164" s="1"/>
  <c r="P401" i="164" s="1"/>
  <c r="N303" i="164"/>
  <c r="O303" i="164" s="1"/>
  <c r="P303" i="164" s="1"/>
  <c r="N835" i="164"/>
  <c r="O835" i="164" s="1"/>
  <c r="P835" i="164" s="1"/>
  <c r="N544" i="164"/>
  <c r="O544" i="164" s="1"/>
  <c r="P544" i="164" s="1"/>
  <c r="N985" i="164"/>
  <c r="O985" i="164" s="1"/>
  <c r="P985" i="164" s="1"/>
  <c r="N861" i="164"/>
  <c r="O861" i="164" s="1"/>
  <c r="P861" i="164" s="1"/>
  <c r="N616" i="164"/>
  <c r="O616" i="164" s="1"/>
  <c r="P616" i="164" s="1"/>
  <c r="N560" i="164"/>
  <c r="O560" i="164" s="1"/>
  <c r="P560" i="164" s="1"/>
  <c r="N35" i="164"/>
  <c r="O35" i="164" s="1"/>
  <c r="P35" i="164" s="1"/>
  <c r="N807" i="164"/>
  <c r="O807" i="164" s="1"/>
  <c r="P807" i="164" s="1"/>
  <c r="N411" i="164"/>
  <c r="O411" i="164" s="1"/>
  <c r="P411" i="164" s="1"/>
  <c r="N925" i="164"/>
  <c r="O925" i="164" s="1"/>
  <c r="P925" i="164" s="1"/>
  <c r="N715" i="164"/>
  <c r="O715" i="164" s="1"/>
  <c r="P715" i="164" s="1"/>
  <c r="N195" i="164"/>
  <c r="O195" i="164" s="1"/>
  <c r="P195" i="164" s="1"/>
  <c r="N79" i="164"/>
  <c r="O79" i="164" s="1"/>
  <c r="P79" i="164" s="1"/>
  <c r="N450" i="164"/>
  <c r="O450" i="164" s="1"/>
  <c r="P450" i="164" s="1"/>
  <c r="N953" i="164"/>
  <c r="O953" i="164" s="1"/>
  <c r="P953" i="164" s="1"/>
  <c r="N1006" i="164"/>
  <c r="O1006" i="164" s="1"/>
  <c r="P1006" i="164" s="1"/>
  <c r="N182" i="164"/>
  <c r="O182" i="164" s="1"/>
  <c r="P182" i="164" s="1"/>
  <c r="N543" i="164"/>
  <c r="O543" i="164" s="1"/>
  <c r="P543" i="164" s="1"/>
  <c r="N98" i="164"/>
  <c r="O98" i="164" s="1"/>
  <c r="P98" i="164" s="1"/>
  <c r="N895" i="164"/>
  <c r="O895" i="164" s="1"/>
  <c r="P895" i="164" s="1"/>
  <c r="N82" i="164"/>
  <c r="O82" i="164" s="1"/>
  <c r="P82" i="164" s="1"/>
  <c r="N225" i="164"/>
  <c r="O225" i="164" s="1"/>
  <c r="P225" i="164" s="1"/>
  <c r="N269" i="164"/>
  <c r="O269" i="164" s="1"/>
  <c r="P269" i="164" s="1"/>
  <c r="N581" i="164"/>
  <c r="O581" i="164" s="1"/>
  <c r="P581" i="164" s="1"/>
  <c r="N51" i="164"/>
  <c r="O51" i="164" s="1"/>
  <c r="P51" i="164" s="1"/>
  <c r="N430" i="164"/>
  <c r="O430" i="164" s="1"/>
  <c r="P430" i="164" s="1"/>
  <c r="N44" i="164"/>
  <c r="O44" i="164" s="1"/>
  <c r="P44" i="164" s="1"/>
  <c r="N511" i="164"/>
  <c r="O511" i="164" s="1"/>
  <c r="P511" i="164" s="1"/>
  <c r="N676" i="164"/>
  <c r="O676" i="164" s="1"/>
  <c r="P676" i="164" s="1"/>
  <c r="N449" i="164"/>
  <c r="O449" i="164" s="1"/>
  <c r="P449" i="164" s="1"/>
  <c r="N812" i="164"/>
  <c r="O812" i="164" s="1"/>
  <c r="P812" i="164" s="1"/>
  <c r="N568" i="164"/>
  <c r="O568" i="164" s="1"/>
  <c r="P568" i="164" s="1"/>
  <c r="N297" i="164"/>
  <c r="O297" i="164" s="1"/>
  <c r="P297" i="164" s="1"/>
  <c r="N698" i="164"/>
  <c r="O698" i="164" s="1"/>
  <c r="P698" i="164" s="1"/>
  <c r="N590" i="164"/>
  <c r="O590" i="164" s="1"/>
  <c r="P590" i="164" s="1"/>
  <c r="N693" i="164"/>
  <c r="O693" i="164" s="1"/>
  <c r="P693" i="164" s="1"/>
  <c r="N954" i="164"/>
  <c r="O954" i="164" s="1"/>
  <c r="P954" i="164" s="1"/>
  <c r="N518" i="164"/>
  <c r="O518" i="164" s="1"/>
  <c r="P518" i="164" s="1"/>
  <c r="N863" i="164"/>
  <c r="O863" i="164" s="1"/>
  <c r="P863" i="164" s="1"/>
  <c r="N794" i="164"/>
  <c r="O794" i="164" s="1"/>
  <c r="P794" i="164" s="1"/>
  <c r="N58" i="164"/>
  <c r="O58" i="164" s="1"/>
  <c r="P58" i="164" s="1"/>
  <c r="N671" i="164"/>
  <c r="O671" i="164" s="1"/>
  <c r="P671" i="164" s="1"/>
  <c r="N628" i="164"/>
  <c r="O628" i="164" s="1"/>
  <c r="P628" i="164" s="1"/>
  <c r="N83" i="164"/>
  <c r="O83" i="164" s="1"/>
  <c r="P83" i="164" s="1"/>
  <c r="N679" i="164"/>
  <c r="O679" i="164" s="1"/>
  <c r="P679" i="164" s="1"/>
  <c r="N330" i="164"/>
  <c r="O330" i="164" s="1"/>
  <c r="P330" i="164" s="1"/>
  <c r="N977" i="164"/>
  <c r="O977" i="164" s="1"/>
  <c r="P977" i="164" s="1"/>
  <c r="N92" i="164"/>
  <c r="O92" i="164" s="1"/>
  <c r="P92" i="164" s="1"/>
  <c r="N576" i="164"/>
  <c r="O576" i="164" s="1"/>
  <c r="P576" i="164" s="1"/>
  <c r="N750" i="164"/>
  <c r="O750" i="164" s="1"/>
  <c r="P750" i="164" s="1"/>
  <c r="N494" i="164"/>
  <c r="O494" i="164" s="1"/>
  <c r="P494" i="164" s="1"/>
  <c r="N855" i="164"/>
  <c r="O855" i="164" s="1"/>
  <c r="P855" i="164" s="1"/>
  <c r="N600" i="164"/>
  <c r="O600" i="164" s="1"/>
  <c r="P600" i="164" s="1"/>
  <c r="N329" i="164"/>
  <c r="O329" i="164" s="1"/>
  <c r="P329" i="164" s="1"/>
  <c r="N678" i="164"/>
  <c r="O678" i="164" s="1"/>
  <c r="P678" i="164" s="1"/>
  <c r="N606" i="164"/>
  <c r="O606" i="164" s="1"/>
  <c r="P606" i="164" s="1"/>
  <c r="N683" i="164"/>
  <c r="O683" i="164" s="1"/>
  <c r="P683" i="164" s="1"/>
  <c r="N938" i="164"/>
  <c r="O938" i="164" s="1"/>
  <c r="P938" i="164" s="1"/>
  <c r="N490" i="164"/>
  <c r="O490" i="164" s="1"/>
  <c r="P490" i="164" s="1"/>
  <c r="N851" i="164"/>
  <c r="O851" i="164" s="1"/>
  <c r="P851" i="164" s="1"/>
  <c r="N695" i="164"/>
  <c r="O695" i="164" s="1"/>
  <c r="P695" i="164" s="1"/>
  <c r="N54" i="164"/>
  <c r="O54" i="164" s="1"/>
  <c r="P54" i="164" s="1"/>
  <c r="N615" i="164"/>
  <c r="O615" i="164" s="1"/>
  <c r="P615" i="164" s="1"/>
  <c r="N152" i="164"/>
  <c r="O152" i="164" s="1"/>
  <c r="P152" i="164" s="1"/>
  <c r="N892" i="164"/>
  <c r="O892" i="164" s="1"/>
  <c r="P892" i="164" s="1"/>
  <c r="N575" i="164"/>
  <c r="O575" i="164" s="1"/>
  <c r="P575" i="164" s="1"/>
  <c r="N259" i="164"/>
  <c r="O259" i="164" s="1"/>
  <c r="P259" i="164" s="1"/>
  <c r="N960" i="164"/>
  <c r="O960" i="164" s="1"/>
  <c r="P960" i="164" s="1"/>
  <c r="N1014" i="164"/>
  <c r="O1014" i="164" s="1"/>
  <c r="P1014" i="164" s="1"/>
  <c r="N788" i="164"/>
  <c r="O788" i="164" s="1"/>
  <c r="P788" i="164" s="1"/>
  <c r="N778" i="164"/>
  <c r="O778" i="164" s="1"/>
  <c r="P778" i="164" s="1"/>
  <c r="N238" i="164"/>
  <c r="O238" i="164" s="1"/>
  <c r="P238" i="164" s="1"/>
  <c r="N729" i="164"/>
  <c r="O729" i="164" s="1"/>
  <c r="P729" i="164" s="1"/>
  <c r="N622" i="164"/>
  <c r="O622" i="164" s="1"/>
  <c r="P622" i="164" s="1"/>
  <c r="N184" i="164"/>
  <c r="O184" i="164" s="1"/>
  <c r="P184" i="164" s="1"/>
  <c r="N961" i="164"/>
  <c r="O961" i="164" s="1"/>
  <c r="P961" i="164" s="1"/>
  <c r="N733" i="164"/>
  <c r="O733" i="164" s="1"/>
  <c r="P733" i="164" s="1"/>
  <c r="N659" i="164"/>
  <c r="O659" i="164" s="1"/>
  <c r="P659" i="164" s="1"/>
  <c r="N172" i="164"/>
  <c r="O172" i="164" s="1"/>
  <c r="P172" i="164" s="1"/>
  <c r="N90" i="164"/>
  <c r="O90" i="164" s="1"/>
  <c r="P90" i="164" s="1"/>
  <c r="N97" i="164"/>
  <c r="O97" i="164" s="1"/>
  <c r="P97" i="164" s="1"/>
  <c r="N33" i="164"/>
  <c r="O33" i="164" s="1"/>
  <c r="P33" i="164" s="1"/>
  <c r="N709" i="164"/>
  <c r="O709" i="164" s="1"/>
  <c r="P709" i="164" s="1"/>
  <c r="N476" i="164"/>
  <c r="O476" i="164" s="1"/>
  <c r="P476" i="164" s="1"/>
  <c r="N234" i="164"/>
  <c r="O234" i="164" s="1"/>
  <c r="P234" i="164" s="1"/>
  <c r="N951" i="164"/>
  <c r="O951" i="164" s="1"/>
  <c r="P951" i="164" s="1"/>
  <c r="N714" i="164"/>
  <c r="O714" i="164" s="1"/>
  <c r="P714" i="164" s="1"/>
  <c r="N636" i="164"/>
  <c r="O636" i="164" s="1"/>
  <c r="P636" i="164" s="1"/>
  <c r="N291" i="164"/>
  <c r="O291" i="164" s="1"/>
  <c r="P291" i="164" s="1"/>
  <c r="N535" i="164"/>
  <c r="O535" i="164" s="1"/>
  <c r="P535" i="164" s="1"/>
  <c r="N844" i="164"/>
  <c r="O844" i="164" s="1"/>
  <c r="P844" i="164" s="1"/>
  <c r="N780" i="164"/>
  <c r="O780" i="164" s="1"/>
  <c r="P780" i="164" s="1"/>
  <c r="N523" i="164"/>
  <c r="O523" i="164" s="1"/>
  <c r="P523" i="164" s="1"/>
  <c r="N210" i="164"/>
  <c r="O210" i="164" s="1"/>
  <c r="P210" i="164" s="1"/>
  <c r="N713" i="164"/>
  <c r="O713" i="164" s="1"/>
  <c r="P713" i="164" s="1"/>
  <c r="N460" i="164"/>
  <c r="O460" i="164" s="1"/>
  <c r="P460" i="164" s="1"/>
  <c r="N176" i="164"/>
  <c r="O176" i="164" s="1"/>
  <c r="P176" i="164" s="1"/>
  <c r="N899" i="164"/>
  <c r="O899" i="164" s="1"/>
  <c r="P899" i="164" s="1"/>
  <c r="N717" i="164"/>
  <c r="O717" i="164" s="1"/>
  <c r="P717" i="164" s="1"/>
  <c r="N651" i="164"/>
  <c r="O651" i="164" s="1"/>
  <c r="P651" i="164" s="1"/>
  <c r="N164" i="164"/>
  <c r="O164" i="164" s="1"/>
  <c r="P164" i="164" s="1"/>
  <c r="N86" i="164"/>
  <c r="O86" i="164" s="1"/>
  <c r="P86" i="164" s="1"/>
  <c r="N93" i="164"/>
  <c r="O93" i="164" s="1"/>
  <c r="P93" i="164" s="1"/>
  <c r="N29" i="164"/>
  <c r="O29" i="164" s="1"/>
  <c r="P29" i="164" s="1"/>
  <c r="N915" i="164"/>
  <c r="O915" i="164" s="1"/>
  <c r="P915" i="164" s="1"/>
  <c r="N468" i="164"/>
  <c r="O468" i="164" s="1"/>
  <c r="P468" i="164" s="1"/>
  <c r="N110" i="164"/>
  <c r="O110" i="164" s="1"/>
  <c r="P110" i="164" s="1"/>
  <c r="N935" i="164"/>
  <c r="O935" i="164" s="1"/>
  <c r="P935" i="164" s="1"/>
  <c r="N441" i="164"/>
  <c r="O441" i="164" s="1"/>
  <c r="P441" i="164" s="1"/>
  <c r="N41" i="164"/>
  <c r="O41" i="164" s="1"/>
  <c r="P41" i="164" s="1"/>
  <c r="N741" i="164"/>
  <c r="O741" i="164" s="1"/>
  <c r="P741" i="164" s="1"/>
  <c r="N492" i="164"/>
  <c r="O492" i="164" s="1"/>
  <c r="P492" i="164" s="1"/>
  <c r="N266" i="164"/>
  <c r="O266" i="164" s="1"/>
  <c r="P266" i="164" s="1"/>
  <c r="N860" i="164"/>
  <c r="O860" i="164" s="1"/>
  <c r="P860" i="164" s="1"/>
  <c r="N540" i="164"/>
  <c r="O540" i="164" s="1"/>
  <c r="P540" i="164" s="1"/>
  <c r="N883" i="164"/>
  <c r="O883" i="164" s="1"/>
  <c r="P883" i="164" s="1"/>
  <c r="N78" i="164"/>
  <c r="O78" i="164" s="1"/>
  <c r="P78" i="164" s="1"/>
  <c r="N599" i="164"/>
  <c r="O599" i="164" s="1"/>
  <c r="P599" i="164" s="1"/>
  <c r="N557" i="164"/>
  <c r="O557" i="164" s="1"/>
  <c r="P557" i="164" s="1"/>
  <c r="N472" i="164"/>
  <c r="O472" i="164" s="1"/>
  <c r="P472" i="164" s="1"/>
  <c r="N434" i="164"/>
  <c r="O434" i="164" s="1"/>
  <c r="P434" i="164" s="1"/>
  <c r="N364" i="164"/>
  <c r="O364" i="164" s="1"/>
  <c r="P364" i="164" s="1"/>
  <c r="N528" i="164"/>
  <c r="O528" i="164" s="1"/>
  <c r="P528" i="164" s="1"/>
  <c r="N170" i="164"/>
  <c r="O170" i="164" s="1"/>
  <c r="P170" i="164" s="1"/>
  <c r="N771" i="164"/>
  <c r="O771" i="164" s="1"/>
  <c r="P771" i="164" s="1"/>
  <c r="N375" i="164"/>
  <c r="O375" i="164" s="1"/>
  <c r="P375" i="164" s="1"/>
  <c r="N916" i="164"/>
  <c r="O916" i="164" s="1"/>
  <c r="P916" i="164" s="1"/>
  <c r="N646" i="164"/>
  <c r="O646" i="164" s="1"/>
  <c r="P646" i="164" s="1"/>
  <c r="N131" i="164"/>
  <c r="O131" i="164" s="1"/>
  <c r="P131" i="164" s="1"/>
  <c r="N799" i="164"/>
  <c r="O799" i="164" s="1"/>
  <c r="P799" i="164" s="1"/>
  <c r="N660" i="164"/>
  <c r="O660" i="164" s="1"/>
  <c r="P660" i="164" s="1"/>
  <c r="N898" i="164"/>
  <c r="O898" i="164" s="1"/>
  <c r="P898" i="164" s="1"/>
  <c r="N906" i="164"/>
  <c r="O906" i="164" s="1"/>
  <c r="P906" i="164" s="1"/>
  <c r="N995" i="164"/>
  <c r="O995" i="164" s="1"/>
  <c r="P995" i="164" s="1"/>
  <c r="N923" i="164"/>
  <c r="O923" i="164" s="1"/>
  <c r="P923" i="164" s="1"/>
  <c r="N339" i="164"/>
  <c r="O339" i="164" s="1"/>
  <c r="P339" i="164" s="1"/>
  <c r="N902" i="164"/>
  <c r="O902" i="164" s="1"/>
  <c r="P902" i="164" s="1"/>
  <c r="N242" i="164"/>
  <c r="O242" i="164" s="1"/>
  <c r="P242" i="164" s="1"/>
  <c r="N939" i="164"/>
  <c r="O939" i="164" s="1"/>
  <c r="P939" i="164" s="1"/>
  <c r="N597" i="164"/>
  <c r="O597" i="164" s="1"/>
  <c r="P597" i="164" s="1"/>
  <c r="N480" i="164"/>
  <c r="O480" i="164" s="1"/>
  <c r="P480" i="164" s="1"/>
  <c r="N253" i="164"/>
  <c r="O253" i="164" s="1"/>
  <c r="P253" i="164" s="1"/>
  <c r="N133" i="164"/>
  <c r="O133" i="164" s="1"/>
  <c r="P133" i="164" s="1"/>
  <c r="N779" i="164"/>
  <c r="O779" i="164" s="1"/>
  <c r="P779" i="164" s="1"/>
  <c r="N268" i="164"/>
  <c r="O268" i="164" s="1"/>
  <c r="P268" i="164" s="1"/>
  <c r="N932" i="164"/>
  <c r="O932" i="164" s="1"/>
  <c r="P932" i="164" s="1"/>
  <c r="N512" i="164"/>
  <c r="O512" i="164" s="1"/>
  <c r="P512" i="164" s="1"/>
  <c r="N186" i="164"/>
  <c r="O186" i="164" s="1"/>
  <c r="P186" i="164" s="1"/>
  <c r="N167" i="164"/>
  <c r="O167" i="164" s="1"/>
  <c r="P167" i="164" s="1"/>
  <c r="N661" i="164"/>
  <c r="O661" i="164" s="1"/>
  <c r="P661" i="164" s="1"/>
  <c r="N969" i="164"/>
  <c r="O969" i="164" s="1"/>
  <c r="P969" i="164" s="1"/>
  <c r="N413" i="164"/>
  <c r="O413" i="164" s="1"/>
  <c r="P413" i="164" s="1"/>
  <c r="N87" i="164"/>
  <c r="O87" i="164" s="1"/>
  <c r="P87" i="164" s="1"/>
  <c r="N260" i="164"/>
  <c r="O260" i="164" s="1"/>
  <c r="P260" i="164" s="1"/>
  <c r="N502" i="164"/>
  <c r="O502" i="164" s="1"/>
  <c r="P502" i="164" s="1"/>
  <c r="N988" i="164"/>
  <c r="O988" i="164" s="1"/>
  <c r="P988" i="164" s="1"/>
  <c r="N299" i="164"/>
  <c r="O299" i="164" s="1"/>
  <c r="P299" i="164" s="1"/>
  <c r="N701" i="164"/>
  <c r="O701" i="164" s="1"/>
  <c r="P701" i="164" s="1"/>
  <c r="N89" i="164"/>
  <c r="O89" i="164" s="1"/>
  <c r="P89" i="164" s="1"/>
  <c r="N281" i="164"/>
  <c r="O281" i="164" s="1"/>
  <c r="P281" i="164" s="1"/>
  <c r="N67" i="164"/>
  <c r="O67" i="164" s="1"/>
  <c r="P67" i="164" s="1"/>
  <c r="N787" i="164"/>
  <c r="O787" i="164" s="1"/>
  <c r="P787" i="164" s="1"/>
  <c r="N747" i="164"/>
  <c r="O747" i="164" s="1"/>
  <c r="P747" i="164" s="1"/>
  <c r="N123" i="164"/>
  <c r="O123" i="164" s="1"/>
  <c r="P123" i="164" s="1"/>
  <c r="N204" i="164"/>
  <c r="O204" i="164" s="1"/>
  <c r="P204" i="164" s="1"/>
  <c r="N653" i="164"/>
  <c r="O653" i="164" s="1"/>
  <c r="P653" i="164" s="1"/>
  <c r="N913" i="164"/>
  <c r="O913" i="164" s="1"/>
  <c r="P913" i="164" s="1"/>
  <c r="N520" i="164"/>
  <c r="O520" i="164" s="1"/>
  <c r="P520" i="164" s="1"/>
  <c r="N55" i="164"/>
  <c r="O55" i="164" s="1"/>
  <c r="P55" i="164" s="1"/>
  <c r="N768" i="164"/>
  <c r="O768" i="164" s="1"/>
  <c r="P768" i="164" s="1"/>
  <c r="N359" i="164"/>
  <c r="O359" i="164" s="1"/>
  <c r="P359" i="164" s="1"/>
  <c r="N976" i="164"/>
  <c r="O976" i="164" s="1"/>
  <c r="P976" i="164" s="1"/>
  <c r="N777" i="164"/>
  <c r="O777" i="164" s="1"/>
  <c r="P777" i="164" s="1"/>
  <c r="N702" i="164"/>
  <c r="O702" i="164" s="1"/>
  <c r="P702" i="164" s="1"/>
  <c r="N840" i="164"/>
  <c r="O840" i="164" s="1"/>
  <c r="P840" i="164" s="1"/>
  <c r="N294" i="164"/>
  <c r="O294" i="164" s="1"/>
  <c r="P294" i="164" s="1"/>
  <c r="N776" i="164"/>
  <c r="O776" i="164" s="1"/>
  <c r="P776" i="164" s="1"/>
  <c r="N188" i="164"/>
  <c r="O188" i="164" s="1"/>
  <c r="P188" i="164" s="1"/>
  <c r="N105" i="164"/>
  <c r="O105" i="164" s="1"/>
  <c r="P105" i="164" s="1"/>
  <c r="N459" i="164"/>
  <c r="O459" i="164" s="1"/>
  <c r="P459" i="164" s="1"/>
  <c r="N972" i="164"/>
  <c r="O972" i="164" s="1"/>
  <c r="P972" i="164" s="1"/>
  <c r="N325" i="164"/>
  <c r="O325" i="164" s="1"/>
  <c r="P325" i="164" s="1"/>
  <c r="N126" i="164"/>
  <c r="O126" i="164" s="1"/>
  <c r="P126" i="164" s="1"/>
  <c r="N221" i="164"/>
  <c r="O221" i="164" s="1"/>
  <c r="P221" i="164" s="1"/>
  <c r="Q221" i="167" s="1"/>
  <c r="N217" i="164"/>
  <c r="O217" i="164" s="1"/>
  <c r="P217" i="164" s="1"/>
  <c r="N348" i="164"/>
  <c r="O348" i="164" s="1"/>
  <c r="P348" i="164" s="1"/>
  <c r="N696" i="164"/>
  <c r="O696" i="164" s="1"/>
  <c r="P696" i="164" s="1"/>
  <c r="N1005" i="164"/>
  <c r="O1005" i="164" s="1"/>
  <c r="P1005" i="164" s="1"/>
  <c r="N626" i="164"/>
  <c r="O626" i="164" s="1"/>
  <c r="P626" i="164" s="1"/>
  <c r="N154" i="164"/>
  <c r="O154" i="164" s="1"/>
  <c r="P154" i="164" s="1"/>
  <c r="N697" i="164"/>
  <c r="O697" i="164" s="1"/>
  <c r="P697" i="164" s="1"/>
  <c r="N457" i="164"/>
  <c r="O457" i="164" s="1"/>
  <c r="P457" i="164" s="1"/>
  <c r="N382" i="164"/>
  <c r="O382" i="164" s="1"/>
  <c r="P382" i="164" s="1"/>
  <c r="N793" i="164"/>
  <c r="O793" i="164" s="1"/>
  <c r="P793" i="164" s="1"/>
  <c r="N722" i="164"/>
  <c r="O722" i="164" s="1"/>
  <c r="P722" i="164" s="1"/>
  <c r="N745" i="164"/>
  <c r="O745" i="164" s="1"/>
  <c r="P745" i="164" s="1"/>
  <c r="N192" i="164"/>
  <c r="O192" i="164" s="1"/>
  <c r="P192" i="164" s="1"/>
  <c r="N749" i="164"/>
  <c r="O749" i="164" s="1"/>
  <c r="P749" i="164" s="1"/>
  <c r="N180" i="164"/>
  <c r="O180" i="164" s="1"/>
  <c r="P180" i="164" s="1"/>
  <c r="N101" i="164"/>
  <c r="O101" i="164" s="1"/>
  <c r="P101" i="164" s="1"/>
  <c r="N417" i="164"/>
  <c r="O417" i="164" s="1"/>
  <c r="P417" i="164" s="1"/>
  <c r="N967" i="164"/>
  <c r="O967" i="164" s="1"/>
  <c r="P967" i="164" s="1"/>
  <c r="N564" i="164"/>
  <c r="O564" i="164" s="1"/>
  <c r="P564" i="164" s="1"/>
  <c r="N570" i="164"/>
  <c r="O570" i="164" s="1"/>
  <c r="P570" i="164" s="1"/>
  <c r="N559" i="164"/>
  <c r="O559" i="164" s="1"/>
  <c r="P559" i="164" s="1"/>
  <c r="N558" i="164"/>
  <c r="O558" i="164" s="1"/>
  <c r="P558" i="164" s="1"/>
  <c r="N998" i="164"/>
  <c r="O998" i="164" s="1"/>
  <c r="P998" i="164" s="1"/>
  <c r="N705" i="164"/>
  <c r="O705" i="164" s="1"/>
  <c r="P705" i="164" s="1"/>
  <c r="N467" i="164"/>
  <c r="O467" i="164" s="1"/>
  <c r="P467" i="164" s="1"/>
  <c r="N66" i="164"/>
  <c r="O66" i="164" s="1"/>
  <c r="P66" i="164" s="1"/>
  <c r="N264" i="164"/>
  <c r="O264" i="164" s="1"/>
  <c r="P264" i="164" s="1"/>
  <c r="N491" i="164"/>
  <c r="O491" i="164" s="1"/>
  <c r="P491" i="164" s="1"/>
  <c r="N132" i="164"/>
  <c r="O132" i="164" s="1"/>
  <c r="P132" i="164" s="1"/>
  <c r="N879" i="164"/>
  <c r="O879" i="164" s="1"/>
  <c r="P879" i="164" s="1"/>
  <c r="N782" i="164"/>
  <c r="O782" i="164" s="1"/>
  <c r="P782" i="164" s="1"/>
  <c r="N627" i="164"/>
  <c r="O627" i="164" s="1"/>
  <c r="P627" i="164" s="1"/>
  <c r="N278" i="164"/>
  <c r="O278" i="164" s="1"/>
  <c r="P278" i="164" s="1"/>
  <c r="N74" i="164"/>
  <c r="O74" i="164" s="1"/>
  <c r="P74" i="164" s="1"/>
  <c r="N81" i="164"/>
  <c r="O81" i="164" s="1"/>
  <c r="P81" i="164" s="1"/>
  <c r="N17" i="164"/>
  <c r="O17" i="164" s="1"/>
  <c r="P17" i="164" s="1"/>
  <c r="N655" i="164"/>
  <c r="O655" i="164" s="1"/>
  <c r="P655" i="164" s="1"/>
  <c r="N371" i="164"/>
  <c r="O371" i="164" s="1"/>
  <c r="P371" i="164" s="1"/>
  <c r="N46" i="164"/>
  <c r="O46" i="164" s="1"/>
  <c r="P46" i="164" s="1"/>
  <c r="N762" i="164"/>
  <c r="O762" i="164" s="1"/>
  <c r="P762" i="164" s="1"/>
  <c r="N644" i="164"/>
  <c r="O644" i="164" s="1"/>
  <c r="P644" i="164" s="1"/>
  <c r="N586" i="164"/>
  <c r="O586" i="164" s="1"/>
  <c r="P586" i="164" s="1"/>
  <c r="N690" i="164"/>
  <c r="O690" i="164" s="1"/>
  <c r="P690" i="164" s="1"/>
  <c r="N574" i="164"/>
  <c r="O574" i="164" s="1"/>
  <c r="P574" i="164" s="1"/>
  <c r="N946" i="164"/>
  <c r="O946" i="164" s="1"/>
  <c r="P946" i="164" s="1"/>
  <c r="N790" i="164"/>
  <c r="O790" i="164" s="1"/>
  <c r="P790" i="164" s="1"/>
  <c r="N451" i="164"/>
  <c r="O451" i="164" s="1"/>
  <c r="P451" i="164" s="1"/>
  <c r="N22" i="164"/>
  <c r="O22" i="164" s="1"/>
  <c r="P22" i="164" s="1"/>
  <c r="N256" i="164"/>
  <c r="O256" i="164" s="1"/>
  <c r="P256" i="164" s="1"/>
  <c r="N483" i="164"/>
  <c r="O483" i="164" s="1"/>
  <c r="P483" i="164" s="1"/>
  <c r="N124" i="164"/>
  <c r="O124" i="164" s="1"/>
  <c r="P124" i="164" s="1"/>
  <c r="N867" i="164"/>
  <c r="O867" i="164" s="1"/>
  <c r="P867" i="164" s="1"/>
  <c r="N758" i="164"/>
  <c r="O758" i="164" s="1"/>
  <c r="P758" i="164" s="1"/>
  <c r="N619" i="164"/>
  <c r="O619" i="164" s="1"/>
  <c r="P619" i="164" s="1"/>
  <c r="N262" i="164"/>
  <c r="O262" i="164" s="1"/>
  <c r="P262" i="164" s="1"/>
  <c r="N62" i="164"/>
  <c r="O62" i="164" s="1"/>
  <c r="P62" i="164" s="1"/>
  <c r="N77" i="164"/>
  <c r="O77" i="164" s="1"/>
  <c r="P77" i="164" s="1"/>
  <c r="N1015" i="164"/>
  <c r="O1015" i="164" s="1"/>
  <c r="P1015" i="164" s="1"/>
  <c r="N639" i="164"/>
  <c r="O639" i="164" s="1"/>
  <c r="P639" i="164" s="1"/>
  <c r="N363" i="164"/>
  <c r="O363" i="164" s="1"/>
  <c r="P363" i="164" s="1"/>
  <c r="N30" i="164"/>
  <c r="O30" i="164" s="1"/>
  <c r="P30" i="164" s="1"/>
  <c r="N664" i="164"/>
  <c r="O664" i="164" s="1"/>
  <c r="P664" i="164" s="1"/>
  <c r="N356" i="164"/>
  <c r="O356" i="164" s="1"/>
  <c r="P356" i="164" s="1"/>
  <c r="N25" i="164"/>
  <c r="O25" i="164" s="1"/>
  <c r="P25" i="164" s="1"/>
  <c r="N764" i="164"/>
  <c r="O764" i="164" s="1"/>
  <c r="P764" i="164" s="1"/>
  <c r="N475" i="164"/>
  <c r="O475" i="164" s="1"/>
  <c r="P475" i="164" s="1"/>
  <c r="N70" i="164"/>
  <c r="O70" i="164" s="1"/>
  <c r="P70" i="164" s="1"/>
  <c r="N856" i="164"/>
  <c r="O856" i="164" s="1"/>
  <c r="P856" i="164" s="1"/>
  <c r="N433" i="164"/>
  <c r="O433" i="164" s="1"/>
  <c r="P433" i="164" s="1"/>
  <c r="N853" i="164"/>
  <c r="O853" i="164" s="1"/>
  <c r="P853" i="164" s="1"/>
  <c r="N85" i="164"/>
  <c r="O85" i="164" s="1"/>
  <c r="P85" i="164" s="1"/>
  <c r="N785" i="164"/>
  <c r="O785" i="164" s="1"/>
  <c r="P785" i="164" s="1"/>
  <c r="N756" i="164"/>
  <c r="O756" i="164" s="1"/>
  <c r="P756" i="164" s="1"/>
  <c r="N541" i="164"/>
  <c r="O541" i="164" s="1"/>
  <c r="P541" i="164" s="1"/>
  <c r="N416" i="164"/>
  <c r="O416" i="164" s="1"/>
  <c r="P416" i="164" s="1"/>
  <c r="N39" i="164"/>
  <c r="O39" i="164" s="1"/>
  <c r="P39" i="164" s="1"/>
  <c r="N692" i="164"/>
  <c r="O692" i="164" s="1"/>
  <c r="P692" i="164" s="1"/>
  <c r="N228" i="164"/>
  <c r="O228" i="164" s="1"/>
  <c r="P228" i="164" s="1"/>
  <c r="N944" i="164"/>
  <c r="O944" i="164" s="1"/>
  <c r="P944" i="164" s="1"/>
  <c r="N746" i="164"/>
  <c r="O746" i="164" s="1"/>
  <c r="P746" i="164" s="1"/>
  <c r="N60" i="164"/>
  <c r="O60" i="164" s="1"/>
  <c r="P60" i="164" s="1"/>
  <c r="N993" i="164"/>
  <c r="O993" i="164" s="1"/>
  <c r="P993" i="164" s="1"/>
  <c r="N48" i="164"/>
  <c r="O48" i="164" s="1"/>
  <c r="P48" i="164" s="1"/>
  <c r="N565" i="164"/>
  <c r="O565" i="164" s="1"/>
  <c r="P565" i="164" s="1"/>
  <c r="N174" i="164"/>
  <c r="O174" i="164" s="1"/>
  <c r="P174" i="164" s="1"/>
  <c r="N871" i="164"/>
  <c r="O871" i="164" s="1"/>
  <c r="P871" i="164" s="1"/>
  <c r="N190" i="164"/>
  <c r="O190" i="164" s="1"/>
  <c r="P190" i="164" s="1"/>
  <c r="N444" i="164"/>
  <c r="O444" i="164" s="1"/>
  <c r="P444" i="164" s="1"/>
  <c r="N821" i="164"/>
  <c r="O821" i="164" s="1"/>
  <c r="P821" i="164" s="1"/>
  <c r="N947" i="164"/>
  <c r="O947" i="164" s="1"/>
  <c r="P947" i="164" s="1"/>
  <c r="N798" i="164"/>
  <c r="O798" i="164" s="1"/>
  <c r="P798" i="164" s="1"/>
  <c r="N26" i="164"/>
  <c r="O26" i="164" s="1"/>
  <c r="P26" i="164" s="1"/>
  <c r="N912" i="164"/>
  <c r="O912" i="164" s="1"/>
  <c r="P912" i="164" s="1"/>
  <c r="N381" i="164"/>
  <c r="O381" i="164" s="1"/>
  <c r="P381" i="164" s="1"/>
  <c r="N52" i="164"/>
  <c r="O52" i="164" s="1"/>
  <c r="P52" i="164" s="1"/>
  <c r="N245" i="164"/>
  <c r="O245" i="164" s="1"/>
  <c r="P245" i="164" s="1"/>
  <c r="N357" i="164"/>
  <c r="O357" i="164" s="1"/>
  <c r="P357" i="164" s="1"/>
  <c r="N994" i="164"/>
  <c r="O994" i="164" s="1"/>
  <c r="P994" i="164" s="1"/>
  <c r="N383" i="164"/>
  <c r="O383" i="164" s="1"/>
  <c r="P383" i="164" s="1"/>
  <c r="N43" i="164"/>
  <c r="O43" i="164" s="1"/>
  <c r="P43" i="164" s="1"/>
  <c r="N719" i="164"/>
  <c r="O719" i="164" s="1"/>
  <c r="P719" i="164" s="1"/>
  <c r="N301" i="164"/>
  <c r="O301" i="164" s="1"/>
  <c r="P301" i="164" s="1"/>
  <c r="N261" i="164"/>
  <c r="O261" i="164" s="1"/>
  <c r="P261" i="164" s="1"/>
  <c r="N370" i="164"/>
  <c r="O370" i="164" s="1"/>
  <c r="P370" i="164" s="1"/>
  <c r="N219" i="164"/>
  <c r="O219" i="164" s="1"/>
  <c r="P219" i="164" s="1"/>
  <c r="N445" i="164"/>
  <c r="O445" i="164" s="1"/>
  <c r="P445" i="164" s="1"/>
  <c r="N343" i="164"/>
  <c r="O343" i="164" s="1"/>
  <c r="P343" i="164" s="1"/>
  <c r="N471" i="164"/>
  <c r="O471" i="164" s="1"/>
  <c r="P471" i="164" s="1"/>
  <c r="N538" i="164"/>
  <c r="O538" i="164" s="1"/>
  <c r="P538" i="164" s="1"/>
  <c r="N737" i="164"/>
  <c r="O737" i="164" s="1"/>
  <c r="P737" i="164" s="1"/>
  <c r="N452" i="164"/>
  <c r="O452" i="164" s="1"/>
  <c r="P452" i="164" s="1"/>
  <c r="N643" i="164"/>
  <c r="O643" i="164" s="1"/>
  <c r="P643" i="164" s="1"/>
  <c r="N725" i="164"/>
  <c r="O725" i="164" s="1"/>
  <c r="P725" i="164" s="1"/>
  <c r="N277" i="164"/>
  <c r="O277" i="164" s="1"/>
  <c r="P277" i="164" s="1"/>
  <c r="N909" i="164"/>
  <c r="O909" i="164" s="1"/>
  <c r="P909" i="164" s="1"/>
  <c r="N573" i="164"/>
  <c r="O573" i="164" s="1"/>
  <c r="P573" i="164" s="1"/>
  <c r="N285" i="164"/>
  <c r="O285" i="164" s="1"/>
  <c r="P285" i="164" s="1"/>
  <c r="N157" i="164"/>
  <c r="O157" i="164" s="1"/>
  <c r="P157" i="164" s="1"/>
  <c r="N358" i="164"/>
  <c r="O358" i="164" s="1"/>
  <c r="P358" i="164" s="1"/>
  <c r="N783" i="164"/>
  <c r="O783" i="164" s="1"/>
  <c r="P783" i="164" s="1"/>
  <c r="N202" i="164"/>
  <c r="O202" i="164" s="1"/>
  <c r="P202" i="164" s="1"/>
  <c r="N723" i="164"/>
  <c r="O723" i="164" s="1"/>
  <c r="P723" i="164" s="1"/>
  <c r="N334" i="164"/>
  <c r="O334" i="164" s="1"/>
  <c r="P334" i="164" s="1"/>
  <c r="N859" i="164"/>
  <c r="O859" i="164" s="1"/>
  <c r="P859" i="164" s="1"/>
  <c r="N854" i="164"/>
  <c r="O854" i="164" s="1"/>
  <c r="P854" i="164" s="1"/>
  <c r="N814" i="164"/>
  <c r="O814" i="164" s="1"/>
  <c r="P814" i="164" s="1"/>
  <c r="N914" i="164"/>
  <c r="O914" i="164" s="1"/>
  <c r="P914" i="164" s="1"/>
  <c r="N760" i="164"/>
  <c r="O760" i="164" s="1"/>
  <c r="P760" i="164" s="1"/>
  <c r="N248" i="164"/>
  <c r="O248" i="164" s="1"/>
  <c r="P248" i="164" s="1"/>
  <c r="N226" i="164"/>
  <c r="O226" i="164" s="1"/>
  <c r="P226" i="164" s="1"/>
  <c r="N754" i="164"/>
  <c r="O754" i="164" s="1"/>
  <c r="P754" i="164" s="1"/>
  <c r="N246" i="164"/>
  <c r="O246" i="164" s="1"/>
  <c r="P246" i="164" s="1"/>
  <c r="N73" i="164"/>
  <c r="O73" i="164" s="1"/>
  <c r="P73" i="164" s="1"/>
  <c r="N50" i="164"/>
  <c r="O50" i="164" s="1"/>
  <c r="P50" i="164" s="1"/>
  <c r="N119" i="164"/>
  <c r="O119" i="164" s="1"/>
  <c r="P119" i="164" s="1"/>
  <c r="N630" i="164"/>
  <c r="O630" i="164" s="1"/>
  <c r="P630" i="164" s="1"/>
  <c r="N536" i="164"/>
  <c r="O536" i="164" s="1"/>
  <c r="P536" i="164" s="1"/>
  <c r="N420" i="164"/>
  <c r="O420" i="164" s="1"/>
  <c r="P420" i="164" s="1"/>
  <c r="N308" i="164"/>
  <c r="O308" i="164" s="1"/>
  <c r="P308" i="164" s="1"/>
  <c r="N443" i="164"/>
  <c r="O443" i="164" s="1"/>
  <c r="P443" i="164" s="1"/>
  <c r="N839" i="164"/>
  <c r="O839" i="164" s="1"/>
  <c r="P839" i="164" s="1"/>
  <c r="N122" i="164"/>
  <c r="O122" i="164" s="1"/>
  <c r="P122" i="164" s="1"/>
  <c r="N775" i="164"/>
  <c r="O775" i="164" s="1"/>
  <c r="P775" i="164" s="1"/>
  <c r="N431" i="164"/>
  <c r="O431" i="164" s="1"/>
  <c r="P431" i="164" s="1"/>
  <c r="N966" i="164"/>
  <c r="O966" i="164" s="1"/>
  <c r="P966" i="164" s="1"/>
  <c r="N390" i="164"/>
  <c r="O390" i="164" s="1"/>
  <c r="P390" i="164" s="1"/>
  <c r="N809" i="164"/>
  <c r="O809" i="164" s="1"/>
  <c r="P809" i="164" s="1"/>
  <c r="N872" i="164"/>
  <c r="O872" i="164" s="1"/>
  <c r="P872" i="164" s="1"/>
  <c r="N699" i="164"/>
  <c r="O699" i="164" s="1"/>
  <c r="P699" i="164" s="1"/>
  <c r="N240" i="164"/>
  <c r="O240" i="164" s="1"/>
  <c r="P240" i="164" s="1"/>
  <c r="N116" i="164"/>
  <c r="O116" i="164" s="1"/>
  <c r="P116" i="164" s="1"/>
  <c r="N744" i="164"/>
  <c r="O744" i="164" s="1"/>
  <c r="P744" i="164" s="1"/>
  <c r="N230" i="164"/>
  <c r="O230" i="164" s="1"/>
  <c r="P230" i="164" s="1"/>
  <c r="N69" i="164"/>
  <c r="O69" i="164" s="1"/>
  <c r="P69" i="164" s="1"/>
  <c r="N983" i="164"/>
  <c r="O983" i="164" s="1"/>
  <c r="P983" i="164" s="1"/>
  <c r="N516" i="164"/>
  <c r="O516" i="164" s="1"/>
  <c r="P516" i="164" s="1"/>
  <c r="N1000" i="164"/>
  <c r="O1000" i="164" s="1"/>
  <c r="P1000" i="164" s="1"/>
  <c r="N828" i="164"/>
  <c r="O828" i="164" s="1"/>
  <c r="P828" i="164" s="1"/>
  <c r="N806" i="164"/>
  <c r="O806" i="164" s="1"/>
  <c r="P806" i="164" s="1"/>
  <c r="N753" i="164"/>
  <c r="O753" i="164" s="1"/>
  <c r="P753" i="164" s="1"/>
  <c r="N843" i="164"/>
  <c r="O843" i="164" s="1"/>
  <c r="P843" i="164" s="1"/>
  <c r="N677" i="164"/>
  <c r="O677" i="164" s="1"/>
  <c r="P677" i="164" s="1"/>
  <c r="N691" i="164"/>
  <c r="O691" i="164" s="1"/>
  <c r="P691" i="164" s="1"/>
  <c r="N934" i="164"/>
  <c r="O934" i="164" s="1"/>
  <c r="P934" i="164" s="1"/>
  <c r="N232" i="164"/>
  <c r="O232" i="164" s="1"/>
  <c r="P232" i="164" s="1"/>
  <c r="N323" i="164"/>
  <c r="O323" i="164" s="1"/>
  <c r="P323" i="164" s="1"/>
  <c r="N20" i="164"/>
  <c r="O20" i="164" s="1"/>
  <c r="P20" i="164" s="1"/>
  <c r="N877" i="164"/>
  <c r="O877" i="164" s="1"/>
  <c r="P877" i="164" s="1"/>
  <c r="N740" i="164"/>
  <c r="O740" i="164" s="1"/>
  <c r="P740" i="164" s="1"/>
  <c r="N673" i="164"/>
  <c r="O673" i="164" s="1"/>
  <c r="P673" i="164" s="1"/>
  <c r="N290" i="164"/>
  <c r="O290" i="164" s="1"/>
  <c r="P290" i="164" s="1"/>
  <c r="N42" i="164"/>
  <c r="O42" i="164" s="1"/>
  <c r="P42" i="164" s="1"/>
  <c r="N65" i="164"/>
  <c r="O65" i="164" s="1"/>
  <c r="P65" i="164" s="1"/>
  <c r="N926" i="164"/>
  <c r="O926" i="164" s="1"/>
  <c r="P926" i="164" s="1"/>
  <c r="N738" i="164"/>
  <c r="O738" i="164" s="1"/>
  <c r="P738" i="164" s="1"/>
  <c r="N377" i="164"/>
  <c r="O377" i="164" s="1"/>
  <c r="P377" i="164" s="1"/>
  <c r="N1011" i="164"/>
  <c r="O1011" i="164" s="1"/>
  <c r="P1011" i="164" s="1"/>
  <c r="N596" i="164"/>
  <c r="O596" i="164" s="1"/>
  <c r="P596" i="164" s="1"/>
  <c r="N144" i="164"/>
  <c r="O144" i="164" s="1"/>
  <c r="P144" i="164" s="1"/>
  <c r="N797" i="164"/>
  <c r="O797" i="164" s="1"/>
  <c r="P797" i="164" s="1"/>
  <c r="N801" i="164"/>
  <c r="O801" i="164" s="1"/>
  <c r="P801" i="164" s="1"/>
  <c r="N805" i="164"/>
  <c r="O805" i="164" s="1"/>
  <c r="P805" i="164" s="1"/>
  <c r="N827" i="164"/>
  <c r="O827" i="164" s="1"/>
  <c r="P827" i="164" s="1"/>
  <c r="N682" i="164"/>
  <c r="O682" i="164" s="1"/>
  <c r="P682" i="164" s="1"/>
  <c r="N355" i="164"/>
  <c r="O355" i="164" s="1"/>
  <c r="P355" i="164" s="1"/>
  <c r="N922" i="164"/>
  <c r="O922" i="164" s="1"/>
  <c r="P922" i="164" s="1"/>
  <c r="N156" i="164"/>
  <c r="O156" i="164" s="1"/>
  <c r="P156" i="164" s="1"/>
  <c r="N315" i="164"/>
  <c r="O315" i="164" s="1"/>
  <c r="P315" i="164" s="1"/>
  <c r="N996" i="164"/>
  <c r="O996" i="164" s="1"/>
  <c r="P996" i="164" s="1"/>
  <c r="N833" i="164"/>
  <c r="O833" i="164" s="1"/>
  <c r="P833" i="164" s="1"/>
  <c r="N728" i="164"/>
  <c r="O728" i="164" s="1"/>
  <c r="P728" i="164" s="1"/>
  <c r="N448" i="164"/>
  <c r="O448" i="164" s="1"/>
  <c r="P448" i="164" s="1"/>
  <c r="N274" i="164"/>
  <c r="O274" i="164" s="1"/>
  <c r="P274" i="164" s="1"/>
  <c r="N38" i="164"/>
  <c r="O38" i="164" s="1"/>
  <c r="P38" i="164" s="1"/>
  <c r="N61" i="164"/>
  <c r="O61" i="164" s="1"/>
  <c r="P61" i="164" s="1"/>
  <c r="N910" i="164"/>
  <c r="O910" i="164" s="1"/>
  <c r="P910" i="164" s="1"/>
  <c r="N662" i="164"/>
  <c r="O662" i="164" s="1"/>
  <c r="P662" i="164" s="1"/>
  <c r="N286" i="164"/>
  <c r="O286" i="164" s="1"/>
  <c r="P286" i="164" s="1"/>
  <c r="N963" i="164"/>
  <c r="O963" i="164" s="1"/>
  <c r="P963" i="164" s="1"/>
  <c r="N588" i="164"/>
  <c r="O588" i="164" s="1"/>
  <c r="P588" i="164" s="1"/>
  <c r="N136" i="164"/>
  <c r="O136" i="164" s="1"/>
  <c r="P136" i="164" s="1"/>
  <c r="N984" i="164"/>
  <c r="O984" i="164" s="1"/>
  <c r="P984" i="164" s="1"/>
  <c r="N623" i="164"/>
  <c r="O623" i="164" s="1"/>
  <c r="P623" i="164" s="1"/>
  <c r="N425" i="164"/>
  <c r="O425" i="164" s="1"/>
  <c r="P425" i="164" s="1"/>
  <c r="N1003" i="164"/>
  <c r="O1003" i="164" s="1"/>
  <c r="P1003" i="164" s="1"/>
  <c r="N632" i="164"/>
  <c r="O632" i="164" s="1"/>
  <c r="P632" i="164" s="1"/>
  <c r="N635" i="164"/>
  <c r="O635" i="164" s="1"/>
  <c r="P635" i="164" s="1"/>
  <c r="N484" i="164"/>
  <c r="O484" i="164" s="1"/>
  <c r="P484" i="164" s="1"/>
  <c r="N869" i="164"/>
  <c r="O869" i="164" s="1"/>
  <c r="P869" i="164" s="1"/>
  <c r="N166" i="164"/>
  <c r="O166" i="164" s="1"/>
  <c r="P166" i="164" s="1"/>
  <c r="N890" i="164"/>
  <c r="O890" i="164" s="1"/>
  <c r="P890" i="164" s="1"/>
  <c r="N139" i="164"/>
  <c r="O139" i="164" s="1"/>
  <c r="P139" i="164" s="1"/>
  <c r="N310" i="164"/>
  <c r="O310" i="164" s="1"/>
  <c r="P310" i="164" s="1"/>
  <c r="N950" i="164"/>
  <c r="O950" i="164" s="1"/>
  <c r="P950" i="164" s="1"/>
  <c r="N432" i="164"/>
  <c r="O432" i="164" s="1"/>
  <c r="P432" i="164" s="1"/>
  <c r="N834" i="164"/>
  <c r="O834" i="164" s="1"/>
  <c r="P834" i="164" s="1"/>
  <c r="N688" i="164"/>
  <c r="O688" i="164" s="1"/>
  <c r="P688" i="164" s="1"/>
  <c r="N137" i="164"/>
  <c r="O137" i="164" s="1"/>
  <c r="P137" i="164" s="1"/>
  <c r="N979" i="164"/>
  <c r="O979" i="164" s="1"/>
  <c r="P979" i="164" s="1"/>
  <c r="N111" i="164"/>
  <c r="O111" i="164" s="1"/>
  <c r="P111" i="164" s="1"/>
  <c r="N257" i="164"/>
  <c r="O257" i="164" s="1"/>
  <c r="P257" i="164" s="1"/>
  <c r="N453" i="164"/>
  <c r="O453" i="164" s="1"/>
  <c r="P453" i="164" s="1"/>
  <c r="N305" i="164"/>
  <c r="O305" i="164" s="1"/>
  <c r="P305" i="164" s="1"/>
  <c r="N379" i="164"/>
  <c r="O379" i="164" s="1"/>
  <c r="P379" i="164" s="1"/>
  <c r="N279" i="164"/>
  <c r="O279" i="164" s="1"/>
  <c r="P279" i="164" s="1"/>
  <c r="N927" i="164"/>
  <c r="O927" i="164" s="1"/>
  <c r="P927" i="164" s="1"/>
  <c r="N140" i="164"/>
  <c r="O140" i="164" s="1"/>
  <c r="P140" i="164" s="1"/>
  <c r="N712" i="164"/>
  <c r="O712" i="164" s="1"/>
  <c r="P712" i="164" s="1"/>
  <c r="N37" i="164"/>
  <c r="O37" i="164" s="1"/>
  <c r="P37" i="164" s="1"/>
  <c r="N421" i="164"/>
  <c r="O421" i="164" s="1"/>
  <c r="P421" i="164" s="1"/>
  <c r="N796" i="164"/>
  <c r="O796" i="164" s="1"/>
  <c r="P796" i="164" s="1"/>
  <c r="N505" i="164"/>
  <c r="O505" i="164" s="1"/>
  <c r="P505" i="164" s="1"/>
  <c r="N47" i="164"/>
  <c r="O47" i="164" s="1"/>
  <c r="P47" i="164" s="1"/>
  <c r="N469" i="164"/>
  <c r="O469" i="164" s="1"/>
  <c r="P469" i="164" s="1"/>
  <c r="N965" i="164"/>
  <c r="O965" i="164" s="1"/>
  <c r="P965" i="164" s="1"/>
  <c r="N613" i="164"/>
  <c r="O613" i="164" s="1"/>
  <c r="P613" i="164" s="1"/>
  <c r="N316" i="164"/>
  <c r="O316" i="164" s="1"/>
  <c r="P316" i="164" s="1"/>
  <c r="N826" i="164"/>
  <c r="O826" i="164" s="1"/>
  <c r="P826" i="164" s="1"/>
  <c r="N473" i="164"/>
  <c r="O473" i="164" s="1"/>
  <c r="P473" i="164" s="1"/>
  <c r="N298" i="164"/>
  <c r="O298" i="164" s="1"/>
  <c r="P298" i="164" s="1"/>
  <c r="N295" i="164"/>
  <c r="O295" i="164" s="1"/>
  <c r="P295" i="164" s="1"/>
  <c r="N971" i="164"/>
  <c r="O971" i="164" s="1"/>
  <c r="P971" i="164" s="1"/>
  <c r="N711" i="164"/>
  <c r="O711" i="164" s="1"/>
  <c r="P711" i="164" s="1"/>
  <c r="N666" i="164"/>
  <c r="O666" i="164" s="1"/>
  <c r="P666" i="164" s="1"/>
  <c r="N720" i="164"/>
  <c r="O720" i="164" s="1"/>
  <c r="P720" i="164" s="1"/>
  <c r="N531" i="164"/>
  <c r="O531" i="164" s="1"/>
  <c r="P531" i="164" s="1"/>
  <c r="N507" i="164"/>
  <c r="O507" i="164" s="1"/>
  <c r="P507" i="164" s="1"/>
  <c r="N168" i="164"/>
  <c r="O168" i="164" s="1"/>
  <c r="P168" i="164" s="1"/>
  <c r="N128" i="164"/>
  <c r="O128" i="164" s="1"/>
  <c r="P128" i="164" s="1"/>
  <c r="N532" i="164"/>
  <c r="O532" i="164" s="1"/>
  <c r="P532" i="164" s="1"/>
  <c r="N163" i="164"/>
  <c r="O163" i="164" s="1"/>
  <c r="P163" i="164" s="1"/>
  <c r="N63" i="164"/>
  <c r="O63" i="164" s="1"/>
  <c r="P63" i="164" s="1"/>
  <c r="N847" i="164"/>
  <c r="O847" i="164" s="1"/>
  <c r="P847" i="164" s="1"/>
  <c r="N273" i="164"/>
  <c r="O273" i="164" s="1"/>
  <c r="P273" i="164" s="1"/>
  <c r="N718" i="164"/>
  <c r="O718" i="164" s="1"/>
  <c r="P718" i="164" s="1"/>
  <c r="N498" i="164"/>
  <c r="O498" i="164" s="1"/>
  <c r="P498" i="164" s="1"/>
  <c r="N948" i="164"/>
  <c r="O948" i="164" s="1"/>
  <c r="P948" i="164" s="1"/>
  <c r="N322" i="164"/>
  <c r="O322" i="164" s="1"/>
  <c r="P322" i="164" s="1"/>
  <c r="N970" i="164"/>
  <c r="O970" i="164" s="1"/>
  <c r="P970" i="164" s="1"/>
  <c r="N493" i="164"/>
  <c r="O493" i="164" s="1"/>
  <c r="P493" i="164" s="1"/>
  <c r="N19" i="164"/>
  <c r="O19" i="164" s="1"/>
  <c r="P19" i="164" s="1"/>
  <c r="N672" i="164"/>
  <c r="O672" i="164" s="1"/>
  <c r="P672" i="164" s="1"/>
  <c r="N591" i="164"/>
  <c r="O591" i="164" s="1"/>
  <c r="P591" i="164" s="1"/>
  <c r="N873" i="164"/>
  <c r="O873" i="164" s="1"/>
  <c r="P873" i="164" s="1"/>
  <c r="N208" i="164"/>
  <c r="O208" i="164" s="1"/>
  <c r="P208" i="164" s="1"/>
  <c r="N942" i="164"/>
  <c r="O942" i="164" s="1"/>
  <c r="P942" i="164" s="1"/>
  <c r="N876" i="164"/>
  <c r="O876" i="164" s="1"/>
  <c r="P876" i="164" s="1"/>
  <c r="N686" i="164"/>
  <c r="O686" i="164" s="1"/>
  <c r="P686" i="164" s="1"/>
  <c r="N106" i="164"/>
  <c r="O106" i="164" s="1"/>
  <c r="P106" i="164" s="1"/>
  <c r="N21" i="164"/>
  <c r="O21" i="164" s="1"/>
  <c r="P21" i="164" s="1"/>
  <c r="N885" i="164"/>
  <c r="O885" i="164" s="1"/>
  <c r="P885" i="164" s="1"/>
  <c r="N179" i="164"/>
  <c r="O179" i="164" s="1"/>
  <c r="P179" i="164" s="1"/>
  <c r="N306" i="164"/>
  <c r="O306" i="164" s="1"/>
  <c r="P306" i="164" s="1"/>
  <c r="N928" i="164"/>
  <c r="O928" i="164" s="1"/>
  <c r="P928" i="164" s="1"/>
  <c r="N289" i="164"/>
  <c r="O289" i="164" s="1"/>
  <c r="P289" i="164" s="1"/>
  <c r="N831" i="164"/>
  <c r="O831" i="164" s="1"/>
  <c r="P831" i="164" s="1"/>
  <c r="N517" i="164"/>
  <c r="O517" i="164" s="1"/>
  <c r="P517" i="164" s="1"/>
  <c r="N933" i="164"/>
  <c r="O933" i="164" s="1"/>
  <c r="P933" i="164" s="1"/>
  <c r="N369" i="164"/>
  <c r="O369" i="164" s="1"/>
  <c r="P369" i="164" s="1"/>
  <c r="N989" i="164"/>
  <c r="O989" i="164" s="1"/>
  <c r="P989" i="164" s="1"/>
  <c r="N429" i="164"/>
  <c r="O429" i="164" s="1"/>
  <c r="P429" i="164" s="1"/>
  <c r="N100" i="164"/>
  <c r="O100" i="164" s="1"/>
  <c r="P100" i="164" s="1"/>
  <c r="N539" i="164"/>
  <c r="O539" i="164" s="1"/>
  <c r="P539" i="164" s="1"/>
  <c r="N955" i="164"/>
  <c r="O955" i="164" s="1"/>
  <c r="P955" i="164" s="1"/>
  <c r="N824" i="164"/>
  <c r="O824" i="164" s="1"/>
  <c r="P824" i="164" s="1"/>
  <c r="N200" i="164"/>
  <c r="O200" i="164" s="1"/>
  <c r="P200" i="164" s="1"/>
  <c r="N634" i="164"/>
  <c r="O634" i="164" s="1"/>
  <c r="P634" i="164" s="1"/>
  <c r="N864" i="164"/>
  <c r="O864" i="164" s="1"/>
  <c r="P864" i="164" s="1"/>
  <c r="N667" i="164"/>
  <c r="O667" i="164" s="1"/>
  <c r="P667" i="164" s="1"/>
  <c r="N102" i="164"/>
  <c r="O102" i="164" s="1"/>
  <c r="P102" i="164" s="1"/>
  <c r="N930" i="164"/>
  <c r="O930" i="164" s="1"/>
  <c r="P930" i="164" s="1"/>
  <c r="N604" i="164"/>
  <c r="O604" i="164" s="1"/>
  <c r="P604" i="164" s="1"/>
  <c r="N254" i="164"/>
  <c r="O254" i="164" s="1"/>
  <c r="P254" i="164" s="1"/>
  <c r="N402" i="164"/>
  <c r="O402" i="164" s="1"/>
  <c r="P402" i="164" s="1"/>
  <c r="N1007" i="164"/>
  <c r="O1007" i="164" s="1"/>
  <c r="P1007" i="164" s="1"/>
  <c r="N956" i="164"/>
  <c r="O956" i="164" s="1"/>
  <c r="P956" i="164" s="1"/>
  <c r="N761" i="164"/>
  <c r="O761" i="164" s="1"/>
  <c r="P761" i="164" s="1"/>
  <c r="N836" i="164"/>
  <c r="O836" i="164" s="1"/>
  <c r="P836" i="164" s="1"/>
  <c r="N631" i="164"/>
  <c r="O631" i="164" s="1"/>
  <c r="P631" i="164" s="1"/>
  <c r="N331" i="164"/>
  <c r="O331" i="164" s="1"/>
  <c r="P331" i="164" s="1"/>
  <c r="N931" i="164"/>
  <c r="O931" i="164" s="1"/>
  <c r="P931" i="164" s="1"/>
  <c r="N1013" i="164"/>
  <c r="O1013" i="164" s="1"/>
  <c r="P1013" i="164" s="1"/>
  <c r="N393" i="164"/>
  <c r="O393" i="164" s="1"/>
  <c r="P393" i="164" s="1"/>
  <c r="N896" i="164"/>
  <c r="O896" i="164" s="1"/>
  <c r="P896" i="164" s="1"/>
  <c r="N792" i="164"/>
  <c r="O792" i="164" s="1"/>
  <c r="P792" i="164" s="1"/>
  <c r="N708" i="164"/>
  <c r="O708" i="164" s="1"/>
  <c r="P708" i="164" s="1"/>
  <c r="N405" i="164"/>
  <c r="O405" i="164" s="1"/>
  <c r="P405" i="164" s="1"/>
  <c r="N222" i="164"/>
  <c r="O222" i="164" s="1"/>
  <c r="P222" i="164" s="1"/>
  <c r="N112" i="164"/>
  <c r="O112" i="164" s="1"/>
  <c r="P112" i="164" s="1"/>
  <c r="N49" i="164"/>
  <c r="O49" i="164" s="1"/>
  <c r="P49" i="164" s="1"/>
  <c r="N852" i="164"/>
  <c r="O852" i="164" s="1"/>
  <c r="P852" i="164" s="1"/>
  <c r="N508" i="164"/>
  <c r="O508" i="164" s="1"/>
  <c r="P508" i="164" s="1"/>
  <c r="N218" i="164"/>
  <c r="O218" i="164" s="1"/>
  <c r="P218" i="164" s="1"/>
  <c r="N884" i="164"/>
  <c r="O884" i="164" s="1"/>
  <c r="P884" i="164" s="1"/>
  <c r="N556" i="164"/>
  <c r="O556" i="164" s="1"/>
  <c r="P556" i="164" s="1"/>
  <c r="N611" i="164"/>
  <c r="O611" i="164" s="1"/>
  <c r="P611" i="164" s="1"/>
  <c r="N235" i="164"/>
  <c r="O235" i="164" s="1"/>
  <c r="P235" i="164" s="1"/>
  <c r="N555" i="164"/>
  <c r="O555" i="164" s="1"/>
  <c r="P555" i="164" s="1"/>
  <c r="N769" i="164"/>
  <c r="O769" i="164" s="1"/>
  <c r="P769" i="164" s="1"/>
  <c r="N943" i="164"/>
  <c r="O943" i="164" s="1"/>
  <c r="P943" i="164" s="1"/>
  <c r="N706" i="164"/>
  <c r="O706" i="164" s="1"/>
  <c r="P706" i="164" s="1"/>
  <c r="N409" i="164"/>
  <c r="O409" i="164" s="1"/>
  <c r="P409" i="164" s="1"/>
  <c r="N919" i="164"/>
  <c r="O919" i="164" s="1"/>
  <c r="P919" i="164" s="1"/>
  <c r="N991" i="164"/>
  <c r="O991" i="164" s="1"/>
  <c r="P991" i="164" s="1"/>
  <c r="N385" i="164"/>
  <c r="O385" i="164" s="1"/>
  <c r="P385" i="164" s="1"/>
  <c r="N880" i="164"/>
  <c r="O880" i="164" s="1"/>
  <c r="P880" i="164" s="1"/>
  <c r="N784" i="164"/>
  <c r="O784" i="164" s="1"/>
  <c r="P784" i="164" s="1"/>
  <c r="N786" i="164"/>
  <c r="O786" i="164" s="1"/>
  <c r="P786" i="164" s="1"/>
  <c r="N373" i="164"/>
  <c r="O373" i="164" s="1"/>
  <c r="P373" i="164" s="1"/>
  <c r="N214" i="164"/>
  <c r="O214" i="164" s="1"/>
  <c r="P214" i="164" s="1"/>
  <c r="N109" i="164"/>
  <c r="O109" i="164" s="1"/>
  <c r="P109" i="164" s="1"/>
  <c r="N45" i="164"/>
  <c r="O45" i="164" s="1"/>
  <c r="P45" i="164" s="1"/>
  <c r="N752" i="164"/>
  <c r="O752" i="164" s="1"/>
  <c r="P752" i="164" s="1"/>
  <c r="N500" i="164"/>
  <c r="O500" i="164" s="1"/>
  <c r="P500" i="164" s="1"/>
  <c r="N282" i="164"/>
  <c r="O282" i="164" s="1"/>
  <c r="P282" i="164" s="1"/>
  <c r="N868" i="164"/>
  <c r="O868" i="164" s="1"/>
  <c r="P868" i="164" s="1"/>
  <c r="N548" i="164"/>
  <c r="O548" i="164" s="1"/>
  <c r="P548" i="164" s="1"/>
  <c r="N57" i="164"/>
  <c r="O57" i="164" s="1"/>
  <c r="P57" i="164" s="1"/>
  <c r="N888" i="164"/>
  <c r="O888" i="164" s="1"/>
  <c r="P888" i="164" s="1"/>
  <c r="N524" i="164"/>
  <c r="O524" i="164" s="1"/>
  <c r="P524" i="164" s="1"/>
  <c r="N270" i="164"/>
  <c r="O270" i="164" s="1"/>
  <c r="P270" i="164" s="1"/>
  <c r="N900" i="164"/>
  <c r="O900" i="164" s="1"/>
  <c r="P900" i="164" s="1"/>
  <c r="N572" i="164"/>
  <c r="O572" i="164" s="1"/>
  <c r="P572" i="164" s="1"/>
  <c r="H13" i="168"/>
  <c r="D10" i="24"/>
  <c r="O16" i="164" l="1"/>
  <c r="P16" i="164" s="1"/>
  <c r="AB23" i="168"/>
  <c r="AA24" i="168" s="1"/>
  <c r="I12" i="168"/>
  <c r="AA27" i="168"/>
  <c r="Q16" i="167" l="1"/>
  <c r="Q1016" i="164"/>
  <c r="Q1017" i="164" s="1"/>
  <c r="B21" i="168" a="1"/>
  <c r="B21" i="168" s="1"/>
  <c r="B22" i="168" a="1"/>
  <c r="B22" i="168" s="1"/>
  <c r="B20" i="168"/>
  <c r="B18" i="168"/>
  <c r="J1010" i="23"/>
  <c r="B24" i="168" l="1" a="1"/>
  <c r="B24" i="168" s="1"/>
  <c r="Q1010" i="23"/>
  <c r="P1010" i="23"/>
  <c r="O1010" i="23"/>
  <c r="N1010" i="23"/>
  <c r="M1010" i="23"/>
  <c r="L1010" i="23"/>
  <c r="D13" i="24" l="1"/>
  <c r="D12" i="24"/>
  <c r="K1010" i="23" l="1"/>
  <c r="D46" i="24"/>
  <c r="C46" i="24"/>
  <c r="B46" i="24"/>
  <c r="D47" i="24"/>
  <c r="C47" i="24"/>
  <c r="B47" i="24"/>
  <c r="D48" i="24"/>
  <c r="C48" i="24"/>
  <c r="B48" i="24"/>
  <c r="D49" i="24"/>
  <c r="C49" i="24"/>
  <c r="B49" i="24"/>
  <c r="D50" i="24"/>
  <c r="C50" i="24"/>
  <c r="B50" i="24"/>
  <c r="D51" i="24"/>
  <c r="C51" i="24"/>
  <c r="B51" i="24"/>
  <c r="D52" i="24"/>
  <c r="C52" i="24"/>
  <c r="B52" i="24"/>
  <c r="D53" i="24"/>
  <c r="C53" i="24"/>
  <c r="B53" i="24"/>
  <c r="D54" i="24"/>
  <c r="C54" i="24"/>
  <c r="B54" i="24"/>
  <c r="D55" i="24"/>
  <c r="C55" i="24"/>
  <c r="B55" i="24"/>
  <c r="D56" i="24"/>
  <c r="C56" i="24"/>
  <c r="B56" i="24"/>
  <c r="D57" i="24"/>
  <c r="C57" i="24"/>
  <c r="B57" i="24"/>
  <c r="D58" i="24"/>
  <c r="C58" i="24"/>
  <c r="B58" i="24"/>
  <c r="D59" i="24"/>
  <c r="C59" i="24"/>
  <c r="B59" i="24"/>
  <c r="D60" i="24"/>
  <c r="C60" i="24"/>
  <c r="B60" i="24"/>
  <c r="D61" i="24"/>
  <c r="C61" i="24"/>
  <c r="B61" i="24"/>
  <c r="D62" i="24"/>
  <c r="C62" i="24"/>
  <c r="B62" i="24"/>
  <c r="D63" i="24"/>
  <c r="C63" i="24"/>
  <c r="B63" i="24"/>
  <c r="D64" i="24"/>
  <c r="C64" i="24"/>
  <c r="B64" i="24"/>
  <c r="D65" i="24"/>
  <c r="C65" i="24"/>
  <c r="B65" i="24"/>
  <c r="D66" i="24"/>
  <c r="C66" i="24"/>
  <c r="B66" i="24"/>
  <c r="D67" i="24"/>
  <c r="C67" i="24"/>
  <c r="B67" i="24"/>
  <c r="D68" i="24"/>
  <c r="C68" i="24"/>
  <c r="B68" i="24"/>
  <c r="D69" i="24"/>
  <c r="C69" i="24"/>
  <c r="B69" i="24"/>
  <c r="D70" i="24"/>
  <c r="C70" i="24"/>
  <c r="B70" i="24"/>
  <c r="D71" i="24"/>
  <c r="C71" i="24"/>
  <c r="B71" i="24"/>
  <c r="D72" i="24"/>
  <c r="C72" i="24"/>
  <c r="B72" i="24"/>
  <c r="D73" i="24"/>
  <c r="C73" i="24"/>
  <c r="B73" i="24"/>
  <c r="D74" i="24"/>
  <c r="C74" i="24"/>
  <c r="B74" i="24"/>
  <c r="D75" i="24"/>
  <c r="C75" i="24"/>
  <c r="B75" i="24"/>
  <c r="D76" i="24"/>
  <c r="C76" i="24"/>
  <c r="B76" i="24"/>
  <c r="D77" i="24"/>
  <c r="C77" i="24"/>
  <c r="B77" i="24"/>
  <c r="D78" i="24"/>
  <c r="C78" i="24"/>
  <c r="B78" i="24"/>
  <c r="D79" i="24"/>
  <c r="C79" i="24"/>
  <c r="B79" i="24"/>
  <c r="D80" i="24"/>
  <c r="C80" i="24"/>
  <c r="B80" i="24"/>
  <c r="D81" i="24"/>
  <c r="C81" i="24"/>
  <c r="B81" i="24"/>
  <c r="D82" i="24"/>
  <c r="C82" i="24"/>
  <c r="B82" i="24"/>
  <c r="D83" i="24"/>
  <c r="C83" i="24"/>
  <c r="B83" i="24"/>
  <c r="D84" i="24"/>
  <c r="C84" i="24"/>
  <c r="B84" i="24"/>
  <c r="D85" i="24"/>
  <c r="C85" i="24"/>
  <c r="B85" i="24"/>
  <c r="D86" i="24"/>
  <c r="C86" i="24"/>
  <c r="B86" i="24"/>
  <c r="D87" i="24"/>
  <c r="C87" i="24"/>
  <c r="B87" i="24"/>
  <c r="D88" i="24"/>
  <c r="C88" i="24"/>
  <c r="B88" i="24"/>
  <c r="D89" i="24"/>
  <c r="C89" i="24"/>
  <c r="B89" i="24"/>
  <c r="D90" i="24"/>
  <c r="C90" i="24"/>
  <c r="B90" i="24"/>
  <c r="D91" i="24"/>
  <c r="C91" i="24"/>
  <c r="B91" i="24"/>
  <c r="D92" i="24"/>
  <c r="C92" i="24"/>
  <c r="B92" i="24"/>
  <c r="D93" i="24"/>
  <c r="C93" i="24"/>
  <c r="B93" i="24"/>
  <c r="D94" i="24"/>
  <c r="C94" i="24"/>
  <c r="B94" i="24"/>
  <c r="D95" i="24"/>
  <c r="C95" i="24"/>
  <c r="B95" i="24"/>
  <c r="D96" i="24"/>
  <c r="C96" i="24"/>
  <c r="B96" i="24"/>
  <c r="D97" i="24"/>
  <c r="C97" i="24"/>
  <c r="B97" i="24"/>
  <c r="D98" i="24"/>
  <c r="C98" i="24"/>
  <c r="B98" i="24"/>
  <c r="D99" i="24"/>
  <c r="C99" i="24"/>
  <c r="B99" i="24"/>
  <c r="D100" i="24"/>
  <c r="C100" i="24"/>
  <c r="B100" i="24"/>
  <c r="D101" i="24"/>
  <c r="C101" i="24"/>
  <c r="B101" i="24"/>
  <c r="D102" i="24"/>
  <c r="C102" i="24"/>
  <c r="B102" i="24"/>
  <c r="D103" i="24"/>
  <c r="C103" i="24"/>
  <c r="B103" i="24"/>
  <c r="D104" i="24"/>
  <c r="C104" i="24"/>
  <c r="B104" i="24"/>
  <c r="D105" i="24"/>
  <c r="C105" i="24"/>
  <c r="B105" i="24"/>
  <c r="D106" i="24"/>
  <c r="C106" i="24"/>
  <c r="B106" i="24"/>
  <c r="D107" i="24"/>
  <c r="C107" i="24"/>
  <c r="B107" i="24"/>
  <c r="D108" i="24"/>
  <c r="C108" i="24"/>
  <c r="B108" i="24"/>
  <c r="D109" i="24"/>
  <c r="C109" i="24"/>
  <c r="B109" i="24"/>
  <c r="D110" i="24"/>
  <c r="C110" i="24"/>
  <c r="B110" i="24"/>
  <c r="D111" i="24"/>
  <c r="C111" i="24"/>
  <c r="B111" i="24"/>
  <c r="D112" i="24"/>
  <c r="C112" i="24"/>
  <c r="B112" i="24"/>
  <c r="D113" i="24"/>
  <c r="C113" i="24"/>
  <c r="B113" i="24"/>
  <c r="D114" i="24"/>
  <c r="C114" i="24"/>
  <c r="B114" i="24"/>
  <c r="D115" i="24"/>
  <c r="C115" i="24"/>
  <c r="B115" i="24"/>
  <c r="D116" i="24"/>
  <c r="C116" i="24"/>
  <c r="B116" i="24"/>
  <c r="D117" i="24"/>
  <c r="C117" i="24"/>
  <c r="B117" i="24"/>
  <c r="D118" i="24"/>
  <c r="C118" i="24"/>
  <c r="B118" i="24"/>
  <c r="D119" i="24"/>
  <c r="C119" i="24"/>
  <c r="B119" i="24"/>
  <c r="D120" i="24"/>
  <c r="C120" i="24"/>
  <c r="B120" i="24"/>
  <c r="D121" i="24"/>
  <c r="C121" i="24"/>
  <c r="B121" i="24"/>
  <c r="D122" i="24"/>
  <c r="C122" i="24"/>
  <c r="B122" i="24"/>
  <c r="D123" i="24"/>
  <c r="C123" i="24"/>
  <c r="B123" i="24"/>
  <c r="D124" i="24"/>
  <c r="C124" i="24"/>
  <c r="B124" i="24"/>
  <c r="D125" i="24"/>
  <c r="C125" i="24"/>
  <c r="B125" i="24"/>
  <c r="D126" i="24"/>
  <c r="C126" i="24"/>
  <c r="B126" i="24"/>
  <c r="D127" i="24"/>
  <c r="C127" i="24"/>
  <c r="B127" i="24"/>
  <c r="D128" i="24"/>
  <c r="C128" i="24"/>
  <c r="B128" i="24"/>
  <c r="D129" i="24"/>
  <c r="C129" i="24"/>
  <c r="B129" i="24"/>
  <c r="D130" i="24"/>
  <c r="C130" i="24"/>
  <c r="B130" i="24"/>
  <c r="D131" i="24"/>
  <c r="C131" i="24"/>
  <c r="B131" i="24"/>
  <c r="D132" i="24"/>
  <c r="C132" i="24"/>
  <c r="B132" i="24"/>
  <c r="D133" i="24"/>
  <c r="C133" i="24"/>
  <c r="B133" i="24"/>
  <c r="D134" i="24"/>
  <c r="C134" i="24"/>
  <c r="B134" i="24"/>
  <c r="D135" i="24"/>
  <c r="C135" i="24"/>
  <c r="B135" i="24"/>
  <c r="D136" i="24"/>
  <c r="C136" i="24"/>
  <c r="B136" i="24"/>
  <c r="D137" i="24"/>
  <c r="C137" i="24"/>
  <c r="B137" i="24"/>
  <c r="D138" i="24"/>
  <c r="C138" i="24"/>
  <c r="B138" i="24"/>
  <c r="D139" i="24"/>
  <c r="C139" i="24"/>
  <c r="B139" i="24"/>
  <c r="D140" i="24"/>
  <c r="C140" i="24"/>
  <c r="B140" i="24"/>
  <c r="D141" i="24"/>
  <c r="C141" i="24"/>
  <c r="B141" i="24"/>
  <c r="D142" i="24"/>
  <c r="C142" i="24"/>
  <c r="B142" i="24"/>
  <c r="D143" i="24"/>
  <c r="C143" i="24"/>
  <c r="B143" i="24"/>
  <c r="D144" i="24"/>
  <c r="C144" i="24"/>
  <c r="B144" i="24"/>
  <c r="D145" i="24"/>
  <c r="C145" i="24"/>
  <c r="B145" i="24"/>
  <c r="D146" i="24"/>
  <c r="C146" i="24"/>
  <c r="B146" i="24"/>
  <c r="D147" i="24"/>
  <c r="C147" i="24"/>
  <c r="B147" i="24"/>
  <c r="D148" i="24"/>
  <c r="C148" i="24"/>
  <c r="B148" i="24"/>
  <c r="D149" i="24"/>
  <c r="C149" i="24"/>
  <c r="B149" i="24"/>
  <c r="D150" i="24"/>
  <c r="C150" i="24"/>
  <c r="B150" i="24"/>
  <c r="D151" i="24"/>
  <c r="C151" i="24"/>
  <c r="B151" i="24"/>
  <c r="D152" i="24"/>
  <c r="C152" i="24"/>
  <c r="B152" i="24"/>
  <c r="D153" i="24"/>
  <c r="C153" i="24"/>
  <c r="B153" i="24"/>
  <c r="D154" i="24"/>
  <c r="C154" i="24"/>
  <c r="B154" i="24"/>
  <c r="D155" i="24"/>
  <c r="C155" i="24"/>
  <c r="B155" i="24"/>
  <c r="D156" i="24"/>
  <c r="C156" i="24"/>
  <c r="B156" i="24"/>
  <c r="D157" i="24"/>
  <c r="C157" i="24"/>
  <c r="B157" i="24"/>
  <c r="D158" i="24"/>
  <c r="C158" i="24"/>
  <c r="B158" i="24"/>
  <c r="D159" i="24"/>
  <c r="C159" i="24"/>
  <c r="B159" i="24"/>
  <c r="D160" i="24"/>
  <c r="C160" i="24"/>
  <c r="B160" i="24"/>
  <c r="D161" i="24"/>
  <c r="C161" i="24"/>
  <c r="B161" i="24"/>
  <c r="D162" i="24"/>
  <c r="C162" i="24"/>
  <c r="B162" i="24"/>
  <c r="D163" i="24"/>
  <c r="C163" i="24"/>
  <c r="B163" i="24"/>
  <c r="D164" i="24"/>
  <c r="C164" i="24"/>
  <c r="B164" i="24"/>
  <c r="D165" i="24"/>
  <c r="C165" i="24"/>
  <c r="B165" i="24"/>
  <c r="D166" i="24"/>
  <c r="C166" i="24"/>
  <c r="B166" i="24"/>
  <c r="D167" i="24"/>
  <c r="C167" i="24"/>
  <c r="B167" i="24"/>
  <c r="D168" i="24"/>
  <c r="C168" i="24"/>
  <c r="B168" i="24"/>
  <c r="D169" i="24"/>
  <c r="C169" i="24"/>
  <c r="B169" i="24"/>
  <c r="D170" i="24"/>
  <c r="C170" i="24"/>
  <c r="B170" i="24"/>
  <c r="D171" i="24"/>
  <c r="C171" i="24"/>
  <c r="B171" i="24"/>
  <c r="D172" i="24"/>
  <c r="C172" i="24"/>
  <c r="B172" i="24"/>
  <c r="D173" i="24"/>
  <c r="C173" i="24"/>
  <c r="B173" i="24"/>
  <c r="D174" i="24"/>
  <c r="C174" i="24"/>
  <c r="B174" i="24"/>
  <c r="D175" i="24"/>
  <c r="C175" i="24"/>
  <c r="B175" i="24"/>
  <c r="D176" i="24"/>
  <c r="C176" i="24"/>
  <c r="B176" i="24"/>
  <c r="D177" i="24"/>
  <c r="C177" i="24"/>
  <c r="B177" i="24"/>
  <c r="D178" i="24"/>
  <c r="C178" i="24"/>
  <c r="B178" i="24"/>
  <c r="D179" i="24"/>
  <c r="C179" i="24"/>
  <c r="B179" i="24"/>
  <c r="D180" i="24"/>
  <c r="C180" i="24"/>
  <c r="B180" i="24"/>
  <c r="D181" i="24"/>
  <c r="C181" i="24"/>
  <c r="B181" i="24"/>
  <c r="D182" i="24"/>
  <c r="C182" i="24"/>
  <c r="B182" i="24"/>
  <c r="D183" i="24"/>
  <c r="C183" i="24"/>
  <c r="B183" i="24"/>
  <c r="D184" i="24"/>
  <c r="C184" i="24"/>
  <c r="B184" i="24"/>
  <c r="D185" i="24"/>
  <c r="C185" i="24"/>
  <c r="B185" i="24"/>
  <c r="D186" i="24"/>
  <c r="C186" i="24"/>
  <c r="B186" i="24"/>
  <c r="D187" i="24"/>
  <c r="C187" i="24"/>
  <c r="B187" i="24"/>
  <c r="D188" i="24"/>
  <c r="C188" i="24"/>
  <c r="B188" i="24"/>
  <c r="D189" i="24"/>
  <c r="C189" i="24"/>
  <c r="B189" i="24"/>
  <c r="D190" i="24"/>
  <c r="C190" i="24"/>
  <c r="B190" i="24"/>
  <c r="D191" i="24"/>
  <c r="C191" i="24"/>
  <c r="B191" i="24"/>
  <c r="D192" i="24"/>
  <c r="C192" i="24"/>
  <c r="B192" i="24"/>
  <c r="D193" i="24"/>
  <c r="C193" i="24"/>
  <c r="B193" i="24"/>
  <c r="D194" i="24"/>
  <c r="C194" i="24"/>
  <c r="B194" i="24"/>
  <c r="D195" i="24"/>
  <c r="C195" i="24"/>
  <c r="B195" i="24"/>
  <c r="D196" i="24"/>
  <c r="C196" i="24"/>
  <c r="B196" i="24"/>
  <c r="D197" i="24"/>
  <c r="C197" i="24"/>
  <c r="B197" i="24"/>
  <c r="D198" i="24"/>
  <c r="C198" i="24"/>
  <c r="B198" i="24"/>
  <c r="D199" i="24"/>
  <c r="C199" i="24"/>
  <c r="B199" i="24"/>
  <c r="D200" i="24"/>
  <c r="C200" i="24"/>
  <c r="B200" i="24"/>
  <c r="D201" i="24"/>
  <c r="C201" i="24"/>
  <c r="B201" i="24"/>
  <c r="D202" i="24"/>
  <c r="C202" i="24"/>
  <c r="B202" i="24"/>
  <c r="D203" i="24"/>
  <c r="C203" i="24"/>
  <c r="B203" i="24"/>
  <c r="D204" i="24"/>
  <c r="C204" i="24"/>
  <c r="B204" i="24"/>
  <c r="D205" i="24"/>
  <c r="C205" i="24"/>
  <c r="B205" i="24"/>
  <c r="D206" i="24"/>
  <c r="C206" i="24"/>
  <c r="B206" i="24"/>
  <c r="D207" i="24"/>
  <c r="C207" i="24"/>
  <c r="B207" i="24"/>
  <c r="D208" i="24"/>
  <c r="C208" i="24"/>
  <c r="B208" i="24"/>
  <c r="D209" i="24"/>
  <c r="C209" i="24"/>
  <c r="B209" i="24"/>
  <c r="D210" i="24"/>
  <c r="C210" i="24"/>
  <c r="B210" i="24"/>
  <c r="D211" i="24"/>
  <c r="C211" i="24"/>
  <c r="B211" i="24"/>
  <c r="D212" i="24"/>
  <c r="C212" i="24"/>
  <c r="B212" i="24"/>
  <c r="D213" i="24"/>
  <c r="C213" i="24"/>
  <c r="B213" i="24"/>
  <c r="D214" i="24"/>
  <c r="C214" i="24"/>
  <c r="B214" i="24"/>
  <c r="D215" i="24"/>
  <c r="C215" i="24"/>
  <c r="B215" i="24"/>
  <c r="D216" i="24"/>
  <c r="C216" i="24"/>
  <c r="B216" i="24"/>
  <c r="D217" i="24"/>
  <c r="C217" i="24"/>
  <c r="B217" i="24"/>
  <c r="D218" i="24"/>
  <c r="C218" i="24"/>
  <c r="B218" i="24"/>
  <c r="D219" i="24"/>
  <c r="C219" i="24"/>
  <c r="B219" i="24"/>
  <c r="D220" i="24"/>
  <c r="C220" i="24"/>
  <c r="B220" i="24"/>
  <c r="D221" i="24"/>
  <c r="C221" i="24"/>
  <c r="B221" i="24"/>
  <c r="D222" i="24"/>
  <c r="C222" i="24"/>
  <c r="B222" i="24"/>
  <c r="D223" i="24"/>
  <c r="C223" i="24"/>
  <c r="B223" i="24"/>
  <c r="D224" i="24"/>
  <c r="C224" i="24"/>
  <c r="B224" i="24"/>
  <c r="D225" i="24"/>
  <c r="C225" i="24"/>
  <c r="B225" i="24"/>
  <c r="D226" i="24"/>
  <c r="C226" i="24"/>
  <c r="B226" i="24"/>
  <c r="D227" i="24"/>
  <c r="C227" i="24"/>
  <c r="B227" i="24"/>
  <c r="D228" i="24"/>
  <c r="C228" i="24"/>
  <c r="B228" i="24"/>
  <c r="D229" i="24"/>
  <c r="C229" i="24"/>
  <c r="B229" i="24"/>
  <c r="D230" i="24"/>
  <c r="C230" i="24"/>
  <c r="B230" i="24"/>
  <c r="D231" i="24"/>
  <c r="C231" i="24"/>
  <c r="B231" i="24"/>
  <c r="D232" i="24"/>
  <c r="C232" i="24"/>
  <c r="B232" i="24"/>
  <c r="D233" i="24"/>
  <c r="C233" i="24"/>
  <c r="B233" i="24"/>
  <c r="D234" i="24"/>
  <c r="C234" i="24"/>
  <c r="B234" i="24"/>
  <c r="D235" i="24"/>
  <c r="C235" i="24"/>
  <c r="B235" i="24"/>
  <c r="D236" i="24"/>
  <c r="C236" i="24"/>
  <c r="B236" i="24"/>
  <c r="D237" i="24"/>
  <c r="C237" i="24"/>
  <c r="B237" i="24"/>
  <c r="D238" i="24"/>
  <c r="C238" i="24"/>
  <c r="B238" i="24"/>
  <c r="D239" i="24"/>
  <c r="C239" i="24"/>
  <c r="B239" i="24"/>
  <c r="D240" i="24"/>
  <c r="C240" i="24"/>
  <c r="B240" i="24"/>
  <c r="D241" i="24"/>
  <c r="C241" i="24"/>
  <c r="B241" i="24"/>
  <c r="D242" i="24"/>
  <c r="C242" i="24"/>
  <c r="B242" i="24"/>
  <c r="D243" i="24"/>
  <c r="C243" i="24"/>
  <c r="B243" i="24"/>
  <c r="D244" i="24"/>
  <c r="C244" i="24"/>
  <c r="B244" i="24"/>
  <c r="D245" i="24"/>
  <c r="C245" i="24"/>
  <c r="B245" i="24"/>
  <c r="D246" i="24"/>
  <c r="C246" i="24"/>
  <c r="B246" i="24"/>
  <c r="D247" i="24"/>
  <c r="C247" i="24"/>
  <c r="B247" i="24"/>
  <c r="D248" i="24"/>
  <c r="C248" i="24"/>
  <c r="B248" i="24"/>
  <c r="D249" i="24"/>
  <c r="C249" i="24"/>
  <c r="B249" i="24"/>
  <c r="D250" i="24"/>
  <c r="C250" i="24"/>
  <c r="B250" i="24"/>
  <c r="D251" i="24"/>
  <c r="C251" i="24"/>
  <c r="B251" i="24"/>
  <c r="D252" i="24"/>
  <c r="C252" i="24"/>
  <c r="B252" i="24"/>
  <c r="D253" i="24"/>
  <c r="C253" i="24"/>
  <c r="B253" i="24"/>
  <c r="D254" i="24"/>
  <c r="C254" i="24"/>
  <c r="B254" i="24"/>
  <c r="D255" i="24"/>
  <c r="C255" i="24"/>
  <c r="B255" i="24"/>
  <c r="D256" i="24"/>
  <c r="C256" i="24"/>
  <c r="B256" i="24"/>
  <c r="D257" i="24"/>
  <c r="C257" i="24"/>
  <c r="B257" i="24"/>
  <c r="D258" i="24"/>
  <c r="C258" i="24"/>
  <c r="B258" i="24"/>
  <c r="D259" i="24"/>
  <c r="C259" i="24"/>
  <c r="B259" i="24"/>
  <c r="D260" i="24"/>
  <c r="C260" i="24"/>
  <c r="B260" i="24"/>
  <c r="D261" i="24"/>
  <c r="C261" i="24"/>
  <c r="B261" i="24"/>
  <c r="D262" i="24"/>
  <c r="C262" i="24"/>
  <c r="B262" i="24"/>
  <c r="D263" i="24"/>
  <c r="C263" i="24"/>
  <c r="B263" i="24"/>
  <c r="D264" i="24"/>
  <c r="C264" i="24"/>
  <c r="B264" i="24"/>
  <c r="D265" i="24"/>
  <c r="C265" i="24"/>
  <c r="B265" i="24"/>
  <c r="D266" i="24"/>
  <c r="C266" i="24"/>
  <c r="B266" i="24"/>
  <c r="D267" i="24"/>
  <c r="C267" i="24"/>
  <c r="B267" i="24"/>
  <c r="D268" i="24"/>
  <c r="C268" i="24"/>
  <c r="B268" i="24"/>
  <c r="D269" i="24"/>
  <c r="C269" i="24"/>
  <c r="B269" i="24"/>
  <c r="D270" i="24"/>
  <c r="C270" i="24"/>
  <c r="B270" i="24"/>
  <c r="D271" i="24"/>
  <c r="C271" i="24"/>
  <c r="B271" i="24"/>
  <c r="D272" i="24"/>
  <c r="C272" i="24"/>
  <c r="B272" i="24"/>
  <c r="D273" i="24"/>
  <c r="C273" i="24"/>
  <c r="B273" i="24"/>
  <c r="D274" i="24"/>
  <c r="C274" i="24"/>
  <c r="B274" i="24"/>
  <c r="D275" i="24"/>
  <c r="C275" i="24"/>
  <c r="B275" i="24"/>
  <c r="D276" i="24"/>
  <c r="C276" i="24"/>
  <c r="B276" i="24"/>
  <c r="D277" i="24"/>
  <c r="C277" i="24"/>
  <c r="B277" i="24"/>
  <c r="D278" i="24"/>
  <c r="C278" i="24"/>
  <c r="B278" i="24"/>
  <c r="D279" i="24"/>
  <c r="C279" i="24"/>
  <c r="B279" i="24"/>
  <c r="D280" i="24"/>
  <c r="C280" i="24"/>
  <c r="B280" i="24"/>
  <c r="D281" i="24"/>
  <c r="C281" i="24"/>
  <c r="B281" i="24"/>
  <c r="D282" i="24"/>
  <c r="C282" i="24"/>
  <c r="B282" i="24"/>
  <c r="D283" i="24"/>
  <c r="C283" i="24"/>
  <c r="B283" i="24"/>
  <c r="D284" i="24"/>
  <c r="C284" i="24"/>
  <c r="B284" i="24"/>
  <c r="D285" i="24"/>
  <c r="C285" i="24"/>
  <c r="B285" i="24"/>
  <c r="D286" i="24"/>
  <c r="C286" i="24"/>
  <c r="B286" i="24"/>
  <c r="D287" i="24"/>
  <c r="C287" i="24"/>
  <c r="B287" i="24"/>
  <c r="D288" i="24"/>
  <c r="C288" i="24"/>
  <c r="B288" i="24"/>
  <c r="D289" i="24"/>
  <c r="C289" i="24"/>
  <c r="B289" i="24"/>
  <c r="D290" i="24"/>
  <c r="C290" i="24"/>
  <c r="B290" i="24"/>
  <c r="D291" i="24"/>
  <c r="C291" i="24"/>
  <c r="B291" i="24"/>
  <c r="D292" i="24"/>
  <c r="C292" i="24"/>
  <c r="B292" i="24"/>
  <c r="D293" i="24"/>
  <c r="C293" i="24"/>
  <c r="B293" i="24"/>
  <c r="D294" i="24"/>
  <c r="C294" i="24"/>
  <c r="B294" i="24"/>
  <c r="D295" i="24"/>
  <c r="C295" i="24"/>
  <c r="B295" i="24"/>
  <c r="D296" i="24"/>
  <c r="C296" i="24"/>
  <c r="B296" i="24"/>
  <c r="D297" i="24"/>
  <c r="C297" i="24"/>
  <c r="B297" i="24"/>
  <c r="D298" i="24"/>
  <c r="C298" i="24"/>
  <c r="B298" i="24"/>
  <c r="D299" i="24"/>
  <c r="C299" i="24"/>
  <c r="B299" i="24"/>
  <c r="D300" i="24"/>
  <c r="C300" i="24"/>
  <c r="B300" i="24"/>
  <c r="D301" i="24"/>
  <c r="C301" i="24"/>
  <c r="B301" i="24"/>
  <c r="D302" i="24"/>
  <c r="C302" i="24"/>
  <c r="B302" i="24"/>
  <c r="D303" i="24"/>
  <c r="C303" i="24"/>
  <c r="B303" i="24"/>
  <c r="D304" i="24"/>
  <c r="C304" i="24"/>
  <c r="B304" i="24"/>
  <c r="D305" i="24"/>
  <c r="C305" i="24"/>
  <c r="B305" i="24"/>
  <c r="D306" i="24"/>
  <c r="C306" i="24"/>
  <c r="B306" i="24"/>
  <c r="D307" i="24"/>
  <c r="C307" i="24"/>
  <c r="B307" i="24"/>
  <c r="D308" i="24"/>
  <c r="C308" i="24"/>
  <c r="B308" i="24"/>
  <c r="D309" i="24"/>
  <c r="C309" i="24"/>
  <c r="B309" i="24"/>
  <c r="D310" i="24"/>
  <c r="C310" i="24"/>
  <c r="B310" i="24"/>
  <c r="D311" i="24"/>
  <c r="C311" i="24"/>
  <c r="B311" i="24"/>
  <c r="D312" i="24"/>
  <c r="C312" i="24"/>
  <c r="B312" i="24"/>
  <c r="D313" i="24"/>
  <c r="C313" i="24"/>
  <c r="B313" i="24"/>
  <c r="D314" i="24"/>
  <c r="C314" i="24"/>
  <c r="B314" i="24"/>
  <c r="D315" i="24"/>
  <c r="C315" i="24"/>
  <c r="B315" i="24"/>
  <c r="D316" i="24"/>
  <c r="C316" i="24"/>
  <c r="B316" i="24"/>
  <c r="D317" i="24"/>
  <c r="C317" i="24"/>
  <c r="B317" i="24"/>
  <c r="D318" i="24"/>
  <c r="C318" i="24"/>
  <c r="B318" i="24"/>
  <c r="D319" i="24"/>
  <c r="C319" i="24"/>
  <c r="B319" i="24"/>
  <c r="D320" i="24"/>
  <c r="C320" i="24"/>
  <c r="B320" i="24"/>
  <c r="D321" i="24"/>
  <c r="C321" i="24"/>
  <c r="B321" i="24"/>
  <c r="D322" i="24"/>
  <c r="C322" i="24"/>
  <c r="B322" i="24"/>
  <c r="D323" i="24"/>
  <c r="C323" i="24"/>
  <c r="B323" i="24"/>
  <c r="D324" i="24"/>
  <c r="C324" i="24"/>
  <c r="B324" i="24"/>
  <c r="D325" i="24"/>
  <c r="C325" i="24"/>
  <c r="B325" i="24"/>
  <c r="D326" i="24"/>
  <c r="C326" i="24"/>
  <c r="B326" i="24"/>
  <c r="D327" i="24"/>
  <c r="C327" i="24"/>
  <c r="B327" i="24"/>
  <c r="D328" i="24"/>
  <c r="C328" i="24"/>
  <c r="B328" i="24"/>
  <c r="D329" i="24"/>
  <c r="C329" i="24"/>
  <c r="B329" i="24"/>
  <c r="D330" i="24"/>
  <c r="C330" i="24"/>
  <c r="B330" i="24"/>
  <c r="D331" i="24"/>
  <c r="C331" i="24"/>
  <c r="B331" i="24"/>
  <c r="D332" i="24"/>
  <c r="C332" i="24"/>
  <c r="B332" i="24"/>
  <c r="D333" i="24"/>
  <c r="C333" i="24"/>
  <c r="B333" i="24"/>
  <c r="D334" i="24"/>
  <c r="C334" i="24"/>
  <c r="B334" i="24"/>
  <c r="D335" i="24"/>
  <c r="C335" i="24"/>
  <c r="B335" i="24"/>
  <c r="D336" i="24"/>
  <c r="C336" i="24"/>
  <c r="B336" i="24"/>
  <c r="D337" i="24"/>
  <c r="C337" i="24"/>
  <c r="B337" i="24"/>
  <c r="D338" i="24"/>
  <c r="C338" i="24"/>
  <c r="B338" i="24"/>
  <c r="D339" i="24"/>
  <c r="C339" i="24"/>
  <c r="B339" i="24"/>
  <c r="D340" i="24"/>
  <c r="C340" i="24"/>
  <c r="B340" i="24"/>
  <c r="D341" i="24"/>
  <c r="C341" i="24"/>
  <c r="B341" i="24"/>
  <c r="D342" i="24"/>
  <c r="C342" i="24"/>
  <c r="B342" i="24"/>
  <c r="D343" i="24"/>
  <c r="C343" i="24"/>
  <c r="B343" i="24"/>
  <c r="D344" i="24"/>
  <c r="C344" i="24"/>
  <c r="B344" i="24"/>
  <c r="D345" i="24"/>
  <c r="C345" i="24"/>
  <c r="B345" i="24"/>
  <c r="D346" i="24"/>
  <c r="C346" i="24"/>
  <c r="B346" i="24"/>
  <c r="D347" i="24"/>
  <c r="C347" i="24"/>
  <c r="B347" i="24"/>
  <c r="D348" i="24"/>
  <c r="C348" i="24"/>
  <c r="B348" i="24"/>
  <c r="D349" i="24"/>
  <c r="C349" i="24"/>
  <c r="B349" i="24"/>
  <c r="D350" i="24"/>
  <c r="C350" i="24"/>
  <c r="B350" i="24"/>
  <c r="D351" i="24"/>
  <c r="C351" i="24"/>
  <c r="B351" i="24"/>
  <c r="D352" i="24"/>
  <c r="C352" i="24"/>
  <c r="B352" i="24"/>
  <c r="D353" i="24"/>
  <c r="C353" i="24"/>
  <c r="B353" i="24"/>
  <c r="D354" i="24"/>
  <c r="C354" i="24"/>
  <c r="B354" i="24"/>
  <c r="D355" i="24"/>
  <c r="C355" i="24"/>
  <c r="B355" i="24"/>
  <c r="D356" i="24"/>
  <c r="C356" i="24"/>
  <c r="B356" i="24"/>
  <c r="D357" i="24"/>
  <c r="C357" i="24"/>
  <c r="B357" i="24"/>
  <c r="D358" i="24"/>
  <c r="C358" i="24"/>
  <c r="B358" i="24"/>
  <c r="D359" i="24"/>
  <c r="C359" i="24"/>
  <c r="B359" i="24"/>
  <c r="D360" i="24"/>
  <c r="C360" i="24"/>
  <c r="B360" i="24"/>
  <c r="D361" i="24"/>
  <c r="C361" i="24"/>
  <c r="B361" i="24"/>
  <c r="D362" i="24"/>
  <c r="C362" i="24"/>
  <c r="B362" i="24"/>
  <c r="D363" i="24"/>
  <c r="C363" i="24"/>
  <c r="B363" i="24"/>
  <c r="D364" i="24"/>
  <c r="C364" i="24"/>
  <c r="B364" i="24"/>
  <c r="D365" i="24"/>
  <c r="C365" i="24"/>
  <c r="B365" i="24"/>
  <c r="D366" i="24"/>
  <c r="C366" i="24"/>
  <c r="B366" i="24"/>
  <c r="D367" i="24"/>
  <c r="C367" i="24"/>
  <c r="B367" i="24"/>
  <c r="D368" i="24"/>
  <c r="C368" i="24"/>
  <c r="B368" i="24"/>
  <c r="D369" i="24"/>
  <c r="C369" i="24"/>
  <c r="B369" i="24"/>
  <c r="D370" i="24"/>
  <c r="C370" i="24"/>
  <c r="B370" i="24"/>
  <c r="D371" i="24"/>
  <c r="C371" i="24"/>
  <c r="B371" i="24"/>
  <c r="D372" i="24"/>
  <c r="C372" i="24"/>
  <c r="B372" i="24"/>
  <c r="D373" i="24"/>
  <c r="C373" i="24"/>
  <c r="B373" i="24"/>
  <c r="D374" i="24"/>
  <c r="C374" i="24"/>
  <c r="B374" i="24"/>
  <c r="D375" i="24"/>
  <c r="C375" i="24"/>
  <c r="B375" i="24"/>
  <c r="D376" i="24"/>
  <c r="C376" i="24"/>
  <c r="B376" i="24"/>
  <c r="D377" i="24"/>
  <c r="C377" i="24"/>
  <c r="B377" i="24"/>
  <c r="D378" i="24"/>
  <c r="C378" i="24"/>
  <c r="B378" i="24"/>
  <c r="D379" i="24"/>
  <c r="C379" i="24"/>
  <c r="B379" i="24"/>
  <c r="D380" i="24"/>
  <c r="C380" i="24"/>
  <c r="B380" i="24"/>
  <c r="D381" i="24"/>
  <c r="C381" i="24"/>
  <c r="B381" i="24"/>
  <c r="D382" i="24"/>
  <c r="C382" i="24"/>
  <c r="B382" i="24"/>
  <c r="D383" i="24"/>
  <c r="C383" i="24"/>
  <c r="B383" i="24"/>
  <c r="D384" i="24"/>
  <c r="C384" i="24"/>
  <c r="B384" i="24"/>
  <c r="D385" i="24"/>
  <c r="C385" i="24"/>
  <c r="B385" i="24"/>
  <c r="D386" i="24"/>
  <c r="C386" i="24"/>
  <c r="B386" i="24"/>
  <c r="D387" i="24"/>
  <c r="C387" i="24"/>
  <c r="B387" i="24"/>
  <c r="D388" i="24"/>
  <c r="C388" i="24"/>
  <c r="B388" i="24"/>
  <c r="D389" i="24"/>
  <c r="C389" i="24"/>
  <c r="B389" i="24"/>
  <c r="D390" i="24"/>
  <c r="C390" i="24"/>
  <c r="B390" i="24"/>
  <c r="D391" i="24"/>
  <c r="C391" i="24"/>
  <c r="B391" i="24"/>
  <c r="D392" i="24"/>
  <c r="C392" i="24"/>
  <c r="B392" i="24"/>
  <c r="D393" i="24"/>
  <c r="C393" i="24"/>
  <c r="B393" i="24"/>
  <c r="D394" i="24"/>
  <c r="C394" i="24"/>
  <c r="B394" i="24"/>
  <c r="D395" i="24"/>
  <c r="C395" i="24"/>
  <c r="B395" i="24"/>
  <c r="D396" i="24"/>
  <c r="C396" i="24"/>
  <c r="B396" i="24"/>
  <c r="D397" i="24"/>
  <c r="C397" i="24"/>
  <c r="B397" i="24"/>
  <c r="D398" i="24"/>
  <c r="C398" i="24"/>
  <c r="B398" i="24"/>
  <c r="D399" i="24"/>
  <c r="C399" i="24"/>
  <c r="B399" i="24"/>
  <c r="D400" i="24"/>
  <c r="C400" i="24"/>
  <c r="B400" i="24"/>
  <c r="D401" i="24"/>
  <c r="C401" i="24"/>
  <c r="B401" i="24"/>
  <c r="D402" i="24"/>
  <c r="C402" i="24"/>
  <c r="B402" i="24"/>
  <c r="D403" i="24"/>
  <c r="C403" i="24"/>
  <c r="B403" i="24"/>
  <c r="D404" i="24"/>
  <c r="C404" i="24"/>
  <c r="B404" i="24"/>
  <c r="D405" i="24"/>
  <c r="C405" i="24"/>
  <c r="B405" i="24"/>
  <c r="D406" i="24"/>
  <c r="C406" i="24"/>
  <c r="B406" i="24"/>
  <c r="D407" i="24"/>
  <c r="C407" i="24"/>
  <c r="B407" i="24"/>
  <c r="D408" i="24"/>
  <c r="C408" i="24"/>
  <c r="B408" i="24"/>
  <c r="D409" i="24"/>
  <c r="C409" i="24"/>
  <c r="B409" i="24"/>
  <c r="D410" i="24"/>
  <c r="C410" i="24"/>
  <c r="B410" i="24"/>
  <c r="D411" i="24"/>
  <c r="C411" i="24"/>
  <c r="B411" i="24"/>
  <c r="D412" i="24"/>
  <c r="C412" i="24"/>
  <c r="B412" i="24"/>
  <c r="D413" i="24"/>
  <c r="C413" i="24"/>
  <c r="B413" i="24"/>
  <c r="D414" i="24"/>
  <c r="C414" i="24"/>
  <c r="B414" i="24"/>
  <c r="D415" i="24"/>
  <c r="C415" i="24"/>
  <c r="B415" i="24"/>
  <c r="D416" i="24"/>
  <c r="C416" i="24"/>
  <c r="B416" i="24"/>
  <c r="D417" i="24"/>
  <c r="C417" i="24"/>
  <c r="B417" i="24"/>
  <c r="D418" i="24"/>
  <c r="C418" i="24"/>
  <c r="B418" i="24"/>
  <c r="D419" i="24"/>
  <c r="C419" i="24"/>
  <c r="B419" i="24"/>
  <c r="D420" i="24"/>
  <c r="C420" i="24"/>
  <c r="B420" i="24"/>
  <c r="D421" i="24"/>
  <c r="C421" i="24"/>
  <c r="B421" i="24"/>
  <c r="D422" i="24"/>
  <c r="C422" i="24"/>
  <c r="B422" i="24"/>
  <c r="D423" i="24"/>
  <c r="C423" i="24"/>
  <c r="B423" i="24"/>
  <c r="D424" i="24"/>
  <c r="C424" i="24"/>
  <c r="B424" i="24"/>
  <c r="D425" i="24"/>
  <c r="C425" i="24"/>
  <c r="B425" i="24"/>
  <c r="D426" i="24"/>
  <c r="C426" i="24"/>
  <c r="B426" i="24"/>
  <c r="D427" i="24"/>
  <c r="C427" i="24"/>
  <c r="B427" i="24"/>
  <c r="D428" i="24"/>
  <c r="C428" i="24"/>
  <c r="B428" i="24"/>
  <c r="D429" i="24"/>
  <c r="C429" i="24"/>
  <c r="B429" i="24"/>
  <c r="D430" i="24"/>
  <c r="C430" i="24"/>
  <c r="B430" i="24"/>
  <c r="D431" i="24"/>
  <c r="C431" i="24"/>
  <c r="B431" i="24"/>
  <c r="D432" i="24"/>
  <c r="C432" i="24"/>
  <c r="B432" i="24"/>
  <c r="D433" i="24"/>
  <c r="C433" i="24"/>
  <c r="B433" i="24"/>
  <c r="D434" i="24"/>
  <c r="C434" i="24"/>
  <c r="B434" i="24"/>
  <c r="D435" i="24"/>
  <c r="C435" i="24"/>
  <c r="B435" i="24"/>
  <c r="D436" i="24"/>
  <c r="C436" i="24"/>
  <c r="B436" i="24"/>
  <c r="D437" i="24"/>
  <c r="C437" i="24"/>
  <c r="B437" i="24"/>
  <c r="D438" i="24"/>
  <c r="C438" i="24"/>
  <c r="B438" i="24"/>
  <c r="D439" i="24"/>
  <c r="C439" i="24"/>
  <c r="B439" i="24"/>
  <c r="D440" i="24"/>
  <c r="C440" i="24"/>
  <c r="B440" i="24"/>
  <c r="D441" i="24"/>
  <c r="C441" i="24"/>
  <c r="B441" i="24"/>
  <c r="D442" i="24"/>
  <c r="C442" i="24"/>
  <c r="B442" i="24"/>
  <c r="D443" i="24"/>
  <c r="C443" i="24"/>
  <c r="B443" i="24"/>
  <c r="D444" i="24"/>
  <c r="C444" i="24"/>
  <c r="B444" i="24"/>
  <c r="D445" i="24"/>
  <c r="C445" i="24"/>
  <c r="B445" i="24"/>
  <c r="D446" i="24"/>
  <c r="C446" i="24"/>
  <c r="B446" i="24"/>
  <c r="D447" i="24"/>
  <c r="C447" i="24"/>
  <c r="B447" i="24"/>
  <c r="D448" i="24"/>
  <c r="C448" i="24"/>
  <c r="B448" i="24"/>
  <c r="D449" i="24"/>
  <c r="C449" i="24"/>
  <c r="B449" i="24"/>
  <c r="D450" i="24"/>
  <c r="C450" i="24"/>
  <c r="B450" i="24"/>
  <c r="D451" i="24"/>
  <c r="C451" i="24"/>
  <c r="B451" i="24"/>
  <c r="D452" i="24"/>
  <c r="C452" i="24"/>
  <c r="B452" i="24"/>
  <c r="D453" i="24"/>
  <c r="C453" i="24"/>
  <c r="B453" i="24"/>
  <c r="D454" i="24"/>
  <c r="C454" i="24"/>
  <c r="B454" i="24"/>
  <c r="D455" i="24"/>
  <c r="C455" i="24"/>
  <c r="B455" i="24"/>
  <c r="D456" i="24"/>
  <c r="C456" i="24"/>
  <c r="B456" i="24"/>
  <c r="D457" i="24"/>
  <c r="C457" i="24"/>
  <c r="B457" i="24"/>
  <c r="D458" i="24"/>
  <c r="C458" i="24"/>
  <c r="B458" i="24"/>
  <c r="D459" i="24"/>
  <c r="C459" i="24"/>
  <c r="B459" i="24"/>
  <c r="D460" i="24"/>
  <c r="C460" i="24"/>
  <c r="B460" i="24"/>
  <c r="D461" i="24"/>
  <c r="C461" i="24"/>
  <c r="B461" i="24"/>
  <c r="D462" i="24"/>
  <c r="C462" i="24"/>
  <c r="B462" i="24"/>
  <c r="D463" i="24"/>
  <c r="C463" i="24"/>
  <c r="B463" i="24"/>
  <c r="D464" i="24"/>
  <c r="C464" i="24"/>
  <c r="B464" i="24"/>
  <c r="D465" i="24"/>
  <c r="C465" i="24"/>
  <c r="B465" i="24"/>
  <c r="D466" i="24"/>
  <c r="C466" i="24"/>
  <c r="B466" i="24"/>
  <c r="D467" i="24"/>
  <c r="C467" i="24"/>
  <c r="B467" i="24"/>
  <c r="D468" i="24"/>
  <c r="C468" i="24"/>
  <c r="B468" i="24"/>
  <c r="D469" i="24"/>
  <c r="C469" i="24"/>
  <c r="B469" i="24"/>
  <c r="D470" i="24"/>
  <c r="C470" i="24"/>
  <c r="B470" i="24"/>
  <c r="D471" i="24"/>
  <c r="C471" i="24"/>
  <c r="B471" i="24"/>
  <c r="D472" i="24"/>
  <c r="C472" i="24"/>
  <c r="B472" i="24"/>
  <c r="D473" i="24"/>
  <c r="C473" i="24"/>
  <c r="B473" i="24"/>
  <c r="D474" i="24"/>
  <c r="C474" i="24"/>
  <c r="B474" i="24"/>
  <c r="D475" i="24"/>
  <c r="C475" i="24"/>
  <c r="B475" i="24"/>
  <c r="D476" i="24"/>
  <c r="C476" i="24"/>
  <c r="B476" i="24"/>
  <c r="D477" i="24"/>
  <c r="C477" i="24"/>
  <c r="B477" i="24"/>
  <c r="D478" i="24"/>
  <c r="C478" i="24"/>
  <c r="B478" i="24"/>
  <c r="D479" i="24"/>
  <c r="C479" i="24"/>
  <c r="B479" i="24"/>
  <c r="D480" i="24"/>
  <c r="C480" i="24"/>
  <c r="B480" i="24"/>
  <c r="D481" i="24"/>
  <c r="C481" i="24"/>
  <c r="B481" i="24"/>
  <c r="D482" i="24"/>
  <c r="C482" i="24"/>
  <c r="B482" i="24"/>
  <c r="D483" i="24"/>
  <c r="C483" i="24"/>
  <c r="B483" i="24"/>
  <c r="D484" i="24"/>
  <c r="C484" i="24"/>
  <c r="B484" i="24"/>
  <c r="D485" i="24"/>
  <c r="C485" i="24"/>
  <c r="B485" i="24"/>
  <c r="D486" i="24"/>
  <c r="C486" i="24"/>
  <c r="B486" i="24"/>
  <c r="D487" i="24"/>
  <c r="C487" i="24"/>
  <c r="B487" i="24"/>
  <c r="D488" i="24"/>
  <c r="C488" i="24"/>
  <c r="B488" i="24"/>
  <c r="D489" i="24"/>
  <c r="C489" i="24"/>
  <c r="B489" i="24"/>
  <c r="D490" i="24"/>
  <c r="C490" i="24"/>
  <c r="B490" i="24"/>
  <c r="D491" i="24"/>
  <c r="C491" i="24"/>
  <c r="B491" i="24"/>
  <c r="D492" i="24"/>
  <c r="C492" i="24"/>
  <c r="B492" i="24"/>
  <c r="D493" i="24"/>
  <c r="C493" i="24"/>
  <c r="B493" i="24"/>
  <c r="D494" i="24"/>
  <c r="C494" i="24"/>
  <c r="B494" i="24"/>
  <c r="D495" i="24"/>
  <c r="C495" i="24"/>
  <c r="B495" i="24"/>
  <c r="D496" i="24"/>
  <c r="C496" i="24"/>
  <c r="B496" i="24"/>
  <c r="D497" i="24"/>
  <c r="C497" i="24"/>
  <c r="B497" i="24"/>
  <c r="D498" i="24"/>
  <c r="C498" i="24"/>
  <c r="B498" i="24"/>
  <c r="D499" i="24"/>
  <c r="C499" i="24"/>
  <c r="B499" i="24"/>
  <c r="D500" i="24"/>
  <c r="C500" i="24"/>
  <c r="B500" i="24"/>
  <c r="D501" i="24"/>
  <c r="C501" i="24"/>
  <c r="B501" i="24"/>
  <c r="D502" i="24"/>
  <c r="C502" i="24"/>
  <c r="B502" i="24"/>
  <c r="D503" i="24"/>
  <c r="C503" i="24"/>
  <c r="B503" i="24"/>
  <c r="D504" i="24"/>
  <c r="C504" i="24"/>
  <c r="B504" i="24"/>
  <c r="D505" i="24"/>
  <c r="C505" i="24"/>
  <c r="B505" i="24"/>
  <c r="D506" i="24"/>
  <c r="C506" i="24"/>
  <c r="B506" i="24"/>
  <c r="D507" i="24"/>
  <c r="C507" i="24"/>
  <c r="B507" i="24"/>
  <c r="D508" i="24"/>
  <c r="C508" i="24"/>
  <c r="B508" i="24"/>
  <c r="D509" i="24"/>
  <c r="C509" i="24"/>
  <c r="B509" i="24"/>
  <c r="D510" i="24"/>
  <c r="C510" i="24"/>
  <c r="B510" i="24"/>
  <c r="D511" i="24"/>
  <c r="C511" i="24"/>
  <c r="B511" i="24"/>
  <c r="D512" i="24"/>
  <c r="C512" i="24"/>
  <c r="B512" i="24"/>
  <c r="D513" i="24"/>
  <c r="C513" i="24"/>
  <c r="B513" i="24"/>
  <c r="D514" i="24"/>
  <c r="C514" i="24"/>
  <c r="B514" i="24"/>
  <c r="D515" i="24"/>
  <c r="C515" i="24"/>
  <c r="B515" i="24"/>
  <c r="D516" i="24"/>
  <c r="C516" i="24"/>
  <c r="B516" i="24"/>
  <c r="D517" i="24"/>
  <c r="C517" i="24"/>
  <c r="B517" i="24"/>
  <c r="D518" i="24"/>
  <c r="C518" i="24"/>
  <c r="B518" i="24"/>
  <c r="D519" i="24"/>
  <c r="C519" i="24"/>
  <c r="B519" i="24"/>
  <c r="D520" i="24"/>
  <c r="C520" i="24"/>
  <c r="B520" i="24"/>
  <c r="D521" i="24"/>
  <c r="C521" i="24"/>
  <c r="B521" i="24"/>
  <c r="D522" i="24"/>
  <c r="C522" i="24"/>
  <c r="B522" i="24"/>
  <c r="D523" i="24"/>
  <c r="C523" i="24"/>
  <c r="B523" i="24"/>
  <c r="D524" i="24"/>
  <c r="C524" i="24"/>
  <c r="B524" i="24"/>
  <c r="D525" i="24"/>
  <c r="C525" i="24"/>
  <c r="B525" i="24"/>
  <c r="D526" i="24"/>
  <c r="C526" i="24"/>
  <c r="B526" i="24"/>
  <c r="D527" i="24"/>
  <c r="C527" i="24"/>
  <c r="B527" i="24"/>
  <c r="D528" i="24"/>
  <c r="C528" i="24"/>
  <c r="B528" i="24"/>
  <c r="D529" i="24"/>
  <c r="C529" i="24"/>
  <c r="B529" i="24"/>
  <c r="D530" i="24"/>
  <c r="C530" i="24"/>
  <c r="B530" i="24"/>
  <c r="D531" i="24"/>
  <c r="C531" i="24"/>
  <c r="B531" i="24"/>
  <c r="D532" i="24"/>
  <c r="C532" i="24"/>
  <c r="B532" i="24"/>
  <c r="D533" i="24"/>
  <c r="C533" i="24"/>
  <c r="B533" i="24"/>
  <c r="D534" i="24"/>
  <c r="C534" i="24"/>
  <c r="B534" i="24"/>
  <c r="D535" i="24"/>
  <c r="C535" i="24"/>
  <c r="B535" i="24"/>
  <c r="D536" i="24"/>
  <c r="C536" i="24"/>
  <c r="B536" i="24"/>
  <c r="D537" i="24"/>
  <c r="C537" i="24"/>
  <c r="B537" i="24"/>
  <c r="D538" i="24"/>
  <c r="C538" i="24"/>
  <c r="B538" i="24"/>
  <c r="D539" i="24"/>
  <c r="C539" i="24"/>
  <c r="B539" i="24"/>
  <c r="D540" i="24"/>
  <c r="C540" i="24"/>
  <c r="B540" i="24"/>
  <c r="D541" i="24"/>
  <c r="C541" i="24"/>
  <c r="B541" i="24"/>
  <c r="D542" i="24"/>
  <c r="C542" i="24"/>
  <c r="B542" i="24"/>
  <c r="D543" i="24"/>
  <c r="C543" i="24"/>
  <c r="B543" i="24"/>
  <c r="D544" i="24"/>
  <c r="C544" i="24"/>
  <c r="B544" i="24"/>
  <c r="D545" i="24"/>
  <c r="C545" i="24"/>
  <c r="B545" i="24"/>
  <c r="D546" i="24"/>
  <c r="C546" i="24"/>
  <c r="B546" i="24"/>
  <c r="D547" i="24"/>
  <c r="C547" i="24"/>
  <c r="B547" i="24"/>
  <c r="D548" i="24"/>
  <c r="C548" i="24"/>
  <c r="B548" i="24"/>
  <c r="D549" i="24"/>
  <c r="C549" i="24"/>
  <c r="B549" i="24"/>
  <c r="D550" i="24"/>
  <c r="C550" i="24"/>
  <c r="B550" i="24"/>
  <c r="D551" i="24"/>
  <c r="C551" i="24"/>
  <c r="B551" i="24"/>
  <c r="D552" i="24"/>
  <c r="C552" i="24"/>
  <c r="B552" i="24"/>
  <c r="D553" i="24"/>
  <c r="C553" i="24"/>
  <c r="B553" i="24"/>
  <c r="D554" i="24"/>
  <c r="C554" i="24"/>
  <c r="B554" i="24"/>
  <c r="D555" i="24"/>
  <c r="C555" i="24"/>
  <c r="B555" i="24"/>
  <c r="D556" i="24"/>
  <c r="C556" i="24"/>
  <c r="B556" i="24"/>
  <c r="D557" i="24"/>
  <c r="C557" i="24"/>
  <c r="B557" i="24"/>
  <c r="D558" i="24"/>
  <c r="C558" i="24"/>
  <c r="B558" i="24"/>
  <c r="D559" i="24"/>
  <c r="C559" i="24"/>
  <c r="B559" i="24"/>
  <c r="D560" i="24"/>
  <c r="C560" i="24"/>
  <c r="B560" i="24"/>
  <c r="D561" i="24"/>
  <c r="C561" i="24"/>
  <c r="B561" i="24"/>
  <c r="D562" i="24"/>
  <c r="C562" i="24"/>
  <c r="B562" i="24"/>
  <c r="D563" i="24"/>
  <c r="C563" i="24"/>
  <c r="B563" i="24"/>
  <c r="D564" i="24"/>
  <c r="C564" i="24"/>
  <c r="B564" i="24"/>
  <c r="D565" i="24"/>
  <c r="C565" i="24"/>
  <c r="B565" i="24"/>
  <c r="D566" i="24"/>
  <c r="C566" i="24"/>
  <c r="B566" i="24"/>
  <c r="D567" i="24"/>
  <c r="C567" i="24"/>
  <c r="B567" i="24"/>
  <c r="D568" i="24"/>
  <c r="C568" i="24"/>
  <c r="B568" i="24"/>
  <c r="D569" i="24"/>
  <c r="C569" i="24"/>
  <c r="B569" i="24"/>
  <c r="D570" i="24"/>
  <c r="C570" i="24"/>
  <c r="B570" i="24"/>
  <c r="D571" i="24"/>
  <c r="C571" i="24"/>
  <c r="B571" i="24"/>
  <c r="D572" i="24"/>
  <c r="C572" i="24"/>
  <c r="B572" i="24"/>
  <c r="D573" i="24"/>
  <c r="C573" i="24"/>
  <c r="B573" i="24"/>
  <c r="D574" i="24"/>
  <c r="C574" i="24"/>
  <c r="B574" i="24"/>
  <c r="D575" i="24"/>
  <c r="C575" i="24"/>
  <c r="B575" i="24"/>
  <c r="D576" i="24"/>
  <c r="C576" i="24"/>
  <c r="B576" i="24"/>
  <c r="D577" i="24"/>
  <c r="C577" i="24"/>
  <c r="B577" i="24"/>
  <c r="D578" i="24"/>
  <c r="C578" i="24"/>
  <c r="B578" i="24"/>
  <c r="D579" i="24"/>
  <c r="C579" i="24"/>
  <c r="B579" i="24"/>
  <c r="D580" i="24"/>
  <c r="C580" i="24"/>
  <c r="B580" i="24"/>
  <c r="D581" i="24"/>
  <c r="C581" i="24"/>
  <c r="B581" i="24"/>
  <c r="D582" i="24"/>
  <c r="C582" i="24"/>
  <c r="B582" i="24"/>
  <c r="D583" i="24"/>
  <c r="C583" i="24"/>
  <c r="B583" i="24"/>
  <c r="D584" i="24"/>
  <c r="C584" i="24"/>
  <c r="B584" i="24"/>
  <c r="D585" i="24"/>
  <c r="C585" i="24"/>
  <c r="B585" i="24"/>
  <c r="D586" i="24"/>
  <c r="C586" i="24"/>
  <c r="B586" i="24"/>
  <c r="D587" i="24"/>
  <c r="C587" i="24"/>
  <c r="B587" i="24"/>
  <c r="D588" i="24"/>
  <c r="C588" i="24"/>
  <c r="B588" i="24"/>
  <c r="D589" i="24"/>
  <c r="C589" i="24"/>
  <c r="B589" i="24"/>
  <c r="D590" i="24"/>
  <c r="C590" i="24"/>
  <c r="B590" i="24"/>
  <c r="D591" i="24"/>
  <c r="C591" i="24"/>
  <c r="B591" i="24"/>
  <c r="D592" i="24"/>
  <c r="C592" i="24"/>
  <c r="B592" i="24"/>
  <c r="D593" i="24"/>
  <c r="C593" i="24"/>
  <c r="B593" i="24"/>
  <c r="D594" i="24"/>
  <c r="C594" i="24"/>
  <c r="B594" i="24"/>
  <c r="D595" i="24"/>
  <c r="C595" i="24"/>
  <c r="B595" i="24"/>
  <c r="D596" i="24"/>
  <c r="C596" i="24"/>
  <c r="B596" i="24"/>
  <c r="D597" i="24"/>
  <c r="C597" i="24"/>
  <c r="B597" i="24"/>
  <c r="D598" i="24"/>
  <c r="C598" i="24"/>
  <c r="B598" i="24"/>
  <c r="D599" i="24"/>
  <c r="C599" i="24"/>
  <c r="B599" i="24"/>
  <c r="D600" i="24"/>
  <c r="C600" i="24"/>
  <c r="B600" i="24"/>
  <c r="D601" i="24"/>
  <c r="C601" i="24"/>
  <c r="B601" i="24"/>
  <c r="D602" i="24"/>
  <c r="C602" i="24"/>
  <c r="B602" i="24"/>
  <c r="D603" i="24"/>
  <c r="C603" i="24"/>
  <c r="B603" i="24"/>
  <c r="D604" i="24"/>
  <c r="C604" i="24"/>
  <c r="B604" i="24"/>
  <c r="D605" i="24"/>
  <c r="C605" i="24"/>
  <c r="B605" i="24"/>
  <c r="D606" i="24"/>
  <c r="C606" i="24"/>
  <c r="B606" i="24"/>
  <c r="D607" i="24"/>
  <c r="C607" i="24"/>
  <c r="B607" i="24"/>
  <c r="D608" i="24"/>
  <c r="C608" i="24"/>
  <c r="B608" i="24"/>
  <c r="D609" i="24"/>
  <c r="C609" i="24"/>
  <c r="B609" i="24"/>
  <c r="D610" i="24"/>
  <c r="C610" i="24"/>
  <c r="B610" i="24"/>
  <c r="D611" i="24"/>
  <c r="C611" i="24"/>
  <c r="B611" i="24"/>
  <c r="D612" i="24"/>
  <c r="C612" i="24"/>
  <c r="B612" i="24"/>
  <c r="D613" i="24"/>
  <c r="C613" i="24"/>
  <c r="B613" i="24"/>
  <c r="D614" i="24"/>
  <c r="C614" i="24"/>
  <c r="B614" i="24"/>
  <c r="D615" i="24"/>
  <c r="C615" i="24"/>
  <c r="B615" i="24"/>
  <c r="D616" i="24"/>
  <c r="C616" i="24"/>
  <c r="B616" i="24"/>
  <c r="D617" i="24"/>
  <c r="C617" i="24"/>
  <c r="B617" i="24"/>
  <c r="D618" i="24"/>
  <c r="C618" i="24"/>
  <c r="B618" i="24"/>
  <c r="D619" i="24"/>
  <c r="C619" i="24"/>
  <c r="B619" i="24"/>
  <c r="D620" i="24"/>
  <c r="C620" i="24"/>
  <c r="B620" i="24"/>
  <c r="D621" i="24"/>
  <c r="C621" i="24"/>
  <c r="B621" i="24"/>
  <c r="D622" i="24"/>
  <c r="C622" i="24"/>
  <c r="B622" i="24"/>
  <c r="D623" i="24"/>
  <c r="C623" i="24"/>
  <c r="B623" i="24"/>
  <c r="D624" i="24"/>
  <c r="C624" i="24"/>
  <c r="B624" i="24"/>
  <c r="D625" i="24"/>
  <c r="C625" i="24"/>
  <c r="B625" i="24"/>
  <c r="D626" i="24"/>
  <c r="C626" i="24"/>
  <c r="B626" i="24"/>
  <c r="D627" i="24"/>
  <c r="C627" i="24"/>
  <c r="B627" i="24"/>
  <c r="D628" i="24"/>
  <c r="C628" i="24"/>
  <c r="B628" i="24"/>
  <c r="D629" i="24"/>
  <c r="C629" i="24"/>
  <c r="B629" i="24"/>
  <c r="D630" i="24"/>
  <c r="C630" i="24"/>
  <c r="B630" i="24"/>
  <c r="D631" i="24"/>
  <c r="C631" i="24"/>
  <c r="B631" i="24"/>
  <c r="D632" i="24"/>
  <c r="C632" i="24"/>
  <c r="B632" i="24"/>
  <c r="D633" i="24"/>
  <c r="C633" i="24"/>
  <c r="B633" i="24"/>
  <c r="D634" i="24"/>
  <c r="C634" i="24"/>
  <c r="B634" i="24"/>
  <c r="D635" i="24"/>
  <c r="C635" i="24"/>
  <c r="B635" i="24"/>
  <c r="D636" i="24"/>
  <c r="C636" i="24"/>
  <c r="B636" i="24"/>
  <c r="D637" i="24"/>
  <c r="C637" i="24"/>
  <c r="B637" i="24"/>
  <c r="D638" i="24"/>
  <c r="C638" i="24"/>
  <c r="B638" i="24"/>
  <c r="D639" i="24"/>
  <c r="C639" i="24"/>
  <c r="B639" i="24"/>
  <c r="D640" i="24"/>
  <c r="C640" i="24"/>
  <c r="B640" i="24"/>
  <c r="D641" i="24"/>
  <c r="C641" i="24"/>
  <c r="B641" i="24"/>
  <c r="D642" i="24"/>
  <c r="C642" i="24"/>
  <c r="B642" i="24"/>
  <c r="D643" i="24"/>
  <c r="C643" i="24"/>
  <c r="B643" i="24"/>
  <c r="D644" i="24"/>
  <c r="C644" i="24"/>
  <c r="B644" i="24"/>
  <c r="D645" i="24"/>
  <c r="C645" i="24"/>
  <c r="B645" i="24"/>
  <c r="D646" i="24"/>
  <c r="C646" i="24"/>
  <c r="B646" i="24"/>
  <c r="D647" i="24"/>
  <c r="C647" i="24"/>
  <c r="B647" i="24"/>
  <c r="D648" i="24"/>
  <c r="C648" i="24"/>
  <c r="B648" i="24"/>
  <c r="D649" i="24"/>
  <c r="C649" i="24"/>
  <c r="B649" i="24"/>
  <c r="D650" i="24"/>
  <c r="C650" i="24"/>
  <c r="B650" i="24"/>
  <c r="D651" i="24"/>
  <c r="C651" i="24"/>
  <c r="B651" i="24"/>
  <c r="D652" i="24"/>
  <c r="C652" i="24"/>
  <c r="B652" i="24"/>
  <c r="D653" i="24"/>
  <c r="C653" i="24"/>
  <c r="B653" i="24"/>
  <c r="D654" i="24"/>
  <c r="C654" i="24"/>
  <c r="B654" i="24"/>
  <c r="D655" i="24"/>
  <c r="C655" i="24"/>
  <c r="B655" i="24"/>
  <c r="D656" i="24"/>
  <c r="C656" i="24"/>
  <c r="B656" i="24"/>
  <c r="D657" i="24"/>
  <c r="C657" i="24"/>
  <c r="B657" i="24"/>
  <c r="D658" i="24"/>
  <c r="C658" i="24"/>
  <c r="B658" i="24"/>
  <c r="D659" i="24"/>
  <c r="C659" i="24"/>
  <c r="B659" i="24"/>
  <c r="D660" i="24"/>
  <c r="C660" i="24"/>
  <c r="B660" i="24"/>
  <c r="D661" i="24"/>
  <c r="C661" i="24"/>
  <c r="B661" i="24"/>
  <c r="D662" i="24"/>
  <c r="C662" i="24"/>
  <c r="B662" i="24"/>
  <c r="D663" i="24"/>
  <c r="C663" i="24"/>
  <c r="B663" i="24"/>
  <c r="D664" i="24"/>
  <c r="C664" i="24"/>
  <c r="B664" i="24"/>
  <c r="D665" i="24"/>
  <c r="C665" i="24"/>
  <c r="B665" i="24"/>
  <c r="D666" i="24"/>
  <c r="C666" i="24"/>
  <c r="B666" i="24"/>
  <c r="D667" i="24"/>
  <c r="C667" i="24"/>
  <c r="B667" i="24"/>
  <c r="D668" i="24"/>
  <c r="C668" i="24"/>
  <c r="B668" i="24"/>
  <c r="D669" i="24"/>
  <c r="C669" i="24"/>
  <c r="B669" i="24"/>
  <c r="D670" i="24"/>
  <c r="C670" i="24"/>
  <c r="B670" i="24"/>
  <c r="D671" i="24"/>
  <c r="C671" i="24"/>
  <c r="B671" i="24"/>
  <c r="D672" i="24"/>
  <c r="C672" i="24"/>
  <c r="B672" i="24"/>
  <c r="D673" i="24"/>
  <c r="C673" i="24"/>
  <c r="B673" i="24"/>
  <c r="D674" i="24"/>
  <c r="C674" i="24"/>
  <c r="B674" i="24"/>
  <c r="D675" i="24"/>
  <c r="C675" i="24"/>
  <c r="B675" i="24"/>
  <c r="D676" i="24"/>
  <c r="C676" i="24"/>
  <c r="B676" i="24"/>
  <c r="D677" i="24"/>
  <c r="C677" i="24"/>
  <c r="B677" i="24"/>
  <c r="D678" i="24"/>
  <c r="C678" i="24"/>
  <c r="B678" i="24"/>
  <c r="D679" i="24"/>
  <c r="C679" i="24"/>
  <c r="B679" i="24"/>
  <c r="D680" i="24"/>
  <c r="C680" i="24"/>
  <c r="B680" i="24"/>
  <c r="D681" i="24"/>
  <c r="C681" i="24"/>
  <c r="B681" i="24"/>
  <c r="D682" i="24"/>
  <c r="C682" i="24"/>
  <c r="B682" i="24"/>
  <c r="D683" i="24"/>
  <c r="C683" i="24"/>
  <c r="B683" i="24"/>
  <c r="D684" i="24"/>
  <c r="C684" i="24"/>
  <c r="B684" i="24"/>
  <c r="D685" i="24"/>
  <c r="C685" i="24"/>
  <c r="B685" i="24"/>
  <c r="D686" i="24"/>
  <c r="C686" i="24"/>
  <c r="B686" i="24"/>
  <c r="D687" i="24"/>
  <c r="C687" i="24"/>
  <c r="B687" i="24"/>
  <c r="D688" i="24"/>
  <c r="C688" i="24"/>
  <c r="B688" i="24"/>
  <c r="D689" i="24"/>
  <c r="C689" i="24"/>
  <c r="B689" i="24"/>
  <c r="D690" i="24"/>
  <c r="C690" i="24"/>
  <c r="B690" i="24"/>
  <c r="D691" i="24"/>
  <c r="C691" i="24"/>
  <c r="B691" i="24"/>
  <c r="D692" i="24"/>
  <c r="C692" i="24"/>
  <c r="B692" i="24"/>
  <c r="D693" i="24"/>
  <c r="C693" i="24"/>
  <c r="B693" i="24"/>
  <c r="D694" i="24"/>
  <c r="C694" i="24"/>
  <c r="B694" i="24"/>
  <c r="D695" i="24"/>
  <c r="C695" i="24"/>
  <c r="B695" i="24"/>
  <c r="D696" i="24"/>
  <c r="C696" i="24"/>
  <c r="B696" i="24"/>
  <c r="D697" i="24"/>
  <c r="C697" i="24"/>
  <c r="B697" i="24"/>
  <c r="D698" i="24"/>
  <c r="C698" i="24"/>
  <c r="B698" i="24"/>
  <c r="D699" i="24"/>
  <c r="C699" i="24"/>
  <c r="B699" i="24"/>
  <c r="D700" i="24"/>
  <c r="C700" i="24"/>
  <c r="B700" i="24"/>
  <c r="D701" i="24"/>
  <c r="C701" i="24"/>
  <c r="B701" i="24"/>
  <c r="D702" i="24"/>
  <c r="C702" i="24"/>
  <c r="B702" i="24"/>
  <c r="D703" i="24"/>
  <c r="C703" i="24"/>
  <c r="B703" i="24"/>
  <c r="D704" i="24"/>
  <c r="C704" i="24"/>
  <c r="B704" i="24"/>
  <c r="D705" i="24"/>
  <c r="C705" i="24"/>
  <c r="B705" i="24"/>
  <c r="D706" i="24"/>
  <c r="C706" i="24"/>
  <c r="B706" i="24"/>
  <c r="D707" i="24"/>
  <c r="C707" i="24"/>
  <c r="B707" i="24"/>
  <c r="D708" i="24"/>
  <c r="C708" i="24"/>
  <c r="B708" i="24"/>
  <c r="D709" i="24"/>
  <c r="C709" i="24"/>
  <c r="B709" i="24"/>
  <c r="D710" i="24"/>
  <c r="C710" i="24"/>
  <c r="B710" i="24"/>
  <c r="D711" i="24"/>
  <c r="C711" i="24"/>
  <c r="B711" i="24"/>
  <c r="D712" i="24"/>
  <c r="C712" i="24"/>
  <c r="B712" i="24"/>
  <c r="D713" i="24"/>
  <c r="C713" i="24"/>
  <c r="B713" i="24"/>
  <c r="D714" i="24"/>
  <c r="C714" i="24"/>
  <c r="B714" i="24"/>
  <c r="D715" i="24"/>
  <c r="C715" i="24"/>
  <c r="B715" i="24"/>
  <c r="D716" i="24"/>
  <c r="C716" i="24"/>
  <c r="B716" i="24"/>
  <c r="D717" i="24"/>
  <c r="C717" i="24"/>
  <c r="B717" i="24"/>
  <c r="D718" i="24"/>
  <c r="C718" i="24"/>
  <c r="B718" i="24"/>
  <c r="D719" i="24"/>
  <c r="C719" i="24"/>
  <c r="B719" i="24"/>
  <c r="D720" i="24"/>
  <c r="C720" i="24"/>
  <c r="B720" i="24"/>
  <c r="D721" i="24"/>
  <c r="C721" i="24"/>
  <c r="B721" i="24"/>
  <c r="D722" i="24"/>
  <c r="C722" i="24"/>
  <c r="B722" i="24"/>
  <c r="D723" i="24"/>
  <c r="C723" i="24"/>
  <c r="B723" i="24"/>
  <c r="D724" i="24"/>
  <c r="C724" i="24"/>
  <c r="B724" i="24"/>
  <c r="D725" i="24"/>
  <c r="C725" i="24"/>
  <c r="B725" i="24"/>
  <c r="D726" i="24"/>
  <c r="C726" i="24"/>
  <c r="B726" i="24"/>
  <c r="D727" i="24"/>
  <c r="C727" i="24"/>
  <c r="B727" i="24"/>
  <c r="D728" i="24"/>
  <c r="C728" i="24"/>
  <c r="B728" i="24"/>
  <c r="D729" i="24"/>
  <c r="C729" i="24"/>
  <c r="B729" i="24"/>
  <c r="D730" i="24"/>
  <c r="C730" i="24"/>
  <c r="B730" i="24"/>
  <c r="D731" i="24"/>
  <c r="C731" i="24"/>
  <c r="B731" i="24"/>
  <c r="D732" i="24"/>
  <c r="C732" i="24"/>
  <c r="B732" i="24"/>
  <c r="D733" i="24"/>
  <c r="C733" i="24"/>
  <c r="B733" i="24"/>
  <c r="D734" i="24"/>
  <c r="C734" i="24"/>
  <c r="B734" i="24"/>
  <c r="D735" i="24"/>
  <c r="C735" i="24"/>
  <c r="B735" i="24"/>
  <c r="D736" i="24"/>
  <c r="C736" i="24"/>
  <c r="B736" i="24"/>
  <c r="D737" i="24"/>
  <c r="C737" i="24"/>
  <c r="B737" i="24"/>
  <c r="D738" i="24"/>
  <c r="C738" i="24"/>
  <c r="B738" i="24"/>
  <c r="D739" i="24"/>
  <c r="C739" i="24"/>
  <c r="B739" i="24"/>
  <c r="D740" i="24"/>
  <c r="C740" i="24"/>
  <c r="B740" i="24"/>
  <c r="D741" i="24"/>
  <c r="C741" i="24"/>
  <c r="B741" i="24"/>
  <c r="D742" i="24"/>
  <c r="C742" i="24"/>
  <c r="B742" i="24"/>
  <c r="D743" i="24"/>
  <c r="C743" i="24"/>
  <c r="B743" i="24"/>
  <c r="D744" i="24"/>
  <c r="C744" i="24"/>
  <c r="B744" i="24"/>
  <c r="D745" i="24"/>
  <c r="C745" i="24"/>
  <c r="B745" i="24"/>
  <c r="D746" i="24"/>
  <c r="C746" i="24"/>
  <c r="B746" i="24"/>
  <c r="D747" i="24"/>
  <c r="C747" i="24"/>
  <c r="B747" i="24"/>
  <c r="D748" i="24"/>
  <c r="C748" i="24"/>
  <c r="B748" i="24"/>
  <c r="D749" i="24"/>
  <c r="C749" i="24"/>
  <c r="B749" i="24"/>
  <c r="D750" i="24"/>
  <c r="C750" i="24"/>
  <c r="B750" i="24"/>
  <c r="D751" i="24"/>
  <c r="C751" i="24"/>
  <c r="B751" i="24"/>
  <c r="D752" i="24"/>
  <c r="C752" i="24"/>
  <c r="B752" i="24"/>
  <c r="D753" i="24"/>
  <c r="C753" i="24"/>
  <c r="B753" i="24"/>
  <c r="D754" i="24"/>
  <c r="C754" i="24"/>
  <c r="B754" i="24"/>
  <c r="D755" i="24"/>
  <c r="C755" i="24"/>
  <c r="B755" i="24"/>
  <c r="D756" i="24"/>
  <c r="C756" i="24"/>
  <c r="B756" i="24"/>
  <c r="D757" i="24"/>
  <c r="C757" i="24"/>
  <c r="B757" i="24"/>
  <c r="D758" i="24"/>
  <c r="C758" i="24"/>
  <c r="B758" i="24"/>
  <c r="D759" i="24"/>
  <c r="C759" i="24"/>
  <c r="B759" i="24"/>
  <c r="D760" i="24"/>
  <c r="C760" i="24"/>
  <c r="B760" i="24"/>
  <c r="D761" i="24"/>
  <c r="C761" i="24"/>
  <c r="B761" i="24"/>
  <c r="D762" i="24"/>
  <c r="C762" i="24"/>
  <c r="B762" i="24"/>
  <c r="D763" i="24"/>
  <c r="C763" i="24"/>
  <c r="B763" i="24"/>
  <c r="D764" i="24"/>
  <c r="C764" i="24"/>
  <c r="B764" i="24"/>
  <c r="D765" i="24"/>
  <c r="C765" i="24"/>
  <c r="B765" i="24"/>
  <c r="D766" i="24"/>
  <c r="C766" i="24"/>
  <c r="B766" i="24"/>
  <c r="D767" i="24"/>
  <c r="C767" i="24"/>
  <c r="B767" i="24"/>
  <c r="D768" i="24"/>
  <c r="C768" i="24"/>
  <c r="B768" i="24"/>
  <c r="D769" i="24"/>
  <c r="C769" i="24"/>
  <c r="B769" i="24"/>
  <c r="D770" i="24"/>
  <c r="C770" i="24"/>
  <c r="B770" i="24"/>
  <c r="D771" i="24"/>
  <c r="C771" i="24"/>
  <c r="B771" i="24"/>
  <c r="D772" i="24"/>
  <c r="C772" i="24"/>
  <c r="B772" i="24"/>
  <c r="D773" i="24"/>
  <c r="C773" i="24"/>
  <c r="B773" i="24"/>
  <c r="D774" i="24"/>
  <c r="C774" i="24"/>
  <c r="B774" i="24"/>
  <c r="D775" i="24"/>
  <c r="C775" i="24"/>
  <c r="B775" i="24"/>
  <c r="D776" i="24"/>
  <c r="C776" i="24"/>
  <c r="B776" i="24"/>
  <c r="D777" i="24"/>
  <c r="C777" i="24"/>
  <c r="B777" i="24"/>
  <c r="D778" i="24"/>
  <c r="C778" i="24"/>
  <c r="B778" i="24"/>
  <c r="D779" i="24"/>
  <c r="C779" i="24"/>
  <c r="B779" i="24"/>
  <c r="D780" i="24"/>
  <c r="C780" i="24"/>
  <c r="B780" i="24"/>
  <c r="D781" i="24"/>
  <c r="C781" i="24"/>
  <c r="B781" i="24"/>
  <c r="D782" i="24"/>
  <c r="C782" i="24"/>
  <c r="B782" i="24"/>
  <c r="D783" i="24"/>
  <c r="C783" i="24"/>
  <c r="B783" i="24"/>
  <c r="D784" i="24"/>
  <c r="C784" i="24"/>
  <c r="B784" i="24"/>
  <c r="D785" i="24"/>
  <c r="C785" i="24"/>
  <c r="B785" i="24"/>
  <c r="D786" i="24"/>
  <c r="C786" i="24"/>
  <c r="B786" i="24"/>
  <c r="D787" i="24"/>
  <c r="C787" i="24"/>
  <c r="B787" i="24"/>
  <c r="D788" i="24"/>
  <c r="C788" i="24"/>
  <c r="B788" i="24"/>
  <c r="D789" i="24"/>
  <c r="C789" i="24"/>
  <c r="B789" i="24"/>
  <c r="D790" i="24"/>
  <c r="C790" i="24"/>
  <c r="B790" i="24"/>
  <c r="D791" i="24"/>
  <c r="C791" i="24"/>
  <c r="B791" i="24"/>
  <c r="D792" i="24"/>
  <c r="C792" i="24"/>
  <c r="B792" i="24"/>
  <c r="D793" i="24"/>
  <c r="C793" i="24"/>
  <c r="B793" i="24"/>
  <c r="D794" i="24"/>
  <c r="C794" i="24"/>
  <c r="B794" i="24"/>
  <c r="D795" i="24"/>
  <c r="C795" i="24"/>
  <c r="B795" i="24"/>
  <c r="D796" i="24"/>
  <c r="C796" i="24"/>
  <c r="B796" i="24"/>
  <c r="D797" i="24"/>
  <c r="C797" i="24"/>
  <c r="B797" i="24"/>
  <c r="D798" i="24"/>
  <c r="C798" i="24"/>
  <c r="B798" i="24"/>
  <c r="D799" i="24"/>
  <c r="C799" i="24"/>
  <c r="B799" i="24"/>
  <c r="D800" i="24"/>
  <c r="C800" i="24"/>
  <c r="B800" i="24"/>
  <c r="D801" i="24"/>
  <c r="C801" i="24"/>
  <c r="B801" i="24"/>
  <c r="D802" i="24"/>
  <c r="C802" i="24"/>
  <c r="B802" i="24"/>
  <c r="D803" i="24"/>
  <c r="C803" i="24"/>
  <c r="B803" i="24"/>
  <c r="D804" i="24"/>
  <c r="C804" i="24"/>
  <c r="B804" i="24"/>
  <c r="D805" i="24"/>
  <c r="C805" i="24"/>
  <c r="B805" i="24"/>
  <c r="D806" i="24"/>
  <c r="C806" i="24"/>
  <c r="B806" i="24"/>
  <c r="D807" i="24"/>
  <c r="C807" i="24"/>
  <c r="B807" i="24"/>
  <c r="D808" i="24"/>
  <c r="C808" i="24"/>
  <c r="B808" i="24"/>
  <c r="D809" i="24"/>
  <c r="C809" i="24"/>
  <c r="B809" i="24"/>
  <c r="D810" i="24"/>
  <c r="C810" i="24"/>
  <c r="B810" i="24"/>
  <c r="D811" i="24"/>
  <c r="C811" i="24"/>
  <c r="B811" i="24"/>
  <c r="D812" i="24"/>
  <c r="C812" i="24"/>
  <c r="B812" i="24"/>
  <c r="D813" i="24"/>
  <c r="C813" i="24"/>
  <c r="B813" i="24"/>
  <c r="D814" i="24"/>
  <c r="C814" i="24"/>
  <c r="B814" i="24"/>
  <c r="D815" i="24"/>
  <c r="C815" i="24"/>
  <c r="B815" i="24"/>
  <c r="D816" i="24"/>
  <c r="C816" i="24"/>
  <c r="B816" i="24"/>
  <c r="D817" i="24"/>
  <c r="C817" i="24"/>
  <c r="B817" i="24"/>
  <c r="D818" i="24"/>
  <c r="C818" i="24"/>
  <c r="B818" i="24"/>
  <c r="D819" i="24"/>
  <c r="C819" i="24"/>
  <c r="B819" i="24"/>
  <c r="D820" i="24"/>
  <c r="C820" i="24"/>
  <c r="B820" i="24"/>
  <c r="D821" i="24"/>
  <c r="C821" i="24"/>
  <c r="B821" i="24"/>
  <c r="D822" i="24"/>
  <c r="C822" i="24"/>
  <c r="B822" i="24"/>
  <c r="D823" i="24"/>
  <c r="C823" i="24"/>
  <c r="B823" i="24"/>
  <c r="D824" i="24"/>
  <c r="C824" i="24"/>
  <c r="B824" i="24"/>
  <c r="D825" i="24"/>
  <c r="C825" i="24"/>
  <c r="B825" i="24"/>
  <c r="D826" i="24"/>
  <c r="C826" i="24"/>
  <c r="B826" i="24"/>
  <c r="D827" i="24"/>
  <c r="C827" i="24"/>
  <c r="B827" i="24"/>
  <c r="D828" i="24"/>
  <c r="C828" i="24"/>
  <c r="B828" i="24"/>
  <c r="D829" i="24"/>
  <c r="C829" i="24"/>
  <c r="B829" i="24"/>
  <c r="D830" i="24"/>
  <c r="C830" i="24"/>
  <c r="B830" i="24"/>
  <c r="D831" i="24"/>
  <c r="C831" i="24"/>
  <c r="B831" i="24"/>
  <c r="D832" i="24"/>
  <c r="C832" i="24"/>
  <c r="B832" i="24"/>
  <c r="D833" i="24"/>
  <c r="C833" i="24"/>
  <c r="B833" i="24"/>
  <c r="D834" i="24"/>
  <c r="C834" i="24"/>
  <c r="B834" i="24"/>
  <c r="D835" i="24"/>
  <c r="C835" i="24"/>
  <c r="B835" i="24"/>
  <c r="D836" i="24"/>
  <c r="C836" i="24"/>
  <c r="B836" i="24"/>
  <c r="D837" i="24"/>
  <c r="C837" i="24"/>
  <c r="B837" i="24"/>
  <c r="D838" i="24"/>
  <c r="C838" i="24"/>
  <c r="B838" i="24"/>
  <c r="D839" i="24"/>
  <c r="C839" i="24"/>
  <c r="B839" i="24"/>
  <c r="D840" i="24"/>
  <c r="C840" i="24"/>
  <c r="B840" i="24"/>
  <c r="D841" i="24"/>
  <c r="C841" i="24"/>
  <c r="B841" i="24"/>
  <c r="D842" i="24"/>
  <c r="C842" i="24"/>
  <c r="B842" i="24"/>
  <c r="D843" i="24"/>
  <c r="C843" i="24"/>
  <c r="B843" i="24"/>
  <c r="D844" i="24"/>
  <c r="C844" i="24"/>
  <c r="B844" i="24"/>
  <c r="D845" i="24"/>
  <c r="C845" i="24"/>
  <c r="B845" i="24"/>
  <c r="D846" i="24"/>
  <c r="C846" i="24"/>
  <c r="B846" i="24"/>
  <c r="D847" i="24"/>
  <c r="C847" i="24"/>
  <c r="B847" i="24"/>
  <c r="D848" i="24"/>
  <c r="C848" i="24"/>
  <c r="B848" i="24"/>
  <c r="D849" i="24"/>
  <c r="C849" i="24"/>
  <c r="B849" i="24"/>
  <c r="D850" i="24"/>
  <c r="C850" i="24"/>
  <c r="B850" i="24"/>
  <c r="D851" i="24"/>
  <c r="C851" i="24"/>
  <c r="B851" i="24"/>
  <c r="D852" i="24"/>
  <c r="C852" i="24"/>
  <c r="B852" i="24"/>
  <c r="D853" i="24"/>
  <c r="C853" i="24"/>
  <c r="B853" i="24"/>
  <c r="D854" i="24"/>
  <c r="C854" i="24"/>
  <c r="B854" i="24"/>
  <c r="D855" i="24"/>
  <c r="C855" i="24"/>
  <c r="B855" i="24"/>
  <c r="D856" i="24"/>
  <c r="C856" i="24"/>
  <c r="B856" i="24"/>
  <c r="D857" i="24"/>
  <c r="C857" i="24"/>
  <c r="B857" i="24"/>
  <c r="D858" i="24"/>
  <c r="C858" i="24"/>
  <c r="B858" i="24"/>
  <c r="D859" i="24"/>
  <c r="C859" i="24"/>
  <c r="B859" i="24"/>
  <c r="D860" i="24"/>
  <c r="C860" i="24"/>
  <c r="B860" i="24"/>
  <c r="D861" i="24"/>
  <c r="C861" i="24"/>
  <c r="B861" i="24"/>
  <c r="D862" i="24"/>
  <c r="C862" i="24"/>
  <c r="B862" i="24"/>
  <c r="D863" i="24"/>
  <c r="C863" i="24"/>
  <c r="B863" i="24"/>
  <c r="D864" i="24"/>
  <c r="C864" i="24"/>
  <c r="B864" i="24"/>
  <c r="D865" i="24"/>
  <c r="C865" i="24"/>
  <c r="B865" i="24"/>
  <c r="D866" i="24"/>
  <c r="C866" i="24"/>
  <c r="B866" i="24"/>
  <c r="D867" i="24"/>
  <c r="C867" i="24"/>
  <c r="B867" i="24"/>
  <c r="D868" i="24"/>
  <c r="C868" i="24"/>
  <c r="B868" i="24"/>
  <c r="D869" i="24"/>
  <c r="C869" i="24"/>
  <c r="B869" i="24"/>
  <c r="D870" i="24"/>
  <c r="C870" i="24"/>
  <c r="B870" i="24"/>
  <c r="D871" i="24"/>
  <c r="C871" i="24"/>
  <c r="B871" i="24"/>
  <c r="D872" i="24"/>
  <c r="C872" i="24"/>
  <c r="B872" i="24"/>
  <c r="D873" i="24"/>
  <c r="C873" i="24"/>
  <c r="B873" i="24"/>
  <c r="D874" i="24"/>
  <c r="C874" i="24"/>
  <c r="B874" i="24"/>
  <c r="D875" i="24"/>
  <c r="C875" i="24"/>
  <c r="B875" i="24"/>
  <c r="D876" i="24"/>
  <c r="C876" i="24"/>
  <c r="B876" i="24"/>
  <c r="D877" i="24"/>
  <c r="C877" i="24"/>
  <c r="B877" i="24"/>
  <c r="D878" i="24"/>
  <c r="C878" i="24"/>
  <c r="B878" i="24"/>
  <c r="D879" i="24"/>
  <c r="C879" i="24"/>
  <c r="B879" i="24"/>
  <c r="D880" i="24"/>
  <c r="C880" i="24"/>
  <c r="B880" i="24"/>
  <c r="D881" i="24"/>
  <c r="C881" i="24"/>
  <c r="B881" i="24"/>
  <c r="D882" i="24"/>
  <c r="C882" i="24"/>
  <c r="B882" i="24"/>
  <c r="D883" i="24"/>
  <c r="C883" i="24"/>
  <c r="B883" i="24"/>
  <c r="D884" i="24"/>
  <c r="C884" i="24"/>
  <c r="B884" i="24"/>
  <c r="D885" i="24"/>
  <c r="C885" i="24"/>
  <c r="B885" i="24"/>
  <c r="D886" i="24"/>
  <c r="C886" i="24"/>
  <c r="B886" i="24"/>
  <c r="D887" i="24"/>
  <c r="C887" i="24"/>
  <c r="B887" i="24"/>
  <c r="D888" i="24"/>
  <c r="C888" i="24"/>
  <c r="B888" i="24"/>
  <c r="D889" i="24"/>
  <c r="C889" i="24"/>
  <c r="B889" i="24"/>
  <c r="D890" i="24"/>
  <c r="C890" i="24"/>
  <c r="B890" i="24"/>
  <c r="D891" i="24"/>
  <c r="C891" i="24"/>
  <c r="B891" i="24"/>
  <c r="D892" i="24"/>
  <c r="C892" i="24"/>
  <c r="B892" i="24"/>
  <c r="D893" i="24"/>
  <c r="C893" i="24"/>
  <c r="B893" i="24"/>
  <c r="D894" i="24"/>
  <c r="C894" i="24"/>
  <c r="B894" i="24"/>
  <c r="D895" i="24"/>
  <c r="C895" i="24"/>
  <c r="B895" i="24"/>
  <c r="D896" i="24"/>
  <c r="C896" i="24"/>
  <c r="B896" i="24"/>
  <c r="D897" i="24"/>
  <c r="C897" i="24"/>
  <c r="B897" i="24"/>
  <c r="D898" i="24"/>
  <c r="C898" i="24"/>
  <c r="B898" i="24"/>
  <c r="D899" i="24"/>
  <c r="C899" i="24"/>
  <c r="B899" i="24"/>
  <c r="D900" i="24"/>
  <c r="C900" i="24"/>
  <c r="B900" i="24"/>
  <c r="D901" i="24"/>
  <c r="C901" i="24"/>
  <c r="B901" i="24"/>
  <c r="D902" i="24"/>
  <c r="C902" i="24"/>
  <c r="B902" i="24"/>
  <c r="D903" i="24"/>
  <c r="C903" i="24"/>
  <c r="B903" i="24"/>
  <c r="D904" i="24"/>
  <c r="C904" i="24"/>
  <c r="B904" i="24"/>
  <c r="D905" i="24"/>
  <c r="C905" i="24"/>
  <c r="B905" i="24"/>
  <c r="D906" i="24"/>
  <c r="C906" i="24"/>
  <c r="B906" i="24"/>
  <c r="D907" i="24"/>
  <c r="C907" i="24"/>
  <c r="B907" i="24"/>
  <c r="D908" i="24"/>
  <c r="C908" i="24"/>
  <c r="B908" i="24"/>
  <c r="D909" i="24"/>
  <c r="C909" i="24"/>
  <c r="B909" i="24"/>
  <c r="D910" i="24"/>
  <c r="C910" i="24"/>
  <c r="B910" i="24"/>
  <c r="D911" i="24"/>
  <c r="C911" i="24"/>
  <c r="B911" i="24"/>
  <c r="D912" i="24"/>
  <c r="C912" i="24"/>
  <c r="B912" i="24"/>
  <c r="D913" i="24"/>
  <c r="C913" i="24"/>
  <c r="B913" i="24"/>
  <c r="D914" i="24"/>
  <c r="C914" i="24"/>
  <c r="B914" i="24"/>
  <c r="D915" i="24"/>
  <c r="C915" i="24"/>
  <c r="B915" i="24"/>
  <c r="D916" i="24"/>
  <c r="C916" i="24"/>
  <c r="B916" i="24"/>
  <c r="D917" i="24"/>
  <c r="C917" i="24"/>
  <c r="B917" i="24"/>
  <c r="D918" i="24"/>
  <c r="C918" i="24"/>
  <c r="B918" i="24"/>
  <c r="D919" i="24"/>
  <c r="C919" i="24"/>
  <c r="B919" i="24"/>
  <c r="D920" i="24"/>
  <c r="C920" i="24"/>
  <c r="B920" i="24"/>
  <c r="D921" i="24"/>
  <c r="C921" i="24"/>
  <c r="B921" i="24"/>
  <c r="D922" i="24"/>
  <c r="C922" i="24"/>
  <c r="B922" i="24"/>
  <c r="D923" i="24"/>
  <c r="C923" i="24"/>
  <c r="B923" i="24"/>
  <c r="D924" i="24"/>
  <c r="C924" i="24"/>
  <c r="B924" i="24"/>
  <c r="D925" i="24"/>
  <c r="C925" i="24"/>
  <c r="B925" i="24"/>
  <c r="D926" i="24"/>
  <c r="C926" i="24"/>
  <c r="B926" i="24"/>
  <c r="D927" i="24"/>
  <c r="C927" i="24"/>
  <c r="B927" i="24"/>
  <c r="D928" i="24"/>
  <c r="C928" i="24"/>
  <c r="B928" i="24"/>
  <c r="D929" i="24"/>
  <c r="C929" i="24"/>
  <c r="B929" i="24"/>
  <c r="D930" i="24"/>
  <c r="C930" i="24"/>
  <c r="B930" i="24"/>
  <c r="D931" i="24"/>
  <c r="C931" i="24"/>
  <c r="B931" i="24"/>
  <c r="D932" i="24"/>
  <c r="C932" i="24"/>
  <c r="B932" i="24"/>
  <c r="D933" i="24"/>
  <c r="C933" i="24"/>
  <c r="B933" i="24"/>
  <c r="D934" i="24"/>
  <c r="C934" i="24"/>
  <c r="B934" i="24"/>
  <c r="D935" i="24"/>
  <c r="C935" i="24"/>
  <c r="B935" i="24"/>
  <c r="D936" i="24"/>
  <c r="C936" i="24"/>
  <c r="B936" i="24"/>
  <c r="D937" i="24"/>
  <c r="C937" i="24"/>
  <c r="B937" i="24"/>
  <c r="D938" i="24"/>
  <c r="C938" i="24"/>
  <c r="B938" i="24"/>
  <c r="D939" i="24"/>
  <c r="C939" i="24"/>
  <c r="B939" i="24"/>
  <c r="D940" i="24"/>
  <c r="C940" i="24"/>
  <c r="B940" i="24"/>
  <c r="D941" i="24"/>
  <c r="C941" i="24"/>
  <c r="B941" i="24"/>
  <c r="D942" i="24"/>
  <c r="C942" i="24"/>
  <c r="B942" i="24"/>
  <c r="D943" i="24"/>
  <c r="C943" i="24"/>
  <c r="B943" i="24"/>
  <c r="D944" i="24"/>
  <c r="C944" i="24"/>
  <c r="B944" i="24"/>
  <c r="D945" i="24"/>
  <c r="C945" i="24"/>
  <c r="B945" i="24"/>
  <c r="D946" i="24"/>
  <c r="C946" i="24"/>
  <c r="B946" i="24"/>
  <c r="D947" i="24"/>
  <c r="C947" i="24"/>
  <c r="B947" i="24"/>
  <c r="D948" i="24"/>
  <c r="C948" i="24"/>
  <c r="B948" i="24"/>
  <c r="D949" i="24"/>
  <c r="C949" i="24"/>
  <c r="B949" i="24"/>
  <c r="D950" i="24"/>
  <c r="C950" i="24"/>
  <c r="B950" i="24"/>
  <c r="D951" i="24"/>
  <c r="C951" i="24"/>
  <c r="B951" i="24"/>
  <c r="D952" i="24"/>
  <c r="C952" i="24"/>
  <c r="B952" i="24"/>
  <c r="D953" i="24"/>
  <c r="C953" i="24"/>
  <c r="B953" i="24"/>
  <c r="D954" i="24"/>
  <c r="C954" i="24"/>
  <c r="B954" i="24"/>
  <c r="D955" i="24"/>
  <c r="C955" i="24"/>
  <c r="B955" i="24"/>
  <c r="D956" i="24"/>
  <c r="C956" i="24"/>
  <c r="B956" i="24"/>
  <c r="D957" i="24"/>
  <c r="C957" i="24"/>
  <c r="B957" i="24"/>
  <c r="D958" i="24"/>
  <c r="C958" i="24"/>
  <c r="B958" i="24"/>
  <c r="D959" i="24"/>
  <c r="C959" i="24"/>
  <c r="B959" i="24"/>
  <c r="D960" i="24"/>
  <c r="C960" i="24"/>
  <c r="B960" i="24"/>
  <c r="D961" i="24"/>
  <c r="C961" i="24"/>
  <c r="B961" i="24"/>
  <c r="D962" i="24"/>
  <c r="C962" i="24"/>
  <c r="B962" i="24"/>
  <c r="D963" i="24"/>
  <c r="C963" i="24"/>
  <c r="D964" i="24"/>
  <c r="C964" i="24"/>
  <c r="B964" i="24"/>
  <c r="D965" i="24"/>
  <c r="C965" i="24"/>
  <c r="B965" i="24"/>
  <c r="D966" i="24"/>
  <c r="C966" i="24"/>
  <c r="B966" i="24"/>
  <c r="D967" i="24"/>
  <c r="C967" i="24"/>
  <c r="B967" i="24"/>
  <c r="D968" i="24"/>
  <c r="C968" i="24"/>
  <c r="B968" i="24"/>
  <c r="D969" i="24"/>
  <c r="C969" i="24"/>
  <c r="B969" i="24"/>
  <c r="D970" i="24"/>
  <c r="C970" i="24"/>
  <c r="B970" i="24"/>
  <c r="D971" i="24"/>
  <c r="C971" i="24"/>
  <c r="B971" i="24"/>
  <c r="D972" i="24"/>
  <c r="C972" i="24"/>
  <c r="B972" i="24"/>
  <c r="D973" i="24"/>
  <c r="C973" i="24"/>
  <c r="B973" i="24"/>
  <c r="D974" i="24"/>
  <c r="C974" i="24"/>
  <c r="B974" i="24"/>
  <c r="D975" i="24"/>
  <c r="C975" i="24"/>
  <c r="B975" i="24"/>
  <c r="D976" i="24"/>
  <c r="C976" i="24"/>
  <c r="B976" i="24"/>
  <c r="D977" i="24"/>
  <c r="C977" i="24"/>
  <c r="B977" i="24"/>
  <c r="D978" i="24"/>
  <c r="C978" i="24"/>
  <c r="B978" i="24"/>
  <c r="D979" i="24"/>
  <c r="C979" i="24"/>
  <c r="B979" i="24"/>
  <c r="D980" i="24"/>
  <c r="C980" i="24"/>
  <c r="B980" i="24"/>
  <c r="D981" i="24"/>
  <c r="C981" i="24"/>
  <c r="B981" i="24"/>
  <c r="D982" i="24"/>
  <c r="C982" i="24"/>
  <c r="B982" i="24"/>
  <c r="D983" i="24"/>
  <c r="C983" i="24"/>
  <c r="B983" i="24"/>
  <c r="D984" i="24"/>
  <c r="C984" i="24"/>
  <c r="B984" i="24"/>
  <c r="D985" i="24"/>
  <c r="C985" i="24"/>
  <c r="B985" i="24"/>
  <c r="D986" i="24"/>
  <c r="C986" i="24"/>
  <c r="B986" i="24"/>
  <c r="D987" i="24"/>
  <c r="C987" i="24"/>
  <c r="B987" i="24"/>
  <c r="D988" i="24"/>
  <c r="C988" i="24"/>
  <c r="B988" i="24"/>
  <c r="D989" i="24"/>
  <c r="C989" i="24"/>
  <c r="B989" i="24"/>
  <c r="D990" i="24"/>
  <c r="C990" i="24"/>
  <c r="B990" i="24"/>
  <c r="D991" i="24"/>
  <c r="C991" i="24"/>
  <c r="B991" i="24"/>
  <c r="D992" i="24"/>
  <c r="C992" i="24"/>
  <c r="B992" i="24"/>
  <c r="D993" i="24"/>
  <c r="C993" i="24"/>
  <c r="B993" i="24"/>
  <c r="D994" i="24"/>
  <c r="C994" i="24"/>
  <c r="B994" i="24"/>
  <c r="D995" i="24"/>
  <c r="C995" i="24"/>
  <c r="B995" i="24"/>
  <c r="E7" i="23"/>
  <c r="B11" i="24"/>
  <c r="B12" i="24"/>
  <c r="B22" i="24"/>
  <c r="B23" i="24"/>
  <c r="B24" i="24"/>
  <c r="B25" i="24"/>
  <c r="B26" i="24"/>
  <c r="B27" i="24"/>
  <c r="B28" i="24"/>
  <c r="B29" i="24"/>
  <c r="B30" i="24"/>
  <c r="B31" i="24"/>
  <c r="B32" i="24"/>
  <c r="B33" i="24"/>
  <c r="B34" i="24"/>
  <c r="B35" i="24"/>
  <c r="B36" i="24"/>
  <c r="B37" i="24"/>
  <c r="B13" i="24"/>
  <c r="B14" i="24"/>
  <c r="B15" i="24"/>
  <c r="B16" i="24"/>
  <c r="B17" i="24"/>
  <c r="B18" i="24"/>
  <c r="B19" i="24"/>
  <c r="D1006" i="24"/>
  <c r="C1006" i="24"/>
  <c r="B1006" i="24"/>
  <c r="D1005" i="24"/>
  <c r="C1005" i="24"/>
  <c r="B1005" i="24"/>
  <c r="D1004" i="24"/>
  <c r="C1004" i="24"/>
  <c r="B1004" i="24"/>
  <c r="D1003" i="24"/>
  <c r="C1003" i="24"/>
  <c r="B1003" i="24"/>
  <c r="D1002" i="24"/>
  <c r="C1002" i="24"/>
  <c r="B1002" i="24"/>
  <c r="D1001" i="24"/>
  <c r="C1001" i="24"/>
  <c r="B1001" i="24"/>
  <c r="D1000" i="24"/>
  <c r="C1000" i="24"/>
  <c r="B1000" i="24"/>
  <c r="D999" i="24"/>
  <c r="C999" i="24"/>
  <c r="B999" i="24"/>
  <c r="D998" i="24"/>
  <c r="C998" i="24"/>
  <c r="B998" i="24"/>
  <c r="D997" i="24"/>
  <c r="C997" i="24"/>
  <c r="B997" i="24"/>
  <c r="D996" i="24"/>
  <c r="C996" i="24"/>
  <c r="B996" i="24"/>
  <c r="D45" i="24"/>
  <c r="C45" i="24"/>
  <c r="B45" i="24"/>
  <c r="D44" i="24"/>
  <c r="C44" i="24"/>
  <c r="B44" i="24"/>
  <c r="D43" i="24"/>
  <c r="C43" i="24"/>
  <c r="B43" i="24"/>
  <c r="D42" i="24"/>
  <c r="C42" i="24"/>
  <c r="B42" i="24"/>
  <c r="D41" i="24"/>
  <c r="C41" i="24"/>
  <c r="B41" i="24"/>
  <c r="D40" i="24"/>
  <c r="C40" i="24"/>
  <c r="B40" i="24"/>
  <c r="D39" i="24"/>
  <c r="C39" i="24"/>
  <c r="B39" i="24"/>
  <c r="D38" i="24"/>
  <c r="C38" i="24"/>
  <c r="B38" i="24"/>
  <c r="D37" i="24"/>
  <c r="C37" i="24"/>
  <c r="D1009" i="24"/>
  <c r="C1009" i="24"/>
  <c r="B1009" i="24"/>
  <c r="D1008" i="24"/>
  <c r="C1008" i="24"/>
  <c r="B1008" i="24"/>
  <c r="D1007" i="24"/>
  <c r="C1007" i="24"/>
  <c r="B1007" i="24"/>
  <c r="D36" i="24"/>
  <c r="C36" i="24"/>
  <c r="D35" i="24"/>
  <c r="C35" i="24"/>
  <c r="D34" i="24"/>
  <c r="C34" i="24"/>
  <c r="D33" i="24"/>
  <c r="C33" i="24"/>
  <c r="D32" i="24"/>
  <c r="C32" i="24"/>
  <c r="D31" i="24"/>
  <c r="C31" i="24"/>
  <c r="D30" i="24"/>
  <c r="C30" i="24"/>
  <c r="D29" i="24"/>
  <c r="C29" i="24"/>
  <c r="D28" i="24"/>
  <c r="C28" i="24"/>
  <c r="D27" i="24"/>
  <c r="C27" i="24"/>
  <c r="D26" i="24"/>
  <c r="C26" i="24"/>
  <c r="D25" i="24"/>
  <c r="C25" i="24"/>
  <c r="D24" i="24"/>
  <c r="C24" i="24"/>
  <c r="D23" i="24"/>
  <c r="C23" i="24"/>
  <c r="D22" i="24"/>
  <c r="C22" i="24"/>
  <c r="D21" i="24"/>
  <c r="C21" i="24"/>
  <c r="B21" i="24"/>
  <c r="D20" i="24"/>
  <c r="C20" i="24"/>
  <c r="B20" i="24"/>
  <c r="D19" i="24"/>
  <c r="C19" i="24"/>
  <c r="D18" i="24"/>
  <c r="C18" i="24"/>
  <c r="D17" i="24"/>
  <c r="C17" i="24"/>
  <c r="D16" i="24"/>
  <c r="C16" i="24"/>
  <c r="D15" i="24"/>
  <c r="C15" i="24"/>
  <c r="D14" i="24"/>
  <c r="C14" i="24"/>
  <c r="C13" i="24"/>
  <c r="C12" i="24"/>
  <c r="D11" i="24"/>
  <c r="C11" i="24"/>
  <c r="B1" i="24"/>
  <c r="I4" i="24"/>
  <c r="G4" i="24"/>
  <c r="E4" i="24"/>
  <c r="E1010" i="23"/>
  <c r="G1010" i="23"/>
  <c r="H1010" i="23" l="1"/>
  <c r="I1010" i="23" l="1"/>
  <c r="AH1017" i="167" l="1"/>
  <c r="B733" i="167"/>
  <c r="AJ454" i="164"/>
  <c r="B284" i="167"/>
  <c r="B793" i="167"/>
  <c r="B421" i="167"/>
  <c r="AK450" i="167"/>
  <c r="B927" i="167"/>
  <c r="B147" i="167"/>
  <c r="B732" i="167"/>
  <c r="AJ531" i="167"/>
  <c r="B547" i="167"/>
  <c r="B964" i="167"/>
  <c r="AJ506" i="167"/>
  <c r="B3" i="167"/>
  <c r="B354" i="167"/>
  <c r="AK196" i="167"/>
  <c r="B611" i="167"/>
  <c r="AJ33" i="164"/>
  <c r="AJ799" i="167"/>
  <c r="B116" i="167"/>
  <c r="AK682" i="167"/>
  <c r="AJ901" i="164"/>
  <c r="B357" i="167"/>
  <c r="AR18" i="167"/>
  <c r="AK305" i="164"/>
  <c r="B702" i="167"/>
  <c r="B158" i="167"/>
  <c r="B796" i="167"/>
  <c r="AJ228" i="164"/>
  <c r="B159" i="167"/>
  <c r="AJ338" i="167"/>
  <c r="B629" i="167"/>
  <c r="B818" i="167"/>
  <c r="B682" i="167"/>
  <c r="AJ986" i="164"/>
  <c r="AJ76" i="167"/>
  <c r="B780" i="167"/>
  <c r="AJ768" i="164"/>
  <c r="B861" i="167"/>
  <c r="AR5" i="167"/>
  <c r="AK208" i="164"/>
  <c r="AK697" i="167"/>
  <c r="B909" i="167"/>
  <c r="B109" i="167"/>
  <c r="B931" i="167"/>
  <c r="B691" i="167"/>
  <c r="AJ856" i="164"/>
  <c r="B873" i="167"/>
  <c r="B823" i="167"/>
  <c r="B444" i="167"/>
  <c r="AR2" i="164"/>
  <c r="B488" i="167"/>
  <c r="B1011" i="167"/>
  <c r="AJ452" i="164"/>
  <c r="B198" i="167"/>
  <c r="AK131" i="167"/>
  <c r="AK224" i="164"/>
  <c r="B220" i="167"/>
  <c r="B953" i="167"/>
  <c r="AR14" i="164"/>
  <c r="B175" i="167"/>
  <c r="B922" i="167"/>
  <c r="B897" i="167"/>
  <c r="B880" i="167"/>
  <c r="B493" i="167"/>
  <c r="B172" i="167"/>
  <c r="AJ70" i="164"/>
  <c r="B487" i="167"/>
  <c r="B51" i="167"/>
  <c r="AK227" i="167"/>
  <c r="B820" i="167"/>
  <c r="AK141" i="164"/>
  <c r="B978" i="167"/>
  <c r="B997" i="167"/>
  <c r="B250" i="167"/>
  <c r="AJ784" i="164"/>
  <c r="AJ153" i="167"/>
  <c r="AK694" i="167"/>
  <c r="B675" i="167"/>
  <c r="B168" i="167"/>
  <c r="AK990" i="167"/>
  <c r="AK49" i="164"/>
  <c r="AK758" i="164"/>
  <c r="B726" i="167"/>
  <c r="B351" i="167"/>
  <c r="B889" i="167"/>
  <c r="B656" i="167"/>
  <c r="B199" i="167"/>
  <c r="AK669" i="164"/>
  <c r="B582" i="167"/>
  <c r="B431" i="167"/>
  <c r="AK998" i="164"/>
  <c r="B224" i="167"/>
  <c r="B372" i="167"/>
  <c r="B942" i="167"/>
  <c r="B738" i="167"/>
  <c r="B462" i="167"/>
  <c r="B882" i="167"/>
  <c r="AJ150" i="164"/>
  <c r="B667" i="167"/>
  <c r="B121" i="167"/>
  <c r="AR12" i="164"/>
  <c r="AK180" i="164"/>
  <c r="AR19" i="164"/>
  <c r="AJ122" i="167"/>
  <c r="B635" i="167"/>
  <c r="B134" i="167"/>
  <c r="B361" i="167"/>
  <c r="AK817" i="164"/>
  <c r="B849" i="167"/>
  <c r="B930" i="167"/>
  <c r="AK138" i="167"/>
  <c r="B652" i="167"/>
  <c r="B242" i="167"/>
  <c r="B492" i="167"/>
  <c r="B27" i="167"/>
  <c r="B553" i="167"/>
  <c r="B342" i="167"/>
  <c r="B65" i="167"/>
  <c r="AK210" i="167"/>
  <c r="AR19" i="167"/>
  <c r="B262" i="167"/>
  <c r="B85" i="167"/>
  <c r="B785" i="167"/>
  <c r="B847" i="167"/>
  <c r="B463" i="167"/>
  <c r="B1008" i="167"/>
  <c r="AJ307" i="167"/>
  <c r="B819" i="167"/>
  <c r="AJ780" i="164"/>
  <c r="B688" i="167"/>
  <c r="AK800" i="164"/>
  <c r="B252" i="167"/>
  <c r="AK500" i="164"/>
  <c r="AK80" i="167"/>
  <c r="B599" i="167"/>
  <c r="AK828" i="167"/>
  <c r="B188" i="167"/>
  <c r="AK916" i="164"/>
  <c r="AJ1015" i="164"/>
  <c r="B476" i="167"/>
  <c r="AJ162" i="167"/>
  <c r="AK964" i="164"/>
  <c r="B801" i="167"/>
  <c r="B621" i="167"/>
  <c r="B412" i="167"/>
  <c r="B483" i="167"/>
  <c r="B254" i="167"/>
  <c r="AK778" i="167"/>
  <c r="B743" i="167"/>
  <c r="B297" i="167"/>
  <c r="B869" i="167"/>
  <c r="B885" i="167"/>
  <c r="B760" i="167"/>
  <c r="AK772" i="164"/>
  <c r="B336" i="167"/>
  <c r="AJ368" i="164"/>
  <c r="AJ605" i="164"/>
  <c r="B460" i="167"/>
  <c r="AJ851" i="164"/>
  <c r="AJ937" i="164"/>
  <c r="B420" i="167"/>
  <c r="AK47" i="167"/>
  <c r="B718" i="167"/>
  <c r="B835" i="167"/>
  <c r="AJ511" i="167"/>
  <c r="AK722" i="167"/>
  <c r="B686" i="167"/>
  <c r="B432" i="167"/>
  <c r="B631" i="167"/>
  <c r="B96" i="167"/>
  <c r="AJ237" i="164"/>
  <c r="AK726" i="167"/>
  <c r="B664" i="167"/>
  <c r="B936" i="167"/>
  <c r="B417" i="167"/>
  <c r="B369" i="167"/>
  <c r="B154" i="167"/>
  <c r="AK825" i="167"/>
  <c r="B690" i="167"/>
  <c r="B77" i="167"/>
  <c r="AK787" i="164"/>
  <c r="B163" i="167"/>
  <c r="B380" i="167"/>
  <c r="B842" i="167"/>
  <c r="AK176" i="164"/>
  <c r="B296" i="167"/>
  <c r="AK687" i="167"/>
  <c r="AJ821" i="167"/>
  <c r="B574" i="167"/>
  <c r="B838" i="167"/>
  <c r="B569" i="167"/>
  <c r="B610" i="167"/>
  <c r="AJ321" i="167"/>
  <c r="B855" i="167"/>
  <c r="B509" i="167"/>
  <c r="B645" i="167"/>
  <c r="B791" i="167"/>
  <c r="B100" i="167"/>
  <c r="AK317" i="164"/>
  <c r="B904" i="167"/>
  <c r="B970" i="167"/>
  <c r="B778" i="167"/>
  <c r="AJ691" i="164"/>
  <c r="AK224" i="167"/>
  <c r="AK471" i="167"/>
  <c r="AJ388" i="167"/>
  <c r="AK602" i="164"/>
  <c r="AK349" i="167"/>
  <c r="B288" i="167"/>
  <c r="B807" i="167"/>
  <c r="B200" i="167"/>
  <c r="AJ57" i="164"/>
  <c r="AJ81" i="167"/>
  <c r="B63" i="167"/>
  <c r="AK348" i="167"/>
  <c r="B668" i="167"/>
  <c r="B25" i="167"/>
  <c r="B228" i="167"/>
  <c r="AJ85" i="164"/>
  <c r="AJ292" i="164"/>
  <c r="AJ297" i="167"/>
  <c r="B886" i="167"/>
  <c r="AK276" i="167"/>
  <c r="AK247" i="164"/>
  <c r="B4" i="167"/>
  <c r="AK120" i="164"/>
  <c r="AK470" i="167"/>
  <c r="AJ111" i="167"/>
  <c r="AJ905" i="167"/>
  <c r="AK976" i="164"/>
  <c r="AK893" i="167"/>
  <c r="AJ94" i="167"/>
  <c r="AJ448" i="167"/>
  <c r="AJ657" i="164"/>
  <c r="B91" i="167"/>
  <c r="B155" i="167"/>
  <c r="B441" i="167"/>
  <c r="AK110" i="167"/>
  <c r="B39" i="167"/>
  <c r="B131" i="167"/>
  <c r="B948" i="167"/>
  <c r="AK749" i="164"/>
  <c r="AK523" i="164"/>
  <c r="B443" i="167"/>
  <c r="B848" i="167"/>
  <c r="B404" i="167"/>
  <c r="AK574" i="167"/>
  <c r="AK56" i="164"/>
  <c r="B349" i="167"/>
  <c r="AK959" i="164"/>
  <c r="AK109" i="167"/>
  <c r="B122" i="167"/>
  <c r="AK996" i="164"/>
  <c r="B809" i="167"/>
  <c r="B720" i="167"/>
  <c r="B37" i="167"/>
  <c r="B642" i="167"/>
  <c r="B776" i="167"/>
  <c r="B527" i="167"/>
  <c r="B660" i="167"/>
  <c r="AK764" i="164"/>
  <c r="B190" i="167"/>
  <c r="AJ45" i="164"/>
  <c r="B146" i="167"/>
  <c r="AJ90" i="164"/>
  <c r="B328" i="167"/>
  <c r="AJ993" i="167"/>
  <c r="AK861" i="167"/>
  <c r="AK597" i="164"/>
  <c r="AK804" i="167"/>
  <c r="B526" i="167"/>
  <c r="AK59" i="167"/>
  <c r="B280" i="167"/>
  <c r="B515" i="167"/>
  <c r="B248" i="167"/>
  <c r="AJ217" i="164"/>
  <c r="B89" i="167"/>
  <c r="B479" i="167"/>
  <c r="AK17" i="164"/>
  <c r="B455" i="167"/>
  <c r="AK564" i="164"/>
  <c r="B552" i="167"/>
  <c r="B474" i="167"/>
  <c r="B323" i="167"/>
  <c r="B863" i="167"/>
  <c r="AJ969" i="167"/>
  <c r="B877" i="167"/>
  <c r="B270" i="167"/>
  <c r="B396" i="167"/>
  <c r="B654" i="167"/>
  <c r="B447" i="167"/>
  <c r="AJ421" i="167"/>
  <c r="AK31" i="164"/>
  <c r="B615" i="167"/>
  <c r="B721" i="167"/>
  <c r="B592" i="167"/>
  <c r="AR16" i="164"/>
  <c r="B628" i="167"/>
  <c r="AJ658" i="164"/>
  <c r="AJ758" i="167"/>
  <c r="B446" i="167"/>
  <c r="AK117" i="167"/>
  <c r="B966" i="167"/>
  <c r="AK299" i="164"/>
  <c r="AJ239" i="167"/>
  <c r="B908" i="167"/>
  <c r="AK72" i="164"/>
  <c r="B129" i="167"/>
  <c r="B717" i="167"/>
  <c r="AK726" i="164"/>
  <c r="AR11" i="167"/>
  <c r="AK406" i="164"/>
  <c r="B617" i="167"/>
  <c r="B521" i="167"/>
  <c r="AJ877" i="167"/>
  <c r="B495" i="167"/>
  <c r="B684" i="167"/>
  <c r="AJ172" i="164"/>
  <c r="AJ434" i="164"/>
  <c r="B657" i="167"/>
  <c r="AK400" i="164"/>
  <c r="B236" i="167"/>
  <c r="B740" i="167"/>
  <c r="B934" i="167"/>
  <c r="AK220" i="167"/>
  <c r="B800" i="167"/>
  <c r="B919" i="167"/>
  <c r="B468" i="167"/>
  <c r="AK761" i="167"/>
  <c r="AK573" i="164"/>
  <c r="AJ581" i="164"/>
  <c r="AJ87" i="167"/>
  <c r="B292" i="167"/>
  <c r="AK458" i="164"/>
  <c r="B316" i="167"/>
  <c r="B419" i="167"/>
  <c r="B641" i="167"/>
  <c r="AJ882" i="167"/>
  <c r="AK146" i="167"/>
  <c r="B671" i="167"/>
  <c r="AR5" i="164"/>
  <c r="B295" i="167"/>
  <c r="AK767" i="167"/>
  <c r="B23" i="167"/>
  <c r="B481" i="167"/>
  <c r="AJ735" i="164"/>
  <c r="B475" i="167"/>
  <c r="AK526" i="167"/>
  <c r="AK323" i="164"/>
  <c r="AJ982" i="164"/>
  <c r="AK906" i="167"/>
  <c r="AK99" i="164"/>
  <c r="AK968" i="164"/>
  <c r="AJ736" i="164"/>
  <c r="AK462" i="167"/>
  <c r="AK657" i="167"/>
  <c r="AK385" i="167"/>
  <c r="B1004" i="167"/>
  <c r="B435" i="167"/>
  <c r="AK771" i="167"/>
  <c r="B338" i="167"/>
  <c r="AK345" i="167"/>
  <c r="B984" i="167"/>
  <c r="AK312" i="164"/>
  <c r="AR12" i="167"/>
  <c r="B945" i="167"/>
  <c r="AK867" i="167"/>
  <c r="B587" i="167"/>
  <c r="B332" i="167"/>
  <c r="B591" i="167"/>
  <c r="AJ767" i="167"/>
  <c r="B971" i="167"/>
  <c r="AK717" i="167"/>
  <c r="B321" i="167"/>
  <c r="AK969" i="167"/>
  <c r="B171" i="167"/>
  <c r="B59" i="167"/>
  <c r="B392" i="167"/>
  <c r="AK485" i="164"/>
  <c r="AK650" i="164"/>
  <c r="AK417" i="167"/>
  <c r="B464" i="167"/>
  <c r="B182" i="167"/>
  <c r="B302" i="167"/>
  <c r="AK721" i="167"/>
  <c r="AK947" i="164"/>
  <c r="B980" i="167"/>
  <c r="AK592" i="164"/>
  <c r="AJ413" i="164"/>
  <c r="AJ18" i="167"/>
  <c r="B472" i="167"/>
  <c r="B1005" i="167"/>
  <c r="AJ722" i="167"/>
  <c r="AK433" i="167"/>
  <c r="AJ857" i="167"/>
  <c r="B192" i="167"/>
  <c r="AJ420" i="167"/>
  <c r="AK791" i="167"/>
  <c r="B279" i="167"/>
  <c r="AJ381" i="167"/>
  <c r="AK301" i="164"/>
  <c r="AK239" i="167"/>
  <c r="B21" i="167"/>
  <c r="AJ917" i="164"/>
  <c r="B240" i="167"/>
  <c r="B373" i="167"/>
  <c r="AJ168" i="167"/>
  <c r="B19" i="167"/>
  <c r="B595" i="167"/>
  <c r="B486" i="167"/>
  <c r="B384" i="167"/>
  <c r="B542" i="167"/>
  <c r="B456" i="167"/>
  <c r="B268" i="167"/>
  <c r="B537" i="167"/>
  <c r="AK829" i="167"/>
  <c r="B962" i="167"/>
  <c r="B246" i="167"/>
  <c r="B436" i="167"/>
  <c r="AK522" i="167"/>
  <c r="AK608" i="167"/>
  <c r="AJ242" i="167"/>
  <c r="B258" i="167"/>
  <c r="AK444" i="167"/>
  <c r="B921" i="167"/>
  <c r="B33" i="167"/>
  <c r="AK72" i="167"/>
  <c r="B916" i="167"/>
  <c r="AK264" i="167"/>
  <c r="B730" i="167"/>
  <c r="AK45" i="164"/>
  <c r="B713" i="167"/>
  <c r="AJ230" i="167"/>
  <c r="B640" i="167"/>
  <c r="AK583" i="167"/>
  <c r="B348" i="167"/>
  <c r="AJ245" i="167"/>
  <c r="B196" i="167"/>
  <c r="B151" i="167"/>
  <c r="AK839" i="167"/>
  <c r="AK586" i="164"/>
  <c r="B779" i="167"/>
  <c r="B505" i="167"/>
  <c r="B119" i="167"/>
  <c r="B619" i="167"/>
  <c r="AK156" i="164"/>
  <c r="B410" i="167"/>
  <c r="B272" i="167"/>
  <c r="AJ584" i="167"/>
  <c r="B314" i="167"/>
  <c r="B729" i="167"/>
  <c r="B388" i="167"/>
  <c r="AJ855" i="164"/>
  <c r="B543" i="167"/>
  <c r="B716" i="167"/>
  <c r="B315" i="167"/>
  <c r="B693" i="167"/>
  <c r="AJ754" i="167"/>
  <c r="B324" i="167"/>
  <c r="AK324" i="167"/>
  <c r="AK394" i="167"/>
  <c r="B195" i="167"/>
  <c r="AJ321" i="164"/>
  <c r="B140" i="167"/>
  <c r="B138" i="167"/>
  <c r="AK124" i="167"/>
  <c r="B555" i="167"/>
  <c r="AK714" i="167"/>
  <c r="AJ534" i="164"/>
  <c r="AR13" i="164"/>
  <c r="AK936" i="167"/>
  <c r="B325" i="167"/>
  <c r="AK797" i="167"/>
  <c r="AK169" i="164"/>
  <c r="B204" i="167"/>
  <c r="B758" i="167"/>
  <c r="AJ539" i="167"/>
  <c r="AJ481" i="164"/>
  <c r="B808" i="167"/>
  <c r="AK284" i="164"/>
  <c r="B260" i="167"/>
  <c r="B485" i="167"/>
  <c r="B910" i="167"/>
  <c r="AJ447" i="164"/>
  <c r="B177" i="167"/>
  <c r="AK654" i="167"/>
  <c r="B679" i="167"/>
  <c r="AK363" i="164"/>
  <c r="AK102" i="164"/>
  <c r="AJ389" i="164"/>
  <c r="B453" i="167"/>
  <c r="AJ345" i="167"/>
  <c r="B434" i="167"/>
  <c r="AJ669" i="164"/>
  <c r="AJ855" i="167"/>
  <c r="B672" i="167"/>
  <c r="B939" i="167"/>
  <c r="B766" i="167"/>
  <c r="B379" i="167"/>
  <c r="B337" i="167"/>
  <c r="B705" i="167"/>
  <c r="B445" i="167"/>
  <c r="B535" i="167"/>
  <c r="AK449" i="164"/>
  <c r="B156" i="167"/>
  <c r="AK744" i="164"/>
  <c r="B709" i="167"/>
  <c r="AJ920" i="164"/>
  <c r="AK842" i="167"/>
  <c r="B605" i="167"/>
  <c r="AK668" i="164"/>
  <c r="AJ356" i="167"/>
  <c r="AK584" i="164"/>
  <c r="B414" i="167"/>
  <c r="AJ19" i="164"/>
  <c r="AJ315" i="167"/>
  <c r="AK967" i="167"/>
  <c r="AJ924" i="167"/>
  <c r="B539" i="167"/>
  <c r="B911" i="167"/>
  <c r="AJ273" i="167"/>
  <c r="AR10" i="164"/>
  <c r="AK751" i="164"/>
  <c r="B300" i="167"/>
  <c r="B69" i="167"/>
  <c r="B496" i="167"/>
  <c r="B170" i="167"/>
  <c r="AK915" i="167"/>
  <c r="AJ176" i="164"/>
  <c r="B97" i="167"/>
  <c r="B739" i="167"/>
  <c r="B879" i="167"/>
  <c r="B788" i="167"/>
  <c r="B226" i="167"/>
  <c r="B471" i="167"/>
  <c r="B647" i="167"/>
  <c r="B676" i="167"/>
  <c r="AJ888" i="167"/>
  <c r="B826" i="167"/>
  <c r="B293" i="167"/>
  <c r="B397" i="167"/>
  <c r="AK942" i="167"/>
  <c r="B216" i="167"/>
  <c r="AJ854" i="167"/>
  <c r="B423" i="167"/>
  <c r="AK401" i="167"/>
  <c r="AK498" i="164"/>
  <c r="B179" i="167"/>
  <c r="B327" i="167"/>
  <c r="B653" i="167"/>
  <c r="AK635" i="167"/>
  <c r="AJ589" i="167"/>
  <c r="B597" i="167"/>
  <c r="B851" i="167"/>
  <c r="AJ664" i="164"/>
  <c r="B513" i="167"/>
  <c r="AJ708" i="167"/>
  <c r="AK320" i="164"/>
  <c r="AR15" i="164"/>
  <c r="B428" i="167"/>
  <c r="B311" i="167"/>
  <c r="AK338" i="167"/>
  <c r="B467" i="167"/>
  <c r="AN7" i="167"/>
  <c r="B167" i="167"/>
  <c r="AR3" i="167"/>
  <c r="B457" i="167"/>
  <c r="B731" i="167"/>
  <c r="B913" i="167"/>
  <c r="B817" i="167"/>
  <c r="B127" i="167"/>
  <c r="B563" i="167"/>
  <c r="B627" i="167"/>
  <c r="B955" i="167"/>
  <c r="AJ319" i="167"/>
  <c r="B99" i="167"/>
  <c r="AJ521" i="167"/>
  <c r="AK231" i="167"/>
  <c r="B329" i="167"/>
  <c r="B1012" i="167"/>
  <c r="B701" i="167"/>
  <c r="B996" i="167"/>
  <c r="AK147" i="164"/>
  <c r="AJ504" i="164"/>
  <c r="B186" i="167"/>
  <c r="B448" i="167"/>
  <c r="B893" i="167"/>
  <c r="B722" i="167"/>
  <c r="AJ626" i="167"/>
  <c r="AJ909" i="164"/>
  <c r="AK980" i="164"/>
  <c r="B58" i="167"/>
  <c r="AJ630" i="167"/>
  <c r="B207" i="167"/>
  <c r="B995" i="167"/>
  <c r="AK535" i="167"/>
  <c r="AK28" i="164"/>
  <c r="AK190" i="164"/>
  <c r="B828" i="167"/>
  <c r="B875" i="167"/>
  <c r="B376" i="167"/>
  <c r="B67" i="167"/>
  <c r="B43" i="167"/>
  <c r="B959" i="167"/>
  <c r="B290" i="167"/>
  <c r="AJ707" i="164"/>
  <c r="B696" i="167"/>
  <c r="B558" i="167"/>
  <c r="B425" i="167"/>
  <c r="B402" i="167"/>
  <c r="AK25" i="167"/>
  <c r="B511" i="167"/>
  <c r="AJ847" i="167"/>
  <c r="B710" i="167"/>
  <c r="AK957" i="164"/>
  <c r="B128" i="167"/>
  <c r="B961" i="167"/>
  <c r="B843" i="167"/>
  <c r="B350" i="167"/>
  <c r="B478" i="167"/>
  <c r="B707" i="167"/>
  <c r="B61" i="167"/>
  <c r="B187" i="167"/>
  <c r="AJ797" i="167"/>
  <c r="B334" i="167"/>
  <c r="AK862" i="164"/>
  <c r="AK985" i="167"/>
  <c r="B787" i="167"/>
  <c r="B197" i="167"/>
  <c r="B771" i="167"/>
  <c r="B754" i="167"/>
  <c r="AK548" i="167"/>
  <c r="B452" i="167"/>
  <c r="B206" i="167"/>
  <c r="B674" i="167"/>
  <c r="AJ595" i="167"/>
  <c r="AK398" i="167"/>
  <c r="AK306" i="167"/>
  <c r="B938" i="167"/>
  <c r="B31" i="167"/>
  <c r="B744" i="167"/>
  <c r="B590" i="167"/>
  <c r="B95" i="167"/>
  <c r="B593" i="167"/>
  <c r="B632" i="167"/>
  <c r="B533" i="167"/>
  <c r="B584" i="167"/>
  <c r="AJ908" i="164"/>
  <c r="AK108" i="164"/>
  <c r="AK1010" i="167"/>
  <c r="B333" i="167"/>
  <c r="B790" i="167"/>
  <c r="B704" i="167"/>
  <c r="AJ588" i="167"/>
  <c r="B501" i="167"/>
  <c r="AK593" i="167"/>
  <c r="B752" i="167"/>
  <c r="B370" i="167"/>
  <c r="AK553" i="164"/>
  <c r="AK154" i="167"/>
  <c r="B577" i="167"/>
  <c r="B974" i="167"/>
  <c r="B728" i="167"/>
  <c r="B214" i="167"/>
  <c r="B689" i="167"/>
  <c r="B178" i="167"/>
  <c r="AK516" i="167"/>
  <c r="B609" i="167"/>
  <c r="B1009" i="167"/>
  <c r="B303" i="167"/>
  <c r="AJ668" i="167"/>
  <c r="B806" i="167"/>
  <c r="AJ463" i="167"/>
  <c r="AJ579" i="167"/>
  <c r="B480" i="167"/>
  <c r="AJ997" i="164"/>
  <c r="B891" i="167"/>
  <c r="B406" i="167"/>
  <c r="B45" i="167"/>
  <c r="B784" i="167"/>
  <c r="AJ630" i="164"/>
  <c r="AJ144" i="164"/>
  <c r="B344" i="167"/>
  <c r="B895" i="167"/>
  <c r="AK708" i="164"/>
  <c r="B841" i="167"/>
  <c r="AJ595" i="164"/>
  <c r="AK245" i="167"/>
  <c r="B932" i="167"/>
  <c r="AJ1006" i="164"/>
  <c r="B264" i="167"/>
  <c r="AJ224" i="167"/>
  <c r="B449" i="167"/>
  <c r="AK463" i="164"/>
  <c r="AK860" i="167"/>
  <c r="AK785" i="167"/>
  <c r="AJ549" i="164"/>
  <c r="AK30" i="167"/>
  <c r="B387" i="167"/>
  <c r="B742" i="167"/>
  <c r="AJ804" i="164"/>
  <c r="B136" i="167"/>
  <c r="AK386" i="167"/>
  <c r="AK62" i="164"/>
  <c r="B415" i="167"/>
  <c r="B900" i="167"/>
  <c r="AK218" i="164"/>
  <c r="B559" i="167"/>
  <c r="AK397" i="167"/>
  <c r="AJ235" i="164"/>
  <c r="B144" i="167"/>
  <c r="B774" i="167"/>
  <c r="B579" i="167"/>
  <c r="B153" i="167"/>
  <c r="B210" i="167"/>
  <c r="AK447" i="167"/>
  <c r="B912" i="167"/>
  <c r="B283" i="167"/>
  <c r="AK819" i="167"/>
  <c r="AK50" i="167"/>
  <c r="AK671" i="164"/>
  <c r="AK570" i="167"/>
  <c r="B282" i="167"/>
  <c r="AK399" i="167"/>
  <c r="AK255" i="167"/>
  <c r="AJ262" i="164"/>
  <c r="AK68" i="164"/>
  <c r="AK831" i="164"/>
  <c r="B567" i="167"/>
  <c r="AK332" i="164"/>
  <c r="B708" i="167"/>
  <c r="B386" i="167"/>
  <c r="B1007" i="167"/>
  <c r="B217" i="167"/>
  <c r="B541" i="167"/>
  <c r="B135" i="167"/>
  <c r="B924" i="167"/>
  <c r="AJ118" i="164"/>
  <c r="B798" i="167"/>
  <c r="B363" i="167"/>
  <c r="AJ886" i="167"/>
  <c r="AR4" i="164"/>
  <c r="B266" i="167"/>
  <c r="B723" i="167"/>
  <c r="B306" i="167"/>
  <c r="B517" i="167"/>
  <c r="B22" i="167"/>
  <c r="B232" i="167"/>
  <c r="B673" i="167"/>
  <c r="AJ113" i="167"/>
  <c r="AK767" i="164"/>
  <c r="B466" i="167"/>
  <c r="B573" i="167"/>
  <c r="B725" i="167"/>
  <c r="AJ442" i="167"/>
  <c r="B692" i="167"/>
  <c r="B554" i="167"/>
  <c r="B525" i="167"/>
  <c r="B734" i="167"/>
  <c r="B115" i="167"/>
  <c r="B698" i="167"/>
  <c r="B319" i="167"/>
  <c r="AK277" i="164"/>
  <c r="AJ704" i="164"/>
  <c r="AK472" i="164"/>
  <c r="AJ443" i="167"/>
  <c r="AJ843" i="167"/>
  <c r="B928" i="167"/>
  <c r="AJ978" i="167"/>
  <c r="B400" i="167"/>
  <c r="B775" i="167"/>
  <c r="B165" i="167"/>
  <c r="B860" i="167"/>
  <c r="B813" i="167"/>
  <c r="AK316" i="167"/>
  <c r="B695" i="167"/>
  <c r="B105" i="167"/>
  <c r="AJ76" i="164"/>
  <c r="B929" i="167"/>
  <c r="B763" i="167"/>
  <c r="B482" i="167"/>
  <c r="B825" i="167"/>
  <c r="B975" i="167"/>
  <c r="AK533" i="164"/>
  <c r="AR10" i="167"/>
  <c r="AJ436" i="164"/>
  <c r="AJ342" i="167"/>
  <c r="B988" i="167"/>
  <c r="B795" i="167"/>
  <c r="AJ777" i="167"/>
  <c r="B422" i="167"/>
  <c r="AK958" i="167"/>
  <c r="AJ980" i="164"/>
  <c r="AJ995" i="164"/>
  <c r="AK887" i="167"/>
  <c r="B578" i="167"/>
  <c r="B651" i="167"/>
  <c r="B205" i="167"/>
  <c r="B1010" i="167"/>
  <c r="B999" i="167"/>
  <c r="AJ753" i="164"/>
  <c r="AK36" i="164"/>
  <c r="AJ79" i="167"/>
  <c r="AJ165" i="164"/>
  <c r="AK403" i="164"/>
  <c r="AK119" i="164"/>
  <c r="B1002" i="167"/>
  <c r="AJ756" i="167"/>
  <c r="B317" i="167"/>
  <c r="B814" i="167"/>
  <c r="AK738" i="164"/>
  <c r="AK413" i="167"/>
  <c r="B751" i="167"/>
  <c r="AK82" i="164"/>
  <c r="B957" i="167"/>
  <c r="B383" i="167"/>
  <c r="AK372" i="167"/>
  <c r="B312" i="167"/>
  <c r="B859" i="167"/>
  <c r="AK442" i="164"/>
  <c r="B935" i="167"/>
  <c r="B304" i="167"/>
  <c r="AJ380" i="167"/>
  <c r="AK326" i="164"/>
  <c r="B967" i="167"/>
  <c r="AJ954" i="167"/>
  <c r="AJ24" i="164"/>
  <c r="AJ416" i="167"/>
  <c r="AK483" i="164"/>
  <c r="AR6" i="167"/>
  <c r="AK843" i="167"/>
  <c r="B318" i="167"/>
  <c r="AJ229" i="164"/>
  <c r="B71" i="167"/>
  <c r="B503" i="167"/>
  <c r="B341" i="167"/>
  <c r="AJ609" i="164"/>
  <c r="B756" i="167"/>
  <c r="B339" i="167"/>
  <c r="AJ737" i="164"/>
  <c r="AK731" i="167"/>
  <c r="AK54" i="164"/>
  <c r="AK267" i="164"/>
  <c r="AK164" i="164"/>
  <c r="AJ737" i="167"/>
  <c r="B954" i="167"/>
  <c r="B281" i="167"/>
  <c r="B180" i="167"/>
  <c r="AJ476" i="167"/>
  <c r="AJ991" i="167"/>
  <c r="AK988" i="164"/>
  <c r="AK482" i="164"/>
  <c r="AJ290" i="167"/>
  <c r="B608" i="167"/>
  <c r="B35" i="167"/>
  <c r="AJ662" i="164"/>
  <c r="B933" i="167"/>
  <c r="B459" i="167"/>
  <c r="B571" i="167"/>
  <c r="B643" i="167"/>
  <c r="AK572" i="167"/>
  <c r="B358" i="167"/>
  <c r="AJ1002" i="164"/>
  <c r="B700" i="167"/>
  <c r="B531" i="167"/>
  <c r="B623" i="167"/>
  <c r="B426" i="167"/>
  <c r="AJ694" i="167"/>
  <c r="B164" i="167"/>
  <c r="AJ872" i="167"/>
  <c r="AK453" i="167"/>
  <c r="AK329" i="164"/>
  <c r="AK332" i="167"/>
  <c r="AJ276" i="164"/>
  <c r="AJ126" i="167"/>
  <c r="AJ646" i="164"/>
  <c r="B523" i="167"/>
  <c r="AK983" i="164"/>
  <c r="AJ790" i="167"/>
  <c r="B184" i="167"/>
  <c r="AJ763" i="164"/>
  <c r="AJ868" i="167"/>
  <c r="AJ254" i="167"/>
  <c r="B142" i="167"/>
  <c r="AJ775" i="167"/>
  <c r="AJ172" i="167"/>
  <c r="AK375" i="167"/>
  <c r="B583" i="167"/>
  <c r="AJ253" i="167"/>
  <c r="AJ863" i="167"/>
  <c r="AK559" i="164"/>
  <c r="AJ480" i="167"/>
  <c r="AK880" i="164"/>
  <c r="AJ610" i="167"/>
  <c r="AK936" i="164"/>
  <c r="AK395" i="164"/>
  <c r="AJ682" i="167"/>
  <c r="B243" i="167"/>
  <c r="B249" i="167"/>
  <c r="AJ91" i="167"/>
  <c r="AK443" i="167"/>
  <c r="AK585" i="167"/>
  <c r="AJ194" i="164"/>
  <c r="B981" i="167"/>
  <c r="AJ415" i="164"/>
  <c r="B979" i="167"/>
  <c r="B528" i="167"/>
  <c r="AK56" i="167"/>
  <c r="AR3" i="164"/>
  <c r="AJ552" i="164"/>
  <c r="AJ992" i="164"/>
  <c r="AJ992" i="167"/>
  <c r="AK271" i="167"/>
  <c r="AJ932" i="164"/>
  <c r="B565" i="167"/>
  <c r="B66" i="167"/>
  <c r="AK674" i="167"/>
  <c r="AK590" i="167"/>
  <c r="B943" i="167"/>
  <c r="AK24" i="164"/>
  <c r="AJ20" i="164"/>
  <c r="AJ668" i="164"/>
  <c r="AJ779" i="167"/>
  <c r="B782" i="167"/>
  <c r="AJ729" i="164"/>
  <c r="B244" i="167"/>
  <c r="AK70" i="167"/>
  <c r="B550" i="167"/>
  <c r="B850" i="167"/>
  <c r="AK550" i="164"/>
  <c r="B225" i="167"/>
  <c r="AK971" i="164"/>
  <c r="AK57" i="167"/>
  <c r="AK770" i="164"/>
  <c r="AJ432" i="167"/>
  <c r="AJ123" i="164"/>
  <c r="AK261" i="167"/>
  <c r="B83" i="167"/>
  <c r="B898" i="167"/>
  <c r="B377" i="167"/>
  <c r="AK741" i="164"/>
  <c r="AJ146" i="167"/>
  <c r="AK746" i="164"/>
  <c r="AK368" i="164"/>
  <c r="AK53" i="167"/>
  <c r="AK947" i="167"/>
  <c r="AJ180" i="167"/>
  <c r="AK215" i="164"/>
  <c r="AJ772" i="167"/>
  <c r="AK798" i="164"/>
  <c r="AK136" i="167"/>
  <c r="AK979" i="167"/>
  <c r="B925" i="167"/>
  <c r="AJ65" i="164"/>
  <c r="B395" i="167"/>
  <c r="AJ519" i="167"/>
  <c r="AJ881" i="164"/>
  <c r="AK251" i="164"/>
  <c r="AK503" i="164"/>
  <c r="AJ600" i="167"/>
  <c r="AK62" i="167"/>
  <c r="AK472" i="167"/>
  <c r="AK607" i="164"/>
  <c r="AJ191" i="164"/>
  <c r="AJ98" i="167"/>
  <c r="B139" i="167"/>
  <c r="B24" i="167"/>
  <c r="AK714" i="164"/>
  <c r="AK986" i="164"/>
  <c r="AJ42" i="167"/>
  <c r="B126" i="167"/>
  <c r="AJ622" i="167"/>
  <c r="AK291" i="167"/>
  <c r="AK246" i="167"/>
  <c r="AK911" i="164"/>
  <c r="AK563" i="167"/>
  <c r="AK994" i="167"/>
  <c r="AK628" i="167"/>
  <c r="AK858" i="167"/>
  <c r="AJ662" i="167"/>
  <c r="B837" i="167"/>
  <c r="AJ95" i="167"/>
  <c r="B887" i="167"/>
  <c r="B649" i="167"/>
  <c r="B867" i="167"/>
  <c r="B439" i="167"/>
  <c r="B484" i="167"/>
  <c r="AK307" i="164"/>
  <c r="B607" i="167"/>
  <c r="B84" i="167"/>
  <c r="AJ841" i="167"/>
  <c r="B60" i="167"/>
  <c r="AJ612" i="164"/>
  <c r="B940" i="167"/>
  <c r="AR8" i="164"/>
  <c r="B278" i="167"/>
  <c r="AJ654" i="164"/>
  <c r="AR18" i="164"/>
  <c r="AK703" i="164"/>
  <c r="AJ727" i="164"/>
  <c r="AK676" i="164"/>
  <c r="AJ587" i="167"/>
  <c r="B118" i="167"/>
  <c r="AJ346" i="167"/>
  <c r="B299" i="167"/>
  <c r="AK136" i="164"/>
  <c r="AJ825" i="164"/>
  <c r="B810" i="167"/>
  <c r="B110" i="167"/>
  <c r="AJ469" i="164"/>
  <c r="AK331" i="167"/>
  <c r="AJ547" i="164"/>
  <c r="AK901" i="167"/>
  <c r="AJ952" i="164"/>
  <c r="AJ27" i="167"/>
  <c r="B915" i="167"/>
  <c r="AK1012" i="164"/>
  <c r="B111" i="167"/>
  <c r="AK776" i="164"/>
  <c r="AK178" i="167"/>
  <c r="B208" i="167"/>
  <c r="AJ177" i="167"/>
  <c r="AK444" i="164"/>
  <c r="AK79" i="167"/>
  <c r="B235" i="167"/>
  <c r="AK786" i="167"/>
  <c r="AJ970" i="167"/>
  <c r="AJ135" i="164"/>
  <c r="AJ385" i="167"/>
  <c r="AJ326" i="164"/>
  <c r="B804" i="167"/>
  <c r="AK75" i="164"/>
  <c r="AJ437" i="167"/>
  <c r="AK385" i="164"/>
  <c r="AK527" i="167"/>
  <c r="AK359" i="167"/>
  <c r="AK689" i="164"/>
  <c r="B1000" i="167"/>
  <c r="AK139" i="164"/>
  <c r="B80" i="167"/>
  <c r="AJ31" i="164"/>
  <c r="AK969" i="164"/>
  <c r="AK571" i="167"/>
  <c r="AK376" i="167"/>
  <c r="AJ136" i="167"/>
  <c r="AJ790" i="164"/>
  <c r="AK302" i="167"/>
  <c r="AK571" i="164"/>
  <c r="AK235" i="164"/>
  <c r="B755" i="167"/>
  <c r="AK736" i="164"/>
  <c r="B768" i="167"/>
  <c r="AK655" i="167"/>
  <c r="AK1003" i="164"/>
  <c r="B4" i="164"/>
  <c r="B227" i="167"/>
  <c r="B896" i="167"/>
  <c r="AJ187" i="167"/>
  <c r="AJ393" i="167"/>
  <c r="AJ616" i="164"/>
  <c r="AK273" i="164"/>
  <c r="AK717" i="164"/>
  <c r="B364" i="167"/>
  <c r="AK783" i="164"/>
  <c r="B1014" i="167"/>
  <c r="AJ389" i="167"/>
  <c r="B257" i="167"/>
  <c r="AJ318" i="164"/>
  <c r="B699" i="167"/>
  <c r="AJ681" i="167"/>
  <c r="B658" i="167"/>
  <c r="AK200" i="167"/>
  <c r="AJ940" i="167"/>
  <c r="AK907" i="164"/>
  <c r="AK733" i="164"/>
  <c r="AJ706" i="164"/>
  <c r="AK970" i="167"/>
  <c r="B748" i="167"/>
  <c r="AK528" i="167"/>
  <c r="AJ243" i="167"/>
  <c r="AJ277" i="164"/>
  <c r="AK252" i="167"/>
  <c r="AK408" i="167"/>
  <c r="AJ333" i="167"/>
  <c r="AJ476" i="164"/>
  <c r="AK309" i="164"/>
  <c r="AK940" i="164"/>
  <c r="AJ185" i="167"/>
  <c r="AR15" i="167"/>
  <c r="AJ1000" i="164"/>
  <c r="AJ136" i="164"/>
  <c r="AK932" i="164"/>
  <c r="B123" i="167"/>
  <c r="AK158" i="167"/>
  <c r="AJ190" i="167"/>
  <c r="AJ913" i="164"/>
  <c r="AJ219" i="164"/>
  <c r="AJ296" i="164"/>
  <c r="AK1015" i="167"/>
  <c r="AJ31" i="167"/>
  <c r="AK935" i="167"/>
  <c r="B367" i="167"/>
  <c r="B143" i="167"/>
  <c r="AJ830" i="164"/>
  <c r="AK651" i="164"/>
  <c r="B286" i="167"/>
  <c r="AJ765" i="164"/>
  <c r="B55" i="167"/>
  <c r="B305" i="167"/>
  <c r="B551" i="167"/>
  <c r="B470" i="167"/>
  <c r="B575" i="167"/>
  <c r="B920" i="167"/>
  <c r="AJ114" i="164"/>
  <c r="AK643" i="164"/>
  <c r="B162" i="167"/>
  <c r="B670" i="167"/>
  <c r="B326" i="167"/>
  <c r="B697" i="167"/>
  <c r="AJ66" i="167"/>
  <c r="AJ289" i="167"/>
  <c r="B335" i="167"/>
  <c r="AJ795" i="167"/>
  <c r="AJ97" i="167"/>
  <c r="AK933" i="167"/>
  <c r="AJ223" i="167"/>
  <c r="B833" i="167"/>
  <c r="AJ522" i="164"/>
  <c r="B92" i="167"/>
  <c r="AK968" i="167"/>
  <c r="AK152" i="167"/>
  <c r="AK212" i="167"/>
  <c r="AJ591" i="167"/>
  <c r="AJ461" i="167"/>
  <c r="AJ907" i="164"/>
  <c r="AK608" i="164"/>
  <c r="AJ154" i="167"/>
  <c r="B104" i="167"/>
  <c r="AK286" i="167"/>
  <c r="AJ556" i="164"/>
  <c r="B238" i="167"/>
  <c r="AK149" i="164"/>
  <c r="AK40" i="164"/>
  <c r="B230" i="167"/>
  <c r="AK545" i="164"/>
  <c r="AK679" i="164"/>
  <c r="AJ504" i="167"/>
  <c r="B32" i="167"/>
  <c r="AJ189" i="167"/>
  <c r="B430" i="167"/>
  <c r="B545" i="167"/>
  <c r="AK468" i="167"/>
  <c r="AJ706" i="167"/>
  <c r="B356" i="167"/>
  <c r="B346" i="167"/>
  <c r="AJ814" i="167"/>
  <c r="B892" i="167"/>
  <c r="AJ687" i="167"/>
  <c r="AK460" i="167"/>
  <c r="AJ939" i="164"/>
  <c r="B256" i="167"/>
  <c r="AJ802" i="167"/>
  <c r="AK513" i="167"/>
  <c r="AJ323" i="167"/>
  <c r="B1006" i="167"/>
  <c r="AK634" i="167"/>
  <c r="AJ120" i="164"/>
  <c r="AK162" i="167"/>
  <c r="AJ331" i="167"/>
  <c r="B74" i="167"/>
  <c r="AJ972" i="164"/>
  <c r="B253" i="167"/>
  <c r="B265" i="167"/>
  <c r="B724" i="167"/>
  <c r="AJ641" i="167"/>
  <c r="AK272" i="164"/>
  <c r="AK356" i="164"/>
  <c r="AK241" i="167"/>
  <c r="AK868" i="167"/>
  <c r="AJ845" i="167"/>
  <c r="AJ125" i="164"/>
  <c r="AK816" i="167"/>
  <c r="AJ791" i="164"/>
  <c r="AK552" i="164"/>
  <c r="AK963" i="167"/>
  <c r="AJ102" i="164"/>
  <c r="AK122" i="164"/>
  <c r="AJ457" i="167"/>
  <c r="AK653" i="167"/>
  <c r="B94" i="167"/>
  <c r="AJ776" i="167"/>
  <c r="B429" i="167"/>
  <c r="AK465" i="167"/>
  <c r="B79" i="167"/>
  <c r="AK309" i="167"/>
  <c r="AJ923" i="167"/>
  <c r="AJ33" i="167"/>
  <c r="AJ485" i="167"/>
  <c r="AK380" i="164"/>
  <c r="AJ256" i="164"/>
  <c r="AK960" i="167"/>
  <c r="B309" i="167"/>
  <c r="AK323" i="167"/>
  <c r="AK750" i="164"/>
  <c r="B834" i="167"/>
  <c r="AJ208" i="167"/>
  <c r="AJ641" i="164"/>
  <c r="AJ934" i="167"/>
  <c r="B811" i="167"/>
  <c r="AJ333" i="164"/>
  <c r="AK574" i="164"/>
  <c r="AK1003" i="167"/>
  <c r="AJ431" i="164"/>
  <c r="AK140" i="164"/>
  <c r="AJ604" i="164"/>
  <c r="AK464" i="164"/>
  <c r="B176" i="167"/>
  <c r="B600" i="167"/>
  <c r="AK815" i="167"/>
  <c r="AJ664" i="167"/>
  <c r="B433" i="167"/>
  <c r="AK596" i="167"/>
  <c r="AJ556" i="167"/>
  <c r="AK131" i="164"/>
  <c r="B706" i="167"/>
  <c r="AJ812" i="167"/>
  <c r="B994" i="167"/>
  <c r="AK745" i="167"/>
  <c r="AK86" i="164"/>
  <c r="B473" i="167"/>
  <c r="B963" i="167"/>
  <c r="B166" i="167"/>
  <c r="B824" i="167"/>
  <c r="B529" i="167"/>
  <c r="B973" i="167"/>
  <c r="B944" i="167"/>
  <c r="B669" i="167"/>
  <c r="AJ335" i="167"/>
  <c r="AK720" i="164"/>
  <c r="B374" i="167"/>
  <c r="AR8" i="167"/>
  <c r="B3" i="164"/>
  <c r="B352" i="167"/>
  <c r="AJ157" i="167"/>
  <c r="AK575" i="167"/>
  <c r="AR6" i="164"/>
  <c r="AJ246" i="167"/>
  <c r="B985" i="167"/>
  <c r="AK230" i="167"/>
  <c r="AJ505" i="164"/>
  <c r="B630" i="167"/>
  <c r="AJ308" i="167"/>
  <c r="B124" i="167"/>
  <c r="AK469" i="164"/>
  <c r="AK752" i="164"/>
  <c r="AK511" i="167"/>
  <c r="AK817" i="167"/>
  <c r="B965" i="167"/>
  <c r="AJ124" i="164"/>
  <c r="AK988" i="167"/>
  <c r="AJ375" i="167"/>
  <c r="AJ565" i="167"/>
  <c r="AK355" i="167"/>
  <c r="AK920" i="164"/>
  <c r="B786" i="167"/>
  <c r="B362" i="167"/>
  <c r="AK111" i="164"/>
  <c r="AJ26" i="164"/>
  <c r="AK266" i="167"/>
  <c r="AJ926" i="164"/>
  <c r="AJ166" i="164"/>
  <c r="AJ395" i="167"/>
  <c r="AK128" i="164"/>
  <c r="B712" i="167"/>
  <c r="AK215" i="167"/>
  <c r="AK905" i="167"/>
  <c r="B765" i="167"/>
  <c r="AK254" i="167"/>
  <c r="AJ341" i="167"/>
  <c r="B522" i="167"/>
  <c r="AJ406" i="167"/>
  <c r="AJ735" i="167"/>
  <c r="AJ192" i="167"/>
  <c r="AK994" i="164"/>
  <c r="AK455" i="164"/>
  <c r="AJ912" i="164"/>
  <c r="AJ714" i="164"/>
  <c r="AK675" i="164"/>
  <c r="AJ530" i="167"/>
  <c r="B548" i="167"/>
  <c r="AK544" i="167"/>
  <c r="B255" i="167"/>
  <c r="B298" i="167"/>
  <c r="AJ590" i="164"/>
  <c r="AJ652" i="167"/>
  <c r="AJ105" i="167"/>
  <c r="AR7" i="167"/>
  <c r="AJ1012" i="167"/>
  <c r="AJ164" i="167"/>
  <c r="B150" i="167"/>
  <c r="AJ535" i="164"/>
  <c r="AK707" i="167"/>
  <c r="AJ1004" i="167"/>
  <c r="B194" i="167"/>
  <c r="AJ815" i="167"/>
  <c r="AK666" i="167"/>
  <c r="B987" i="167"/>
  <c r="AJ218" i="167"/>
  <c r="AJ145" i="167"/>
  <c r="AJ666" i="167"/>
  <c r="AJ469" i="167"/>
  <c r="B821" i="167"/>
  <c r="B502" i="167"/>
  <c r="B736" i="167"/>
  <c r="AR14" i="167"/>
  <c r="AK820" i="164"/>
  <c r="B639" i="167"/>
  <c r="B926" i="167"/>
  <c r="AK666" i="164"/>
  <c r="AK346" i="164"/>
  <c r="AJ514" i="164"/>
  <c r="AJ524" i="164"/>
  <c r="AK847" i="167"/>
  <c r="AJ880" i="164"/>
  <c r="B62" i="167"/>
  <c r="AK695" i="164"/>
  <c r="B73" i="167"/>
  <c r="AK510" i="167"/>
  <c r="B320" i="167"/>
  <c r="B49" i="167"/>
  <c r="B620" i="167"/>
  <c r="B234" i="167"/>
  <c r="AK496" i="167"/>
  <c r="AK578" i="167"/>
  <c r="AK258" i="167"/>
  <c r="AK487" i="167"/>
  <c r="AK673" i="167"/>
  <c r="B491" i="167"/>
  <c r="B57" i="167"/>
  <c r="AJ508" i="164"/>
  <c r="AK582" i="164"/>
  <c r="B638" i="167"/>
  <c r="B905" i="167"/>
  <c r="AJ743" i="164"/>
  <c r="AK114" i="164"/>
  <c r="AK54" i="167"/>
  <c r="AK779" i="164"/>
  <c r="B831" i="167"/>
  <c r="AJ676" i="164"/>
  <c r="B499" i="167"/>
  <c r="AK106" i="167"/>
  <c r="AJ133" i="167"/>
  <c r="B294" i="167"/>
  <c r="AJ189" i="164"/>
  <c r="B107" i="167"/>
  <c r="AJ441" i="167"/>
  <c r="AJ865" i="167"/>
  <c r="B477" i="167"/>
  <c r="AJ987" i="167"/>
  <c r="B56" i="167"/>
  <c r="B923" i="167"/>
  <c r="AJ234" i="167"/>
  <c r="B469" i="167"/>
  <c r="AK237" i="167"/>
  <c r="B952" i="167"/>
  <c r="B747" i="167"/>
  <c r="B519" i="167"/>
  <c r="AJ429" i="167"/>
  <c r="AK729" i="167"/>
  <c r="AK897" i="164"/>
  <c r="B799" i="167"/>
  <c r="AJ805" i="164"/>
  <c r="AJ860" i="164"/>
  <c r="B48" i="167"/>
  <c r="B36" i="167"/>
  <c r="AJ937" i="167"/>
  <c r="AJ926" i="167"/>
  <c r="B680" i="167"/>
  <c r="AJ938" i="164"/>
  <c r="B596" i="167"/>
  <c r="AK755" i="167"/>
  <c r="AK956" i="167"/>
  <c r="AJ241" i="167"/>
  <c r="B633" i="167"/>
  <c r="AJ264" i="164"/>
  <c r="AJ791" i="167"/>
  <c r="AK143" i="164"/>
  <c r="AJ642" i="164"/>
  <c r="AJ300" i="167"/>
  <c r="B148" i="167"/>
  <c r="B991" i="167"/>
  <c r="AK716" i="167"/>
  <c r="B276" i="167"/>
  <c r="B130" i="167"/>
  <c r="B331" i="167"/>
  <c r="B802" i="167"/>
  <c r="B489" i="167"/>
  <c r="AJ1010" i="167"/>
  <c r="AK370" i="167"/>
  <c r="AJ430" i="164"/>
  <c r="AK275" i="164"/>
  <c r="AK63" i="164"/>
  <c r="AJ134" i="164"/>
  <c r="AK899" i="167"/>
  <c r="AJ490" i="167"/>
  <c r="B353" i="167"/>
  <c r="AK211" i="164"/>
  <c r="AJ482" i="167"/>
  <c r="AJ620" i="167"/>
  <c r="B427" i="167"/>
  <c r="AK21" i="167"/>
  <c r="B612" i="167"/>
  <c r="AJ549" i="167"/>
  <c r="B440" i="167"/>
  <c r="AJ921" i="164"/>
  <c r="B18" i="167"/>
  <c r="AK378" i="164"/>
  <c r="AK219" i="167"/>
  <c r="AJ575" i="164"/>
  <c r="AK326" i="167"/>
  <c r="B498" i="167"/>
  <c r="B108" i="167"/>
  <c r="B490" i="167"/>
  <c r="B81" i="167"/>
  <c r="AJ525" i="164"/>
  <c r="AR9" i="164"/>
  <c r="AJ544" i="164"/>
  <c r="AR9" i="167"/>
  <c r="B385" i="167"/>
  <c r="AJ105" i="164"/>
  <c r="B941" i="167"/>
  <c r="AK260" i="164"/>
  <c r="AK279" i="164"/>
  <c r="AK20" i="164"/>
  <c r="AJ728" i="167"/>
  <c r="AJ861" i="167"/>
  <c r="B969" i="167"/>
  <c r="AJ317" i="167"/>
  <c r="AJ985" i="167"/>
  <c r="B120" i="167"/>
  <c r="AJ972" i="167"/>
  <c r="AK196" i="164"/>
  <c r="B549" i="167"/>
  <c r="AJ143" i="164"/>
  <c r="AJ773" i="164"/>
  <c r="B603" i="167"/>
  <c r="B408" i="167"/>
  <c r="AJ984" i="164"/>
  <c r="AJ277" i="167"/>
  <c r="AJ925" i="164"/>
  <c r="B761" i="167"/>
  <c r="AR16" i="167"/>
  <c r="AK636" i="167"/>
  <c r="B141" i="167"/>
  <c r="AK576" i="167"/>
  <c r="B28" i="167"/>
  <c r="AJ294" i="164"/>
  <c r="AJ998" i="167"/>
  <c r="AJ58" i="164"/>
  <c r="AJ295" i="164"/>
  <c r="AK285" i="167"/>
  <c r="AJ540" i="164"/>
  <c r="B677" i="167"/>
  <c r="AJ608" i="164"/>
  <c r="B173" i="167"/>
  <c r="AK713" i="164"/>
  <c r="AJ204" i="164"/>
  <c r="AJ434" i="167"/>
  <c r="AK98" i="167"/>
  <c r="B26" i="167"/>
  <c r="B792" i="167"/>
  <c r="B637" i="167"/>
  <c r="B982" i="167"/>
  <c r="AJ822" i="167"/>
  <c r="AJ891" i="164"/>
  <c r="AK176" i="167"/>
  <c r="AK423" i="164"/>
  <c r="AK841" i="164"/>
  <c r="AK567" i="167"/>
  <c r="B438" i="167"/>
  <c r="B902" i="167"/>
  <c r="AK836" i="167"/>
  <c r="AJ441" i="164"/>
  <c r="AJ93" i="167"/>
  <c r="AR2" i="167"/>
  <c r="B625" i="167"/>
  <c r="B53" i="167"/>
  <c r="B871" i="167"/>
  <c r="B183" i="167"/>
  <c r="AJ499" i="167"/>
  <c r="B313" i="167"/>
  <c r="B507" i="167"/>
  <c r="B152" i="167"/>
  <c r="AJ494" i="167"/>
  <c r="AJ305" i="167"/>
  <c r="B832" i="167"/>
  <c r="B407" i="167"/>
  <c r="AK28" i="167"/>
  <c r="AJ288" i="164"/>
  <c r="AK557" i="164"/>
  <c r="AK1008" i="164"/>
  <c r="AJ1015" i="167"/>
  <c r="B659" i="167"/>
  <c r="AJ712" i="167"/>
  <c r="AK469" i="167"/>
  <c r="AJ227" i="164"/>
  <c r="AJ257" i="167"/>
  <c r="AK776" i="167"/>
  <c r="AJ468" i="164"/>
  <c r="AJ350" i="164"/>
  <c r="AK377" i="167"/>
  <c r="AJ64" i="167"/>
  <c r="AJ472" i="164"/>
  <c r="B399" i="167"/>
  <c r="B903" i="167"/>
  <c r="AJ232" i="167"/>
  <c r="B343" i="167"/>
  <c r="AJ134" i="167"/>
  <c r="B308" i="167"/>
  <c r="B540" i="167"/>
  <c r="B762" i="167"/>
  <c r="B218" i="167"/>
  <c r="AK518" i="164"/>
  <c r="B764" i="167"/>
  <c r="AK1013" i="167"/>
  <c r="AJ562" i="167"/>
  <c r="AJ396" i="164"/>
  <c r="AJ354" i="164"/>
  <c r="AK746" i="167"/>
  <c r="AJ16" i="167"/>
  <c r="B663" i="167"/>
  <c r="AK930" i="167"/>
  <c r="B530" i="167"/>
  <c r="AJ221" i="164"/>
  <c r="AJ853" i="167"/>
  <c r="B78" i="167"/>
  <c r="AK600" i="164"/>
  <c r="AJ212" i="167"/>
  <c r="AJ502" i="164"/>
  <c r="AJ224" i="164"/>
  <c r="AJ94" i="164"/>
  <c r="B687" i="167"/>
  <c r="AJ960" i="167"/>
  <c r="AK834" i="164"/>
  <c r="AK493" i="164"/>
  <c r="B794" i="167"/>
  <c r="AK601" i="164"/>
  <c r="B215" i="167"/>
  <c r="B87" i="167"/>
  <c r="AK621" i="167"/>
  <c r="AJ377" i="167"/>
  <c r="AJ807" i="164"/>
  <c r="AJ335" i="164"/>
  <c r="AJ600" i="164"/>
  <c r="AJ867" i="164"/>
  <c r="AJ251" i="164"/>
  <c r="AJ766" i="167"/>
  <c r="AJ653" i="167"/>
  <c r="AK361" i="164"/>
  <c r="AJ580" i="164"/>
  <c r="AK35" i="164"/>
  <c r="AJ828" i="167"/>
  <c r="AJ686" i="167"/>
  <c r="AK688" i="167"/>
  <c r="AJ21" i="164"/>
  <c r="B322" i="167"/>
  <c r="AK853" i="167"/>
  <c r="B845" i="167"/>
  <c r="B301" i="167"/>
  <c r="AK391" i="167"/>
  <c r="AK856" i="164"/>
  <c r="B949" i="167"/>
  <c r="B160" i="167"/>
  <c r="AJ568" i="164"/>
  <c r="AJ427" i="167"/>
  <c r="B581" i="167"/>
  <c r="AJ639" i="167"/>
  <c r="B291" i="167"/>
  <c r="AK735" i="164"/>
  <c r="AK595" i="167"/>
  <c r="AJ59" i="164"/>
  <c r="B506" i="167"/>
  <c r="AJ685" i="164"/>
  <c r="AK780" i="167"/>
  <c r="AJ956" i="167"/>
  <c r="AJ732" i="167"/>
  <c r="AK295" i="167"/>
  <c r="AJ169" i="164"/>
  <c r="AJ484" i="164"/>
  <c r="AJ744" i="164"/>
  <c r="B844" i="167"/>
  <c r="AK298" i="167"/>
  <c r="AK899" i="164"/>
  <c r="AJ459" i="164"/>
  <c r="AJ213" i="164"/>
  <c r="B636" i="167"/>
  <c r="B753" i="167"/>
  <c r="AJ330" i="164"/>
  <c r="AK591" i="164"/>
  <c r="B222" i="167"/>
  <c r="AJ782" i="164"/>
  <c r="AK594" i="164"/>
  <c r="AK705" i="164"/>
  <c r="AK334" i="167"/>
  <c r="AK344" i="164"/>
  <c r="AJ591" i="164"/>
  <c r="AK380" i="167"/>
  <c r="AK488" i="164"/>
  <c r="AJ378" i="164"/>
  <c r="AJ889" i="164"/>
  <c r="B805" i="167"/>
  <c r="AK649" i="164"/>
  <c r="AK43" i="167"/>
  <c r="AK132" i="164"/>
  <c r="AJ699" i="167"/>
  <c r="B5" i="167"/>
  <c r="AK421" i="167"/>
  <c r="B368" i="167"/>
  <c r="AK401" i="164"/>
  <c r="B757" i="167"/>
  <c r="AK950" i="164"/>
  <c r="AJ52" i="167"/>
  <c r="B261" i="167"/>
  <c r="B650" i="167"/>
  <c r="B101" i="167"/>
  <c r="AK327" i="167"/>
  <c r="AK341" i="167"/>
  <c r="AJ935" i="167"/>
  <c r="AJ161" i="164"/>
  <c r="AJ887" i="164"/>
  <c r="B840" i="167"/>
  <c r="AJ762" i="167"/>
  <c r="AK748" i="164"/>
  <c r="AJ515" i="167"/>
  <c r="B546" i="167"/>
  <c r="AK24" i="167"/>
  <c r="B451" i="167"/>
  <c r="AK138" i="164"/>
  <c r="B347" i="167"/>
  <c r="AR17" i="167"/>
  <c r="B822" i="167"/>
  <c r="B719" i="167"/>
  <c r="AJ89" i="167"/>
  <c r="B442" i="167"/>
  <c r="AK872" i="167"/>
  <c r="AK958" i="164"/>
  <c r="B538" i="167"/>
  <c r="AJ42" i="164"/>
  <c r="B458" i="167"/>
  <c r="AJ40" i="167"/>
  <c r="AK584" i="167"/>
  <c r="B90" i="167"/>
  <c r="AJ643" i="164"/>
  <c r="B534" i="167"/>
  <c r="AK544" i="164"/>
  <c r="B759" i="167"/>
  <c r="AK938" i="167"/>
  <c r="AJ543" i="164"/>
  <c r="AJ409" i="164"/>
  <c r="AJ904" i="167"/>
  <c r="AK710" i="164"/>
  <c r="B746" i="167"/>
  <c r="AK132" i="167"/>
  <c r="B714" i="167"/>
  <c r="AK691" i="167"/>
  <c r="AJ656" i="164"/>
  <c r="B883" i="167"/>
  <c r="AJ163" i="167"/>
  <c r="B405" i="167"/>
  <c r="AK677" i="167"/>
  <c r="B497" i="167"/>
  <c r="AJ635" i="164"/>
  <c r="B618" i="167"/>
  <c r="AK312" i="167"/>
  <c r="AJ306" i="164"/>
  <c r="B622" i="167"/>
  <c r="B853" i="167"/>
  <c r="AK927" i="164"/>
  <c r="AJ598" i="167"/>
  <c r="AK840" i="167"/>
  <c r="AJ156" i="164"/>
  <c r="B340" i="167"/>
  <c r="AJ945" i="164"/>
  <c r="AJ424" i="164"/>
  <c r="AJ896" i="167"/>
  <c r="AK823" i="164"/>
  <c r="AJ355" i="167"/>
  <c r="B977" i="167"/>
  <c r="B450" i="167"/>
  <c r="AR11" i="164"/>
  <c r="B745" i="167"/>
  <c r="AK647" i="164"/>
  <c r="B560" i="167"/>
  <c r="AJ34" i="164"/>
  <c r="AJ34" i="167"/>
  <c r="B983" i="167"/>
  <c r="AK617" i="167"/>
  <c r="AJ330" i="167"/>
  <c r="B564" i="167"/>
  <c r="B424" i="167"/>
  <c r="AK858" i="164"/>
  <c r="AK938" i="164"/>
  <c r="AJ302" i="164"/>
  <c r="AK644" i="167"/>
  <c r="B827" i="167"/>
  <c r="AJ17" i="164"/>
  <c r="AK992" i="167"/>
  <c r="AJ301" i="164"/>
  <c r="AJ957" i="164"/>
  <c r="AJ903" i="167"/>
  <c r="AJ947" i="167"/>
  <c r="AJ489" i="164"/>
  <c r="AK656" i="164"/>
  <c r="AJ422" i="164"/>
  <c r="AJ425" i="167"/>
  <c r="AK545" i="167"/>
  <c r="AK806" i="167"/>
  <c r="AK888" i="164"/>
  <c r="AJ608" i="167"/>
  <c r="B512" i="167"/>
  <c r="AJ454" i="167"/>
  <c r="AK581" i="164"/>
  <c r="AK460" i="164"/>
  <c r="AK143" i="167"/>
  <c r="AK824" i="167"/>
  <c r="AK945" i="167"/>
  <c r="AJ671" i="167"/>
  <c r="AJ40" i="164"/>
  <c r="AK939" i="167"/>
  <c r="AJ975" i="167"/>
  <c r="AJ663" i="167"/>
  <c r="AK835" i="167"/>
  <c r="AJ279" i="164"/>
  <c r="B390" i="167"/>
  <c r="B213" i="167"/>
  <c r="AJ679" i="164"/>
  <c r="AJ894" i="164"/>
  <c r="AJ382" i="167"/>
  <c r="AJ304" i="164"/>
  <c r="AJ463" i="164"/>
  <c r="AK113" i="164"/>
  <c r="AJ831" i="164"/>
  <c r="AJ35" i="164"/>
  <c r="AK504" i="167"/>
  <c r="B269" i="167"/>
  <c r="AK864" i="167"/>
  <c r="AJ690" i="167"/>
  <c r="AK850" i="164"/>
  <c r="AK121" i="164"/>
  <c r="AJ563" i="164"/>
  <c r="AK904" i="164"/>
  <c r="AK630" i="164"/>
  <c r="AJ487" i="164"/>
  <c r="AK643" i="167"/>
  <c r="AK807" i="164"/>
  <c r="AJ400" i="167"/>
  <c r="B561" i="167"/>
  <c r="B655" i="167"/>
  <c r="AR13" i="167"/>
  <c r="AJ545" i="167"/>
  <c r="AK848" i="164"/>
  <c r="AJ632" i="167"/>
  <c r="AJ632" i="164"/>
  <c r="AK738" i="167"/>
  <c r="AJ87" i="164"/>
  <c r="AJ349" i="164"/>
  <c r="AJ109" i="167"/>
  <c r="AJ760" i="164"/>
  <c r="B465" i="167"/>
  <c r="AJ833" i="164"/>
  <c r="AJ633" i="167"/>
  <c r="B52" i="167"/>
  <c r="AJ217" i="167"/>
  <c r="AK262" i="164"/>
  <c r="B437" i="167"/>
  <c r="AJ674" i="164"/>
  <c r="B93" i="167"/>
  <c r="AJ845" i="164"/>
  <c r="AK558" i="164"/>
  <c r="B678" i="167"/>
  <c r="AK636" i="164"/>
  <c r="AJ756" i="164"/>
  <c r="AK652" i="164"/>
  <c r="AK160" i="167"/>
  <c r="AJ455" i="167"/>
  <c r="AK192" i="164"/>
  <c r="AK911" i="167"/>
  <c r="AJ314" i="167"/>
  <c r="AK642" i="164"/>
  <c r="AJ213" i="167"/>
  <c r="AK84" i="164"/>
  <c r="B781" i="167"/>
  <c r="AK214" i="164"/>
  <c r="AK386" i="164"/>
  <c r="AJ613" i="167"/>
  <c r="AK779" i="167"/>
  <c r="AK662" i="164"/>
  <c r="AJ603" i="167"/>
  <c r="AJ257" i="164"/>
  <c r="AK610" i="167"/>
  <c r="AK461" i="164"/>
  <c r="B568" i="167"/>
  <c r="AJ585" i="167"/>
  <c r="AK409" i="164"/>
  <c r="AJ303" i="167"/>
  <c r="B211" i="167"/>
  <c r="AK249" i="164"/>
  <c r="AK668" i="167"/>
  <c r="AJ398" i="164"/>
  <c r="AJ829" i="167"/>
  <c r="AK423" i="167"/>
  <c r="AJ778" i="167"/>
  <c r="AJ1009" i="167"/>
  <c r="AJ38" i="164"/>
  <c r="AJ709" i="167"/>
  <c r="AK94" i="164"/>
  <c r="AJ90" i="167"/>
  <c r="B868" i="167"/>
  <c r="AJ450" i="164"/>
  <c r="AK839" i="164"/>
  <c r="AJ460" i="164"/>
  <c r="AK184" i="164"/>
  <c r="AJ871" i="167"/>
  <c r="AJ107" i="164"/>
  <c r="AJ888" i="164"/>
  <c r="AK154" i="164"/>
  <c r="AJ621" i="167"/>
  <c r="AJ646" i="167"/>
  <c r="AJ491" i="164"/>
  <c r="AK424" i="164"/>
  <c r="AK672" i="167"/>
  <c r="AJ388" i="164"/>
  <c r="AK415" i="167"/>
  <c r="AK408" i="164"/>
  <c r="AJ779" i="164"/>
  <c r="AJ317" i="164"/>
  <c r="AK539" i="167"/>
  <c r="AJ964" i="164"/>
  <c r="AK128" i="167"/>
  <c r="AJ48" i="164"/>
  <c r="AJ884" i="167"/>
  <c r="AJ831" i="167"/>
  <c r="AJ111" i="164"/>
  <c r="AK222" i="164"/>
  <c r="AK467" i="164"/>
  <c r="AK167" i="164"/>
  <c r="AK412" i="167"/>
  <c r="AJ650" i="167"/>
  <c r="B520" i="167"/>
  <c r="AK570" i="164"/>
  <c r="B20" i="167"/>
  <c r="AJ142" i="164"/>
  <c r="AK454" i="167"/>
  <c r="B307" i="167"/>
  <c r="B681" i="167"/>
  <c r="B694" i="167"/>
  <c r="B986" i="167"/>
  <c r="B972" i="167"/>
  <c r="B212" i="167"/>
  <c r="AK966" i="167"/>
  <c r="AJ150" i="167"/>
  <c r="AK96" i="167"/>
  <c r="B783" i="167"/>
  <c r="B382" i="167"/>
  <c r="AK943" i="164"/>
  <c r="B86" i="167"/>
  <c r="AK622" i="164"/>
  <c r="AK105" i="164"/>
  <c r="AK285" i="164"/>
  <c r="AJ817" i="164"/>
  <c r="AJ720" i="164"/>
  <c r="AJ559" i="164"/>
  <c r="AK421" i="164"/>
  <c r="AK625" i="167"/>
  <c r="AJ864" i="167"/>
  <c r="B937" i="167"/>
  <c r="AK856" i="167"/>
  <c r="AK263" i="167"/>
  <c r="AJ810" i="164"/>
  <c r="AJ421" i="164"/>
  <c r="AK383" i="167"/>
  <c r="AJ755" i="167"/>
  <c r="AJ48" i="167"/>
  <c r="AK505" i="164"/>
  <c r="AK603" i="164"/>
  <c r="AJ710" i="167"/>
  <c r="AK696" i="167"/>
  <c r="AK315" i="167"/>
  <c r="AK702" i="167"/>
  <c r="AJ567" i="167"/>
  <c r="AJ763" i="167"/>
  <c r="AK723" i="164"/>
  <c r="AJ859" i="164"/>
  <c r="AK434" i="167"/>
  <c r="AK887" i="164"/>
  <c r="AJ741" i="167"/>
  <c r="B626" i="167"/>
  <c r="AJ39" i="167"/>
  <c r="AK115" i="167"/>
  <c r="AK984" i="167"/>
  <c r="AJ419" i="164"/>
  <c r="AK531" i="164"/>
  <c r="AJ406" i="164"/>
  <c r="AJ280" i="164"/>
  <c r="AK635" i="164"/>
  <c r="AK975" i="164"/>
  <c r="AJ914" i="167"/>
  <c r="AK364" i="164"/>
  <c r="AJ149" i="164"/>
  <c r="AK764" i="167"/>
  <c r="AK390" i="164"/>
  <c r="AJ379" i="164"/>
  <c r="AJ931" i="167"/>
  <c r="AJ811" i="167"/>
  <c r="AJ789" i="164"/>
  <c r="AJ41" i="164"/>
  <c r="AK60" i="167"/>
  <c r="B865" i="167"/>
  <c r="AJ205" i="164"/>
  <c r="AJ729" i="167"/>
  <c r="AJ171" i="164"/>
  <c r="AJ580" i="167"/>
  <c r="AJ944" i="167"/>
  <c r="AJ787" i="167"/>
  <c r="AK990" i="164"/>
  <c r="AJ422" i="167"/>
  <c r="AK537" i="164"/>
  <c r="AJ263" i="164"/>
  <c r="AK712" i="164"/>
  <c r="AK743" i="167"/>
  <c r="AK134" i="164"/>
  <c r="AK414" i="167"/>
  <c r="AK454" i="164"/>
  <c r="AK866" i="167"/>
  <c r="AJ532" i="167"/>
  <c r="AJ539" i="164"/>
  <c r="AK531" i="167"/>
  <c r="AJ680" i="164"/>
  <c r="AK286" i="164"/>
  <c r="AJ140" i="167"/>
  <c r="AK261" i="164"/>
  <c r="AJ606" i="167"/>
  <c r="AK87" i="167"/>
  <c r="AJ147" i="167"/>
  <c r="AK179" i="164"/>
  <c r="AJ294" i="167"/>
  <c r="AJ338" i="164"/>
  <c r="AK834" i="167"/>
  <c r="AK978" i="164"/>
  <c r="AJ866" i="167"/>
  <c r="B41" i="167"/>
  <c r="AJ390" i="167"/>
  <c r="AJ698" i="167"/>
  <c r="AK116" i="167"/>
  <c r="B88" i="167"/>
  <c r="AJ274" i="164"/>
  <c r="AJ451" i="167"/>
  <c r="AK378" i="167"/>
  <c r="B890" i="167"/>
  <c r="AK16" i="167"/>
  <c r="AK92" i="167"/>
  <c r="AJ678" i="167"/>
  <c r="AK859" i="164"/>
  <c r="AK737" i="167"/>
  <c r="AK967" i="164"/>
  <c r="AJ325" i="164"/>
  <c r="AJ1007" i="164"/>
  <c r="B239" i="167"/>
  <c r="AK307" i="167"/>
  <c r="AJ605" i="167"/>
  <c r="AJ525" i="167"/>
  <c r="AJ519" i="164"/>
  <c r="AJ187" i="164"/>
  <c r="AJ649" i="164"/>
  <c r="AK662" i="167"/>
  <c r="AK937" i="164"/>
  <c r="AK440" i="164"/>
  <c r="AJ155" i="164"/>
  <c r="AK442" i="167"/>
  <c r="AR4" i="167"/>
  <c r="AK358" i="164"/>
  <c r="AJ916" i="167"/>
  <c r="B17" i="167"/>
  <c r="B947" i="167"/>
  <c r="AK715" i="167"/>
  <c r="AK342" i="164"/>
  <c r="AJ744" i="167"/>
  <c r="B976" i="167"/>
  <c r="B665" i="167"/>
  <c r="AJ989" i="167"/>
  <c r="B454" i="167"/>
  <c r="B881" i="167"/>
  <c r="AK549" i="164"/>
  <c r="AK430" i="164"/>
  <c r="B878" i="167"/>
  <c r="AK339" i="164"/>
  <c r="AJ204" i="167"/>
  <c r="AJ232" i="164"/>
  <c r="AR7" i="164"/>
  <c r="B613" i="167"/>
  <c r="B829" i="167"/>
  <c r="AK253" i="164"/>
  <c r="AJ216" i="167"/>
  <c r="AK505" i="167"/>
  <c r="AK514" i="164"/>
  <c r="AK427" i="164"/>
  <c r="AJ518" i="164"/>
  <c r="AK546" i="164"/>
  <c r="AK810" i="167"/>
  <c r="AK596" i="164"/>
  <c r="AK416" i="167"/>
  <c r="AJ228" i="167"/>
  <c r="AJ1005" i="167"/>
  <c r="AK51" i="167"/>
  <c r="AJ838" i="164"/>
  <c r="AJ362" i="164"/>
  <c r="AJ536" i="164"/>
  <c r="AK27" i="167"/>
  <c r="AJ949" i="164"/>
  <c r="AJ52" i="164"/>
  <c r="AK407" i="164"/>
  <c r="AJ696" i="167"/>
  <c r="AJ397" i="164"/>
  <c r="AJ349" i="167"/>
  <c r="AJ133" i="164"/>
  <c r="AJ497" i="167"/>
  <c r="AK83" i="167"/>
  <c r="AJ462" i="167"/>
  <c r="AJ130" i="167"/>
  <c r="AJ115" i="167"/>
  <c r="AK742" i="167"/>
  <c r="AJ46" i="164"/>
  <c r="AJ351" i="167"/>
  <c r="AJ983" i="167"/>
  <c r="AJ698" i="164"/>
  <c r="AJ1006" i="167"/>
  <c r="AJ890" i="164"/>
  <c r="AK175" i="164"/>
  <c r="AK555" i="167"/>
  <c r="AJ242" i="164"/>
  <c r="AK640" i="164"/>
  <c r="AK277" i="167"/>
  <c r="AJ932" i="167"/>
  <c r="AJ28" i="167"/>
  <c r="B391" i="167"/>
  <c r="AK310" i="164"/>
  <c r="AK173" i="167"/>
  <c r="AK842" i="164"/>
  <c r="AJ25" i="167"/>
  <c r="B277" i="167"/>
  <c r="AK615" i="164"/>
  <c r="AJ60" i="164"/>
  <c r="AK551" i="164"/>
  <c r="AJ293" i="167"/>
  <c r="AK1000" i="167"/>
  <c r="AK238" i="164"/>
  <c r="AJ397" i="167"/>
  <c r="AJ80" i="167"/>
  <c r="AJ98" i="164"/>
  <c r="AJ816" i="167"/>
  <c r="AJ77" i="167"/>
  <c r="AK840" i="164"/>
  <c r="AK282" i="164"/>
  <c r="AJ216" i="164"/>
  <c r="AJ212" i="164"/>
  <c r="AK749" i="167"/>
  <c r="AJ240" i="164"/>
  <c r="AJ784" i="167"/>
  <c r="AK916" i="167"/>
  <c r="AJ974" i="167"/>
  <c r="AK618" i="167"/>
  <c r="AJ770" i="167"/>
  <c r="AK582" i="167"/>
  <c r="AK106" i="164"/>
  <c r="AK895" i="164"/>
  <c r="AJ74" i="167"/>
  <c r="AK205" i="164"/>
  <c r="AK703" i="167"/>
  <c r="AK874" i="164"/>
  <c r="AK554" i="167"/>
  <c r="AK884" i="164"/>
  <c r="AK174" i="167"/>
  <c r="AJ246" i="164"/>
  <c r="AJ458" i="164"/>
  <c r="AJ559" i="167"/>
  <c r="AK870" i="167"/>
  <c r="AJ684" i="164"/>
  <c r="AK182" i="167"/>
  <c r="AK221" i="167"/>
  <c r="B98" i="167"/>
  <c r="AK565" i="164"/>
  <c r="AJ586" i="167"/>
  <c r="AK827" i="164"/>
  <c r="AJ403" i="167"/>
  <c r="B103" i="167"/>
  <c r="AK621" i="164"/>
  <c r="AK727" i="167"/>
  <c r="AJ516" i="167"/>
  <c r="AJ922" i="164"/>
  <c r="AK803" i="167"/>
  <c r="AJ163" i="164"/>
  <c r="AK578" i="164"/>
  <c r="AK674" i="164"/>
  <c r="AJ989" i="164"/>
  <c r="AK772" i="167"/>
  <c r="AJ175" i="164"/>
  <c r="AJ37" i="164"/>
  <c r="AK37" i="164"/>
  <c r="AJ800" i="164"/>
  <c r="AK362" i="167"/>
  <c r="B839" i="167"/>
  <c r="AK425" i="164"/>
  <c r="AK629" i="164"/>
  <c r="AK387" i="167"/>
  <c r="B285" i="167"/>
  <c r="AJ68" i="167"/>
  <c r="AJ372" i="167"/>
  <c r="AK606" i="167"/>
  <c r="AJ233" i="167"/>
  <c r="B181" i="167"/>
  <c r="AJ148" i="164"/>
  <c r="AJ658" i="167"/>
  <c r="AK728" i="167"/>
  <c r="AR17" i="164"/>
  <c r="AK781" i="167"/>
  <c r="AJ328" i="164"/>
  <c r="B960" i="167"/>
  <c r="B588" i="167"/>
  <c r="AJ478" i="167"/>
  <c r="AK120" i="167"/>
  <c r="AK144" i="167"/>
  <c r="B191" i="167"/>
  <c r="B75" i="167"/>
  <c r="AJ201" i="164"/>
  <c r="AK585" i="164"/>
  <c r="AK510" i="164"/>
  <c r="AK561" i="167"/>
  <c r="AJ557" i="164"/>
  <c r="AJ520" i="167"/>
  <c r="AK217" i="164"/>
  <c r="AJ722" i="164"/>
  <c r="AK313" i="164"/>
  <c r="B29" i="167"/>
  <c r="AK411" i="167"/>
  <c r="B189" i="167"/>
  <c r="AK539" i="164"/>
  <c r="AJ647" i="167"/>
  <c r="AK619" i="164"/>
  <c r="AK157" i="167"/>
  <c r="AK180" i="167"/>
  <c r="AJ425" i="164"/>
  <c r="AK1001" i="167"/>
  <c r="AJ475" i="167"/>
  <c r="AJ513" i="167"/>
  <c r="AJ835" i="164"/>
  <c r="B715" i="167"/>
  <c r="AJ186" i="167"/>
  <c r="AK624" i="164"/>
  <c r="AJ523" i="167"/>
  <c r="AK669" i="167"/>
  <c r="AK117" i="164"/>
  <c r="AJ879" i="164"/>
  <c r="AJ501" i="167"/>
  <c r="AK389" i="164"/>
  <c r="AK216" i="167"/>
  <c r="AJ135" i="167"/>
  <c r="AK290" i="164"/>
  <c r="AJ386" i="164"/>
  <c r="AJ364" i="167"/>
  <c r="AK365" i="167"/>
  <c r="B989" i="167"/>
  <c r="AJ219" i="167"/>
  <c r="AJ67" i="167"/>
  <c r="AK404" i="167"/>
  <c r="AJ871" i="164"/>
  <c r="AK17" i="167"/>
  <c r="AK433" i="164"/>
  <c r="AK160" i="164"/>
  <c r="AK971" i="167"/>
  <c r="AJ726" i="164"/>
  <c r="B601" i="167"/>
  <c r="AJ375" i="164"/>
  <c r="B416" i="167"/>
  <c r="AK754" i="164"/>
  <c r="AJ458" i="167"/>
  <c r="AJ619" i="164"/>
  <c r="AJ408" i="167"/>
  <c r="B906" i="167"/>
  <c r="AJ747" i="167"/>
  <c r="AK422" i="167"/>
  <c r="AK765" i="167"/>
  <c r="AK51" i="164"/>
  <c r="AJ535" i="167"/>
  <c r="AJ88" i="164"/>
  <c r="AJ717" i="164"/>
  <c r="AK427" i="167"/>
  <c r="AJ264" i="167"/>
  <c r="AJ677" i="167"/>
  <c r="AK787" i="167"/>
  <c r="AJ850" i="167"/>
  <c r="AJ137" i="164"/>
  <c r="AJ642" i="167"/>
  <c r="AJ967" i="164"/>
  <c r="B993" i="167"/>
  <c r="AJ103" i="164"/>
  <c r="AJ462" i="164"/>
  <c r="B113" i="167"/>
  <c r="AJ256" i="167"/>
  <c r="AJ198" i="164"/>
  <c r="AJ65" i="167"/>
  <c r="B30" i="167"/>
  <c r="AJ902" i="167"/>
  <c r="AK20" i="167"/>
  <c r="AK162" i="164"/>
  <c r="AJ354" i="167"/>
  <c r="AJ912" i="167"/>
  <c r="AJ451" i="164"/>
  <c r="AJ781" i="164"/>
  <c r="AK250" i="164"/>
  <c r="AK626" i="167"/>
  <c r="AK902" i="164"/>
  <c r="B461" i="167"/>
  <c r="AJ915" i="164"/>
  <c r="AK632" i="164"/>
  <c r="AJ53" i="167"/>
  <c r="B1001" i="167"/>
  <c r="AJ528" i="167"/>
  <c r="AJ882" i="164"/>
  <c r="AK919" i="167"/>
  <c r="AJ316" i="167"/>
  <c r="B273" i="167"/>
  <c r="B857" i="167"/>
  <c r="B201" i="167"/>
  <c r="B836" i="167"/>
  <c r="AJ113" i="164"/>
  <c r="AK819" i="164"/>
  <c r="AK522" i="164"/>
  <c r="AK172" i="164"/>
  <c r="AJ930" i="167"/>
  <c r="AJ775" i="164"/>
  <c r="B398" i="167"/>
  <c r="AJ502" i="167"/>
  <c r="AJ716" i="164"/>
  <c r="B606" i="167"/>
  <c r="AJ624" i="164"/>
  <c r="AK790" i="164"/>
  <c r="AJ344" i="167"/>
  <c r="AK566" i="164"/>
  <c r="AK852" i="164"/>
  <c r="AK422" i="164"/>
  <c r="AJ16" i="164"/>
  <c r="AK533" i="167"/>
  <c r="AJ73" i="164"/>
  <c r="AJ886" i="164"/>
  <c r="AJ782" i="167"/>
  <c r="AK691" i="164"/>
  <c r="AK151" i="164"/>
  <c r="AJ645" i="164"/>
  <c r="AK122" i="167"/>
  <c r="B685" i="167"/>
  <c r="AK271" i="164"/>
  <c r="AK129" i="167"/>
  <c r="AK534" i="164"/>
  <c r="B894" i="167"/>
  <c r="AK690" i="167"/>
  <c r="AK58" i="167"/>
  <c r="AK256" i="167"/>
  <c r="AJ259" i="164"/>
  <c r="AJ745" i="164"/>
  <c r="B566" i="167"/>
  <c r="AK882" i="164"/>
  <c r="AJ364" i="164"/>
  <c r="B375" i="167"/>
  <c r="AJ573" i="167"/>
  <c r="AK941" i="167"/>
  <c r="AK435" i="164"/>
  <c r="B888" i="167"/>
  <c r="AJ153" i="164"/>
  <c r="AK576" i="164"/>
  <c r="AK367" i="164"/>
  <c r="AJ424" i="167"/>
  <c r="B494" i="167"/>
  <c r="AJ667" i="164"/>
  <c r="AK838" i="167"/>
  <c r="AK769" i="164"/>
  <c r="AJ39" i="164"/>
  <c r="AJ890" i="167"/>
  <c r="AK207" i="164"/>
  <c r="AK410" i="167"/>
  <c r="AK407" i="167"/>
  <c r="AK491" i="167"/>
  <c r="AJ149" i="167"/>
  <c r="B854" i="167"/>
  <c r="AJ875" i="164"/>
  <c r="AK417" i="164"/>
  <c r="AK853" i="164"/>
  <c r="AJ746" i="164"/>
  <c r="AK479" i="167"/>
  <c r="AJ628" i="167"/>
  <c r="AK225" i="167"/>
  <c r="AJ124" i="167"/>
  <c r="AK163" i="167"/>
  <c r="AK889" i="164"/>
  <c r="AJ1013" i="164"/>
  <c r="AJ494" i="164"/>
  <c r="AK431" i="164"/>
  <c r="AJ260" i="164"/>
  <c r="AJ999" i="167"/>
  <c r="AJ785" i="164"/>
  <c r="AK651" i="167"/>
  <c r="AK615" i="167"/>
  <c r="AJ769" i="164"/>
  <c r="AK725" i="167"/>
  <c r="AJ336" i="164"/>
  <c r="AJ331" i="164"/>
  <c r="AK198" i="164"/>
  <c r="AJ26" i="167"/>
  <c r="AK794" i="167"/>
  <c r="AK337" i="164"/>
  <c r="AK592" i="167"/>
  <c r="AJ369" i="167"/>
  <c r="AJ517" i="167"/>
  <c r="AK206" i="164"/>
  <c r="AK174" i="164"/>
  <c r="AK310" i="167"/>
  <c r="AJ403" i="164"/>
  <c r="B500" i="167"/>
  <c r="AK453" i="164"/>
  <c r="AJ822" i="164"/>
  <c r="AJ978" i="164"/>
  <c r="AK350" i="164"/>
  <c r="AJ877" i="164"/>
  <c r="AJ904" i="164"/>
  <c r="AK766" i="164"/>
  <c r="AK1011" i="164"/>
  <c r="AK1011" i="167"/>
  <c r="AK720" i="167"/>
  <c r="B125" i="167"/>
  <c r="B727" i="167"/>
  <c r="B770" i="167"/>
  <c r="B413" i="167"/>
  <c r="B586" i="167"/>
  <c r="AK170" i="164"/>
  <c r="AK163" i="164"/>
  <c r="B360" i="167"/>
  <c r="B876" i="167"/>
  <c r="AK446" i="167"/>
  <c r="AJ316" i="164"/>
  <c r="AJ861" i="164"/>
  <c r="AJ392" i="167"/>
  <c r="AK685" i="164"/>
  <c r="AK375" i="164"/>
  <c r="AK587" i="167"/>
  <c r="AK22" i="167"/>
  <c r="AK317" i="167"/>
  <c r="AK232" i="164"/>
  <c r="AK289" i="167"/>
  <c r="AJ619" i="167"/>
  <c r="AK419" i="167"/>
  <c r="AJ973" i="167"/>
  <c r="AJ768" i="167"/>
  <c r="AK366" i="164"/>
  <c r="AK812" i="167"/>
  <c r="AK193" i="167"/>
  <c r="B378" i="167"/>
  <c r="AJ854" i="164"/>
  <c r="B389" i="167"/>
  <c r="AK562" i="167"/>
  <c r="AK338" i="164"/>
  <c r="AJ884" i="164"/>
  <c r="AJ486" i="167"/>
  <c r="B907" i="167"/>
  <c r="AJ964" i="167"/>
  <c r="AJ258" i="164"/>
  <c r="B366" i="167"/>
  <c r="AK604" i="167"/>
  <c r="AJ44" i="167"/>
  <c r="AJ673" i="164"/>
  <c r="AK729" i="164"/>
  <c r="AK496" i="164"/>
  <c r="AK100" i="164"/>
  <c r="AK782" i="167"/>
  <c r="AK1013" i="164"/>
  <c r="AJ786" i="164"/>
  <c r="AK804" i="164"/>
  <c r="AK661" i="167"/>
  <c r="AK187" i="164"/>
  <c r="AJ506" i="164"/>
  <c r="B830" i="167"/>
  <c r="AK686" i="167"/>
  <c r="AJ521" i="164"/>
  <c r="B1003" i="167"/>
  <c r="AK213" i="167"/>
  <c r="AK489" i="167"/>
  <c r="AK525" i="164"/>
  <c r="AK399" i="164"/>
  <c r="B112" i="167"/>
  <c r="AJ905" i="164"/>
  <c r="B64" i="167"/>
  <c r="AK656" i="167"/>
  <c r="AJ449" i="167"/>
  <c r="AK47" i="164"/>
  <c r="AK866" i="164"/>
  <c r="AJ898" i="167"/>
  <c r="AK513" i="164"/>
  <c r="AJ701" i="167"/>
  <c r="AJ299" i="167"/>
  <c r="AJ606" i="164"/>
  <c r="AK456" i="167"/>
  <c r="AJ596" i="167"/>
  <c r="AJ692" i="164"/>
  <c r="AJ275" i="164"/>
  <c r="B38" i="167"/>
  <c r="AK149" i="167"/>
  <c r="AK110" i="164"/>
  <c r="AK53" i="164"/>
  <c r="AK69" i="167"/>
  <c r="AJ703" i="167"/>
  <c r="AK857" i="164"/>
  <c r="AK195" i="164"/>
  <c r="AK249" i="167"/>
  <c r="AK48" i="164"/>
  <c r="AK145" i="167"/>
  <c r="AJ769" i="167"/>
  <c r="AK905" i="164"/>
  <c r="AK623" i="164"/>
  <c r="AJ236" i="164"/>
  <c r="B231" i="167"/>
  <c r="AJ636" i="167"/>
  <c r="B644" i="167"/>
  <c r="AJ897" i="167"/>
  <c r="AJ121" i="167"/>
  <c r="AJ180" i="164"/>
  <c r="AK992" i="164"/>
  <c r="AK31" i="167"/>
  <c r="AJ623" i="167"/>
  <c r="B274" i="167"/>
  <c r="AJ663" i="164"/>
  <c r="AJ319" i="164"/>
  <c r="AJ444" i="167"/>
  <c r="AK321" i="167"/>
  <c r="AK891" i="167"/>
  <c r="B287" i="167"/>
  <c r="AJ970" i="164"/>
  <c r="B145" i="167"/>
  <c r="AK413" i="164"/>
  <c r="AK878" i="167"/>
  <c r="AJ101" i="164"/>
  <c r="AK506" i="167"/>
  <c r="AJ339" i="167"/>
  <c r="AK428" i="164"/>
  <c r="B968" i="167"/>
  <c r="B899" i="167"/>
  <c r="AJ843" i="164"/>
  <c r="AJ369" i="164"/>
  <c r="AK647" i="167"/>
  <c r="AJ555" i="167"/>
  <c r="AK452" i="164"/>
  <c r="AK93" i="164"/>
  <c r="AK630" i="167"/>
  <c r="AJ322" i="164"/>
  <c r="AK627" i="164"/>
  <c r="B872" i="167"/>
  <c r="AJ38" i="167"/>
  <c r="AJ631" i="167"/>
  <c r="AK978" i="167"/>
  <c r="AK420" i="167"/>
  <c r="AJ867" i="167"/>
  <c r="AJ582" i="164"/>
  <c r="AK245" i="164"/>
  <c r="AK1014" i="167"/>
  <c r="AK884" i="167"/>
  <c r="AK962" i="167"/>
  <c r="AJ148" i="167"/>
  <c r="AK155" i="164"/>
  <c r="AJ858" i="167"/>
  <c r="AK181" i="164"/>
  <c r="AK502" i="164"/>
  <c r="AJ637" i="167"/>
  <c r="AK973" i="164"/>
  <c r="AK481" i="167"/>
  <c r="B557" i="167"/>
  <c r="AJ962" i="167"/>
  <c r="AK799" i="164"/>
  <c r="AJ501" i="164"/>
  <c r="AK480" i="164"/>
  <c r="AK293" i="167"/>
  <c r="AJ757" i="167"/>
  <c r="AJ990" i="164"/>
  <c r="AK275" i="167"/>
  <c r="AJ415" i="167"/>
  <c r="AK161" i="167"/>
  <c r="B917" i="167"/>
  <c r="AJ186" i="164"/>
  <c r="AJ655" i="167"/>
  <c r="B355" i="167"/>
  <c r="AK34" i="164"/>
  <c r="AK412" i="164"/>
  <c r="AK135" i="164"/>
  <c r="AK23" i="164"/>
  <c r="AK336" i="164"/>
  <c r="AK532" i="167"/>
  <c r="AK462" i="164"/>
  <c r="AK349" i="164"/>
  <c r="AK792" i="167"/>
  <c r="AJ537" i="167"/>
  <c r="AK90" i="167"/>
  <c r="AJ155" i="167"/>
  <c r="AJ360" i="167"/>
  <c r="AK623" i="167"/>
  <c r="AK46" i="167"/>
  <c r="AJ271" i="164"/>
  <c r="AK806" i="164"/>
  <c r="AJ590" i="167"/>
  <c r="AK924" i="164"/>
  <c r="AJ637" i="164"/>
  <c r="AK961" i="164"/>
  <c r="AJ897" i="164"/>
  <c r="B570" i="167"/>
  <c r="AJ356" i="164"/>
  <c r="AK900" i="167"/>
  <c r="AJ231" i="167"/>
  <c r="AK768" i="164"/>
  <c r="B556" i="167"/>
  <c r="AJ151" i="164"/>
  <c r="AJ283" i="164"/>
  <c r="AJ226" i="164"/>
  <c r="AK501" i="164"/>
  <c r="AJ284" i="167"/>
  <c r="AJ435" i="164"/>
  <c r="B614" i="167"/>
  <c r="AJ740" i="167"/>
  <c r="AJ207" i="164"/>
  <c r="AJ910" i="167"/>
  <c r="AK879" i="164"/>
  <c r="AJ881" i="167"/>
  <c r="B870" i="167"/>
  <c r="AJ41" i="167"/>
  <c r="AK234" i="167"/>
  <c r="AJ570" i="167"/>
  <c r="AJ439" i="167"/>
  <c r="AK780" i="164"/>
  <c r="AK25" i="164"/>
  <c r="B901" i="167"/>
  <c r="AK257" i="164"/>
  <c r="AJ789" i="167"/>
  <c r="AK144" i="164"/>
  <c r="AJ295" i="167"/>
  <c r="AJ266" i="164"/>
  <c r="AJ36" i="164"/>
  <c r="AK394" i="164"/>
  <c r="AK402" i="167"/>
  <c r="AJ21" i="167"/>
  <c r="AK347" i="164"/>
  <c r="AK383" i="164"/>
  <c r="AK672" i="164"/>
  <c r="AK107" i="164"/>
  <c r="AK278" i="164"/>
  <c r="AJ541" i="164"/>
  <c r="AJ145" i="164"/>
  <c r="AJ473" i="164"/>
  <c r="AJ137" i="167"/>
  <c r="AJ695" i="164"/>
  <c r="AK304" i="167"/>
  <c r="AK782" i="164"/>
  <c r="AJ981" i="167"/>
  <c r="AJ483" i="167"/>
  <c r="AK207" i="167"/>
  <c r="AK775" i="167"/>
  <c r="B951" i="167"/>
  <c r="AK579" i="167"/>
  <c r="AJ977" i="167"/>
  <c r="AJ588" i="164"/>
  <c r="AK431" i="167"/>
  <c r="B394" i="167"/>
  <c r="B174" i="167"/>
  <c r="AK123" i="164"/>
  <c r="AJ303" i="164"/>
  <c r="AK837" i="167"/>
  <c r="AJ206" i="167"/>
  <c r="AK997" i="164"/>
  <c r="AK291" i="164"/>
  <c r="B666" i="167"/>
  <c r="AK995" i="164"/>
  <c r="AK997" i="167"/>
  <c r="AK745" i="164"/>
  <c r="AK972" i="164"/>
  <c r="AJ838" i="167"/>
  <c r="AJ456" i="164"/>
  <c r="AJ715" i="167"/>
  <c r="AK441" i="164"/>
  <c r="AK702" i="164"/>
  <c r="AJ414" i="164"/>
  <c r="AK59" i="164"/>
  <c r="AJ913" i="167"/>
  <c r="B950" i="167"/>
  <c r="AK202" i="167"/>
  <c r="AJ602" i="167"/>
  <c r="AJ868" i="164"/>
  <c r="AK991" i="167"/>
  <c r="AJ733" i="167"/>
  <c r="AJ372" i="164"/>
  <c r="AK569" i="167"/>
  <c r="AJ84" i="164"/>
  <c r="AK52" i="167"/>
  <c r="B789" i="167"/>
  <c r="B852" i="167"/>
  <c r="AK609" i="167"/>
  <c r="AK844" i="164"/>
  <c r="AK821" i="164"/>
  <c r="AJ139" i="167"/>
  <c r="B219" i="167"/>
  <c r="AK673" i="164"/>
  <c r="AJ47" i="164"/>
  <c r="AK766" i="167"/>
  <c r="AJ872" i="164"/>
  <c r="AK1006" i="167"/>
  <c r="AJ102" i="167"/>
  <c r="AK187" i="167"/>
  <c r="AK871" i="167"/>
  <c r="AK445" i="167"/>
  <c r="AJ250" i="164"/>
  <c r="AJ260" i="167"/>
  <c r="AK244" i="167"/>
  <c r="AK246" i="164"/>
  <c r="AK898" i="167"/>
  <c r="AK233" i="167"/>
  <c r="AK633" i="164"/>
  <c r="AJ418" i="167"/>
  <c r="AJ918" i="167"/>
  <c r="B401" i="167"/>
  <c r="AK952" i="167"/>
  <c r="AK335" i="164"/>
  <c r="AK264" i="164"/>
  <c r="AJ676" i="167"/>
  <c r="AJ183" i="167"/>
  <c r="AJ736" i="167"/>
  <c r="AJ690" i="164"/>
  <c r="AJ334" i="164"/>
  <c r="AJ223" i="164"/>
  <c r="AJ202" i="164"/>
  <c r="AJ193" i="167"/>
  <c r="AJ183" i="164"/>
  <c r="AK480" i="167"/>
  <c r="AK793" i="167"/>
  <c r="AK753" i="167"/>
  <c r="AJ681" i="164"/>
  <c r="AJ505" i="167"/>
  <c r="AK667" i="167"/>
  <c r="AJ665" i="164"/>
  <c r="AK288" i="164"/>
  <c r="AJ428" i="167"/>
  <c r="AK487" i="164"/>
  <c r="AK130" i="164"/>
  <c r="AJ1010" i="164"/>
  <c r="AK786" i="164"/>
  <c r="AK325" i="164"/>
  <c r="AJ379" i="167"/>
  <c r="AJ581" i="167"/>
  <c r="AK311" i="167"/>
  <c r="AJ956" i="164"/>
  <c r="AJ210" i="167"/>
  <c r="AJ54" i="164"/>
  <c r="AJ75" i="164"/>
  <c r="AK914" i="167"/>
  <c r="AJ304" i="167"/>
  <c r="AK509" i="167"/>
  <c r="AJ604" i="167"/>
  <c r="AK108" i="167"/>
  <c r="AK465" i="164"/>
  <c r="AK530" i="167"/>
  <c r="AJ963" i="167"/>
  <c r="AJ45" i="167"/>
  <c r="AK429" i="167"/>
  <c r="AK226" i="164"/>
  <c r="AJ742" i="164"/>
  <c r="AJ23" i="167"/>
  <c r="AJ20" i="167"/>
  <c r="AJ334" i="167"/>
  <c r="AJ842" i="164"/>
  <c r="AK63" i="167"/>
  <c r="AK341" i="164"/>
  <c r="AK236" i="164"/>
  <c r="AK558" i="167"/>
  <c r="AJ170" i="164"/>
  <c r="AJ81" i="164"/>
  <c r="AJ614" i="167"/>
  <c r="AJ671" i="164"/>
  <c r="AK861" i="164"/>
  <c r="AJ563" i="167"/>
  <c r="AJ858" i="164"/>
  <c r="AK600" i="167"/>
  <c r="AK405" i="167"/>
  <c r="AK228" i="164"/>
  <c r="AK737" i="164"/>
  <c r="AK327" i="164"/>
  <c r="AK977" i="167"/>
  <c r="AJ498" i="164"/>
  <c r="AJ819" i="164"/>
  <c r="AK435" i="167"/>
  <c r="AK521" i="167"/>
  <c r="AK876" i="164"/>
  <c r="AJ889" i="167"/>
  <c r="B772" i="167"/>
  <c r="AK36" i="167"/>
  <c r="AJ374" i="164"/>
  <c r="AK517" i="164"/>
  <c r="AK1001" i="164"/>
  <c r="AK44" i="167"/>
  <c r="AK133" i="164"/>
  <c r="B34" i="167"/>
  <c r="AJ786" i="167"/>
  <c r="AK604" i="164"/>
  <c r="AK871" i="164"/>
  <c r="AK43" i="164"/>
  <c r="AK987" i="167"/>
  <c r="AJ115" i="164"/>
  <c r="AK654" i="164"/>
  <c r="AJ961" i="164"/>
  <c r="AK257" i="167"/>
  <c r="AJ717" i="167"/>
  <c r="B365" i="167"/>
  <c r="AK739" i="164"/>
  <c r="AJ738" i="167"/>
  <c r="AK929" i="164"/>
  <c r="AJ996" i="164"/>
  <c r="AJ512" i="164"/>
  <c r="AJ18" i="164"/>
  <c r="B403" i="167"/>
  <c r="B72" i="167"/>
  <c r="B202" i="167"/>
  <c r="AJ798" i="167"/>
  <c r="AJ56" i="167"/>
  <c r="AJ346" i="164"/>
  <c r="AJ936" i="167"/>
  <c r="AK209" i="164"/>
  <c r="B1015" i="167"/>
  <c r="AK254" i="164"/>
  <c r="AK878" i="164"/>
  <c r="B418" i="167"/>
  <c r="AJ503" i="167"/>
  <c r="AJ835" i="167"/>
  <c r="AK583" i="164"/>
  <c r="AJ655" i="164"/>
  <c r="AJ524" i="167"/>
  <c r="AJ401" i="167"/>
  <c r="B589" i="167"/>
  <c r="AJ445" i="164"/>
  <c r="AJ545" i="164"/>
  <c r="AJ805" i="167"/>
  <c r="AJ711" i="167"/>
  <c r="AJ200" i="167"/>
  <c r="AJ323" i="164"/>
  <c r="AK194" i="167"/>
  <c r="AK229" i="167"/>
  <c r="AJ761" i="167"/>
  <c r="AJ901" i="167"/>
  <c r="AJ758" i="164"/>
  <c r="AJ622" i="164"/>
  <c r="AJ132" i="164"/>
  <c r="AJ873" i="167"/>
  <c r="AK589" i="164"/>
  <c r="AJ83" i="167"/>
  <c r="B737" i="167"/>
  <c r="AK443" i="164"/>
  <c r="AK639" i="167"/>
  <c r="AJ382" i="164"/>
  <c r="AK928" i="167"/>
  <c r="AJ727" i="167"/>
  <c r="AK996" i="167"/>
  <c r="AJ680" i="167"/>
  <c r="AJ560" i="164"/>
  <c r="AK603" i="167"/>
  <c r="AJ783" i="167"/>
  <c r="AK885" i="164"/>
  <c r="AK80" i="164"/>
  <c r="B918" i="167"/>
  <c r="B769" i="167"/>
  <c r="AK805" i="164"/>
  <c r="AK238" i="167"/>
  <c r="AJ987" i="164"/>
  <c r="AK42" i="164"/>
  <c r="AK362" i="164"/>
  <c r="AJ675" i="167"/>
  <c r="AJ631" i="164"/>
  <c r="AK984" i="164"/>
  <c r="AJ1008" i="167"/>
  <c r="AK414" i="164"/>
  <c r="AK456" i="164"/>
  <c r="AK193" i="164"/>
  <c r="AK516" i="164"/>
  <c r="AK311" i="164"/>
  <c r="AJ546" i="164"/>
  <c r="AK201" i="164"/>
  <c r="AJ669" i="167"/>
  <c r="AK556" i="164"/>
  <c r="AJ860" i="167"/>
  <c r="AJ394" i="164"/>
  <c r="AJ1002" i="167"/>
  <c r="AK479" i="164"/>
  <c r="AJ72" i="167"/>
  <c r="AJ352" i="164"/>
  <c r="AJ988" i="167"/>
  <c r="AJ249" i="167"/>
  <c r="AJ413" i="167"/>
  <c r="AK82" i="167"/>
  <c r="AK308" i="167"/>
  <c r="AK303" i="164"/>
  <c r="AJ44" i="164"/>
  <c r="AK537" i="167"/>
  <c r="AJ743" i="167"/>
  <c r="AJ561" i="167"/>
  <c r="AK470" i="164"/>
  <c r="AJ312" i="167"/>
  <c r="B504" i="167"/>
  <c r="B508" i="167"/>
  <c r="B5" i="164"/>
  <c r="B518" i="167"/>
  <c r="AJ209" i="164"/>
  <c r="B914" i="167"/>
  <c r="B114" i="167"/>
  <c r="AK71" i="167"/>
  <c r="AK955" i="167"/>
  <c r="AK381" i="164"/>
  <c r="AJ423" i="164"/>
  <c r="AJ808" i="167"/>
  <c r="AJ117" i="164"/>
  <c r="AJ841" i="164"/>
  <c r="AJ431" i="167"/>
  <c r="AK704" i="167"/>
  <c r="AK982" i="167"/>
  <c r="AK221" i="164"/>
  <c r="AK638" i="164"/>
  <c r="AK425" i="167"/>
  <c r="AJ324" i="164"/>
  <c r="AJ667" i="167"/>
  <c r="AK459" i="164"/>
  <c r="AJ203" i="164"/>
  <c r="AK297" i="164"/>
  <c r="AJ490" i="164"/>
  <c r="AJ352" i="167"/>
  <c r="AK730" i="164"/>
  <c r="AJ99" i="164"/>
  <c r="AJ765" i="167"/>
  <c r="AK529" i="164"/>
  <c r="AK883" i="167"/>
  <c r="AJ885" i="164"/>
  <c r="AJ611" i="167"/>
  <c r="AK112" i="164"/>
  <c r="AK680" i="167"/>
  <c r="AK773" i="164"/>
  <c r="AK204" i="167"/>
  <c r="AJ883" i="167"/>
  <c r="AK500" i="167"/>
  <c r="AK424" i="167"/>
  <c r="AJ723" i="164"/>
  <c r="AJ544" i="167"/>
  <c r="AK91" i="164"/>
  <c r="AK262" i="167"/>
  <c r="AJ73" i="167"/>
  <c r="AK680" i="164"/>
  <c r="AK97" i="164"/>
  <c r="AK757" i="167"/>
  <c r="AK598" i="167"/>
  <c r="AJ576" i="167"/>
  <c r="AK939" i="164"/>
  <c r="B562" i="167"/>
  <c r="AJ771" i="164"/>
  <c r="B624" i="167"/>
  <c r="AK458" i="167"/>
  <c r="AJ131" i="164"/>
  <c r="AK448" i="167"/>
  <c r="AK84" i="167"/>
  <c r="AJ688" i="164"/>
  <c r="B580" i="167"/>
  <c r="AJ656" i="167"/>
  <c r="AK22" i="164"/>
  <c r="AJ568" i="167"/>
  <c r="AK287" i="164"/>
  <c r="AJ971" i="167"/>
  <c r="AJ144" i="167"/>
  <c r="AJ640" i="167"/>
  <c r="AK438" i="167"/>
  <c r="AK540" i="164"/>
  <c r="AJ653" i="164"/>
  <c r="AK529" i="167"/>
  <c r="AK678" i="167"/>
  <c r="AJ215" i="167"/>
  <c r="B137" i="167"/>
  <c r="AJ162" i="164"/>
  <c r="AJ650" i="164"/>
  <c r="AK88" i="164"/>
  <c r="AK645" i="164"/>
  <c r="AJ702" i="167"/>
  <c r="AJ687" i="164"/>
  <c r="AJ625" i="167"/>
  <c r="AK127" i="167"/>
  <c r="AK910" i="164"/>
  <c r="AJ286" i="167"/>
  <c r="AJ910" i="164"/>
  <c r="AJ936" i="164"/>
  <c r="AJ598" i="164"/>
  <c r="AJ921" i="167"/>
  <c r="AJ157" i="164"/>
  <c r="AJ723" i="167"/>
  <c r="AJ218" i="164"/>
  <c r="AK1005" i="164"/>
  <c r="AK1002" i="164"/>
  <c r="AJ651" i="167"/>
  <c r="AJ724" i="164"/>
  <c r="AJ193" i="164"/>
  <c r="AK771" i="164"/>
  <c r="AK300" i="164"/>
  <c r="AK65" i="167"/>
  <c r="AK833" i="167"/>
  <c r="AK328" i="167"/>
  <c r="AJ426" i="164"/>
  <c r="AK683" i="167"/>
  <c r="AK515" i="167"/>
  <c r="AJ181" i="164"/>
  <c r="AJ816" i="164"/>
  <c r="AJ666" i="164"/>
  <c r="AK972" i="167"/>
  <c r="B862" i="167"/>
  <c r="AK641" i="167"/>
  <c r="AJ966" i="167"/>
  <c r="AK322" i="167"/>
  <c r="AK503" i="167"/>
  <c r="AK698" i="167"/>
  <c r="AK296" i="164"/>
  <c r="AK555" i="164"/>
  <c r="AK869" i="167"/>
  <c r="AK605" i="164"/>
  <c r="AJ938" i="167"/>
  <c r="AK150" i="167"/>
  <c r="AK913" i="164"/>
  <c r="AK993" i="164"/>
  <c r="AJ575" i="167"/>
  <c r="AK85" i="164"/>
  <c r="AJ160" i="167"/>
  <c r="AJ214" i="167"/>
  <c r="AJ84" i="167"/>
  <c r="AJ878" i="167"/>
  <c r="AK999" i="167"/>
  <c r="AJ576" i="164"/>
  <c r="AK126" i="164"/>
  <c r="AJ906" i="167"/>
  <c r="AJ207" i="167"/>
  <c r="AJ1008" i="164"/>
  <c r="AK914" i="164"/>
  <c r="AJ244" i="167"/>
  <c r="B1013" i="167"/>
  <c r="AJ813" i="164"/>
  <c r="AK294" i="164"/>
  <c r="AK921" i="164"/>
  <c r="AK601" i="167"/>
  <c r="AK476" i="167"/>
  <c r="AJ474" i="167"/>
  <c r="AJ813" i="167"/>
  <c r="B594" i="167"/>
  <c r="AJ708" i="164"/>
  <c r="AJ112" i="164"/>
  <c r="AK181" i="167"/>
  <c r="AJ70" i="167"/>
  <c r="AK631" i="164"/>
  <c r="AK566" i="167"/>
  <c r="AJ459" i="167"/>
  <c r="AK29" i="167"/>
  <c r="AJ732" i="164"/>
  <c r="B510" i="167"/>
  <c r="AJ108" i="164"/>
  <c r="AK801" i="164"/>
  <c r="AK535" i="164"/>
  <c r="AK418" i="164"/>
  <c r="AK986" i="167"/>
  <c r="AK355" i="164"/>
  <c r="AK923" i="167"/>
  <c r="AK78" i="167"/>
  <c r="AJ285" i="167"/>
  <c r="AK670" i="167"/>
  <c r="B616" i="167"/>
  <c r="AJ753" i="167"/>
  <c r="B267" i="167"/>
  <c r="AK632" i="167"/>
  <c r="AK524" i="167"/>
  <c r="AK21" i="164"/>
  <c r="AJ466" i="164"/>
  <c r="AK148" i="164"/>
  <c r="AK77" i="164"/>
  <c r="B289" i="167"/>
  <c r="AK593" i="164"/>
  <c r="AK712" i="167"/>
  <c r="AJ584" i="164"/>
  <c r="AJ248" i="164"/>
  <c r="AJ818" i="164"/>
  <c r="AJ244" i="164"/>
  <c r="AJ808" i="164"/>
  <c r="AK792" i="164"/>
  <c r="AJ407" i="167"/>
  <c r="AJ289" i="164"/>
  <c r="AJ477" i="167"/>
  <c r="AK274" i="164"/>
  <c r="AJ79" i="164"/>
  <c r="AJ945" i="167"/>
  <c r="AJ848" i="167"/>
  <c r="AK927" i="167"/>
  <c r="AK335" i="167"/>
  <c r="AJ618" i="167"/>
  <c r="AJ968" i="167"/>
  <c r="AJ852" i="167"/>
  <c r="AJ943" i="167"/>
  <c r="AK316" i="164"/>
  <c r="AJ933" i="164"/>
  <c r="AJ474" i="164"/>
  <c r="AJ433" i="164"/>
  <c r="AJ182" i="164"/>
  <c r="AK770" i="167"/>
  <c r="AK820" i="167"/>
  <c r="AJ869" i="167"/>
  <c r="AK92" i="164"/>
  <c r="AJ75" i="167"/>
  <c r="AK477" i="167"/>
  <c r="B229" i="167"/>
  <c r="AK490" i="167"/>
  <c r="AJ100" i="167"/>
  <c r="AJ500" i="167"/>
  <c r="AK391" i="164"/>
  <c r="AJ844" i="167"/>
  <c r="AK118" i="164"/>
  <c r="AK205" i="167"/>
  <c r="AK898" i="164"/>
  <c r="AJ483" i="164"/>
  <c r="AK247" i="167"/>
  <c r="AJ214" i="164"/>
  <c r="AJ923" i="164"/>
  <c r="AJ23" i="164"/>
  <c r="B874" i="167"/>
  <c r="AK495" i="164"/>
  <c r="AK319" i="167"/>
  <c r="AJ661" i="164"/>
  <c r="AK377" i="164"/>
  <c r="AJ215" i="164"/>
  <c r="AJ778" i="164"/>
  <c r="AJ713" i="167"/>
  <c r="AK690" i="164"/>
  <c r="AK189" i="167"/>
  <c r="AJ996" i="167"/>
  <c r="B803" i="167"/>
  <c r="AK567" i="164"/>
  <c r="AJ496" i="167"/>
  <c r="AJ491" i="167"/>
  <c r="AJ107" i="167"/>
  <c r="AK541" i="164"/>
  <c r="AJ712" i="164"/>
  <c r="AK860" i="164"/>
  <c r="AK287" i="167"/>
  <c r="AJ159" i="164"/>
  <c r="AJ613" i="164"/>
  <c r="AK953" i="164"/>
  <c r="AK575" i="164"/>
  <c r="AK234" i="164"/>
  <c r="AJ696" i="164"/>
  <c r="AJ97" i="164"/>
  <c r="AK693" i="164"/>
  <c r="AJ440" i="167"/>
  <c r="AJ309" i="167"/>
  <c r="AJ188" i="167"/>
  <c r="AJ198" i="167"/>
  <c r="AK334" i="164"/>
  <c r="AK1009" i="167"/>
  <c r="AK68" i="167"/>
  <c r="B634" i="167"/>
  <c r="AJ438" i="167"/>
  <c r="AJ941" i="167"/>
  <c r="AK708" i="167"/>
  <c r="AJ820" i="167"/>
  <c r="AJ766" i="164"/>
  <c r="AJ72" i="164"/>
  <c r="B532" i="167"/>
  <c r="AJ892" i="164"/>
  <c r="B750" i="167"/>
  <c r="AJ692" i="167"/>
  <c r="AK333" i="164"/>
  <c r="AK762" i="167"/>
  <c r="AJ307" i="164"/>
  <c r="AK831" i="167"/>
  <c r="AJ377" i="164"/>
  <c r="AK679" i="167"/>
  <c r="AJ634" i="164"/>
  <c r="AK218" i="167"/>
  <c r="AK151" i="167"/>
  <c r="AJ398" i="167"/>
  <c r="AK785" i="164"/>
  <c r="AJ640" i="164"/>
  <c r="AK508" i="167"/>
  <c r="AJ350" i="167"/>
  <c r="AK318" i="167"/>
  <c r="AJ798" i="164"/>
  <c r="AK337" i="167"/>
  <c r="AK116" i="164"/>
  <c r="AJ705" i="167"/>
  <c r="AK753" i="164"/>
  <c r="AJ299" i="164"/>
  <c r="AJ507" i="167"/>
  <c r="AJ859" i="167"/>
  <c r="AJ291" i="167"/>
  <c r="AJ726" i="167"/>
  <c r="AJ343" i="164"/>
  <c r="AJ211" i="164"/>
  <c r="AJ197" i="167"/>
  <c r="AJ714" i="167"/>
  <c r="AK93" i="167"/>
  <c r="AK494" i="164"/>
  <c r="AJ281" i="164"/>
  <c r="AJ71" i="167"/>
  <c r="AK830" i="167"/>
  <c r="AK483" i="167"/>
  <c r="AJ848" i="164"/>
  <c r="AJ853" i="164"/>
  <c r="AK368" i="167"/>
  <c r="AK508" i="164"/>
  <c r="AJ455" i="164"/>
  <c r="AK730" i="167"/>
  <c r="AK37" i="167"/>
  <c r="AK935" i="164"/>
  <c r="AK74" i="164"/>
  <c r="AJ339" i="164"/>
  <c r="AK627" i="167"/>
  <c r="AJ85" i="167"/>
  <c r="AJ767" i="164"/>
  <c r="AK256" i="164"/>
  <c r="AJ86" i="167"/>
  <c r="AJ229" i="167"/>
  <c r="AJ947" i="164"/>
  <c r="AJ638" i="167"/>
  <c r="AK683" i="164"/>
  <c r="AK907" i="167"/>
  <c r="B233" i="167"/>
  <c r="AK330" i="164"/>
  <c r="AK340" i="167"/>
  <c r="AJ238" i="167"/>
  <c r="B161" i="167"/>
  <c r="AJ341" i="164"/>
  <c r="AK415" i="164"/>
  <c r="AJ360" i="164"/>
  <c r="AK865" i="167"/>
  <c r="AJ440" i="164"/>
  <c r="AK824" i="164"/>
  <c r="AJ158" i="167"/>
  <c r="AK514" i="167"/>
  <c r="AJ703" i="164"/>
  <c r="AK147" i="167"/>
  <c r="AK73" i="164"/>
  <c r="AJ793" i="164"/>
  <c r="AK118" i="167"/>
  <c r="AK814" i="164"/>
  <c r="AJ343" i="167"/>
  <c r="AK89" i="167"/>
  <c r="AK127" i="164"/>
  <c r="AK931" i="164"/>
  <c r="AJ963" i="164"/>
  <c r="AK875" i="164"/>
  <c r="AK590" i="164"/>
  <c r="AJ276" i="167"/>
  <c r="AK248" i="167"/>
  <c r="AJ311" i="167"/>
  <c r="AJ953" i="164"/>
  <c r="AJ78" i="167"/>
  <c r="AJ383" i="167"/>
  <c r="AK200" i="164"/>
  <c r="AK616" i="164"/>
  <c r="AJ803" i="167"/>
  <c r="AK638" i="167"/>
  <c r="AJ955" i="164"/>
  <c r="B816" i="167"/>
  <c r="AK650" i="167"/>
  <c r="AK67" i="164"/>
  <c r="AK565" i="167"/>
  <c r="B133" i="167"/>
  <c r="AJ674" i="167"/>
  <c r="AK851" i="164"/>
  <c r="AJ565" i="164"/>
  <c r="AK439" i="164"/>
  <c r="AJ747" i="164"/>
  <c r="AK76" i="164"/>
  <c r="AJ627" i="164"/>
  <c r="B576" i="167"/>
  <c r="AJ287" i="167"/>
  <c r="AK39" i="164"/>
  <c r="AK64" i="164"/>
  <c r="AJ553" i="164"/>
  <c r="AK104" i="167"/>
  <c r="AK521" i="164"/>
  <c r="AJ433" i="167"/>
  <c r="AJ367" i="167"/>
  <c r="AK18" i="167"/>
  <c r="AJ477" i="164"/>
  <c r="AK859" i="167"/>
  <c r="AK392" i="167"/>
  <c r="AJ29" i="164"/>
  <c r="AJ896" i="164"/>
  <c r="AJ141" i="164"/>
  <c r="AJ396" i="167"/>
  <c r="AJ401" i="164"/>
  <c r="AJ1013" i="167"/>
  <c r="AJ283" i="167"/>
  <c r="AJ707" i="167"/>
  <c r="AJ86" i="164"/>
  <c r="AK908" i="167"/>
  <c r="AK825" i="164"/>
  <c r="AK360" i="167"/>
  <c r="AJ128" i="167"/>
  <c r="AJ450" i="167"/>
  <c r="AJ453" i="164"/>
  <c r="AK212" i="164"/>
  <c r="AK225" i="164"/>
  <c r="AJ507" i="164"/>
  <c r="AK1014" i="164"/>
  <c r="AK145" i="164"/>
  <c r="AK704" i="164"/>
  <c r="AK405" i="164"/>
  <c r="AK65" i="164"/>
  <c r="AJ267" i="167"/>
  <c r="AJ273" i="164"/>
  <c r="AK463" i="167"/>
  <c r="AK115" i="164"/>
  <c r="AJ472" i="167"/>
  <c r="AJ284" i="164"/>
  <c r="AJ473" i="167"/>
  <c r="AJ725" i="164"/>
  <c r="AK763" i="167"/>
  <c r="AJ367" i="164"/>
  <c r="B864" i="167"/>
  <c r="AJ702" i="164"/>
  <c r="AJ586" i="164"/>
  <c r="AJ760" i="167"/>
  <c r="AJ543" i="167"/>
  <c r="AJ252" i="164"/>
  <c r="B661" i="167"/>
  <c r="AJ986" i="167"/>
  <c r="AJ156" i="167"/>
  <c r="AJ701" i="164"/>
  <c r="AJ61" i="167"/>
  <c r="AJ583" i="164"/>
  <c r="AJ988" i="164"/>
  <c r="AK507" i="167"/>
  <c r="AK681" i="167"/>
  <c r="AK519" i="167"/>
  <c r="AJ852" i="164"/>
  <c r="B409" i="167"/>
  <c r="AK944" i="164"/>
  <c r="AJ233" i="164"/>
  <c r="AK747" i="164"/>
  <c r="AJ750" i="164"/>
  <c r="AK242" i="164"/>
  <c r="AJ607" i="164"/>
  <c r="AK119" i="167"/>
  <c r="AJ793" i="167"/>
  <c r="AJ92" i="167"/>
  <c r="AK946" i="167"/>
  <c r="AK872" i="164"/>
  <c r="AK706" i="164"/>
  <c r="AK507" i="164"/>
  <c r="AK297" i="167"/>
  <c r="AK134" i="167"/>
  <c r="AJ464" i="167"/>
  <c r="AJ96" i="167"/>
  <c r="AJ370" i="164"/>
  <c r="AK732" i="164"/>
  <c r="AJ492" i="164"/>
  <c r="AK982" i="164"/>
  <c r="AJ627" i="167"/>
  <c r="AK606" i="164"/>
  <c r="AJ572" i="167"/>
  <c r="AK542" i="164"/>
  <c r="AK701" i="164"/>
  <c r="AK390" i="167"/>
  <c r="AK296" i="167"/>
  <c r="AJ995" i="167"/>
  <c r="AK594" i="167"/>
  <c r="AK614" i="167"/>
  <c r="AJ946" i="164"/>
  <c r="AJ140" i="164"/>
  <c r="AJ196" i="164"/>
  <c r="AJ623" i="164"/>
  <c r="AJ310" i="164"/>
  <c r="AJ567" i="164"/>
  <c r="AK1012" i="167"/>
  <c r="AJ1001" i="167"/>
  <c r="B990" i="167"/>
  <c r="AJ927" i="167"/>
  <c r="AK724" i="164"/>
  <c r="AK204" i="164"/>
  <c r="AK743" i="164"/>
  <c r="AK813" i="164"/>
  <c r="AJ870" i="167"/>
  <c r="AK896" i="164"/>
  <c r="AK977" i="164"/>
  <c r="AK845" i="164"/>
  <c r="AJ270" i="164"/>
  <c r="AK354" i="167"/>
  <c r="AK530" i="164"/>
  <c r="AK931" i="167"/>
  <c r="AJ885" i="167"/>
  <c r="AJ428" i="164"/>
  <c r="AJ846" i="164"/>
  <c r="B544" i="167"/>
  <c r="AK406" i="167"/>
  <c r="AK665" i="164"/>
  <c r="AK357" i="164"/>
  <c r="AK379" i="167"/>
  <c r="AK701" i="167"/>
  <c r="AK995" i="167"/>
  <c r="AK841" i="167"/>
  <c r="AJ652" i="164"/>
  <c r="AK851" i="167"/>
  <c r="AK104" i="164"/>
  <c r="AJ32" i="164"/>
  <c r="AK979" i="164"/>
  <c r="AJ55" i="167"/>
  <c r="AK810" i="164"/>
  <c r="AK773" i="167"/>
  <c r="AJ181" i="167"/>
  <c r="AK95" i="167"/>
  <c r="AK619" i="167"/>
  <c r="AJ903" i="164"/>
  <c r="AK793" i="164"/>
  <c r="AJ195" i="164"/>
  <c r="AK897" i="167"/>
  <c r="AJ874" i="167"/>
  <c r="AJ629" i="167"/>
  <c r="AK40" i="167"/>
  <c r="AJ211" i="167"/>
  <c r="AJ452" i="167"/>
  <c r="AJ533" i="167"/>
  <c r="AJ562" i="164"/>
  <c r="AJ202" i="167"/>
  <c r="AJ942" i="164"/>
  <c r="AK929" i="167"/>
  <c r="AJ527" i="167"/>
  <c r="AK822" i="167"/>
  <c r="AK870" i="164"/>
  <c r="AK797" i="164"/>
  <c r="AJ876" i="164"/>
  <c r="AK881" i="164"/>
  <c r="AJ324" i="167"/>
  <c r="AK547" i="167"/>
  <c r="AK975" i="167"/>
  <c r="AK735" i="167"/>
  <c r="AJ994" i="164"/>
  <c r="AK466" i="164"/>
  <c r="AJ322" i="167"/>
  <c r="AK699" i="167"/>
  <c r="B70" i="167"/>
  <c r="AJ112" i="167"/>
  <c r="AK239" i="164"/>
  <c r="AK818" i="164"/>
  <c r="AJ894" i="167"/>
  <c r="AK794" i="164"/>
  <c r="AK299" i="167"/>
  <c r="AJ511" i="164"/>
  <c r="AK628" i="164"/>
  <c r="AK90" i="164"/>
  <c r="AJ1011" i="167"/>
  <c r="AK667" i="164"/>
  <c r="AJ834" i="167"/>
  <c r="AJ869" i="164"/>
  <c r="AK73" i="167"/>
  <c r="AJ968" i="164"/>
  <c r="AJ355" i="164"/>
  <c r="AK165" i="167"/>
  <c r="AK243" i="167"/>
  <c r="AJ948" i="167"/>
  <c r="AJ571" i="164"/>
  <c r="AK1008" i="167"/>
  <c r="AJ361" i="167"/>
  <c r="AK893" i="164"/>
  <c r="AK734" i="164"/>
  <c r="AJ470" i="164"/>
  <c r="AK821" i="167"/>
  <c r="AJ427" i="164"/>
  <c r="AJ709" i="164"/>
  <c r="AJ579" i="164"/>
  <c r="AK524" i="164"/>
  <c r="AJ902" i="164"/>
  <c r="AK511" i="164"/>
  <c r="AJ271" i="167"/>
  <c r="AK319" i="164"/>
  <c r="AK795" i="164"/>
  <c r="AJ601" i="167"/>
  <c r="AJ754" i="164"/>
  <c r="AJ248" i="167"/>
  <c r="AJ635" i="167"/>
  <c r="AK1006" i="164"/>
  <c r="AK646" i="164"/>
  <c r="AJ268" i="167"/>
  <c r="AJ493" i="164"/>
  <c r="AJ837" i="164"/>
  <c r="AK744" i="167"/>
  <c r="AJ520" i="164"/>
  <c r="AK617" i="164"/>
  <c r="AK509" i="164"/>
  <c r="AK1010" i="164"/>
  <c r="B247" i="167"/>
  <c r="B773" i="167"/>
  <c r="AJ528" i="164"/>
  <c r="AJ178" i="164"/>
  <c r="AJ560" i="167"/>
  <c r="AK388" i="167"/>
  <c r="AJ587" i="164"/>
  <c r="AK653" i="164"/>
  <c r="B223" i="167"/>
  <c r="AK206" i="167"/>
  <c r="AK659" i="164"/>
  <c r="AK220" i="164"/>
  <c r="AJ809" i="167"/>
  <c r="AK934" i="164"/>
  <c r="AJ812" i="164"/>
  <c r="AK16" i="164"/>
  <c r="AK293" i="164"/>
  <c r="AJ909" i="167"/>
  <c r="AJ920" i="167"/>
  <c r="AK885" i="167"/>
  <c r="AK646" i="167"/>
  <c r="AK948" i="167"/>
  <c r="AK315" i="164"/>
  <c r="AJ139" i="164"/>
  <c r="AK109" i="164"/>
  <c r="AJ624" i="167"/>
  <c r="AK384" i="167"/>
  <c r="AJ880" i="167"/>
  <c r="AK42" i="167"/>
  <c r="AJ660" i="167"/>
  <c r="AK344" i="167"/>
  <c r="AK892" i="164"/>
  <c r="AJ574" i="167"/>
  <c r="AJ166" i="167"/>
  <c r="AK251" i="167"/>
  <c r="AJ210" i="164"/>
  <c r="AJ142" i="167"/>
  <c r="B82" i="167"/>
  <c r="AJ220" i="167"/>
  <c r="AK645" i="167"/>
  <c r="AK298" i="164"/>
  <c r="AK554" i="164"/>
  <c r="B604" i="167"/>
  <c r="AJ925" i="167"/>
  <c r="AJ916" i="164"/>
  <c r="AJ272" i="167"/>
  <c r="AJ686" i="164"/>
  <c r="AJ752" i="167"/>
  <c r="AJ288" i="167"/>
  <c r="AJ997" i="167"/>
  <c r="AK534" i="167"/>
  <c r="AK123" i="167"/>
  <c r="AK18" i="164"/>
  <c r="AK428" i="167"/>
  <c r="AJ518" i="167"/>
  <c r="AJ432" i="164"/>
  <c r="AJ461" i="164"/>
  <c r="AK946" i="164"/>
  <c r="AJ597" i="167"/>
  <c r="AJ801" i="167"/>
  <c r="AK660" i="167"/>
  <c r="AJ583" i="167"/>
  <c r="AK951" i="167"/>
  <c r="AK45" i="167"/>
  <c r="AK568" i="164"/>
  <c r="AK677" i="164"/>
  <c r="AK588" i="167"/>
  <c r="AJ373" i="164"/>
  <c r="AK813" i="167"/>
  <c r="AK161" i="164"/>
  <c r="AK937" i="167"/>
  <c r="AJ697" i="164"/>
  <c r="AK74" i="167"/>
  <c r="AK748" i="167"/>
  <c r="AJ984" i="167"/>
  <c r="AJ824" i="164"/>
  <c r="AJ531" i="164"/>
  <c r="AJ1014" i="164"/>
  <c r="AK491" i="164"/>
  <c r="AK159" i="167"/>
  <c r="AJ261" i="164"/>
  <c r="AK548" i="164"/>
  <c r="AJ739" i="167"/>
  <c r="AK586" i="167"/>
  <c r="AJ617" i="167"/>
  <c r="AK130" i="167"/>
  <c r="AK998" i="167"/>
  <c r="AJ554" i="164"/>
  <c r="AK725" i="164"/>
  <c r="AK339" i="167"/>
  <c r="AJ177" i="164"/>
  <c r="AK320" i="167"/>
  <c r="AJ802" i="164"/>
  <c r="AJ774" i="164"/>
  <c r="AJ480" i="164"/>
  <c r="AK164" i="167"/>
  <c r="AJ290" i="164"/>
  <c r="B251" i="167"/>
  <c r="AJ809" i="164"/>
  <c r="AK811" i="167"/>
  <c r="AJ940" i="164"/>
  <c r="AK605" i="167"/>
  <c r="AJ123" i="167"/>
  <c r="AJ178" i="167"/>
  <c r="AK658" i="167"/>
  <c r="AK625" i="164"/>
  <c r="AJ557" i="167"/>
  <c r="AJ51" i="167"/>
  <c r="AJ548" i="164"/>
  <c r="AJ794" i="164"/>
  <c r="AJ203" i="167"/>
  <c r="AK158" i="164"/>
  <c r="AK410" i="164"/>
  <c r="AK569" i="164"/>
  <c r="AK855" i="164"/>
  <c r="B259" i="167"/>
  <c r="AJ225" i="167"/>
  <c r="AK150" i="164"/>
  <c r="AJ220" i="164"/>
  <c r="AK61" i="167"/>
  <c r="AJ893" i="164"/>
  <c r="AK219" i="164"/>
  <c r="AJ492" i="167"/>
  <c r="AJ612" i="167"/>
  <c r="AK268" i="164"/>
  <c r="AJ796" i="167"/>
  <c r="AK449" i="167"/>
  <c r="AK430" i="167"/>
  <c r="AK166" i="167"/>
  <c r="AJ118" i="167"/>
  <c r="AK906" i="164"/>
  <c r="AJ693" i="167"/>
  <c r="AJ1007" i="167"/>
  <c r="AK644" i="164"/>
  <c r="B76" i="167"/>
  <c r="AJ718" i="167"/>
  <c r="B381" i="167"/>
  <c r="AJ823" i="164"/>
  <c r="AJ849" i="167"/>
  <c r="AJ614" i="164"/>
  <c r="AJ589" i="164"/>
  <c r="AK561" i="164"/>
  <c r="AJ836" i="164"/>
  <c r="AJ405" i="164"/>
  <c r="AK963" i="164"/>
  <c r="AK818" i="167"/>
  <c r="AJ616" i="167"/>
  <c r="AK903" i="167"/>
  <c r="AJ577" i="164"/>
  <c r="AJ71" i="164"/>
  <c r="AJ247" i="164"/>
  <c r="AK171" i="164"/>
  <c r="AK61" i="164"/>
  <c r="AK910" i="167"/>
  <c r="AJ351" i="164"/>
  <c r="AK577" i="167"/>
  <c r="AK169" i="167"/>
  <c r="AK301" i="167"/>
  <c r="AJ509" i="164"/>
  <c r="B585" i="167"/>
  <c r="AK877" i="167"/>
  <c r="AJ199" i="164"/>
  <c r="AJ582" i="167"/>
  <c r="AK124" i="164"/>
  <c r="AK849" i="164"/>
  <c r="AK964" i="167"/>
  <c r="AK886" i="164"/>
  <c r="AJ225" i="164"/>
  <c r="AJ688" i="167"/>
  <c r="AJ503" i="164"/>
  <c r="AJ286" i="164"/>
  <c r="AJ928" i="164"/>
  <c r="AK473" i="164"/>
  <c r="AK519" i="164"/>
  <c r="AK960" i="164"/>
  <c r="AK419" i="164"/>
  <c r="AJ599" i="164"/>
  <c r="AK930" i="164"/>
  <c r="B46" i="167"/>
  <c r="AJ37" i="167"/>
  <c r="AK751" i="167"/>
  <c r="AJ362" i="167"/>
  <c r="AJ445" i="167"/>
  <c r="AK211" i="167"/>
  <c r="AK671" i="167"/>
  <c r="AK446" i="164"/>
  <c r="AJ654" i="167"/>
  <c r="AJ171" i="167"/>
  <c r="AJ92" i="164"/>
  <c r="AK167" i="167"/>
  <c r="AK564" i="167"/>
  <c r="B598" i="167"/>
  <c r="AJ222" i="167"/>
  <c r="AJ530" i="164"/>
  <c r="AK774" i="164"/>
  <c r="AJ958" i="164"/>
  <c r="B646" i="167"/>
  <c r="B956" i="167"/>
  <c r="B47" i="167"/>
  <c r="AJ699" i="164"/>
  <c r="AJ849" i="164"/>
  <c r="AK416" i="164"/>
  <c r="AK177" i="167"/>
  <c r="AJ1003" i="167"/>
  <c r="AJ713" i="164"/>
  <c r="AK382" i="167"/>
  <c r="AJ391" i="167"/>
  <c r="AJ957" i="167"/>
  <c r="AK918" i="167"/>
  <c r="AJ99" i="167"/>
  <c r="AJ689" i="164"/>
  <c r="AJ448" i="164"/>
  <c r="AJ917" i="167"/>
  <c r="AJ799" i="164"/>
  <c r="AK999" i="164"/>
  <c r="AK517" i="167"/>
  <c r="AK981" i="167"/>
  <c r="AK71" i="164"/>
  <c r="AJ551" i="167"/>
  <c r="AK19" i="164"/>
  <c r="B185" i="167"/>
  <c r="AJ770" i="164"/>
  <c r="AJ376" i="164"/>
  <c r="AK830" i="164"/>
  <c r="AJ700" i="167"/>
  <c r="AK125" i="167"/>
  <c r="B149" i="167"/>
  <c r="AK652" i="167"/>
  <c r="AK473" i="167"/>
  <c r="AK709" i="164"/>
  <c r="AK823" i="167"/>
  <c r="AK607" i="167"/>
  <c r="AJ373" i="167"/>
  <c r="AK305" i="167"/>
  <c r="AK620" i="164"/>
  <c r="AJ830" i="167"/>
  <c r="AJ106" i="164"/>
  <c r="AK95" i="164"/>
  <c r="AK918" i="164"/>
  <c r="AJ358" i="164"/>
  <c r="AK347" i="167"/>
  <c r="B330" i="167"/>
  <c r="AJ628" i="164"/>
  <c r="AJ43" i="164"/>
  <c r="AJ116" i="167"/>
  <c r="AJ481" i="167"/>
  <c r="AJ953" i="167"/>
  <c r="AK57" i="164"/>
  <c r="AJ485" i="164"/>
  <c r="AK523" i="167"/>
  <c r="AJ546" i="167"/>
  <c r="AK612" i="164"/>
  <c r="AK274" i="167"/>
  <c r="AK199" i="164"/>
  <c r="AJ694" i="164"/>
  <c r="AJ553" i="167"/>
  <c r="AJ348" i="167"/>
  <c r="AK802" i="164"/>
  <c r="AJ104" i="167"/>
  <c r="AK733" i="167"/>
  <c r="AK342" i="167"/>
  <c r="AK99" i="167"/>
  <c r="AK172" i="167"/>
  <c r="AJ711" i="164"/>
  <c r="AJ866" i="164"/>
  <c r="AJ93" i="164"/>
  <c r="AJ411" i="164"/>
  <c r="AK974" i="167"/>
  <c r="AK484" i="167"/>
  <c r="AJ392" i="164"/>
  <c r="AK665" i="167"/>
  <c r="AJ919" i="164"/>
  <c r="AK459" i="167"/>
  <c r="AK229" i="164"/>
  <c r="B572" i="167"/>
  <c r="AK894" i="167"/>
  <c r="AK933" i="164"/>
  <c r="AJ471" i="167"/>
  <c r="AJ851" i="167"/>
  <c r="AK240" i="167"/>
  <c r="AK924" i="167"/>
  <c r="B797" i="167"/>
  <c r="AJ644" i="164"/>
  <c r="AJ601" i="164"/>
  <c r="AJ610" i="164"/>
  <c r="AK235" i="167"/>
  <c r="AJ329" i="164"/>
  <c r="AJ783" i="164"/>
  <c r="AK709" i="167"/>
  <c r="AK706" i="167"/>
  <c r="AK356" i="167"/>
  <c r="AJ370" i="167"/>
  <c r="AJ91" i="164"/>
  <c r="AK686" i="164"/>
  <c r="AK896" i="167"/>
  <c r="AK350" i="167"/>
  <c r="AJ716" i="167"/>
  <c r="AJ762" i="164"/>
  <c r="AJ558" i="164"/>
  <c r="AJ839" i="164"/>
  <c r="B602" i="167"/>
  <c r="AK648" i="164"/>
  <c r="AJ806" i="164"/>
  <c r="AK659" i="167"/>
  <c r="AJ239" i="164"/>
  <c r="AJ420" i="164"/>
  <c r="AK55" i="164"/>
  <c r="AJ673" i="167"/>
  <c r="AK107" i="167"/>
  <c r="AJ19" i="167"/>
  <c r="AJ138" i="167"/>
  <c r="AJ165" i="167"/>
  <c r="AK171" i="167"/>
  <c r="AK265" i="164"/>
  <c r="AJ80" i="164"/>
  <c r="AK993" i="167"/>
  <c r="AJ522" i="167"/>
  <c r="AJ411" i="167"/>
  <c r="AJ634" i="167"/>
  <c r="AJ976" i="164"/>
  <c r="AK949" i="164"/>
  <c r="B44" i="167"/>
  <c r="AJ82" i="167"/>
  <c r="B884" i="167"/>
  <c r="AK832" i="167"/>
  <c r="AK457" i="164"/>
  <c r="AJ486" i="164"/>
  <c r="AK803" i="164"/>
  <c r="AJ238" i="164"/>
  <c r="AK201" i="167"/>
  <c r="B514" i="167"/>
  <c r="AJ979" i="167"/>
  <c r="AK434" i="164"/>
  <c r="B411" i="167"/>
  <c r="AK292" i="164"/>
  <c r="AK756" i="164"/>
  <c r="AK826" i="167"/>
  <c r="AJ629" i="164"/>
  <c r="AK965" i="164"/>
  <c r="AK476" i="164"/>
  <c r="AJ617" i="164"/>
  <c r="AJ817" i="167"/>
  <c r="AJ534" i="167"/>
  <c r="AK809" i="164"/>
  <c r="AK300" i="167"/>
  <c r="AK497" i="167"/>
  <c r="AK477" i="164"/>
  <c r="AK676" i="167"/>
  <c r="AJ158" i="164"/>
  <c r="AJ724" i="167"/>
  <c r="AK591" i="167"/>
  <c r="AK889" i="167"/>
  <c r="AJ759" i="167"/>
  <c r="AJ529" i="164"/>
  <c r="AJ874" i="164"/>
  <c r="AK372" i="164"/>
  <c r="AK777" i="167"/>
  <c r="AK374" i="164"/>
  <c r="AJ358" i="167"/>
  <c r="AJ167" i="167"/>
  <c r="AK718" i="164"/>
  <c r="AJ243" i="164"/>
  <c r="AK550" i="167"/>
  <c r="AJ967" i="167"/>
  <c r="AK195" i="167"/>
  <c r="AK357" i="167"/>
  <c r="AJ746" i="167"/>
  <c r="AJ151" i="167"/>
  <c r="AJ725" i="167"/>
  <c r="AK809" i="167"/>
  <c r="AJ67" i="164"/>
  <c r="AK448" i="164"/>
  <c r="AJ345" i="164"/>
  <c r="AK827" i="167"/>
  <c r="AK904" i="167"/>
  <c r="AK91" i="167"/>
  <c r="AK111" i="167"/>
  <c r="AJ931" i="164"/>
  <c r="AJ820" i="164"/>
  <c r="AJ384" i="164"/>
  <c r="AK953" i="167"/>
  <c r="AK688" i="164"/>
  <c r="AJ438" i="164"/>
  <c r="AK568" i="167"/>
  <c r="AJ301" i="167"/>
  <c r="AK432" i="164"/>
  <c r="AK536" i="164"/>
  <c r="AJ745" i="167"/>
  <c r="AK270" i="164"/>
  <c r="AK353" i="164"/>
  <c r="AK560" i="164"/>
  <c r="AK639" i="164"/>
  <c r="AJ278" i="167"/>
  <c r="AK610" i="164"/>
  <c r="AK664" i="167"/>
  <c r="AJ876" i="167"/>
  <c r="AJ444" i="164"/>
  <c r="AK805" i="167"/>
  <c r="AJ974" i="164"/>
  <c r="AJ340" i="164"/>
  <c r="AJ263" i="167"/>
  <c r="AK966" i="164"/>
  <c r="AK553" i="167"/>
  <c r="B203" i="167"/>
  <c r="AK44" i="164"/>
  <c r="AK46" i="164"/>
  <c r="AJ578" i="164"/>
  <c r="AJ749" i="164"/>
  <c r="AK250" i="167"/>
  <c r="AJ320" i="164"/>
  <c r="AJ592" i="167"/>
  <c r="AK252" i="164"/>
  <c r="AK455" i="167"/>
  <c r="AK892" i="167"/>
  <c r="AK873" i="164"/>
  <c r="AJ395" i="164"/>
  <c r="AK188" i="164"/>
  <c r="AK925" i="167"/>
  <c r="AK369" i="164"/>
  <c r="AJ386" i="167"/>
  <c r="AK198" i="167"/>
  <c r="AK985" i="164"/>
  <c r="AK876" i="167"/>
  <c r="B524" i="167"/>
  <c r="AK908" i="164"/>
  <c r="AK41" i="167"/>
  <c r="AJ571" i="167"/>
  <c r="B245" i="167"/>
  <c r="B703" i="167"/>
  <c r="AJ731" i="164"/>
  <c r="AJ969" i="164"/>
  <c r="AK371" i="167"/>
  <c r="AJ419" i="167"/>
  <c r="AK685" i="167"/>
  <c r="AK203" i="164"/>
  <c r="AK580" i="164"/>
  <c r="AJ453" i="167"/>
  <c r="B54" i="167"/>
  <c r="AK741" i="167"/>
  <c r="AK373" i="164"/>
  <c r="AK34" i="167"/>
  <c r="AK411" i="164"/>
  <c r="AK525" i="167"/>
  <c r="AJ365" i="167"/>
  <c r="AK731" i="164"/>
  <c r="AK917" i="167"/>
  <c r="AK437" i="164"/>
  <c r="AJ930" i="164"/>
  <c r="AK101" i="164"/>
  <c r="AK847" i="164"/>
  <c r="AJ208" i="164"/>
  <c r="AK613" i="164"/>
  <c r="AK1000" i="164"/>
  <c r="AJ131" i="167"/>
  <c r="AK981" i="164"/>
  <c r="AJ682" i="164"/>
  <c r="AJ776" i="164"/>
  <c r="AK989" i="164"/>
  <c r="AJ493" i="167"/>
  <c r="AJ437" i="164"/>
  <c r="AJ129" i="164"/>
  <c r="AK663" i="167"/>
  <c r="AJ62" i="164"/>
  <c r="B735" i="167"/>
  <c r="AJ740" i="164"/>
  <c r="AJ414" i="167"/>
  <c r="AK98" i="164"/>
  <c r="AJ278" i="164"/>
  <c r="AJ400" i="164"/>
  <c r="AJ249" i="164"/>
  <c r="AJ788" i="167"/>
  <c r="AJ363" i="167"/>
  <c r="AJ130" i="164"/>
  <c r="AK844" i="167"/>
  <c r="AK875" i="167"/>
  <c r="AK1004" i="167"/>
  <c r="AK660" i="164"/>
  <c r="AJ340" i="167"/>
  <c r="AK881" i="167"/>
  <c r="AK784" i="164"/>
  <c r="AK900" i="164"/>
  <c r="AJ184" i="164"/>
  <c r="AJ611" i="164"/>
  <c r="AK543" i="167"/>
  <c r="AJ141" i="167"/>
  <c r="AJ399" i="167"/>
  <c r="AK832" i="164"/>
  <c r="AK848" i="167"/>
  <c r="AK288" i="167"/>
  <c r="B946" i="167"/>
  <c r="AJ49" i="167"/>
  <c r="AK97" i="167"/>
  <c r="AJ887" i="167"/>
  <c r="AJ924" i="164"/>
  <c r="AJ797" i="164"/>
  <c r="AK182" i="164"/>
  <c r="AK777" i="164"/>
  <c r="AK696" i="164"/>
  <c r="AJ182" i="167"/>
  <c r="AJ795" i="164"/>
  <c r="AK724" i="167"/>
  <c r="AK81" i="167"/>
  <c r="AK255" i="164"/>
  <c r="AJ900" i="167"/>
  <c r="AK175" i="167"/>
  <c r="AJ184" i="167"/>
  <c r="AJ261" i="167"/>
  <c r="AK540" i="167"/>
  <c r="AK492" i="164"/>
  <c r="AJ465" i="167"/>
  <c r="AK739" i="167"/>
  <c r="AJ63" i="167"/>
  <c r="AK789" i="164"/>
  <c r="AJ928" i="167"/>
  <c r="AJ190" i="164"/>
  <c r="AJ126" i="164"/>
  <c r="AJ548" i="167"/>
  <c r="AJ788" i="164"/>
  <c r="AJ705" i="164"/>
  <c r="AJ466" i="167"/>
  <c r="AK577" i="164"/>
  <c r="AJ719" i="164"/>
  <c r="AK210" i="164"/>
  <c r="AJ35" i="167"/>
  <c r="AK186" i="164"/>
  <c r="AK70" i="164"/>
  <c r="AJ191" i="167"/>
  <c r="AK336" i="167"/>
  <c r="AJ982" i="167"/>
  <c r="B169" i="167"/>
  <c r="AK420" i="164"/>
  <c r="AJ827" i="167"/>
  <c r="AK755" i="164"/>
  <c r="AJ715" i="164"/>
  <c r="AJ645" i="167"/>
  <c r="AJ773" i="167"/>
  <c r="AK450" i="164"/>
  <c r="AK754" i="167"/>
  <c r="AK280" i="167"/>
  <c r="AJ154" i="164"/>
  <c r="AK736" i="167"/>
  <c r="AJ865" i="164"/>
  <c r="AJ672" i="167"/>
  <c r="AJ69" i="164"/>
  <c r="AJ739" i="164"/>
  <c r="AJ251" i="167"/>
  <c r="AK370" i="164"/>
  <c r="AJ46" i="167"/>
  <c r="AJ173" i="164"/>
  <c r="AJ404" i="167"/>
  <c r="AJ691" i="167"/>
  <c r="AJ684" i="167"/>
  <c r="AK732" i="167"/>
  <c r="AK226" i="167"/>
  <c r="AJ801" i="164"/>
  <c r="AK814" i="167"/>
  <c r="AK269" i="164"/>
  <c r="AJ496" i="164"/>
  <c r="AK343" i="167"/>
  <c r="AJ700" i="164"/>
  <c r="AK551" i="167"/>
  <c r="AK864" i="164"/>
  <c r="AJ255" i="164"/>
  <c r="AK846" i="164"/>
  <c r="AK528" i="164"/>
  <c r="AK451" i="167"/>
  <c r="AK94" i="167"/>
  <c r="AK811" i="164"/>
  <c r="AJ188" i="164"/>
  <c r="AJ258" i="167"/>
  <c r="AJ839" i="167"/>
  <c r="AK86" i="167"/>
  <c r="AK549" i="167"/>
  <c r="AK478" i="167"/>
  <c r="AK153" i="167"/>
  <c r="AJ482" i="164"/>
  <c r="AJ892" i="167"/>
  <c r="AK185" i="167"/>
  <c r="AJ537" i="164"/>
  <c r="AJ147" i="164"/>
  <c r="AK308" i="164"/>
  <c r="AJ647" i="164"/>
  <c r="AJ100" i="164"/>
  <c r="AJ267" i="164"/>
  <c r="AK447" i="164"/>
  <c r="AK217" i="167"/>
  <c r="AK437" i="167"/>
  <c r="AK263" i="164"/>
  <c r="AJ467" i="164"/>
  <c r="AK922" i="167"/>
  <c r="B345" i="167"/>
  <c r="AJ748" i="167"/>
  <c r="AJ796" i="164"/>
  <c r="AK404" i="164"/>
  <c r="AJ298" i="164"/>
  <c r="AJ296" i="167"/>
  <c r="AJ728" i="164"/>
  <c r="AJ265" i="164"/>
  <c r="AK637" i="164"/>
  <c r="AK259" i="167"/>
  <c r="AK325" i="167"/>
  <c r="AJ883" i="164"/>
  <c r="AJ383" i="164"/>
  <c r="AJ818" i="167"/>
  <c r="AK148" i="167"/>
  <c r="AK616" i="167"/>
  <c r="AK778" i="164"/>
  <c r="AK822" i="164"/>
  <c r="AK588" i="164"/>
  <c r="AK38" i="167"/>
  <c r="AK678" i="164"/>
  <c r="AK157" i="164"/>
  <c r="AJ245" i="164"/>
  <c r="B846" i="167"/>
  <c r="AK543" i="164"/>
  <c r="AK482" i="167"/>
  <c r="AK346" i="167"/>
  <c r="AJ837" i="167"/>
  <c r="AK179" i="167"/>
  <c r="AK713" i="167"/>
  <c r="AJ127" i="164"/>
  <c r="AJ554" i="167"/>
  <c r="AK684" i="164"/>
  <c r="AK173" i="164"/>
  <c r="AK272" i="167"/>
  <c r="AJ22" i="164"/>
  <c r="AK178" i="164"/>
  <c r="AJ311" i="164"/>
  <c r="AK340" i="164"/>
  <c r="AJ959" i="167"/>
  <c r="AJ404" i="164"/>
  <c r="AK241" i="164"/>
  <c r="B132" i="167"/>
  <c r="AK50" i="164"/>
  <c r="AK365" i="164"/>
  <c r="AK955" i="164"/>
  <c r="AJ209" i="167"/>
  <c r="AJ378" i="167"/>
  <c r="AJ417" i="167"/>
  <c r="AJ366" i="164"/>
  <c r="AK890" i="164"/>
  <c r="AK655" i="164"/>
  <c r="AK504" i="164"/>
  <c r="AK359" i="164"/>
  <c r="AK684" i="167"/>
  <c r="AK295" i="164"/>
  <c r="AJ952" i="167"/>
  <c r="AJ764" i="164"/>
  <c r="AJ25" i="164"/>
  <c r="B866" i="167"/>
  <c r="AJ371" i="164"/>
  <c r="AJ108" i="167"/>
  <c r="AJ625" i="164"/>
  <c r="AJ922" i="167"/>
  <c r="AJ270" i="167"/>
  <c r="AK557" i="167"/>
  <c r="AJ361" i="164"/>
  <c r="AK58" i="164"/>
  <c r="AJ771" i="167"/>
  <c r="AJ832" i="164"/>
  <c r="AK114" i="167"/>
  <c r="AK266" i="164"/>
  <c r="AJ895" i="164"/>
  <c r="AK331" i="164"/>
  <c r="AK32" i="164"/>
  <c r="AJ500" i="164"/>
  <c r="AJ929" i="164"/>
  <c r="AJ704" i="167"/>
  <c r="AJ955" i="167"/>
  <c r="AK760" i="167"/>
  <c r="AJ47" i="167"/>
  <c r="B359" i="167"/>
  <c r="AK760" i="164"/>
  <c r="AK890" i="167"/>
  <c r="AJ221" i="167"/>
  <c r="AK723" i="167"/>
  <c r="AJ787" i="164"/>
  <c r="AJ315" i="164"/>
  <c r="AK306" i="164"/>
  <c r="AK87" i="164"/>
  <c r="AK244" i="164"/>
  <c r="AJ412" i="164"/>
  <c r="AJ366" i="167"/>
  <c r="AK983" i="167"/>
  <c r="AK867" i="164"/>
  <c r="AJ475" i="164"/>
  <c r="AK762" i="164"/>
  <c r="AJ359" i="167"/>
  <c r="AK329" i="167"/>
  <c r="AJ678" i="164"/>
  <c r="AK693" i="167"/>
  <c r="AK563" i="164"/>
  <c r="AK223" i="167"/>
  <c r="AK752" i="167"/>
  <c r="AJ230" i="164"/>
  <c r="AJ983" i="164"/>
  <c r="AK379" i="164"/>
  <c r="AJ353" i="164"/>
  <c r="AJ780" i="167"/>
  <c r="AJ785" i="167"/>
  <c r="AJ1001" i="164"/>
  <c r="AJ194" i="167"/>
  <c r="AK83" i="164"/>
  <c r="AK699" i="164"/>
  <c r="AJ943" i="164"/>
  <c r="AK602" i="167"/>
  <c r="AJ689" i="167"/>
  <c r="AK658" i="164"/>
  <c r="AJ721" i="167"/>
  <c r="AK895" i="167"/>
  <c r="AJ488" i="164"/>
  <c r="AJ741" i="164"/>
  <c r="AJ670" i="164"/>
  <c r="AJ384" i="167"/>
  <c r="AJ336" i="167"/>
  <c r="AK886" i="167"/>
  <c r="AK125" i="164"/>
  <c r="AJ526" i="164"/>
  <c r="AK242" i="167"/>
  <c r="AJ870" i="164"/>
  <c r="AJ659" i="167"/>
  <c r="AJ380" i="164"/>
  <c r="AK222" i="167"/>
  <c r="AK490" i="164"/>
  <c r="AK152" i="164"/>
  <c r="AK439" i="167"/>
  <c r="AJ302" i="167"/>
  <c r="AJ811" i="164"/>
  <c r="AK1002" i="167"/>
  <c r="AJ179" i="164"/>
  <c r="AK64" i="167"/>
  <c r="AK292" i="167"/>
  <c r="AJ314" i="164"/>
  <c r="AJ826" i="164"/>
  <c r="AJ103" i="167"/>
  <c r="AK790" i="167"/>
  <c r="AK901" i="164"/>
  <c r="AK343" i="164"/>
  <c r="AK863" i="164"/>
  <c r="AK231" i="164"/>
  <c r="AJ792" i="167"/>
  <c r="AK214" i="167"/>
  <c r="AJ51" i="164"/>
  <c r="AJ254" i="164"/>
  <c r="AK39" i="167"/>
  <c r="AK757" i="164"/>
  <c r="AJ298" i="167"/>
  <c r="AK85" i="167"/>
  <c r="AJ566" i="164"/>
  <c r="AJ751" i="167"/>
  <c r="AK587" i="164"/>
  <c r="AK105" i="167"/>
  <c r="AJ449" i="164"/>
  <c r="AK715" i="164"/>
  <c r="AK829" i="164"/>
  <c r="AJ620" i="164"/>
  <c r="AJ347" i="167"/>
  <c r="AJ332" i="167"/>
  <c r="AJ442" i="164"/>
  <c r="AK203" i="167"/>
  <c r="AJ327" i="164"/>
  <c r="AK493" i="167"/>
  <c r="AK641" i="164"/>
  <c r="AK599" i="164"/>
  <c r="AJ192" i="164"/>
  <c r="AK267" i="167"/>
  <c r="AK466" i="167"/>
  <c r="AK452" i="167"/>
  <c r="AJ371" i="167"/>
  <c r="AK631" i="167"/>
  <c r="AJ387" i="164"/>
  <c r="AK481" i="164"/>
  <c r="AJ649" i="167"/>
  <c r="AK276" i="164"/>
  <c r="AJ412" i="167"/>
  <c r="AK135" i="167"/>
  <c r="AK518" i="167"/>
  <c r="AJ994" i="167"/>
  <c r="AK891" i="164"/>
  <c r="AJ320" i="167"/>
  <c r="AJ430" i="167"/>
  <c r="AK789" i="167"/>
  <c r="AJ752" i="164"/>
  <c r="AJ387" i="167"/>
  <c r="AK243" i="164"/>
  <c r="AJ991" i="164"/>
  <c r="AJ465" i="164"/>
  <c r="AK121" i="167"/>
  <c r="AJ749" i="167"/>
  <c r="B40" i="167"/>
  <c r="AJ30" i="167"/>
  <c r="AK624" i="167"/>
  <c r="AJ247" i="167"/>
  <c r="AK750" i="167"/>
  <c r="AJ734" i="167"/>
  <c r="AJ718" i="164"/>
  <c r="AK26" i="167"/>
  <c r="B958" i="167"/>
  <c r="AK1009" i="164"/>
  <c r="AK30" i="164"/>
  <c r="AK849" i="167"/>
  <c r="AJ110" i="167"/>
  <c r="AJ61" i="164"/>
  <c r="AK719" i="167"/>
  <c r="AK869" i="164"/>
  <c r="AK774" i="167"/>
  <c r="AJ615" i="167"/>
  <c r="AJ259" i="167"/>
  <c r="AK19" i="167"/>
  <c r="AK788" i="167"/>
  <c r="AK974" i="164"/>
  <c r="AK761" i="164"/>
  <c r="AK440" i="167"/>
  <c r="AJ313" i="167"/>
  <c r="AK952" i="164"/>
  <c r="AJ911" i="164"/>
  <c r="AK32" i="167"/>
  <c r="AJ479" i="167"/>
  <c r="AJ675" i="164"/>
  <c r="AK373" i="167"/>
  <c r="AK265" i="167"/>
  <c r="AJ683" i="167"/>
  <c r="AK917" i="164"/>
  <c r="AK580" i="167"/>
  <c r="AJ526" i="167"/>
  <c r="AK520" i="164"/>
  <c r="AK113" i="167"/>
  <c r="AK441" i="167"/>
  <c r="AJ960" i="164"/>
  <c r="AK367" i="167"/>
  <c r="AJ353" i="167"/>
  <c r="AJ609" i="167"/>
  <c r="AK322" i="164"/>
  <c r="AJ22" i="167"/>
  <c r="AJ826" i="167"/>
  <c r="AJ206" i="164"/>
  <c r="AJ287" i="164"/>
  <c r="AK925" i="164"/>
  <c r="AJ593" i="164"/>
  <c r="AK208" i="167"/>
  <c r="AK796" i="164"/>
  <c r="AJ174" i="164"/>
  <c r="AK100" i="167"/>
  <c r="AK649" i="167"/>
  <c r="AK700" i="167"/>
  <c r="AK374" i="167"/>
  <c r="AK835" i="164"/>
  <c r="AJ825" i="167"/>
  <c r="AJ381" i="164"/>
  <c r="AK1004" i="164"/>
  <c r="AK199" i="167"/>
  <c r="AJ755" i="164"/>
  <c r="AK854" i="167"/>
  <c r="AJ733" i="164"/>
  <c r="AJ325" i="167"/>
  <c r="AJ159" i="167"/>
  <c r="AK598" i="164"/>
  <c r="AK389" i="167"/>
  <c r="AJ683" i="164"/>
  <c r="AK382" i="164"/>
  <c r="AN7" i="164"/>
  <c r="AK888" i="167"/>
  <c r="AK216" i="164"/>
  <c r="AK209" i="167"/>
  <c r="AJ569" i="164"/>
  <c r="AJ443" i="164"/>
  <c r="AK959" i="167"/>
  <c r="AJ282" i="167"/>
  <c r="AJ402" i="164"/>
  <c r="AK812" i="164"/>
  <c r="AJ804" i="167"/>
  <c r="AJ599" i="167"/>
  <c r="AJ863" i="164"/>
  <c r="AJ951" i="167"/>
  <c r="AK352" i="164"/>
  <c r="AK314" i="167"/>
  <c r="AJ399" i="164"/>
  <c r="AK962" i="164"/>
  <c r="AJ161" i="167"/>
  <c r="AK351" i="164"/>
  <c r="AK253" i="167"/>
  <c r="AK976" i="167"/>
  <c r="AJ498" i="167"/>
  <c r="AJ174" i="167"/>
  <c r="AK156" i="167"/>
  <c r="AK381" i="167"/>
  <c r="AK951" i="164"/>
  <c r="AK987" i="164"/>
  <c r="AJ329" i="167"/>
  <c r="AJ24" i="167"/>
  <c r="AJ638" i="164"/>
  <c r="AJ908" i="167"/>
  <c r="AK915" i="164"/>
  <c r="AJ800" i="167"/>
  <c r="AJ1003" i="164"/>
  <c r="AJ393" i="164"/>
  <c r="AJ541" i="167"/>
  <c r="AK784" i="167"/>
  <c r="AJ639" i="164"/>
  <c r="AK26" i="164"/>
  <c r="AK956" i="164"/>
  <c r="AJ439" i="164"/>
  <c r="B50" i="167"/>
  <c r="AJ447" i="167"/>
  <c r="AJ308" i="164"/>
  <c r="AJ408" i="164"/>
  <c r="AK815" i="164"/>
  <c r="AK769" i="167"/>
  <c r="AJ950" i="167"/>
  <c r="AK464" i="167"/>
  <c r="B662" i="167"/>
  <c r="AK989" i="167"/>
  <c r="AJ176" i="167"/>
  <c r="AK194" i="164"/>
  <c r="AJ602" i="164"/>
  <c r="AK474" i="167"/>
  <c r="AK722" i="164"/>
  <c r="AK614" i="164"/>
  <c r="AJ677" i="164"/>
  <c r="AK756" i="167"/>
  <c r="AK140" i="167"/>
  <c r="AJ512" i="167"/>
  <c r="AJ36" i="167"/>
  <c r="AK719" i="164"/>
  <c r="AK957" i="167"/>
  <c r="AK38" i="164"/>
  <c r="AJ821" i="164"/>
  <c r="AK348" i="164"/>
  <c r="B68" i="167"/>
  <c r="AJ357" i="164"/>
  <c r="AJ252" i="167"/>
  <c r="AJ53" i="164"/>
  <c r="AJ907" i="167"/>
  <c r="AJ538" i="167"/>
  <c r="AK692" i="164"/>
  <c r="AK1007" i="164"/>
  <c r="AJ573" i="164"/>
  <c r="AK697" i="164"/>
  <c r="AJ710" i="164"/>
  <c r="AJ864" i="164"/>
  <c r="AK721" i="164"/>
  <c r="AK597" i="167"/>
  <c r="AJ731" i="167"/>
  <c r="AK707" i="164"/>
  <c r="AJ1005" i="164"/>
  <c r="AJ551" i="164"/>
  <c r="AK279" i="167"/>
  <c r="AJ89" i="164"/>
  <c r="AJ423" i="167"/>
  <c r="AK520" i="167"/>
  <c r="AJ918" i="164"/>
  <c r="AJ832" i="167"/>
  <c r="AK186" i="167"/>
  <c r="AK364" i="167"/>
  <c r="AJ985" i="164"/>
  <c r="AK926" i="164"/>
  <c r="AJ648" i="164"/>
  <c r="AK429" i="164"/>
  <c r="AJ633" i="164"/>
  <c r="AJ660" i="164"/>
  <c r="AJ478" i="164"/>
  <c r="AJ643" i="167"/>
  <c r="AK816" i="164"/>
  <c r="AJ840" i="164"/>
  <c r="B815" i="167"/>
  <c r="AJ697" i="167"/>
  <c r="AK954" i="167"/>
  <c r="AK352" i="167"/>
  <c r="AJ900" i="164"/>
  <c r="AJ146" i="164"/>
  <c r="AJ167" i="164"/>
  <c r="AK880" i="167"/>
  <c r="AJ878" i="164"/>
  <c r="AJ759" i="164"/>
  <c r="AJ558" i="167"/>
  <c r="AK260" i="167"/>
  <c r="AJ993" i="164"/>
  <c r="AK512" i="167"/>
  <c r="AK852" i="167"/>
  <c r="AJ58" i="167"/>
  <c r="AK801" i="167"/>
  <c r="AK515" i="164"/>
  <c r="AJ363" i="164"/>
  <c r="AJ532" i="164"/>
  <c r="AJ237" i="167"/>
  <c r="AK949" i="167"/>
  <c r="AJ823" i="167"/>
  <c r="AK759" i="164"/>
  <c r="AJ971" i="164"/>
  <c r="AK197" i="167"/>
  <c r="AK763" i="164"/>
  <c r="AK700" i="164"/>
  <c r="AJ899" i="167"/>
  <c r="AJ594" i="167"/>
  <c r="AK572" i="164"/>
  <c r="AJ59" i="167"/>
  <c r="AJ564" i="164"/>
  <c r="AK191" i="167"/>
  <c r="AJ306" i="167"/>
  <c r="AK418" i="167"/>
  <c r="AJ934" i="164"/>
  <c r="AK227" i="164"/>
  <c r="AJ721" i="164"/>
  <c r="AJ777" i="164"/>
  <c r="AJ540" i="167"/>
  <c r="AK857" i="167"/>
  <c r="AJ309" i="164"/>
  <c r="AK718" i="167"/>
  <c r="AK166" i="164"/>
  <c r="AK159" i="164"/>
  <c r="AJ875" i="167"/>
  <c r="AK393" i="167"/>
  <c r="AJ293" i="164"/>
  <c r="AJ1011" i="164"/>
  <c r="AK436" i="167"/>
  <c r="AK141" i="167"/>
  <c r="AJ570" i="164"/>
  <c r="AK556" i="167"/>
  <c r="AK445" i="164"/>
  <c r="AK354" i="164"/>
  <c r="AK177" i="164"/>
  <c r="AJ615" i="164"/>
  <c r="AJ429" i="164"/>
  <c r="AK112" i="167"/>
  <c r="AJ50" i="167"/>
  <c r="AK940" i="167"/>
  <c r="AJ873" i="164"/>
  <c r="AK560" i="167"/>
  <c r="AJ644" i="167"/>
  <c r="AK710" i="167"/>
  <c r="AK499" i="167"/>
  <c r="AJ467" i="167"/>
  <c r="AK807" i="167"/>
  <c r="AK228" i="167"/>
  <c r="B275" i="167"/>
  <c r="AK52" i="164"/>
  <c r="AJ555" i="164"/>
  <c r="AJ844" i="164"/>
  <c r="AJ862" i="164"/>
  <c r="AJ516" i="164"/>
  <c r="AK538" i="167"/>
  <c r="AJ310" i="167"/>
  <c r="AJ253" i="164"/>
  <c r="AK547" i="164"/>
  <c r="B856" i="167"/>
  <c r="AJ975" i="164"/>
  <c r="AK395" i="167"/>
  <c r="AK324" i="164"/>
  <c r="AJ69" i="167"/>
  <c r="AJ927" i="164"/>
  <c r="AK369" i="167"/>
  <c r="AK236" i="167"/>
  <c r="AK468" i="164"/>
  <c r="AJ55" i="164"/>
  <c r="AK728" i="164"/>
  <c r="AK294" i="167"/>
  <c r="AJ297" i="164"/>
  <c r="AK77" i="167"/>
  <c r="AK846" i="167"/>
  <c r="AJ385" i="164"/>
  <c r="AK747" i="167"/>
  <c r="AK400" i="167"/>
  <c r="AJ196" i="167"/>
  <c r="AK96" i="164"/>
  <c r="AK27" i="164"/>
  <c r="AK579" i="164"/>
  <c r="AK478" i="164"/>
  <c r="B992" i="167"/>
  <c r="AJ456" i="167"/>
  <c r="AK165" i="164"/>
  <c r="AJ274" i="167"/>
  <c r="AK903" i="164"/>
  <c r="AK213" i="164"/>
  <c r="AK609" i="164"/>
  <c r="AK363" i="167"/>
  <c r="AJ200" i="164"/>
  <c r="AK695" i="167"/>
  <c r="AK692" i="167"/>
  <c r="AK388" i="164"/>
  <c r="AJ977" i="164"/>
  <c r="AJ104" i="164"/>
  <c r="AJ572" i="164"/>
  <c r="AJ856" i="167"/>
  <c r="AJ312" i="164"/>
  <c r="AJ64" i="164"/>
  <c r="AJ495" i="164"/>
  <c r="AJ337" i="167"/>
  <c r="AK705" i="167"/>
  <c r="AK281" i="167"/>
  <c r="AJ946" i="167"/>
  <c r="AJ484" i="167"/>
  <c r="AJ390" i="164"/>
  <c r="AJ83" i="164"/>
  <c r="AJ603" i="164"/>
  <c r="AK711" i="167"/>
  <c r="AK950" i="167"/>
  <c r="AK475" i="164"/>
  <c r="AJ596" i="164"/>
  <c r="AJ941" i="164"/>
  <c r="AJ125" i="167"/>
  <c r="AJ435" i="167"/>
  <c r="AK393" i="164"/>
  <c r="AJ143" i="167"/>
  <c r="AJ175" i="167"/>
  <c r="AJ280" i="167"/>
  <c r="AJ488" i="167"/>
  <c r="AK88" i="167"/>
  <c r="AK486" i="167"/>
  <c r="AK532" i="164"/>
  <c r="AK836" i="164"/>
  <c r="AJ857" i="164"/>
  <c r="AJ738" i="164"/>
  <c r="AJ197" i="164"/>
  <c r="AJ807" i="167"/>
  <c r="AJ129" i="167"/>
  <c r="AK396" i="167"/>
  <c r="AJ846" i="167"/>
  <c r="AJ446" i="164"/>
  <c r="AJ272" i="164"/>
  <c r="AJ164" i="164"/>
  <c r="AK282" i="167"/>
  <c r="AK168" i="167"/>
  <c r="AK403" i="167"/>
  <c r="AJ226" i="167"/>
  <c r="AJ693" i="164"/>
  <c r="AK921" i="167"/>
  <c r="AK734" i="167"/>
  <c r="AJ965" i="167"/>
  <c r="AK396" i="164"/>
  <c r="AJ57" i="167"/>
  <c r="AK170" i="167"/>
  <c r="AK333" i="167"/>
  <c r="AK923" i="164"/>
  <c r="AJ222" i="164"/>
  <c r="AK33" i="167"/>
  <c r="AK934" i="167"/>
  <c r="AJ636" i="164"/>
  <c r="AJ410" i="164"/>
  <c r="AK948" i="164"/>
  <c r="AJ842" i="167"/>
  <c r="AJ489" i="167"/>
  <c r="AK633" i="167"/>
  <c r="AJ170" i="167"/>
  <c r="AJ547" i="167"/>
  <c r="AJ236" i="167"/>
  <c r="AJ43" i="167"/>
  <c r="AJ514" i="167"/>
  <c r="AK538" i="164"/>
  <c r="AK461" i="167"/>
  <c r="AK146" i="164"/>
  <c r="AK457" i="167"/>
  <c r="AK740" i="164"/>
  <c r="AK60" i="164"/>
  <c r="AJ803" i="164"/>
  <c r="AK268" i="167"/>
  <c r="AJ337" i="164"/>
  <c r="AK438" i="164"/>
  <c r="AK278" i="167"/>
  <c r="AK828" i="164"/>
  <c r="AK183" i="164"/>
  <c r="AJ757" i="164"/>
  <c r="AK626" i="164"/>
  <c r="AJ326" i="167"/>
  <c r="AJ1014" i="167"/>
  <c r="B157" i="167"/>
  <c r="AK29" i="164"/>
  <c r="AK874" i="167"/>
  <c r="AK942" i="164"/>
  <c r="AK800" i="167"/>
  <c r="AK838" i="164"/>
  <c r="AJ814" i="164"/>
  <c r="AK980" i="167"/>
  <c r="AK75" i="167"/>
  <c r="AJ82" i="164"/>
  <c r="AK868" i="164"/>
  <c r="AJ574" i="164"/>
  <c r="AK66" i="167"/>
  <c r="AK954" i="164"/>
  <c r="AK499" i="164"/>
  <c r="AJ836" i="167"/>
  <c r="AJ359" i="164"/>
  <c r="AJ29" i="167"/>
  <c r="AJ95" i="164"/>
  <c r="AJ120" i="167"/>
  <c r="AK498" i="167"/>
  <c r="AJ950" i="164"/>
  <c r="AK595" i="164"/>
  <c r="AK634" i="164"/>
  <c r="AJ68" i="164"/>
  <c r="AK909" i="164"/>
  <c r="AK912" i="164"/>
  <c r="AJ542" i="167"/>
  <c r="AJ898" i="164"/>
  <c r="AK223" i="164"/>
  <c r="AJ152" i="164"/>
  <c r="AK184" i="167"/>
  <c r="AK622" i="167"/>
  <c r="AK361" i="167"/>
  <c r="AK687" i="164"/>
  <c r="AK909" i="167"/>
  <c r="AK79" i="164"/>
  <c r="B858" i="167"/>
  <c r="AJ564" i="167"/>
  <c r="AJ1004" i="164"/>
  <c r="AK102" i="167"/>
  <c r="AJ235" i="167"/>
  <c r="AJ585" i="164"/>
  <c r="AK76" i="167"/>
  <c r="AK101" i="167"/>
  <c r="AK581" i="167"/>
  <c r="AJ958" i="167"/>
  <c r="AK351" i="167"/>
  <c r="AK188" i="167"/>
  <c r="AJ119" i="164"/>
  <c r="AK426" i="167"/>
  <c r="AK280" i="164"/>
  <c r="AK620" i="167"/>
  <c r="AK81" i="164"/>
  <c r="AK269" i="167"/>
  <c r="AJ138" i="164"/>
  <c r="AK360" i="164"/>
  <c r="AJ268" i="164"/>
  <c r="AK398" i="164"/>
  <c r="AJ561" i="164"/>
  <c r="AK488" i="167"/>
  <c r="AK611" i="167"/>
  <c r="B648" i="167"/>
  <c r="AJ742" i="167"/>
  <c r="AJ911" i="167"/>
  <c r="AK945" i="164"/>
  <c r="AJ327" i="167"/>
  <c r="AJ205" i="167"/>
  <c r="AK796" i="167"/>
  <c r="AJ394" i="167"/>
  <c r="AJ794" i="167"/>
  <c r="AJ495" i="167"/>
  <c r="AK833" i="164"/>
  <c r="AK526" i="164"/>
  <c r="AJ695" i="167"/>
  <c r="AJ376" i="167"/>
  <c r="AJ292" i="167"/>
  <c r="AK854" i="164"/>
  <c r="AJ56" i="164"/>
  <c r="AJ827" i="164"/>
  <c r="AK304" i="164"/>
  <c r="AK902" i="167"/>
  <c r="AK451" i="164"/>
  <c r="AJ891" i="167"/>
  <c r="AJ578" i="167"/>
  <c r="AJ569" i="167"/>
  <c r="AJ833" i="167"/>
  <c r="AK944" i="167"/>
  <c r="AK640" i="167"/>
  <c r="AK877" i="164"/>
  <c r="AJ919" i="167"/>
  <c r="AJ527" i="164"/>
  <c r="B683" i="167"/>
  <c r="AK49" i="167"/>
  <c r="AK637" i="167"/>
  <c r="AK467" i="167"/>
  <c r="AK536" i="167"/>
  <c r="AK284" i="167"/>
  <c r="AK716" i="164"/>
  <c r="AJ542" i="164"/>
  <c r="AJ550" i="167"/>
  <c r="AJ730" i="164"/>
  <c r="AJ279" i="167"/>
  <c r="AJ607" i="167"/>
  <c r="AJ374" i="167"/>
  <c r="AK497" i="164"/>
  <c r="AK611" i="164"/>
  <c r="AK926" i="167"/>
  <c r="AJ536" i="167"/>
  <c r="AJ510" i="164"/>
  <c r="AJ933" i="167"/>
  <c r="AJ939" i="167"/>
  <c r="AK197" i="164"/>
  <c r="AK273" i="167"/>
  <c r="AK618" i="164"/>
  <c r="AJ976" i="167"/>
  <c r="AK873" i="167"/>
  <c r="B310" i="167"/>
  <c r="AK546" i="167"/>
  <c r="B117" i="167"/>
  <c r="AJ914" i="164"/>
  <c r="AJ659" i="164"/>
  <c r="AJ954" i="164"/>
  <c r="B271" i="167"/>
  <c r="AJ262" i="167"/>
  <c r="AJ436" i="167"/>
  <c r="AJ751" i="164"/>
  <c r="AJ291" i="164"/>
  <c r="B516" i="167"/>
  <c r="B777" i="167"/>
  <c r="AK589" i="167"/>
  <c r="AK289" i="164"/>
  <c r="B106" i="167"/>
  <c r="AJ168" i="164"/>
  <c r="AK48" i="167"/>
  <c r="AJ417" i="164"/>
  <c r="AJ815" i="164"/>
  <c r="AK991" i="164"/>
  <c r="AJ998" i="164"/>
  <c r="AK541" i="167"/>
  <c r="B393" i="167"/>
  <c r="AJ368" i="167"/>
  <c r="AK663" i="164"/>
  <c r="AK922" i="164"/>
  <c r="AK799" i="167"/>
  <c r="AJ269" i="164"/>
  <c r="AJ497" i="164"/>
  <c r="AK314" i="164"/>
  <c r="AK371" i="164"/>
  <c r="AK66" i="164"/>
  <c r="AK494" i="167"/>
  <c r="AK664" i="164"/>
  <c r="B371" i="167"/>
  <c r="AK78" i="164"/>
  <c r="AK103" i="164"/>
  <c r="AJ66" i="164"/>
  <c r="AJ792" i="164"/>
  <c r="AK495" i="167"/>
  <c r="AK270" i="167"/>
  <c r="AK850" i="167"/>
  <c r="AJ990" i="167"/>
  <c r="AK920" i="167"/>
  <c r="AK973" i="167"/>
  <c r="AK675" i="167"/>
  <c r="AK865" i="164"/>
  <c r="AK313" i="167"/>
  <c r="AK795" i="167"/>
  <c r="AJ418" i="164"/>
  <c r="AK55" i="167"/>
  <c r="AJ517" i="164"/>
  <c r="AJ416" i="164"/>
  <c r="AJ670" i="167"/>
  <c r="AJ895" i="167"/>
  <c r="AJ720" i="167"/>
  <c r="AJ965" i="164"/>
  <c r="AK303" i="167"/>
  <c r="AJ1000" i="167"/>
  <c r="AJ471" i="164"/>
  <c r="AJ981" i="164"/>
  <c r="AK489" i="164"/>
  <c r="AJ114" i="167"/>
  <c r="AK845" i="167"/>
  <c r="AJ332" i="164"/>
  <c r="AJ231" i="164"/>
  <c r="AJ282" i="164"/>
  <c r="AJ648" i="167"/>
  <c r="AK599" i="167"/>
  <c r="AJ915" i="167"/>
  <c r="AK248" i="164"/>
  <c r="AK919" i="164"/>
  <c r="AK471" i="164"/>
  <c r="AJ234" i="164"/>
  <c r="AK328" i="164"/>
  <c r="AK432" i="167"/>
  <c r="AJ935" i="164"/>
  <c r="AJ201" i="167"/>
  <c r="AK562" i="164"/>
  <c r="AJ929" i="167"/>
  <c r="AK258" i="164"/>
  <c r="AK240" i="164"/>
  <c r="AJ679" i="167"/>
  <c r="AJ948" i="164"/>
  <c r="AJ110" i="164"/>
  <c r="AJ119" i="167"/>
  <c r="AK681" i="164"/>
  <c r="AJ657" i="167"/>
  <c r="AJ160" i="164"/>
  <c r="AJ318" i="167"/>
  <c r="B536" i="167"/>
  <c r="AJ116" i="164"/>
  <c r="AK506" i="164"/>
  <c r="AK436" i="164"/>
  <c r="B749" i="167"/>
  <c r="AK189" i="164"/>
  <c r="AK237" i="164"/>
  <c r="AJ54" i="167"/>
  <c r="AJ88" i="167"/>
  <c r="AJ365" i="164"/>
  <c r="AJ966" i="164"/>
  <c r="AK183" i="167"/>
  <c r="AJ597" i="164"/>
  <c r="AJ829" i="164"/>
  <c r="AJ942" i="167"/>
  <c r="AJ410" i="167"/>
  <c r="AJ227" i="167"/>
  <c r="AK191" i="164"/>
  <c r="AK768" i="167"/>
  <c r="AJ899" i="164"/>
  <c r="AK402" i="164"/>
  <c r="AK485" i="167"/>
  <c r="AK642" i="167"/>
  <c r="AJ60" i="167"/>
  <c r="AJ17" i="167"/>
  <c r="AK409" i="167"/>
  <c r="B767" i="167"/>
  <c r="AK283" i="164"/>
  <c r="AK137" i="164"/>
  <c r="AJ300" i="164"/>
  <c r="AJ479" i="164"/>
  <c r="AK475" i="167"/>
  <c r="AJ1012" i="164"/>
  <c r="AJ944" i="164"/>
  <c r="AJ529" i="167"/>
  <c r="AK376" i="164"/>
  <c r="B711" i="167"/>
  <c r="AJ810" i="167"/>
  <c r="AK155" i="167"/>
  <c r="AJ241" i="164"/>
  <c r="AJ269" i="167"/>
  <c r="AK345" i="164"/>
  <c r="AK711" i="164"/>
  <c r="AK742" i="164"/>
  <c r="AK689" i="167"/>
  <c r="AJ27" i="164"/>
  <c r="AJ50" i="164"/>
  <c r="AK139" i="167"/>
  <c r="AJ266" i="167"/>
  <c r="AJ577" i="167"/>
  <c r="AJ672" i="164"/>
  <c r="AK781" i="164"/>
  <c r="AK233" i="164"/>
  <c r="AK1007" i="167"/>
  <c r="AK863" i="167"/>
  <c r="AJ962" i="164"/>
  <c r="AK185" i="164"/>
  <c r="AJ28" i="164"/>
  <c r="AJ621" i="164"/>
  <c r="AJ685" i="167"/>
  <c r="AK259" i="164"/>
  <c r="AJ1009" i="164"/>
  <c r="AJ250" i="167"/>
  <c r="AJ468" i="167"/>
  <c r="AJ313" i="164"/>
  <c r="AJ101" i="167"/>
  <c r="AJ185" i="164"/>
  <c r="AK202" i="164"/>
  <c r="AK883" i="164"/>
  <c r="AJ128" i="164"/>
  <c r="AJ179" i="167"/>
  <c r="AK230" i="164"/>
  <c r="AJ342" i="164"/>
  <c r="AK192" i="167"/>
  <c r="AK882" i="167"/>
  <c r="AJ348" i="164"/>
  <c r="AK970" i="164"/>
  <c r="AJ730" i="167"/>
  <c r="AJ407" i="164"/>
  <c r="AK759" i="167"/>
  <c r="AK843" i="164"/>
  <c r="AK765" i="164"/>
  <c r="AK387" i="164"/>
  <c r="AK426" i="164"/>
  <c r="AJ109" i="164"/>
  <c r="AJ281" i="167"/>
  <c r="AJ357" i="167"/>
  <c r="AJ819" i="167"/>
  <c r="AJ240" i="167"/>
  <c r="AK142" i="164"/>
  <c r="AK657" i="164"/>
  <c r="AK682" i="164"/>
  <c r="AJ199" i="167"/>
  <c r="AJ152" i="167"/>
  <c r="AK798" i="167"/>
  <c r="AJ487" i="167"/>
  <c r="AK290" i="167"/>
  <c r="AK501" i="167"/>
  <c r="AK928" i="164"/>
  <c r="AJ195" i="167"/>
  <c r="AJ665" i="167"/>
  <c r="AJ121" i="164"/>
  <c r="B237" i="167"/>
  <c r="B741" i="167"/>
  <c r="AJ391" i="164"/>
  <c r="AJ734" i="164"/>
  <c r="AJ464" i="164"/>
  <c r="AK302" i="164"/>
  <c r="B42" i="167"/>
  <c r="AJ961" i="167"/>
  <c r="AJ77" i="164"/>
  <c r="AJ32" i="167"/>
  <c r="AJ405" i="167"/>
  <c r="AK168" i="164"/>
  <c r="AK802" i="167"/>
  <c r="AK486" i="164"/>
  <c r="AJ49" i="164"/>
  <c r="AJ402" i="167"/>
  <c r="AK808" i="164"/>
  <c r="AK527" i="164"/>
  <c r="AJ515" i="164"/>
  <c r="AJ117" i="167"/>
  <c r="AK330" i="167"/>
  <c r="AK941" i="164"/>
  <c r="AJ862" i="167"/>
  <c r="AK698" i="164"/>
  <c r="AK353" i="167"/>
  <c r="AJ750" i="167"/>
  <c r="AJ122" i="164"/>
  <c r="B209" i="167"/>
  <c r="AJ62" i="167"/>
  <c r="AK137" i="167"/>
  <c r="AK129" i="164"/>
  <c r="AJ344" i="164"/>
  <c r="AJ847" i="164"/>
  <c r="AJ618" i="164"/>
  <c r="AJ127" i="167"/>
  <c r="AK133" i="167"/>
  <c r="AJ593" i="167"/>
  <c r="AJ409" i="167"/>
  <c r="B263" i="167"/>
  <c r="AJ74" i="164"/>
  <c r="AK837" i="164"/>
  <c r="AK1015" i="164"/>
  <c r="AJ446" i="167"/>
  <c r="AJ719" i="167"/>
  <c r="AK1005" i="167"/>
  <c r="AJ275" i="167"/>
  <c r="B193" i="167"/>
  <c r="AK775" i="164"/>
  <c r="AJ834" i="164"/>
  <c r="AJ513" i="164"/>
  <c r="AK559" i="167"/>
  <c r="B998" i="167"/>
  <c r="AK912" i="167"/>
  <c r="AJ538" i="164"/>
  <c r="AJ255" i="167"/>
  <c r="AJ824" i="167"/>
  <c r="AK648" i="167"/>
  <c r="AJ951" i="164"/>
  <c r="AJ774" i="167"/>
  <c r="AK965" i="167"/>
  <c r="AK392" i="164"/>
  <c r="AJ980" i="167"/>
  <c r="AK321" i="164"/>
  <c r="AJ979" i="164"/>
  <c r="AJ510" i="167"/>
  <c r="AK281" i="164"/>
  <c r="AJ550" i="164"/>
  <c r="AJ959" i="164"/>
  <c r="AJ592" i="164"/>
  <c r="AK894" i="164"/>
  <c r="AK613" i="167"/>
  <c r="AJ761" i="164"/>
  <c r="AK474" i="164"/>
  <c r="AJ457" i="164"/>
  <c r="AK35" i="167"/>
  <c r="AJ949" i="167"/>
  <c r="AJ999" i="164"/>
  <c r="AK318" i="164"/>
  <c r="AJ840" i="167"/>
  <c r="AK758" i="167"/>
  <c r="AK826" i="164"/>
  <c r="AJ906" i="164"/>
  <c r="AJ661" i="167"/>
  <c r="AK913" i="167"/>
  <c r="AJ347" i="164"/>
  <c r="AK126" i="167"/>
  <c r="AK492" i="167"/>
  <c r="AK740" i="167"/>
  <c r="AK932" i="167"/>
  <c r="AK23" i="167"/>
  <c r="AK573" i="167"/>
  <c r="B812" i="167"/>
  <c r="AK612" i="167"/>
  <c r="AJ132" i="167"/>
  <c r="AK502" i="167"/>
  <c r="AJ173" i="167"/>
  <c r="AJ594" i="164"/>
  <c r="B102" i="167"/>
  <c r="AJ651" i="164"/>
  <c r="AJ879" i="167"/>
  <c r="AJ806" i="167"/>
  <c r="AK855" i="167"/>
  <c r="AK791" i="164"/>
  <c r="AJ566" i="167"/>
  <c r="AJ893" i="167"/>
  <c r="AJ523" i="164"/>
  <c r="AK727" i="164"/>
  <c r="AJ552" i="167"/>
  <c r="AJ828" i="164"/>
  <c r="AK783" i="167"/>
  <c r="AJ508" i="167"/>
  <c r="AK366" i="167"/>
  <c r="AK862" i="167"/>
  <c r="AJ626" i="164"/>
  <c r="AJ470" i="167"/>
  <c r="AJ285" i="164"/>
  <c r="AJ499" i="164"/>
  <c r="AJ850" i="164"/>
  <c r="AJ169" i="167"/>
  <c r="AK943" i="167"/>
  <c r="AJ426" i="167"/>
  <c r="AK661" i="164"/>
  <c r="AJ764" i="167"/>
  <c r="AJ63" i="164"/>
  <c r="AK103" i="167"/>
  <c r="AK384" i="164"/>
  <c r="AK142" i="167"/>
  <c r="AK69" i="164"/>
  <c r="AJ265" i="167"/>
  <c r="B241" i="167"/>
  <c r="AK484" i="164"/>
  <c r="AJ30" i="164"/>
  <c r="AJ106" i="167"/>
  <c r="AK89" i="164"/>
  <c r="AK232" i="167"/>
  <c r="AK33" i="164"/>
  <c r="AJ305" i="164"/>
  <c r="AK879" i="167"/>
  <c r="AK153" i="164"/>
  <c r="AJ533" i="164"/>
  <c r="AK542" i="167"/>
  <c r="AK283" i="167"/>
  <c r="AK694" i="164"/>
  <c r="AK670" i="164"/>
  <c r="AK961" i="167"/>
  <c r="AK358" i="167"/>
  <c r="AJ772" i="164"/>
  <c r="AK552" i="167"/>
  <c r="AK629" i="167"/>
  <c r="AJ748" i="164"/>
  <c r="AJ781" i="167"/>
  <c r="AJ460" i="167"/>
  <c r="AK67" i="167"/>
  <c r="AJ78" i="164"/>
  <c r="AK41" i="164"/>
  <c r="AK190" i="167"/>
  <c r="AJ328" i="167"/>
  <c r="AK397" i="164"/>
  <c r="AK512" i="164"/>
  <c r="AJ96" i="164"/>
  <c r="AJ973" i="164"/>
  <c r="AK788" i="164"/>
  <c r="AK808" i="167"/>
  <c r="AJ509" i="167"/>
  <c r="D241" i="167" l="1"/>
  <c r="C241" i="167"/>
  <c r="Q241" i="167"/>
  <c r="L241" i="167"/>
  <c r="E241" i="167"/>
  <c r="M241" i="167" s="1"/>
  <c r="I235" i="156"/>
  <c r="D102" i="167"/>
  <c r="E102" i="167"/>
  <c r="C102" i="167"/>
  <c r="L102" i="167"/>
  <c r="Q102" i="167"/>
  <c r="I96" i="156"/>
  <c r="M102" i="167"/>
  <c r="E812" i="167"/>
  <c r="D812" i="167"/>
  <c r="L812" i="167"/>
  <c r="I806" i="156"/>
  <c r="C812" i="167"/>
  <c r="Q812" i="167"/>
  <c r="I992" i="156"/>
  <c r="D998" i="167"/>
  <c r="Q998" i="167"/>
  <c r="L998" i="167"/>
  <c r="C998" i="167"/>
  <c r="E998" i="167"/>
  <c r="L193" i="167"/>
  <c r="E193" i="167"/>
  <c r="M193" i="167" s="1"/>
  <c r="C193" i="167"/>
  <c r="I187" i="156"/>
  <c r="Q193" i="167"/>
  <c r="D193" i="167"/>
  <c r="E263" i="167"/>
  <c r="M263" i="167" s="1"/>
  <c r="I257" i="156"/>
  <c r="Q263" i="167"/>
  <c r="C263" i="167"/>
  <c r="L263" i="167"/>
  <c r="D263" i="167"/>
  <c r="Q209" i="167"/>
  <c r="I203" i="156"/>
  <c r="D209" i="167"/>
  <c r="L209" i="167"/>
  <c r="E209" i="167"/>
  <c r="C209" i="167"/>
  <c r="I36" i="156"/>
  <c r="D42" i="167"/>
  <c r="Q42" i="167"/>
  <c r="E42" i="167"/>
  <c r="M42" i="167"/>
  <c r="L42" i="167"/>
  <c r="C42" i="167"/>
  <c r="C741" i="167"/>
  <c r="D741" i="167"/>
  <c r="Q741" i="167"/>
  <c r="I735" i="156"/>
  <c r="L741" i="167"/>
  <c r="M741" i="167" s="1"/>
  <c r="E741" i="167"/>
  <c r="I231" i="156"/>
  <c r="E237" i="167"/>
  <c r="D237" i="167"/>
  <c r="L237" i="167"/>
  <c r="Q237" i="167"/>
  <c r="C237" i="167"/>
  <c r="D711" i="167"/>
  <c r="C711" i="167"/>
  <c r="Q711" i="167"/>
  <c r="L711" i="167"/>
  <c r="E711" i="167"/>
  <c r="M711" i="167" s="1"/>
  <c r="I705" i="156"/>
  <c r="I761" i="156"/>
  <c r="D767" i="167"/>
  <c r="Q767" i="167"/>
  <c r="C767" i="167"/>
  <c r="E767" i="167"/>
  <c r="L767" i="167"/>
  <c r="M767" i="167"/>
  <c r="Q749" i="167"/>
  <c r="I743" i="156"/>
  <c r="D749" i="167"/>
  <c r="E749" i="167"/>
  <c r="L749" i="167"/>
  <c r="C749" i="167"/>
  <c r="C536" i="167"/>
  <c r="L536" i="167"/>
  <c r="Q536" i="167"/>
  <c r="I530" i="156"/>
  <c r="E536" i="167"/>
  <c r="D536" i="167"/>
  <c r="L371" i="167"/>
  <c r="I365" i="156"/>
  <c r="E371" i="167"/>
  <c r="M371" i="167" s="1"/>
  <c r="Q371" i="167"/>
  <c r="C371" i="167"/>
  <c r="D371" i="167"/>
  <c r="E393" i="167"/>
  <c r="M393" i="167" s="1"/>
  <c r="C393" i="167"/>
  <c r="D393" i="167"/>
  <c r="Q393" i="167"/>
  <c r="L393" i="167"/>
  <c r="I387" i="156"/>
  <c r="I100" i="156"/>
  <c r="Q106" i="167"/>
  <c r="D106" i="167"/>
  <c r="E106" i="167"/>
  <c r="L106" i="167"/>
  <c r="C106" i="167"/>
  <c r="L777" i="167"/>
  <c r="Q777" i="167"/>
  <c r="C777" i="167"/>
  <c r="I771" i="156"/>
  <c r="E777" i="167"/>
  <c r="M777" i="167" s="1"/>
  <c r="D777" i="167"/>
  <c r="I510" i="156"/>
  <c r="E516" i="167"/>
  <c r="C516" i="167"/>
  <c r="D516" i="167"/>
  <c r="L516" i="167"/>
  <c r="Q516" i="167"/>
  <c r="M516" i="167"/>
  <c r="Q271" i="167"/>
  <c r="C271" i="167"/>
  <c r="L271" i="167"/>
  <c r="M271" i="167" s="1"/>
  <c r="I265" i="156"/>
  <c r="E271" i="167"/>
  <c r="D271" i="167"/>
  <c r="L117" i="167"/>
  <c r="I111" i="156"/>
  <c r="C117" i="167"/>
  <c r="E117" i="167"/>
  <c r="M117" i="167" s="1"/>
  <c r="Q117" i="167"/>
  <c r="D117" i="167"/>
  <c r="D310" i="167"/>
  <c r="C310" i="167"/>
  <c r="L310" i="167"/>
  <c r="Q310" i="167"/>
  <c r="E310" i="167"/>
  <c r="I304" i="156"/>
  <c r="C683" i="167"/>
  <c r="Q683" i="167"/>
  <c r="L683" i="167"/>
  <c r="D683" i="167"/>
  <c r="E683" i="167"/>
  <c r="M683" i="167" s="1"/>
  <c r="I677" i="156"/>
  <c r="L648" i="167"/>
  <c r="Q648" i="167"/>
  <c r="I642" i="156"/>
  <c r="D648" i="167"/>
  <c r="C648" i="167"/>
  <c r="E648" i="167"/>
  <c r="C858" i="167"/>
  <c r="E858" i="167"/>
  <c r="M858" i="167" s="1"/>
  <c r="I852" i="156"/>
  <c r="D858" i="167"/>
  <c r="Q858" i="167"/>
  <c r="L858" i="167"/>
  <c r="E157" i="167"/>
  <c r="M157" i="167" s="1"/>
  <c r="Q157" i="167"/>
  <c r="D157" i="167"/>
  <c r="I151" i="156"/>
  <c r="L157" i="167"/>
  <c r="C157" i="167"/>
  <c r="D992" i="167"/>
  <c r="C992" i="167"/>
  <c r="I986" i="156"/>
  <c r="E992" i="167"/>
  <c r="L992" i="167"/>
  <c r="Q992" i="167"/>
  <c r="L856" i="167"/>
  <c r="C856" i="167"/>
  <c r="Q856" i="167"/>
  <c r="D856" i="167"/>
  <c r="I850" i="156"/>
  <c r="E856" i="167"/>
  <c r="M856" i="167" s="1"/>
  <c r="D275" i="167"/>
  <c r="Q275" i="167"/>
  <c r="C275" i="167"/>
  <c r="I269" i="156"/>
  <c r="L275" i="167"/>
  <c r="E275" i="167"/>
  <c r="M275" i="167" s="1"/>
  <c r="Q815" i="167"/>
  <c r="D815" i="167"/>
  <c r="C815" i="167"/>
  <c r="I809" i="156"/>
  <c r="E815" i="167"/>
  <c r="M815" i="167" s="1"/>
  <c r="L815" i="167"/>
  <c r="Q68" i="167"/>
  <c r="D68" i="167"/>
  <c r="I62" i="156"/>
  <c r="C68" i="167"/>
  <c r="E68" i="167"/>
  <c r="M68" i="167" s="1"/>
  <c r="L68" i="167"/>
  <c r="E662" i="167"/>
  <c r="M662" i="167"/>
  <c r="Q662" i="167"/>
  <c r="L662" i="167"/>
  <c r="I656" i="156"/>
  <c r="D662" i="167"/>
  <c r="C662" i="167"/>
  <c r="C50" i="167"/>
  <c r="E50" i="167"/>
  <c r="M50" i="167" s="1"/>
  <c r="L50" i="167"/>
  <c r="D50" i="167"/>
  <c r="I44" i="156"/>
  <c r="Q50" i="167"/>
  <c r="AN6" i="164"/>
  <c r="I952" i="156"/>
  <c r="D958" i="167"/>
  <c r="Q958" i="167"/>
  <c r="E958" i="167"/>
  <c r="C958" i="167"/>
  <c r="L958" i="167"/>
  <c r="C40" i="167"/>
  <c r="D40" i="167"/>
  <c r="L40" i="167"/>
  <c r="Q40" i="167"/>
  <c r="I34" i="156"/>
  <c r="E40" i="167"/>
  <c r="M40" i="167" s="1"/>
  <c r="I353" i="156"/>
  <c r="D359" i="167"/>
  <c r="E359" i="167"/>
  <c r="L359" i="167"/>
  <c r="C359" i="167"/>
  <c r="Q359" i="167"/>
  <c r="C866" i="167"/>
  <c r="E866" i="167"/>
  <c r="M866" i="167" s="1"/>
  <c r="I860" i="156"/>
  <c r="D866" i="167"/>
  <c r="L866" i="167"/>
  <c r="Q866" i="167"/>
  <c r="L132" i="167"/>
  <c r="E132" i="167"/>
  <c r="M132" i="167" s="1"/>
  <c r="I126" i="156"/>
  <c r="D132" i="167"/>
  <c r="C132" i="167"/>
  <c r="Q132" i="167"/>
  <c r="Q846" i="167"/>
  <c r="D846" i="167"/>
  <c r="C846" i="167"/>
  <c r="I840" i="156"/>
  <c r="L846" i="167"/>
  <c r="M846" i="167" s="1"/>
  <c r="E846" i="167"/>
  <c r="E345" i="167"/>
  <c r="C345" i="167"/>
  <c r="I339" i="156"/>
  <c r="D345" i="167"/>
  <c r="L345" i="167"/>
  <c r="Q345" i="167"/>
  <c r="L169" i="167"/>
  <c r="E169" i="167"/>
  <c r="M169" i="167" s="1"/>
  <c r="Q169" i="167"/>
  <c r="I163" i="156"/>
  <c r="D169" i="167"/>
  <c r="C169" i="167"/>
  <c r="Q946" i="167"/>
  <c r="E946" i="167"/>
  <c r="M946" i="167" s="1"/>
  <c r="D946" i="167"/>
  <c r="I940" i="156"/>
  <c r="L946" i="167"/>
  <c r="C946" i="167"/>
  <c r="L735" i="167"/>
  <c r="D735" i="167"/>
  <c r="I729" i="156"/>
  <c r="E735" i="167"/>
  <c r="M735" i="167" s="1"/>
  <c r="C735" i="167"/>
  <c r="Q735" i="167"/>
  <c r="Q54" i="167"/>
  <c r="D54" i="167"/>
  <c r="E54" i="167"/>
  <c r="C54" i="167"/>
  <c r="L54" i="167"/>
  <c r="I48" i="156"/>
  <c r="I697" i="156"/>
  <c r="L703" i="167"/>
  <c r="C703" i="167"/>
  <c r="E703" i="167"/>
  <c r="M703" i="167" s="1"/>
  <c r="Q703" i="167"/>
  <c r="D703" i="167"/>
  <c r="Q245" i="167"/>
  <c r="C245" i="167"/>
  <c r="I239" i="156"/>
  <c r="L245" i="167"/>
  <c r="D245" i="167"/>
  <c r="E245" i="167"/>
  <c r="I518" i="156"/>
  <c r="D524" i="167"/>
  <c r="L524" i="167"/>
  <c r="C524" i="167"/>
  <c r="Q524" i="167"/>
  <c r="E524" i="167"/>
  <c r="M524" i="167" s="1"/>
  <c r="Q203" i="167"/>
  <c r="C203" i="167"/>
  <c r="D203" i="167"/>
  <c r="E203" i="167"/>
  <c r="L203" i="167"/>
  <c r="I197" i="156"/>
  <c r="I405" i="156"/>
  <c r="Q411" i="167"/>
  <c r="D411" i="167"/>
  <c r="C411" i="167"/>
  <c r="L411" i="167"/>
  <c r="E411" i="167"/>
  <c r="M411" i="167"/>
  <c r="L514" i="167"/>
  <c r="D514" i="167"/>
  <c r="Q514" i="167"/>
  <c r="C514" i="167"/>
  <c r="E514" i="167"/>
  <c r="I508" i="156"/>
  <c r="M514" i="167"/>
  <c r="I878" i="156"/>
  <c r="L884" i="167"/>
  <c r="D884" i="167"/>
  <c r="E884" i="167"/>
  <c r="Q884" i="167"/>
  <c r="C884" i="167"/>
  <c r="L44" i="167"/>
  <c r="C44" i="167"/>
  <c r="D44" i="167"/>
  <c r="I38" i="156"/>
  <c r="E44" i="167"/>
  <c r="M44" i="167" s="1"/>
  <c r="Q44" i="167"/>
  <c r="I596" i="156"/>
  <c r="D602" i="167"/>
  <c r="E602" i="167"/>
  <c r="M602" i="167" s="1"/>
  <c r="C602" i="167"/>
  <c r="Q602" i="167"/>
  <c r="L602" i="167"/>
  <c r="C797" i="167"/>
  <c r="E797" i="167"/>
  <c r="M797" i="167" s="1"/>
  <c r="D797" i="167"/>
  <c r="Q797" i="167"/>
  <c r="I791" i="156"/>
  <c r="L797" i="167"/>
  <c r="L572" i="167"/>
  <c r="Q572" i="167"/>
  <c r="C572" i="167"/>
  <c r="E572" i="167"/>
  <c r="M572" i="167" s="1"/>
  <c r="I566" i="156"/>
  <c r="D572" i="167"/>
  <c r="L330" i="167"/>
  <c r="I324" i="156"/>
  <c r="C330" i="167"/>
  <c r="E330" i="167"/>
  <c r="Q330" i="167"/>
  <c r="D330" i="167"/>
  <c r="M330" i="167"/>
  <c r="C149" i="167"/>
  <c r="Q149" i="167"/>
  <c r="L149" i="167"/>
  <c r="D149" i="167"/>
  <c r="I143" i="156"/>
  <c r="E149" i="167"/>
  <c r="M149" i="167" s="1"/>
  <c r="I179" i="156"/>
  <c r="Q185" i="167"/>
  <c r="E185" i="167"/>
  <c r="M185" i="167" s="1"/>
  <c r="D185" i="167"/>
  <c r="L185" i="167"/>
  <c r="C185" i="167"/>
  <c r="I41" i="156"/>
  <c r="L47" i="167"/>
  <c r="Q47" i="167"/>
  <c r="C47" i="167"/>
  <c r="D47" i="167"/>
  <c r="E47" i="167"/>
  <c r="M47" i="167" s="1"/>
  <c r="I950" i="156"/>
  <c r="Q956" i="167"/>
  <c r="D956" i="167"/>
  <c r="L956" i="167"/>
  <c r="E956" i="167"/>
  <c r="M956" i="167" s="1"/>
  <c r="C956" i="167"/>
  <c r="D646" i="167"/>
  <c r="E646" i="167"/>
  <c r="M646" i="167" s="1"/>
  <c r="C646" i="167"/>
  <c r="L646" i="167"/>
  <c r="Q646" i="167"/>
  <c r="I640" i="156"/>
  <c r="D598" i="167"/>
  <c r="Q598" i="167"/>
  <c r="I592" i="156"/>
  <c r="E598" i="167"/>
  <c r="C598" i="167"/>
  <c r="L598" i="167"/>
  <c r="I40" i="156"/>
  <c r="Q46" i="167"/>
  <c r="E46" i="167"/>
  <c r="M46" i="167" s="1"/>
  <c r="L46" i="167"/>
  <c r="D46" i="167"/>
  <c r="C46" i="167"/>
  <c r="E585" i="167"/>
  <c r="M585" i="167" s="1"/>
  <c r="L585" i="167"/>
  <c r="Q585" i="167"/>
  <c r="C585" i="167"/>
  <c r="I579" i="156"/>
  <c r="D585" i="167"/>
  <c r="Q381" i="167"/>
  <c r="E381" i="167"/>
  <c r="D381" i="167"/>
  <c r="L381" i="167"/>
  <c r="C381" i="167"/>
  <c r="I375" i="156"/>
  <c r="C76" i="167"/>
  <c r="L76" i="167"/>
  <c r="E76" i="167"/>
  <c r="D76" i="167"/>
  <c r="Q76" i="167"/>
  <c r="I70" i="156"/>
  <c r="I253" i="156"/>
  <c r="D259" i="167"/>
  <c r="L259" i="167"/>
  <c r="Q259" i="167"/>
  <c r="C259" i="167"/>
  <c r="E259" i="167"/>
  <c r="M259" i="167" s="1"/>
  <c r="E251" i="167"/>
  <c r="M251" i="167" s="1"/>
  <c r="L251" i="167"/>
  <c r="D251" i="167"/>
  <c r="Q251" i="167"/>
  <c r="C251" i="167"/>
  <c r="I245" i="156"/>
  <c r="D604" i="167"/>
  <c r="C604" i="167"/>
  <c r="Q604" i="167"/>
  <c r="E604" i="167"/>
  <c r="L604" i="167"/>
  <c r="I598" i="156"/>
  <c r="E82" i="167"/>
  <c r="M82" i="167" s="1"/>
  <c r="I76" i="156"/>
  <c r="C82" i="167"/>
  <c r="D82" i="167"/>
  <c r="Q82" i="167"/>
  <c r="L82" i="167"/>
  <c r="AK1016" i="164"/>
  <c r="AK1017" i="164" s="1"/>
  <c r="Q223" i="167"/>
  <c r="E223" i="167"/>
  <c r="M223" i="167" s="1"/>
  <c r="D223" i="167"/>
  <c r="I217" i="156"/>
  <c r="C223" i="167"/>
  <c r="L223" i="167"/>
  <c r="L773" i="167"/>
  <c r="I767" i="156"/>
  <c r="E773" i="167"/>
  <c r="M773" i="167" s="1"/>
  <c r="D773" i="167"/>
  <c r="Q773" i="167"/>
  <c r="C773" i="167"/>
  <c r="Q247" i="167"/>
  <c r="E247" i="167"/>
  <c r="M247" i="167" s="1"/>
  <c r="I241" i="156"/>
  <c r="C247" i="167"/>
  <c r="L247" i="167"/>
  <c r="D247" i="167"/>
  <c r="D70" i="167"/>
  <c r="I64" i="156"/>
  <c r="Q70" i="167"/>
  <c r="E70" i="167"/>
  <c r="M70" i="167" s="1"/>
  <c r="L70" i="167"/>
  <c r="C70" i="167"/>
  <c r="E544" i="167"/>
  <c r="M544" i="167" s="1"/>
  <c r="I538" i="156"/>
  <c r="L544" i="167"/>
  <c r="D544" i="167"/>
  <c r="C544" i="167"/>
  <c r="Q544" i="167"/>
  <c r="C990" i="167"/>
  <c r="I984" i="156"/>
  <c r="L990" i="167"/>
  <c r="Q990" i="167"/>
  <c r="E990" i="167"/>
  <c r="M990" i="167" s="1"/>
  <c r="D990" i="167"/>
  <c r="L409" i="167"/>
  <c r="I403" i="156"/>
  <c r="D409" i="167"/>
  <c r="E409" i="167"/>
  <c r="C409" i="167"/>
  <c r="Q409" i="167"/>
  <c r="D661" i="167"/>
  <c r="C661" i="167"/>
  <c r="I655" i="156"/>
  <c r="Q661" i="167"/>
  <c r="L661" i="167"/>
  <c r="E661" i="167"/>
  <c r="M661" i="167"/>
  <c r="E864" i="167"/>
  <c r="Q864" i="167"/>
  <c r="I858" i="156"/>
  <c r="L864" i="167"/>
  <c r="D864" i="167"/>
  <c r="C864" i="167"/>
  <c r="M864" i="167"/>
  <c r="I570" i="156"/>
  <c r="E576" i="167"/>
  <c r="D576" i="167"/>
  <c r="Q576" i="167"/>
  <c r="C576" i="167"/>
  <c r="L576" i="167"/>
  <c r="L133" i="167"/>
  <c r="M133" i="167" s="1"/>
  <c r="E133" i="167"/>
  <c r="Q133" i="167"/>
  <c r="I127" i="156"/>
  <c r="C133" i="167"/>
  <c r="D133" i="167"/>
  <c r="I810" i="156"/>
  <c r="Q816" i="167"/>
  <c r="D816" i="167"/>
  <c r="C816" i="167"/>
  <c r="E816" i="167"/>
  <c r="M816" i="167" s="1"/>
  <c r="L816" i="167"/>
  <c r="D161" i="167"/>
  <c r="E161" i="167"/>
  <c r="Q161" i="167"/>
  <c r="L161" i="167"/>
  <c r="M161" i="167" s="1"/>
  <c r="C161" i="167"/>
  <c r="I155" i="156"/>
  <c r="D233" i="167"/>
  <c r="I227" i="156"/>
  <c r="L233" i="167"/>
  <c r="C233" i="167"/>
  <c r="Q233" i="167"/>
  <c r="E233" i="167"/>
  <c r="C750" i="167"/>
  <c r="I744" i="156"/>
  <c r="D750" i="167"/>
  <c r="L750" i="167"/>
  <c r="Q750" i="167"/>
  <c r="E750" i="167"/>
  <c r="M750" i="167" s="1"/>
  <c r="D532" i="167"/>
  <c r="Q532" i="167"/>
  <c r="I526" i="156"/>
  <c r="L532" i="167"/>
  <c r="C532" i="167"/>
  <c r="E532" i="167"/>
  <c r="M532" i="167" s="1"/>
  <c r="E634" i="167"/>
  <c r="L634" i="167"/>
  <c r="Q634" i="167"/>
  <c r="C634" i="167"/>
  <c r="I628" i="156"/>
  <c r="D634" i="167"/>
  <c r="C803" i="167"/>
  <c r="E803" i="167"/>
  <c r="I797" i="156"/>
  <c r="L803" i="167"/>
  <c r="Q803" i="167"/>
  <c r="D803" i="167"/>
  <c r="L874" i="167"/>
  <c r="D874" i="167"/>
  <c r="I868" i="156"/>
  <c r="Q874" i="167"/>
  <c r="C874" i="167"/>
  <c r="E874" i="167"/>
  <c r="M874" i="167" s="1"/>
  <c r="Q229" i="167"/>
  <c r="E229" i="167"/>
  <c r="M229" i="167" s="1"/>
  <c r="C229" i="167"/>
  <c r="L229" i="167"/>
  <c r="D229" i="167"/>
  <c r="I223" i="156"/>
  <c r="D289" i="167"/>
  <c r="L289" i="167"/>
  <c r="C289" i="167"/>
  <c r="I283" i="156"/>
  <c r="Q289" i="167"/>
  <c r="E289" i="167"/>
  <c r="M289" i="167" s="1"/>
  <c r="Q267" i="167"/>
  <c r="I261" i="156"/>
  <c r="E267" i="167"/>
  <c r="L267" i="167"/>
  <c r="D267" i="167"/>
  <c r="C267" i="167"/>
  <c r="M267" i="167"/>
  <c r="D616" i="167"/>
  <c r="I610" i="156"/>
  <c r="L616" i="167"/>
  <c r="E616" i="167"/>
  <c r="M616" i="167" s="1"/>
  <c r="Q616" i="167"/>
  <c r="C616" i="167"/>
  <c r="C510" i="167"/>
  <c r="Q510" i="167"/>
  <c r="D510" i="167"/>
  <c r="I504" i="156"/>
  <c r="L510" i="167"/>
  <c r="E510" i="167"/>
  <c r="L594" i="167"/>
  <c r="Q594" i="167"/>
  <c r="D594" i="167"/>
  <c r="I588" i="156"/>
  <c r="C594" i="167"/>
  <c r="E594" i="167"/>
  <c r="M594" i="167" s="1"/>
  <c r="C1013" i="167"/>
  <c r="I1007" i="156"/>
  <c r="E1013" i="167"/>
  <c r="M1013" i="167" s="1"/>
  <c r="L1013" i="167"/>
  <c r="D1013" i="167"/>
  <c r="Q1013" i="167"/>
  <c r="L862" i="167"/>
  <c r="E862" i="167"/>
  <c r="M862" i="167" s="1"/>
  <c r="Q862" i="167"/>
  <c r="D862" i="167"/>
  <c r="C862" i="167"/>
  <c r="I856" i="156"/>
  <c r="Q137" i="167"/>
  <c r="E137" i="167"/>
  <c r="M137" i="167" s="1"/>
  <c r="I131" i="156"/>
  <c r="C137" i="167"/>
  <c r="D137" i="167"/>
  <c r="L137" i="167"/>
  <c r="I574" i="156"/>
  <c r="C580" i="167"/>
  <c r="E580" i="167"/>
  <c r="D580" i="167"/>
  <c r="Q580" i="167"/>
  <c r="L580" i="167"/>
  <c r="C624" i="167"/>
  <c r="E624" i="167"/>
  <c r="M624" i="167" s="1"/>
  <c r="Q624" i="167"/>
  <c r="D624" i="167"/>
  <c r="L624" i="167"/>
  <c r="I618" i="156"/>
  <c r="C562" i="167"/>
  <c r="Q562" i="167"/>
  <c r="D562" i="167"/>
  <c r="L562" i="167"/>
  <c r="E562" i="167"/>
  <c r="I556" i="156"/>
  <c r="E114" i="167"/>
  <c r="M114" i="167" s="1"/>
  <c r="Q114" i="167"/>
  <c r="I108" i="156"/>
  <c r="L114" i="167"/>
  <c r="D114" i="167"/>
  <c r="C114" i="167"/>
  <c r="Q914" i="167"/>
  <c r="L914" i="167"/>
  <c r="E914" i="167"/>
  <c r="M914" i="167" s="1"/>
  <c r="D914" i="167"/>
  <c r="C914" i="167"/>
  <c r="I908" i="156"/>
  <c r="Q518" i="167"/>
  <c r="E518" i="167"/>
  <c r="M518" i="167" s="1"/>
  <c r="C518" i="167"/>
  <c r="L518" i="167"/>
  <c r="I512" i="156"/>
  <c r="D518" i="167"/>
  <c r="E508" i="167"/>
  <c r="M508" i="167" s="1"/>
  <c r="L508" i="167"/>
  <c r="D508" i="167"/>
  <c r="I502" i="156"/>
  <c r="Q508" i="167"/>
  <c r="C508" i="167"/>
  <c r="E504" i="167"/>
  <c r="D504" i="167"/>
  <c r="C504" i="167"/>
  <c r="Q504" i="167"/>
  <c r="I498" i="156"/>
  <c r="L504" i="167"/>
  <c r="Q769" i="167"/>
  <c r="I763" i="156"/>
  <c r="E769" i="167"/>
  <c r="M769" i="167" s="1"/>
  <c r="L769" i="167"/>
  <c r="C769" i="167"/>
  <c r="D769" i="167"/>
  <c r="Q918" i="167"/>
  <c r="L918" i="167"/>
  <c r="E918" i="167"/>
  <c r="M918" i="167" s="1"/>
  <c r="D918" i="167"/>
  <c r="C918" i="167"/>
  <c r="I912" i="156"/>
  <c r="E737" i="167"/>
  <c r="M737" i="167" s="1"/>
  <c r="D737" i="167"/>
  <c r="C737" i="167"/>
  <c r="Q737" i="167"/>
  <c r="L737" i="167"/>
  <c r="I731" i="156"/>
  <c r="L589" i="167"/>
  <c r="D589" i="167"/>
  <c r="Q589" i="167"/>
  <c r="C589" i="167"/>
  <c r="I583" i="156"/>
  <c r="E589" i="167"/>
  <c r="M589" i="167" s="1"/>
  <c r="L418" i="167"/>
  <c r="E418" i="167"/>
  <c r="M418" i="167" s="1"/>
  <c r="D418" i="167"/>
  <c r="Q418" i="167"/>
  <c r="C418" i="167"/>
  <c r="I412" i="156"/>
  <c r="E1015" i="167"/>
  <c r="C1015" i="167"/>
  <c r="L1015" i="167"/>
  <c r="I1009" i="156"/>
  <c r="Q1015" i="167"/>
  <c r="D1015" i="167"/>
  <c r="E202" i="167"/>
  <c r="M202" i="167" s="1"/>
  <c r="C202" i="167"/>
  <c r="Q202" i="167"/>
  <c r="L202" i="167"/>
  <c r="I196" i="156"/>
  <c r="D202" i="167"/>
  <c r="L72" i="167"/>
  <c r="M72" i="167" s="1"/>
  <c r="E72" i="167"/>
  <c r="D72" i="167"/>
  <c r="Q72" i="167"/>
  <c r="I66" i="156"/>
  <c r="C72" i="167"/>
  <c r="E403" i="167"/>
  <c r="M403" i="167" s="1"/>
  <c r="D403" i="167"/>
  <c r="Q403" i="167"/>
  <c r="L403" i="167"/>
  <c r="I397" i="156"/>
  <c r="C403" i="167"/>
  <c r="D365" i="167"/>
  <c r="Q365" i="167"/>
  <c r="E365" i="167"/>
  <c r="C365" i="167"/>
  <c r="I359" i="156"/>
  <c r="L365" i="167"/>
  <c r="E34" i="167"/>
  <c r="L34" i="167"/>
  <c r="Q34" i="167"/>
  <c r="C34" i="167"/>
  <c r="I28" i="156"/>
  <c r="D34" i="167"/>
  <c r="C772" i="167"/>
  <c r="E772" i="167"/>
  <c r="Q772" i="167"/>
  <c r="D772" i="167"/>
  <c r="I766" i="156"/>
  <c r="L772" i="167"/>
  <c r="L401" i="167"/>
  <c r="D401" i="167"/>
  <c r="Q401" i="167"/>
  <c r="C401" i="167"/>
  <c r="I395" i="156"/>
  <c r="E401" i="167"/>
  <c r="L219" i="167"/>
  <c r="Q219" i="167"/>
  <c r="C219" i="167"/>
  <c r="D219" i="167"/>
  <c r="I213" i="156"/>
  <c r="E219" i="167"/>
  <c r="M219" i="167" s="1"/>
  <c r="I846" i="156"/>
  <c r="C852" i="167"/>
  <c r="D852" i="167"/>
  <c r="L852" i="167"/>
  <c r="Q852" i="167"/>
  <c r="E852" i="167"/>
  <c r="M852" i="167" s="1"/>
  <c r="I783" i="156"/>
  <c r="D789" i="167"/>
  <c r="Q789" i="167"/>
  <c r="E789" i="167"/>
  <c r="L789" i="167"/>
  <c r="M789" i="167" s="1"/>
  <c r="C789" i="167"/>
  <c r="Q950" i="167"/>
  <c r="D950" i="167"/>
  <c r="I944" i="156"/>
  <c r="E950" i="167"/>
  <c r="M950" i="167" s="1"/>
  <c r="C950" i="167"/>
  <c r="L950" i="167"/>
  <c r="E666" i="167"/>
  <c r="M666" i="167" s="1"/>
  <c r="L666" i="167"/>
  <c r="Q666" i="167"/>
  <c r="I660" i="156"/>
  <c r="D666" i="167"/>
  <c r="C666" i="167"/>
  <c r="L174" i="167"/>
  <c r="M174" i="167" s="1"/>
  <c r="C174" i="167"/>
  <c r="E174" i="167"/>
  <c r="Q174" i="167"/>
  <c r="D174" i="167"/>
  <c r="I168" i="156"/>
  <c r="D394" i="167"/>
  <c r="Q394" i="167"/>
  <c r="L394" i="167"/>
  <c r="E394" i="167"/>
  <c r="M394" i="167" s="1"/>
  <c r="C394" i="167"/>
  <c r="I388" i="156"/>
  <c r="C951" i="167"/>
  <c r="E951" i="167"/>
  <c r="M951" i="167" s="1"/>
  <c r="I945" i="156"/>
  <c r="L951" i="167"/>
  <c r="D951" i="167"/>
  <c r="Q951" i="167"/>
  <c r="E901" i="167"/>
  <c r="Q901" i="167"/>
  <c r="L901" i="167"/>
  <c r="I895" i="156"/>
  <c r="C901" i="167"/>
  <c r="D901" i="167"/>
  <c r="L870" i="167"/>
  <c r="E870" i="167"/>
  <c r="Q870" i="167"/>
  <c r="D870" i="167"/>
  <c r="I864" i="156"/>
  <c r="C870" i="167"/>
  <c r="D614" i="167"/>
  <c r="E614" i="167"/>
  <c r="M614" i="167" s="1"/>
  <c r="Q614" i="167"/>
  <c r="L614" i="167"/>
  <c r="C614" i="167"/>
  <c r="I608" i="156"/>
  <c r="I550" i="156"/>
  <c r="L556" i="167"/>
  <c r="E556" i="167"/>
  <c r="M556" i="167" s="1"/>
  <c r="D556" i="167"/>
  <c r="C556" i="167"/>
  <c r="Q556" i="167"/>
  <c r="C570" i="167"/>
  <c r="E570" i="167"/>
  <c r="L570" i="167"/>
  <c r="I564" i="156"/>
  <c r="D570" i="167"/>
  <c r="Q570" i="167"/>
  <c r="C355" i="167"/>
  <c r="I349" i="156"/>
  <c r="E355" i="167"/>
  <c r="L355" i="167"/>
  <c r="Q355" i="167"/>
  <c r="D355" i="167"/>
  <c r="L917" i="167"/>
  <c r="C917" i="167"/>
  <c r="I911" i="156"/>
  <c r="D917" i="167"/>
  <c r="Q917" i="167"/>
  <c r="E917" i="167"/>
  <c r="E557" i="167"/>
  <c r="M557" i="167" s="1"/>
  <c r="D557" i="167"/>
  <c r="Q557" i="167"/>
  <c r="C557" i="167"/>
  <c r="I551" i="156"/>
  <c r="L557" i="167"/>
  <c r="Q872" i="167"/>
  <c r="L872" i="167"/>
  <c r="E872" i="167"/>
  <c r="D872" i="167"/>
  <c r="I866" i="156"/>
  <c r="C872" i="167"/>
  <c r="I893" i="156"/>
  <c r="E899" i="167"/>
  <c r="M899" i="167" s="1"/>
  <c r="L899" i="167"/>
  <c r="D899" i="167"/>
  <c r="Q899" i="167"/>
  <c r="C899" i="167"/>
  <c r="L968" i="167"/>
  <c r="D968" i="167"/>
  <c r="C968" i="167"/>
  <c r="I962" i="156"/>
  <c r="E968" i="167"/>
  <c r="Q968" i="167"/>
  <c r="Q145" i="167"/>
  <c r="D145" i="167"/>
  <c r="C145" i="167"/>
  <c r="I139" i="156"/>
  <c r="E145" i="167"/>
  <c r="L145" i="167"/>
  <c r="M145" i="167"/>
  <c r="Q287" i="167"/>
  <c r="E287" i="167"/>
  <c r="I281" i="156"/>
  <c r="C287" i="167"/>
  <c r="L287" i="167"/>
  <c r="D287" i="167"/>
  <c r="M287" i="167"/>
  <c r="I268" i="156"/>
  <c r="L274" i="167"/>
  <c r="C274" i="167"/>
  <c r="E274" i="167"/>
  <c r="M274" i="167" s="1"/>
  <c r="D274" i="167"/>
  <c r="Q274" i="167"/>
  <c r="D644" i="167"/>
  <c r="C644" i="167"/>
  <c r="Q644" i="167"/>
  <c r="E644" i="167"/>
  <c r="I638" i="156"/>
  <c r="L644" i="167"/>
  <c r="Q231" i="167"/>
  <c r="L231" i="167"/>
  <c r="I225" i="156"/>
  <c r="E231" i="167"/>
  <c r="D231" i="167"/>
  <c r="C231" i="167"/>
  <c r="E38" i="167"/>
  <c r="I32" i="156"/>
  <c r="L38" i="167"/>
  <c r="Q38" i="167"/>
  <c r="D38" i="167"/>
  <c r="C38" i="167"/>
  <c r="I58" i="156"/>
  <c r="Q64" i="167"/>
  <c r="L64" i="167"/>
  <c r="E64" i="167"/>
  <c r="D64" i="167"/>
  <c r="C64" i="167"/>
  <c r="Q112" i="167"/>
  <c r="D112" i="167"/>
  <c r="I106" i="156"/>
  <c r="L112" i="167"/>
  <c r="E112" i="167"/>
  <c r="M112" i="167" s="1"/>
  <c r="C112" i="167"/>
  <c r="C1003" i="167"/>
  <c r="E1003" i="167"/>
  <c r="M1003" i="167" s="1"/>
  <c r="I997" i="156"/>
  <c r="D1003" i="167"/>
  <c r="L1003" i="167"/>
  <c r="Q1003" i="167"/>
  <c r="L830" i="167"/>
  <c r="Q830" i="167"/>
  <c r="C830" i="167"/>
  <c r="E830" i="167"/>
  <c r="D830" i="167"/>
  <c r="I824" i="156"/>
  <c r="I360" i="156"/>
  <c r="L366" i="167"/>
  <c r="Q366" i="167"/>
  <c r="D366" i="167"/>
  <c r="E366" i="167"/>
  <c r="C366" i="167"/>
  <c r="C907" i="167"/>
  <c r="I901" i="156"/>
  <c r="L907" i="167"/>
  <c r="Q907" i="167"/>
  <c r="D907" i="167"/>
  <c r="E907" i="167"/>
  <c r="M907" i="167"/>
  <c r="L389" i="167"/>
  <c r="E389" i="167"/>
  <c r="Q389" i="167"/>
  <c r="I383" i="156"/>
  <c r="D389" i="167"/>
  <c r="C389" i="167"/>
  <c r="C378" i="167"/>
  <c r="I372" i="156"/>
  <c r="Q378" i="167"/>
  <c r="D378" i="167"/>
  <c r="E378" i="167"/>
  <c r="M378" i="167" s="1"/>
  <c r="L378" i="167"/>
  <c r="L876" i="167"/>
  <c r="C876" i="167"/>
  <c r="D876" i="167"/>
  <c r="E876" i="167"/>
  <c r="M876" i="167" s="1"/>
  <c r="I870" i="156"/>
  <c r="Q876" i="167"/>
  <c r="E360" i="167"/>
  <c r="M360" i="167" s="1"/>
  <c r="D360" i="167"/>
  <c r="Q360" i="167"/>
  <c r="L360" i="167"/>
  <c r="C360" i="167"/>
  <c r="I354" i="156"/>
  <c r="L586" i="167"/>
  <c r="I580" i="156"/>
  <c r="Q586" i="167"/>
  <c r="E586" i="167"/>
  <c r="D586" i="167"/>
  <c r="C586" i="167"/>
  <c r="D413" i="167"/>
  <c r="Q413" i="167"/>
  <c r="I407" i="156"/>
  <c r="L413" i="167"/>
  <c r="C413" i="167"/>
  <c r="E413" i="167"/>
  <c r="M413" i="167"/>
  <c r="I764" i="156"/>
  <c r="Q770" i="167"/>
  <c r="L770" i="167"/>
  <c r="E770" i="167"/>
  <c r="M770" i="167" s="1"/>
  <c r="C770" i="167"/>
  <c r="D770" i="167"/>
  <c r="E727" i="167"/>
  <c r="M727" i="167" s="1"/>
  <c r="I721" i="156"/>
  <c r="L727" i="167"/>
  <c r="Q727" i="167"/>
  <c r="D727" i="167"/>
  <c r="C727" i="167"/>
  <c r="Q125" i="167"/>
  <c r="E125" i="167"/>
  <c r="C125" i="167"/>
  <c r="D125" i="167"/>
  <c r="L125" i="167"/>
  <c r="I119" i="156"/>
  <c r="L500" i="167"/>
  <c r="I494" i="156"/>
  <c r="E500" i="167"/>
  <c r="D500" i="167"/>
  <c r="Q500" i="167"/>
  <c r="C500" i="167"/>
  <c r="D854" i="167"/>
  <c r="C854" i="167"/>
  <c r="L854" i="167"/>
  <c r="E854" i="167"/>
  <c r="I848" i="156"/>
  <c r="Q854" i="167"/>
  <c r="D494" i="167"/>
  <c r="E494" i="167"/>
  <c r="M494" i="167" s="1"/>
  <c r="C494" i="167"/>
  <c r="I488" i="156"/>
  <c r="L494" i="167"/>
  <c r="Q494" i="167"/>
  <c r="I882" i="156"/>
  <c r="C888" i="167"/>
  <c r="Q888" i="167"/>
  <c r="L888" i="167"/>
  <c r="D888" i="167"/>
  <c r="E888" i="167"/>
  <c r="C375" i="167"/>
  <c r="L375" i="167"/>
  <c r="E375" i="167"/>
  <c r="Q375" i="167"/>
  <c r="I369" i="156"/>
  <c r="D375" i="167"/>
  <c r="E566" i="167"/>
  <c r="M566" i="167" s="1"/>
  <c r="L566" i="167"/>
  <c r="Q566" i="167"/>
  <c r="D566" i="167"/>
  <c r="I560" i="156"/>
  <c r="C566" i="167"/>
  <c r="I888" i="156"/>
  <c r="C894" i="167"/>
  <c r="L894" i="167"/>
  <c r="Q894" i="167"/>
  <c r="D894" i="167"/>
  <c r="E894" i="167"/>
  <c r="I679" i="156"/>
  <c r="C685" i="167"/>
  <c r="L685" i="167"/>
  <c r="D685" i="167"/>
  <c r="Q685" i="167"/>
  <c r="E685" i="167"/>
  <c r="Q606" i="167"/>
  <c r="C606" i="167"/>
  <c r="I600" i="156"/>
  <c r="D606" i="167"/>
  <c r="L606" i="167"/>
  <c r="E606" i="167"/>
  <c r="M606" i="167" s="1"/>
  <c r="C398" i="167"/>
  <c r="E398" i="167"/>
  <c r="M398" i="167" s="1"/>
  <c r="D398" i="167"/>
  <c r="Q398" i="167"/>
  <c r="I392" i="156"/>
  <c r="L398" i="167"/>
  <c r="Q836" i="167"/>
  <c r="C836" i="167"/>
  <c r="I830" i="156"/>
  <c r="E836" i="167"/>
  <c r="D836" i="167"/>
  <c r="L836" i="167"/>
  <c r="L201" i="167"/>
  <c r="I195" i="156"/>
  <c r="D201" i="167"/>
  <c r="C201" i="167"/>
  <c r="Q201" i="167"/>
  <c r="E201" i="167"/>
  <c r="M201" i="167" s="1"/>
  <c r="I851" i="156"/>
  <c r="L857" i="167"/>
  <c r="Q857" i="167"/>
  <c r="E857" i="167"/>
  <c r="C857" i="167"/>
  <c r="D857" i="167"/>
  <c r="M857" i="167"/>
  <c r="Q273" i="167"/>
  <c r="D273" i="167"/>
  <c r="I267" i="156"/>
  <c r="L273" i="167"/>
  <c r="E273" i="167"/>
  <c r="M273" i="167" s="1"/>
  <c r="C273" i="167"/>
  <c r="E1001" i="167"/>
  <c r="M1001" i="167" s="1"/>
  <c r="L1001" i="167"/>
  <c r="C1001" i="167"/>
  <c r="Q1001" i="167"/>
  <c r="I995" i="156"/>
  <c r="D1001" i="167"/>
  <c r="E461" i="167"/>
  <c r="I455" i="156"/>
  <c r="Q461" i="167"/>
  <c r="L461" i="167"/>
  <c r="D461" i="167"/>
  <c r="C461" i="167"/>
  <c r="Q30" i="167"/>
  <c r="I24" i="156"/>
  <c r="C30" i="167"/>
  <c r="L30" i="167"/>
  <c r="E30" i="167"/>
  <c r="D30" i="167"/>
  <c r="M30" i="167"/>
  <c r="E113" i="167"/>
  <c r="M113" i="167" s="1"/>
  <c r="Q113" i="167"/>
  <c r="L113" i="167"/>
  <c r="C113" i="167"/>
  <c r="D113" i="167"/>
  <c r="I107" i="156"/>
  <c r="L993" i="167"/>
  <c r="C993" i="167"/>
  <c r="Q993" i="167"/>
  <c r="I987" i="156"/>
  <c r="D993" i="167"/>
  <c r="E993" i="167"/>
  <c r="M993" i="167" s="1"/>
  <c r="Q906" i="167"/>
  <c r="C906" i="167"/>
  <c r="D906" i="167"/>
  <c r="L906" i="167"/>
  <c r="E906" i="167"/>
  <c r="M906" i="167" s="1"/>
  <c r="I900" i="156"/>
  <c r="D416" i="167"/>
  <c r="L416" i="167"/>
  <c r="E416" i="167"/>
  <c r="M416" i="167" s="1"/>
  <c r="C416" i="167"/>
  <c r="Q416" i="167"/>
  <c r="I410" i="156"/>
  <c r="E601" i="167"/>
  <c r="M601" i="167" s="1"/>
  <c r="Q601" i="167"/>
  <c r="I595" i="156"/>
  <c r="L601" i="167"/>
  <c r="D601" i="167"/>
  <c r="C601" i="167"/>
  <c r="E989" i="167"/>
  <c r="M989" i="167" s="1"/>
  <c r="L989" i="167"/>
  <c r="Q989" i="167"/>
  <c r="D989" i="167"/>
  <c r="I983" i="156"/>
  <c r="C989" i="167"/>
  <c r="E715" i="167"/>
  <c r="D715" i="167"/>
  <c r="L715" i="167"/>
  <c r="Q715" i="167"/>
  <c r="I709" i="156"/>
  <c r="C715" i="167"/>
  <c r="I183" i="156"/>
  <c r="D189" i="167"/>
  <c r="Q189" i="167"/>
  <c r="C189" i="167"/>
  <c r="L189" i="167"/>
  <c r="E189" i="167"/>
  <c r="M189" i="167" s="1"/>
  <c r="Q29" i="167"/>
  <c r="D29" i="167"/>
  <c r="L29" i="167"/>
  <c r="I23" i="156"/>
  <c r="E29" i="167"/>
  <c r="M29" i="167" s="1"/>
  <c r="C29" i="167"/>
  <c r="E75" i="167"/>
  <c r="M75" i="167" s="1"/>
  <c r="L75" i="167"/>
  <c r="D75" i="167"/>
  <c r="C75" i="167"/>
  <c r="Q75" i="167"/>
  <c r="I69" i="156"/>
  <c r="E191" i="167"/>
  <c r="M191" i="167" s="1"/>
  <c r="Q191" i="167"/>
  <c r="C191" i="167"/>
  <c r="L191" i="167"/>
  <c r="I185" i="156"/>
  <c r="D191" i="167"/>
  <c r="E588" i="167"/>
  <c r="M588" i="167" s="1"/>
  <c r="I582" i="156"/>
  <c r="C588" i="167"/>
  <c r="Q588" i="167"/>
  <c r="L588" i="167"/>
  <c r="D588" i="167"/>
  <c r="C960" i="167"/>
  <c r="I954" i="156"/>
  <c r="E960" i="167"/>
  <c r="M960" i="167" s="1"/>
  <c r="Q960" i="167"/>
  <c r="L960" i="167"/>
  <c r="D960" i="167"/>
  <c r="I175" i="156"/>
  <c r="C181" i="167"/>
  <c r="L181" i="167"/>
  <c r="M181" i="167" s="1"/>
  <c r="D181" i="167"/>
  <c r="Q181" i="167"/>
  <c r="E181" i="167"/>
  <c r="Q285" i="167"/>
  <c r="E285" i="167"/>
  <c r="M285" i="167"/>
  <c r="L285" i="167"/>
  <c r="C285" i="167"/>
  <c r="I279" i="156"/>
  <c r="D285" i="167"/>
  <c r="C839" i="167"/>
  <c r="L839" i="167"/>
  <c r="I833" i="156"/>
  <c r="D839" i="167"/>
  <c r="Q839" i="167"/>
  <c r="E839" i="167"/>
  <c r="M839" i="167" s="1"/>
  <c r="D103" i="167"/>
  <c r="I97" i="156"/>
  <c r="E103" i="167"/>
  <c r="C103" i="167"/>
  <c r="L103" i="167"/>
  <c r="Q103" i="167"/>
  <c r="Q98" i="167"/>
  <c r="E98" i="167"/>
  <c r="M98" i="167" s="1"/>
  <c r="I92" i="156"/>
  <c r="C98" i="167"/>
  <c r="D98" i="167"/>
  <c r="L98" i="167"/>
  <c r="E277" i="167"/>
  <c r="M277" i="167" s="1"/>
  <c r="D277" i="167"/>
  <c r="C277" i="167"/>
  <c r="I271" i="156"/>
  <c r="L277" i="167"/>
  <c r="Q277" i="167"/>
  <c r="C391" i="167"/>
  <c r="E391" i="167"/>
  <c r="I385" i="156"/>
  <c r="Q391" i="167"/>
  <c r="L391" i="167"/>
  <c r="D391" i="167"/>
  <c r="M391" i="167"/>
  <c r="L829" i="167"/>
  <c r="D829" i="167"/>
  <c r="I823" i="156"/>
  <c r="E829" i="167"/>
  <c r="M829" i="167" s="1"/>
  <c r="Q829" i="167"/>
  <c r="C829" i="167"/>
  <c r="C613" i="167"/>
  <c r="D613" i="167"/>
  <c r="L613" i="167"/>
  <c r="I607" i="156"/>
  <c r="E613" i="167"/>
  <c r="M613" i="167" s="1"/>
  <c r="Q613" i="167"/>
  <c r="I872" i="156"/>
  <c r="E878" i="167"/>
  <c r="M878" i="167" s="1"/>
  <c r="D878" i="167"/>
  <c r="Q878" i="167"/>
  <c r="L878" i="167"/>
  <c r="C878" i="167"/>
  <c r="C881" i="167"/>
  <c r="D881" i="167"/>
  <c r="E881" i="167"/>
  <c r="Q881" i="167"/>
  <c r="L881" i="167"/>
  <c r="I875" i="156"/>
  <c r="M881" i="167"/>
  <c r="C454" i="167"/>
  <c r="I448" i="156"/>
  <c r="D454" i="167"/>
  <c r="E454" i="167"/>
  <c r="Q454" i="167"/>
  <c r="L454" i="167"/>
  <c r="M454" i="167"/>
  <c r="C665" i="167"/>
  <c r="D665" i="167"/>
  <c r="E665" i="167"/>
  <c r="L665" i="167"/>
  <c r="Q665" i="167"/>
  <c r="I659" i="156"/>
  <c r="L976" i="167"/>
  <c r="Q976" i="167"/>
  <c r="E976" i="167"/>
  <c r="M976" i="167" s="1"/>
  <c r="I970" i="156"/>
  <c r="D976" i="167"/>
  <c r="C976" i="167"/>
  <c r="L947" i="167"/>
  <c r="Q947" i="167"/>
  <c r="D947" i="167"/>
  <c r="I941" i="156"/>
  <c r="E947" i="167"/>
  <c r="C947" i="167"/>
  <c r="Q17" i="167"/>
  <c r="E17" i="167"/>
  <c r="M17" i="167" s="1"/>
  <c r="C17" i="167"/>
  <c r="D17" i="167"/>
  <c r="L17" i="167"/>
  <c r="I11" i="156"/>
  <c r="C239" i="167"/>
  <c r="L239" i="167"/>
  <c r="D239" i="167"/>
  <c r="Q239" i="167"/>
  <c r="I233" i="156"/>
  <c r="E239" i="167"/>
  <c r="M239" i="167" s="1"/>
  <c r="AK1016" i="167"/>
  <c r="AK1017" i="167" s="1"/>
  <c r="E890" i="167"/>
  <c r="M890" i="167" s="1"/>
  <c r="Q890" i="167"/>
  <c r="I884" i="156"/>
  <c r="C890" i="167"/>
  <c r="D890" i="167"/>
  <c r="L890" i="167"/>
  <c r="L88" i="167"/>
  <c r="C88" i="167"/>
  <c r="D88" i="167"/>
  <c r="Q88" i="167"/>
  <c r="E88" i="167"/>
  <c r="I82" i="156"/>
  <c r="E41" i="167"/>
  <c r="M41" i="167" s="1"/>
  <c r="L41" i="167"/>
  <c r="C41" i="167"/>
  <c r="I35" i="156"/>
  <c r="D41" i="167"/>
  <c r="Q41" i="167"/>
  <c r="L865" i="167"/>
  <c r="E865" i="167"/>
  <c r="C865" i="167"/>
  <c r="D865" i="167"/>
  <c r="Q865" i="167"/>
  <c r="I859" i="156"/>
  <c r="I620" i="156"/>
  <c r="C626" i="167"/>
  <c r="D626" i="167"/>
  <c r="L626" i="167"/>
  <c r="E626" i="167"/>
  <c r="M626" i="167" s="1"/>
  <c r="Q626" i="167"/>
  <c r="I931" i="156"/>
  <c r="D937" i="167"/>
  <c r="L937" i="167"/>
  <c r="Q937" i="167"/>
  <c r="C937" i="167"/>
  <c r="E937" i="167"/>
  <c r="M937" i="167" s="1"/>
  <c r="E86" i="167"/>
  <c r="I80" i="156"/>
  <c r="Q86" i="167"/>
  <c r="D86" i="167"/>
  <c r="L86" i="167"/>
  <c r="C86" i="167"/>
  <c r="D382" i="167"/>
  <c r="L382" i="167"/>
  <c r="C382" i="167"/>
  <c r="I376" i="156"/>
  <c r="Q382" i="167"/>
  <c r="E382" i="167"/>
  <c r="M382" i="167" s="1"/>
  <c r="E783" i="167"/>
  <c r="M783" i="167" s="1"/>
  <c r="C783" i="167"/>
  <c r="D783" i="167"/>
  <c r="Q783" i="167"/>
  <c r="I777" i="156"/>
  <c r="L783" i="167"/>
  <c r="I206" i="156"/>
  <c r="D212" i="167"/>
  <c r="Q212" i="167"/>
  <c r="E212" i="167"/>
  <c r="M212" i="167" s="1"/>
  <c r="L212" i="167"/>
  <c r="C212" i="167"/>
  <c r="C972" i="167"/>
  <c r="D972" i="167"/>
  <c r="E972" i="167"/>
  <c r="I966" i="156"/>
  <c r="L972" i="167"/>
  <c r="Q972" i="167"/>
  <c r="I980" i="156"/>
  <c r="E986" i="167"/>
  <c r="M986" i="167" s="1"/>
  <c r="Q986" i="167"/>
  <c r="C986" i="167"/>
  <c r="D986" i="167"/>
  <c r="L986" i="167"/>
  <c r="C694" i="167"/>
  <c r="Q694" i="167"/>
  <c r="E694" i="167"/>
  <c r="D694" i="167"/>
  <c r="L694" i="167"/>
  <c r="I688" i="156"/>
  <c r="M694" i="167"/>
  <c r="Q681" i="167"/>
  <c r="E681" i="167"/>
  <c r="M681" i="167" s="1"/>
  <c r="D681" i="167"/>
  <c r="I675" i="156"/>
  <c r="L681" i="167"/>
  <c r="C681" i="167"/>
  <c r="E307" i="167"/>
  <c r="I301" i="156"/>
  <c r="C307" i="167"/>
  <c r="Q307" i="167"/>
  <c r="L307" i="167"/>
  <c r="D307" i="167"/>
  <c r="I14" i="156"/>
  <c r="E20" i="167"/>
  <c r="Q20" i="167"/>
  <c r="D20" i="167"/>
  <c r="L20" i="167"/>
  <c r="C20" i="167"/>
  <c r="E520" i="167"/>
  <c r="M520" i="167" s="1"/>
  <c r="C520" i="167"/>
  <c r="Q520" i="167"/>
  <c r="I514" i="156"/>
  <c r="D520" i="167"/>
  <c r="L520" i="167"/>
  <c r="D868" i="167"/>
  <c r="Q868" i="167"/>
  <c r="C868" i="167"/>
  <c r="I862" i="156"/>
  <c r="L868" i="167"/>
  <c r="E868" i="167"/>
  <c r="D211" i="167"/>
  <c r="E211" i="167"/>
  <c r="L211" i="167"/>
  <c r="M211" i="167" s="1"/>
  <c r="C211" i="167"/>
  <c r="Q211" i="167"/>
  <c r="I205" i="156"/>
  <c r="D568" i="167"/>
  <c r="I562" i="156"/>
  <c r="Q568" i="167"/>
  <c r="L568" i="167"/>
  <c r="C568" i="167"/>
  <c r="E568" i="167"/>
  <c r="M568" i="167" s="1"/>
  <c r="Q781" i="167"/>
  <c r="L781" i="167"/>
  <c r="D781" i="167"/>
  <c r="I775" i="156"/>
  <c r="C781" i="167"/>
  <c r="E781" i="167"/>
  <c r="M781" i="167" s="1"/>
  <c r="D678" i="167"/>
  <c r="L678" i="167"/>
  <c r="E678" i="167"/>
  <c r="C678" i="167"/>
  <c r="I672" i="156"/>
  <c r="Q678" i="167"/>
  <c r="M678" i="167"/>
  <c r="D93" i="167"/>
  <c r="I87" i="156"/>
  <c r="Q93" i="167"/>
  <c r="E93" i="167"/>
  <c r="M93" i="167" s="1"/>
  <c r="L93" i="167"/>
  <c r="C93" i="167"/>
  <c r="D437" i="167"/>
  <c r="Q437" i="167"/>
  <c r="E437" i="167"/>
  <c r="M437" i="167" s="1"/>
  <c r="L437" i="167"/>
  <c r="I431" i="156"/>
  <c r="C437" i="167"/>
  <c r="E52" i="167"/>
  <c r="M52" i="167" s="1"/>
  <c r="D52" i="167"/>
  <c r="L52" i="167"/>
  <c r="Q52" i="167"/>
  <c r="C52" i="167"/>
  <c r="I46" i="156"/>
  <c r="E465" i="167"/>
  <c r="M465" i="167" s="1"/>
  <c r="Q465" i="167"/>
  <c r="D465" i="167"/>
  <c r="L465" i="167"/>
  <c r="I459" i="156"/>
  <c r="C465" i="167"/>
  <c r="E655" i="167"/>
  <c r="M655" i="167" s="1"/>
  <c r="C655" i="167"/>
  <c r="L655" i="167"/>
  <c r="Q655" i="167"/>
  <c r="I649" i="156"/>
  <c r="D655" i="167"/>
  <c r="C561" i="167"/>
  <c r="E561" i="167"/>
  <c r="Q561" i="167"/>
  <c r="D561" i="167"/>
  <c r="I555" i="156"/>
  <c r="L561" i="167"/>
  <c r="I263" i="156"/>
  <c r="E269" i="167"/>
  <c r="M269" i="167" s="1"/>
  <c r="Q269" i="167"/>
  <c r="D269" i="167"/>
  <c r="C269" i="167"/>
  <c r="L269" i="167"/>
  <c r="L213" i="167"/>
  <c r="Q213" i="167"/>
  <c r="I207" i="156"/>
  <c r="E213" i="167"/>
  <c r="M213" i="167" s="1"/>
  <c r="D213" i="167"/>
  <c r="C213" i="167"/>
  <c r="I384" i="156"/>
  <c r="C390" i="167"/>
  <c r="Q390" i="167"/>
  <c r="E390" i="167"/>
  <c r="M390" i="167" s="1"/>
  <c r="D390" i="167"/>
  <c r="L390" i="167"/>
  <c r="E512" i="167"/>
  <c r="C512" i="167"/>
  <c r="D512" i="167"/>
  <c r="L512" i="167"/>
  <c r="M512" i="167" s="1"/>
  <c r="Q512" i="167"/>
  <c r="I506" i="156"/>
  <c r="Q827" i="167"/>
  <c r="L827" i="167"/>
  <c r="I821" i="156"/>
  <c r="E827" i="167"/>
  <c r="C827" i="167"/>
  <c r="D827" i="167"/>
  <c r="Q424" i="167"/>
  <c r="L424" i="167"/>
  <c r="E424" i="167"/>
  <c r="M424" i="167" s="1"/>
  <c r="I418" i="156"/>
  <c r="D424" i="167"/>
  <c r="C424" i="167"/>
  <c r="D564" i="167"/>
  <c r="Q564" i="167"/>
  <c r="L564" i="167"/>
  <c r="C564" i="167"/>
  <c r="I558" i="156"/>
  <c r="E564" i="167"/>
  <c r="M564" i="167" s="1"/>
  <c r="E983" i="167"/>
  <c r="M983" i="167" s="1"/>
  <c r="Q983" i="167"/>
  <c r="D983" i="167"/>
  <c r="L983" i="167"/>
  <c r="C983" i="167"/>
  <c r="I977" i="156"/>
  <c r="D560" i="167"/>
  <c r="L560" i="167"/>
  <c r="E560" i="167"/>
  <c r="C560" i="167"/>
  <c r="Q560" i="167"/>
  <c r="I554" i="156"/>
  <c r="D745" i="167"/>
  <c r="E745" i="167"/>
  <c r="M745" i="167" s="1"/>
  <c r="L745" i="167"/>
  <c r="I739" i="156"/>
  <c r="Q745" i="167"/>
  <c r="C745" i="167"/>
  <c r="I444" i="156"/>
  <c r="L450" i="167"/>
  <c r="Q450" i="167"/>
  <c r="D450" i="167"/>
  <c r="E450" i="167"/>
  <c r="C450" i="167"/>
  <c r="E977" i="167"/>
  <c r="C977" i="167"/>
  <c r="Q977" i="167"/>
  <c r="L977" i="167"/>
  <c r="D977" i="167"/>
  <c r="I971" i="156"/>
  <c r="I334" i="156"/>
  <c r="Q340" i="167"/>
  <c r="L340" i="167"/>
  <c r="E340" i="167"/>
  <c r="C340" i="167"/>
  <c r="D340" i="167"/>
  <c r="Q853" i="167"/>
  <c r="E853" i="167"/>
  <c r="D853" i="167"/>
  <c r="C853" i="167"/>
  <c r="I847" i="156"/>
  <c r="L853" i="167"/>
  <c r="C622" i="167"/>
  <c r="E622" i="167"/>
  <c r="I616" i="156"/>
  <c r="L622" i="167"/>
  <c r="Q622" i="167"/>
  <c r="D622" i="167"/>
  <c r="E618" i="167"/>
  <c r="M618" i="167" s="1"/>
  <c r="Q618" i="167"/>
  <c r="C618" i="167"/>
  <c r="D618" i="167"/>
  <c r="I612" i="156"/>
  <c r="L618" i="167"/>
  <c r="Q497" i="167"/>
  <c r="C497" i="167"/>
  <c r="E497" i="167"/>
  <c r="I491" i="156"/>
  <c r="D497" i="167"/>
  <c r="L497" i="167"/>
  <c r="I399" i="156"/>
  <c r="Q405" i="167"/>
  <c r="C405" i="167"/>
  <c r="E405" i="167"/>
  <c r="M405" i="167" s="1"/>
  <c r="D405" i="167"/>
  <c r="L405" i="167"/>
  <c r="L883" i="167"/>
  <c r="E883" i="167"/>
  <c r="M883" i="167" s="1"/>
  <c r="C883" i="167"/>
  <c r="Q883" i="167"/>
  <c r="D883" i="167"/>
  <c r="I877" i="156"/>
  <c r="D714" i="167"/>
  <c r="Q714" i="167"/>
  <c r="L714" i="167"/>
  <c r="C714" i="167"/>
  <c r="I708" i="156"/>
  <c r="E714" i="167"/>
  <c r="C746" i="167"/>
  <c r="I740" i="156"/>
  <c r="D746" i="167"/>
  <c r="L746" i="167"/>
  <c r="Q746" i="167"/>
  <c r="E746" i="167"/>
  <c r="M746" i="167" s="1"/>
  <c r="L759" i="167"/>
  <c r="I753" i="156"/>
  <c r="Q759" i="167"/>
  <c r="E759" i="167"/>
  <c r="M759" i="167" s="1"/>
  <c r="D759" i="167"/>
  <c r="C759" i="167"/>
  <c r="E534" i="167"/>
  <c r="C534" i="167"/>
  <c r="L534" i="167"/>
  <c r="D534" i="167"/>
  <c r="I528" i="156"/>
  <c r="Q534" i="167"/>
  <c r="D90" i="167"/>
  <c r="E90" i="167"/>
  <c r="C90" i="167"/>
  <c r="I84" i="156"/>
  <c r="Q90" i="167"/>
  <c r="L90" i="167"/>
  <c r="Q458" i="167"/>
  <c r="I452" i="156"/>
  <c r="C458" i="167"/>
  <c r="L458" i="167"/>
  <c r="E458" i="167"/>
  <c r="D458" i="167"/>
  <c r="E538" i="167"/>
  <c r="Q538" i="167"/>
  <c r="D538" i="167"/>
  <c r="C538" i="167"/>
  <c r="L538" i="167"/>
  <c r="I532" i="156"/>
  <c r="I436" i="156"/>
  <c r="D442" i="167"/>
  <c r="E442" i="167"/>
  <c r="M442" i="167" s="1"/>
  <c r="Q442" i="167"/>
  <c r="L442" i="167"/>
  <c r="C442" i="167"/>
  <c r="D719" i="167"/>
  <c r="L719" i="167"/>
  <c r="M719" i="167" s="1"/>
  <c r="C719" i="167"/>
  <c r="I713" i="156"/>
  <c r="E719" i="167"/>
  <c r="Q719" i="167"/>
  <c r="L822" i="167"/>
  <c r="C822" i="167"/>
  <c r="I816" i="156"/>
  <c r="D822" i="167"/>
  <c r="E822" i="167"/>
  <c r="Q822" i="167"/>
  <c r="M822" i="167"/>
  <c r="D347" i="167"/>
  <c r="I341" i="156"/>
  <c r="L347" i="167"/>
  <c r="E347" i="167"/>
  <c r="M347" i="167" s="1"/>
  <c r="Q347" i="167"/>
  <c r="C347" i="167"/>
  <c r="I445" i="156"/>
  <c r="Q451" i="167"/>
  <c r="L451" i="167"/>
  <c r="E451" i="167"/>
  <c r="C451" i="167"/>
  <c r="D451" i="167"/>
  <c r="I540" i="156"/>
  <c r="E546" i="167"/>
  <c r="M546" i="167" s="1"/>
  <c r="D546" i="167"/>
  <c r="C546" i="167"/>
  <c r="L546" i="167"/>
  <c r="Q546" i="167"/>
  <c r="I834" i="156"/>
  <c r="D840" i="167"/>
  <c r="E840" i="167"/>
  <c r="Q840" i="167"/>
  <c r="L840" i="167"/>
  <c r="C840" i="167"/>
  <c r="I95" i="156"/>
  <c r="D101" i="167"/>
  <c r="L101" i="167"/>
  <c r="E101" i="167"/>
  <c r="M101" i="167" s="1"/>
  <c r="C101" i="167"/>
  <c r="Q101" i="167"/>
  <c r="D650" i="167"/>
  <c r="C650" i="167"/>
  <c r="L650" i="167"/>
  <c r="E650" i="167"/>
  <c r="Q650" i="167"/>
  <c r="I644" i="156"/>
  <c r="M650" i="167"/>
  <c r="Q261" i="167"/>
  <c r="E261" i="167"/>
  <c r="I255" i="156"/>
  <c r="L261" i="167"/>
  <c r="D261" i="167"/>
  <c r="C261" i="167"/>
  <c r="M261" i="167"/>
  <c r="E757" i="167"/>
  <c r="M757" i="167" s="1"/>
  <c r="L757" i="167"/>
  <c r="D757" i="167"/>
  <c r="C757" i="167"/>
  <c r="Q757" i="167"/>
  <c r="I751" i="156"/>
  <c r="E368" i="167"/>
  <c r="Q368" i="167"/>
  <c r="L368" i="167"/>
  <c r="C368" i="167"/>
  <c r="I362" i="156"/>
  <c r="D368" i="167"/>
  <c r="M368" i="167"/>
  <c r="I799" i="156"/>
  <c r="C805" i="167"/>
  <c r="L805" i="167"/>
  <c r="D805" i="167"/>
  <c r="Q805" i="167"/>
  <c r="E805" i="167"/>
  <c r="M805" i="167"/>
  <c r="I216" i="156"/>
  <c r="L222" i="167"/>
  <c r="D222" i="167"/>
  <c r="Q222" i="167"/>
  <c r="E222" i="167"/>
  <c r="C222" i="167"/>
  <c r="L753" i="167"/>
  <c r="E753" i="167"/>
  <c r="I747" i="156"/>
  <c r="C753" i="167"/>
  <c r="Q753" i="167"/>
  <c r="D753" i="167"/>
  <c r="I630" i="156"/>
  <c r="C636" i="167"/>
  <c r="D636" i="167"/>
  <c r="L636" i="167"/>
  <c r="Q636" i="167"/>
  <c r="E636" i="167"/>
  <c r="M636" i="167" s="1"/>
  <c r="L844" i="167"/>
  <c r="I838" i="156"/>
  <c r="E844" i="167"/>
  <c r="Q844" i="167"/>
  <c r="C844" i="167"/>
  <c r="D844" i="167"/>
  <c r="C506" i="167"/>
  <c r="L506" i="167"/>
  <c r="E506" i="167"/>
  <c r="M506" i="167" s="1"/>
  <c r="Q506" i="167"/>
  <c r="I500" i="156"/>
  <c r="D506" i="167"/>
  <c r="C291" i="167"/>
  <c r="I285" i="156"/>
  <c r="Q291" i="167"/>
  <c r="D291" i="167"/>
  <c r="L291" i="167"/>
  <c r="E291" i="167"/>
  <c r="M291" i="167" s="1"/>
  <c r="Q581" i="167"/>
  <c r="I575" i="156"/>
  <c r="D581" i="167"/>
  <c r="C581" i="167"/>
  <c r="L581" i="167"/>
  <c r="E581" i="167"/>
  <c r="M581" i="167" s="1"/>
  <c r="C160" i="167"/>
  <c r="E160" i="167"/>
  <c r="D160" i="167"/>
  <c r="L160" i="167"/>
  <c r="I154" i="156"/>
  <c r="Q160" i="167"/>
  <c r="E949" i="167"/>
  <c r="Q949" i="167"/>
  <c r="D949" i="167"/>
  <c r="C949" i="167"/>
  <c r="L949" i="167"/>
  <c r="M949" i="167" s="1"/>
  <c r="I943" i="156"/>
  <c r="C301" i="167"/>
  <c r="E301" i="167"/>
  <c r="Q301" i="167"/>
  <c r="I295" i="156"/>
  <c r="L301" i="167"/>
  <c r="D301" i="167"/>
  <c r="M301" i="167"/>
  <c r="I839" i="156"/>
  <c r="L845" i="167"/>
  <c r="D845" i="167"/>
  <c r="C845" i="167"/>
  <c r="Q845" i="167"/>
  <c r="E845" i="167"/>
  <c r="M845" i="167"/>
  <c r="C322" i="167"/>
  <c r="E322" i="167"/>
  <c r="D322" i="167"/>
  <c r="I316" i="156"/>
  <c r="L322" i="167"/>
  <c r="Q322" i="167"/>
  <c r="E87" i="167"/>
  <c r="C87" i="167"/>
  <c r="Q87" i="167"/>
  <c r="D87" i="167"/>
  <c r="L87" i="167"/>
  <c r="I81" i="156"/>
  <c r="I209" i="156"/>
  <c r="D215" i="167"/>
  <c r="E215" i="167"/>
  <c r="M215" i="167" s="1"/>
  <c r="Q215" i="167"/>
  <c r="L215" i="167"/>
  <c r="C215" i="167"/>
  <c r="D794" i="167"/>
  <c r="E794" i="167"/>
  <c r="M794" i="167" s="1"/>
  <c r="Q794" i="167"/>
  <c r="C794" i="167"/>
  <c r="I788" i="156"/>
  <c r="L794" i="167"/>
  <c r="Q687" i="167"/>
  <c r="E687" i="167"/>
  <c r="C687" i="167"/>
  <c r="I681" i="156"/>
  <c r="L687" i="167"/>
  <c r="D687" i="167"/>
  <c r="E78" i="167"/>
  <c r="Q78" i="167"/>
  <c r="L78" i="167"/>
  <c r="I72" i="156"/>
  <c r="C78" i="167"/>
  <c r="D78" i="167"/>
  <c r="Q530" i="167"/>
  <c r="D530" i="167"/>
  <c r="E530" i="167"/>
  <c r="M530" i="167" s="1"/>
  <c r="I524" i="156"/>
  <c r="C530" i="167"/>
  <c r="L530" i="167"/>
  <c r="E663" i="167"/>
  <c r="M663" i="167" s="1"/>
  <c r="L663" i="167"/>
  <c r="Q663" i="167"/>
  <c r="D663" i="167"/>
  <c r="C663" i="167"/>
  <c r="I657" i="156"/>
  <c r="I758" i="156"/>
  <c r="L764" i="167"/>
  <c r="Q764" i="167"/>
  <c r="E764" i="167"/>
  <c r="M764" i="167" s="1"/>
  <c r="D764" i="167"/>
  <c r="C764" i="167"/>
  <c r="D218" i="167"/>
  <c r="Q218" i="167"/>
  <c r="C218" i="167"/>
  <c r="I212" i="156"/>
  <c r="E218" i="167"/>
  <c r="L218" i="167"/>
  <c r="M218" i="167" s="1"/>
  <c r="E762" i="167"/>
  <c r="C762" i="167"/>
  <c r="D762" i="167"/>
  <c r="I756" i="156"/>
  <c r="L762" i="167"/>
  <c r="M762" i="167" s="1"/>
  <c r="Q762" i="167"/>
  <c r="E540" i="167"/>
  <c r="M540" i="167" s="1"/>
  <c r="C540" i="167"/>
  <c r="D540" i="167"/>
  <c r="L540" i="167"/>
  <c r="I534" i="156"/>
  <c r="Q540" i="167"/>
  <c r="Q308" i="167"/>
  <c r="C308" i="167"/>
  <c r="I302" i="156"/>
  <c r="L308" i="167"/>
  <c r="D308" i="167"/>
  <c r="E308" i="167"/>
  <c r="M308" i="167" s="1"/>
  <c r="D343" i="167"/>
  <c r="I337" i="156"/>
  <c r="C343" i="167"/>
  <c r="L343" i="167"/>
  <c r="E343" i="167"/>
  <c r="Q343" i="167"/>
  <c r="E903" i="167"/>
  <c r="M903" i="167" s="1"/>
  <c r="D903" i="167"/>
  <c r="Q903" i="167"/>
  <c r="L903" i="167"/>
  <c r="C903" i="167"/>
  <c r="I897" i="156"/>
  <c r="L399" i="167"/>
  <c r="Q399" i="167"/>
  <c r="E399" i="167"/>
  <c r="M399" i="167" s="1"/>
  <c r="I393" i="156"/>
  <c r="C399" i="167"/>
  <c r="D399" i="167"/>
  <c r="L659" i="167"/>
  <c r="D659" i="167"/>
  <c r="E659" i="167"/>
  <c r="M659" i="167" s="1"/>
  <c r="I653" i="156"/>
  <c r="C659" i="167"/>
  <c r="Q659" i="167"/>
  <c r="Q407" i="167"/>
  <c r="E407" i="167"/>
  <c r="L407" i="167"/>
  <c r="C407" i="167"/>
  <c r="D407" i="167"/>
  <c r="I401" i="156"/>
  <c r="L832" i="167"/>
  <c r="C832" i="167"/>
  <c r="I826" i="156"/>
  <c r="D832" i="167"/>
  <c r="E832" i="167"/>
  <c r="M832" i="167" s="1"/>
  <c r="Q832" i="167"/>
  <c r="I146" i="156"/>
  <c r="L152" i="167"/>
  <c r="D152" i="167"/>
  <c r="Q152" i="167"/>
  <c r="E152" i="167"/>
  <c r="C152" i="167"/>
  <c r="M152" i="167"/>
  <c r="Q507" i="167"/>
  <c r="D507" i="167"/>
  <c r="I501" i="156"/>
  <c r="E507" i="167"/>
  <c r="C507" i="167"/>
  <c r="L507" i="167"/>
  <c r="M507" i="167"/>
  <c r="I307" i="156"/>
  <c r="E313" i="167"/>
  <c r="C313" i="167"/>
  <c r="Q313" i="167"/>
  <c r="D313" i="167"/>
  <c r="L313" i="167"/>
  <c r="C183" i="167"/>
  <c r="Q183" i="167"/>
  <c r="E183" i="167"/>
  <c r="I177" i="156"/>
  <c r="D183" i="167"/>
  <c r="L183" i="167"/>
  <c r="I865" i="156"/>
  <c r="D871" i="167"/>
  <c r="L871" i="167"/>
  <c r="E871" i="167"/>
  <c r="C871" i="167"/>
  <c r="Q871" i="167"/>
  <c r="L53" i="167"/>
  <c r="C53" i="167"/>
  <c r="D53" i="167"/>
  <c r="I47" i="156"/>
  <c r="Q53" i="167"/>
  <c r="E53" i="167"/>
  <c r="M53" i="167" s="1"/>
  <c r="D625" i="167"/>
  <c r="Q625" i="167"/>
  <c r="I619" i="156"/>
  <c r="E625" i="167"/>
  <c r="M625" i="167" s="1"/>
  <c r="C625" i="167"/>
  <c r="L625" i="167"/>
  <c r="AQ3" i="167"/>
  <c r="AQ5" i="167"/>
  <c r="AQ7" i="167"/>
  <c r="AQ6" i="167"/>
  <c r="AQ12" i="167"/>
  <c r="AQ11" i="167"/>
  <c r="AQ9" i="167"/>
  <c r="AQ2" i="167"/>
  <c r="AQ10" i="167"/>
  <c r="AQ4" i="167"/>
  <c r="AQ8" i="167"/>
  <c r="AQ13" i="167"/>
  <c r="Q902" i="167"/>
  <c r="C902" i="167"/>
  <c r="I896" i="156"/>
  <c r="D902" i="167"/>
  <c r="E902" i="167"/>
  <c r="M902" i="167" s="1"/>
  <c r="L902" i="167"/>
  <c r="E438" i="167"/>
  <c r="I432" i="156"/>
  <c r="D438" i="167"/>
  <c r="C438" i="167"/>
  <c r="L438" i="167"/>
  <c r="Q438" i="167"/>
  <c r="M438" i="167"/>
  <c r="I976" i="156"/>
  <c r="E982" i="167"/>
  <c r="M982" i="167" s="1"/>
  <c r="L982" i="167"/>
  <c r="D982" i="167"/>
  <c r="Q982" i="167"/>
  <c r="C982" i="167"/>
  <c r="L637" i="167"/>
  <c r="E637" i="167"/>
  <c r="M637" i="167" s="1"/>
  <c r="D637" i="167"/>
  <c r="Q637" i="167"/>
  <c r="I631" i="156"/>
  <c r="C637" i="167"/>
  <c r="L792" i="167"/>
  <c r="E792" i="167"/>
  <c r="D792" i="167"/>
  <c r="Q792" i="167"/>
  <c r="I786" i="156"/>
  <c r="C792" i="167"/>
  <c r="E26" i="167"/>
  <c r="M26" i="167" s="1"/>
  <c r="I20" i="156"/>
  <c r="D26" i="167"/>
  <c r="C26" i="167"/>
  <c r="L26" i="167"/>
  <c r="Q26" i="167"/>
  <c r="L173" i="167"/>
  <c r="C173" i="167"/>
  <c r="I167" i="156"/>
  <c r="E173" i="167"/>
  <c r="M173" i="167" s="1"/>
  <c r="Q173" i="167"/>
  <c r="D173" i="167"/>
  <c r="I671" i="156"/>
  <c r="E677" i="167"/>
  <c r="Q677" i="167"/>
  <c r="L677" i="167"/>
  <c r="D677" i="167"/>
  <c r="C677" i="167"/>
  <c r="L28" i="167"/>
  <c r="E28" i="167"/>
  <c r="C28" i="167"/>
  <c r="I22" i="156"/>
  <c r="Q28" i="167"/>
  <c r="D28" i="167"/>
  <c r="I135" i="156"/>
  <c r="Q141" i="167"/>
  <c r="D141" i="167"/>
  <c r="L141" i="167"/>
  <c r="C141" i="167"/>
  <c r="M141" i="167"/>
  <c r="E141" i="167"/>
  <c r="E761" i="167"/>
  <c r="M761" i="167" s="1"/>
  <c r="D761" i="167"/>
  <c r="Q761" i="167"/>
  <c r="L761" i="167"/>
  <c r="C761" i="167"/>
  <c r="I755" i="156"/>
  <c r="C408" i="167"/>
  <c r="E408" i="167"/>
  <c r="M408" i="167" s="1"/>
  <c r="I402" i="156"/>
  <c r="Q408" i="167"/>
  <c r="L408" i="167"/>
  <c r="D408" i="167"/>
  <c r="D603" i="167"/>
  <c r="Q603" i="167"/>
  <c r="E603" i="167"/>
  <c r="M603" i="167" s="1"/>
  <c r="I597" i="156"/>
  <c r="L603" i="167"/>
  <c r="C603" i="167"/>
  <c r="I543" i="156"/>
  <c r="C549" i="167"/>
  <c r="L549" i="167"/>
  <c r="D549" i="167"/>
  <c r="Q549" i="167"/>
  <c r="E549" i="167"/>
  <c r="I114" i="156"/>
  <c r="C120" i="167"/>
  <c r="D120" i="167"/>
  <c r="L120" i="167"/>
  <c r="E120" i="167"/>
  <c r="M120" i="167" s="1"/>
  <c r="Q120" i="167"/>
  <c r="E969" i="167"/>
  <c r="Q969" i="167"/>
  <c r="C969" i="167"/>
  <c r="D969" i="167"/>
  <c r="I963" i="156"/>
  <c r="L969" i="167"/>
  <c r="E941" i="167"/>
  <c r="L941" i="167"/>
  <c r="I935" i="156"/>
  <c r="Q941" i="167"/>
  <c r="C941" i="167"/>
  <c r="D941" i="167"/>
  <c r="I379" i="156"/>
  <c r="E385" i="167"/>
  <c r="L385" i="167"/>
  <c r="C385" i="167"/>
  <c r="D385" i="167"/>
  <c r="Q385" i="167"/>
  <c r="M385" i="167"/>
  <c r="D81" i="167"/>
  <c r="I75" i="156"/>
  <c r="C81" i="167"/>
  <c r="E81" i="167"/>
  <c r="M81" i="167" s="1"/>
  <c r="Q81" i="167"/>
  <c r="L81" i="167"/>
  <c r="D490" i="167"/>
  <c r="L490" i="167"/>
  <c r="C490" i="167"/>
  <c r="Q490" i="167"/>
  <c r="E490" i="167"/>
  <c r="M490" i="167" s="1"/>
  <c r="I484" i="156"/>
  <c r="Q108" i="167"/>
  <c r="L108" i="167"/>
  <c r="C108" i="167"/>
  <c r="D108" i="167"/>
  <c r="I102" i="156"/>
  <c r="E108" i="167"/>
  <c r="M108" i="167" s="1"/>
  <c r="D498" i="167"/>
  <c r="E498" i="167"/>
  <c r="I492" i="156"/>
  <c r="Q498" i="167"/>
  <c r="C498" i="167"/>
  <c r="L498" i="167"/>
  <c r="L18" i="167"/>
  <c r="C18" i="167"/>
  <c r="Q18" i="167"/>
  <c r="D18" i="167"/>
  <c r="I12" i="156"/>
  <c r="E18" i="167"/>
  <c r="M18" i="167" s="1"/>
  <c r="Q440" i="167"/>
  <c r="D440" i="167"/>
  <c r="E440" i="167"/>
  <c r="M440" i="167" s="1"/>
  <c r="C440" i="167"/>
  <c r="L440" i="167"/>
  <c r="I434" i="156"/>
  <c r="C612" i="167"/>
  <c r="I606" i="156"/>
  <c r="D612" i="167"/>
  <c r="Q612" i="167"/>
  <c r="L612" i="167"/>
  <c r="E612" i="167"/>
  <c r="M612" i="167" s="1"/>
  <c r="D427" i="167"/>
  <c r="Q427" i="167"/>
  <c r="C427" i="167"/>
  <c r="I421" i="156"/>
  <c r="L427" i="167"/>
  <c r="E427" i="167"/>
  <c r="M427" i="167" s="1"/>
  <c r="L353" i="167"/>
  <c r="C353" i="167"/>
  <c r="Q353" i="167"/>
  <c r="D353" i="167"/>
  <c r="I347" i="156"/>
  <c r="E353" i="167"/>
  <c r="M353" i="167"/>
  <c r="L489" i="167"/>
  <c r="Q489" i="167"/>
  <c r="E489" i="167"/>
  <c r="M489" i="167" s="1"/>
  <c r="I483" i="156"/>
  <c r="C489" i="167"/>
  <c r="D489" i="167"/>
  <c r="E802" i="167"/>
  <c r="M802" i="167" s="1"/>
  <c r="I796" i="156"/>
  <c r="C802" i="167"/>
  <c r="D802" i="167"/>
  <c r="L802" i="167"/>
  <c r="Q802" i="167"/>
  <c r="Q331" i="167"/>
  <c r="D331" i="167"/>
  <c r="E331" i="167"/>
  <c r="M331" i="167" s="1"/>
  <c r="L331" i="167"/>
  <c r="C331" i="167"/>
  <c r="I325" i="156"/>
  <c r="Q130" i="167"/>
  <c r="L130" i="167"/>
  <c r="E130" i="167"/>
  <c r="I124" i="156"/>
  <c r="D130" i="167"/>
  <c r="C130" i="167"/>
  <c r="D276" i="167"/>
  <c r="L276" i="167"/>
  <c r="E276" i="167"/>
  <c r="Q276" i="167"/>
  <c r="I270" i="156"/>
  <c r="C276" i="167"/>
  <c r="I985" i="156"/>
  <c r="C991" i="167"/>
  <c r="L991" i="167"/>
  <c r="Q991" i="167"/>
  <c r="D991" i="167"/>
  <c r="E991" i="167"/>
  <c r="M991" i="167" s="1"/>
  <c r="Q148" i="167"/>
  <c r="C148" i="167"/>
  <c r="D148" i="167"/>
  <c r="I142" i="156"/>
  <c r="E148" i="167"/>
  <c r="M148" i="167" s="1"/>
  <c r="L148" i="167"/>
  <c r="I627" i="156"/>
  <c r="E633" i="167"/>
  <c r="M633" i="167" s="1"/>
  <c r="D633" i="167"/>
  <c r="C633" i="167"/>
  <c r="L633" i="167"/>
  <c r="Q633" i="167"/>
  <c r="C596" i="167"/>
  <c r="Q596" i="167"/>
  <c r="L596" i="167"/>
  <c r="I590" i="156"/>
  <c r="E596" i="167"/>
  <c r="M596" i="167" s="1"/>
  <c r="D596" i="167"/>
  <c r="I674" i="156"/>
  <c r="L680" i="167"/>
  <c r="D680" i="167"/>
  <c r="C680" i="167"/>
  <c r="E680" i="167"/>
  <c r="Q680" i="167"/>
  <c r="L36" i="167"/>
  <c r="E36" i="167"/>
  <c r="M36" i="167" s="1"/>
  <c r="D36" i="167"/>
  <c r="Q36" i="167"/>
  <c r="I30" i="156"/>
  <c r="C36" i="167"/>
  <c r="E48" i="167"/>
  <c r="L48" i="167"/>
  <c r="Q48" i="167"/>
  <c r="D48" i="167"/>
  <c r="I42" i="156"/>
  <c r="C48" i="167"/>
  <c r="D799" i="167"/>
  <c r="Q799" i="167"/>
  <c r="L799" i="167"/>
  <c r="I793" i="156"/>
  <c r="C799" i="167"/>
  <c r="E799" i="167"/>
  <c r="M799" i="167" s="1"/>
  <c r="Q519" i="167"/>
  <c r="L519" i="167"/>
  <c r="I513" i="156"/>
  <c r="E519" i="167"/>
  <c r="M519" i="167" s="1"/>
  <c r="D519" i="167"/>
  <c r="C519" i="167"/>
  <c r="C747" i="167"/>
  <c r="E747" i="167"/>
  <c r="L747" i="167"/>
  <c r="Q747" i="167"/>
  <c r="I741" i="156"/>
  <c r="D747" i="167"/>
  <c r="I946" i="156"/>
  <c r="C952" i="167"/>
  <c r="L952" i="167"/>
  <c r="Q952" i="167"/>
  <c r="E952" i="167"/>
  <c r="D952" i="167"/>
  <c r="Q469" i="167"/>
  <c r="C469" i="167"/>
  <c r="D469" i="167"/>
  <c r="E469" i="167"/>
  <c r="L469" i="167"/>
  <c r="I463" i="156"/>
  <c r="M469" i="167"/>
  <c r="D923" i="167"/>
  <c r="I917" i="156"/>
  <c r="C923" i="167"/>
  <c r="E923" i="167"/>
  <c r="M923" i="167" s="1"/>
  <c r="L923" i="167"/>
  <c r="Q923" i="167"/>
  <c r="I50" i="156"/>
  <c r="C56" i="167"/>
  <c r="E56" i="167"/>
  <c r="M56" i="167" s="1"/>
  <c r="Q56" i="167"/>
  <c r="L56" i="167"/>
  <c r="D56" i="167"/>
  <c r="L477" i="167"/>
  <c r="D477" i="167"/>
  <c r="E477" i="167"/>
  <c r="Q477" i="167"/>
  <c r="C477" i="167"/>
  <c r="I471" i="156"/>
  <c r="L107" i="167"/>
  <c r="D107" i="167"/>
  <c r="Q107" i="167"/>
  <c r="I101" i="156"/>
  <c r="E107" i="167"/>
  <c r="M107" i="167" s="1"/>
  <c r="C107" i="167"/>
  <c r="Q294" i="167"/>
  <c r="D294" i="167"/>
  <c r="C294" i="167"/>
  <c r="L294" i="167"/>
  <c r="I288" i="156"/>
  <c r="E294" i="167"/>
  <c r="M294" i="167"/>
  <c r="L499" i="167"/>
  <c r="Q499" i="167"/>
  <c r="D499" i="167"/>
  <c r="E499" i="167"/>
  <c r="I493" i="156"/>
  <c r="C499" i="167"/>
  <c r="E831" i="167"/>
  <c r="D831" i="167"/>
  <c r="L831" i="167"/>
  <c r="M831" i="167" s="1"/>
  <c r="Q831" i="167"/>
  <c r="I825" i="156"/>
  <c r="C831" i="167"/>
  <c r="Q905" i="167"/>
  <c r="L905" i="167"/>
  <c r="D905" i="167"/>
  <c r="C905" i="167"/>
  <c r="E905" i="167"/>
  <c r="I899" i="156"/>
  <c r="L638" i="167"/>
  <c r="D638" i="167"/>
  <c r="E638" i="167"/>
  <c r="M638" i="167" s="1"/>
  <c r="Q638" i="167"/>
  <c r="I632" i="156"/>
  <c r="C638" i="167"/>
  <c r="I51" i="156"/>
  <c r="D57" i="167"/>
  <c r="C57" i="167"/>
  <c r="L57" i="167"/>
  <c r="Q57" i="167"/>
  <c r="E57" i="167"/>
  <c r="M57" i="167" s="1"/>
  <c r="I485" i="156"/>
  <c r="Q491" i="167"/>
  <c r="E491" i="167"/>
  <c r="L491" i="167"/>
  <c r="D491" i="167"/>
  <c r="C491" i="167"/>
  <c r="D234" i="167"/>
  <c r="E234" i="167"/>
  <c r="I228" i="156"/>
  <c r="L234" i="167"/>
  <c r="C234" i="167"/>
  <c r="Q234" i="167"/>
  <c r="M234" i="167"/>
  <c r="D620" i="167"/>
  <c r="I614" i="156"/>
  <c r="C620" i="167"/>
  <c r="Q620" i="167"/>
  <c r="E620" i="167"/>
  <c r="M620" i="167" s="1"/>
  <c r="L620" i="167"/>
  <c r="L49" i="167"/>
  <c r="I43" i="156"/>
  <c r="D49" i="167"/>
  <c r="C49" i="167"/>
  <c r="Q49" i="167"/>
  <c r="E49" i="167"/>
  <c r="M49" i="167" s="1"/>
  <c r="I314" i="156"/>
  <c r="E320" i="167"/>
  <c r="M320" i="167" s="1"/>
  <c r="D320" i="167"/>
  <c r="Q320" i="167"/>
  <c r="C320" i="167"/>
  <c r="L320" i="167"/>
  <c r="L73" i="167"/>
  <c r="I67" i="156"/>
  <c r="D73" i="167"/>
  <c r="C73" i="167"/>
  <c r="E73" i="167"/>
  <c r="M73" i="167" s="1"/>
  <c r="Q73" i="167"/>
  <c r="E62" i="167"/>
  <c r="M62" i="167" s="1"/>
  <c r="Q62" i="167"/>
  <c r="L62" i="167"/>
  <c r="I56" i="156"/>
  <c r="C62" i="167"/>
  <c r="D62" i="167"/>
  <c r="L926" i="167"/>
  <c r="E926" i="167"/>
  <c r="Q926" i="167"/>
  <c r="C926" i="167"/>
  <c r="D926" i="167"/>
  <c r="I920" i="156"/>
  <c r="L639" i="167"/>
  <c r="C639" i="167"/>
  <c r="I633" i="156"/>
  <c r="E639" i="167"/>
  <c r="M639" i="167" s="1"/>
  <c r="Q639" i="167"/>
  <c r="D639" i="167"/>
  <c r="AQ17" i="167"/>
  <c r="AQ15" i="167"/>
  <c r="AQ14" i="167"/>
  <c r="AQ16" i="167"/>
  <c r="L736" i="167"/>
  <c r="C736" i="167"/>
  <c r="Q736" i="167"/>
  <c r="E736" i="167"/>
  <c r="I730" i="156"/>
  <c r="D736" i="167"/>
  <c r="E502" i="167"/>
  <c r="M502" i="167" s="1"/>
  <c r="D502" i="167"/>
  <c r="L502" i="167"/>
  <c r="C502" i="167"/>
  <c r="Q502" i="167"/>
  <c r="I496" i="156"/>
  <c r="I815" i="156"/>
  <c r="C821" i="167"/>
  <c r="E821" i="167"/>
  <c r="D821" i="167"/>
  <c r="L821" i="167"/>
  <c r="Q821" i="167"/>
  <c r="C987" i="167"/>
  <c r="L987" i="167"/>
  <c r="I981" i="156"/>
  <c r="E987" i="167"/>
  <c r="D987" i="167"/>
  <c r="Q987" i="167"/>
  <c r="Q194" i="167"/>
  <c r="D194" i="167"/>
  <c r="I188" i="156"/>
  <c r="C194" i="167"/>
  <c r="L194" i="167"/>
  <c r="E194" i="167"/>
  <c r="M194" i="167"/>
  <c r="I144" i="156"/>
  <c r="Q150" i="167"/>
  <c r="C150" i="167"/>
  <c r="D150" i="167"/>
  <c r="E150" i="167"/>
  <c r="L150" i="167"/>
  <c r="M150" i="167"/>
  <c r="I292" i="156"/>
  <c r="C298" i="167"/>
  <c r="D298" i="167"/>
  <c r="Q298" i="167"/>
  <c r="L298" i="167"/>
  <c r="E298" i="167"/>
  <c r="E255" i="167"/>
  <c r="Q255" i="167"/>
  <c r="C255" i="167"/>
  <c r="I249" i="156"/>
  <c r="L255" i="167"/>
  <c r="D255" i="167"/>
  <c r="D548" i="167"/>
  <c r="E548" i="167"/>
  <c r="M548" i="167" s="1"/>
  <c r="C548" i="167"/>
  <c r="I542" i="156"/>
  <c r="Q548" i="167"/>
  <c r="L548" i="167"/>
  <c r="L522" i="167"/>
  <c r="E522" i="167"/>
  <c r="M522" i="167" s="1"/>
  <c r="D522" i="167"/>
  <c r="I516" i="156"/>
  <c r="Q522" i="167"/>
  <c r="C522" i="167"/>
  <c r="I759" i="156"/>
  <c r="Q765" i="167"/>
  <c r="C765" i="167"/>
  <c r="D765" i="167"/>
  <c r="L765" i="167"/>
  <c r="E765" i="167"/>
  <c r="D712" i="167"/>
  <c r="C712" i="167"/>
  <c r="L712" i="167"/>
  <c r="E712" i="167"/>
  <c r="M712" i="167" s="1"/>
  <c r="I706" i="156"/>
  <c r="Q712" i="167"/>
  <c r="L362" i="167"/>
  <c r="Q362" i="167"/>
  <c r="C362" i="167"/>
  <c r="D362" i="167"/>
  <c r="E362" i="167"/>
  <c r="M362" i="167" s="1"/>
  <c r="I356" i="156"/>
  <c r="I780" i="156"/>
  <c r="L786" i="167"/>
  <c r="C786" i="167"/>
  <c r="D786" i="167"/>
  <c r="E786" i="167"/>
  <c r="M786" i="167" s="1"/>
  <c r="Q786" i="167"/>
  <c r="C965" i="167"/>
  <c r="L965" i="167"/>
  <c r="Q965" i="167"/>
  <c r="D965" i="167"/>
  <c r="I959" i="156"/>
  <c r="E965" i="167"/>
  <c r="Q124" i="167"/>
  <c r="D124" i="167"/>
  <c r="I118" i="156"/>
  <c r="L124" i="167"/>
  <c r="E124" i="167"/>
  <c r="M124" i="167" s="1"/>
  <c r="C124" i="167"/>
  <c r="E630" i="167"/>
  <c r="M630" i="167" s="1"/>
  <c r="D630" i="167"/>
  <c r="C630" i="167"/>
  <c r="Q630" i="167"/>
  <c r="L630" i="167"/>
  <c r="I624" i="156"/>
  <c r="L985" i="167"/>
  <c r="E985" i="167"/>
  <c r="C985" i="167"/>
  <c r="Q985" i="167"/>
  <c r="I979" i="156"/>
  <c r="D985" i="167"/>
  <c r="I346" i="156"/>
  <c r="C352" i="167"/>
  <c r="Q352" i="167"/>
  <c r="E352" i="167"/>
  <c r="M352" i="167" s="1"/>
  <c r="L352" i="167"/>
  <c r="D352" i="167"/>
  <c r="Q374" i="167"/>
  <c r="L374" i="167"/>
  <c r="C374" i="167"/>
  <c r="E374" i="167"/>
  <c r="M374" i="167" s="1"/>
  <c r="I368" i="156"/>
  <c r="D374" i="167"/>
  <c r="Q669" i="167"/>
  <c r="C669" i="167"/>
  <c r="L669" i="167"/>
  <c r="I663" i="156"/>
  <c r="E669" i="167"/>
  <c r="D669" i="167"/>
  <c r="Q944" i="167"/>
  <c r="E944" i="167"/>
  <c r="I938" i="156"/>
  <c r="L944" i="167"/>
  <c r="C944" i="167"/>
  <c r="D944" i="167"/>
  <c r="Q973" i="167"/>
  <c r="D973" i="167"/>
  <c r="E973" i="167"/>
  <c r="L973" i="167"/>
  <c r="M973" i="167" s="1"/>
  <c r="I967" i="156"/>
  <c r="C973" i="167"/>
  <c r="Q529" i="167"/>
  <c r="L529" i="167"/>
  <c r="E529" i="167"/>
  <c r="M529" i="167" s="1"/>
  <c r="C529" i="167"/>
  <c r="D529" i="167"/>
  <c r="I523" i="156"/>
  <c r="I818" i="156"/>
  <c r="Q824" i="167"/>
  <c r="C824" i="167"/>
  <c r="L824" i="167"/>
  <c r="D824" i="167"/>
  <c r="E824" i="167"/>
  <c r="M824" i="167" s="1"/>
  <c r="I160" i="156"/>
  <c r="Q166" i="167"/>
  <c r="L166" i="167"/>
  <c r="E166" i="167"/>
  <c r="M166" i="167" s="1"/>
  <c r="D166" i="167"/>
  <c r="C166" i="167"/>
  <c r="L963" i="167"/>
  <c r="C963" i="167"/>
  <c r="D963" i="167"/>
  <c r="Q963" i="167"/>
  <c r="E963" i="167"/>
  <c r="I957" i="156"/>
  <c r="I467" i="156"/>
  <c r="Q473" i="167"/>
  <c r="D473" i="167"/>
  <c r="E473" i="167"/>
  <c r="M473" i="167" s="1"/>
  <c r="L473" i="167"/>
  <c r="C473" i="167"/>
  <c r="C994" i="167"/>
  <c r="L994" i="167"/>
  <c r="E994" i="167"/>
  <c r="M994" i="167" s="1"/>
  <c r="I988" i="156"/>
  <c r="D994" i="167"/>
  <c r="Q994" i="167"/>
  <c r="L706" i="167"/>
  <c r="C706" i="167"/>
  <c r="D706" i="167"/>
  <c r="Q706" i="167"/>
  <c r="E706" i="167"/>
  <c r="M706" i="167" s="1"/>
  <c r="I700" i="156"/>
  <c r="I427" i="156"/>
  <c r="E433" i="167"/>
  <c r="L433" i="167"/>
  <c r="D433" i="167"/>
  <c r="C433" i="167"/>
  <c r="Q433" i="167"/>
  <c r="L600" i="167"/>
  <c r="I594" i="156"/>
  <c r="E600" i="167"/>
  <c r="C600" i="167"/>
  <c r="Q600" i="167"/>
  <c r="D600" i="167"/>
  <c r="M600" i="167"/>
  <c r="D176" i="167"/>
  <c r="C176" i="167"/>
  <c r="I170" i="156"/>
  <c r="Q176" i="167"/>
  <c r="E176" i="167"/>
  <c r="M176" i="167" s="1"/>
  <c r="L176" i="167"/>
  <c r="D811" i="167"/>
  <c r="Q811" i="167"/>
  <c r="L811" i="167"/>
  <c r="I805" i="156"/>
  <c r="C811" i="167"/>
  <c r="E811" i="167"/>
  <c r="L834" i="167"/>
  <c r="C834" i="167"/>
  <c r="E834" i="167"/>
  <c r="I828" i="156"/>
  <c r="Q834" i="167"/>
  <c r="D834" i="167"/>
  <c r="I303" i="156"/>
  <c r="D309" i="167"/>
  <c r="C309" i="167"/>
  <c r="L309" i="167"/>
  <c r="Q309" i="167"/>
  <c r="E309" i="167"/>
  <c r="M309" i="167" s="1"/>
  <c r="Q79" i="167"/>
  <c r="C79" i="167"/>
  <c r="L79" i="167"/>
  <c r="E79" i="167"/>
  <c r="D79" i="167"/>
  <c r="I73" i="156"/>
  <c r="C429" i="167"/>
  <c r="I423" i="156"/>
  <c r="E429" i="167"/>
  <c r="Q429" i="167"/>
  <c r="D429" i="167"/>
  <c r="L429" i="167"/>
  <c r="M429" i="167"/>
  <c r="I88" i="156"/>
  <c r="L94" i="167"/>
  <c r="M94" i="167" s="1"/>
  <c r="D94" i="167"/>
  <c r="Q94" i="167"/>
  <c r="E94" i="167"/>
  <c r="C94" i="167"/>
  <c r="Q724" i="167"/>
  <c r="L724" i="167"/>
  <c r="I718" i="156"/>
  <c r="C724" i="167"/>
  <c r="E724" i="167"/>
  <c r="M724" i="167" s="1"/>
  <c r="D724" i="167"/>
  <c r="Q265" i="167"/>
  <c r="D265" i="167"/>
  <c r="E265" i="167"/>
  <c r="M265" i="167" s="1"/>
  <c r="L265" i="167"/>
  <c r="I259" i="156"/>
  <c r="C265" i="167"/>
  <c r="E253" i="167"/>
  <c r="M253" i="167" s="1"/>
  <c r="Q253" i="167"/>
  <c r="D253" i="167"/>
  <c r="L253" i="167"/>
  <c r="I247" i="156"/>
  <c r="C253" i="167"/>
  <c r="Q74" i="167"/>
  <c r="L74" i="167"/>
  <c r="E74" i="167"/>
  <c r="D74" i="167"/>
  <c r="C74" i="167"/>
  <c r="I68" i="156"/>
  <c r="E1006" i="167"/>
  <c r="L1006" i="167"/>
  <c r="C1006" i="167"/>
  <c r="Q1006" i="167"/>
  <c r="I1000" i="156"/>
  <c r="D1006" i="167"/>
  <c r="M1006" i="167"/>
  <c r="D256" i="167"/>
  <c r="I250" i="156"/>
  <c r="E256" i="167"/>
  <c r="M256" i="167" s="1"/>
  <c r="L256" i="167"/>
  <c r="Q256" i="167"/>
  <c r="C256" i="167"/>
  <c r="E892" i="167"/>
  <c r="I886" i="156"/>
  <c r="C892" i="167"/>
  <c r="Q892" i="167"/>
  <c r="D892" i="167"/>
  <c r="L892" i="167"/>
  <c r="M892" i="167" s="1"/>
  <c r="Q346" i="167"/>
  <c r="D346" i="167"/>
  <c r="I340" i="156"/>
  <c r="C346" i="167"/>
  <c r="L346" i="167"/>
  <c r="E346" i="167"/>
  <c r="M346" i="167" s="1"/>
  <c r="E356" i="167"/>
  <c r="M356" i="167" s="1"/>
  <c r="I350" i="156"/>
  <c r="Q356" i="167"/>
  <c r="L356" i="167"/>
  <c r="C356" i="167"/>
  <c r="D356" i="167"/>
  <c r="E545" i="167"/>
  <c r="M545" i="167" s="1"/>
  <c r="Q545" i="167"/>
  <c r="C545" i="167"/>
  <c r="L545" i="167"/>
  <c r="I539" i="156"/>
  <c r="D545" i="167"/>
  <c r="E430" i="167"/>
  <c r="L430" i="167"/>
  <c r="M430" i="167" s="1"/>
  <c r="I424" i="156"/>
  <c r="Q430" i="167"/>
  <c r="D430" i="167"/>
  <c r="C430" i="167"/>
  <c r="D32" i="167"/>
  <c r="I26" i="156"/>
  <c r="E32" i="167"/>
  <c r="C32" i="167"/>
  <c r="L32" i="167"/>
  <c r="M32" i="167" s="1"/>
  <c r="Q32" i="167"/>
  <c r="Q230" i="167"/>
  <c r="L230" i="167"/>
  <c r="C230" i="167"/>
  <c r="I224" i="156"/>
  <c r="E230" i="167"/>
  <c r="M230" i="167" s="1"/>
  <c r="D230" i="167"/>
  <c r="Q238" i="167"/>
  <c r="D238" i="167"/>
  <c r="C238" i="167"/>
  <c r="L238" i="167"/>
  <c r="E238" i="167"/>
  <c r="M238" i="167" s="1"/>
  <c r="I232" i="156"/>
  <c r="Q104" i="167"/>
  <c r="D104" i="167"/>
  <c r="E104" i="167"/>
  <c r="M104" i="167" s="1"/>
  <c r="I98" i="156"/>
  <c r="L104" i="167"/>
  <c r="C104" i="167"/>
  <c r="C92" i="167"/>
  <c r="L92" i="167"/>
  <c r="I86" i="156"/>
  <c r="D92" i="167"/>
  <c r="E92" i="167"/>
  <c r="Q92" i="167"/>
  <c r="D833" i="167"/>
  <c r="L833" i="167"/>
  <c r="C833" i="167"/>
  <c r="E833" i="167"/>
  <c r="I827" i="156"/>
  <c r="Q833" i="167"/>
  <c r="M833" i="167"/>
  <c r="Q335" i="167"/>
  <c r="E335" i="167"/>
  <c r="C335" i="167"/>
  <c r="L335" i="167"/>
  <c r="I329" i="156"/>
  <c r="D335" i="167"/>
  <c r="D697" i="167"/>
  <c r="I691" i="156"/>
  <c r="L697" i="167"/>
  <c r="C697" i="167"/>
  <c r="E697" i="167"/>
  <c r="M697" i="167" s="1"/>
  <c r="Q697" i="167"/>
  <c r="E326" i="167"/>
  <c r="M326" i="167" s="1"/>
  <c r="D326" i="167"/>
  <c r="Q326" i="167"/>
  <c r="I320" i="156"/>
  <c r="C326" i="167"/>
  <c r="L326" i="167"/>
  <c r="C670" i="167"/>
  <c r="Q670" i="167"/>
  <c r="I664" i="156"/>
  <c r="E670" i="167"/>
  <c r="M670" i="167" s="1"/>
  <c r="L670" i="167"/>
  <c r="D670" i="167"/>
  <c r="D162" i="167"/>
  <c r="I156" i="156"/>
  <c r="L162" i="167"/>
  <c r="E162" i="167"/>
  <c r="M162" i="167" s="1"/>
  <c r="C162" i="167"/>
  <c r="Q162" i="167"/>
  <c r="L920" i="167"/>
  <c r="Q920" i="167"/>
  <c r="I914" i="156"/>
  <c r="C920" i="167"/>
  <c r="D920" i="167"/>
  <c r="E920" i="167"/>
  <c r="I569" i="156"/>
  <c r="C575" i="167"/>
  <c r="E575" i="167"/>
  <c r="Q575" i="167"/>
  <c r="D575" i="167"/>
  <c r="L575" i="167"/>
  <c r="I464" i="156"/>
  <c r="E470" i="167"/>
  <c r="M470" i="167" s="1"/>
  <c r="D470" i="167"/>
  <c r="L470" i="167"/>
  <c r="Q470" i="167"/>
  <c r="C470" i="167"/>
  <c r="E551" i="167"/>
  <c r="C551" i="167"/>
  <c r="Q551" i="167"/>
  <c r="D551" i="167"/>
  <c r="I545" i="156"/>
  <c r="L551" i="167"/>
  <c r="D305" i="167"/>
  <c r="L305" i="167"/>
  <c r="C305" i="167"/>
  <c r="I299" i="156"/>
  <c r="E305" i="167"/>
  <c r="M305" i="167" s="1"/>
  <c r="Q305" i="167"/>
  <c r="D55" i="167"/>
  <c r="Q55" i="167"/>
  <c r="E55" i="167"/>
  <c r="M55" i="167" s="1"/>
  <c r="C55" i="167"/>
  <c r="I49" i="156"/>
  <c r="L55" i="167"/>
  <c r="L286" i="167"/>
  <c r="M286" i="167" s="1"/>
  <c r="E286" i="167"/>
  <c r="D286" i="167"/>
  <c r="C286" i="167"/>
  <c r="Q286" i="167"/>
  <c r="I280" i="156"/>
  <c r="C143" i="167"/>
  <c r="D143" i="167"/>
  <c r="I137" i="156"/>
  <c r="L143" i="167"/>
  <c r="Q143" i="167"/>
  <c r="E143" i="167"/>
  <c r="I361" i="156"/>
  <c r="D367" i="167"/>
  <c r="L367" i="167"/>
  <c r="Q367" i="167"/>
  <c r="E367" i="167"/>
  <c r="M367" i="167" s="1"/>
  <c r="C367" i="167"/>
  <c r="D123" i="167"/>
  <c r="L123" i="167"/>
  <c r="I117" i="156"/>
  <c r="Q123" i="167"/>
  <c r="E123" i="167"/>
  <c r="M123" i="167" s="1"/>
  <c r="C123" i="167"/>
  <c r="E748" i="167"/>
  <c r="Q748" i="167"/>
  <c r="I742" i="156"/>
  <c r="D748" i="167"/>
  <c r="C748" i="167"/>
  <c r="L748" i="167"/>
  <c r="M748" i="167" s="1"/>
  <c r="C658" i="167"/>
  <c r="L658" i="167"/>
  <c r="I652" i="156"/>
  <c r="D658" i="167"/>
  <c r="Q658" i="167"/>
  <c r="E658" i="167"/>
  <c r="M658" i="167" s="1"/>
  <c r="L699" i="167"/>
  <c r="I693" i="156"/>
  <c r="Q699" i="167"/>
  <c r="D699" i="167"/>
  <c r="C699" i="167"/>
  <c r="E699" i="167"/>
  <c r="M699" i="167" s="1"/>
  <c r="D257" i="167"/>
  <c r="Q257" i="167"/>
  <c r="I251" i="156"/>
  <c r="C257" i="167"/>
  <c r="E257" i="167"/>
  <c r="L257" i="167"/>
  <c r="M257" i="167"/>
  <c r="Q1014" i="167"/>
  <c r="I1008" i="156"/>
  <c r="D1014" i="167"/>
  <c r="E1014" i="167"/>
  <c r="C1014" i="167"/>
  <c r="L1014" i="167"/>
  <c r="C364" i="167"/>
  <c r="Q364" i="167"/>
  <c r="I358" i="156"/>
  <c r="E364" i="167"/>
  <c r="M364" i="167" s="1"/>
  <c r="L364" i="167"/>
  <c r="D364" i="167"/>
  <c r="C896" i="167"/>
  <c r="D896" i="167"/>
  <c r="E896" i="167"/>
  <c r="M896" i="167" s="1"/>
  <c r="L896" i="167"/>
  <c r="I890" i="156"/>
  <c r="Q896" i="167"/>
  <c r="I221" i="156"/>
  <c r="C227" i="167"/>
  <c r="Q227" i="167"/>
  <c r="L227" i="167"/>
  <c r="E227" i="167"/>
  <c r="D227" i="167"/>
  <c r="E768" i="167"/>
  <c r="M768" i="167" s="1"/>
  <c r="L768" i="167"/>
  <c r="C768" i="167"/>
  <c r="Q768" i="167"/>
  <c r="I762" i="156"/>
  <c r="D768" i="167"/>
  <c r="C755" i="167"/>
  <c r="L755" i="167"/>
  <c r="I749" i="156"/>
  <c r="D755" i="167"/>
  <c r="Q755" i="167"/>
  <c r="E755" i="167"/>
  <c r="M755" i="167" s="1"/>
  <c r="D80" i="167"/>
  <c r="I74" i="156"/>
  <c r="E80" i="167"/>
  <c r="C80" i="167"/>
  <c r="Q80" i="167"/>
  <c r="L80" i="167"/>
  <c r="I994" i="156"/>
  <c r="E1000" i="167"/>
  <c r="C1000" i="167"/>
  <c r="Q1000" i="167"/>
  <c r="L1000" i="167"/>
  <c r="D1000" i="167"/>
  <c r="Q804" i="167"/>
  <c r="E804" i="167"/>
  <c r="M804" i="167" s="1"/>
  <c r="L804" i="167"/>
  <c r="I798" i="156"/>
  <c r="D804" i="167"/>
  <c r="C804" i="167"/>
  <c r="Q235" i="167"/>
  <c r="D235" i="167"/>
  <c r="E235" i="167"/>
  <c r="M235" i="167" s="1"/>
  <c r="C235" i="167"/>
  <c r="I229" i="156"/>
  <c r="L235" i="167"/>
  <c r="L208" i="167"/>
  <c r="I202" i="156"/>
  <c r="C208" i="167"/>
  <c r="E208" i="167"/>
  <c r="M208" i="167" s="1"/>
  <c r="D208" i="167"/>
  <c r="Q208" i="167"/>
  <c r="I105" i="156"/>
  <c r="Q111" i="167"/>
  <c r="C111" i="167"/>
  <c r="D111" i="167"/>
  <c r="E111" i="167"/>
  <c r="M111" i="167" s="1"/>
  <c r="L111" i="167"/>
  <c r="L915" i="167"/>
  <c r="E915" i="167"/>
  <c r="C915" i="167"/>
  <c r="I909" i="156"/>
  <c r="Q915" i="167"/>
  <c r="D915" i="167"/>
  <c r="C110" i="167"/>
  <c r="Q110" i="167"/>
  <c r="E110" i="167"/>
  <c r="I104" i="156"/>
  <c r="D110" i="167"/>
  <c r="L110" i="167"/>
  <c r="M110" i="167" s="1"/>
  <c r="L810" i="167"/>
  <c r="D810" i="167"/>
  <c r="E810" i="167"/>
  <c r="M810" i="167" s="1"/>
  <c r="C810" i="167"/>
  <c r="I804" i="156"/>
  <c r="Q810" i="167"/>
  <c r="I293" i="156"/>
  <c r="D299" i="167"/>
  <c r="Q299" i="167"/>
  <c r="L299" i="167"/>
  <c r="C299" i="167"/>
  <c r="E299" i="167"/>
  <c r="M299" i="167"/>
  <c r="D118" i="167"/>
  <c r="E118" i="167"/>
  <c r="I112" i="156"/>
  <c r="Q118" i="167"/>
  <c r="C118" i="167"/>
  <c r="L118" i="167"/>
  <c r="AQ19" i="164"/>
  <c r="AQ18" i="164"/>
  <c r="L278" i="167"/>
  <c r="C278" i="167"/>
  <c r="Q278" i="167"/>
  <c r="E278" i="167"/>
  <c r="M278" i="167" s="1"/>
  <c r="D278" i="167"/>
  <c r="I272" i="156"/>
  <c r="D940" i="167"/>
  <c r="E940" i="167"/>
  <c r="M940" i="167" s="1"/>
  <c r="I934" i="156"/>
  <c r="Q940" i="167"/>
  <c r="L940" i="167"/>
  <c r="C940" i="167"/>
  <c r="L60" i="167"/>
  <c r="C60" i="167"/>
  <c r="D60" i="167"/>
  <c r="E60" i="167"/>
  <c r="M60" i="167" s="1"/>
  <c r="Q60" i="167"/>
  <c r="I54" i="156"/>
  <c r="D84" i="167"/>
  <c r="I78" i="156"/>
  <c r="C84" i="167"/>
  <c r="Q84" i="167"/>
  <c r="E84" i="167"/>
  <c r="L84" i="167"/>
  <c r="M84" i="167" s="1"/>
  <c r="E607" i="167"/>
  <c r="I601" i="156"/>
  <c r="C607" i="167"/>
  <c r="Q607" i="167"/>
  <c r="L607" i="167"/>
  <c r="D607" i="167"/>
  <c r="M607" i="167"/>
  <c r="C484" i="167"/>
  <c r="E484" i="167"/>
  <c r="M484" i="167" s="1"/>
  <c r="L484" i="167"/>
  <c r="Q484" i="167"/>
  <c r="D484" i="167"/>
  <c r="I478" i="156"/>
  <c r="Q439" i="167"/>
  <c r="D439" i="167"/>
  <c r="E439" i="167"/>
  <c r="M439" i="167" s="1"/>
  <c r="L439" i="167"/>
  <c r="C439" i="167"/>
  <c r="I433" i="156"/>
  <c r="D867" i="167"/>
  <c r="I861" i="156"/>
  <c r="E867" i="167"/>
  <c r="L867" i="167"/>
  <c r="C867" i="167"/>
  <c r="Q867" i="167"/>
  <c r="Q649" i="167"/>
  <c r="C649" i="167"/>
  <c r="D649" i="167"/>
  <c r="E649" i="167"/>
  <c r="L649" i="167"/>
  <c r="I643" i="156"/>
  <c r="M649" i="167"/>
  <c r="L887" i="167"/>
  <c r="E887" i="167"/>
  <c r="C887" i="167"/>
  <c r="D887" i="167"/>
  <c r="Q887" i="167"/>
  <c r="I881" i="156"/>
  <c r="I831" i="156"/>
  <c r="E837" i="167"/>
  <c r="M837" i="167" s="1"/>
  <c r="C837" i="167"/>
  <c r="Q837" i="167"/>
  <c r="L837" i="167"/>
  <c r="D837" i="167"/>
  <c r="E126" i="167"/>
  <c r="L126" i="167"/>
  <c r="C126" i="167"/>
  <c r="Q126" i="167"/>
  <c r="I120" i="156"/>
  <c r="D126" i="167"/>
  <c r="E24" i="167"/>
  <c r="M24" i="167" s="1"/>
  <c r="L24" i="167"/>
  <c r="I18" i="156"/>
  <c r="D24" i="167"/>
  <c r="C24" i="167"/>
  <c r="Q24" i="167"/>
  <c r="I133" i="156"/>
  <c r="C139" i="167"/>
  <c r="L139" i="167"/>
  <c r="Q139" i="167"/>
  <c r="E139" i="167"/>
  <c r="M139" i="167" s="1"/>
  <c r="D139" i="167"/>
  <c r="D395" i="167"/>
  <c r="E395" i="167"/>
  <c r="M395" i="167" s="1"/>
  <c r="I389" i="156"/>
  <c r="C395" i="167"/>
  <c r="L395" i="167"/>
  <c r="Q395" i="167"/>
  <c r="I919" i="156"/>
  <c r="E925" i="167"/>
  <c r="M925" i="167" s="1"/>
  <c r="C925" i="167"/>
  <c r="Q925" i="167"/>
  <c r="D925" i="167"/>
  <c r="L925" i="167"/>
  <c r="I371" i="156"/>
  <c r="Q377" i="167"/>
  <c r="L377" i="167"/>
  <c r="C377" i="167"/>
  <c r="D377" i="167"/>
  <c r="E377" i="167"/>
  <c r="M377" i="167" s="1"/>
  <c r="L898" i="167"/>
  <c r="D898" i="167"/>
  <c r="I892" i="156"/>
  <c r="Q898" i="167"/>
  <c r="E898" i="167"/>
  <c r="M898" i="167" s="1"/>
  <c r="C898" i="167"/>
  <c r="C83" i="167"/>
  <c r="D83" i="167"/>
  <c r="L83" i="167"/>
  <c r="Q83" i="167"/>
  <c r="E83" i="167"/>
  <c r="M83" i="167" s="1"/>
  <c r="I77" i="156"/>
  <c r="L225" i="167"/>
  <c r="D225" i="167"/>
  <c r="Q225" i="167"/>
  <c r="C225" i="167"/>
  <c r="E225" i="167"/>
  <c r="M225" i="167" s="1"/>
  <c r="I219" i="156"/>
  <c r="E850" i="167"/>
  <c r="D850" i="167"/>
  <c r="L850" i="167"/>
  <c r="M850" i="167" s="1"/>
  <c r="C850" i="167"/>
  <c r="I844" i="156"/>
  <c r="Q850" i="167"/>
  <c r="D550" i="167"/>
  <c r="E550" i="167"/>
  <c r="L550" i="167"/>
  <c r="Q550" i="167"/>
  <c r="C550" i="167"/>
  <c r="I544" i="156"/>
  <c r="Q244" i="167"/>
  <c r="E244" i="167"/>
  <c r="M244" i="167" s="1"/>
  <c r="D244" i="167"/>
  <c r="I238" i="156"/>
  <c r="L244" i="167"/>
  <c r="C244" i="167"/>
  <c r="E782" i="167"/>
  <c r="M782" i="167" s="1"/>
  <c r="L782" i="167"/>
  <c r="C782" i="167"/>
  <c r="I776" i="156"/>
  <c r="D782" i="167"/>
  <c r="Q782" i="167"/>
  <c r="I937" i="156"/>
  <c r="L943" i="167"/>
  <c r="Q943" i="167"/>
  <c r="D943" i="167"/>
  <c r="E943" i="167"/>
  <c r="M943" i="167" s="1"/>
  <c r="C943" i="167"/>
  <c r="E66" i="167"/>
  <c r="M66" i="167" s="1"/>
  <c r="C66" i="167"/>
  <c r="D66" i="167"/>
  <c r="Q66" i="167"/>
  <c r="I60" i="156"/>
  <c r="L66" i="167"/>
  <c r="L565" i="167"/>
  <c r="E565" i="167"/>
  <c r="M565" i="167" s="1"/>
  <c r="Q565" i="167"/>
  <c r="I559" i="156"/>
  <c r="C565" i="167"/>
  <c r="D565" i="167"/>
  <c r="L528" i="167"/>
  <c r="M528" i="167" s="1"/>
  <c r="I522" i="156"/>
  <c r="D528" i="167"/>
  <c r="E528" i="167"/>
  <c r="Q528" i="167"/>
  <c r="C528" i="167"/>
  <c r="I973" i="156"/>
  <c r="L979" i="167"/>
  <c r="Q979" i="167"/>
  <c r="E979" i="167"/>
  <c r="M979" i="167" s="1"/>
  <c r="D979" i="167"/>
  <c r="C979" i="167"/>
  <c r="D981" i="167"/>
  <c r="E981" i="167"/>
  <c r="M981" i="167" s="1"/>
  <c r="C981" i="167"/>
  <c r="L981" i="167"/>
  <c r="I975" i="156"/>
  <c r="Q981" i="167"/>
  <c r="L249" i="167"/>
  <c r="C249" i="167"/>
  <c r="Q249" i="167"/>
  <c r="E249" i="167"/>
  <c r="M249" i="167" s="1"/>
  <c r="I243" i="156"/>
  <c r="D249" i="167"/>
  <c r="C243" i="167"/>
  <c r="L243" i="167"/>
  <c r="M243" i="167" s="1"/>
  <c r="E243" i="167"/>
  <c r="D243" i="167"/>
  <c r="I237" i="156"/>
  <c r="Q243" i="167"/>
  <c r="D583" i="167"/>
  <c r="Q583" i="167"/>
  <c r="E583" i="167"/>
  <c r="M583" i="167" s="1"/>
  <c r="L583" i="167"/>
  <c r="I577" i="156"/>
  <c r="C583" i="167"/>
  <c r="D142" i="167"/>
  <c r="C142" i="167"/>
  <c r="E142" i="167"/>
  <c r="L142" i="167"/>
  <c r="I136" i="156"/>
  <c r="Q142" i="167"/>
  <c r="L184" i="167"/>
  <c r="C184" i="167"/>
  <c r="I178" i="156"/>
  <c r="E184" i="167"/>
  <c r="M184" i="167" s="1"/>
  <c r="Q184" i="167"/>
  <c r="D184" i="167"/>
  <c r="D523" i="167"/>
  <c r="C523" i="167"/>
  <c r="E523" i="167"/>
  <c r="M523" i="167" s="1"/>
  <c r="Q523" i="167"/>
  <c r="I517" i="156"/>
  <c r="L523" i="167"/>
  <c r="D164" i="167"/>
  <c r="I158" i="156"/>
  <c r="E164" i="167"/>
  <c r="Q164" i="167"/>
  <c r="L164" i="167"/>
  <c r="C164" i="167"/>
  <c r="D426" i="167"/>
  <c r="Q426" i="167"/>
  <c r="I420" i="156"/>
  <c r="L426" i="167"/>
  <c r="C426" i="167"/>
  <c r="E426" i="167"/>
  <c r="M426" i="167" s="1"/>
  <c r="E623" i="167"/>
  <c r="Q623" i="167"/>
  <c r="D623" i="167"/>
  <c r="L623" i="167"/>
  <c r="I617" i="156"/>
  <c r="C623" i="167"/>
  <c r="I525" i="156"/>
  <c r="E531" i="167"/>
  <c r="C531" i="167"/>
  <c r="L531" i="167"/>
  <c r="D531" i="167"/>
  <c r="Q531" i="167"/>
  <c r="M531" i="167"/>
  <c r="C700" i="167"/>
  <c r="I694" i="156"/>
  <c r="D700" i="167"/>
  <c r="Q700" i="167"/>
  <c r="L700" i="167"/>
  <c r="E700" i="167"/>
  <c r="M700" i="167"/>
  <c r="C358" i="167"/>
  <c r="L358" i="167"/>
  <c r="I352" i="156"/>
  <c r="E358" i="167"/>
  <c r="Q358" i="167"/>
  <c r="D358" i="167"/>
  <c r="E643" i="167"/>
  <c r="C643" i="167"/>
  <c r="L643" i="167"/>
  <c r="I637" i="156"/>
  <c r="Q643" i="167"/>
  <c r="D643" i="167"/>
  <c r="L571" i="167"/>
  <c r="Q571" i="167"/>
  <c r="D571" i="167"/>
  <c r="E571" i="167"/>
  <c r="I565" i="156"/>
  <c r="C571" i="167"/>
  <c r="E459" i="167"/>
  <c r="D459" i="167"/>
  <c r="Q459" i="167"/>
  <c r="C459" i="167"/>
  <c r="I453" i="156"/>
  <c r="L459" i="167"/>
  <c r="C933" i="167"/>
  <c r="I927" i="156"/>
  <c r="L933" i="167"/>
  <c r="E933" i="167"/>
  <c r="Q933" i="167"/>
  <c r="D933" i="167"/>
  <c r="M933" i="167"/>
  <c r="L35" i="167"/>
  <c r="I29" i="156"/>
  <c r="Q35" i="167"/>
  <c r="C35" i="167"/>
  <c r="D35" i="167"/>
  <c r="E35" i="167"/>
  <c r="M35" i="167" s="1"/>
  <c r="L608" i="167"/>
  <c r="E608" i="167"/>
  <c r="I602" i="156"/>
  <c r="D608" i="167"/>
  <c r="C608" i="167"/>
  <c r="Q608" i="167"/>
  <c r="I174" i="156"/>
  <c r="L180" i="167"/>
  <c r="Q180" i="167"/>
  <c r="C180" i="167"/>
  <c r="D180" i="167"/>
  <c r="E180" i="167"/>
  <c r="M180" i="167" s="1"/>
  <c r="D281" i="167"/>
  <c r="Q281" i="167"/>
  <c r="C281" i="167"/>
  <c r="L281" i="167"/>
  <c r="E281" i="167"/>
  <c r="I275" i="156"/>
  <c r="L954" i="167"/>
  <c r="Q954" i="167"/>
  <c r="E954" i="167"/>
  <c r="C954" i="167"/>
  <c r="D954" i="167"/>
  <c r="I948" i="156"/>
  <c r="E339" i="167"/>
  <c r="I333" i="156"/>
  <c r="C339" i="167"/>
  <c r="Q339" i="167"/>
  <c r="D339" i="167"/>
  <c r="L339" i="167"/>
  <c r="C756" i="167"/>
  <c r="Q756" i="167"/>
  <c r="L756" i="167"/>
  <c r="D756" i="167"/>
  <c r="I750" i="156"/>
  <c r="E756" i="167"/>
  <c r="Q341" i="167"/>
  <c r="D341" i="167"/>
  <c r="L341" i="167"/>
  <c r="E341" i="167"/>
  <c r="M341" i="167" s="1"/>
  <c r="I335" i="156"/>
  <c r="C341" i="167"/>
  <c r="C503" i="167"/>
  <c r="L503" i="167"/>
  <c r="D503" i="167"/>
  <c r="I497" i="156"/>
  <c r="Q503" i="167"/>
  <c r="E503" i="167"/>
  <c r="M503" i="167" s="1"/>
  <c r="E71" i="167"/>
  <c r="M71" i="167" s="1"/>
  <c r="L71" i="167"/>
  <c r="Q71" i="167"/>
  <c r="I65" i="156"/>
  <c r="D71" i="167"/>
  <c r="C71" i="167"/>
  <c r="Q318" i="167"/>
  <c r="D318" i="167"/>
  <c r="I312" i="156"/>
  <c r="E318" i="167"/>
  <c r="M318" i="167" s="1"/>
  <c r="C318" i="167"/>
  <c r="L318" i="167"/>
  <c r="Q967" i="167"/>
  <c r="D967" i="167"/>
  <c r="E967" i="167"/>
  <c r="C967" i="167"/>
  <c r="L967" i="167"/>
  <c r="I961" i="156"/>
  <c r="Q304" i="167"/>
  <c r="E304" i="167"/>
  <c r="D304" i="167"/>
  <c r="I298" i="156"/>
  <c r="L304" i="167"/>
  <c r="C304" i="167"/>
  <c r="M304" i="167"/>
  <c r="E935" i="167"/>
  <c r="L935" i="167"/>
  <c r="D935" i="167"/>
  <c r="I929" i="156"/>
  <c r="C935" i="167"/>
  <c r="Q935" i="167"/>
  <c r="M935" i="167"/>
  <c r="E859" i="167"/>
  <c r="D859" i="167"/>
  <c r="Q859" i="167"/>
  <c r="C859" i="167"/>
  <c r="L859" i="167"/>
  <c r="I853" i="156"/>
  <c r="M859" i="167"/>
  <c r="Q312" i="167"/>
  <c r="L312" i="167"/>
  <c r="C312" i="167"/>
  <c r="I306" i="156"/>
  <c r="D312" i="167"/>
  <c r="E312" i="167"/>
  <c r="M312" i="167" s="1"/>
  <c r="C383" i="167"/>
  <c r="I377" i="156"/>
  <c r="D383" i="167"/>
  <c r="Q383" i="167"/>
  <c r="E383" i="167"/>
  <c r="M383" i="167" s="1"/>
  <c r="L383" i="167"/>
  <c r="L957" i="167"/>
  <c r="I951" i="156"/>
  <c r="E957" i="167"/>
  <c r="M957" i="167" s="1"/>
  <c r="Q957" i="167"/>
  <c r="D957" i="167"/>
  <c r="C957" i="167"/>
  <c r="I745" i="156"/>
  <c r="C751" i="167"/>
  <c r="D751" i="167"/>
  <c r="L751" i="167"/>
  <c r="E751" i="167"/>
  <c r="M751" i="167" s="1"/>
  <c r="Q751" i="167"/>
  <c r="D814" i="167"/>
  <c r="I808" i="156"/>
  <c r="E814" i="167"/>
  <c r="Q814" i="167"/>
  <c r="L814" i="167"/>
  <c r="M814" i="167" s="1"/>
  <c r="C814" i="167"/>
  <c r="C317" i="167"/>
  <c r="L317" i="167"/>
  <c r="E317" i="167"/>
  <c r="M317" i="167" s="1"/>
  <c r="I311" i="156"/>
  <c r="D317" i="167"/>
  <c r="Q317" i="167"/>
  <c r="I996" i="156"/>
  <c r="D1002" i="167"/>
  <c r="Q1002" i="167"/>
  <c r="E1002" i="167"/>
  <c r="C1002" i="167"/>
  <c r="L1002" i="167"/>
  <c r="L999" i="167"/>
  <c r="E999" i="167"/>
  <c r="M999" i="167" s="1"/>
  <c r="I993" i="156"/>
  <c r="Q999" i="167"/>
  <c r="D999" i="167"/>
  <c r="C999" i="167"/>
  <c r="L1010" i="167"/>
  <c r="D1010" i="167"/>
  <c r="I1004" i="156"/>
  <c r="C1010" i="167"/>
  <c r="E1010" i="167"/>
  <c r="M1010" i="167" s="1"/>
  <c r="Q1010" i="167"/>
  <c r="E205" i="167"/>
  <c r="Q205" i="167"/>
  <c r="C205" i="167"/>
  <c r="D205" i="167"/>
  <c r="L205" i="167"/>
  <c r="I199" i="156"/>
  <c r="C651" i="167"/>
  <c r="D651" i="167"/>
  <c r="L651" i="167"/>
  <c r="M651" i="167" s="1"/>
  <c r="Q651" i="167"/>
  <c r="E651" i="167"/>
  <c r="I645" i="156"/>
  <c r="D578" i="167"/>
  <c r="I572" i="156"/>
  <c r="C578" i="167"/>
  <c r="Q578" i="167"/>
  <c r="E578" i="167"/>
  <c r="L578" i="167"/>
  <c r="L422" i="167"/>
  <c r="E422" i="167"/>
  <c r="D422" i="167"/>
  <c r="Q422" i="167"/>
  <c r="C422" i="167"/>
  <c r="I416" i="156"/>
  <c r="C795" i="167"/>
  <c r="Q795" i="167"/>
  <c r="E795" i="167"/>
  <c r="D795" i="167"/>
  <c r="L795" i="167"/>
  <c r="M795" i="167" s="1"/>
  <c r="I789" i="156"/>
  <c r="Q988" i="167"/>
  <c r="L988" i="167"/>
  <c r="E988" i="167"/>
  <c r="I982" i="156"/>
  <c r="D988" i="167"/>
  <c r="C988" i="167"/>
  <c r="E975" i="167"/>
  <c r="M975" i="167" s="1"/>
  <c r="D975" i="167"/>
  <c r="C975" i="167"/>
  <c r="I969" i="156"/>
  <c r="Q975" i="167"/>
  <c r="L975" i="167"/>
  <c r="L825" i="167"/>
  <c r="M825" i="167" s="1"/>
  <c r="I819" i="156"/>
  <c r="C825" i="167"/>
  <c r="E825" i="167"/>
  <c r="Q825" i="167"/>
  <c r="D825" i="167"/>
  <c r="D482" i="167"/>
  <c r="Q482" i="167"/>
  <c r="I476" i="156"/>
  <c r="E482" i="167"/>
  <c r="L482" i="167"/>
  <c r="C482" i="167"/>
  <c r="Q763" i="167"/>
  <c r="I757" i="156"/>
  <c r="C763" i="167"/>
  <c r="D763" i="167"/>
  <c r="L763" i="167"/>
  <c r="E763" i="167"/>
  <c r="M763" i="167" s="1"/>
  <c r="D929" i="167"/>
  <c r="E929" i="167"/>
  <c r="L929" i="167"/>
  <c r="I923" i="156"/>
  <c r="C929" i="167"/>
  <c r="Q929" i="167"/>
  <c r="C105" i="167"/>
  <c r="D105" i="167"/>
  <c r="L105" i="167"/>
  <c r="E105" i="167"/>
  <c r="M105" i="167" s="1"/>
  <c r="I99" i="156"/>
  <c r="Q105" i="167"/>
  <c r="I689" i="156"/>
  <c r="Q695" i="167"/>
  <c r="D695" i="167"/>
  <c r="E695" i="167"/>
  <c r="L695" i="167"/>
  <c r="M695" i="167" s="1"/>
  <c r="C695" i="167"/>
  <c r="Q813" i="167"/>
  <c r="I807" i="156"/>
  <c r="C813" i="167"/>
  <c r="L813" i="167"/>
  <c r="D813" i="167"/>
  <c r="E813" i="167"/>
  <c r="M813" i="167" s="1"/>
  <c r="E860" i="167"/>
  <c r="M860" i="167" s="1"/>
  <c r="Q860" i="167"/>
  <c r="L860" i="167"/>
  <c r="I854" i="156"/>
  <c r="D860" i="167"/>
  <c r="C860" i="167"/>
  <c r="L165" i="167"/>
  <c r="I159" i="156"/>
  <c r="E165" i="167"/>
  <c r="D165" i="167"/>
  <c r="C165" i="167"/>
  <c r="Q165" i="167"/>
  <c r="M165" i="167"/>
  <c r="C775" i="167"/>
  <c r="Q775" i="167"/>
  <c r="I769" i="156"/>
  <c r="L775" i="167"/>
  <c r="E775" i="167"/>
  <c r="D775" i="167"/>
  <c r="M775" i="167"/>
  <c r="I394" i="156"/>
  <c r="D400" i="167"/>
  <c r="E400" i="167"/>
  <c r="Q400" i="167"/>
  <c r="L400" i="167"/>
  <c r="C400" i="167"/>
  <c r="M400" i="167"/>
  <c r="Q928" i="167"/>
  <c r="E928" i="167"/>
  <c r="M928" i="167" s="1"/>
  <c r="D928" i="167"/>
  <c r="I922" i="156"/>
  <c r="C928" i="167"/>
  <c r="L928" i="167"/>
  <c r="E319" i="167"/>
  <c r="D319" i="167"/>
  <c r="L319" i="167"/>
  <c r="I313" i="156"/>
  <c r="C319" i="167"/>
  <c r="Q319" i="167"/>
  <c r="M319" i="167"/>
  <c r="E698" i="167"/>
  <c r="D698" i="167"/>
  <c r="Q698" i="167"/>
  <c r="I692" i="156"/>
  <c r="L698" i="167"/>
  <c r="M698" i="167" s="1"/>
  <c r="C698" i="167"/>
  <c r="D115" i="167"/>
  <c r="I109" i="156"/>
  <c r="L115" i="167"/>
  <c r="C115" i="167"/>
  <c r="Q115" i="167"/>
  <c r="E115" i="167"/>
  <c r="M115" i="167" s="1"/>
  <c r="E734" i="167"/>
  <c r="L734" i="167"/>
  <c r="C734" i="167"/>
  <c r="D734" i="167"/>
  <c r="I728" i="156"/>
  <c r="Q734" i="167"/>
  <c r="Q525" i="167"/>
  <c r="D525" i="167"/>
  <c r="I519" i="156"/>
  <c r="L525" i="167"/>
  <c r="C525" i="167"/>
  <c r="E525" i="167"/>
  <c r="D554" i="167"/>
  <c r="C554" i="167"/>
  <c r="L554" i="167"/>
  <c r="Q554" i="167"/>
  <c r="E554" i="167"/>
  <c r="M554" i="167" s="1"/>
  <c r="I548" i="156"/>
  <c r="D692" i="167"/>
  <c r="Q692" i="167"/>
  <c r="C692" i="167"/>
  <c r="I686" i="156"/>
  <c r="E692" i="167"/>
  <c r="L692" i="167"/>
  <c r="D725" i="167"/>
  <c r="I719" i="156"/>
  <c r="Q725" i="167"/>
  <c r="C725" i="167"/>
  <c r="L725" i="167"/>
  <c r="E725" i="167"/>
  <c r="M725" i="167"/>
  <c r="C573" i="167"/>
  <c r="E573" i="167"/>
  <c r="M573" i="167" s="1"/>
  <c r="I567" i="156"/>
  <c r="Q573" i="167"/>
  <c r="D573" i="167"/>
  <c r="L573" i="167"/>
  <c r="L466" i="167"/>
  <c r="Q466" i="167"/>
  <c r="E466" i="167"/>
  <c r="M466" i="167" s="1"/>
  <c r="C466" i="167"/>
  <c r="I460" i="156"/>
  <c r="D466" i="167"/>
  <c r="L673" i="167"/>
  <c r="D673" i="167"/>
  <c r="Q673" i="167"/>
  <c r="I667" i="156"/>
  <c r="C673" i="167"/>
  <c r="E673" i="167"/>
  <c r="D232" i="167"/>
  <c r="I226" i="156"/>
  <c r="C232" i="167"/>
  <c r="Q232" i="167"/>
  <c r="L232" i="167"/>
  <c r="E232" i="167"/>
  <c r="M232" i="167" s="1"/>
  <c r="I16" i="156"/>
  <c r="E22" i="167"/>
  <c r="D22" i="167"/>
  <c r="C22" i="167"/>
  <c r="L22" i="167"/>
  <c r="Q22" i="167"/>
  <c r="I511" i="156"/>
  <c r="C517" i="167"/>
  <c r="E517" i="167"/>
  <c r="Q517" i="167"/>
  <c r="L517" i="167"/>
  <c r="D517" i="167"/>
  <c r="L306" i="167"/>
  <c r="I300" i="156"/>
  <c r="Q306" i="167"/>
  <c r="C306" i="167"/>
  <c r="D306" i="167"/>
  <c r="E306" i="167"/>
  <c r="L723" i="167"/>
  <c r="D723" i="167"/>
  <c r="C723" i="167"/>
  <c r="I717" i="156"/>
  <c r="E723" i="167"/>
  <c r="Q723" i="167"/>
  <c r="M723" i="167"/>
  <c r="C266" i="167"/>
  <c r="Q266" i="167"/>
  <c r="D266" i="167"/>
  <c r="E266" i="167"/>
  <c r="M266" i="167" s="1"/>
  <c r="I260" i="156"/>
  <c r="L266" i="167"/>
  <c r="C363" i="167"/>
  <c r="I357" i="156"/>
  <c r="L363" i="167"/>
  <c r="D363" i="167"/>
  <c r="Q363" i="167"/>
  <c r="E363" i="167"/>
  <c r="M363" i="167" s="1"/>
  <c r="I792" i="156"/>
  <c r="D798" i="167"/>
  <c r="E798" i="167"/>
  <c r="L798" i="167"/>
  <c r="M798" i="167" s="1"/>
  <c r="C798" i="167"/>
  <c r="Q798" i="167"/>
  <c r="C924" i="167"/>
  <c r="I918" i="156"/>
  <c r="E924" i="167"/>
  <c r="M924" i="167" s="1"/>
  <c r="L924" i="167"/>
  <c r="Q924" i="167"/>
  <c r="D924" i="167"/>
  <c r="Q135" i="167"/>
  <c r="L135" i="167"/>
  <c r="D135" i="167"/>
  <c r="E135" i="167"/>
  <c r="M135" i="167" s="1"/>
  <c r="C135" i="167"/>
  <c r="I129" i="156"/>
  <c r="L541" i="167"/>
  <c r="D541" i="167"/>
  <c r="C541" i="167"/>
  <c r="E541" i="167"/>
  <c r="M541" i="167" s="1"/>
  <c r="Q541" i="167"/>
  <c r="I535" i="156"/>
  <c r="L217" i="167"/>
  <c r="Q217" i="167"/>
  <c r="E217" i="167"/>
  <c r="M217" i="167" s="1"/>
  <c r="D217" i="167"/>
  <c r="C217" i="167"/>
  <c r="I211" i="156"/>
  <c r="C1007" i="167"/>
  <c r="E1007" i="167"/>
  <c r="M1007" i="167" s="1"/>
  <c r="L1007" i="167"/>
  <c r="I1001" i="156"/>
  <c r="D1007" i="167"/>
  <c r="Q1007" i="167"/>
  <c r="I380" i="156"/>
  <c r="E386" i="167"/>
  <c r="L386" i="167"/>
  <c r="D386" i="167"/>
  <c r="Q386" i="167"/>
  <c r="C386" i="167"/>
  <c r="M386" i="167"/>
  <c r="D708" i="167"/>
  <c r="C708" i="167"/>
  <c r="I702" i="156"/>
  <c r="L708" i="167"/>
  <c r="E708" i="167"/>
  <c r="M708" i="167" s="1"/>
  <c r="Q708" i="167"/>
  <c r="D567" i="167"/>
  <c r="L567" i="167"/>
  <c r="I561" i="156"/>
  <c r="Q567" i="167"/>
  <c r="E567" i="167"/>
  <c r="M567" i="167" s="1"/>
  <c r="C567" i="167"/>
  <c r="D282" i="167"/>
  <c r="Q282" i="167"/>
  <c r="C282" i="167"/>
  <c r="E282" i="167"/>
  <c r="I276" i="156"/>
  <c r="L282" i="167"/>
  <c r="E283" i="167"/>
  <c r="M283" i="167" s="1"/>
  <c r="C283" i="167"/>
  <c r="D283" i="167"/>
  <c r="Q283" i="167"/>
  <c r="I277" i="156"/>
  <c r="L283" i="167"/>
  <c r="I906" i="156"/>
  <c r="Q912" i="167"/>
  <c r="D912" i="167"/>
  <c r="E912" i="167"/>
  <c r="M912" i="167" s="1"/>
  <c r="C912" i="167"/>
  <c r="L912" i="167"/>
  <c r="E210" i="167"/>
  <c r="Q210" i="167"/>
  <c r="C210" i="167"/>
  <c r="D210" i="167"/>
  <c r="I204" i="156"/>
  <c r="L210" i="167"/>
  <c r="Q153" i="167"/>
  <c r="D153" i="167"/>
  <c r="L153" i="167"/>
  <c r="C153" i="167"/>
  <c r="E153" i="167"/>
  <c r="I147" i="156"/>
  <c r="M153" i="167"/>
  <c r="I573" i="156"/>
  <c r="D579" i="167"/>
  <c r="L579" i="167"/>
  <c r="Q579" i="167"/>
  <c r="C579" i="167"/>
  <c r="E579" i="167"/>
  <c r="M579" i="167" s="1"/>
  <c r="E774" i="167"/>
  <c r="Q774" i="167"/>
  <c r="L774" i="167"/>
  <c r="C774" i="167"/>
  <c r="I768" i="156"/>
  <c r="D774" i="167"/>
  <c r="L144" i="167"/>
  <c r="E144" i="167"/>
  <c r="M144" i="167" s="1"/>
  <c r="C144" i="167"/>
  <c r="D144" i="167"/>
  <c r="Q144" i="167"/>
  <c r="I138" i="156"/>
  <c r="L559" i="167"/>
  <c r="Q559" i="167"/>
  <c r="E559" i="167"/>
  <c r="M559" i="167" s="1"/>
  <c r="C559" i="167"/>
  <c r="D559" i="167"/>
  <c r="I553" i="156"/>
  <c r="D900" i="167"/>
  <c r="I894" i="156"/>
  <c r="L900" i="167"/>
  <c r="C900" i="167"/>
  <c r="E900" i="167"/>
  <c r="M900" i="167" s="1"/>
  <c r="Q900" i="167"/>
  <c r="I409" i="156"/>
  <c r="D415" i="167"/>
  <c r="L415" i="167"/>
  <c r="C415" i="167"/>
  <c r="Q415" i="167"/>
  <c r="E415" i="167"/>
  <c r="M415" i="167" s="1"/>
  <c r="L136" i="167"/>
  <c r="E136" i="167"/>
  <c r="M136" i="167" s="1"/>
  <c r="C136" i="167"/>
  <c r="D136" i="167"/>
  <c r="Q136" i="167"/>
  <c r="I130" i="156"/>
  <c r="C742" i="167"/>
  <c r="L742" i="167"/>
  <c r="D742" i="167"/>
  <c r="Q742" i="167"/>
  <c r="E742" i="167"/>
  <c r="I736" i="156"/>
  <c r="M742" i="167"/>
  <c r="E387" i="167"/>
  <c r="I381" i="156"/>
  <c r="L387" i="167"/>
  <c r="C387" i="167"/>
  <c r="D387" i="167"/>
  <c r="Q387" i="167"/>
  <c r="D449" i="167"/>
  <c r="I443" i="156"/>
  <c r="Q449" i="167"/>
  <c r="C449" i="167"/>
  <c r="E449" i="167"/>
  <c r="L449" i="167"/>
  <c r="M449" i="167" s="1"/>
  <c r="I258" i="156"/>
  <c r="L264" i="167"/>
  <c r="D264" i="167"/>
  <c r="E264" i="167"/>
  <c r="M264" i="167" s="1"/>
  <c r="Q264" i="167"/>
  <c r="C264" i="167"/>
  <c r="I926" i="156"/>
  <c r="L932" i="167"/>
  <c r="E932" i="167"/>
  <c r="D932" i="167"/>
  <c r="Q932" i="167"/>
  <c r="C932" i="167"/>
  <c r="E841" i="167"/>
  <c r="M841" i="167" s="1"/>
  <c r="D841" i="167"/>
  <c r="L841" i="167"/>
  <c r="Q841" i="167"/>
  <c r="I835" i="156"/>
  <c r="C841" i="167"/>
  <c r="I889" i="156"/>
  <c r="C895" i="167"/>
  <c r="Q895" i="167"/>
  <c r="L895" i="167"/>
  <c r="E895" i="167"/>
  <c r="D895" i="167"/>
  <c r="C344" i="167"/>
  <c r="D344" i="167"/>
  <c r="E344" i="167"/>
  <c r="M344" i="167" s="1"/>
  <c r="L344" i="167"/>
  <c r="Q344" i="167"/>
  <c r="I338" i="156"/>
  <c r="D784" i="167"/>
  <c r="Q784" i="167"/>
  <c r="I778" i="156"/>
  <c r="L784" i="167"/>
  <c r="E784" i="167"/>
  <c r="M784" i="167" s="1"/>
  <c r="C784" i="167"/>
  <c r="D45" i="167"/>
  <c r="C45" i="167"/>
  <c r="E45" i="167"/>
  <c r="Q45" i="167"/>
  <c r="I39" i="156"/>
  <c r="L45" i="167"/>
  <c r="C406" i="167"/>
  <c r="D406" i="167"/>
  <c r="E406" i="167"/>
  <c r="M406" i="167" s="1"/>
  <c r="Q406" i="167"/>
  <c r="I400" i="156"/>
  <c r="L406" i="167"/>
  <c r="D891" i="167"/>
  <c r="L891" i="167"/>
  <c r="E891" i="167"/>
  <c r="Q891" i="167"/>
  <c r="I885" i="156"/>
  <c r="C891" i="167"/>
  <c r="E480" i="167"/>
  <c r="I474" i="156"/>
  <c r="C480" i="167"/>
  <c r="L480" i="167"/>
  <c r="D480" i="167"/>
  <c r="Q480" i="167"/>
  <c r="M480" i="167"/>
  <c r="E806" i="167"/>
  <c r="Q806" i="167"/>
  <c r="C806" i="167"/>
  <c r="D806" i="167"/>
  <c r="I800" i="156"/>
  <c r="L806" i="167"/>
  <c r="M806" i="167"/>
  <c r="D303" i="167"/>
  <c r="C303" i="167"/>
  <c r="I297" i="156"/>
  <c r="Q303" i="167"/>
  <c r="E303" i="167"/>
  <c r="L303" i="167"/>
  <c r="M303" i="167"/>
  <c r="C1009" i="167"/>
  <c r="Q1009" i="167"/>
  <c r="I1003" i="156"/>
  <c r="D1009" i="167"/>
  <c r="L1009" i="167"/>
  <c r="E1009" i="167"/>
  <c r="C609" i="167"/>
  <c r="L609" i="167"/>
  <c r="D609" i="167"/>
  <c r="Q609" i="167"/>
  <c r="I603" i="156"/>
  <c r="E609" i="167"/>
  <c r="M609" i="167" s="1"/>
  <c r="Q178" i="167"/>
  <c r="C178" i="167"/>
  <c r="L178" i="167"/>
  <c r="D178" i="167"/>
  <c r="I172" i="156"/>
  <c r="E178" i="167"/>
  <c r="M178" i="167" s="1"/>
  <c r="L689" i="167"/>
  <c r="E689" i="167"/>
  <c r="M689" i="167" s="1"/>
  <c r="Q689" i="167"/>
  <c r="C689" i="167"/>
  <c r="D689" i="167"/>
  <c r="I683" i="156"/>
  <c r="Q214" i="167"/>
  <c r="I208" i="156"/>
  <c r="C214" i="167"/>
  <c r="D214" i="167"/>
  <c r="L214" i="167"/>
  <c r="E214" i="167"/>
  <c r="I722" i="156"/>
  <c r="E728" i="167"/>
  <c r="M728" i="167" s="1"/>
  <c r="C728" i="167"/>
  <c r="D728" i="167"/>
  <c r="Q728" i="167"/>
  <c r="L728" i="167"/>
  <c r="I968" i="156"/>
  <c r="E974" i="167"/>
  <c r="M974" i="167" s="1"/>
  <c r="D974" i="167"/>
  <c r="L974" i="167"/>
  <c r="C974" i="167"/>
  <c r="Q974" i="167"/>
  <c r="Q577" i="167"/>
  <c r="L577" i="167"/>
  <c r="I571" i="156"/>
  <c r="C577" i="167"/>
  <c r="D577" i="167"/>
  <c r="E577" i="167"/>
  <c r="M577" i="167" s="1"/>
  <c r="L370" i="167"/>
  <c r="E370" i="167"/>
  <c r="M370" i="167" s="1"/>
  <c r="D370" i="167"/>
  <c r="Q370" i="167"/>
  <c r="I364" i="156"/>
  <c r="C370" i="167"/>
  <c r="E752" i="167"/>
  <c r="M752" i="167" s="1"/>
  <c r="D752" i="167"/>
  <c r="C752" i="167"/>
  <c r="Q752" i="167"/>
  <c r="I746" i="156"/>
  <c r="L752" i="167"/>
  <c r="C501" i="167"/>
  <c r="D501" i="167"/>
  <c r="I495" i="156"/>
  <c r="Q501" i="167"/>
  <c r="L501" i="167"/>
  <c r="E501" i="167"/>
  <c r="I698" i="156"/>
  <c r="Q704" i="167"/>
  <c r="E704" i="167"/>
  <c r="M704" i="167" s="1"/>
  <c r="D704" i="167"/>
  <c r="C704" i="167"/>
  <c r="L704" i="167"/>
  <c r="C790" i="167"/>
  <c r="Q790" i="167"/>
  <c r="D790" i="167"/>
  <c r="L790" i="167"/>
  <c r="I784" i="156"/>
  <c r="E790" i="167"/>
  <c r="C333" i="167"/>
  <c r="D333" i="167"/>
  <c r="E333" i="167"/>
  <c r="M333" i="167" s="1"/>
  <c r="I327" i="156"/>
  <c r="Q333" i="167"/>
  <c r="L333" i="167"/>
  <c r="Q584" i="167"/>
  <c r="L584" i="167"/>
  <c r="E584" i="167"/>
  <c r="M584" i="167" s="1"/>
  <c r="C584" i="167"/>
  <c r="D584" i="167"/>
  <c r="I578" i="156"/>
  <c r="D533" i="167"/>
  <c r="I527" i="156"/>
  <c r="L533" i="167"/>
  <c r="Q533" i="167"/>
  <c r="E533" i="167"/>
  <c r="M533" i="167" s="1"/>
  <c r="C533" i="167"/>
  <c r="C632" i="167"/>
  <c r="I626" i="156"/>
  <c r="L632" i="167"/>
  <c r="Q632" i="167"/>
  <c r="E632" i="167"/>
  <c r="D632" i="167"/>
  <c r="D593" i="167"/>
  <c r="E593" i="167"/>
  <c r="C593" i="167"/>
  <c r="Q593" i="167"/>
  <c r="I587" i="156"/>
  <c r="L593" i="167"/>
  <c r="C95" i="167"/>
  <c r="I89" i="156"/>
  <c r="E95" i="167"/>
  <c r="L95" i="167"/>
  <c r="D95" i="167"/>
  <c r="Q95" i="167"/>
  <c r="M95" i="167"/>
  <c r="I584" i="156"/>
  <c r="L590" i="167"/>
  <c r="C590" i="167"/>
  <c r="E590" i="167"/>
  <c r="D590" i="167"/>
  <c r="Q590" i="167"/>
  <c r="C744" i="167"/>
  <c r="D744" i="167"/>
  <c r="L744" i="167"/>
  <c r="E744" i="167"/>
  <c r="M744" i="167" s="1"/>
  <c r="Q744" i="167"/>
  <c r="I738" i="156"/>
  <c r="L31" i="167"/>
  <c r="C31" i="167"/>
  <c r="D31" i="167"/>
  <c r="Q31" i="167"/>
  <c r="E31" i="167"/>
  <c r="M31" i="167" s="1"/>
  <c r="I25" i="156"/>
  <c r="C938" i="167"/>
  <c r="D938" i="167"/>
  <c r="L938" i="167"/>
  <c r="E938" i="167"/>
  <c r="I932" i="156"/>
  <c r="Q938" i="167"/>
  <c r="Q674" i="167"/>
  <c r="L674" i="167"/>
  <c r="D674" i="167"/>
  <c r="E674" i="167"/>
  <c r="M674" i="167" s="1"/>
  <c r="C674" i="167"/>
  <c r="I668" i="156"/>
  <c r="L206" i="167"/>
  <c r="D206" i="167"/>
  <c r="C206" i="167"/>
  <c r="E206" i="167"/>
  <c r="Q206" i="167"/>
  <c r="I200" i="156"/>
  <c r="D452" i="167"/>
  <c r="C452" i="167"/>
  <c r="L452" i="167"/>
  <c r="E452" i="167"/>
  <c r="M452" i="167" s="1"/>
  <c r="I446" i="156"/>
  <c r="Q452" i="167"/>
  <c r="I748" i="156"/>
  <c r="C754" i="167"/>
  <c r="D754" i="167"/>
  <c r="E754" i="167"/>
  <c r="M754" i="167" s="1"/>
  <c r="L754" i="167"/>
  <c r="Q754" i="167"/>
  <c r="E771" i="167"/>
  <c r="M771" i="167" s="1"/>
  <c r="L771" i="167"/>
  <c r="Q771" i="167"/>
  <c r="C771" i="167"/>
  <c r="I765" i="156"/>
  <c r="D771" i="167"/>
  <c r="I191" i="156"/>
  <c r="C197" i="167"/>
  <c r="Q197" i="167"/>
  <c r="L197" i="167"/>
  <c r="D197" i="167"/>
  <c r="E197" i="167"/>
  <c r="Q787" i="167"/>
  <c r="I781" i="156"/>
  <c r="L787" i="167"/>
  <c r="C787" i="167"/>
  <c r="D787" i="167"/>
  <c r="E787" i="167"/>
  <c r="I328" i="156"/>
  <c r="Q334" i="167"/>
  <c r="L334" i="167"/>
  <c r="C334" i="167"/>
  <c r="E334" i="167"/>
  <c r="D334" i="167"/>
  <c r="L187" i="167"/>
  <c r="D187" i="167"/>
  <c r="E187" i="167"/>
  <c r="I181" i="156"/>
  <c r="Q187" i="167"/>
  <c r="C187" i="167"/>
  <c r="M187" i="167"/>
  <c r="D61" i="167"/>
  <c r="Q61" i="167"/>
  <c r="I55" i="156"/>
  <c r="C61" i="167"/>
  <c r="E61" i="167"/>
  <c r="M61" i="167" s="1"/>
  <c r="L61" i="167"/>
  <c r="D707" i="167"/>
  <c r="E707" i="167"/>
  <c r="C707" i="167"/>
  <c r="L707" i="167"/>
  <c r="Q707" i="167"/>
  <c r="I701" i="156"/>
  <c r="D478" i="167"/>
  <c r="I472" i="156"/>
  <c r="E478" i="167"/>
  <c r="L478" i="167"/>
  <c r="C478" i="167"/>
  <c r="Q478" i="167"/>
  <c r="M478" i="167"/>
  <c r="L350" i="167"/>
  <c r="M350" i="167" s="1"/>
  <c r="I344" i="156"/>
  <c r="E350" i="167"/>
  <c r="C350" i="167"/>
  <c r="D350" i="167"/>
  <c r="Q350" i="167"/>
  <c r="Q843" i="167"/>
  <c r="E843" i="167"/>
  <c r="L843" i="167"/>
  <c r="C843" i="167"/>
  <c r="I837" i="156"/>
  <c r="D843" i="167"/>
  <c r="L961" i="167"/>
  <c r="C961" i="167"/>
  <c r="D961" i="167"/>
  <c r="Q961" i="167"/>
  <c r="E961" i="167"/>
  <c r="I955" i="156"/>
  <c r="D128" i="167"/>
  <c r="Q128" i="167"/>
  <c r="C128" i="167"/>
  <c r="L128" i="167"/>
  <c r="I122" i="156"/>
  <c r="E128" i="167"/>
  <c r="M128" i="167" s="1"/>
  <c r="D710" i="167"/>
  <c r="Q710" i="167"/>
  <c r="E710" i="167"/>
  <c r="C710" i="167"/>
  <c r="I704" i="156"/>
  <c r="L710" i="167"/>
  <c r="M710" i="167" s="1"/>
  <c r="E511" i="167"/>
  <c r="M511" i="167" s="1"/>
  <c r="Q511" i="167"/>
  <c r="L511" i="167"/>
  <c r="C511" i="167"/>
  <c r="I505" i="156"/>
  <c r="D511" i="167"/>
  <c r="I396" i="156"/>
  <c r="C402" i="167"/>
  <c r="L402" i="167"/>
  <c r="E402" i="167"/>
  <c r="M402" i="167" s="1"/>
  <c r="Q402" i="167"/>
  <c r="D402" i="167"/>
  <c r="Q425" i="167"/>
  <c r="I419" i="156"/>
  <c r="D425" i="167"/>
  <c r="L425" i="167"/>
  <c r="E425" i="167"/>
  <c r="M425" i="167" s="1"/>
  <c r="C425" i="167"/>
  <c r="I552" i="156"/>
  <c r="L558" i="167"/>
  <c r="D558" i="167"/>
  <c r="E558" i="167"/>
  <c r="Q558" i="167"/>
  <c r="C558" i="167"/>
  <c r="D696" i="167"/>
  <c r="I690" i="156"/>
  <c r="L696" i="167"/>
  <c r="E696" i="167"/>
  <c r="Q696" i="167"/>
  <c r="C696" i="167"/>
  <c r="M696" i="167"/>
  <c r="Q290" i="167"/>
  <c r="L290" i="167"/>
  <c r="I284" i="156"/>
  <c r="E290" i="167"/>
  <c r="M290" i="167" s="1"/>
  <c r="D290" i="167"/>
  <c r="C290" i="167"/>
  <c r="E959" i="167"/>
  <c r="Q959" i="167"/>
  <c r="D959" i="167"/>
  <c r="C959" i="167"/>
  <c r="I953" i="156"/>
  <c r="L959" i="167"/>
  <c r="E43" i="167"/>
  <c r="M43" i="167" s="1"/>
  <c r="D43" i="167"/>
  <c r="I37" i="156"/>
  <c r="Q43" i="167"/>
  <c r="C43" i="167"/>
  <c r="L43" i="167"/>
  <c r="E67" i="167"/>
  <c r="C67" i="167"/>
  <c r="I61" i="156"/>
  <c r="L67" i="167"/>
  <c r="M67" i="167" s="1"/>
  <c r="D67" i="167"/>
  <c r="Q67" i="167"/>
  <c r="C376" i="167"/>
  <c r="I370" i="156"/>
  <c r="Q376" i="167"/>
  <c r="E376" i="167"/>
  <c r="D376" i="167"/>
  <c r="L376" i="167"/>
  <c r="M376" i="167" s="1"/>
  <c r="L875" i="167"/>
  <c r="D875" i="167"/>
  <c r="Q875" i="167"/>
  <c r="C875" i="167"/>
  <c r="E875" i="167"/>
  <c r="M875" i="167" s="1"/>
  <c r="I869" i="156"/>
  <c r="C828" i="167"/>
  <c r="Q828" i="167"/>
  <c r="E828" i="167"/>
  <c r="D828" i="167"/>
  <c r="I822" i="156"/>
  <c r="L828" i="167"/>
  <c r="D995" i="167"/>
  <c r="Q995" i="167"/>
  <c r="L995" i="167"/>
  <c r="C995" i="167"/>
  <c r="I989" i="156"/>
  <c r="E995" i="167"/>
  <c r="D207" i="167"/>
  <c r="I201" i="156"/>
  <c r="C207" i="167"/>
  <c r="E207" i="167"/>
  <c r="Q207" i="167"/>
  <c r="L207" i="167"/>
  <c r="C58" i="167"/>
  <c r="I52" i="156"/>
  <c r="D58" i="167"/>
  <c r="Q58" i="167"/>
  <c r="L58" i="167"/>
  <c r="E58" i="167"/>
  <c r="I716" i="156"/>
  <c r="Q722" i="167"/>
  <c r="C722" i="167"/>
  <c r="L722" i="167"/>
  <c r="E722" i="167"/>
  <c r="D722" i="167"/>
  <c r="C893" i="167"/>
  <c r="D893" i="167"/>
  <c r="I887" i="156"/>
  <c r="E893" i="167"/>
  <c r="Q893" i="167"/>
  <c r="L893" i="167"/>
  <c r="D448" i="167"/>
  <c r="E448" i="167"/>
  <c r="M448" i="167" s="1"/>
  <c r="I442" i="156"/>
  <c r="C448" i="167"/>
  <c r="L448" i="167"/>
  <c r="Q448" i="167"/>
  <c r="Q186" i="167"/>
  <c r="E186" i="167"/>
  <c r="L186" i="167"/>
  <c r="I180" i="156"/>
  <c r="C186" i="167"/>
  <c r="D186" i="167"/>
  <c r="Q996" i="167"/>
  <c r="C996" i="167"/>
  <c r="I990" i="156"/>
  <c r="L996" i="167"/>
  <c r="M996" i="167" s="1"/>
  <c r="E996" i="167"/>
  <c r="D996" i="167"/>
  <c r="D701" i="167"/>
  <c r="C701" i="167"/>
  <c r="L701" i="167"/>
  <c r="I695" i="156"/>
  <c r="E701" i="167"/>
  <c r="M701" i="167" s="1"/>
  <c r="Q701" i="167"/>
  <c r="Q1012" i="167"/>
  <c r="L1012" i="167"/>
  <c r="E1012" i="167"/>
  <c r="D1012" i="167"/>
  <c r="C1012" i="167"/>
  <c r="I1006" i="156"/>
  <c r="E329" i="167"/>
  <c r="C329" i="167"/>
  <c r="I323" i="156"/>
  <c r="D329" i="167"/>
  <c r="L329" i="167"/>
  <c r="Q329" i="167"/>
  <c r="M329" i="167"/>
  <c r="C99" i="167"/>
  <c r="D99" i="167"/>
  <c r="I93" i="156"/>
  <c r="L99" i="167"/>
  <c r="Q99" i="167"/>
  <c r="E99" i="167"/>
  <c r="M99" i="167"/>
  <c r="I949" i="156"/>
  <c r="Q955" i="167"/>
  <c r="C955" i="167"/>
  <c r="D955" i="167"/>
  <c r="E955" i="167"/>
  <c r="L955" i="167"/>
  <c r="M955" i="167"/>
  <c r="D627" i="167"/>
  <c r="E627" i="167"/>
  <c r="C627" i="167"/>
  <c r="I621" i="156"/>
  <c r="L627" i="167"/>
  <c r="M627" i="167" s="1"/>
  <c r="Q627" i="167"/>
  <c r="L563" i="167"/>
  <c r="Q563" i="167"/>
  <c r="D563" i="167"/>
  <c r="I557" i="156"/>
  <c r="E563" i="167"/>
  <c r="M563" i="167" s="1"/>
  <c r="C563" i="167"/>
  <c r="C127" i="167"/>
  <c r="I121" i="156"/>
  <c r="Q127" i="167"/>
  <c r="E127" i="167"/>
  <c r="M127" i="167" s="1"/>
  <c r="L127" i="167"/>
  <c r="D127" i="167"/>
  <c r="L817" i="167"/>
  <c r="M817" i="167" s="1"/>
  <c r="Q817" i="167"/>
  <c r="C817" i="167"/>
  <c r="I811" i="156"/>
  <c r="D817" i="167"/>
  <c r="E817" i="167"/>
  <c r="C913" i="167"/>
  <c r="I907" i="156"/>
  <c r="Q913" i="167"/>
  <c r="D913" i="167"/>
  <c r="E913" i="167"/>
  <c r="M913" i="167" s="1"/>
  <c r="L913" i="167"/>
  <c r="Q731" i="167"/>
  <c r="I725" i="156"/>
  <c r="L731" i="167"/>
  <c r="M731" i="167" s="1"/>
  <c r="E731" i="167"/>
  <c r="D731" i="167"/>
  <c r="C731" i="167"/>
  <c r="Q457" i="167"/>
  <c r="D457" i="167"/>
  <c r="L457" i="167"/>
  <c r="I451" i="156"/>
  <c r="C457" i="167"/>
  <c r="E457" i="167"/>
  <c r="M457" i="167" s="1"/>
  <c r="L167" i="167"/>
  <c r="Q167" i="167"/>
  <c r="M167" i="167"/>
  <c r="D167" i="167"/>
  <c r="E167" i="167"/>
  <c r="I161" i="156"/>
  <c r="C167" i="167"/>
  <c r="AN6" i="167"/>
  <c r="I461" i="156"/>
  <c r="Q467" i="167"/>
  <c r="C467" i="167"/>
  <c r="D467" i="167"/>
  <c r="L467" i="167"/>
  <c r="E467" i="167"/>
  <c r="M467" i="167" s="1"/>
  <c r="Q311" i="167"/>
  <c r="C311" i="167"/>
  <c r="L311" i="167"/>
  <c r="I305" i="156"/>
  <c r="E311" i="167"/>
  <c r="D311" i="167"/>
  <c r="I422" i="156"/>
  <c r="D428" i="167"/>
  <c r="Q428" i="167"/>
  <c r="E428" i="167"/>
  <c r="L428" i="167"/>
  <c r="M428" i="167" s="1"/>
  <c r="C428" i="167"/>
  <c r="C513" i="167"/>
  <c r="E513" i="167"/>
  <c r="D513" i="167"/>
  <c r="Q513" i="167"/>
  <c r="I507" i="156"/>
  <c r="L513" i="167"/>
  <c r="Q851" i="167"/>
  <c r="I845" i="156"/>
  <c r="D851" i="167"/>
  <c r="E851" i="167"/>
  <c r="C851" i="167"/>
  <c r="L851" i="167"/>
  <c r="D597" i="167"/>
  <c r="E597" i="167"/>
  <c r="M597" i="167" s="1"/>
  <c r="I591" i="156"/>
  <c r="L597" i="167"/>
  <c r="Q597" i="167"/>
  <c r="C597" i="167"/>
  <c r="Q653" i="167"/>
  <c r="I647" i="156"/>
  <c r="D653" i="167"/>
  <c r="C653" i="167"/>
  <c r="L653" i="167"/>
  <c r="E653" i="167"/>
  <c r="I321" i="156"/>
  <c r="C327" i="167"/>
  <c r="D327" i="167"/>
  <c r="L327" i="167"/>
  <c r="E327" i="167"/>
  <c r="Q327" i="167"/>
  <c r="L179" i="167"/>
  <c r="M179" i="167" s="1"/>
  <c r="E179" i="167"/>
  <c r="I173" i="156"/>
  <c r="D179" i="167"/>
  <c r="Q179" i="167"/>
  <c r="C179" i="167"/>
  <c r="M423" i="167"/>
  <c r="C423" i="167"/>
  <c r="Q423" i="167"/>
  <c r="D423" i="167"/>
  <c r="L423" i="167"/>
  <c r="I417" i="156"/>
  <c r="E423" i="167"/>
  <c r="I210" i="156"/>
  <c r="D216" i="167"/>
  <c r="L216" i="167"/>
  <c r="Q216" i="167"/>
  <c r="E216" i="167"/>
  <c r="M216" i="167" s="1"/>
  <c r="C216" i="167"/>
  <c r="Q397" i="167"/>
  <c r="E397" i="167"/>
  <c r="M397" i="167" s="1"/>
  <c r="D397" i="167"/>
  <c r="I391" i="156"/>
  <c r="C397" i="167"/>
  <c r="L397" i="167"/>
  <c r="D293" i="167"/>
  <c r="C293" i="167"/>
  <c r="L293" i="167"/>
  <c r="I287" i="156"/>
  <c r="Q293" i="167"/>
  <c r="E293" i="167"/>
  <c r="I820" i="156"/>
  <c r="C826" i="167"/>
  <c r="L826" i="167"/>
  <c r="E826" i="167"/>
  <c r="Q826" i="167"/>
  <c r="D826" i="167"/>
  <c r="E676" i="167"/>
  <c r="M676" i="167" s="1"/>
  <c r="L676" i="167"/>
  <c r="C676" i="167"/>
  <c r="I670" i="156"/>
  <c r="D676" i="167"/>
  <c r="Q676" i="167"/>
  <c r="L647" i="167"/>
  <c r="Q647" i="167"/>
  <c r="C647" i="167"/>
  <c r="D647" i="167"/>
  <c r="I641" i="156"/>
  <c r="E647" i="167"/>
  <c r="M647" i="167" s="1"/>
  <c r="Q471" i="167"/>
  <c r="I465" i="156"/>
  <c r="D471" i="167"/>
  <c r="L471" i="167"/>
  <c r="C471" i="167"/>
  <c r="E471" i="167"/>
  <c r="M471" i="167" s="1"/>
  <c r="Q226" i="167"/>
  <c r="E226" i="167"/>
  <c r="M226" i="167" s="1"/>
  <c r="I220" i="156"/>
  <c r="D226" i="167"/>
  <c r="L226" i="167"/>
  <c r="C226" i="167"/>
  <c r="E788" i="167"/>
  <c r="L788" i="167"/>
  <c r="M788" i="167" s="1"/>
  <c r="I782" i="156"/>
  <c r="C788" i="167"/>
  <c r="D788" i="167"/>
  <c r="Q788" i="167"/>
  <c r="I873" i="156"/>
  <c r="D879" i="167"/>
  <c r="L879" i="167"/>
  <c r="Q879" i="167"/>
  <c r="C879" i="167"/>
  <c r="E879" i="167"/>
  <c r="L739" i="167"/>
  <c r="C739" i="167"/>
  <c r="Q739" i="167"/>
  <c r="E739" i="167"/>
  <c r="D739" i="167"/>
  <c r="I733" i="156"/>
  <c r="E97" i="167"/>
  <c r="C97" i="167"/>
  <c r="I91" i="156"/>
  <c r="L97" i="167"/>
  <c r="D97" i="167"/>
  <c r="Q97" i="167"/>
  <c r="L170" i="167"/>
  <c r="C170" i="167"/>
  <c r="I164" i="156"/>
  <c r="Q170" i="167"/>
  <c r="D170" i="167"/>
  <c r="E170" i="167"/>
  <c r="M170" i="167"/>
  <c r="C496" i="167"/>
  <c r="Q496" i="167"/>
  <c r="E496" i="167"/>
  <c r="M496" i="167" s="1"/>
  <c r="L496" i="167"/>
  <c r="D496" i="167"/>
  <c r="I490" i="156"/>
  <c r="Q69" i="167"/>
  <c r="D69" i="167"/>
  <c r="L69" i="167"/>
  <c r="E69" i="167"/>
  <c r="M69" i="167" s="1"/>
  <c r="I63" i="156"/>
  <c r="C69" i="167"/>
  <c r="L300" i="167"/>
  <c r="D300" i="167"/>
  <c r="Q300" i="167"/>
  <c r="I294" i="156"/>
  <c r="E300" i="167"/>
  <c r="M300" i="167" s="1"/>
  <c r="C300" i="167"/>
  <c r="Q911" i="167"/>
  <c r="D911" i="167"/>
  <c r="I905" i="156"/>
  <c r="L911" i="167"/>
  <c r="C911" i="167"/>
  <c r="E911" i="167"/>
  <c r="M911" i="167" s="1"/>
  <c r="Q539" i="167"/>
  <c r="E539" i="167"/>
  <c r="M539" i="167" s="1"/>
  <c r="D539" i="167"/>
  <c r="I533" i="156"/>
  <c r="L539" i="167"/>
  <c r="C539" i="167"/>
  <c r="Q414" i="167"/>
  <c r="I408" i="156"/>
  <c r="E414" i="167"/>
  <c r="M414" i="167" s="1"/>
  <c r="C414" i="167"/>
  <c r="L414" i="167"/>
  <c r="D414" i="167"/>
  <c r="I599" i="156"/>
  <c r="D605" i="167"/>
  <c r="C605" i="167"/>
  <c r="L605" i="167"/>
  <c r="E605" i="167"/>
  <c r="M605" i="167" s="1"/>
  <c r="Q605" i="167"/>
  <c r="E709" i="167"/>
  <c r="M709" i="167" s="1"/>
  <c r="L709" i="167"/>
  <c r="I703" i="156"/>
  <c r="D709" i="167"/>
  <c r="C709" i="167"/>
  <c r="Q709" i="167"/>
  <c r="C156" i="167"/>
  <c r="Q156" i="167"/>
  <c r="E156" i="167"/>
  <c r="L156" i="167"/>
  <c r="D156" i="167"/>
  <c r="I150" i="156"/>
  <c r="C535" i="167"/>
  <c r="E535" i="167"/>
  <c r="D535" i="167"/>
  <c r="L535" i="167"/>
  <c r="I529" i="156"/>
  <c r="Q535" i="167"/>
  <c r="D445" i="167"/>
  <c r="E445" i="167"/>
  <c r="L445" i="167"/>
  <c r="C445" i="167"/>
  <c r="I439" i="156"/>
  <c r="Q445" i="167"/>
  <c r="M445" i="167"/>
  <c r="E705" i="167"/>
  <c r="M705" i="167" s="1"/>
  <c r="L705" i="167"/>
  <c r="Q705" i="167"/>
  <c r="D705" i="167"/>
  <c r="C705" i="167"/>
  <c r="I699" i="156"/>
  <c r="E337" i="167"/>
  <c r="M337" i="167" s="1"/>
  <c r="I331" i="156"/>
  <c r="Q337" i="167"/>
  <c r="L337" i="167"/>
  <c r="D337" i="167"/>
  <c r="C337" i="167"/>
  <c r="E379" i="167"/>
  <c r="L379" i="167"/>
  <c r="Q379" i="167"/>
  <c r="D379" i="167"/>
  <c r="C379" i="167"/>
  <c r="I373" i="156"/>
  <c r="E766" i="167"/>
  <c r="L766" i="167"/>
  <c r="C766" i="167"/>
  <c r="I760" i="156"/>
  <c r="D766" i="167"/>
  <c r="Q766" i="167"/>
  <c r="D939" i="167"/>
  <c r="E939" i="167"/>
  <c r="M939" i="167" s="1"/>
  <c r="C939" i="167"/>
  <c r="Q939" i="167"/>
  <c r="L939" i="167"/>
  <c r="I933" i="156"/>
  <c r="I666" i="156"/>
  <c r="L672" i="167"/>
  <c r="D672" i="167"/>
  <c r="Q672" i="167"/>
  <c r="E672" i="167"/>
  <c r="C672" i="167"/>
  <c r="D434" i="167"/>
  <c r="C434" i="167"/>
  <c r="E434" i="167"/>
  <c r="I428" i="156"/>
  <c r="L434" i="167"/>
  <c r="Q434" i="167"/>
  <c r="D453" i="167"/>
  <c r="L453" i="167"/>
  <c r="Q453" i="167"/>
  <c r="C453" i="167"/>
  <c r="I447" i="156"/>
  <c r="E453" i="167"/>
  <c r="M453" i="167" s="1"/>
  <c r="L679" i="167"/>
  <c r="D679" i="167"/>
  <c r="E679" i="167"/>
  <c r="C679" i="167"/>
  <c r="I673" i="156"/>
  <c r="Q679" i="167"/>
  <c r="M679" i="167"/>
  <c r="C177" i="167"/>
  <c r="D177" i="167"/>
  <c r="I171" i="156"/>
  <c r="L177" i="167"/>
  <c r="Q177" i="167"/>
  <c r="E177" i="167"/>
  <c r="M177" i="167" s="1"/>
  <c r="E910" i="167"/>
  <c r="L910" i="167"/>
  <c r="C910" i="167"/>
  <c r="D910" i="167"/>
  <c r="I904" i="156"/>
  <c r="Q910" i="167"/>
  <c r="I479" i="156"/>
  <c r="Q485" i="167"/>
  <c r="C485" i="167"/>
  <c r="D485" i="167"/>
  <c r="E485" i="167"/>
  <c r="L485" i="167"/>
  <c r="C260" i="167"/>
  <c r="D260" i="167"/>
  <c r="Q260" i="167"/>
  <c r="L260" i="167"/>
  <c r="E260" i="167"/>
  <c r="M260" i="167" s="1"/>
  <c r="I254" i="156"/>
  <c r="L808" i="167"/>
  <c r="Q808" i="167"/>
  <c r="E808" i="167"/>
  <c r="M808" i="167" s="1"/>
  <c r="C808" i="167"/>
  <c r="D808" i="167"/>
  <c r="I802" i="156"/>
  <c r="C758" i="167"/>
  <c r="I752" i="156"/>
  <c r="D758" i="167"/>
  <c r="E758" i="167"/>
  <c r="M758" i="167" s="1"/>
  <c r="L758" i="167"/>
  <c r="Q758" i="167"/>
  <c r="I198" i="156"/>
  <c r="C204" i="167"/>
  <c r="E204" i="167"/>
  <c r="M204" i="167" s="1"/>
  <c r="D204" i="167"/>
  <c r="L204" i="167"/>
  <c r="Q204" i="167"/>
  <c r="E325" i="167"/>
  <c r="I319" i="156"/>
  <c r="D325" i="167"/>
  <c r="Q325" i="167"/>
  <c r="C325" i="167"/>
  <c r="L325" i="167"/>
  <c r="I549" i="156"/>
  <c r="E555" i="167"/>
  <c r="Q555" i="167"/>
  <c r="C555" i="167"/>
  <c r="D555" i="167"/>
  <c r="L555" i="167"/>
  <c r="D138" i="167"/>
  <c r="C138" i="167"/>
  <c r="Q138" i="167"/>
  <c r="E138" i="167"/>
  <c r="M138" i="167" s="1"/>
  <c r="L138" i="167"/>
  <c r="I132" i="156"/>
  <c r="L140" i="167"/>
  <c r="I134" i="156"/>
  <c r="E140" i="167"/>
  <c r="M140" i="167" s="1"/>
  <c r="C140" i="167"/>
  <c r="D140" i="167"/>
  <c r="Q140" i="167"/>
  <c r="I189" i="156"/>
  <c r="L195" i="167"/>
  <c r="Q195" i="167"/>
  <c r="D195" i="167"/>
  <c r="E195" i="167"/>
  <c r="M195" i="167" s="1"/>
  <c r="C195" i="167"/>
  <c r="C324" i="167"/>
  <c r="L324" i="167"/>
  <c r="Q324" i="167"/>
  <c r="E324" i="167"/>
  <c r="M324" i="167" s="1"/>
  <c r="D324" i="167"/>
  <c r="I318" i="156"/>
  <c r="D693" i="167"/>
  <c r="E693" i="167"/>
  <c r="I687" i="156"/>
  <c r="L693" i="167"/>
  <c r="M693" i="167" s="1"/>
  <c r="C693" i="167"/>
  <c r="Q693" i="167"/>
  <c r="E315" i="167"/>
  <c r="M315" i="167" s="1"/>
  <c r="Q315" i="167"/>
  <c r="C315" i="167"/>
  <c r="I309" i="156"/>
  <c r="D315" i="167"/>
  <c r="L315" i="167"/>
  <c r="C716" i="167"/>
  <c r="L716" i="167"/>
  <c r="Q716" i="167"/>
  <c r="I710" i="156"/>
  <c r="D716" i="167"/>
  <c r="E716" i="167"/>
  <c r="M716" i="167" s="1"/>
  <c r="C543" i="167"/>
  <c r="D543" i="167"/>
  <c r="E543" i="167"/>
  <c r="I537" i="156"/>
  <c r="L543" i="167"/>
  <c r="Q543" i="167"/>
  <c r="L388" i="167"/>
  <c r="Q388" i="167"/>
  <c r="I382" i="156"/>
  <c r="C388" i="167"/>
  <c r="D388" i="167"/>
  <c r="E388" i="167"/>
  <c r="M388" i="167" s="1"/>
  <c r="E729" i="167"/>
  <c r="D729" i="167"/>
  <c r="L729" i="167"/>
  <c r="Q729" i="167"/>
  <c r="C729" i="167"/>
  <c r="I723" i="156"/>
  <c r="I308" i="156"/>
  <c r="Q314" i="167"/>
  <c r="C314" i="167"/>
  <c r="L314" i="167"/>
  <c r="E314" i="167"/>
  <c r="D314" i="167"/>
  <c r="E272" i="167"/>
  <c r="M272" i="167" s="1"/>
  <c r="Q272" i="167"/>
  <c r="L272" i="167"/>
  <c r="I266" i="156"/>
  <c r="D272" i="167"/>
  <c r="C272" i="167"/>
  <c r="Q410" i="167"/>
  <c r="I404" i="156"/>
  <c r="L410" i="167"/>
  <c r="C410" i="167"/>
  <c r="D410" i="167"/>
  <c r="E410" i="167"/>
  <c r="M410" i="167" s="1"/>
  <c r="Q619" i="167"/>
  <c r="E619" i="167"/>
  <c r="M619" i="167" s="1"/>
  <c r="D619" i="167"/>
  <c r="L619" i="167"/>
  <c r="I613" i="156"/>
  <c r="C619" i="167"/>
  <c r="L119" i="167"/>
  <c r="I113" i="156"/>
  <c r="Q119" i="167"/>
  <c r="D119" i="167"/>
  <c r="C119" i="167"/>
  <c r="E119" i="167"/>
  <c r="Q505" i="167"/>
  <c r="L505" i="167"/>
  <c r="E505" i="167"/>
  <c r="D505" i="167"/>
  <c r="I499" i="156"/>
  <c r="C505" i="167"/>
  <c r="C779" i="167"/>
  <c r="Q779" i="167"/>
  <c r="L779" i="167"/>
  <c r="I773" i="156"/>
  <c r="D779" i="167"/>
  <c r="E779" i="167"/>
  <c r="Q151" i="167"/>
  <c r="C151" i="167"/>
  <c r="E151" i="167"/>
  <c r="L151" i="167"/>
  <c r="M151" i="167" s="1"/>
  <c r="D151" i="167"/>
  <c r="I145" i="156"/>
  <c r="Q196" i="167"/>
  <c r="L196" i="167"/>
  <c r="D196" i="167"/>
  <c r="I190" i="156"/>
  <c r="C196" i="167"/>
  <c r="E196" i="167"/>
  <c r="M196" i="167" s="1"/>
  <c r="D348" i="167"/>
  <c r="L348" i="167"/>
  <c r="I342" i="156"/>
  <c r="C348" i="167"/>
  <c r="Q348" i="167"/>
  <c r="E348" i="167"/>
  <c r="M348" i="167" s="1"/>
  <c r="Q640" i="167"/>
  <c r="C640" i="167"/>
  <c r="L640" i="167"/>
  <c r="I634" i="156"/>
  <c r="E640" i="167"/>
  <c r="D640" i="167"/>
  <c r="M640" i="167"/>
  <c r="C713" i="167"/>
  <c r="Q713" i="167"/>
  <c r="D713" i="167"/>
  <c r="E713" i="167"/>
  <c r="I707" i="156"/>
  <c r="L713" i="167"/>
  <c r="C730" i="167"/>
  <c r="I724" i="156"/>
  <c r="L730" i="167"/>
  <c r="D730" i="167"/>
  <c r="E730" i="167"/>
  <c r="Q730" i="167"/>
  <c r="M730" i="167"/>
  <c r="L916" i="167"/>
  <c r="E916" i="167"/>
  <c r="I910" i="156"/>
  <c r="Q916" i="167"/>
  <c r="D916" i="167"/>
  <c r="C916" i="167"/>
  <c r="E33" i="167"/>
  <c r="M33" i="167" s="1"/>
  <c r="D33" i="167"/>
  <c r="L33" i="167"/>
  <c r="I27" i="156"/>
  <c r="C33" i="167"/>
  <c r="Q33" i="167"/>
  <c r="I915" i="156"/>
  <c r="D921" i="167"/>
  <c r="Q921" i="167"/>
  <c r="C921" i="167"/>
  <c r="E921" i="167"/>
  <c r="M921" i="167" s="1"/>
  <c r="L921" i="167"/>
  <c r="E258" i="167"/>
  <c r="Q258" i="167"/>
  <c r="D258" i="167"/>
  <c r="C258" i="167"/>
  <c r="L258" i="167"/>
  <c r="I252" i="156"/>
  <c r="M258" i="167"/>
  <c r="I430" i="156"/>
  <c r="L436" i="167"/>
  <c r="C436" i="167"/>
  <c r="E436" i="167"/>
  <c r="M436" i="167" s="1"/>
  <c r="D436" i="167"/>
  <c r="Q436" i="167"/>
  <c r="E246" i="167"/>
  <c r="M246" i="167" s="1"/>
  <c r="C246" i="167"/>
  <c r="L246" i="167"/>
  <c r="D246" i="167"/>
  <c r="I240" i="156"/>
  <c r="Q246" i="167"/>
  <c r="C962" i="167"/>
  <c r="Q962" i="167"/>
  <c r="D962" i="167"/>
  <c r="E962" i="167"/>
  <c r="I956" i="156"/>
  <c r="L962" i="167"/>
  <c r="C537" i="167"/>
  <c r="L537" i="167"/>
  <c r="Q537" i="167"/>
  <c r="E537" i="167"/>
  <c r="M537" i="167" s="1"/>
  <c r="I531" i="156"/>
  <c r="D537" i="167"/>
  <c r="I262" i="156"/>
  <c r="E268" i="167"/>
  <c r="D268" i="167"/>
  <c r="L268" i="167"/>
  <c r="Q268" i="167"/>
  <c r="C268" i="167"/>
  <c r="E456" i="167"/>
  <c r="M456" i="167" s="1"/>
  <c r="Q456" i="167"/>
  <c r="C456" i="167"/>
  <c r="D456" i="167"/>
  <c r="I450" i="156"/>
  <c r="L456" i="167"/>
  <c r="D542" i="167"/>
  <c r="I536" i="156"/>
  <c r="E542" i="167"/>
  <c r="M542" i="167" s="1"/>
  <c r="L542" i="167"/>
  <c r="Q542" i="167"/>
  <c r="C542" i="167"/>
  <c r="D384" i="167"/>
  <c r="Q384" i="167"/>
  <c r="E384" i="167"/>
  <c r="M384" i="167" s="1"/>
  <c r="I378" i="156"/>
  <c r="L384" i="167"/>
  <c r="C384" i="167"/>
  <c r="Q486" i="167"/>
  <c r="C486" i="167"/>
  <c r="E486" i="167"/>
  <c r="D486" i="167"/>
  <c r="I480" i="156"/>
  <c r="L486" i="167"/>
  <c r="M486" i="167"/>
  <c r="E595" i="167"/>
  <c r="D595" i="167"/>
  <c r="L595" i="167"/>
  <c r="C595" i="167"/>
  <c r="Q595" i="167"/>
  <c r="I589" i="156"/>
  <c r="M595" i="167"/>
  <c r="E19" i="167"/>
  <c r="L19" i="167"/>
  <c r="I13" i="156"/>
  <c r="Q19" i="167"/>
  <c r="C19" i="167"/>
  <c r="D19" i="167"/>
  <c r="M19" i="167"/>
  <c r="C373" i="167"/>
  <c r="I367" i="156"/>
  <c r="L373" i="167"/>
  <c r="Q373" i="167"/>
  <c r="E373" i="167"/>
  <c r="D373" i="167"/>
  <c r="M373" i="167"/>
  <c r="M240" i="167"/>
  <c r="D240" i="167"/>
  <c r="Q240" i="167"/>
  <c r="L240" i="167"/>
  <c r="E240" i="167"/>
  <c r="C240" i="167"/>
  <c r="I234" i="156"/>
  <c r="Q21" i="167"/>
  <c r="C21" i="167"/>
  <c r="I15" i="156"/>
  <c r="E21" i="167"/>
  <c r="M21" i="167" s="1"/>
  <c r="L21" i="167"/>
  <c r="D21" i="167"/>
  <c r="C279" i="167"/>
  <c r="E279" i="167"/>
  <c r="L279" i="167"/>
  <c r="Q279" i="167"/>
  <c r="D279" i="167"/>
  <c r="I273" i="156"/>
  <c r="M279" i="167"/>
  <c r="E192" i="167"/>
  <c r="I186" i="156"/>
  <c r="L192" i="167"/>
  <c r="D192" i="167"/>
  <c r="C192" i="167"/>
  <c r="Q192" i="167"/>
  <c r="Q1005" i="167"/>
  <c r="D1005" i="167"/>
  <c r="E1005" i="167"/>
  <c r="L1005" i="167"/>
  <c r="M1005" i="167" s="1"/>
  <c r="C1005" i="167"/>
  <c r="I999" i="156"/>
  <c r="L472" i="167"/>
  <c r="D472" i="167"/>
  <c r="C472" i="167"/>
  <c r="E472" i="167"/>
  <c r="I466" i="156"/>
  <c r="Q472" i="167"/>
  <c r="L980" i="167"/>
  <c r="I974" i="156"/>
  <c r="C980" i="167"/>
  <c r="Q980" i="167"/>
  <c r="E980" i="167"/>
  <c r="M980" i="167" s="1"/>
  <c r="D980" i="167"/>
  <c r="L302" i="167"/>
  <c r="E302" i="167"/>
  <c r="M302" i="167" s="1"/>
  <c r="C302" i="167"/>
  <c r="I296" i="156"/>
  <c r="D302" i="167"/>
  <c r="Q302" i="167"/>
  <c r="D182" i="167"/>
  <c r="C182" i="167"/>
  <c r="L182" i="167"/>
  <c r="I176" i="156"/>
  <c r="M182" i="167"/>
  <c r="Q182" i="167"/>
  <c r="E182" i="167"/>
  <c r="E464" i="167"/>
  <c r="Q464" i="167"/>
  <c r="D464" i="167"/>
  <c r="L464" i="167"/>
  <c r="C464" i="167"/>
  <c r="I458" i="156"/>
  <c r="I386" i="156"/>
  <c r="C392" i="167"/>
  <c r="L392" i="167"/>
  <c r="Q392" i="167"/>
  <c r="D392" i="167"/>
  <c r="E392" i="167"/>
  <c r="C59" i="167"/>
  <c r="E59" i="167"/>
  <c r="I53" i="156"/>
  <c r="D59" i="167"/>
  <c r="Q59" i="167"/>
  <c r="L59" i="167"/>
  <c r="M59" i="167" s="1"/>
  <c r="E171" i="167"/>
  <c r="Q171" i="167"/>
  <c r="L171" i="167"/>
  <c r="D171" i="167"/>
  <c r="I165" i="156"/>
  <c r="C171" i="167"/>
  <c r="I315" i="156"/>
  <c r="D321" i="167"/>
  <c r="C321" i="167"/>
  <c r="E321" i="167"/>
  <c r="M321" i="167" s="1"/>
  <c r="Q321" i="167"/>
  <c r="L321" i="167"/>
  <c r="E971" i="167"/>
  <c r="M971" i="167" s="1"/>
  <c r="C971" i="167"/>
  <c r="D971" i="167"/>
  <c r="Q971" i="167"/>
  <c r="L971" i="167"/>
  <c r="I965" i="156"/>
  <c r="D591" i="167"/>
  <c r="I585" i="156"/>
  <c r="C591" i="167"/>
  <c r="Q591" i="167"/>
  <c r="L591" i="167"/>
  <c r="E591" i="167"/>
  <c r="D332" i="167"/>
  <c r="E332" i="167"/>
  <c r="M332" i="167" s="1"/>
  <c r="L332" i="167"/>
  <c r="C332" i="167"/>
  <c r="Q332" i="167"/>
  <c r="I326" i="156"/>
  <c r="D587" i="167"/>
  <c r="Q587" i="167"/>
  <c r="C587" i="167"/>
  <c r="L587" i="167"/>
  <c r="E587" i="167"/>
  <c r="M587" i="167" s="1"/>
  <c r="I581" i="156"/>
  <c r="C945" i="167"/>
  <c r="Q945" i="167"/>
  <c r="L945" i="167"/>
  <c r="E945" i="167"/>
  <c r="M945" i="167" s="1"/>
  <c r="I939" i="156"/>
  <c r="D945" i="167"/>
  <c r="I978" i="156"/>
  <c r="D984" i="167"/>
  <c r="Q984" i="167"/>
  <c r="L984" i="167"/>
  <c r="M984" i="167" s="1"/>
  <c r="C984" i="167"/>
  <c r="E984" i="167"/>
  <c r="E338" i="167"/>
  <c r="I332" i="156"/>
  <c r="D338" i="167"/>
  <c r="C338" i="167"/>
  <c r="Q338" i="167"/>
  <c r="L338" i="167"/>
  <c r="M338" i="167" s="1"/>
  <c r="I429" i="156"/>
  <c r="L435" i="167"/>
  <c r="C435" i="167"/>
  <c r="E435" i="167"/>
  <c r="M435" i="167" s="1"/>
  <c r="Q435" i="167"/>
  <c r="D435" i="167"/>
  <c r="E1004" i="167"/>
  <c r="L1004" i="167"/>
  <c r="C1004" i="167"/>
  <c r="Q1004" i="167"/>
  <c r="I998" i="156"/>
  <c r="D1004" i="167"/>
  <c r="C475" i="167"/>
  <c r="E475" i="167"/>
  <c r="I469" i="156"/>
  <c r="Q475" i="167"/>
  <c r="D475" i="167"/>
  <c r="L475" i="167"/>
  <c r="Q481" i="167"/>
  <c r="L481" i="167"/>
  <c r="D481" i="167"/>
  <c r="E481" i="167"/>
  <c r="M481" i="167" s="1"/>
  <c r="I475" i="156"/>
  <c r="C481" i="167"/>
  <c r="D23" i="167"/>
  <c r="I17" i="156"/>
  <c r="L23" i="167"/>
  <c r="Q23" i="167"/>
  <c r="E23" i="167"/>
  <c r="M23" i="167" s="1"/>
  <c r="C23" i="167"/>
  <c r="D295" i="167"/>
  <c r="M295" i="167"/>
  <c r="C295" i="167"/>
  <c r="Q295" i="167"/>
  <c r="E295" i="167"/>
  <c r="I289" i="156"/>
  <c r="L295" i="167"/>
  <c r="I665" i="156"/>
  <c r="Q671" i="167"/>
  <c r="L671" i="167"/>
  <c r="E671" i="167"/>
  <c r="D671" i="167"/>
  <c r="C671" i="167"/>
  <c r="M671" i="167"/>
  <c r="I635" i="156"/>
  <c r="C641" i="167"/>
  <c r="D641" i="167"/>
  <c r="L641" i="167"/>
  <c r="E641" i="167"/>
  <c r="M641" i="167" s="1"/>
  <c r="Q641" i="167"/>
  <c r="L419" i="167"/>
  <c r="C419" i="167"/>
  <c r="I413" i="156"/>
  <c r="E419" i="167"/>
  <c r="Q419" i="167"/>
  <c r="D419" i="167"/>
  <c r="M419" i="167"/>
  <c r="I310" i="156"/>
  <c r="E316" i="167"/>
  <c r="L316" i="167"/>
  <c r="C316" i="167"/>
  <c r="D316" i="167"/>
  <c r="Q316" i="167"/>
  <c r="E292" i="167"/>
  <c r="M292" i="167" s="1"/>
  <c r="D292" i="167"/>
  <c r="Q292" i="167"/>
  <c r="I286" i="156"/>
  <c r="C292" i="167"/>
  <c r="L292" i="167"/>
  <c r="Q468" i="167"/>
  <c r="I462" i="156"/>
  <c r="C468" i="167"/>
  <c r="D468" i="167"/>
  <c r="L468" i="167"/>
  <c r="E468" i="167"/>
  <c r="M468" i="167" s="1"/>
  <c r="C919" i="167"/>
  <c r="I913" i="156"/>
  <c r="Q919" i="167"/>
  <c r="D919" i="167"/>
  <c r="E919" i="167"/>
  <c r="M919" i="167" s="1"/>
  <c r="L919" i="167"/>
  <c r="D800" i="167"/>
  <c r="I794" i="156"/>
  <c r="E800" i="167"/>
  <c r="M800" i="167" s="1"/>
  <c r="Q800" i="167"/>
  <c r="L800" i="167"/>
  <c r="C800" i="167"/>
  <c r="E934" i="167"/>
  <c r="M934" i="167" s="1"/>
  <c r="I928" i="156"/>
  <c r="C934" i="167"/>
  <c r="D934" i="167"/>
  <c r="Q934" i="167"/>
  <c r="L934" i="167"/>
  <c r="L740" i="167"/>
  <c r="E740" i="167"/>
  <c r="D740" i="167"/>
  <c r="I734" i="156"/>
  <c r="Q740" i="167"/>
  <c r="C740" i="167"/>
  <c r="Q236" i="167"/>
  <c r="I230" i="156"/>
  <c r="L236" i="167"/>
  <c r="E236" i="167"/>
  <c r="M236" i="167" s="1"/>
  <c r="C236" i="167"/>
  <c r="D236" i="167"/>
  <c r="C657" i="167"/>
  <c r="E657" i="167"/>
  <c r="Q657" i="167"/>
  <c r="I651" i="156"/>
  <c r="D657" i="167"/>
  <c r="L657" i="167"/>
  <c r="E684" i="167"/>
  <c r="D684" i="167"/>
  <c r="Q684" i="167"/>
  <c r="C684" i="167"/>
  <c r="L684" i="167"/>
  <c r="I678" i="156"/>
  <c r="D495" i="167"/>
  <c r="Q495" i="167"/>
  <c r="E495" i="167"/>
  <c r="C495" i="167"/>
  <c r="I489" i="156"/>
  <c r="L495" i="167"/>
  <c r="M495" i="167" s="1"/>
  <c r="D521" i="167"/>
  <c r="C521" i="167"/>
  <c r="E521" i="167"/>
  <c r="M521" i="167" s="1"/>
  <c r="L521" i="167"/>
  <c r="Q521" i="167"/>
  <c r="I515" i="156"/>
  <c r="I611" i="156"/>
  <c r="C617" i="167"/>
  <c r="Q617" i="167"/>
  <c r="D617" i="167"/>
  <c r="E617" i="167"/>
  <c r="L617" i="167"/>
  <c r="C717" i="167"/>
  <c r="D717" i="167"/>
  <c r="E717" i="167"/>
  <c r="M717" i="167" s="1"/>
  <c r="Q717" i="167"/>
  <c r="L717" i="167"/>
  <c r="I711" i="156"/>
  <c r="L129" i="167"/>
  <c r="D129" i="167"/>
  <c r="E129" i="167"/>
  <c r="C129" i="167"/>
  <c r="Q129" i="167"/>
  <c r="I123" i="156"/>
  <c r="C908" i="167"/>
  <c r="E908" i="167"/>
  <c r="M908" i="167" s="1"/>
  <c r="I902" i="156"/>
  <c r="D908" i="167"/>
  <c r="Q908" i="167"/>
  <c r="L908" i="167"/>
  <c r="D966" i="167"/>
  <c r="E966" i="167"/>
  <c r="M966" i="167" s="1"/>
  <c r="I960" i="156"/>
  <c r="Q966" i="167"/>
  <c r="C966" i="167"/>
  <c r="L966" i="167"/>
  <c r="L446" i="167"/>
  <c r="D446" i="167"/>
  <c r="Q446" i="167"/>
  <c r="E446" i="167"/>
  <c r="I440" i="156"/>
  <c r="C446" i="167"/>
  <c r="M446" i="167"/>
  <c r="Q628" i="167"/>
  <c r="L628" i="167"/>
  <c r="C628" i="167"/>
  <c r="E628" i="167"/>
  <c r="M628" i="167" s="1"/>
  <c r="I622" i="156"/>
  <c r="D628" i="167"/>
  <c r="I586" i="156"/>
  <c r="D592" i="167"/>
  <c r="C592" i="167"/>
  <c r="L592" i="167"/>
  <c r="Q592" i="167"/>
  <c r="E592" i="167"/>
  <c r="L721" i="167"/>
  <c r="I715" i="156"/>
  <c r="D721" i="167"/>
  <c r="C721" i="167"/>
  <c r="E721" i="167"/>
  <c r="M721" i="167" s="1"/>
  <c r="Q721" i="167"/>
  <c r="C615" i="167"/>
  <c r="L615" i="167"/>
  <c r="I609" i="156"/>
  <c r="D615" i="167"/>
  <c r="E615" i="167"/>
  <c r="Q615" i="167"/>
  <c r="L447" i="167"/>
  <c r="Q447" i="167"/>
  <c r="C447" i="167"/>
  <c r="E447" i="167"/>
  <c r="I441" i="156"/>
  <c r="D447" i="167"/>
  <c r="I648" i="156"/>
  <c r="D654" i="167"/>
  <c r="C654" i="167"/>
  <c r="Q654" i="167"/>
  <c r="E654" i="167"/>
  <c r="M654" i="167" s="1"/>
  <c r="L654" i="167"/>
  <c r="I390" i="156"/>
  <c r="Q396" i="167"/>
  <c r="C396" i="167"/>
  <c r="E396" i="167"/>
  <c r="L396" i="167"/>
  <c r="D396" i="167"/>
  <c r="C270" i="167"/>
  <c r="Q270" i="167"/>
  <c r="L270" i="167"/>
  <c r="I264" i="156"/>
  <c r="E270" i="167"/>
  <c r="M270" i="167" s="1"/>
  <c r="D270" i="167"/>
  <c r="D877" i="167"/>
  <c r="I871" i="156"/>
  <c r="E877" i="167"/>
  <c r="L877" i="167"/>
  <c r="Q877" i="167"/>
  <c r="C877" i="167"/>
  <c r="C863" i="167"/>
  <c r="I857" i="156"/>
  <c r="D863" i="167"/>
  <c r="E863" i="167"/>
  <c r="Q863" i="167"/>
  <c r="L863" i="167"/>
  <c r="I317" i="156"/>
  <c r="C323" i="167"/>
  <c r="L323" i="167"/>
  <c r="Q323" i="167"/>
  <c r="D323" i="167"/>
  <c r="E323" i="167"/>
  <c r="M323" i="167" s="1"/>
  <c r="D474" i="167"/>
  <c r="E474" i="167"/>
  <c r="M474" i="167" s="1"/>
  <c r="Q474" i="167"/>
  <c r="L474" i="167"/>
  <c r="C474" i="167"/>
  <c r="I468" i="156"/>
  <c r="L552" i="167"/>
  <c r="D552" i="167"/>
  <c r="C552" i="167"/>
  <c r="I546" i="156"/>
  <c r="E552" i="167"/>
  <c r="M552" i="167"/>
  <c r="Q552" i="167"/>
  <c r="I449" i="156"/>
  <c r="C455" i="167"/>
  <c r="Q455" i="167"/>
  <c r="D455" i="167"/>
  <c r="L455" i="167"/>
  <c r="E455" i="167"/>
  <c r="M455" i="167" s="1"/>
  <c r="Q479" i="167"/>
  <c r="L479" i="167"/>
  <c r="M479" i="167" s="1"/>
  <c r="C479" i="167"/>
  <c r="E479" i="167"/>
  <c r="D479" i="167"/>
  <c r="I473" i="156"/>
  <c r="E89" i="167"/>
  <c r="Q89" i="167"/>
  <c r="L89" i="167"/>
  <c r="C89" i="167"/>
  <c r="D89" i="167"/>
  <c r="I83" i="156"/>
  <c r="M89" i="167"/>
  <c r="E248" i="167"/>
  <c r="I242" i="156"/>
  <c r="Q248" i="167"/>
  <c r="C248" i="167"/>
  <c r="L248" i="167"/>
  <c r="D248" i="167"/>
  <c r="M248" i="167"/>
  <c r="E515" i="167"/>
  <c r="Q515" i="167"/>
  <c r="I509" i="156"/>
  <c r="L515" i="167"/>
  <c r="C515" i="167"/>
  <c r="D515" i="167"/>
  <c r="L280" i="167"/>
  <c r="C280" i="167"/>
  <c r="Q280" i="167"/>
  <c r="D280" i="167"/>
  <c r="E280" i="167"/>
  <c r="M280" i="167" s="1"/>
  <c r="I274" i="156"/>
  <c r="C526" i="167"/>
  <c r="L526" i="167"/>
  <c r="D526" i="167"/>
  <c r="I520" i="156"/>
  <c r="Q526" i="167"/>
  <c r="E526" i="167"/>
  <c r="L328" i="167"/>
  <c r="Q328" i="167"/>
  <c r="D328" i="167"/>
  <c r="C328" i="167"/>
  <c r="I322" i="156"/>
  <c r="E328" i="167"/>
  <c r="L146" i="167"/>
  <c r="I140" i="156"/>
  <c r="Q146" i="167"/>
  <c r="E146" i="167"/>
  <c r="M146" i="167" s="1"/>
  <c r="C146" i="167"/>
  <c r="D146" i="167"/>
  <c r="E190" i="167"/>
  <c r="I184" i="156"/>
  <c r="D190" i="167"/>
  <c r="L190" i="167"/>
  <c r="Q190" i="167"/>
  <c r="C190" i="167"/>
  <c r="E660" i="167"/>
  <c r="C660" i="167"/>
  <c r="I654" i="156"/>
  <c r="L660" i="167"/>
  <c r="Q660" i="167"/>
  <c r="D660" i="167"/>
  <c r="C527" i="167"/>
  <c r="I521" i="156"/>
  <c r="Q527" i="167"/>
  <c r="E527" i="167"/>
  <c r="M527" i="167" s="1"/>
  <c r="L527" i="167"/>
  <c r="D527" i="167"/>
  <c r="I770" i="156"/>
  <c r="E776" i="167"/>
  <c r="M776" i="167" s="1"/>
  <c r="L776" i="167"/>
  <c r="C776" i="167"/>
  <c r="Q776" i="167"/>
  <c r="D776" i="167"/>
  <c r="C642" i="167"/>
  <c r="D642" i="167"/>
  <c r="Q642" i="167"/>
  <c r="L642" i="167"/>
  <c r="E642" i="167"/>
  <c r="M642" i="167" s="1"/>
  <c r="I636" i="156"/>
  <c r="I31" i="156"/>
  <c r="L37" i="167"/>
  <c r="Q37" i="167"/>
  <c r="D37" i="167"/>
  <c r="C37" i="167"/>
  <c r="E37" i="167"/>
  <c r="M37" i="167" s="1"/>
  <c r="C720" i="167"/>
  <c r="L720" i="167"/>
  <c r="I714" i="156"/>
  <c r="Q720" i="167"/>
  <c r="E720" i="167"/>
  <c r="D720" i="167"/>
  <c r="Q809" i="167"/>
  <c r="I803" i="156"/>
  <c r="E809" i="167"/>
  <c r="L809" i="167"/>
  <c r="D809" i="167"/>
  <c r="C809" i="167"/>
  <c r="M809" i="167"/>
  <c r="Q122" i="167"/>
  <c r="E122" i="167"/>
  <c r="D122" i="167"/>
  <c r="C122" i="167"/>
  <c r="I116" i="156"/>
  <c r="L122" i="167"/>
  <c r="M122" i="167"/>
  <c r="E349" i="167"/>
  <c r="Q349" i="167"/>
  <c r="D349" i="167"/>
  <c r="C349" i="167"/>
  <c r="L349" i="167"/>
  <c r="I343" i="156"/>
  <c r="M349" i="167"/>
  <c r="E404" i="167"/>
  <c r="Q404" i="167"/>
  <c r="D404" i="167"/>
  <c r="L404" i="167"/>
  <c r="C404" i="167"/>
  <c r="I398" i="156"/>
  <c r="I842" i="156"/>
  <c r="Q848" i="167"/>
  <c r="C848" i="167"/>
  <c r="D848" i="167"/>
  <c r="L848" i="167"/>
  <c r="E848" i="167"/>
  <c r="M848" i="167" s="1"/>
  <c r="C443" i="167"/>
  <c r="I437" i="156"/>
  <c r="D443" i="167"/>
  <c r="E443" i="167"/>
  <c r="L443" i="167"/>
  <c r="M443" i="167" s="1"/>
  <c r="Q443" i="167"/>
  <c r="Q948" i="167"/>
  <c r="L948" i="167"/>
  <c r="I942" i="156"/>
  <c r="E948" i="167"/>
  <c r="M948" i="167" s="1"/>
  <c r="D948" i="167"/>
  <c r="C948" i="167"/>
  <c r="E131" i="167"/>
  <c r="L131" i="167"/>
  <c r="C131" i="167"/>
  <c r="D131" i="167"/>
  <c r="Q131" i="167"/>
  <c r="I125" i="156"/>
  <c r="E39" i="167"/>
  <c r="Q39" i="167"/>
  <c r="C39" i="167"/>
  <c r="D39" i="167"/>
  <c r="I33" i="156"/>
  <c r="L39" i="167"/>
  <c r="M39" i="167" s="1"/>
  <c r="L441" i="167"/>
  <c r="I435" i="156"/>
  <c r="D441" i="167"/>
  <c r="C441" i="167"/>
  <c r="E441" i="167"/>
  <c r="M441" i="167" s="1"/>
  <c r="Q441" i="167"/>
  <c r="D155" i="167"/>
  <c r="L155" i="167"/>
  <c r="C155" i="167"/>
  <c r="E155" i="167"/>
  <c r="M155" i="167" s="1"/>
  <c r="Q155" i="167"/>
  <c r="I149" i="156"/>
  <c r="E91" i="167"/>
  <c r="M91" i="167" s="1"/>
  <c r="C91" i="167"/>
  <c r="L91" i="167"/>
  <c r="I85" i="156"/>
  <c r="Q91" i="167"/>
  <c r="D91" i="167"/>
  <c r="Q886" i="167"/>
  <c r="C886" i="167"/>
  <c r="E886" i="167"/>
  <c r="I880" i="156"/>
  <c r="D886" i="167"/>
  <c r="L886" i="167"/>
  <c r="D228" i="167"/>
  <c r="I222" i="156"/>
  <c r="E228" i="167"/>
  <c r="C228" i="167"/>
  <c r="L228" i="167"/>
  <c r="Q228" i="167"/>
  <c r="C25" i="167"/>
  <c r="L25" i="167"/>
  <c r="D25" i="167"/>
  <c r="Q25" i="167"/>
  <c r="I19" i="156"/>
  <c r="E25" i="167"/>
  <c r="M25" i="167" s="1"/>
  <c r="D668" i="167"/>
  <c r="I662" i="156"/>
  <c r="Q668" i="167"/>
  <c r="E668" i="167"/>
  <c r="M668" i="167" s="1"/>
  <c r="L668" i="167"/>
  <c r="C668" i="167"/>
  <c r="C63" i="167"/>
  <c r="D63" i="167"/>
  <c r="Q63" i="167"/>
  <c r="L63" i="167"/>
  <c r="I57" i="156"/>
  <c r="E63" i="167"/>
  <c r="E200" i="167"/>
  <c r="M200" i="167" s="1"/>
  <c r="C200" i="167"/>
  <c r="D200" i="167"/>
  <c r="Q200" i="167"/>
  <c r="L200" i="167"/>
  <c r="I194" i="156"/>
  <c r="C807" i="167"/>
  <c r="L807" i="167"/>
  <c r="E807" i="167"/>
  <c r="M807" i="167" s="1"/>
  <c r="Q807" i="167"/>
  <c r="D807" i="167"/>
  <c r="I801" i="156"/>
  <c r="E288" i="167"/>
  <c r="M288" i="167" s="1"/>
  <c r="C288" i="167"/>
  <c r="I282" i="156"/>
  <c r="L288" i="167"/>
  <c r="D288" i="167"/>
  <c r="Q288" i="167"/>
  <c r="D778" i="167"/>
  <c r="E778" i="167"/>
  <c r="Q778" i="167"/>
  <c r="I772" i="156"/>
  <c r="L778" i="167"/>
  <c r="C778" i="167"/>
  <c r="D970" i="167"/>
  <c r="E970" i="167"/>
  <c r="M970" i="167" s="1"/>
  <c r="L970" i="167"/>
  <c r="Q970" i="167"/>
  <c r="I964" i="156"/>
  <c r="C970" i="167"/>
  <c r="I898" i="156"/>
  <c r="Q904" i="167"/>
  <c r="M904" i="167"/>
  <c r="L904" i="167"/>
  <c r="D904" i="167"/>
  <c r="E904" i="167"/>
  <c r="C904" i="167"/>
  <c r="E100" i="167"/>
  <c r="I94" i="156"/>
  <c r="Q100" i="167"/>
  <c r="C100" i="167"/>
  <c r="D100" i="167"/>
  <c r="L100" i="167"/>
  <c r="Q791" i="167"/>
  <c r="D791" i="167"/>
  <c r="C791" i="167"/>
  <c r="I785" i="156"/>
  <c r="E791" i="167"/>
  <c r="M791" i="167" s="1"/>
  <c r="L791" i="167"/>
  <c r="E645" i="167"/>
  <c r="C645" i="167"/>
  <c r="L645" i="167"/>
  <c r="I639" i="156"/>
  <c r="D645" i="167"/>
  <c r="Q645" i="167"/>
  <c r="D509" i="167"/>
  <c r="L509" i="167"/>
  <c r="E509" i="167"/>
  <c r="M509" i="167" s="1"/>
  <c r="C509" i="167"/>
  <c r="Q509" i="167"/>
  <c r="I503" i="156"/>
  <c r="D855" i="167"/>
  <c r="L855" i="167"/>
  <c r="M855" i="167" s="1"/>
  <c r="I849" i="156"/>
  <c r="E855" i="167"/>
  <c r="C855" i="167"/>
  <c r="Q855" i="167"/>
  <c r="C610" i="167"/>
  <c r="L610" i="167"/>
  <c r="E610" i="167"/>
  <c r="M610" i="167" s="1"/>
  <c r="Q610" i="167"/>
  <c r="I604" i="156"/>
  <c r="D610" i="167"/>
  <c r="I563" i="156"/>
  <c r="L569" i="167"/>
  <c r="C569" i="167"/>
  <c r="Q569" i="167"/>
  <c r="E569" i="167"/>
  <c r="M569" i="167" s="1"/>
  <c r="D569" i="167"/>
  <c r="E838" i="167"/>
  <c r="M838" i="167" s="1"/>
  <c r="C838" i="167"/>
  <c r="I832" i="156"/>
  <c r="L838" i="167"/>
  <c r="D838" i="167"/>
  <c r="Q838" i="167"/>
  <c r="L574" i="167"/>
  <c r="Q574" i="167"/>
  <c r="I568" i="156"/>
  <c r="D574" i="167"/>
  <c r="C574" i="167"/>
  <c r="E574" i="167"/>
  <c r="L296" i="167"/>
  <c r="C296" i="167"/>
  <c r="E296" i="167"/>
  <c r="D296" i="167"/>
  <c r="I290" i="156"/>
  <c r="Q296" i="167"/>
  <c r="C842" i="167"/>
  <c r="Q842" i="167"/>
  <c r="D842" i="167"/>
  <c r="I836" i="156"/>
  <c r="L842" i="167"/>
  <c r="E842" i="167"/>
  <c r="M842" i="167" s="1"/>
  <c r="L380" i="167"/>
  <c r="I374" i="156"/>
  <c r="Q380" i="167"/>
  <c r="C380" i="167"/>
  <c r="D380" i="167"/>
  <c r="E380" i="167"/>
  <c r="M380" i="167" s="1"/>
  <c r="C163" i="167"/>
  <c r="I157" i="156"/>
  <c r="E163" i="167"/>
  <c r="M163" i="167" s="1"/>
  <c r="Q163" i="167"/>
  <c r="D163" i="167"/>
  <c r="L163" i="167"/>
  <c r="I71" i="156"/>
  <c r="Q77" i="167"/>
  <c r="L77" i="167"/>
  <c r="C77" i="167"/>
  <c r="D77" i="167"/>
  <c r="E77" i="167"/>
  <c r="I684" i="156"/>
  <c r="Q690" i="167"/>
  <c r="E690" i="167"/>
  <c r="M690" i="167" s="1"/>
  <c r="L690" i="167"/>
  <c r="C690" i="167"/>
  <c r="D690" i="167"/>
  <c r="C154" i="167"/>
  <c r="Q154" i="167"/>
  <c r="L154" i="167"/>
  <c r="I148" i="156"/>
  <c r="D154" i="167"/>
  <c r="E154" i="167"/>
  <c r="M154" i="167" s="1"/>
  <c r="C369" i="167"/>
  <c r="I363" i="156"/>
  <c r="Q369" i="167"/>
  <c r="L369" i="167"/>
  <c r="E369" i="167"/>
  <c r="M369" i="167" s="1"/>
  <c r="D369" i="167"/>
  <c r="C417" i="167"/>
  <c r="D417" i="167"/>
  <c r="L417" i="167"/>
  <c r="I411" i="156"/>
  <c r="E417" i="167"/>
  <c r="M417" i="167" s="1"/>
  <c r="Q417" i="167"/>
  <c r="I930" i="156"/>
  <c r="L936" i="167"/>
  <c r="E936" i="167"/>
  <c r="D936" i="167"/>
  <c r="Q936" i="167"/>
  <c r="C936" i="167"/>
  <c r="C664" i="167"/>
  <c r="E664" i="167"/>
  <c r="I658" i="156"/>
  <c r="Q664" i="167"/>
  <c r="D664" i="167"/>
  <c r="L664" i="167"/>
  <c r="C96" i="167"/>
  <c r="E96" i="167"/>
  <c r="M96" i="167" s="1"/>
  <c r="I90" i="156"/>
  <c r="L96" i="167"/>
  <c r="Q96" i="167"/>
  <c r="D96" i="167"/>
  <c r="Q631" i="167"/>
  <c r="C631" i="167"/>
  <c r="L631" i="167"/>
  <c r="M631" i="167" s="1"/>
  <c r="D631" i="167"/>
  <c r="E631" i="167"/>
  <c r="I625" i="156"/>
  <c r="L432" i="167"/>
  <c r="E432" i="167"/>
  <c r="M432" i="167" s="1"/>
  <c r="D432" i="167"/>
  <c r="I426" i="156"/>
  <c r="C432" i="167"/>
  <c r="Q432" i="167"/>
  <c r="I680" i="156"/>
  <c r="Q686" i="167"/>
  <c r="D686" i="167"/>
  <c r="L686" i="167"/>
  <c r="E686" i="167"/>
  <c r="M686" i="167" s="1"/>
  <c r="C686" i="167"/>
  <c r="Q835" i="167"/>
  <c r="D835" i="167"/>
  <c r="L835" i="167"/>
  <c r="C835" i="167"/>
  <c r="E835" i="167"/>
  <c r="I829" i="156"/>
  <c r="M835" i="167"/>
  <c r="E718" i="167"/>
  <c r="L718" i="167"/>
  <c r="M718" i="167" s="1"/>
  <c r="D718" i="167"/>
  <c r="Q718" i="167"/>
  <c r="I712" i="156"/>
  <c r="C718" i="167"/>
  <c r="Q420" i="167"/>
  <c r="I414" i="156"/>
  <c r="L420" i="167"/>
  <c r="E420" i="167"/>
  <c r="M420" i="167" s="1"/>
  <c r="C420" i="167"/>
  <c r="D420" i="167"/>
  <c r="I454" i="156"/>
  <c r="L460" i="167"/>
  <c r="D460" i="167"/>
  <c r="Q460" i="167"/>
  <c r="C460" i="167"/>
  <c r="E460" i="167"/>
  <c r="M460" i="167" s="1"/>
  <c r="C336" i="167"/>
  <c r="E336" i="167"/>
  <c r="M336" i="167" s="1"/>
  <c r="L336" i="167"/>
  <c r="Q336" i="167"/>
  <c r="I330" i="156"/>
  <c r="D336" i="167"/>
  <c r="Q760" i="167"/>
  <c r="I754" i="156"/>
  <c r="C760" i="167"/>
  <c r="E760" i="167"/>
  <c r="D760" i="167"/>
  <c r="L760" i="167"/>
  <c r="D885" i="167"/>
  <c r="C885" i="167"/>
  <c r="L885" i="167"/>
  <c r="Q885" i="167"/>
  <c r="E885" i="167"/>
  <c r="I879" i="156"/>
  <c r="L869" i="167"/>
  <c r="D869" i="167"/>
  <c r="Q869" i="167"/>
  <c r="E869" i="167"/>
  <c r="M869" i="167" s="1"/>
  <c r="I863" i="156"/>
  <c r="C869" i="167"/>
  <c r="L297" i="167"/>
  <c r="Q297" i="167"/>
  <c r="E297" i="167"/>
  <c r="M297" i="167" s="1"/>
  <c r="C297" i="167"/>
  <c r="I291" i="156"/>
  <c r="D297" i="167"/>
  <c r="Q743" i="167"/>
  <c r="C743" i="167"/>
  <c r="D743" i="167"/>
  <c r="L743" i="167"/>
  <c r="I737" i="156"/>
  <c r="E743" i="167"/>
  <c r="M743" i="167" s="1"/>
  <c r="D254" i="167"/>
  <c r="Q254" i="167"/>
  <c r="I248" i="156"/>
  <c r="L254" i="167"/>
  <c r="E254" i="167"/>
  <c r="M254" i="167" s="1"/>
  <c r="C254" i="167"/>
  <c r="C483" i="167"/>
  <c r="D483" i="167"/>
  <c r="E483" i="167"/>
  <c r="L483" i="167"/>
  <c r="Q483" i="167"/>
  <c r="I477" i="156"/>
  <c r="C412" i="167"/>
  <c r="Q412" i="167"/>
  <c r="L412" i="167"/>
  <c r="D412" i="167"/>
  <c r="I406" i="156"/>
  <c r="E412" i="167"/>
  <c r="C621" i="167"/>
  <c r="Q621" i="167"/>
  <c r="L621" i="167"/>
  <c r="D621" i="167"/>
  <c r="I615" i="156"/>
  <c r="E621" i="167"/>
  <c r="M621" i="167" s="1"/>
  <c r="L801" i="167"/>
  <c r="C801" i="167"/>
  <c r="I795" i="156"/>
  <c r="E801" i="167"/>
  <c r="D801" i="167"/>
  <c r="Q801" i="167"/>
  <c r="C476" i="167"/>
  <c r="L476" i="167"/>
  <c r="M476" i="167" s="1"/>
  <c r="Q476" i="167"/>
  <c r="I470" i="156"/>
  <c r="E476" i="167"/>
  <c r="D476" i="167"/>
  <c r="I182" i="156"/>
  <c r="C188" i="167"/>
  <c r="D188" i="167"/>
  <c r="E188" i="167"/>
  <c r="L188" i="167"/>
  <c r="Q188" i="167"/>
  <c r="D599" i="167"/>
  <c r="I593" i="156"/>
  <c r="C599" i="167"/>
  <c r="Q599" i="167"/>
  <c r="E599" i="167"/>
  <c r="L599" i="167"/>
  <c r="L252" i="167"/>
  <c r="M252" i="167" s="1"/>
  <c r="E252" i="167"/>
  <c r="C252" i="167"/>
  <c r="D252" i="167"/>
  <c r="I246" i="156"/>
  <c r="Q252" i="167"/>
  <c r="L688" i="167"/>
  <c r="M688" i="167" s="1"/>
  <c r="C688" i="167"/>
  <c r="D688" i="167"/>
  <c r="I682" i="156"/>
  <c r="Q688" i="167"/>
  <c r="E688" i="167"/>
  <c r="L819" i="167"/>
  <c r="M819" i="167" s="1"/>
  <c r="E819" i="167"/>
  <c r="D819" i="167"/>
  <c r="I813" i="156"/>
  <c r="Q819" i="167"/>
  <c r="C819" i="167"/>
  <c r="D1008" i="167"/>
  <c r="I1002" i="156"/>
  <c r="E1008" i="167"/>
  <c r="M1008" i="167" s="1"/>
  <c r="L1008" i="167"/>
  <c r="Q1008" i="167"/>
  <c r="C1008" i="167"/>
  <c r="Q463" i="167"/>
  <c r="C463" i="167"/>
  <c r="I457" i="156"/>
  <c r="D463" i="167"/>
  <c r="E463" i="167"/>
  <c r="L463" i="167"/>
  <c r="C847" i="167"/>
  <c r="E847" i="167"/>
  <c r="D847" i="167"/>
  <c r="Q847" i="167"/>
  <c r="I841" i="156"/>
  <c r="L847" i="167"/>
  <c r="L785" i="167"/>
  <c r="Q785" i="167"/>
  <c r="C785" i="167"/>
  <c r="E785" i="167"/>
  <c r="I779" i="156"/>
  <c r="D785" i="167"/>
  <c r="C85" i="167"/>
  <c r="Q85" i="167"/>
  <c r="I79" i="156"/>
  <c r="D85" i="167"/>
  <c r="E85" i="167"/>
  <c r="M85" i="167" s="1"/>
  <c r="L85" i="167"/>
  <c r="E262" i="167"/>
  <c r="M262" i="167" s="1"/>
  <c r="Q262" i="167"/>
  <c r="L262" i="167"/>
  <c r="C262" i="167"/>
  <c r="D262" i="167"/>
  <c r="I256" i="156"/>
  <c r="Q65" i="167"/>
  <c r="D65" i="167"/>
  <c r="I59" i="156"/>
  <c r="L65" i="167"/>
  <c r="C65" i="167"/>
  <c r="E65" i="167"/>
  <c r="M65" i="167" s="1"/>
  <c r="L342" i="167"/>
  <c r="D342" i="167"/>
  <c r="I336" i="156"/>
  <c r="E342" i="167"/>
  <c r="Q342" i="167"/>
  <c r="C342" i="167"/>
  <c r="M342" i="167"/>
  <c r="E553" i="167"/>
  <c r="I547" i="156"/>
  <c r="Q553" i="167"/>
  <c r="C553" i="167"/>
  <c r="L553" i="167"/>
  <c r="D553" i="167"/>
  <c r="M553" i="167"/>
  <c r="E27" i="167"/>
  <c r="I21" i="156"/>
  <c r="C27" i="167"/>
  <c r="D27" i="167"/>
  <c r="L27" i="167"/>
  <c r="Q27" i="167"/>
  <c r="M27" i="167"/>
  <c r="C492" i="167"/>
  <c r="L492" i="167"/>
  <c r="Q492" i="167"/>
  <c r="I486" i="156"/>
  <c r="E492" i="167"/>
  <c r="M492" i="167" s="1"/>
  <c r="D492" i="167"/>
  <c r="E242" i="167"/>
  <c r="M242" i="167" s="1"/>
  <c r="C242" i="167"/>
  <c r="D242" i="167"/>
  <c r="Q242" i="167"/>
  <c r="L242" i="167"/>
  <c r="I236" i="156"/>
  <c r="Q652" i="167"/>
  <c r="L652" i="167"/>
  <c r="I646" i="156"/>
  <c r="D652" i="167"/>
  <c r="C652" i="167"/>
  <c r="E652" i="167"/>
  <c r="M652" i="167" s="1"/>
  <c r="D930" i="167"/>
  <c r="Q930" i="167"/>
  <c r="L930" i="167"/>
  <c r="C930" i="167"/>
  <c r="I924" i="156"/>
  <c r="E930" i="167"/>
  <c r="M930" i="167" s="1"/>
  <c r="L849" i="167"/>
  <c r="I843" i="156"/>
  <c r="Q849" i="167"/>
  <c r="D849" i="167"/>
  <c r="C849" i="167"/>
  <c r="E849" i="167"/>
  <c r="C361" i="167"/>
  <c r="D361" i="167"/>
  <c r="I355" i="156"/>
  <c r="Q361" i="167"/>
  <c r="L361" i="167"/>
  <c r="E361" i="167"/>
  <c r="M361" i="167" s="1"/>
  <c r="C134" i="167"/>
  <c r="D134" i="167"/>
  <c r="E134" i="167"/>
  <c r="L134" i="167"/>
  <c r="Q134" i="167"/>
  <c r="I128" i="156"/>
  <c r="C635" i="167"/>
  <c r="Q635" i="167"/>
  <c r="E635" i="167"/>
  <c r="M635" i="167" s="1"/>
  <c r="L635" i="167"/>
  <c r="I629" i="156"/>
  <c r="D635" i="167"/>
  <c r="I115" i="156"/>
  <c r="C121" i="167"/>
  <c r="Q121" i="167"/>
  <c r="E121" i="167"/>
  <c r="M121" i="167" s="1"/>
  <c r="L121" i="167"/>
  <c r="D121" i="167"/>
  <c r="E667" i="167"/>
  <c r="M667" i="167" s="1"/>
  <c r="Q667" i="167"/>
  <c r="L667" i="167"/>
  <c r="D667" i="167"/>
  <c r="I661" i="156"/>
  <c r="C667" i="167"/>
  <c r="Q882" i="167"/>
  <c r="C882" i="167"/>
  <c r="D882" i="167"/>
  <c r="I876" i="156"/>
  <c r="L882" i="167"/>
  <c r="E882" i="167"/>
  <c r="M882" i="167" s="1"/>
  <c r="E462" i="167"/>
  <c r="M462" i="167" s="1"/>
  <c r="I456" i="156"/>
  <c r="Q462" i="167"/>
  <c r="D462" i="167"/>
  <c r="C462" i="167"/>
  <c r="L462" i="167"/>
  <c r="D738" i="167"/>
  <c r="I732" i="156"/>
  <c r="E738" i="167"/>
  <c r="L738" i="167"/>
  <c r="Q738" i="167"/>
  <c r="C738" i="167"/>
  <c r="C942" i="167"/>
  <c r="E942" i="167"/>
  <c r="I936" i="156"/>
  <c r="Q942" i="167"/>
  <c r="D942" i="167"/>
  <c r="L942" i="167"/>
  <c r="I366" i="156"/>
  <c r="D372" i="167"/>
  <c r="E372" i="167"/>
  <c r="L372" i="167"/>
  <c r="C372" i="167"/>
  <c r="Q372" i="167"/>
  <c r="Q224" i="167"/>
  <c r="C224" i="167"/>
  <c r="I218" i="156"/>
  <c r="E224" i="167"/>
  <c r="D224" i="167"/>
  <c r="L224" i="167"/>
  <c r="M224" i="167"/>
  <c r="Q431" i="167"/>
  <c r="D431" i="167"/>
  <c r="I425" i="156"/>
  <c r="C431" i="167"/>
  <c r="E431" i="167"/>
  <c r="M431" i="167" s="1"/>
  <c r="L431" i="167"/>
  <c r="C582" i="167"/>
  <c r="L582" i="167"/>
  <c r="D582" i="167"/>
  <c r="I576" i="156"/>
  <c r="E582" i="167"/>
  <c r="Q582" i="167"/>
  <c r="L199" i="167"/>
  <c r="D199" i="167"/>
  <c r="I193" i="156"/>
  <c r="C199" i="167"/>
  <c r="E199" i="167"/>
  <c r="M199" i="167" s="1"/>
  <c r="Q199" i="167"/>
  <c r="I650" i="156"/>
  <c r="C656" i="167"/>
  <c r="Q656" i="167"/>
  <c r="L656" i="167"/>
  <c r="D656" i="167"/>
  <c r="E656" i="167"/>
  <c r="M656" i="167" s="1"/>
  <c r="D889" i="167"/>
  <c r="L889" i="167"/>
  <c r="C889" i="167"/>
  <c r="Q889" i="167"/>
  <c r="E889" i="167"/>
  <c r="I883" i="156"/>
  <c r="Q351" i="167"/>
  <c r="C351" i="167"/>
  <c r="D351" i="167"/>
  <c r="I345" i="156"/>
  <c r="L351" i="167"/>
  <c r="E351" i="167"/>
  <c r="E726" i="167"/>
  <c r="Q726" i="167"/>
  <c r="C726" i="167"/>
  <c r="I720" i="156"/>
  <c r="D726" i="167"/>
  <c r="L726" i="167"/>
  <c r="M726" i="167" s="1"/>
  <c r="C168" i="167"/>
  <c r="D168" i="167"/>
  <c r="E168" i="167"/>
  <c r="M168" i="167" s="1"/>
  <c r="I162" i="156"/>
  <c r="L168" i="167"/>
  <c r="Q168" i="167"/>
  <c r="I669" i="156"/>
  <c r="E675" i="167"/>
  <c r="C675" i="167"/>
  <c r="Q675" i="167"/>
  <c r="D675" i="167"/>
  <c r="L675" i="167"/>
  <c r="D250" i="167"/>
  <c r="C250" i="167"/>
  <c r="E250" i="167"/>
  <c r="I244" i="156"/>
  <c r="L250" i="167"/>
  <c r="Q250" i="167"/>
  <c r="I991" i="156"/>
  <c r="Q997" i="167"/>
  <c r="E997" i="167"/>
  <c r="C997" i="167"/>
  <c r="D997" i="167"/>
  <c r="L997" i="167"/>
  <c r="L978" i="167"/>
  <c r="Q978" i="167"/>
  <c r="D978" i="167"/>
  <c r="C978" i="167"/>
  <c r="I972" i="156"/>
  <c r="E978" i="167"/>
  <c r="Q820" i="167"/>
  <c r="E820" i="167"/>
  <c r="L820" i="167"/>
  <c r="I814" i="156"/>
  <c r="D820" i="167"/>
  <c r="C820" i="167"/>
  <c r="M820" i="167"/>
  <c r="E51" i="167"/>
  <c r="I45" i="156"/>
  <c r="Q51" i="167"/>
  <c r="C51" i="167"/>
  <c r="L51" i="167"/>
  <c r="D51" i="167"/>
  <c r="M51" i="167"/>
  <c r="C487" i="167"/>
  <c r="E487" i="167"/>
  <c r="M487" i="167" s="1"/>
  <c r="I481" i="156"/>
  <c r="Q487" i="167"/>
  <c r="D487" i="167"/>
  <c r="L487" i="167"/>
  <c r="L172" i="167"/>
  <c r="D172" i="167"/>
  <c r="C172" i="167"/>
  <c r="Q172" i="167"/>
  <c r="I166" i="156"/>
  <c r="E172" i="167"/>
  <c r="M172" i="167" s="1"/>
  <c r="D493" i="167"/>
  <c r="L493" i="167"/>
  <c r="I487" i="156"/>
  <c r="C493" i="167"/>
  <c r="Q493" i="167"/>
  <c r="E493" i="167"/>
  <c r="I874" i="156"/>
  <c r="D880" i="167"/>
  <c r="E880" i="167"/>
  <c r="Q880" i="167"/>
  <c r="L880" i="167"/>
  <c r="C880" i="167"/>
  <c r="M880" i="167"/>
  <c r="Q897" i="167"/>
  <c r="L897" i="167"/>
  <c r="M897" i="167" s="1"/>
  <c r="E897" i="167"/>
  <c r="I891" i="156"/>
  <c r="D897" i="167"/>
  <c r="C897" i="167"/>
  <c r="D922" i="167"/>
  <c r="L922" i="167"/>
  <c r="Q922" i="167"/>
  <c r="I916" i="156"/>
  <c r="C922" i="167"/>
  <c r="E922" i="167"/>
  <c r="M922" i="167" s="1"/>
  <c r="Q175" i="167"/>
  <c r="L175" i="167"/>
  <c r="D175" i="167"/>
  <c r="C175" i="167"/>
  <c r="E175" i="167"/>
  <c r="I169" i="156"/>
  <c r="AQ16" i="164"/>
  <c r="AQ14" i="164"/>
  <c r="AQ17" i="164"/>
  <c r="AQ15" i="164"/>
  <c r="C953" i="167"/>
  <c r="L953" i="167"/>
  <c r="Q953" i="167"/>
  <c r="E953" i="167"/>
  <c r="M953" i="167" s="1"/>
  <c r="D953" i="167"/>
  <c r="I947" i="156"/>
  <c r="C220" i="167"/>
  <c r="E220" i="167"/>
  <c r="D220" i="167"/>
  <c r="L220" i="167"/>
  <c r="I214" i="156"/>
  <c r="Q220" i="167"/>
  <c r="D198" i="167"/>
  <c r="C198" i="167"/>
  <c r="Q198" i="167"/>
  <c r="L198" i="167"/>
  <c r="I192" i="156"/>
  <c r="E198" i="167"/>
  <c r="M198" i="167" s="1"/>
  <c r="Q1011" i="167"/>
  <c r="I1005" i="156"/>
  <c r="C1011" i="167"/>
  <c r="L1011" i="167"/>
  <c r="D1011" i="167"/>
  <c r="E1011" i="167"/>
  <c r="M1011" i="167" s="1"/>
  <c r="I482" i="156"/>
  <c r="C488" i="167"/>
  <c r="Q488" i="167"/>
  <c r="D488" i="167"/>
  <c r="L488" i="167"/>
  <c r="E488" i="167"/>
  <c r="M488" i="167" s="1"/>
  <c r="AQ10" i="164"/>
  <c r="AQ7" i="164"/>
  <c r="AQ12" i="164"/>
  <c r="AQ3" i="164"/>
  <c r="AQ6" i="164"/>
  <c r="AQ13" i="164"/>
  <c r="AQ4" i="164"/>
  <c r="AQ11" i="164"/>
  <c r="AQ5" i="164"/>
  <c r="AQ9" i="164"/>
  <c r="AQ2" i="164"/>
  <c r="AQ8" i="164"/>
  <c r="L444" i="167"/>
  <c r="C444" i="167"/>
  <c r="E444" i="167"/>
  <c r="M444" i="167" s="1"/>
  <c r="D444" i="167"/>
  <c r="Q444" i="167"/>
  <c r="I438" i="156"/>
  <c r="E823" i="167"/>
  <c r="C823" i="167"/>
  <c r="D823" i="167"/>
  <c r="L823" i="167"/>
  <c r="M823" i="167" s="1"/>
  <c r="Q823" i="167"/>
  <c r="I817" i="156"/>
  <c r="I867" i="156"/>
  <c r="L873" i="167"/>
  <c r="D873" i="167"/>
  <c r="Q873" i="167"/>
  <c r="E873" i="167"/>
  <c r="M873" i="167" s="1"/>
  <c r="C873" i="167"/>
  <c r="E691" i="167"/>
  <c r="M691" i="167" s="1"/>
  <c r="L691" i="167"/>
  <c r="C691" i="167"/>
  <c r="D691" i="167"/>
  <c r="I685" i="156"/>
  <c r="Q691" i="167"/>
  <c r="L931" i="167"/>
  <c r="M931" i="167" s="1"/>
  <c r="E931" i="167"/>
  <c r="Q931" i="167"/>
  <c r="D931" i="167"/>
  <c r="C931" i="167"/>
  <c r="I925" i="156"/>
  <c r="L109" i="167"/>
  <c r="E109" i="167"/>
  <c r="D109" i="167"/>
  <c r="I103" i="156"/>
  <c r="Q109" i="167"/>
  <c r="C109" i="167"/>
  <c r="L909" i="167"/>
  <c r="Q909" i="167"/>
  <c r="I903" i="156"/>
  <c r="C909" i="167"/>
  <c r="D909" i="167"/>
  <c r="E909" i="167"/>
  <c r="M909" i="167" s="1"/>
  <c r="I855" i="156"/>
  <c r="Q861" i="167"/>
  <c r="C861" i="167"/>
  <c r="D861" i="167"/>
  <c r="L861" i="167"/>
  <c r="E861" i="167"/>
  <c r="M861" i="167" s="1"/>
  <c r="L780" i="167"/>
  <c r="E780" i="167"/>
  <c r="M780" i="167" s="1"/>
  <c r="Q780" i="167"/>
  <c r="D780" i="167"/>
  <c r="I774" i="156"/>
  <c r="C780" i="167"/>
  <c r="Q682" i="167"/>
  <c r="I676" i="156"/>
  <c r="E682" i="167"/>
  <c r="M682" i="167" s="1"/>
  <c r="D682" i="167"/>
  <c r="L682" i="167"/>
  <c r="C682" i="167"/>
  <c r="L818" i="167"/>
  <c r="Q818" i="167"/>
  <c r="E818" i="167"/>
  <c r="M818" i="167" s="1"/>
  <c r="I812" i="156"/>
  <c r="D818" i="167"/>
  <c r="C818" i="167"/>
  <c r="E629" i="167"/>
  <c r="D629" i="167"/>
  <c r="I623" i="156"/>
  <c r="L629" i="167"/>
  <c r="C629" i="167"/>
  <c r="Q629" i="167"/>
  <c r="Q159" i="167"/>
  <c r="D159" i="167"/>
  <c r="I153" i="156"/>
  <c r="E159" i="167"/>
  <c r="M159" i="167" s="1"/>
  <c r="C159" i="167"/>
  <c r="L159" i="167"/>
  <c r="D796" i="167"/>
  <c r="Q796" i="167"/>
  <c r="L796" i="167"/>
  <c r="E796" i="167"/>
  <c r="M796" i="167" s="1"/>
  <c r="I790" i="156"/>
  <c r="C796" i="167"/>
  <c r="E158" i="167"/>
  <c r="M158" i="167" s="1"/>
  <c r="Q158" i="167"/>
  <c r="I152" i="156"/>
  <c r="L158" i="167"/>
  <c r="C158" i="167"/>
  <c r="D158" i="167"/>
  <c r="Q702" i="167"/>
  <c r="D702" i="167"/>
  <c r="C702" i="167"/>
  <c r="I696" i="156"/>
  <c r="L702" i="167"/>
  <c r="E702" i="167"/>
  <c r="M702" i="167" s="1"/>
  <c r="AQ18" i="167"/>
  <c r="AQ19" i="167"/>
  <c r="Q357" i="167"/>
  <c r="C357" i="167"/>
  <c r="L357" i="167"/>
  <c r="I351" i="156"/>
  <c r="E357" i="167"/>
  <c r="D357" i="167"/>
  <c r="Q116" i="167"/>
  <c r="D116" i="167"/>
  <c r="C116" i="167"/>
  <c r="I110" i="156"/>
  <c r="E116" i="167"/>
  <c r="M116" i="167" s="1"/>
  <c r="L116" i="167"/>
  <c r="C611" i="167"/>
  <c r="E611" i="167"/>
  <c r="Q611" i="167"/>
  <c r="L611" i="167"/>
  <c r="D611" i="167"/>
  <c r="I605" i="156"/>
  <c r="Q354" i="167"/>
  <c r="C354" i="167"/>
  <c r="I348" i="156"/>
  <c r="E354" i="167"/>
  <c r="L354" i="167"/>
  <c r="D354" i="167"/>
  <c r="L964" i="167"/>
  <c r="I958" i="156"/>
  <c r="D964" i="167"/>
  <c r="E964" i="167"/>
  <c r="M964" i="167" s="1"/>
  <c r="C964" i="167"/>
  <c r="Q964" i="167"/>
  <c r="C547" i="167"/>
  <c r="L547" i="167"/>
  <c r="E547" i="167"/>
  <c r="M547" i="167" s="1"/>
  <c r="I541" i="156"/>
  <c r="D547" i="167"/>
  <c r="Q547" i="167"/>
  <c r="L732" i="167"/>
  <c r="M732" i="167" s="1"/>
  <c r="Q732" i="167"/>
  <c r="C732" i="167"/>
  <c r="D732" i="167"/>
  <c r="I726" i="156"/>
  <c r="E732" i="167"/>
  <c r="D147" i="167"/>
  <c r="Q147" i="167"/>
  <c r="I141" i="156"/>
  <c r="E147" i="167"/>
  <c r="M147" i="167" s="1"/>
  <c r="C147" i="167"/>
  <c r="L147" i="167"/>
  <c r="L927" i="167"/>
  <c r="Q927" i="167"/>
  <c r="D927" i="167"/>
  <c r="C927" i="167"/>
  <c r="E927" i="167"/>
  <c r="I921" i="156"/>
  <c r="L421" i="167"/>
  <c r="M421" i="167"/>
  <c r="Q421" i="167"/>
  <c r="E421" i="167"/>
  <c r="C421" i="167"/>
  <c r="I415" i="156"/>
  <c r="D421" i="167"/>
  <c r="C793" i="167"/>
  <c r="E793" i="167"/>
  <c r="M793" i="167" s="1"/>
  <c r="D793" i="167"/>
  <c r="I787" i="156"/>
  <c r="Q793" i="167"/>
  <c r="L793" i="167"/>
  <c r="C284" i="167"/>
  <c r="L284" i="167"/>
  <c r="E284" i="167"/>
  <c r="M284" i="167" s="1"/>
  <c r="I278" i="156"/>
  <c r="D284" i="167"/>
  <c r="Q284" i="167"/>
  <c r="L733" i="167"/>
  <c r="C733" i="167"/>
  <c r="E733" i="167"/>
  <c r="M733" i="167" s="1"/>
  <c r="D733" i="167"/>
  <c r="I727" i="156"/>
  <c r="Q733" i="167"/>
  <c r="M372" i="167" l="1"/>
  <c r="M463" i="167"/>
  <c r="M412" i="167"/>
  <c r="M77" i="167"/>
  <c r="M131" i="167"/>
  <c r="M720" i="167"/>
  <c r="M190" i="167"/>
  <c r="M615" i="167"/>
  <c r="M657" i="167"/>
  <c r="M475" i="167"/>
  <c r="M1004" i="167"/>
  <c r="M464" i="167"/>
  <c r="M535" i="167"/>
  <c r="M97" i="167"/>
  <c r="M826" i="167"/>
  <c r="M653" i="167"/>
  <c r="M851" i="167"/>
  <c r="M186" i="167"/>
  <c r="M58" i="167"/>
  <c r="M828" i="167"/>
  <c r="M961" i="167"/>
  <c r="M334" i="167"/>
  <c r="M590" i="167"/>
  <c r="M501" i="167"/>
  <c r="M1009" i="167"/>
  <c r="M45" i="167"/>
  <c r="M306" i="167"/>
  <c r="M929" i="167"/>
  <c r="M578" i="167"/>
  <c r="M339" i="167"/>
  <c r="M571" i="167"/>
  <c r="M623" i="167"/>
  <c r="M915" i="167"/>
  <c r="M669" i="167"/>
  <c r="M765" i="167"/>
  <c r="M491" i="167"/>
  <c r="M48" i="167"/>
  <c r="M130" i="167"/>
  <c r="M969" i="167"/>
  <c r="M687" i="167"/>
  <c r="M340" i="167"/>
  <c r="M450" i="167"/>
  <c r="M827" i="167"/>
  <c r="M20" i="167"/>
  <c r="O1017" i="167" s="1"/>
  <c r="M307" i="167"/>
  <c r="M103" i="167"/>
  <c r="M836" i="167"/>
  <c r="M888" i="167"/>
  <c r="M854" i="167"/>
  <c r="M500" i="167"/>
  <c r="M125" i="167"/>
  <c r="M366" i="167"/>
  <c r="M830" i="167"/>
  <c r="M38" i="167"/>
  <c r="M968" i="167"/>
  <c r="M872" i="167"/>
  <c r="M401" i="167"/>
  <c r="M365" i="167"/>
  <c r="M1015" i="167"/>
  <c r="M598" i="167"/>
  <c r="M203" i="167"/>
  <c r="M359" i="167"/>
  <c r="M648" i="167"/>
  <c r="M310" i="167"/>
  <c r="M209" i="167"/>
  <c r="M812" i="167"/>
  <c r="M354" i="167"/>
  <c r="M250" i="167"/>
  <c r="M675" i="167"/>
  <c r="M134" i="167"/>
  <c r="M574" i="167"/>
  <c r="M100" i="167"/>
  <c r="M63" i="167"/>
  <c r="M886" i="167"/>
  <c r="M660" i="167"/>
  <c r="M526" i="167"/>
  <c r="M617" i="167"/>
  <c r="M268" i="167"/>
  <c r="M713" i="167"/>
  <c r="M543" i="167"/>
  <c r="M325" i="167"/>
  <c r="M910" i="167"/>
  <c r="M879" i="167"/>
  <c r="M513" i="167"/>
  <c r="M207" i="167"/>
  <c r="M558" i="167"/>
  <c r="M593" i="167"/>
  <c r="M790" i="167"/>
  <c r="M774" i="167"/>
  <c r="M282" i="167"/>
  <c r="M952" i="167"/>
  <c r="M747" i="167"/>
  <c r="M276" i="167"/>
  <c r="M941" i="167"/>
  <c r="M549" i="167"/>
  <c r="M677" i="167"/>
  <c r="M840" i="167"/>
  <c r="M458" i="167"/>
  <c r="M865" i="167"/>
  <c r="M884" i="167"/>
  <c r="M611" i="167"/>
  <c r="M629" i="167"/>
  <c r="M997" i="167"/>
  <c r="M351" i="167"/>
  <c r="M889" i="167"/>
  <c r="M582" i="167"/>
  <c r="M483" i="167"/>
  <c r="M664" i="167"/>
  <c r="M645" i="167"/>
  <c r="M228" i="167"/>
  <c r="M404" i="167"/>
  <c r="M328" i="167"/>
  <c r="M515" i="167"/>
  <c r="M447" i="167"/>
  <c r="M684" i="167"/>
  <c r="M171" i="167"/>
  <c r="M119" i="167"/>
  <c r="M314" i="167"/>
  <c r="M672" i="167"/>
  <c r="M327" i="167"/>
  <c r="M1012" i="167"/>
  <c r="M722" i="167"/>
  <c r="M938" i="167"/>
  <c r="M214" i="167"/>
  <c r="M891" i="167"/>
  <c r="M210" i="167"/>
  <c r="M517" i="167"/>
  <c r="M22" i="167"/>
  <c r="M967" i="167"/>
  <c r="M281" i="167"/>
  <c r="M643" i="167"/>
  <c r="M142" i="167"/>
  <c r="M867" i="167"/>
  <c r="M118" i="167"/>
  <c r="M80" i="167"/>
  <c r="M1014" i="167"/>
  <c r="M551" i="167"/>
  <c r="M920" i="167"/>
  <c r="M335" i="167"/>
  <c r="M74" i="167"/>
  <c r="M985" i="167"/>
  <c r="M255" i="167"/>
  <c r="M736" i="167"/>
  <c r="M28" i="167"/>
  <c r="M407" i="167"/>
  <c r="M78" i="167"/>
  <c r="M160" i="167"/>
  <c r="M222" i="167"/>
  <c r="M977" i="167"/>
  <c r="M205" i="167"/>
  <c r="M965" i="167"/>
  <c r="M680" i="167"/>
  <c r="M90" i="167"/>
  <c r="M534" i="167"/>
  <c r="M853" i="167"/>
  <c r="M715" i="167"/>
  <c r="M894" i="167"/>
  <c r="M644" i="167"/>
  <c r="M772" i="167"/>
  <c r="M34" i="167"/>
  <c r="M504" i="167"/>
  <c r="M992" i="167"/>
  <c r="M237" i="167"/>
  <c r="M175" i="167"/>
  <c r="M942" i="167"/>
  <c r="M847" i="167"/>
  <c r="M801" i="167"/>
  <c r="M885" i="167"/>
  <c r="M760" i="167"/>
  <c r="M936" i="167"/>
  <c r="M396" i="167"/>
  <c r="M316" i="167"/>
  <c r="M591" i="167"/>
  <c r="M392" i="167"/>
  <c r="M472" i="167"/>
  <c r="M916" i="167"/>
  <c r="M779" i="167"/>
  <c r="M766" i="167"/>
  <c r="M379" i="167"/>
  <c r="M739" i="167"/>
  <c r="M293" i="167"/>
  <c r="M311" i="167"/>
  <c r="M893" i="167"/>
  <c r="M206" i="167"/>
  <c r="M895" i="167"/>
  <c r="M932" i="167"/>
  <c r="M673" i="167"/>
  <c r="M692" i="167"/>
  <c r="M525" i="167"/>
  <c r="M482" i="167"/>
  <c r="M988" i="167"/>
  <c r="M422" i="167"/>
  <c r="M756" i="167"/>
  <c r="M608" i="167"/>
  <c r="M459" i="167"/>
  <c r="M164" i="167"/>
  <c r="M550" i="167"/>
  <c r="M887" i="167"/>
  <c r="M1000" i="167"/>
  <c r="M811" i="167"/>
  <c r="M433" i="167"/>
  <c r="M944" i="167"/>
  <c r="M298" i="167"/>
  <c r="M905" i="167"/>
  <c r="M499" i="167"/>
  <c r="M477" i="167"/>
  <c r="M498" i="167"/>
  <c r="M871" i="167"/>
  <c r="M183" i="167"/>
  <c r="M313" i="167"/>
  <c r="M343" i="167"/>
  <c r="M322" i="167"/>
  <c r="M714" i="167"/>
  <c r="M622" i="167"/>
  <c r="M972" i="167"/>
  <c r="M86" i="167"/>
  <c r="M685" i="167"/>
  <c r="M375" i="167"/>
  <c r="M586" i="167"/>
  <c r="M389" i="167"/>
  <c r="M231" i="167"/>
  <c r="M917" i="167"/>
  <c r="M870" i="167"/>
  <c r="M901" i="167"/>
  <c r="M562" i="167"/>
  <c r="M580" i="167"/>
  <c r="M510" i="167"/>
  <c r="M803" i="167"/>
  <c r="M634" i="167"/>
  <c r="M233" i="167"/>
  <c r="M409" i="167"/>
  <c r="M245" i="167"/>
  <c r="M958" i="167"/>
  <c r="M536" i="167"/>
  <c r="M749" i="167"/>
  <c r="M998" i="167"/>
  <c r="M927" i="167"/>
  <c r="M220" i="167"/>
  <c r="M978" i="167"/>
  <c r="M296" i="167"/>
  <c r="M592" i="167"/>
  <c r="M129" i="167"/>
  <c r="M192" i="167"/>
  <c r="M962" i="167"/>
  <c r="M729" i="167"/>
  <c r="M434" i="167"/>
  <c r="M707" i="167"/>
  <c r="M197" i="167"/>
  <c r="M632" i="167"/>
  <c r="M387" i="167"/>
  <c r="M954" i="167"/>
  <c r="M834" i="167"/>
  <c r="M963" i="167"/>
  <c r="M987" i="167"/>
  <c r="M821" i="167"/>
  <c r="M497" i="167"/>
  <c r="M560" i="167"/>
  <c r="M88" i="167"/>
  <c r="M947" i="167"/>
  <c r="M665" i="167"/>
  <c r="M76" i="167"/>
  <c r="M381" i="167"/>
  <c r="M54" i="167"/>
  <c r="M345" i="167"/>
  <c r="M357" i="167"/>
  <c r="M109" i="167"/>
  <c r="M493" i="167"/>
  <c r="M738" i="167"/>
  <c r="M849" i="167"/>
  <c r="M785" i="167"/>
  <c r="M599" i="167"/>
  <c r="M188" i="167"/>
  <c r="M778" i="167"/>
  <c r="M863" i="167"/>
  <c r="M877" i="167"/>
  <c r="M740" i="167"/>
  <c r="M505" i="167"/>
  <c r="M555" i="167"/>
  <c r="M485" i="167"/>
  <c r="M156" i="167"/>
  <c r="M995" i="167"/>
  <c r="M959" i="167"/>
  <c r="M843" i="167"/>
  <c r="M787" i="167"/>
  <c r="M734" i="167"/>
  <c r="M1002" i="167"/>
  <c r="M358" i="167"/>
  <c r="M126" i="167"/>
  <c r="M227" i="167"/>
  <c r="M143" i="167"/>
  <c r="M575" i="167"/>
  <c r="M92" i="167"/>
  <c r="M79" i="167"/>
  <c r="M926" i="167"/>
  <c r="M792" i="167"/>
  <c r="M87" i="167"/>
  <c r="M844" i="167"/>
  <c r="M753" i="167"/>
  <c r="M451" i="167"/>
  <c r="M538" i="167"/>
  <c r="M561" i="167"/>
  <c r="M868" i="167"/>
  <c r="M461" i="167"/>
  <c r="M64" i="167"/>
  <c r="M355" i="167"/>
  <c r="M570" i="167"/>
  <c r="M576" i="167"/>
  <c r="M604" i="167"/>
  <c r="M106" i="167"/>
  <c r="N221" i="167" l="1"/>
  <c r="O221" i="167" s="1"/>
  <c r="P221" i="167" s="1"/>
  <c r="N16" i="167"/>
  <c r="O16" i="167" s="1"/>
  <c r="N797" i="167"/>
  <c r="O797" i="167" s="1"/>
  <c r="P797" i="167" s="1"/>
  <c r="N585" i="167"/>
  <c r="O585" i="167" s="1"/>
  <c r="P585" i="167" s="1"/>
  <c r="N137" i="167"/>
  <c r="O137" i="167" s="1"/>
  <c r="P137" i="167" s="1"/>
  <c r="N918" i="167"/>
  <c r="O918" i="167" s="1"/>
  <c r="P918" i="167" s="1"/>
  <c r="N219" i="167"/>
  <c r="O219" i="167" s="1"/>
  <c r="P219" i="167" s="1"/>
  <c r="N274" i="167"/>
  <c r="O274" i="167" s="1"/>
  <c r="P274" i="167" s="1"/>
  <c r="N389" i="167"/>
  <c r="O389" i="167" s="1"/>
  <c r="P389" i="167" s="1"/>
  <c r="N378" i="167"/>
  <c r="O378" i="167" s="1"/>
  <c r="P378" i="167" s="1"/>
  <c r="N876" i="167"/>
  <c r="O876" i="167" s="1"/>
  <c r="P876" i="167" s="1"/>
  <c r="N273" i="167"/>
  <c r="O273" i="167" s="1"/>
  <c r="P273" i="167" s="1"/>
  <c r="N1001" i="167"/>
  <c r="O1001" i="167" s="1"/>
  <c r="P1001" i="167" s="1"/>
  <c r="N29" i="167"/>
  <c r="O29" i="167" s="1"/>
  <c r="P29" i="167" s="1"/>
  <c r="N75" i="167"/>
  <c r="O75" i="167" s="1"/>
  <c r="P75" i="167" s="1"/>
  <c r="N829" i="167"/>
  <c r="O829" i="167" s="1"/>
  <c r="P829" i="167" s="1"/>
  <c r="N382" i="167"/>
  <c r="O382" i="167" s="1"/>
  <c r="P382" i="167" s="1"/>
  <c r="N783" i="167"/>
  <c r="O783" i="167" s="1"/>
  <c r="P783" i="167" s="1"/>
  <c r="N212" i="167"/>
  <c r="O212" i="167" s="1"/>
  <c r="P212" i="167" s="1"/>
  <c r="N93" i="167"/>
  <c r="O93" i="167" s="1"/>
  <c r="P93" i="167" s="1"/>
  <c r="N437" i="167"/>
  <c r="O437" i="167" s="1"/>
  <c r="P437" i="167" s="1"/>
  <c r="N52" i="167"/>
  <c r="O52" i="167" s="1"/>
  <c r="P52" i="167" s="1"/>
  <c r="N564" i="167"/>
  <c r="O564" i="167" s="1"/>
  <c r="P564" i="167" s="1"/>
  <c r="N622" i="167"/>
  <c r="O622" i="167" s="1"/>
  <c r="P622" i="167" s="1"/>
  <c r="N458" i="167"/>
  <c r="O458" i="167" s="1"/>
  <c r="P458" i="167" s="1"/>
  <c r="N757" i="167"/>
  <c r="O757" i="167" s="1"/>
  <c r="P757" i="167" s="1"/>
  <c r="N368" i="167"/>
  <c r="O368" i="167" s="1"/>
  <c r="P368" i="167" s="1"/>
  <c r="N805" i="167"/>
  <c r="O805" i="167" s="1"/>
  <c r="P805" i="167" s="1"/>
  <c r="N322" i="167"/>
  <c r="O322" i="167" s="1"/>
  <c r="P322" i="167" s="1"/>
  <c r="N764" i="167"/>
  <c r="O764" i="167" s="1"/>
  <c r="P764" i="167" s="1"/>
  <c r="N218" i="167"/>
  <c r="O218" i="167" s="1"/>
  <c r="P218" i="167" s="1"/>
  <c r="N313" i="167"/>
  <c r="O313" i="167" s="1"/>
  <c r="P313" i="167" s="1"/>
  <c r="N902" i="167"/>
  <c r="O902" i="167" s="1"/>
  <c r="P902" i="167" s="1"/>
  <c r="N438" i="167"/>
  <c r="O438" i="167" s="1"/>
  <c r="P438" i="167" s="1"/>
  <c r="N982" i="167"/>
  <c r="O982" i="167" s="1"/>
  <c r="P982" i="167" s="1"/>
  <c r="N603" i="167"/>
  <c r="O603" i="167" s="1"/>
  <c r="P603" i="167" s="1"/>
  <c r="N498" i="167"/>
  <c r="O498" i="167" s="1"/>
  <c r="P498" i="167" s="1"/>
  <c r="N148" i="167"/>
  <c r="O148" i="167" s="1"/>
  <c r="P148" i="167" s="1"/>
  <c r="N633" i="167"/>
  <c r="O633" i="167" s="1"/>
  <c r="P633" i="167" s="1"/>
  <c r="N56" i="167"/>
  <c r="O56" i="167" s="1"/>
  <c r="P56" i="167" s="1"/>
  <c r="N320" i="167"/>
  <c r="O320" i="167" s="1"/>
  <c r="P320" i="167" s="1"/>
  <c r="N736" i="167"/>
  <c r="O736" i="167" s="1"/>
  <c r="P736" i="167" s="1"/>
  <c r="N765" i="167"/>
  <c r="O765" i="167" s="1"/>
  <c r="P765" i="167" s="1"/>
  <c r="N712" i="167"/>
  <c r="O712" i="167" s="1"/>
  <c r="P712" i="167" s="1"/>
  <c r="N944" i="167"/>
  <c r="O944" i="167" s="1"/>
  <c r="P944" i="167" s="1"/>
  <c r="N433" i="167"/>
  <c r="O433" i="167" s="1"/>
  <c r="P433" i="167" s="1"/>
  <c r="N600" i="167"/>
  <c r="O600" i="167" s="1"/>
  <c r="P600" i="167" s="1"/>
  <c r="N176" i="167"/>
  <c r="O176" i="167" s="1"/>
  <c r="P176" i="167" s="1"/>
  <c r="N256" i="167"/>
  <c r="O256" i="167" s="1"/>
  <c r="P256" i="167" s="1"/>
  <c r="N892" i="167"/>
  <c r="O892" i="167" s="1"/>
  <c r="P892" i="167" s="1"/>
  <c r="N326" i="167"/>
  <c r="O326" i="167" s="1"/>
  <c r="P326" i="167" s="1"/>
  <c r="N670" i="167"/>
  <c r="O670" i="167" s="1"/>
  <c r="P670" i="167" s="1"/>
  <c r="N123" i="167"/>
  <c r="O123" i="167" s="1"/>
  <c r="P123" i="167" s="1"/>
  <c r="N748" i="167"/>
  <c r="O748" i="167" s="1"/>
  <c r="P748" i="167" s="1"/>
  <c r="N658" i="167"/>
  <c r="O658" i="167" s="1"/>
  <c r="P658" i="167" s="1"/>
  <c r="N1000" i="167"/>
  <c r="O1000" i="167" s="1"/>
  <c r="P1000" i="167" s="1"/>
  <c r="N887" i="167"/>
  <c r="O887" i="167" s="1"/>
  <c r="P887" i="167" s="1"/>
  <c r="N837" i="167"/>
  <c r="O837" i="167" s="1"/>
  <c r="P837" i="167" s="1"/>
  <c r="N550" i="167"/>
  <c r="O550" i="167" s="1"/>
  <c r="P550" i="167" s="1"/>
  <c r="N523" i="167"/>
  <c r="O523" i="167" s="1"/>
  <c r="P523" i="167" s="1"/>
  <c r="N608" i="167"/>
  <c r="O608" i="167" s="1"/>
  <c r="P608" i="167" s="1"/>
  <c r="N180" i="167"/>
  <c r="O180" i="167" s="1"/>
  <c r="P180" i="167" s="1"/>
  <c r="N312" i="167"/>
  <c r="O312" i="167" s="1"/>
  <c r="P312" i="167" s="1"/>
  <c r="N383" i="167"/>
  <c r="O383" i="167" s="1"/>
  <c r="P383" i="167" s="1"/>
  <c r="N422" i="167"/>
  <c r="O422" i="167" s="1"/>
  <c r="P422" i="167" s="1"/>
  <c r="N795" i="167"/>
  <c r="O795" i="167" s="1"/>
  <c r="P795" i="167" s="1"/>
  <c r="N698" i="167"/>
  <c r="O698" i="167" s="1"/>
  <c r="P698" i="167" s="1"/>
  <c r="N115" i="167"/>
  <c r="O115" i="167" s="1"/>
  <c r="P115" i="167" s="1"/>
  <c r="N306" i="167"/>
  <c r="O306" i="167" s="1"/>
  <c r="P306" i="167" s="1"/>
  <c r="N723" i="167"/>
  <c r="O723" i="167" s="1"/>
  <c r="P723" i="167" s="1"/>
  <c r="N266" i="167"/>
  <c r="O266" i="167" s="1"/>
  <c r="P266" i="167" s="1"/>
  <c r="N283" i="167"/>
  <c r="O283" i="167" s="1"/>
  <c r="P283" i="167" s="1"/>
  <c r="N387" i="167"/>
  <c r="O387" i="167" s="1"/>
  <c r="P387" i="167" s="1"/>
  <c r="N449" i="167"/>
  <c r="O449" i="167" s="1"/>
  <c r="P449" i="167" s="1"/>
  <c r="N264" i="167"/>
  <c r="O264" i="167" s="1"/>
  <c r="P264" i="167" s="1"/>
  <c r="N1009" i="167"/>
  <c r="O1009" i="167" s="1"/>
  <c r="P1009" i="167" s="1"/>
  <c r="N609" i="167"/>
  <c r="O609" i="167" s="1"/>
  <c r="P609" i="167" s="1"/>
  <c r="N178" i="167"/>
  <c r="O178" i="167" s="1"/>
  <c r="P178" i="167" s="1"/>
  <c r="N704" i="167"/>
  <c r="O704" i="167" s="1"/>
  <c r="P704" i="167" s="1"/>
  <c r="N938" i="167"/>
  <c r="O938" i="167" s="1"/>
  <c r="P938" i="167" s="1"/>
  <c r="N61" i="167"/>
  <c r="O61" i="167" s="1"/>
  <c r="P61" i="167" s="1"/>
  <c r="N290" i="167"/>
  <c r="O290" i="167" s="1"/>
  <c r="P290" i="167" s="1"/>
  <c r="N58" i="167"/>
  <c r="O58" i="167" s="1"/>
  <c r="P58" i="167" s="1"/>
  <c r="N627" i="167"/>
  <c r="O627" i="167" s="1"/>
  <c r="P627" i="167" s="1"/>
  <c r="N563" i="167"/>
  <c r="O563" i="167" s="1"/>
  <c r="P563" i="167" s="1"/>
  <c r="N653" i="167"/>
  <c r="O653" i="167" s="1"/>
  <c r="P653" i="167" s="1"/>
  <c r="N471" i="167"/>
  <c r="O471" i="167" s="1"/>
  <c r="P471" i="167" s="1"/>
  <c r="N226" i="167"/>
  <c r="O226" i="167" s="1"/>
  <c r="P226" i="167" s="1"/>
  <c r="N788" i="167"/>
  <c r="O788" i="167" s="1"/>
  <c r="P788" i="167" s="1"/>
  <c r="N539" i="167"/>
  <c r="O539" i="167" s="1"/>
  <c r="P539" i="167" s="1"/>
  <c r="N766" i="167"/>
  <c r="O766" i="167" s="1"/>
  <c r="P766" i="167" s="1"/>
  <c r="N939" i="167"/>
  <c r="O939" i="167" s="1"/>
  <c r="P939" i="167" s="1"/>
  <c r="N204" i="167"/>
  <c r="O204" i="167" s="1"/>
  <c r="P204" i="167" s="1"/>
  <c r="N729" i="167"/>
  <c r="O729" i="167" s="1"/>
  <c r="P729" i="167" s="1"/>
  <c r="N916" i="167"/>
  <c r="O916" i="167" s="1"/>
  <c r="P916" i="167" s="1"/>
  <c r="N192" i="167"/>
  <c r="O192" i="167" s="1"/>
  <c r="P192" i="167" s="1"/>
  <c r="N587" i="167"/>
  <c r="O587" i="167" s="1"/>
  <c r="P587" i="167" s="1"/>
  <c r="N945" i="167"/>
  <c r="O945" i="167" s="1"/>
  <c r="P945" i="167" s="1"/>
  <c r="N984" i="167"/>
  <c r="O984" i="167" s="1"/>
  <c r="P984" i="167" s="1"/>
  <c r="N316" i="167"/>
  <c r="O316" i="167" s="1"/>
  <c r="P316" i="167" s="1"/>
  <c r="N617" i="167"/>
  <c r="O617" i="167" s="1"/>
  <c r="P617" i="167" s="1"/>
  <c r="N447" i="167"/>
  <c r="O447" i="167" s="1"/>
  <c r="P447" i="167" s="1"/>
  <c r="N515" i="167"/>
  <c r="O515" i="167" s="1"/>
  <c r="P515" i="167" s="1"/>
  <c r="N280" i="167"/>
  <c r="O280" i="167" s="1"/>
  <c r="P280" i="167" s="1"/>
  <c r="N404" i="167"/>
  <c r="O404" i="167" s="1"/>
  <c r="P404" i="167" s="1"/>
  <c r="N25" i="167"/>
  <c r="O25" i="167" s="1"/>
  <c r="P25" i="167" s="1"/>
  <c r="N668" i="167"/>
  <c r="O668" i="167" s="1"/>
  <c r="P668" i="167" s="1"/>
  <c r="N610" i="167"/>
  <c r="O610" i="167" s="1"/>
  <c r="P610" i="167" s="1"/>
  <c r="N569" i="167"/>
  <c r="O569" i="167" s="1"/>
  <c r="P569" i="167" s="1"/>
  <c r="N838" i="167"/>
  <c r="O838" i="167" s="1"/>
  <c r="P838" i="167" s="1"/>
  <c r="N369" i="167"/>
  <c r="O369" i="167" s="1"/>
  <c r="P369" i="167" s="1"/>
  <c r="N417" i="167"/>
  <c r="O417" i="167" s="1"/>
  <c r="P417" i="167" s="1"/>
  <c r="N460" i="167"/>
  <c r="O460" i="167" s="1"/>
  <c r="P460" i="167" s="1"/>
  <c r="N412" i="167"/>
  <c r="O412" i="167" s="1"/>
  <c r="P412" i="167" s="1"/>
  <c r="N847" i="167"/>
  <c r="O847" i="167" s="1"/>
  <c r="P847" i="167" s="1"/>
  <c r="N121" i="167"/>
  <c r="O121" i="167" s="1"/>
  <c r="P121" i="167" s="1"/>
  <c r="N656" i="167"/>
  <c r="O656" i="167" s="1"/>
  <c r="P656" i="167" s="1"/>
  <c r="N978" i="167"/>
  <c r="O978" i="167" s="1"/>
  <c r="P978" i="167" s="1"/>
  <c r="N820" i="167"/>
  <c r="O820" i="167" s="1"/>
  <c r="P820" i="167" s="1"/>
  <c r="N51" i="167"/>
  <c r="O51" i="167" s="1"/>
  <c r="P51" i="167" s="1"/>
  <c r="N487" i="167"/>
  <c r="O487" i="167" s="1"/>
  <c r="P487" i="167" s="1"/>
  <c r="N964" i="167"/>
  <c r="O964" i="167" s="1"/>
  <c r="P964" i="167" s="1"/>
  <c r="N42" i="167"/>
  <c r="O42" i="167" s="1"/>
  <c r="P42" i="167" s="1"/>
  <c r="N683" i="167"/>
  <c r="O683" i="167" s="1"/>
  <c r="P683" i="167" s="1"/>
  <c r="N132" i="167"/>
  <c r="O132" i="167" s="1"/>
  <c r="P132" i="167" s="1"/>
  <c r="N602" i="167"/>
  <c r="O602" i="167" s="1"/>
  <c r="P602" i="167" s="1"/>
  <c r="N247" i="167"/>
  <c r="O247" i="167" s="1"/>
  <c r="P247" i="167" s="1"/>
  <c r="N634" i="167"/>
  <c r="O634" i="167" s="1"/>
  <c r="P634" i="167" s="1"/>
  <c r="N862" i="167"/>
  <c r="O862" i="167" s="1"/>
  <c r="P862" i="167" s="1"/>
  <c r="N968" i="167"/>
  <c r="O968" i="167" s="1"/>
  <c r="P968" i="167" s="1"/>
  <c r="N145" i="167"/>
  <c r="O145" i="167" s="1"/>
  <c r="P145" i="167" s="1"/>
  <c r="N366" i="167"/>
  <c r="O366" i="167" s="1"/>
  <c r="P366" i="167" s="1"/>
  <c r="N907" i="167"/>
  <c r="O907" i="167" s="1"/>
  <c r="P907" i="167" s="1"/>
  <c r="N494" i="167"/>
  <c r="O494" i="167" s="1"/>
  <c r="P494" i="167" s="1"/>
  <c r="N201" i="167"/>
  <c r="O201" i="167" s="1"/>
  <c r="P201" i="167" s="1"/>
  <c r="N857" i="167"/>
  <c r="O857" i="167" s="1"/>
  <c r="P857" i="167" s="1"/>
  <c r="N189" i="167"/>
  <c r="O189" i="167" s="1"/>
  <c r="P189" i="167" s="1"/>
  <c r="N277" i="167"/>
  <c r="O277" i="167" s="1"/>
  <c r="P277" i="167" s="1"/>
  <c r="N86" i="167"/>
  <c r="O86" i="167" s="1"/>
  <c r="P86" i="167" s="1"/>
  <c r="N781" i="167"/>
  <c r="O781" i="167" s="1"/>
  <c r="P781" i="167" s="1"/>
  <c r="N678" i="167"/>
  <c r="O678" i="167" s="1"/>
  <c r="P678" i="167" s="1"/>
  <c r="N424" i="167"/>
  <c r="O424" i="167" s="1"/>
  <c r="P424" i="167" s="1"/>
  <c r="N845" i="167"/>
  <c r="O845" i="167" s="1"/>
  <c r="P845" i="167" s="1"/>
  <c r="N663" i="167"/>
  <c r="O663" i="167" s="1"/>
  <c r="P663" i="167" s="1"/>
  <c r="N832" i="167"/>
  <c r="O832" i="167" s="1"/>
  <c r="P832" i="167" s="1"/>
  <c r="N152" i="167"/>
  <c r="O152" i="167" s="1"/>
  <c r="P152" i="167" s="1"/>
  <c r="N923" i="167"/>
  <c r="O923" i="167" s="1"/>
  <c r="P923" i="167" s="1"/>
  <c r="N49" i="167"/>
  <c r="O49" i="167" s="1"/>
  <c r="P49" i="167" s="1"/>
  <c r="N522" i="167"/>
  <c r="O522" i="167" s="1"/>
  <c r="P522" i="167" s="1"/>
  <c r="N697" i="167"/>
  <c r="O697" i="167" s="1"/>
  <c r="P697" i="167" s="1"/>
  <c r="N367" i="167"/>
  <c r="O367" i="167" s="1"/>
  <c r="P367" i="167" s="1"/>
  <c r="N850" i="167"/>
  <c r="O850" i="167" s="1"/>
  <c r="P850" i="167" s="1"/>
  <c r="N860" i="167"/>
  <c r="O860" i="167" s="1"/>
  <c r="P860" i="167" s="1"/>
  <c r="N136" i="167"/>
  <c r="O136" i="167" s="1"/>
  <c r="P136" i="167" s="1"/>
  <c r="N742" i="167"/>
  <c r="O742" i="167" s="1"/>
  <c r="P742" i="167" s="1"/>
  <c r="N480" i="167"/>
  <c r="O480" i="167" s="1"/>
  <c r="P480" i="167" s="1"/>
  <c r="N329" i="167"/>
  <c r="O329" i="167" s="1"/>
  <c r="P329" i="167" s="1"/>
  <c r="N99" i="167"/>
  <c r="O99" i="167" s="1"/>
  <c r="P99" i="167" s="1"/>
  <c r="N955" i="167"/>
  <c r="O955" i="167" s="1"/>
  <c r="P955" i="167" s="1"/>
  <c r="N911" i="167"/>
  <c r="O911" i="167" s="1"/>
  <c r="P911" i="167" s="1"/>
  <c r="N758" i="167"/>
  <c r="O758" i="167" s="1"/>
  <c r="P758" i="167" s="1"/>
  <c r="N388" i="167"/>
  <c r="O388" i="167" s="1"/>
  <c r="P388" i="167" s="1"/>
  <c r="N384" i="167"/>
  <c r="O384" i="167" s="1"/>
  <c r="P384" i="167" s="1"/>
  <c r="N486" i="167"/>
  <c r="O486" i="167" s="1"/>
  <c r="P486" i="167" s="1"/>
  <c r="N641" i="167"/>
  <c r="O641" i="167" s="1"/>
  <c r="P641" i="167" s="1"/>
  <c r="N521" i="167"/>
  <c r="O521" i="167" s="1"/>
  <c r="P521" i="167" s="1"/>
  <c r="N455" i="167"/>
  <c r="O455" i="167" s="1"/>
  <c r="P455" i="167" s="1"/>
  <c r="N479" i="167"/>
  <c r="O479" i="167" s="1"/>
  <c r="P479" i="167" s="1"/>
  <c r="N248" i="167"/>
  <c r="O248" i="167" s="1"/>
  <c r="P248" i="167" s="1"/>
  <c r="N809" i="167"/>
  <c r="O809" i="167" s="1"/>
  <c r="P809" i="167" s="1"/>
  <c r="N122" i="167"/>
  <c r="O122" i="167" s="1"/>
  <c r="P122" i="167" s="1"/>
  <c r="N349" i="167"/>
  <c r="O349" i="167" s="1"/>
  <c r="P349" i="167" s="1"/>
  <c r="N228" i="167"/>
  <c r="O228" i="167" s="1"/>
  <c r="P228" i="167" s="1"/>
  <c r="N154" i="167"/>
  <c r="O154" i="167" s="1"/>
  <c r="P154" i="167" s="1"/>
  <c r="N420" i="167"/>
  <c r="O420" i="167" s="1"/>
  <c r="P420" i="167" s="1"/>
  <c r="N483" i="167"/>
  <c r="O483" i="167" s="1"/>
  <c r="P483" i="167" s="1"/>
  <c r="N134" i="167"/>
  <c r="O134" i="167" s="1"/>
  <c r="P134" i="167" s="1"/>
  <c r="N635" i="167"/>
  <c r="O635" i="167" s="1"/>
  <c r="P635" i="167" s="1"/>
  <c r="N199" i="167"/>
  <c r="O199" i="167" s="1"/>
  <c r="P199" i="167" s="1"/>
  <c r="N263" i="167"/>
  <c r="O263" i="167" s="1"/>
  <c r="P263" i="167" s="1"/>
  <c r="N777" i="167"/>
  <c r="O777" i="167" s="1"/>
  <c r="P777" i="167" s="1"/>
  <c r="N516" i="167"/>
  <c r="O516" i="167" s="1"/>
  <c r="P516" i="167" s="1"/>
  <c r="N117" i="167"/>
  <c r="O117" i="167" s="1"/>
  <c r="P117" i="167" s="1"/>
  <c r="N866" i="167"/>
  <c r="O866" i="167" s="1"/>
  <c r="P866" i="167" s="1"/>
  <c r="N203" i="167"/>
  <c r="O203" i="167" s="1"/>
  <c r="P203" i="167" s="1"/>
  <c r="N411" i="167"/>
  <c r="O411" i="167" s="1"/>
  <c r="P411" i="167" s="1"/>
  <c r="N514" i="167"/>
  <c r="O514" i="167" s="1"/>
  <c r="P514" i="167" s="1"/>
  <c r="N82" i="167"/>
  <c r="O82" i="167" s="1"/>
  <c r="P82" i="167" s="1"/>
  <c r="N773" i="167"/>
  <c r="O773" i="167" s="1"/>
  <c r="P773" i="167" s="1"/>
  <c r="N532" i="167"/>
  <c r="O532" i="167" s="1"/>
  <c r="P532" i="167" s="1"/>
  <c r="N1013" i="167"/>
  <c r="O1013" i="167" s="1"/>
  <c r="P1013" i="167" s="1"/>
  <c r="N504" i="167"/>
  <c r="O504" i="167" s="1"/>
  <c r="P504" i="167" s="1"/>
  <c r="N951" i="167"/>
  <c r="O951" i="167" s="1"/>
  <c r="P951" i="167" s="1"/>
  <c r="N899" i="167"/>
  <c r="O899" i="167" s="1"/>
  <c r="P899" i="167" s="1"/>
  <c r="N830" i="167"/>
  <c r="O830" i="167" s="1"/>
  <c r="P830" i="167" s="1"/>
  <c r="N836" i="167"/>
  <c r="O836" i="167" s="1"/>
  <c r="P836" i="167" s="1"/>
  <c r="N340" i="167"/>
  <c r="O340" i="167" s="1"/>
  <c r="P340" i="167" s="1"/>
  <c r="N534" i="167"/>
  <c r="O534" i="167" s="1"/>
  <c r="P534" i="167" s="1"/>
  <c r="N160" i="167"/>
  <c r="O160" i="167" s="1"/>
  <c r="P160" i="167" s="1"/>
  <c r="N530" i="167"/>
  <c r="O530" i="167" s="1"/>
  <c r="P530" i="167" s="1"/>
  <c r="N407" i="167"/>
  <c r="O407" i="167" s="1"/>
  <c r="P407" i="167" s="1"/>
  <c r="N28" i="167"/>
  <c r="O28" i="167" s="1"/>
  <c r="P28" i="167" s="1"/>
  <c r="N141" i="167"/>
  <c r="O141" i="167" s="1"/>
  <c r="P141" i="167" s="1"/>
  <c r="N761" i="167"/>
  <c r="O761" i="167" s="1"/>
  <c r="P761" i="167" s="1"/>
  <c r="N490" i="167"/>
  <c r="O490" i="167" s="1"/>
  <c r="P490" i="167" s="1"/>
  <c r="N276" i="167"/>
  <c r="O276" i="167" s="1"/>
  <c r="P276" i="167" s="1"/>
  <c r="N952" i="167"/>
  <c r="O952" i="167" s="1"/>
  <c r="P952" i="167" s="1"/>
  <c r="N469" i="167"/>
  <c r="O469" i="167" s="1"/>
  <c r="P469" i="167" s="1"/>
  <c r="N620" i="167"/>
  <c r="O620" i="167" s="1"/>
  <c r="P620" i="167" s="1"/>
  <c r="N548" i="167"/>
  <c r="O548" i="167" s="1"/>
  <c r="P548" i="167" s="1"/>
  <c r="N352" i="167"/>
  <c r="O352" i="167" s="1"/>
  <c r="P352" i="167" s="1"/>
  <c r="N335" i="167"/>
  <c r="O335" i="167" s="1"/>
  <c r="P335" i="167" s="1"/>
  <c r="N143" i="167"/>
  <c r="O143" i="167" s="1"/>
  <c r="P143" i="167" s="1"/>
  <c r="N768" i="167"/>
  <c r="O768" i="167" s="1"/>
  <c r="P768" i="167" s="1"/>
  <c r="N755" i="167"/>
  <c r="O755" i="167" s="1"/>
  <c r="P755" i="167" s="1"/>
  <c r="N118" i="167"/>
  <c r="O118" i="167" s="1"/>
  <c r="P118" i="167" s="1"/>
  <c r="N439" i="167"/>
  <c r="O439" i="167" s="1"/>
  <c r="P439" i="167" s="1"/>
  <c r="N225" i="167"/>
  <c r="O225" i="167" s="1"/>
  <c r="P225" i="167" s="1"/>
  <c r="N583" i="167"/>
  <c r="O583" i="167" s="1"/>
  <c r="P583" i="167" s="1"/>
  <c r="N71" i="167"/>
  <c r="O71" i="167" s="1"/>
  <c r="P71" i="167" s="1"/>
  <c r="N651" i="167"/>
  <c r="O651" i="167" s="1"/>
  <c r="P651" i="167" s="1"/>
  <c r="N813" i="167"/>
  <c r="O813" i="167" s="1"/>
  <c r="P813" i="167" s="1"/>
  <c r="N708" i="167"/>
  <c r="O708" i="167" s="1"/>
  <c r="P708" i="167" s="1"/>
  <c r="N900" i="167"/>
  <c r="O900" i="167" s="1"/>
  <c r="P900" i="167" s="1"/>
  <c r="N415" i="167"/>
  <c r="O415" i="167" s="1"/>
  <c r="P415" i="167" s="1"/>
  <c r="N406" i="167"/>
  <c r="O406" i="167" s="1"/>
  <c r="P406" i="167" s="1"/>
  <c r="N752" i="167"/>
  <c r="O752" i="167" s="1"/>
  <c r="P752" i="167" s="1"/>
  <c r="N590" i="167"/>
  <c r="O590" i="167" s="1"/>
  <c r="P590" i="167" s="1"/>
  <c r="N744" i="167"/>
  <c r="O744" i="167" s="1"/>
  <c r="P744" i="167" s="1"/>
  <c r="N787" i="167"/>
  <c r="O787" i="167" s="1"/>
  <c r="P787" i="167" s="1"/>
  <c r="N425" i="167"/>
  <c r="O425" i="167" s="1"/>
  <c r="P425" i="167" s="1"/>
  <c r="N995" i="167"/>
  <c r="O995" i="167" s="1"/>
  <c r="P995" i="167" s="1"/>
  <c r="N701" i="167"/>
  <c r="O701" i="167" s="1"/>
  <c r="P701" i="167" s="1"/>
  <c r="N851" i="167"/>
  <c r="O851" i="167" s="1"/>
  <c r="P851" i="167" s="1"/>
  <c r="N676" i="167"/>
  <c r="O676" i="167" s="1"/>
  <c r="P676" i="167" s="1"/>
  <c r="N337" i="167"/>
  <c r="O337" i="167" s="1"/>
  <c r="P337" i="167" s="1"/>
  <c r="N260" i="167"/>
  <c r="O260" i="167" s="1"/>
  <c r="P260" i="167" s="1"/>
  <c r="N808" i="167"/>
  <c r="O808" i="167" s="1"/>
  <c r="P808" i="167" s="1"/>
  <c r="N348" i="167"/>
  <c r="O348" i="167" s="1"/>
  <c r="P348" i="167" s="1"/>
  <c r="N640" i="167"/>
  <c r="O640" i="167" s="1"/>
  <c r="P640" i="167" s="1"/>
  <c r="N456" i="167"/>
  <c r="O456" i="167" s="1"/>
  <c r="P456" i="167" s="1"/>
  <c r="N542" i="167"/>
  <c r="O542" i="167" s="1"/>
  <c r="P542" i="167" s="1"/>
  <c r="N321" i="167"/>
  <c r="O321" i="167" s="1"/>
  <c r="P321" i="167" s="1"/>
  <c r="N971" i="167"/>
  <c r="O971" i="167" s="1"/>
  <c r="P971" i="167" s="1"/>
  <c r="N23" i="167"/>
  <c r="O23" i="167" s="1"/>
  <c r="P23" i="167" s="1"/>
  <c r="N295" i="167"/>
  <c r="O295" i="167" s="1"/>
  <c r="P295" i="167" s="1"/>
  <c r="N671" i="167"/>
  <c r="O671" i="167" s="1"/>
  <c r="P671" i="167" s="1"/>
  <c r="N495" i="167"/>
  <c r="O495" i="167" s="1"/>
  <c r="P495" i="167" s="1"/>
  <c r="N474" i="167"/>
  <c r="O474" i="167" s="1"/>
  <c r="P474" i="167" s="1"/>
  <c r="N552" i="167"/>
  <c r="O552" i="167" s="1"/>
  <c r="P552" i="167" s="1"/>
  <c r="N642" i="167"/>
  <c r="O642" i="167" s="1"/>
  <c r="P642" i="167" s="1"/>
  <c r="N509" i="167"/>
  <c r="O509" i="167" s="1"/>
  <c r="P509" i="167" s="1"/>
  <c r="N690" i="167"/>
  <c r="O690" i="167" s="1"/>
  <c r="P690" i="167" s="1"/>
  <c r="N686" i="167"/>
  <c r="O686" i="167" s="1"/>
  <c r="P686" i="167" s="1"/>
  <c r="N835" i="167"/>
  <c r="O835" i="167" s="1"/>
  <c r="P835" i="167" s="1"/>
  <c r="N743" i="167"/>
  <c r="O743" i="167" s="1"/>
  <c r="P743" i="167" s="1"/>
  <c r="N254" i="167"/>
  <c r="O254" i="167" s="1"/>
  <c r="P254" i="167" s="1"/>
  <c r="N1008" i="167"/>
  <c r="O1008" i="167" s="1"/>
  <c r="P1008" i="167" s="1"/>
  <c r="N361" i="167"/>
  <c r="O361" i="167" s="1"/>
  <c r="P361" i="167" s="1"/>
  <c r="N582" i="167"/>
  <c r="O582" i="167" s="1"/>
  <c r="P582" i="167" s="1"/>
  <c r="N793" i="167"/>
  <c r="O793" i="167" s="1"/>
  <c r="P793" i="167" s="1"/>
  <c r="N524" i="167"/>
  <c r="O524" i="167" s="1"/>
  <c r="P524" i="167" s="1"/>
  <c r="N646" i="167"/>
  <c r="O646" i="167" s="1"/>
  <c r="P646" i="167" s="1"/>
  <c r="N394" i="167"/>
  <c r="O394" i="167" s="1"/>
  <c r="P394" i="167" s="1"/>
  <c r="N659" i="167"/>
  <c r="O659" i="167" s="1"/>
  <c r="P659" i="167" s="1"/>
  <c r="N234" i="167"/>
  <c r="O234" i="167" s="1"/>
  <c r="P234" i="167" s="1"/>
  <c r="N630" i="167"/>
  <c r="O630" i="167" s="1"/>
  <c r="P630" i="167" s="1"/>
  <c r="N473" i="167"/>
  <c r="O473" i="167" s="1"/>
  <c r="P473" i="167" s="1"/>
  <c r="N724" i="167"/>
  <c r="O724" i="167" s="1"/>
  <c r="P724" i="167" s="1"/>
  <c r="N833" i="167"/>
  <c r="O833" i="167" s="1"/>
  <c r="P833" i="167" s="1"/>
  <c r="N305" i="167"/>
  <c r="O305" i="167" s="1"/>
  <c r="P305" i="167" s="1"/>
  <c r="N55" i="167"/>
  <c r="O55" i="167" s="1"/>
  <c r="P55" i="167" s="1"/>
  <c r="N810" i="167"/>
  <c r="O810" i="167" s="1"/>
  <c r="P810" i="167" s="1"/>
  <c r="N299" i="167"/>
  <c r="O299" i="167" s="1"/>
  <c r="P299" i="167" s="1"/>
  <c r="N484" i="167"/>
  <c r="O484" i="167" s="1"/>
  <c r="P484" i="167" s="1"/>
  <c r="N105" i="167"/>
  <c r="O105" i="167" s="1"/>
  <c r="P105" i="167" s="1"/>
  <c r="N559" i="167"/>
  <c r="O559" i="167" s="1"/>
  <c r="P559" i="167" s="1"/>
  <c r="N370" i="167"/>
  <c r="O370" i="167" s="1"/>
  <c r="P370" i="167" s="1"/>
  <c r="N826" i="167"/>
  <c r="O826" i="167" s="1"/>
  <c r="P826" i="167" s="1"/>
  <c r="N69" i="167"/>
  <c r="O69" i="167" s="1"/>
  <c r="P69" i="167" s="1"/>
  <c r="N705" i="167"/>
  <c r="O705" i="167" s="1"/>
  <c r="P705" i="167" s="1"/>
  <c r="N716" i="167"/>
  <c r="O716" i="167" s="1"/>
  <c r="P716" i="167" s="1"/>
  <c r="N196" i="167"/>
  <c r="O196" i="167" s="1"/>
  <c r="P196" i="167" s="1"/>
  <c r="N481" i="167"/>
  <c r="O481" i="167" s="1"/>
  <c r="P481" i="167" s="1"/>
  <c r="N684" i="167"/>
  <c r="O684" i="167" s="1"/>
  <c r="P684" i="167" s="1"/>
  <c r="N323" i="167"/>
  <c r="O323" i="167" s="1"/>
  <c r="P323" i="167" s="1"/>
  <c r="N776" i="167"/>
  <c r="O776" i="167" s="1"/>
  <c r="P776" i="167" s="1"/>
  <c r="N91" i="167"/>
  <c r="O91" i="167" s="1"/>
  <c r="P91" i="167" s="1"/>
  <c r="N645" i="167"/>
  <c r="O645" i="167" s="1"/>
  <c r="P645" i="167" s="1"/>
  <c r="N77" i="167"/>
  <c r="O77" i="167" s="1"/>
  <c r="P77" i="167" s="1"/>
  <c r="N432" i="167"/>
  <c r="O432" i="167" s="1"/>
  <c r="P432" i="167" s="1"/>
  <c r="N297" i="167"/>
  <c r="O297" i="167" s="1"/>
  <c r="P297" i="167" s="1"/>
  <c r="N652" i="167"/>
  <c r="O652" i="167" s="1"/>
  <c r="P652" i="167" s="1"/>
  <c r="N159" i="167"/>
  <c r="O159" i="167" s="1"/>
  <c r="P159" i="167" s="1"/>
  <c r="N998" i="167"/>
  <c r="O998" i="167" s="1"/>
  <c r="P998" i="167" s="1"/>
  <c r="N68" i="167"/>
  <c r="O68" i="167" s="1"/>
  <c r="P68" i="167" s="1"/>
  <c r="N662" i="167"/>
  <c r="O662" i="167" s="1"/>
  <c r="P662" i="167" s="1"/>
  <c r="N50" i="167"/>
  <c r="O50" i="167" s="1"/>
  <c r="P50" i="167" s="1"/>
  <c r="N958" i="167"/>
  <c r="O958" i="167" s="1"/>
  <c r="P958" i="167" s="1"/>
  <c r="N40" i="167"/>
  <c r="O40" i="167" s="1"/>
  <c r="P40" i="167" s="1"/>
  <c r="N245" i="167"/>
  <c r="O245" i="167" s="1"/>
  <c r="P245" i="167" s="1"/>
  <c r="N47" i="167"/>
  <c r="O47" i="167" s="1"/>
  <c r="P47" i="167" s="1"/>
  <c r="N251" i="167"/>
  <c r="O251" i="167" s="1"/>
  <c r="P251" i="167" s="1"/>
  <c r="N233" i="167"/>
  <c r="O233" i="167" s="1"/>
  <c r="P233" i="167" s="1"/>
  <c r="N914" i="167"/>
  <c r="O914" i="167" s="1"/>
  <c r="P914" i="167" s="1"/>
  <c r="N403" i="167"/>
  <c r="O403" i="167" s="1"/>
  <c r="P403" i="167" s="1"/>
  <c r="N416" i="167"/>
  <c r="O416" i="167" s="1"/>
  <c r="P416" i="167" s="1"/>
  <c r="N390" i="167"/>
  <c r="O390" i="167" s="1"/>
  <c r="P390" i="167" s="1"/>
  <c r="N450" i="167"/>
  <c r="O450" i="167" s="1"/>
  <c r="P450" i="167" s="1"/>
  <c r="N903" i="167"/>
  <c r="O903" i="167" s="1"/>
  <c r="P903" i="167" s="1"/>
  <c r="N399" i="167"/>
  <c r="O399" i="167" s="1"/>
  <c r="P399" i="167" s="1"/>
  <c r="N173" i="167"/>
  <c r="O173" i="167" s="1"/>
  <c r="P173" i="167" s="1"/>
  <c r="N941" i="167"/>
  <c r="O941" i="167" s="1"/>
  <c r="P941" i="167" s="1"/>
  <c r="N385" i="167"/>
  <c r="O385" i="167" s="1"/>
  <c r="P385" i="167" s="1"/>
  <c r="N489" i="167"/>
  <c r="O489" i="167" s="1"/>
  <c r="P489" i="167" s="1"/>
  <c r="N48" i="167"/>
  <c r="O48" i="167" s="1"/>
  <c r="P48" i="167" s="1"/>
  <c r="N799" i="167"/>
  <c r="O799" i="167" s="1"/>
  <c r="P799" i="167" s="1"/>
  <c r="N519" i="167"/>
  <c r="O519" i="167" s="1"/>
  <c r="P519" i="167" s="1"/>
  <c r="N638" i="167"/>
  <c r="O638" i="167" s="1"/>
  <c r="P638" i="167" s="1"/>
  <c r="N298" i="167"/>
  <c r="O298" i="167" s="1"/>
  <c r="P298" i="167" s="1"/>
  <c r="N124" i="167"/>
  <c r="O124" i="167" s="1"/>
  <c r="P124" i="167" s="1"/>
  <c r="N429" i="167"/>
  <c r="O429" i="167" s="1"/>
  <c r="P429" i="167" s="1"/>
  <c r="N104" i="167"/>
  <c r="O104" i="167" s="1"/>
  <c r="P104" i="167" s="1"/>
  <c r="N470" i="167"/>
  <c r="O470" i="167" s="1"/>
  <c r="P470" i="167" s="1"/>
  <c r="N896" i="167"/>
  <c r="O896" i="167" s="1"/>
  <c r="P896" i="167" s="1"/>
  <c r="N278" i="167"/>
  <c r="O278" i="167" s="1"/>
  <c r="P278" i="167" s="1"/>
  <c r="N940" i="167"/>
  <c r="O940" i="167" s="1"/>
  <c r="P940" i="167" s="1"/>
  <c r="N60" i="167"/>
  <c r="O60" i="167" s="1"/>
  <c r="P60" i="167" s="1"/>
  <c r="N607" i="167"/>
  <c r="O607" i="167" s="1"/>
  <c r="P607" i="167" s="1"/>
  <c r="N898" i="167"/>
  <c r="O898" i="167" s="1"/>
  <c r="P898" i="167" s="1"/>
  <c r="N528" i="167"/>
  <c r="O528" i="167" s="1"/>
  <c r="P528" i="167" s="1"/>
  <c r="N979" i="167"/>
  <c r="O979" i="167" s="1"/>
  <c r="P979" i="167" s="1"/>
  <c r="N249" i="167"/>
  <c r="O249" i="167" s="1"/>
  <c r="P249" i="167" s="1"/>
  <c r="N358" i="167"/>
  <c r="O358" i="167" s="1"/>
  <c r="P358" i="167" s="1"/>
  <c r="N341" i="167"/>
  <c r="O341" i="167" s="1"/>
  <c r="P341" i="167" s="1"/>
  <c r="N1002" i="167"/>
  <c r="O1002" i="167" s="1"/>
  <c r="P1002" i="167" s="1"/>
  <c r="N673" i="167"/>
  <c r="O673" i="167" s="1"/>
  <c r="P673" i="167" s="1"/>
  <c r="N217" i="167"/>
  <c r="O217" i="167" s="1"/>
  <c r="P217" i="167" s="1"/>
  <c r="N144" i="167"/>
  <c r="O144" i="167" s="1"/>
  <c r="P144" i="167" s="1"/>
  <c r="N784" i="167"/>
  <c r="O784" i="167" s="1"/>
  <c r="P784" i="167" s="1"/>
  <c r="N577" i="167"/>
  <c r="O577" i="167" s="1"/>
  <c r="P577" i="167" s="1"/>
  <c r="N771" i="167"/>
  <c r="O771" i="167" s="1"/>
  <c r="P771" i="167" s="1"/>
  <c r="N128" i="167"/>
  <c r="O128" i="167" s="1"/>
  <c r="P128" i="167" s="1"/>
  <c r="N710" i="167"/>
  <c r="O710" i="167" s="1"/>
  <c r="P710" i="167" s="1"/>
  <c r="N875" i="167"/>
  <c r="O875" i="167" s="1"/>
  <c r="P875" i="167" s="1"/>
  <c r="N428" i="167"/>
  <c r="O428" i="167" s="1"/>
  <c r="P428" i="167" s="1"/>
  <c r="N496" i="167"/>
  <c r="O496" i="167" s="1"/>
  <c r="P496" i="167" s="1"/>
  <c r="N535" i="167"/>
  <c r="O535" i="167" s="1"/>
  <c r="P535" i="167" s="1"/>
  <c r="N445" i="167"/>
  <c r="O445" i="167" s="1"/>
  <c r="P445" i="167" s="1"/>
  <c r="N910" i="167"/>
  <c r="O910" i="167" s="1"/>
  <c r="P910" i="167" s="1"/>
  <c r="N195" i="167"/>
  <c r="O195" i="167" s="1"/>
  <c r="P195" i="167" s="1"/>
  <c r="N324" i="167"/>
  <c r="O324" i="167" s="1"/>
  <c r="P324" i="167" s="1"/>
  <c r="N315" i="167"/>
  <c r="O315" i="167" s="1"/>
  <c r="P315" i="167" s="1"/>
  <c r="N537" i="167"/>
  <c r="O537" i="167" s="1"/>
  <c r="P537" i="167" s="1"/>
  <c r="N59" i="167"/>
  <c r="O59" i="167" s="1"/>
  <c r="P59" i="167" s="1"/>
  <c r="N475" i="167"/>
  <c r="O475" i="167" s="1"/>
  <c r="P475" i="167" s="1"/>
  <c r="N657" i="167"/>
  <c r="O657" i="167" s="1"/>
  <c r="P657" i="167" s="1"/>
  <c r="N628" i="167"/>
  <c r="O628" i="167" s="1"/>
  <c r="P628" i="167" s="1"/>
  <c r="N863" i="167"/>
  <c r="O863" i="167" s="1"/>
  <c r="P863" i="167" s="1"/>
  <c r="N660" i="167"/>
  <c r="O660" i="167" s="1"/>
  <c r="P660" i="167" s="1"/>
  <c r="N527" i="167"/>
  <c r="O527" i="167" s="1"/>
  <c r="P527" i="167" s="1"/>
  <c r="N39" i="167"/>
  <c r="O39" i="167" s="1"/>
  <c r="P39" i="167" s="1"/>
  <c r="N441" i="167"/>
  <c r="O441" i="167" s="1"/>
  <c r="P441" i="167" s="1"/>
  <c r="N155" i="167"/>
  <c r="O155" i="167" s="1"/>
  <c r="P155" i="167" s="1"/>
  <c r="N100" i="167"/>
  <c r="O100" i="167" s="1"/>
  <c r="P100" i="167" s="1"/>
  <c r="N791" i="167"/>
  <c r="O791" i="167" s="1"/>
  <c r="P791" i="167" s="1"/>
  <c r="N163" i="167"/>
  <c r="O163" i="167" s="1"/>
  <c r="P163" i="167" s="1"/>
  <c r="N869" i="167"/>
  <c r="O869" i="167" s="1"/>
  <c r="P869" i="167" s="1"/>
  <c r="N188" i="167"/>
  <c r="O188" i="167" s="1"/>
  <c r="P188" i="167" s="1"/>
  <c r="N492" i="167"/>
  <c r="O492" i="167" s="1"/>
  <c r="P492" i="167" s="1"/>
  <c r="N242" i="167"/>
  <c r="O242" i="167" s="1"/>
  <c r="P242" i="167" s="1"/>
  <c r="N942" i="167"/>
  <c r="O942" i="167" s="1"/>
  <c r="P942" i="167" s="1"/>
  <c r="N168" i="167"/>
  <c r="O168" i="167" s="1"/>
  <c r="P168" i="167" s="1"/>
  <c r="N818" i="167"/>
  <c r="O818" i="167" s="1"/>
  <c r="P818" i="167" s="1"/>
  <c r="N812" i="167"/>
  <c r="O812" i="167" s="1"/>
  <c r="P812" i="167" s="1"/>
  <c r="N536" i="167"/>
  <c r="O536" i="167" s="1"/>
  <c r="P536" i="167" s="1"/>
  <c r="N275" i="167"/>
  <c r="O275" i="167" s="1"/>
  <c r="P275" i="167" s="1"/>
  <c r="N815" i="167"/>
  <c r="O815" i="167" s="1"/>
  <c r="P815" i="167" s="1"/>
  <c r="N703" i="167"/>
  <c r="O703" i="167" s="1"/>
  <c r="P703" i="167" s="1"/>
  <c r="N185" i="167"/>
  <c r="O185" i="167" s="1"/>
  <c r="P185" i="167" s="1"/>
  <c r="N259" i="167"/>
  <c r="O259" i="167" s="1"/>
  <c r="P259" i="167" s="1"/>
  <c r="N576" i="167"/>
  <c r="O576" i="167" s="1"/>
  <c r="P576" i="167" s="1"/>
  <c r="N133" i="167"/>
  <c r="O133" i="167" s="1"/>
  <c r="P133" i="167" s="1"/>
  <c r="N816" i="167"/>
  <c r="O816" i="167" s="1"/>
  <c r="P816" i="167" s="1"/>
  <c r="N161" i="167"/>
  <c r="O161" i="167" s="1"/>
  <c r="P161" i="167" s="1"/>
  <c r="N616" i="167"/>
  <c r="O616" i="167" s="1"/>
  <c r="P616" i="167" s="1"/>
  <c r="N562" i="167"/>
  <c r="O562" i="167" s="1"/>
  <c r="P562" i="167" s="1"/>
  <c r="N114" i="167"/>
  <c r="O114" i="167" s="1"/>
  <c r="P114" i="167" s="1"/>
  <c r="N1015" i="167"/>
  <c r="O1015" i="167" s="1"/>
  <c r="P1015" i="167" s="1"/>
  <c r="N202" i="167"/>
  <c r="O202" i="167" s="1"/>
  <c r="P202" i="167" s="1"/>
  <c r="N72" i="167"/>
  <c r="O72" i="167" s="1"/>
  <c r="P72" i="167" s="1"/>
  <c r="N950" i="167"/>
  <c r="O950" i="167" s="1"/>
  <c r="P950" i="167" s="1"/>
  <c r="N666" i="167"/>
  <c r="O666" i="167" s="1"/>
  <c r="P666" i="167" s="1"/>
  <c r="N355" i="167"/>
  <c r="O355" i="167" s="1"/>
  <c r="P355" i="167" s="1"/>
  <c r="N38" i="167"/>
  <c r="O38" i="167" s="1"/>
  <c r="P38" i="167" s="1"/>
  <c r="N770" i="167"/>
  <c r="O770" i="167" s="1"/>
  <c r="P770" i="167" s="1"/>
  <c r="N727" i="167"/>
  <c r="O727" i="167" s="1"/>
  <c r="P727" i="167" s="1"/>
  <c r="N894" i="167"/>
  <c r="O894" i="167" s="1"/>
  <c r="P894" i="167" s="1"/>
  <c r="N993" i="167"/>
  <c r="O993" i="167" s="1"/>
  <c r="P993" i="167" s="1"/>
  <c r="N906" i="167"/>
  <c r="O906" i="167" s="1"/>
  <c r="P906" i="167" s="1"/>
  <c r="N960" i="167"/>
  <c r="O960" i="167" s="1"/>
  <c r="P960" i="167" s="1"/>
  <c r="N285" i="167"/>
  <c r="O285" i="167" s="1"/>
  <c r="P285" i="167" s="1"/>
  <c r="N665" i="167"/>
  <c r="O665" i="167" s="1"/>
  <c r="P665" i="167" s="1"/>
  <c r="N976" i="167"/>
  <c r="O976" i="167" s="1"/>
  <c r="P976" i="167" s="1"/>
  <c r="N890" i="167"/>
  <c r="O890" i="167" s="1"/>
  <c r="P890" i="167" s="1"/>
  <c r="N307" i="167"/>
  <c r="O307" i="167" s="1"/>
  <c r="P307" i="167" s="1"/>
  <c r="N213" i="167"/>
  <c r="O213" i="167" s="1"/>
  <c r="P213" i="167" s="1"/>
  <c r="N745" i="167"/>
  <c r="O745" i="167" s="1"/>
  <c r="P745" i="167" s="1"/>
  <c r="N405" i="167"/>
  <c r="O405" i="167" s="1"/>
  <c r="P405" i="167" s="1"/>
  <c r="N883" i="167"/>
  <c r="O883" i="167" s="1"/>
  <c r="P883" i="167" s="1"/>
  <c r="N347" i="167"/>
  <c r="O347" i="167" s="1"/>
  <c r="P347" i="167" s="1"/>
  <c r="N794" i="167"/>
  <c r="O794" i="167" s="1"/>
  <c r="P794" i="167" s="1"/>
  <c r="N26" i="167"/>
  <c r="O26" i="167" s="1"/>
  <c r="P26" i="167" s="1"/>
  <c r="I13" i="168" s="1"/>
  <c r="I6" i="168" s="1"/>
  <c r="N427" i="167"/>
  <c r="O427" i="167" s="1"/>
  <c r="P427" i="167" s="1"/>
  <c r="N353" i="167"/>
  <c r="O353" i="167" s="1"/>
  <c r="P353" i="167" s="1"/>
  <c r="N36" i="167"/>
  <c r="O36" i="167" s="1"/>
  <c r="P36" i="167" s="1"/>
  <c r="N639" i="167"/>
  <c r="O639" i="167" s="1"/>
  <c r="P639" i="167" s="1"/>
  <c r="N150" i="167"/>
  <c r="O150" i="167" s="1"/>
  <c r="P150" i="167" s="1"/>
  <c r="N166" i="167"/>
  <c r="O166" i="167" s="1"/>
  <c r="P166" i="167" s="1"/>
  <c r="N309" i="167"/>
  <c r="O309" i="167" s="1"/>
  <c r="P309" i="167" s="1"/>
  <c r="N814" i="167"/>
  <c r="O814" i="167" s="1"/>
  <c r="P814" i="167" s="1"/>
  <c r="N317" i="167"/>
  <c r="O317" i="167" s="1"/>
  <c r="P317" i="167" s="1"/>
  <c r="N579" i="167"/>
  <c r="O579" i="167" s="1"/>
  <c r="P579" i="167" s="1"/>
  <c r="N344" i="167"/>
  <c r="O344" i="167" s="1"/>
  <c r="P344" i="167" s="1"/>
  <c r="N533" i="167"/>
  <c r="O533" i="167" s="1"/>
  <c r="P533" i="167" s="1"/>
  <c r="N754" i="167"/>
  <c r="O754" i="167" s="1"/>
  <c r="P754" i="167" s="1"/>
  <c r="N961" i="167"/>
  <c r="O961" i="167" s="1"/>
  <c r="P961" i="167" s="1"/>
  <c r="N448" i="167"/>
  <c r="O448" i="167" s="1"/>
  <c r="P448" i="167" s="1"/>
  <c r="N170" i="167"/>
  <c r="O170" i="167" s="1"/>
  <c r="P170" i="167" s="1"/>
  <c r="N138" i="167"/>
  <c r="O138" i="167" s="1"/>
  <c r="P138" i="167" s="1"/>
  <c r="N140" i="167"/>
  <c r="O140" i="167" s="1"/>
  <c r="P140" i="167" s="1"/>
  <c r="N446" i="167"/>
  <c r="O446" i="167" s="1"/>
  <c r="P446" i="167" s="1"/>
  <c r="N380" i="167"/>
  <c r="O380" i="167" s="1"/>
  <c r="P380" i="167" s="1"/>
  <c r="N342" i="167"/>
  <c r="O342" i="167" s="1"/>
  <c r="P342" i="167" s="1"/>
  <c r="N488" i="167"/>
  <c r="O488" i="167" s="1"/>
  <c r="P488" i="167" s="1"/>
  <c r="N241" i="167"/>
  <c r="O241" i="167" s="1"/>
  <c r="P241" i="167" s="1"/>
  <c r="N749" i="167"/>
  <c r="O749" i="167" s="1"/>
  <c r="P749" i="167" s="1"/>
  <c r="N856" i="167"/>
  <c r="O856" i="167" s="1"/>
  <c r="P856" i="167" s="1"/>
  <c r="N149" i="167"/>
  <c r="O149" i="167" s="1"/>
  <c r="P149" i="167" s="1"/>
  <c r="N76" i="167"/>
  <c r="O76" i="167" s="1"/>
  <c r="P76" i="167" s="1"/>
  <c r="N409" i="167"/>
  <c r="O409" i="167" s="1"/>
  <c r="P409" i="167" s="1"/>
  <c r="N661" i="167"/>
  <c r="O661" i="167" s="1"/>
  <c r="P661" i="167" s="1"/>
  <c r="N289" i="167"/>
  <c r="O289" i="167" s="1"/>
  <c r="P289" i="167" s="1"/>
  <c r="N624" i="167"/>
  <c r="O624" i="167" s="1"/>
  <c r="P624" i="167" s="1"/>
  <c r="N418" i="167"/>
  <c r="O418" i="167" s="1"/>
  <c r="P418" i="167" s="1"/>
  <c r="N789" i="167"/>
  <c r="O789" i="167" s="1"/>
  <c r="P789" i="167" s="1"/>
  <c r="N231" i="167"/>
  <c r="O231" i="167" s="1"/>
  <c r="P231" i="167" s="1"/>
  <c r="N586" i="167"/>
  <c r="O586" i="167" s="1"/>
  <c r="P586" i="167" s="1"/>
  <c r="N413" i="167"/>
  <c r="O413" i="167" s="1"/>
  <c r="P413" i="167" s="1"/>
  <c r="N566" i="167"/>
  <c r="O566" i="167" s="1"/>
  <c r="P566" i="167" s="1"/>
  <c r="N113" i="167"/>
  <c r="O113" i="167" s="1"/>
  <c r="P113" i="167" s="1"/>
  <c r="N588" i="167"/>
  <c r="O588" i="167" s="1"/>
  <c r="P588" i="167" s="1"/>
  <c r="N878" i="167"/>
  <c r="O878" i="167" s="1"/>
  <c r="P878" i="167" s="1"/>
  <c r="N881" i="167"/>
  <c r="O881" i="167" s="1"/>
  <c r="P881" i="167" s="1"/>
  <c r="N454" i="167"/>
  <c r="O454" i="167" s="1"/>
  <c r="P454" i="167" s="1"/>
  <c r="N681" i="167"/>
  <c r="O681" i="167" s="1"/>
  <c r="P681" i="167" s="1"/>
  <c r="N269" i="167"/>
  <c r="O269" i="167" s="1"/>
  <c r="P269" i="167" s="1"/>
  <c r="N442" i="167"/>
  <c r="O442" i="167" s="1"/>
  <c r="P442" i="167" s="1"/>
  <c r="N822" i="167"/>
  <c r="O822" i="167" s="1"/>
  <c r="P822" i="167" s="1"/>
  <c r="N215" i="167"/>
  <c r="O215" i="167" s="1"/>
  <c r="P215" i="167" s="1"/>
  <c r="N540" i="167"/>
  <c r="O540" i="167" s="1"/>
  <c r="P540" i="167" s="1"/>
  <c r="N53" i="167"/>
  <c r="O53" i="167" s="1"/>
  <c r="P53" i="167" s="1"/>
  <c r="N831" i="167"/>
  <c r="O831" i="167" s="1"/>
  <c r="P831" i="167" s="1"/>
  <c r="N821" i="167"/>
  <c r="O821" i="167" s="1"/>
  <c r="P821" i="167" s="1"/>
  <c r="N786" i="167"/>
  <c r="O786" i="167" s="1"/>
  <c r="P786" i="167" s="1"/>
  <c r="N529" i="167"/>
  <c r="O529" i="167" s="1"/>
  <c r="P529" i="167" s="1"/>
  <c r="N824" i="167"/>
  <c r="O824" i="167" s="1"/>
  <c r="P824" i="167" s="1"/>
  <c r="N545" i="167"/>
  <c r="O545" i="167" s="1"/>
  <c r="P545" i="167" s="1"/>
  <c r="N32" i="167"/>
  <c r="O32" i="167" s="1"/>
  <c r="P32" i="167" s="1"/>
  <c r="N1014" i="167"/>
  <c r="O1014" i="167" s="1"/>
  <c r="P1014" i="167" s="1"/>
  <c r="N235" i="167"/>
  <c r="O235" i="167" s="1"/>
  <c r="P235" i="167" s="1"/>
  <c r="N395" i="167"/>
  <c r="O395" i="167" s="1"/>
  <c r="P395" i="167" s="1"/>
  <c r="N66" i="167"/>
  <c r="O66" i="167" s="1"/>
  <c r="P66" i="167" s="1"/>
  <c r="N426" i="167"/>
  <c r="O426" i="167" s="1"/>
  <c r="P426" i="167" s="1"/>
  <c r="N751" i="167"/>
  <c r="O751" i="167" s="1"/>
  <c r="P751" i="167" s="1"/>
  <c r="N525" i="167"/>
  <c r="O525" i="167" s="1"/>
  <c r="P525" i="167" s="1"/>
  <c r="N554" i="167"/>
  <c r="O554" i="167" s="1"/>
  <c r="P554" i="167" s="1"/>
  <c r="N924" i="167"/>
  <c r="O924" i="167" s="1"/>
  <c r="P924" i="167" s="1"/>
  <c r="N210" i="167"/>
  <c r="O210" i="167" s="1"/>
  <c r="P210" i="167" s="1"/>
  <c r="N153" i="167"/>
  <c r="O153" i="167" s="1"/>
  <c r="P153" i="167" s="1"/>
  <c r="N584" i="167"/>
  <c r="O584" i="167" s="1"/>
  <c r="P584" i="167" s="1"/>
  <c r="N452" i="167"/>
  <c r="O452" i="167" s="1"/>
  <c r="P452" i="167" s="1"/>
  <c r="N843" i="167"/>
  <c r="O843" i="167" s="1"/>
  <c r="P843" i="167" s="1"/>
  <c r="N43" i="167"/>
  <c r="O43" i="167" s="1"/>
  <c r="P43" i="167" s="1"/>
  <c r="N893" i="167"/>
  <c r="O893" i="167" s="1"/>
  <c r="P893" i="167" s="1"/>
  <c r="N467" i="167"/>
  <c r="O467" i="167" s="1"/>
  <c r="P467" i="167" s="1"/>
  <c r="N980" i="167"/>
  <c r="O980" i="167" s="1"/>
  <c r="P980" i="167" s="1"/>
  <c r="N302" i="167"/>
  <c r="O302" i="167" s="1"/>
  <c r="P302" i="167" s="1"/>
  <c r="N182" i="167"/>
  <c r="O182" i="167" s="1"/>
  <c r="P182" i="167" s="1"/>
  <c r="N435" i="167"/>
  <c r="O435" i="167" s="1"/>
  <c r="P435" i="167" s="1"/>
  <c r="N146" i="167"/>
  <c r="O146" i="167" s="1"/>
  <c r="P146" i="167" s="1"/>
  <c r="N842" i="167"/>
  <c r="O842" i="167" s="1"/>
  <c r="P842" i="167" s="1"/>
  <c r="N664" i="167"/>
  <c r="O664" i="167" s="1"/>
  <c r="P664" i="167" s="1"/>
  <c r="N760" i="167"/>
  <c r="O760" i="167" s="1"/>
  <c r="P760" i="167" s="1"/>
  <c r="N493" i="167"/>
  <c r="O493" i="167" s="1"/>
  <c r="P493" i="167" s="1"/>
  <c r="N880" i="167"/>
  <c r="O880" i="167" s="1"/>
  <c r="P880" i="167" s="1"/>
  <c r="N198" i="167"/>
  <c r="O198" i="167" s="1"/>
  <c r="P198" i="167" s="1"/>
  <c r="N147" i="167"/>
  <c r="O147" i="167" s="1"/>
  <c r="P147" i="167" s="1"/>
  <c r="N444" i="167"/>
  <c r="O444" i="167" s="1"/>
  <c r="P444" i="167" s="1"/>
  <c r="N191" i="167"/>
  <c r="O191" i="167" s="1"/>
  <c r="P191" i="167" s="1"/>
  <c r="N983" i="167"/>
  <c r="O983" i="167" s="1"/>
  <c r="P983" i="167" s="1"/>
  <c r="N87" i="167"/>
  <c r="O87" i="167" s="1"/>
  <c r="P87" i="167" s="1"/>
  <c r="N762" i="167"/>
  <c r="O762" i="167" s="1"/>
  <c r="P762" i="167" s="1"/>
  <c r="N549" i="167"/>
  <c r="O549" i="167" s="1"/>
  <c r="P549" i="167" s="1"/>
  <c r="N18" i="167"/>
  <c r="O18" i="167" s="1"/>
  <c r="P18" i="167" s="1"/>
  <c r="N699" i="167"/>
  <c r="O699" i="167" s="1"/>
  <c r="P699" i="167" s="1"/>
  <c r="N257" i="167"/>
  <c r="O257" i="167" s="1"/>
  <c r="P257" i="167" s="1"/>
  <c r="N244" i="167"/>
  <c r="O244" i="167" s="1"/>
  <c r="P244" i="167" s="1"/>
  <c r="N164" i="167"/>
  <c r="O164" i="167" s="1"/>
  <c r="P164" i="167" s="1"/>
  <c r="N957" i="167"/>
  <c r="O957" i="167" s="1"/>
  <c r="P957" i="167" s="1"/>
  <c r="N363" i="167"/>
  <c r="O363" i="167" s="1"/>
  <c r="P363" i="167" s="1"/>
  <c r="N689" i="167"/>
  <c r="O689" i="167" s="1"/>
  <c r="P689" i="167" s="1"/>
  <c r="N333" i="167"/>
  <c r="O333" i="167" s="1"/>
  <c r="P333" i="167" s="1"/>
  <c r="N414" i="167"/>
  <c r="O414" i="167" s="1"/>
  <c r="P414" i="167" s="1"/>
  <c r="N338" i="167"/>
  <c r="O338" i="167" s="1"/>
  <c r="P338" i="167" s="1"/>
  <c r="N292" i="167"/>
  <c r="O292" i="167" s="1"/>
  <c r="P292" i="167" s="1"/>
  <c r="N919" i="167"/>
  <c r="O919" i="167" s="1"/>
  <c r="P919" i="167" s="1"/>
  <c r="N934" i="167"/>
  <c r="O934" i="167" s="1"/>
  <c r="P934" i="167" s="1"/>
  <c r="N336" i="167"/>
  <c r="O336" i="167" s="1"/>
  <c r="P336" i="167" s="1"/>
  <c r="N621" i="167"/>
  <c r="O621" i="167" s="1"/>
  <c r="P621" i="167" s="1"/>
  <c r="N785" i="167"/>
  <c r="O785" i="167" s="1"/>
  <c r="P785" i="167" s="1"/>
  <c r="N667" i="167"/>
  <c r="O667" i="167" s="1"/>
  <c r="P667" i="167" s="1"/>
  <c r="N889" i="167"/>
  <c r="O889" i="167" s="1"/>
  <c r="P889" i="167" s="1"/>
  <c r="N172" i="167"/>
  <c r="O172" i="167" s="1"/>
  <c r="P172" i="167" s="1"/>
  <c r="N873" i="167"/>
  <c r="O873" i="167" s="1"/>
  <c r="P873" i="167" s="1"/>
  <c r="N691" i="167"/>
  <c r="O691" i="167" s="1"/>
  <c r="P691" i="167" s="1"/>
  <c r="N547" i="167"/>
  <c r="O547" i="167" s="1"/>
  <c r="P547" i="167" s="1"/>
  <c r="N953" i="167"/>
  <c r="O953" i="167" s="1"/>
  <c r="P953" i="167" s="1"/>
  <c r="N421" i="167"/>
  <c r="O421" i="167" s="1"/>
  <c r="P421" i="167" s="1"/>
  <c r="N372" i="167"/>
  <c r="O372" i="167" s="1"/>
  <c r="P372" i="167" s="1"/>
  <c r="N419" i="167"/>
  <c r="O419" i="167" s="1"/>
  <c r="P419" i="167" s="1"/>
  <c r="N272" i="167"/>
  <c r="O272" i="167" s="1"/>
  <c r="P272" i="167" s="1"/>
  <c r="N95" i="167"/>
  <c r="O95" i="167" s="1"/>
  <c r="P95" i="167" s="1"/>
  <c r="N304" i="167"/>
  <c r="O304" i="167" s="1"/>
  <c r="P304" i="167" s="1"/>
  <c r="N965" i="167"/>
  <c r="O965" i="167" s="1"/>
  <c r="P965" i="167" s="1"/>
  <c r="N291" i="167"/>
  <c r="O291" i="167" s="1"/>
  <c r="P291" i="167" s="1"/>
  <c r="N98" i="167"/>
  <c r="O98" i="167" s="1"/>
  <c r="P98" i="167" s="1"/>
  <c r="N106" i="167"/>
  <c r="O106" i="167" s="1"/>
  <c r="P106" i="167" s="1"/>
  <c r="N85" i="167"/>
  <c r="O85" i="167" s="1"/>
  <c r="P85" i="167" s="1"/>
  <c r="N505" i="167"/>
  <c r="O505" i="167" s="1"/>
  <c r="P505" i="167" s="1"/>
  <c r="N558" i="167"/>
  <c r="O558" i="167" s="1"/>
  <c r="P558" i="167" s="1"/>
  <c r="N227" i="167"/>
  <c r="O227" i="167" s="1"/>
  <c r="P227" i="167" s="1"/>
  <c r="N601" i="167"/>
  <c r="O601" i="167" s="1"/>
  <c r="P601" i="167" s="1"/>
  <c r="N956" i="167"/>
  <c r="O956" i="167" s="1"/>
  <c r="P956" i="167" s="1"/>
  <c r="N96" i="167"/>
  <c r="O96" i="167" s="1"/>
  <c r="P96" i="167" s="1"/>
  <c r="N672" i="167"/>
  <c r="O672" i="167" s="1"/>
  <c r="P672" i="167" s="1"/>
  <c r="N859" i="167"/>
  <c r="O859" i="167" s="1"/>
  <c r="P859" i="167" s="1"/>
  <c r="N79" i="167"/>
  <c r="O79" i="167" s="1"/>
  <c r="P79" i="167" s="1"/>
  <c r="N90" i="167"/>
  <c r="O90" i="167" s="1"/>
  <c r="P90" i="167" s="1"/>
  <c r="N284" i="167"/>
  <c r="O284" i="167" s="1"/>
  <c r="P284" i="167" s="1"/>
  <c r="N472" i="167"/>
  <c r="O472" i="167" s="1"/>
  <c r="P472" i="167" s="1"/>
  <c r="N920" i="167"/>
  <c r="O920" i="167" s="1"/>
  <c r="P920" i="167" s="1"/>
  <c r="N440" i="167"/>
  <c r="O440" i="167" s="1"/>
  <c r="P440" i="167" s="1"/>
  <c r="N655" i="167"/>
  <c r="O655" i="167" s="1"/>
  <c r="P655" i="167" s="1"/>
  <c r="N70" i="167"/>
  <c r="O70" i="167" s="1"/>
  <c r="P70" i="167" s="1"/>
  <c r="N357" i="167"/>
  <c r="O357" i="167" s="1"/>
  <c r="P357" i="167" s="1"/>
  <c r="N778" i="167"/>
  <c r="O778" i="167" s="1"/>
  <c r="P778" i="167" s="1"/>
  <c r="N1012" i="167"/>
  <c r="O1012" i="167" s="1"/>
  <c r="P1012" i="167" s="1"/>
  <c r="N841" i="167"/>
  <c r="O841" i="167" s="1"/>
  <c r="P841" i="167" s="1"/>
  <c r="N925" i="167"/>
  <c r="O925" i="167" s="1"/>
  <c r="P925" i="167" s="1"/>
  <c r="N986" i="167"/>
  <c r="O986" i="167" s="1"/>
  <c r="P986" i="167" s="1"/>
  <c r="N237" i="167"/>
  <c r="O237" i="167" s="1"/>
  <c r="P237" i="167" s="1"/>
  <c r="N293" i="167"/>
  <c r="O293" i="167" s="1"/>
  <c r="P293" i="167" s="1"/>
  <c r="N714" i="167"/>
  <c r="O714" i="167" s="1"/>
  <c r="P714" i="167" s="1"/>
  <c r="N200" i="167"/>
  <c r="O200" i="167" s="1"/>
  <c r="P200" i="167" s="1"/>
  <c r="N967" i="167"/>
  <c r="O967" i="167" s="1"/>
  <c r="P967" i="167" s="1"/>
  <c r="N360" i="167"/>
  <c r="O360" i="167" s="1"/>
  <c r="P360" i="167" s="1"/>
  <c r="N177" i="167"/>
  <c r="O177" i="167" s="1"/>
  <c r="P177" i="167" s="1"/>
  <c r="N230" i="167"/>
  <c r="O230" i="167" s="1"/>
  <c r="P230" i="167" s="1"/>
  <c r="N852" i="167"/>
  <c r="O852" i="167" s="1"/>
  <c r="P852" i="167" s="1"/>
  <c r="N67" i="167"/>
  <c r="O67" i="167" s="1"/>
  <c r="P67" i="167" s="1"/>
  <c r="N151" i="167"/>
  <c r="O151" i="167" s="1"/>
  <c r="P151" i="167" s="1"/>
  <c r="N693" i="167"/>
  <c r="O693" i="167" s="1"/>
  <c r="P693" i="167" s="1"/>
  <c r="N695" i="167"/>
  <c r="O695" i="167" s="1"/>
  <c r="P695" i="167" s="1"/>
  <c r="N796" i="167"/>
  <c r="O796" i="167" s="1"/>
  <c r="P796" i="167" s="1"/>
  <c r="N462" i="167"/>
  <c r="O462" i="167" s="1"/>
  <c r="P462" i="167" s="1"/>
  <c r="N21" i="167"/>
  <c r="O21" i="167" s="1"/>
  <c r="P21" i="167" s="1"/>
  <c r="N300" i="167"/>
  <c r="O300" i="167" s="1"/>
  <c r="P300" i="167" s="1"/>
  <c r="N974" i="167"/>
  <c r="O974" i="167" s="1"/>
  <c r="P974" i="167" s="1"/>
  <c r="N782" i="167"/>
  <c r="O782" i="167" s="1"/>
  <c r="P782" i="167" s="1"/>
  <c r="N499" i="167"/>
  <c r="O499" i="167" s="1"/>
  <c r="P499" i="167" s="1"/>
  <c r="N844" i="167"/>
  <c r="O844" i="167" s="1"/>
  <c r="P844" i="167" s="1"/>
  <c r="N839" i="167"/>
  <c r="O839" i="167" s="1"/>
  <c r="P839" i="167" s="1"/>
  <c r="N371" i="167"/>
  <c r="O371" i="167" s="1"/>
  <c r="P371" i="167" s="1"/>
  <c r="N599" i="167"/>
  <c r="O599" i="167" s="1"/>
  <c r="P599" i="167" s="1"/>
  <c r="N485" i="167"/>
  <c r="O485" i="167" s="1"/>
  <c r="P485" i="167" s="1"/>
  <c r="N303" i="167"/>
  <c r="O303" i="167" s="1"/>
  <c r="P303" i="167" s="1"/>
  <c r="N963" i="167"/>
  <c r="O963" i="167" s="1"/>
  <c r="P963" i="167" s="1"/>
  <c r="N398" i="167"/>
  <c r="O398" i="167" s="1"/>
  <c r="P398" i="167" s="1"/>
  <c r="N169" i="167"/>
  <c r="O169" i="167" s="1"/>
  <c r="P169" i="167" s="1"/>
  <c r="N190" i="167"/>
  <c r="O190" i="167" s="1"/>
  <c r="P190" i="167" s="1"/>
  <c r="N127" i="167"/>
  <c r="O127" i="167" s="1"/>
  <c r="P127" i="167" s="1"/>
  <c r="N142" i="167"/>
  <c r="O142" i="167" s="1"/>
  <c r="P142" i="167" s="1"/>
  <c r="N374" i="167"/>
  <c r="O374" i="167" s="1"/>
  <c r="P374" i="167" s="1"/>
  <c r="N618" i="167"/>
  <c r="O618" i="167" s="1"/>
  <c r="P618" i="167" s="1"/>
  <c r="N930" i="167"/>
  <c r="O930" i="167" s="1"/>
  <c r="P930" i="167" s="1"/>
  <c r="N619" i="167"/>
  <c r="O619" i="167" s="1"/>
  <c r="P619" i="167" s="1"/>
  <c r="N567" i="167"/>
  <c r="O567" i="167" s="1"/>
  <c r="P567" i="167" s="1"/>
  <c r="N669" i="167"/>
  <c r="O669" i="167" s="1"/>
  <c r="P669" i="167" s="1"/>
  <c r="N969" i="167"/>
  <c r="O969" i="167" s="1"/>
  <c r="P969" i="167" s="1"/>
  <c r="N972" i="167"/>
  <c r="O972" i="167" s="1"/>
  <c r="P972" i="167" s="1"/>
  <c r="N381" i="167"/>
  <c r="O381" i="167" s="1"/>
  <c r="P381" i="167" s="1"/>
  <c r="N909" i="167"/>
  <c r="O909" i="167" s="1"/>
  <c r="P909" i="167" s="1"/>
  <c r="N848" i="167"/>
  <c r="O848" i="167" s="1"/>
  <c r="P848" i="167" s="1"/>
  <c r="N828" i="167"/>
  <c r="O828" i="167" s="1"/>
  <c r="P828" i="167" s="1"/>
  <c r="N232" i="167"/>
  <c r="O232" i="167" s="1"/>
  <c r="P232" i="167" s="1"/>
  <c r="N804" i="167"/>
  <c r="O804" i="167" s="1"/>
  <c r="P804" i="167" s="1"/>
  <c r="N802" i="167"/>
  <c r="O802" i="167" s="1"/>
  <c r="P802" i="167" s="1"/>
  <c r="N17" i="167"/>
  <c r="O17" i="167" s="1"/>
  <c r="P17" i="167" s="1"/>
  <c r="N927" i="167"/>
  <c r="O927" i="167" s="1"/>
  <c r="P927" i="167" s="1"/>
  <c r="N740" i="167"/>
  <c r="O740" i="167" s="1"/>
  <c r="P740" i="167" s="1"/>
  <c r="N913" i="167"/>
  <c r="O913" i="167" s="1"/>
  <c r="P913" i="167" s="1"/>
  <c r="N928" i="167"/>
  <c r="O928" i="167" s="1"/>
  <c r="P928" i="167" s="1"/>
  <c r="N92" i="167"/>
  <c r="O92" i="167" s="1"/>
  <c r="P92" i="167" s="1"/>
  <c r="N568" i="167"/>
  <c r="O568" i="167" s="1"/>
  <c r="P568" i="167" s="1"/>
  <c r="N864" i="167"/>
  <c r="O864" i="167" s="1"/>
  <c r="P864" i="167" s="1"/>
  <c r="N37" i="167"/>
  <c r="O37" i="167" s="1"/>
  <c r="P37" i="167" s="1"/>
  <c r="N453" i="167"/>
  <c r="O453" i="167" s="1"/>
  <c r="P453" i="167" s="1"/>
  <c r="N756" i="167"/>
  <c r="O756" i="167" s="1"/>
  <c r="P756" i="167" s="1"/>
  <c r="N746" i="167"/>
  <c r="O746" i="167" s="1"/>
  <c r="P746" i="167" s="1"/>
  <c r="N64" i="167"/>
  <c r="O64" i="167" s="1"/>
  <c r="P64" i="167" s="1"/>
  <c r="N858" i="167"/>
  <c r="O858" i="167" s="1"/>
  <c r="P858" i="167" s="1"/>
  <c r="N65" i="167"/>
  <c r="O65" i="167" s="1"/>
  <c r="P65" i="167" s="1"/>
  <c r="N739" i="167"/>
  <c r="O739" i="167" s="1"/>
  <c r="P739" i="167" s="1"/>
  <c r="N571" i="167"/>
  <c r="O571" i="167" s="1"/>
  <c r="P571" i="167" s="1"/>
  <c r="N706" i="167"/>
  <c r="O706" i="167" s="1"/>
  <c r="P706" i="167" s="1"/>
  <c r="N538" i="167"/>
  <c r="O538" i="167" s="1"/>
  <c r="P538" i="167" s="1"/>
  <c r="N772" i="167"/>
  <c r="O772" i="167" s="1"/>
  <c r="P772" i="167" s="1"/>
  <c r="N179" i="167"/>
  <c r="O179" i="167" s="1"/>
  <c r="P179" i="167" s="1"/>
  <c r="N350" i="167"/>
  <c r="O350" i="167" s="1"/>
  <c r="P350" i="167" s="1"/>
  <c r="N476" i="167"/>
  <c r="O476" i="167" s="1"/>
  <c r="P476" i="167" s="1"/>
  <c r="N243" i="167"/>
  <c r="O243" i="167" s="1"/>
  <c r="P243" i="167" s="1"/>
  <c r="N501" i="167"/>
  <c r="O501" i="167" s="1"/>
  <c r="P501" i="167" s="1"/>
  <c r="N780" i="167"/>
  <c r="O780" i="167" s="1"/>
  <c r="P780" i="167" s="1"/>
  <c r="N801" i="167"/>
  <c r="O801" i="167" s="1"/>
  <c r="P801" i="167" s="1"/>
  <c r="N240" i="167"/>
  <c r="O240" i="167" s="1"/>
  <c r="P240" i="167" s="1"/>
  <c r="N397" i="167"/>
  <c r="O397" i="167" s="1"/>
  <c r="P397" i="167" s="1"/>
  <c r="N806" i="167"/>
  <c r="O806" i="167" s="1"/>
  <c r="P806" i="167" s="1"/>
  <c r="N126" i="167"/>
  <c r="O126" i="167" s="1"/>
  <c r="P126" i="167" s="1"/>
  <c r="N747" i="167"/>
  <c r="O747" i="167" s="1"/>
  <c r="P747" i="167" s="1"/>
  <c r="N101" i="167"/>
  <c r="O101" i="167" s="1"/>
  <c r="P101" i="167" s="1"/>
  <c r="N30" i="167"/>
  <c r="O30" i="167" s="1"/>
  <c r="P30" i="167" s="1"/>
  <c r="N702" i="167"/>
  <c r="O702" i="167" s="1"/>
  <c r="P702" i="167" s="1"/>
  <c r="N904" i="167"/>
  <c r="O904" i="167" s="1"/>
  <c r="P904" i="167" s="1"/>
  <c r="N679" i="167"/>
  <c r="O679" i="167" s="1"/>
  <c r="P679" i="167" s="1"/>
  <c r="N891" i="167"/>
  <c r="O891" i="167" s="1"/>
  <c r="P891" i="167" s="1"/>
  <c r="N637" i="167"/>
  <c r="O637" i="167" s="1"/>
  <c r="P637" i="167" s="1"/>
  <c r="N557" i="167"/>
  <c r="O557" i="167" s="1"/>
  <c r="P557" i="167" s="1"/>
  <c r="N157" i="167"/>
  <c r="O157" i="167" s="1"/>
  <c r="P157" i="167" s="1"/>
  <c r="N908" i="167"/>
  <c r="O908" i="167" s="1"/>
  <c r="P908" i="167" s="1"/>
  <c r="N959" i="167"/>
  <c r="O959" i="167" s="1"/>
  <c r="P959" i="167" s="1"/>
  <c r="N981" i="167"/>
  <c r="O981" i="167" s="1"/>
  <c r="P981" i="167" s="1"/>
  <c r="N687" i="167"/>
  <c r="O687" i="167" s="1"/>
  <c r="P687" i="167" s="1"/>
  <c r="N561" i="167"/>
  <c r="O561" i="167" s="1"/>
  <c r="P561" i="167" s="1"/>
  <c r="N288" i="167"/>
  <c r="O288" i="167" s="1"/>
  <c r="P288" i="167" s="1"/>
  <c r="N325" i="167"/>
  <c r="O325" i="167" s="1"/>
  <c r="P325" i="167" s="1"/>
  <c r="N541" i="167"/>
  <c r="O541" i="167" s="1"/>
  <c r="P541" i="167" s="1"/>
  <c r="N194" i="167"/>
  <c r="O194" i="167" s="1"/>
  <c r="P194" i="167" s="1"/>
  <c r="N120" i="167"/>
  <c r="O120" i="167" s="1"/>
  <c r="P120" i="167" s="1"/>
  <c r="N937" i="167"/>
  <c r="O937" i="167" s="1"/>
  <c r="P937" i="167" s="1"/>
  <c r="N598" i="167"/>
  <c r="O598" i="167" s="1"/>
  <c r="P598" i="167" s="1"/>
  <c r="N463" i="167"/>
  <c r="O463" i="167" s="1"/>
  <c r="P463" i="167" s="1"/>
  <c r="N396" i="167"/>
  <c r="O396" i="167" s="1"/>
  <c r="P396" i="167" s="1"/>
  <c r="N402" i="167"/>
  <c r="O402" i="167" s="1"/>
  <c r="P402" i="167" s="1"/>
  <c r="N466" i="167"/>
  <c r="O466" i="167" s="1"/>
  <c r="P466" i="167" s="1"/>
  <c r="N364" i="167"/>
  <c r="O364" i="167" s="1"/>
  <c r="P364" i="167" s="1"/>
  <c r="N408" i="167"/>
  <c r="O408" i="167" s="1"/>
  <c r="P408" i="167" s="1"/>
  <c r="N854" i="167"/>
  <c r="O854" i="167" s="1"/>
  <c r="P854" i="167" s="1"/>
  <c r="N682" i="167"/>
  <c r="O682" i="167" s="1"/>
  <c r="P682" i="167" s="1"/>
  <c r="N800" i="167"/>
  <c r="O800" i="167" s="1"/>
  <c r="P800" i="167" s="1"/>
  <c r="N186" i="167"/>
  <c r="O186" i="167" s="1"/>
  <c r="P186" i="167" s="1"/>
  <c r="N400" i="167"/>
  <c r="O400" i="167" s="1"/>
  <c r="P400" i="167" s="1"/>
  <c r="N356" i="167"/>
  <c r="O356" i="167" s="1"/>
  <c r="P356" i="167" s="1"/>
  <c r="N520" i="167"/>
  <c r="O520" i="167" s="1"/>
  <c r="P520" i="167" s="1"/>
  <c r="N330" i="167"/>
  <c r="O330" i="167" s="1"/>
  <c r="P330" i="167" s="1"/>
  <c r="N526" i="167"/>
  <c r="O526" i="167" s="1"/>
  <c r="P526" i="167" s="1"/>
  <c r="N97" i="167"/>
  <c r="O97" i="167" s="1"/>
  <c r="P97" i="167" s="1"/>
  <c r="N700" i="167"/>
  <c r="O700" i="167" s="1"/>
  <c r="P700" i="167" s="1"/>
  <c r="N853" i="167"/>
  <c r="O853" i="167" s="1"/>
  <c r="P853" i="167" s="1"/>
  <c r="N570" i="167"/>
  <c r="O570" i="167" s="1"/>
  <c r="P570" i="167" s="1"/>
  <c r="N393" i="167"/>
  <c r="O393" i="167" s="1"/>
  <c r="P393" i="167" s="1"/>
  <c r="N296" i="167"/>
  <c r="O296" i="167" s="1"/>
  <c r="P296" i="167" s="1"/>
  <c r="N597" i="167"/>
  <c r="O597" i="167" s="1"/>
  <c r="P597" i="167" s="1"/>
  <c r="N184" i="167"/>
  <c r="O184" i="167" s="1"/>
  <c r="P184" i="167" s="1"/>
  <c r="N985" i="167"/>
  <c r="O985" i="167" s="1"/>
  <c r="P985" i="167" s="1"/>
  <c r="N694" i="167"/>
  <c r="O694" i="167" s="1"/>
  <c r="P694" i="167" s="1"/>
  <c r="N544" i="167"/>
  <c r="O544" i="167" s="1"/>
  <c r="P544" i="167" s="1"/>
  <c r="N825" i="167"/>
  <c r="O825" i="167" s="1"/>
  <c r="P825" i="167" s="1"/>
  <c r="N376" i="167"/>
  <c r="O376" i="167" s="1"/>
  <c r="P376" i="167" s="1"/>
  <c r="N741" i="167"/>
  <c r="O741" i="167" s="1"/>
  <c r="P741" i="167" s="1"/>
  <c r="N882" i="167"/>
  <c r="O882" i="167" s="1"/>
  <c r="P882" i="167" s="1"/>
  <c r="N936" i="167"/>
  <c r="O936" i="167" s="1"/>
  <c r="P936" i="167" s="1"/>
  <c r="N373" i="167"/>
  <c r="O373" i="167" s="1"/>
  <c r="P373" i="167" s="1"/>
  <c r="N311" i="167"/>
  <c r="O311" i="167" s="1"/>
  <c r="P311" i="167" s="1"/>
  <c r="N135" i="167"/>
  <c r="O135" i="167" s="1"/>
  <c r="P135" i="167" s="1"/>
  <c r="N649" i="167"/>
  <c r="O649" i="167" s="1"/>
  <c r="P649" i="167" s="1"/>
  <c r="N108" i="167"/>
  <c r="O108" i="167" s="1"/>
  <c r="P108" i="167" s="1"/>
  <c r="N560" i="167"/>
  <c r="O560" i="167" s="1"/>
  <c r="P560" i="167" s="1"/>
  <c r="N606" i="167"/>
  <c r="O606" i="167" s="1"/>
  <c r="P606" i="167" s="1"/>
  <c r="N861" i="167"/>
  <c r="O861" i="167" s="1"/>
  <c r="P861" i="167" s="1"/>
  <c r="N328" i="167"/>
  <c r="O328" i="167" s="1"/>
  <c r="P328" i="167" s="1"/>
  <c r="N434" i="167"/>
  <c r="O434" i="167" s="1"/>
  <c r="P434" i="167" s="1"/>
  <c r="N45" i="167"/>
  <c r="O45" i="167" s="1"/>
  <c r="P45" i="167" s="1"/>
  <c r="N625" i="167"/>
  <c r="O625" i="167" s="1"/>
  <c r="P625" i="167" s="1"/>
  <c r="N614" i="167"/>
  <c r="O614" i="167" s="1"/>
  <c r="P614" i="167" s="1"/>
  <c r="N648" i="167"/>
  <c r="O648" i="167" s="1"/>
  <c r="P648" i="167" s="1"/>
  <c r="N591" i="167"/>
  <c r="O591" i="167" s="1"/>
  <c r="P591" i="167" s="1"/>
  <c r="N696" i="167"/>
  <c r="O696" i="167" s="1"/>
  <c r="P696" i="167" s="1"/>
  <c r="N943" i="167"/>
  <c r="O943" i="167" s="1"/>
  <c r="P943" i="167" s="1"/>
  <c r="N581" i="167"/>
  <c r="O581" i="167" s="1"/>
  <c r="P581" i="167" s="1"/>
  <c r="N613" i="167"/>
  <c r="O613" i="167" s="1"/>
  <c r="P613" i="167" s="1"/>
  <c r="N807" i="167"/>
  <c r="O807" i="167" s="1"/>
  <c r="P807" i="167" s="1"/>
  <c r="N879" i="167"/>
  <c r="O879" i="167" s="1"/>
  <c r="P879" i="167" s="1"/>
  <c r="N929" i="167"/>
  <c r="O929" i="167" s="1"/>
  <c r="P929" i="167" s="1"/>
  <c r="N62" i="167"/>
  <c r="O62" i="167" s="1"/>
  <c r="P62" i="167" s="1"/>
  <c r="N792" i="167"/>
  <c r="O792" i="167" s="1"/>
  <c r="P792" i="167" s="1"/>
  <c r="N375" i="167"/>
  <c r="O375" i="167" s="1"/>
  <c r="P375" i="167" s="1"/>
  <c r="N572" i="167"/>
  <c r="O572" i="167" s="1"/>
  <c r="P572" i="167" s="1"/>
  <c r="N733" i="167"/>
  <c r="O733" i="167" s="1"/>
  <c r="P733" i="167" s="1"/>
  <c r="N966" i="167"/>
  <c r="O966" i="167" s="1"/>
  <c r="P966" i="167" s="1"/>
  <c r="N707" i="167"/>
  <c r="O707" i="167" s="1"/>
  <c r="P707" i="167" s="1"/>
  <c r="N935" i="167"/>
  <c r="O935" i="167" s="1"/>
  <c r="P935" i="167" s="1"/>
  <c r="N551" i="167"/>
  <c r="O551" i="167" s="1"/>
  <c r="P551" i="167" s="1"/>
  <c r="N753" i="167"/>
  <c r="O753" i="167" s="1"/>
  <c r="P753" i="167" s="1"/>
  <c r="N500" i="167"/>
  <c r="O500" i="167" s="1"/>
  <c r="P500" i="167" s="1"/>
  <c r="N997" i="167"/>
  <c r="O997" i="167" s="1"/>
  <c r="P997" i="167" s="1"/>
  <c r="N730" i="167"/>
  <c r="O730" i="167" s="1"/>
  <c r="P730" i="167" s="1"/>
  <c r="N632" i="167"/>
  <c r="O632" i="167" s="1"/>
  <c r="P632" i="167" s="1"/>
  <c r="N775" i="167"/>
  <c r="O775" i="167" s="1"/>
  <c r="P775" i="167" s="1"/>
  <c r="N362" i="167"/>
  <c r="O362" i="167" s="1"/>
  <c r="P362" i="167" s="1"/>
  <c r="N88" i="167"/>
  <c r="O88" i="167" s="1"/>
  <c r="P88" i="167" s="1"/>
  <c r="N44" i="167"/>
  <c r="O44" i="167" s="1"/>
  <c r="P44" i="167" s="1"/>
  <c r="N332" i="167"/>
  <c r="O332" i="167" s="1"/>
  <c r="P332" i="167" s="1"/>
  <c r="N423" i="167"/>
  <c r="O423" i="167" s="1"/>
  <c r="P423" i="167" s="1"/>
  <c r="N531" i="167"/>
  <c r="O531" i="167" s="1"/>
  <c r="P531" i="167" s="1"/>
  <c r="N41" i="167"/>
  <c r="O41" i="167" s="1"/>
  <c r="P41" i="167" s="1"/>
  <c r="N901" i="167"/>
  <c r="O901" i="167" s="1"/>
  <c r="P901" i="167" s="1"/>
  <c r="N767" i="167"/>
  <c r="O767" i="167" s="1"/>
  <c r="P767" i="167" s="1"/>
  <c r="N89" i="167"/>
  <c r="O89" i="167" s="1"/>
  <c r="P89" i="167" s="1"/>
  <c r="N774" i="167"/>
  <c r="O774" i="167" s="1"/>
  <c r="P774" i="167" s="1"/>
  <c r="N565" i="167"/>
  <c r="O565" i="167" s="1"/>
  <c r="P565" i="167" s="1"/>
  <c r="N255" i="167"/>
  <c r="O255" i="167" s="1"/>
  <c r="P255" i="167" s="1"/>
  <c r="N46" i="167"/>
  <c r="O46" i="167" s="1"/>
  <c r="P46" i="167" s="1"/>
  <c r="N897" i="167"/>
  <c r="O897" i="167" s="1"/>
  <c r="P897" i="167" s="1"/>
  <c r="N443" i="167"/>
  <c r="O443" i="167" s="1"/>
  <c r="P443" i="167" s="1"/>
  <c r="N84" i="167"/>
  <c r="O84" i="167" s="1"/>
  <c r="P84" i="167" s="1"/>
  <c r="N211" i="167"/>
  <c r="O211" i="167" s="1"/>
  <c r="P211" i="167" s="1"/>
  <c r="N271" i="167"/>
  <c r="O271" i="167" s="1"/>
  <c r="P271" i="167" s="1"/>
  <c r="N318" i="167"/>
  <c r="O318" i="167" s="1"/>
  <c r="P318" i="167" s="1"/>
  <c r="N840" i="167"/>
  <c r="O840" i="167" s="1"/>
  <c r="P840" i="167" s="1"/>
  <c r="N314" i="167"/>
  <c r="O314" i="167" s="1"/>
  <c r="P314" i="167" s="1"/>
  <c r="N482" i="167"/>
  <c r="O482" i="167" s="1"/>
  <c r="P482" i="167" s="1"/>
  <c r="N391" i="167"/>
  <c r="O391" i="167" s="1"/>
  <c r="P391" i="167" s="1"/>
  <c r="N735" i="167"/>
  <c r="O735" i="167" s="1"/>
  <c r="P735" i="167" s="1"/>
  <c r="N171" i="167"/>
  <c r="O171" i="167" s="1"/>
  <c r="P171" i="167" s="1"/>
  <c r="N915" i="167"/>
  <c r="O915" i="167" s="1"/>
  <c r="P915" i="167" s="1"/>
  <c r="N401" i="167"/>
  <c r="O401" i="167" s="1"/>
  <c r="P401" i="167" s="1"/>
  <c r="N717" i="167"/>
  <c r="O717" i="167" s="1"/>
  <c r="P717" i="167" s="1"/>
  <c r="N386" i="167"/>
  <c r="O386" i="167" s="1"/>
  <c r="P386" i="167" s="1"/>
  <c r="N502" i="167"/>
  <c r="O502" i="167" s="1"/>
  <c r="P502" i="167" s="1"/>
  <c r="N946" i="167"/>
  <c r="O946" i="167" s="1"/>
  <c r="P946" i="167" s="1"/>
  <c r="N817" i="167"/>
  <c r="O817" i="167" s="1"/>
  <c r="P817" i="167" s="1"/>
  <c r="N110" i="167"/>
  <c r="O110" i="167" s="1"/>
  <c r="P110" i="167" s="1"/>
  <c r="N158" i="167"/>
  <c r="O158" i="167" s="1"/>
  <c r="P158" i="167" s="1"/>
  <c r="N970" i="167"/>
  <c r="O970" i="167" s="1"/>
  <c r="P970" i="167" s="1"/>
  <c r="N19" i="167"/>
  <c r="O19" i="167" s="1"/>
  <c r="P19" i="167" s="1"/>
  <c r="N167" i="167"/>
  <c r="O167" i="167" s="1"/>
  <c r="P167" i="167" s="1"/>
  <c r="N517" i="167"/>
  <c r="O517" i="167" s="1"/>
  <c r="P517" i="167" s="1"/>
  <c r="N575" i="167"/>
  <c r="O575" i="167" s="1"/>
  <c r="P575" i="167" s="1"/>
  <c r="N81" i="167"/>
  <c r="O81" i="167" s="1"/>
  <c r="P81" i="167" s="1"/>
  <c r="N827" i="167"/>
  <c r="O827" i="167" s="1"/>
  <c r="P827" i="167" s="1"/>
  <c r="N685" i="167"/>
  <c r="O685" i="167" s="1"/>
  <c r="P685" i="167" s="1"/>
  <c r="N109" i="167"/>
  <c r="O109" i="167" s="1"/>
  <c r="P109" i="167" s="1"/>
  <c r="N877" i="167"/>
  <c r="O877" i="167" s="1"/>
  <c r="P877" i="167" s="1"/>
  <c r="N156" i="167"/>
  <c r="O156" i="167" s="1"/>
  <c r="P156" i="167" s="1"/>
  <c r="N282" i="167"/>
  <c r="O282" i="167" s="1"/>
  <c r="P282" i="167" s="1"/>
  <c r="N506" i="167"/>
  <c r="O506" i="167" s="1"/>
  <c r="P506" i="167" s="1"/>
  <c r="N34" i="167"/>
  <c r="O34" i="167" s="1"/>
  <c r="P34" i="167" s="1"/>
  <c r="N116" i="167"/>
  <c r="O116" i="167" s="1"/>
  <c r="P116" i="167" s="1"/>
  <c r="N392" i="167"/>
  <c r="O392" i="167" s="1"/>
  <c r="P392" i="167" s="1"/>
  <c r="N511" i="167"/>
  <c r="O511" i="167" s="1"/>
  <c r="P511" i="167" s="1"/>
  <c r="N24" i="167"/>
  <c r="O24" i="167" s="1"/>
  <c r="P24" i="167" s="1"/>
  <c r="N261" i="167"/>
  <c r="O261" i="167" s="1"/>
  <c r="P261" i="167" s="1"/>
  <c r="N870" i="167"/>
  <c r="O870" i="167" s="1"/>
  <c r="P870" i="167" s="1"/>
  <c r="N886" i="167"/>
  <c r="O886" i="167" s="1"/>
  <c r="P886" i="167" s="1"/>
  <c r="N327" i="167"/>
  <c r="O327" i="167" s="1"/>
  <c r="P327" i="167" s="1"/>
  <c r="N73" i="167"/>
  <c r="O73" i="167" s="1"/>
  <c r="P73" i="167" s="1"/>
  <c r="N183" i="167"/>
  <c r="O183" i="167" s="1"/>
  <c r="P183" i="167" s="1"/>
  <c r="N287" i="167"/>
  <c r="O287" i="167" s="1"/>
  <c r="P287" i="167" s="1"/>
  <c r="N54" i="167"/>
  <c r="O54" i="167" s="1"/>
  <c r="P54" i="167" s="1"/>
  <c r="N1011" i="167"/>
  <c r="O1011" i="167" s="1"/>
  <c r="P1011" i="167" s="1"/>
  <c r="N279" i="167"/>
  <c r="O279" i="167" s="1"/>
  <c r="P279" i="167" s="1"/>
  <c r="N187" i="167"/>
  <c r="O187" i="167" s="1"/>
  <c r="P187" i="167" s="1"/>
  <c r="N954" i="167"/>
  <c r="O954" i="167" s="1"/>
  <c r="P954" i="167" s="1"/>
  <c r="N811" i="167"/>
  <c r="O811" i="167" s="1"/>
  <c r="P811" i="167" s="1"/>
  <c r="N917" i="167"/>
  <c r="O917" i="167" s="1"/>
  <c r="P917" i="167" s="1"/>
  <c r="N574" i="167"/>
  <c r="O574" i="167" s="1"/>
  <c r="P574" i="167" s="1"/>
  <c r="N895" i="167"/>
  <c r="O895" i="167" s="1"/>
  <c r="P895" i="167" s="1"/>
  <c r="N57" i="167"/>
  <c r="O57" i="167" s="1"/>
  <c r="P57" i="167" s="1"/>
  <c r="N722" i="167"/>
  <c r="O722" i="167" s="1"/>
  <c r="P722" i="167" s="1"/>
  <c r="N947" i="167"/>
  <c r="O947" i="167" s="1"/>
  <c r="P947" i="167" s="1"/>
  <c r="N711" i="167"/>
  <c r="O711" i="167" s="1"/>
  <c r="P711" i="167" s="1"/>
  <c r="N867" i="167"/>
  <c r="O867" i="167" s="1"/>
  <c r="P867" i="167" s="1"/>
  <c r="N103" i="167"/>
  <c r="O103" i="167" s="1"/>
  <c r="P103" i="167" s="1"/>
  <c r="N855" i="167"/>
  <c r="O855" i="167" s="1"/>
  <c r="P855" i="167" s="1"/>
  <c r="N286" i="167"/>
  <c r="O286" i="167" s="1"/>
  <c r="P286" i="167" s="1"/>
  <c r="N220" i="167"/>
  <c r="O220" i="167" s="1"/>
  <c r="P220" i="167" s="1"/>
  <c r="N720" i="167"/>
  <c r="O720" i="167" s="1"/>
  <c r="P720" i="167" s="1"/>
  <c r="N33" i="167"/>
  <c r="O33" i="167" s="1"/>
  <c r="P33" i="167" s="1"/>
  <c r="N207" i="167"/>
  <c r="O207" i="167" s="1"/>
  <c r="P207" i="167" s="1"/>
  <c r="N734" i="167"/>
  <c r="O734" i="167" s="1"/>
  <c r="P734" i="167" s="1"/>
  <c r="N1006" i="167"/>
  <c r="O1006" i="167" s="1"/>
  <c r="P1006" i="167" s="1"/>
  <c r="N871" i="167"/>
  <c r="O871" i="167" s="1"/>
  <c r="P871" i="167" s="1"/>
  <c r="N465" i="167"/>
  <c r="O465" i="167" s="1"/>
  <c r="P465" i="167" s="1"/>
  <c r="N1003" i="167"/>
  <c r="O1003" i="167" s="1"/>
  <c r="P1003" i="167" s="1"/>
  <c r="N675" i="167"/>
  <c r="O675" i="167" s="1"/>
  <c r="P675" i="167" s="1"/>
  <c r="N654" i="167"/>
  <c r="O654" i="167" s="1"/>
  <c r="P654" i="167" s="1"/>
  <c r="N709" i="167"/>
  <c r="O709" i="167" s="1"/>
  <c r="P709" i="167" s="1"/>
  <c r="N339" i="167"/>
  <c r="O339" i="167" s="1"/>
  <c r="P339" i="167" s="1"/>
  <c r="N222" i="167"/>
  <c r="O222" i="167" s="1"/>
  <c r="P222" i="167" s="1"/>
  <c r="N508" i="167"/>
  <c r="O508" i="167" s="1"/>
  <c r="P508" i="167" s="1"/>
  <c r="N629" i="167"/>
  <c r="O629" i="167" s="1"/>
  <c r="P629" i="167" s="1"/>
  <c r="N258" i="167"/>
  <c r="O258" i="167" s="1"/>
  <c r="P258" i="167" s="1"/>
  <c r="N692" i="167"/>
  <c r="O692" i="167" s="1"/>
  <c r="P692" i="167" s="1"/>
  <c r="N208" i="167"/>
  <c r="O208" i="167" s="1"/>
  <c r="P208" i="167" s="1"/>
  <c r="N650" i="167"/>
  <c r="O650" i="167" s="1"/>
  <c r="P650" i="167" s="1"/>
  <c r="N229" i="167"/>
  <c r="O229" i="167" s="1"/>
  <c r="P229" i="167" s="1"/>
  <c r="N948" i="167"/>
  <c r="O948" i="167" s="1"/>
  <c r="P948" i="167" s="1"/>
  <c r="N197" i="167"/>
  <c r="O197" i="167" s="1"/>
  <c r="P197" i="167" s="1"/>
  <c r="N503" i="167"/>
  <c r="O503" i="167" s="1"/>
  <c r="P503" i="167" s="1"/>
  <c r="N905" i="167"/>
  <c r="O905" i="167" s="1"/>
  <c r="P905" i="167" s="1"/>
  <c r="N308" i="167"/>
  <c r="O308" i="167" s="1"/>
  <c r="P308" i="167" s="1"/>
  <c r="N365" i="167"/>
  <c r="O365" i="167" s="1"/>
  <c r="P365" i="167" s="1"/>
  <c r="N345" i="167"/>
  <c r="O345" i="167" s="1"/>
  <c r="P345" i="167" s="1"/>
  <c r="N250" i="167"/>
  <c r="O250" i="167" s="1"/>
  <c r="P250" i="167" s="1"/>
  <c r="N268" i="167"/>
  <c r="O268" i="167" s="1"/>
  <c r="P268" i="167" s="1"/>
  <c r="N593" i="167"/>
  <c r="O593" i="167" s="1"/>
  <c r="P593" i="167" s="1"/>
  <c r="N35" i="167"/>
  <c r="O35" i="167" s="1"/>
  <c r="P35" i="167" s="1"/>
  <c r="N994" i="167"/>
  <c r="O994" i="167" s="1"/>
  <c r="P994" i="167" s="1"/>
  <c r="N497" i="167"/>
  <c r="O497" i="167" s="1"/>
  <c r="P497" i="167" s="1"/>
  <c r="N589" i="167"/>
  <c r="O589" i="167" s="1"/>
  <c r="P589" i="167" s="1"/>
  <c r="N63" i="167"/>
  <c r="O63" i="167" s="1"/>
  <c r="P63" i="167" s="1"/>
  <c r="N555" i="167"/>
  <c r="O555" i="167" s="1"/>
  <c r="P555" i="167" s="1"/>
  <c r="N912" i="167"/>
  <c r="O912" i="167" s="1"/>
  <c r="P912" i="167" s="1"/>
  <c r="N205" i="167"/>
  <c r="O205" i="167" s="1"/>
  <c r="P205" i="167" s="1"/>
  <c r="N107" i="167"/>
  <c r="O107" i="167" s="1"/>
  <c r="P107" i="167" s="1"/>
  <c r="N989" i="167"/>
  <c r="O989" i="167" s="1"/>
  <c r="P989" i="167" s="1"/>
  <c r="N611" i="167"/>
  <c r="O611" i="167" s="1"/>
  <c r="P611" i="167" s="1"/>
  <c r="N595" i="167"/>
  <c r="O595" i="167" s="1"/>
  <c r="P595" i="167" s="1"/>
  <c r="N478" i="167"/>
  <c r="O478" i="167" s="1"/>
  <c r="P478" i="167" s="1"/>
  <c r="N74" i="167"/>
  <c r="O74" i="167" s="1"/>
  <c r="P74" i="167" s="1"/>
  <c r="N715" i="167"/>
  <c r="O715" i="167" s="1"/>
  <c r="P715" i="167" s="1"/>
  <c r="N737" i="167"/>
  <c r="O737" i="167" s="1"/>
  <c r="P737" i="167" s="1"/>
  <c r="N193" i="167"/>
  <c r="O193" i="167" s="1"/>
  <c r="P193" i="167" s="1"/>
  <c r="N464" i="167"/>
  <c r="O464" i="167" s="1"/>
  <c r="P464" i="167" s="1"/>
  <c r="N165" i="167"/>
  <c r="O165" i="167" s="1"/>
  <c r="P165" i="167" s="1"/>
  <c r="N111" i="167"/>
  <c r="O111" i="167" s="1"/>
  <c r="P111" i="167" s="1"/>
  <c r="N926" i="167"/>
  <c r="O926" i="167" s="1"/>
  <c r="P926" i="167" s="1"/>
  <c r="N888" i="167"/>
  <c r="O888" i="167" s="1"/>
  <c r="P888" i="167" s="1"/>
  <c r="N209" i="167"/>
  <c r="O209" i="167" s="1"/>
  <c r="P209" i="167" s="1"/>
  <c r="N1005" i="167"/>
  <c r="O1005" i="167" s="1"/>
  <c r="P1005" i="167" s="1"/>
  <c r="N726" i="167"/>
  <c r="O726" i="167" s="1"/>
  <c r="P726" i="167" s="1"/>
  <c r="N174" i="167"/>
  <c r="O174" i="167" s="1"/>
  <c r="P174" i="167" s="1"/>
  <c r="N922" i="167"/>
  <c r="O922" i="167" s="1"/>
  <c r="P922" i="167" s="1"/>
  <c r="N270" i="167"/>
  <c r="O270" i="167" s="1"/>
  <c r="P270" i="167" s="1"/>
  <c r="N713" i="167"/>
  <c r="O713" i="167" s="1"/>
  <c r="P713" i="167" s="1"/>
  <c r="N334" i="167"/>
  <c r="O334" i="167" s="1"/>
  <c r="P334" i="167" s="1"/>
  <c r="N975" i="167"/>
  <c r="O975" i="167" s="1"/>
  <c r="P975" i="167" s="1"/>
  <c r="N265" i="167"/>
  <c r="O265" i="167" s="1"/>
  <c r="P265" i="167" s="1"/>
  <c r="N507" i="167"/>
  <c r="O507" i="167" s="1"/>
  <c r="P507" i="167" s="1"/>
  <c r="N868" i="167"/>
  <c r="O868" i="167" s="1"/>
  <c r="P868" i="167" s="1"/>
  <c r="N510" i="167"/>
  <c r="O510" i="167" s="1"/>
  <c r="P510" i="167" s="1"/>
  <c r="N431" i="167"/>
  <c r="O431" i="167" s="1"/>
  <c r="P431" i="167" s="1"/>
  <c r="N615" i="167"/>
  <c r="O615" i="167" s="1"/>
  <c r="P615" i="167" s="1"/>
  <c r="N216" i="167"/>
  <c r="O216" i="167" s="1"/>
  <c r="P216" i="167" s="1"/>
  <c r="N933" i="167"/>
  <c r="O933" i="167" s="1"/>
  <c r="P933" i="167" s="1"/>
  <c r="N865" i="167"/>
  <c r="O865" i="167" s="1"/>
  <c r="P865" i="167" s="1"/>
  <c r="N580" i="167"/>
  <c r="O580" i="167" s="1"/>
  <c r="P580" i="167" s="1"/>
  <c r="N175" i="167"/>
  <c r="O175" i="167" s="1"/>
  <c r="P175" i="167" s="1"/>
  <c r="N779" i="167"/>
  <c r="O779" i="167" s="1"/>
  <c r="P779" i="167" s="1"/>
  <c r="N319" i="167"/>
  <c r="O319" i="167" s="1"/>
  <c r="P319" i="167" s="1"/>
  <c r="N346" i="167"/>
  <c r="O346" i="167" s="1"/>
  <c r="P346" i="167" s="1"/>
  <c r="N546" i="167"/>
  <c r="O546" i="167" s="1"/>
  <c r="P546" i="167" s="1"/>
  <c r="N604" i="167"/>
  <c r="O604" i="167" s="1"/>
  <c r="P604" i="167" s="1"/>
  <c r="N592" i="167"/>
  <c r="O592" i="167" s="1"/>
  <c r="P592" i="167" s="1"/>
  <c r="N674" i="167"/>
  <c r="O674" i="167" s="1"/>
  <c r="P674" i="167" s="1"/>
  <c r="N643" i="167"/>
  <c r="O643" i="167" s="1"/>
  <c r="P643" i="167" s="1"/>
  <c r="N477" i="167"/>
  <c r="O477" i="167" s="1"/>
  <c r="P477" i="167" s="1"/>
  <c r="N636" i="167"/>
  <c r="O636" i="167" s="1"/>
  <c r="P636" i="167" s="1"/>
  <c r="N769" i="167"/>
  <c r="O769" i="167" s="1"/>
  <c r="P769" i="167" s="1"/>
  <c r="N992" i="167"/>
  <c r="O992" i="167" s="1"/>
  <c r="P992" i="167" s="1"/>
  <c r="N351" i="167"/>
  <c r="O351" i="167" s="1"/>
  <c r="P351" i="167" s="1"/>
  <c r="N379" i="167"/>
  <c r="O379" i="167" s="1"/>
  <c r="P379" i="167" s="1"/>
  <c r="N790" i="167"/>
  <c r="O790" i="167" s="1"/>
  <c r="P790" i="167" s="1"/>
  <c r="N459" i="167"/>
  <c r="O459" i="167" s="1"/>
  <c r="P459" i="167" s="1"/>
  <c r="N987" i="167"/>
  <c r="O987" i="167" s="1"/>
  <c r="P987" i="167" s="1"/>
  <c r="N977" i="167"/>
  <c r="O977" i="167" s="1"/>
  <c r="P977" i="167" s="1"/>
  <c r="N223" i="167"/>
  <c r="O223" i="167" s="1"/>
  <c r="P223" i="167" s="1"/>
  <c r="N131" i="167"/>
  <c r="O131" i="167" s="1"/>
  <c r="P131" i="167" s="1"/>
  <c r="N605" i="167"/>
  <c r="O605" i="167" s="1"/>
  <c r="P605" i="167" s="1"/>
  <c r="N1007" i="167"/>
  <c r="O1007" i="167" s="1"/>
  <c r="P1007" i="167" s="1"/>
  <c r="N999" i="167"/>
  <c r="O999" i="167" s="1"/>
  <c r="P999" i="167" s="1"/>
  <c r="N612" i="167"/>
  <c r="O612" i="167" s="1"/>
  <c r="P612" i="167" s="1"/>
  <c r="N644" i="167"/>
  <c r="O644" i="167" s="1"/>
  <c r="P644" i="167" s="1"/>
  <c r="N262" i="167"/>
  <c r="O262" i="167" s="1"/>
  <c r="P262" i="167" s="1"/>
  <c r="N962" i="167"/>
  <c r="O962" i="167" s="1"/>
  <c r="P962" i="167" s="1"/>
  <c r="N206" i="167"/>
  <c r="O206" i="167" s="1"/>
  <c r="P206" i="167" s="1"/>
  <c r="N991" i="167"/>
  <c r="O991" i="167" s="1"/>
  <c r="P991" i="167" s="1"/>
  <c r="N461" i="167"/>
  <c r="O461" i="167" s="1"/>
  <c r="P461" i="167" s="1"/>
  <c r="N594" i="167"/>
  <c r="O594" i="167" s="1"/>
  <c r="P594" i="167" s="1"/>
  <c r="N102" i="167"/>
  <c r="O102" i="167" s="1"/>
  <c r="P102" i="167" s="1"/>
  <c r="N246" i="167"/>
  <c r="O246" i="167" s="1"/>
  <c r="P246" i="167" s="1"/>
  <c r="N763" i="167"/>
  <c r="O763" i="167" s="1"/>
  <c r="P763" i="167" s="1"/>
  <c r="N162" i="167"/>
  <c r="O162" i="167" s="1"/>
  <c r="P162" i="167" s="1"/>
  <c r="N491" i="167"/>
  <c r="O491" i="167" s="1"/>
  <c r="P491" i="167" s="1"/>
  <c r="N112" i="167"/>
  <c r="O112" i="167" s="1"/>
  <c r="P112" i="167" s="1"/>
  <c r="N732" i="167"/>
  <c r="O732" i="167" s="1"/>
  <c r="P732" i="167" s="1"/>
  <c r="N731" i="167"/>
  <c r="O731" i="167" s="1"/>
  <c r="P731" i="167" s="1"/>
  <c r="N430" i="167"/>
  <c r="O430" i="167" s="1"/>
  <c r="P430" i="167" s="1"/>
  <c r="N719" i="167"/>
  <c r="O719" i="167" s="1"/>
  <c r="P719" i="167" s="1"/>
  <c r="N181" i="167"/>
  <c r="O181" i="167" s="1"/>
  <c r="P181" i="167" s="1"/>
  <c r="N819" i="167"/>
  <c r="O819" i="167" s="1"/>
  <c r="P819" i="167" s="1"/>
  <c r="N94" i="167"/>
  <c r="O94" i="167" s="1"/>
  <c r="P94" i="167" s="1"/>
  <c r="N512" i="167"/>
  <c r="O512" i="167" s="1"/>
  <c r="P512" i="167" s="1"/>
  <c r="N949" i="167"/>
  <c r="O949" i="167" s="1"/>
  <c r="P949" i="167" s="1"/>
  <c r="N224" i="167"/>
  <c r="O224" i="167" s="1"/>
  <c r="P224" i="167" s="1"/>
  <c r="N721" i="167"/>
  <c r="O721" i="167" s="1"/>
  <c r="P721" i="167" s="1"/>
  <c r="N119" i="167"/>
  <c r="O119" i="167" s="1"/>
  <c r="P119" i="167" s="1"/>
  <c r="N31" i="167"/>
  <c r="O31" i="167" s="1"/>
  <c r="P31" i="167" s="1"/>
  <c r="N578" i="167"/>
  <c r="O578" i="167" s="1"/>
  <c r="P578" i="167" s="1"/>
  <c r="N834" i="167"/>
  <c r="O834" i="167" s="1"/>
  <c r="P834" i="167" s="1"/>
  <c r="N301" i="167"/>
  <c r="O301" i="167" s="1"/>
  <c r="P301" i="167" s="1"/>
  <c r="N626" i="167"/>
  <c r="O626" i="167" s="1"/>
  <c r="P626" i="167" s="1"/>
  <c r="N750" i="167"/>
  <c r="O750" i="167" s="1"/>
  <c r="P750" i="167" s="1"/>
  <c r="N553" i="167"/>
  <c r="O553" i="167" s="1"/>
  <c r="P553" i="167" s="1"/>
  <c r="N468" i="167"/>
  <c r="O468" i="167" s="1"/>
  <c r="P468" i="167" s="1"/>
  <c r="N513" i="167"/>
  <c r="O513" i="167" s="1"/>
  <c r="P513" i="167" s="1"/>
  <c r="N377" i="167"/>
  <c r="O377" i="167" s="1"/>
  <c r="P377" i="167" s="1"/>
  <c r="N239" i="167"/>
  <c r="O239" i="167" s="1"/>
  <c r="P239" i="167" s="1"/>
  <c r="N990" i="167"/>
  <c r="O990" i="167" s="1"/>
  <c r="P990" i="167" s="1"/>
  <c r="N27" i="167"/>
  <c r="O27" i="167" s="1"/>
  <c r="P27" i="167" s="1"/>
  <c r="N410" i="167"/>
  <c r="O410" i="167" s="1"/>
  <c r="P410" i="167" s="1"/>
  <c r="N988" i="167"/>
  <c r="O988" i="167" s="1"/>
  <c r="P988" i="167" s="1"/>
  <c r="N253" i="167"/>
  <c r="O253" i="167" s="1"/>
  <c r="P253" i="167" s="1"/>
  <c r="N451" i="167"/>
  <c r="O451" i="167" s="1"/>
  <c r="P451" i="167" s="1"/>
  <c r="N884" i="167"/>
  <c r="O884" i="167" s="1"/>
  <c r="P884" i="167" s="1"/>
  <c r="N1004" i="167"/>
  <c r="O1004" i="167" s="1"/>
  <c r="P1004" i="167" s="1"/>
  <c r="N214" i="167"/>
  <c r="O214" i="167" s="1"/>
  <c r="P214" i="167" s="1"/>
  <c r="N139" i="167"/>
  <c r="O139" i="167" s="1"/>
  <c r="P139" i="167" s="1"/>
  <c r="N130" i="167"/>
  <c r="O130" i="167" s="1"/>
  <c r="P130" i="167" s="1"/>
  <c r="N759" i="167"/>
  <c r="O759" i="167" s="1"/>
  <c r="P759" i="167" s="1"/>
  <c r="N874" i="167"/>
  <c r="O874" i="167" s="1"/>
  <c r="P874" i="167" s="1"/>
  <c r="N310" i="167"/>
  <c r="O310" i="167" s="1"/>
  <c r="P310" i="167" s="1"/>
  <c r="N738" i="167"/>
  <c r="O738" i="167" s="1"/>
  <c r="P738" i="167" s="1"/>
  <c r="N457" i="167"/>
  <c r="O457" i="167" s="1"/>
  <c r="P457" i="167" s="1"/>
  <c r="N728" i="167"/>
  <c r="O728" i="167" s="1"/>
  <c r="P728" i="167" s="1"/>
  <c r="N623" i="167"/>
  <c r="O623" i="167" s="1"/>
  <c r="P623" i="167" s="1"/>
  <c r="N294" i="167"/>
  <c r="O294" i="167" s="1"/>
  <c r="P294" i="167" s="1"/>
  <c r="N20" i="167"/>
  <c r="O20" i="167" s="1"/>
  <c r="P20" i="167" s="1"/>
  <c r="N359" i="167"/>
  <c r="O359" i="167" s="1"/>
  <c r="P359" i="167" s="1"/>
  <c r="N129" i="167"/>
  <c r="O129" i="167" s="1"/>
  <c r="P129" i="167" s="1"/>
  <c r="N647" i="167"/>
  <c r="O647" i="167" s="1"/>
  <c r="P647" i="167" s="1"/>
  <c r="N573" i="167"/>
  <c r="O573" i="167" s="1"/>
  <c r="P573" i="167" s="1"/>
  <c r="N83" i="167"/>
  <c r="O83" i="167" s="1"/>
  <c r="P83" i="167" s="1"/>
  <c r="N343" i="167"/>
  <c r="O343" i="167" s="1"/>
  <c r="P343" i="167" s="1"/>
  <c r="N556" i="167"/>
  <c r="O556" i="167" s="1"/>
  <c r="P556" i="167" s="1"/>
  <c r="N885" i="167"/>
  <c r="O885" i="167" s="1"/>
  <c r="P885" i="167" s="1"/>
  <c r="N436" i="167"/>
  <c r="O436" i="167" s="1"/>
  <c r="P436" i="167" s="1"/>
  <c r="N22" i="167"/>
  <c r="O22" i="167" s="1"/>
  <c r="P22" i="167" s="1"/>
  <c r="N677" i="167"/>
  <c r="O677" i="167" s="1"/>
  <c r="P677" i="167" s="1"/>
  <c r="N125" i="167"/>
  <c r="O125" i="167" s="1"/>
  <c r="P125" i="167" s="1"/>
  <c r="N267" i="167"/>
  <c r="O267" i="167" s="1"/>
  <c r="P267" i="167" s="1"/>
  <c r="N354" i="167"/>
  <c r="O354" i="167" s="1"/>
  <c r="P354" i="167" s="1"/>
  <c r="N921" i="167"/>
  <c r="O921" i="167" s="1"/>
  <c r="P921" i="167" s="1"/>
  <c r="N1010" i="167"/>
  <c r="O1010" i="167" s="1"/>
  <c r="P1010" i="167" s="1"/>
  <c r="N238" i="167"/>
  <c r="O238" i="167" s="1"/>
  <c r="P238" i="167" s="1"/>
  <c r="N680" i="167"/>
  <c r="O680" i="167" s="1"/>
  <c r="P680" i="167" s="1"/>
  <c r="N872" i="167"/>
  <c r="O872" i="167" s="1"/>
  <c r="P872" i="167" s="1"/>
  <c r="N931" i="167"/>
  <c r="O931" i="167" s="1"/>
  <c r="P931" i="167" s="1"/>
  <c r="N798" i="167"/>
  <c r="O798" i="167" s="1"/>
  <c r="P798" i="167" s="1"/>
  <c r="N631" i="167"/>
  <c r="O631" i="167" s="1"/>
  <c r="P631" i="167" s="1"/>
  <c r="N688" i="167"/>
  <c r="O688" i="167" s="1"/>
  <c r="P688" i="167" s="1"/>
  <c r="N932" i="167"/>
  <c r="O932" i="167" s="1"/>
  <c r="P932" i="167" s="1"/>
  <c r="N596" i="167"/>
  <c r="O596" i="167" s="1"/>
  <c r="P596" i="167" s="1"/>
  <c r="N236" i="167"/>
  <c r="O236" i="167" s="1"/>
  <c r="P236" i="167" s="1"/>
  <c r="N725" i="167"/>
  <c r="O725" i="167" s="1"/>
  <c r="P725" i="167" s="1"/>
  <c r="N80" i="167"/>
  <c r="O80" i="167" s="1"/>
  <c r="P80" i="167" s="1"/>
  <c r="N518" i="167"/>
  <c r="O518" i="167" s="1"/>
  <c r="P518" i="167" s="1"/>
  <c r="N543" i="167"/>
  <c r="O543" i="167" s="1"/>
  <c r="P543" i="167" s="1"/>
  <c r="N78" i="167"/>
  <c r="O78" i="167" s="1"/>
  <c r="P78" i="167" s="1"/>
  <c r="N803" i="167"/>
  <c r="O803" i="167" s="1"/>
  <c r="P803" i="167" s="1"/>
  <c r="N849" i="167"/>
  <c r="O849" i="167" s="1"/>
  <c r="P849" i="167" s="1"/>
  <c r="N281" i="167"/>
  <c r="O281" i="167" s="1"/>
  <c r="P281" i="167" s="1"/>
  <c r="N331" i="167"/>
  <c r="O331" i="167" s="1"/>
  <c r="P331" i="167" s="1"/>
  <c r="N823" i="167"/>
  <c r="O823" i="167" s="1"/>
  <c r="P823" i="167" s="1"/>
  <c r="N973" i="167"/>
  <c r="O973" i="167" s="1"/>
  <c r="P973" i="167" s="1"/>
  <c r="N252" i="167"/>
  <c r="O252" i="167" s="1"/>
  <c r="P252" i="167" s="1"/>
  <c r="N718" i="167"/>
  <c r="O718" i="167" s="1"/>
  <c r="P718" i="167" s="1"/>
  <c r="N996" i="167"/>
  <c r="O996" i="167" s="1"/>
  <c r="P996" i="167" s="1"/>
  <c r="N846" i="167"/>
  <c r="O846" i="167" s="1"/>
  <c r="P846" i="167" s="1"/>
  <c r="P16" i="167" l="1"/>
  <c r="Q1016" i="167" s="1"/>
  <c r="Q1017" i="167" s="1"/>
  <c r="S1017" i="167" s="1"/>
  <c r="O1016" i="167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<sst xmlns="http://schemas.openxmlformats.org/spreadsheetml/2006/main" count="1336" uniqueCount="1156">
  <si>
    <t>VREDNOTENJE KRITERIJEV</t>
  </si>
  <si>
    <t>IZRAČUN SREDSTEV</t>
  </si>
  <si>
    <t>Priimek in ime</t>
  </si>
  <si>
    <t>VSOTA</t>
  </si>
  <si>
    <t>A</t>
  </si>
  <si>
    <t>B</t>
  </si>
  <si>
    <t>C</t>
  </si>
  <si>
    <t>Šifra proračunskega uporabnika:</t>
  </si>
  <si>
    <t>Organizacijska enota:</t>
  </si>
  <si>
    <t>Datum ocenjevanja:</t>
  </si>
  <si>
    <t>Ocenjevalec:</t>
  </si>
  <si>
    <t>Tarifni razred</t>
  </si>
  <si>
    <t>Plačni razred</t>
  </si>
  <si>
    <t>OSNOVNI PODATKI O JAVNIH USLUŽBENCIH</t>
  </si>
  <si>
    <t>KRITERIJ</t>
  </si>
  <si>
    <t>DELOVNA USPEŠNOST</t>
  </si>
  <si>
    <t>KORIGIRANA DELOVNA USPEŠNOST</t>
  </si>
  <si>
    <t>IZPLAČILO DELOVNE USPEŠNOSTI</t>
  </si>
  <si>
    <t>NAJVIŠJE MOŽNO IZPLAČILO DELOVNE USPEŠNOSTI</t>
  </si>
  <si>
    <t>v koeficientu</t>
  </si>
  <si>
    <t>v €</t>
  </si>
  <si>
    <t>OCENE</t>
  </si>
  <si>
    <t>D</t>
  </si>
  <si>
    <t>E</t>
  </si>
  <si>
    <t>B - kakovost in natančnost</t>
  </si>
  <si>
    <t>A - znanje in strokovnost</t>
  </si>
  <si>
    <t>C - odnos do dela in delovnih sredstev</t>
  </si>
  <si>
    <t>D - obseg in učinkovitost</t>
  </si>
  <si>
    <t>E - inovativnost</t>
  </si>
  <si>
    <t>* LEGENDA:</t>
  </si>
  <si>
    <t>NAJVIŠJI DELEŽ
OSNOVNE PLAČE</t>
  </si>
  <si>
    <t>10=SUM(5..9)</t>
  </si>
  <si>
    <t>LIST</t>
  </si>
  <si>
    <t>VRSTICA</t>
  </si>
  <si>
    <t>PREJŠNJI LIST</t>
  </si>
  <si>
    <t>12</t>
  </si>
  <si>
    <t>I</t>
  </si>
  <si>
    <t>IZPLAČILO REDNE DELOVNE USPEŠNOSTI</t>
  </si>
  <si>
    <t>Nadpovprečni delovni rezultati *</t>
  </si>
  <si>
    <t>Julij</t>
  </si>
  <si>
    <t>Avgust</t>
  </si>
  <si>
    <t>September</t>
  </si>
  <si>
    <t>Oktober</t>
  </si>
  <si>
    <t>November</t>
  </si>
  <si>
    <t>December</t>
  </si>
  <si>
    <t>II=I x %</t>
  </si>
  <si>
    <t>OSNOVNA PLAČA</t>
  </si>
  <si>
    <t>III</t>
  </si>
  <si>
    <t>Ocenjevalno obdobje</t>
  </si>
  <si>
    <t>Kriteriji za določitev dela plače za redno delovno upešnost</t>
  </si>
  <si>
    <t>Vsota točk po posameznem ocenjevalnem obdobju</t>
  </si>
  <si>
    <t>Višina izplačila redne delovne uspešnosti po ocenjevalnem obdobju</t>
  </si>
  <si>
    <t>znanje in strokovnost</t>
  </si>
  <si>
    <t>kakovost in natančnost</t>
  </si>
  <si>
    <t>odnos do dela in delovnih sredstev</t>
  </si>
  <si>
    <t>obseg in učinkovitost</t>
  </si>
  <si>
    <t>inovativnost</t>
  </si>
  <si>
    <t>Podpis odgovorne osebe:</t>
  </si>
  <si>
    <t>LETO</t>
  </si>
  <si>
    <t>Leto:</t>
  </si>
  <si>
    <t>januar</t>
  </si>
  <si>
    <t>februar</t>
  </si>
  <si>
    <t>marec</t>
  </si>
  <si>
    <t>april</t>
  </si>
  <si>
    <t>maj</t>
  </si>
  <si>
    <t>junij</t>
  </si>
  <si>
    <t>julij</t>
  </si>
  <si>
    <t>avgust</t>
  </si>
  <si>
    <t>september</t>
  </si>
  <si>
    <t>oktober</t>
  </si>
  <si>
    <t>november</t>
  </si>
  <si>
    <t>december</t>
  </si>
  <si>
    <t>11=10 / IV</t>
  </si>
  <si>
    <t>ŠTEVILO OBDOBIJ</t>
  </si>
  <si>
    <t>OBRAČUNANA OSNOVNA PLAČA</t>
  </si>
  <si>
    <t>delež maks. ocene</t>
  </si>
  <si>
    <t>IZRAČUN REDNE
DELOVNE USPEŠNOSTI</t>
  </si>
  <si>
    <t>koeficient</t>
  </si>
  <si>
    <t>€</t>
  </si>
  <si>
    <t>Kor. faktor (KF)</t>
  </si>
  <si>
    <t>NAJVIŠJE MOŽNO IZPLAČILO REDNE LETNE DELOVNE USPEŠNOSTI</t>
  </si>
  <si>
    <t>IV</t>
  </si>
  <si>
    <t>Izplačana masa</t>
  </si>
  <si>
    <t>Ostanek</t>
  </si>
  <si>
    <t>MAKSIMALNA OCENA</t>
  </si>
  <si>
    <t>SKUPAJ</t>
  </si>
  <si>
    <t>12=11 x KF</t>
  </si>
  <si>
    <t>13=4 x 12</t>
  </si>
  <si>
    <t>14=MIN(13,15)</t>
  </si>
  <si>
    <t>5 x OCENE</t>
  </si>
  <si>
    <t>Obr. osnovna plača (obdobje)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</si>
  <si>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</si>
  <si>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</si>
  <si>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</si>
  <si>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</si>
  <si>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</si>
  <si>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</si>
  <si>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</si>
  <si>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</si>
  <si>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</si>
  <si>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</si>
  <si>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</si>
  <si>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OBDOBJE</t>
  </si>
  <si>
    <t>ZAČETEK SKLICEVANJA</t>
  </si>
  <si>
    <t>PREDHODNI LIST</t>
  </si>
  <si>
    <t>ZAMIK VRSTIC</t>
  </si>
  <si>
    <t>ZAČETNI STOLPEC</t>
  </si>
  <si>
    <t>ZAMIK STOPLCEV</t>
  </si>
  <si>
    <t>NASTAVITVE ZA IZRAČUN VSOTE RAZPOLOŽLJIVIH SREDSTEV GLEDE NA OBDOBJE</t>
  </si>
  <si>
    <t>ROČEN VNOS: VELJA ZA VSE LISTE</t>
  </si>
  <si>
    <t>OSNOVNA PLAČA (1. odst. 28. člena KPJS)</t>
  </si>
  <si>
    <t>OSNOVNA PLAČA ZA ČAS REDNEGA DELA V OCENJEVALNEM OBDOBJU (3. odst. 28. člena KPJS)</t>
  </si>
  <si>
    <t>$H$10</t>
  </si>
  <si>
    <t>11-1</t>
  </si>
  <si>
    <t>2-4</t>
  </si>
  <si>
    <t>5-7</t>
  </si>
  <si>
    <t>8-10</t>
  </si>
  <si>
    <t>11-4</t>
  </si>
  <si>
    <t>5-10</t>
  </si>
  <si>
    <t>november-januar</t>
  </si>
  <si>
    <t>februar-april</t>
  </si>
  <si>
    <t>maj-julij</t>
  </si>
  <si>
    <t>avgust-oktober</t>
  </si>
  <si>
    <t>november-april</t>
  </si>
  <si>
    <t>maj-oktober</t>
  </si>
  <si>
    <t>OBDOBJE IZPLAČILA</t>
  </si>
  <si>
    <r>
      <t xml:space="preserve">                 </t>
    </r>
    <r>
      <rPr>
        <b/>
        <sz val="12"/>
        <rFont val="Arial CE"/>
        <charset val="238"/>
      </rPr>
      <t>OSNOVNI PODATKI O JAVNIH USLUŽBENCIH</t>
    </r>
  </si>
  <si>
    <t>Zap_št.</t>
  </si>
  <si>
    <t>A1</t>
  </si>
  <si>
    <t>A2</t>
  </si>
  <si>
    <t>A3</t>
  </si>
  <si>
    <t>A4</t>
  </si>
  <si>
    <t>A5</t>
  </si>
  <si>
    <t>A6</t>
  </si>
  <si>
    <t>A7</t>
  </si>
  <si>
    <t>A8</t>
  </si>
  <si>
    <t>A9</t>
  </si>
  <si>
    <t>A10</t>
  </si>
  <si>
    <t>A11</t>
  </si>
  <si>
    <t>A12</t>
  </si>
  <si>
    <t>A13</t>
  </si>
  <si>
    <t>A14</t>
  </si>
  <si>
    <t>A15</t>
  </si>
  <si>
    <t>A16</t>
  </si>
  <si>
    <t>A17</t>
  </si>
  <si>
    <t>A18</t>
  </si>
  <si>
    <t>A19</t>
  </si>
  <si>
    <t>A20</t>
  </si>
  <si>
    <t>A21</t>
  </si>
  <si>
    <t>A22</t>
  </si>
  <si>
    <t>A23</t>
  </si>
  <si>
    <t>A24</t>
  </si>
  <si>
    <t>A25</t>
  </si>
  <si>
    <t>A26</t>
  </si>
  <si>
    <t>A27</t>
  </si>
  <si>
    <t>A28</t>
  </si>
  <si>
    <t>A29</t>
  </si>
  <si>
    <t>A30</t>
  </si>
  <si>
    <t>A31</t>
  </si>
  <si>
    <t>A32</t>
  </si>
  <si>
    <t>A33</t>
  </si>
  <si>
    <t>A34</t>
  </si>
  <si>
    <t>A35</t>
  </si>
  <si>
    <t>A36</t>
  </si>
  <si>
    <t>A37</t>
  </si>
  <si>
    <t>A38</t>
  </si>
  <si>
    <t>A39</t>
  </si>
  <si>
    <t>A40</t>
  </si>
  <si>
    <t>A41</t>
  </si>
  <si>
    <t>A42</t>
  </si>
  <si>
    <t>A43</t>
  </si>
  <si>
    <t>A44</t>
  </si>
  <si>
    <t>A45</t>
  </si>
  <si>
    <t>A46</t>
  </si>
  <si>
    <t>A47</t>
  </si>
  <si>
    <t>A48</t>
  </si>
  <si>
    <t>A49</t>
  </si>
  <si>
    <t>A50</t>
  </si>
  <si>
    <t>A51</t>
  </si>
  <si>
    <t>A52</t>
  </si>
  <si>
    <t>A53</t>
  </si>
  <si>
    <t>A54</t>
  </si>
  <si>
    <t>A55</t>
  </si>
  <si>
    <t>A56</t>
  </si>
  <si>
    <t>A57</t>
  </si>
  <si>
    <t>A58</t>
  </si>
  <si>
    <t>A59</t>
  </si>
  <si>
    <t>A60</t>
  </si>
  <si>
    <t>A61</t>
  </si>
  <si>
    <t>A62</t>
  </si>
  <si>
    <t>A63</t>
  </si>
  <si>
    <t>A64</t>
  </si>
  <si>
    <t>A65</t>
  </si>
  <si>
    <t>A66</t>
  </si>
  <si>
    <t>A67</t>
  </si>
  <si>
    <t>A68</t>
  </si>
  <si>
    <t>A69</t>
  </si>
  <si>
    <t>A70</t>
  </si>
  <si>
    <t>A71</t>
  </si>
  <si>
    <t>A72</t>
  </si>
  <si>
    <t>A73</t>
  </si>
  <si>
    <t>A74</t>
  </si>
  <si>
    <t>A75</t>
  </si>
  <si>
    <t>A76</t>
  </si>
  <si>
    <t>A77</t>
  </si>
  <si>
    <t>A78</t>
  </si>
  <si>
    <t>A79</t>
  </si>
  <si>
    <t>A80</t>
  </si>
  <si>
    <t>A81</t>
  </si>
  <si>
    <t>A82</t>
  </si>
  <si>
    <t>A83</t>
  </si>
  <si>
    <t>A84</t>
  </si>
  <si>
    <t>A85</t>
  </si>
  <si>
    <t>A86</t>
  </si>
  <si>
    <t>A87</t>
  </si>
  <si>
    <t>A88</t>
  </si>
  <si>
    <t>A89</t>
  </si>
  <si>
    <t>A90</t>
  </si>
  <si>
    <t>A91</t>
  </si>
  <si>
    <t>A92</t>
  </si>
  <si>
    <t>A93</t>
  </si>
  <si>
    <t>A94</t>
  </si>
  <si>
    <t>A95</t>
  </si>
  <si>
    <t>A96</t>
  </si>
  <si>
    <t>A97</t>
  </si>
  <si>
    <t>A98</t>
  </si>
  <si>
    <t>A99</t>
  </si>
  <si>
    <t>A100</t>
  </si>
  <si>
    <t>A101</t>
  </si>
  <si>
    <t>A102</t>
  </si>
  <si>
    <t>A103</t>
  </si>
  <si>
    <t>A104</t>
  </si>
  <si>
    <t>A105</t>
  </si>
  <si>
    <t>A106</t>
  </si>
  <si>
    <t>A107</t>
  </si>
  <si>
    <t>A108</t>
  </si>
  <si>
    <t>A109</t>
  </si>
  <si>
    <t>A110</t>
  </si>
  <si>
    <t>A111</t>
  </si>
  <si>
    <t>A112</t>
  </si>
  <si>
    <t>A113</t>
  </si>
  <si>
    <t>A114</t>
  </si>
  <si>
    <t>A115</t>
  </si>
  <si>
    <t>A116</t>
  </si>
  <si>
    <t>A117</t>
  </si>
  <si>
    <t>A118</t>
  </si>
  <si>
    <t>A119</t>
  </si>
  <si>
    <t>A120</t>
  </si>
  <si>
    <t>A121</t>
  </si>
  <si>
    <t>A122</t>
  </si>
  <si>
    <t>A123</t>
  </si>
  <si>
    <t>A124</t>
  </si>
  <si>
    <t>A125</t>
  </si>
  <si>
    <t>A126</t>
  </si>
  <si>
    <t>A127</t>
  </si>
  <si>
    <t>A128</t>
  </si>
  <si>
    <t>A129</t>
  </si>
  <si>
    <t>A130</t>
  </si>
  <si>
    <t>A131</t>
  </si>
  <si>
    <t>A132</t>
  </si>
  <si>
    <t>A133</t>
  </si>
  <si>
    <t>A134</t>
  </si>
  <si>
    <t>A135</t>
  </si>
  <si>
    <t>A136</t>
  </si>
  <si>
    <t>A137</t>
  </si>
  <si>
    <t>A138</t>
  </si>
  <si>
    <t>A139</t>
  </si>
  <si>
    <t>A140</t>
  </si>
  <si>
    <t>A141</t>
  </si>
  <si>
    <t>A142</t>
  </si>
  <si>
    <t>A143</t>
  </si>
  <si>
    <t>A144</t>
  </si>
  <si>
    <t>A145</t>
  </si>
  <si>
    <t>A146</t>
  </si>
  <si>
    <t>A147</t>
  </si>
  <si>
    <t>A148</t>
  </si>
  <si>
    <t>A149</t>
  </si>
  <si>
    <t>A150</t>
  </si>
  <si>
    <t>A151</t>
  </si>
  <si>
    <t>A152</t>
  </si>
  <si>
    <t>A153</t>
  </si>
  <si>
    <t>A154</t>
  </si>
  <si>
    <t>A155</t>
  </si>
  <si>
    <t>A156</t>
  </si>
  <si>
    <t>A157</t>
  </si>
  <si>
    <t>A158</t>
  </si>
  <si>
    <t>A159</t>
  </si>
  <si>
    <t>A160</t>
  </si>
  <si>
    <t>A161</t>
  </si>
  <si>
    <t>A162</t>
  </si>
  <si>
    <t>A163</t>
  </si>
  <si>
    <t>A164</t>
  </si>
  <si>
    <t>A165</t>
  </si>
  <si>
    <t>A166</t>
  </si>
  <si>
    <t>A167</t>
  </si>
  <si>
    <t>A168</t>
  </si>
  <si>
    <t>A169</t>
  </si>
  <si>
    <t>A170</t>
  </si>
  <si>
    <t>A171</t>
  </si>
  <si>
    <t>A172</t>
  </si>
  <si>
    <t>A173</t>
  </si>
  <si>
    <t>A174</t>
  </si>
  <si>
    <t>A175</t>
  </si>
  <si>
    <t>A176</t>
  </si>
  <si>
    <t>A177</t>
  </si>
  <si>
    <t>A178</t>
  </si>
  <si>
    <t>A179</t>
  </si>
  <si>
    <t>A180</t>
  </si>
  <si>
    <t>A181</t>
  </si>
  <si>
    <t>A182</t>
  </si>
  <si>
    <t>A183</t>
  </si>
  <si>
    <t>A184</t>
  </si>
  <si>
    <t>A185</t>
  </si>
  <si>
    <t>A186</t>
  </si>
  <si>
    <t>A187</t>
  </si>
  <si>
    <t>A188</t>
  </si>
  <si>
    <t>A189</t>
  </si>
  <si>
    <t>A190</t>
  </si>
  <si>
    <t>A191</t>
  </si>
  <si>
    <t>A192</t>
  </si>
  <si>
    <t>A193</t>
  </si>
  <si>
    <t>A194</t>
  </si>
  <si>
    <t>A195</t>
  </si>
  <si>
    <t>A196</t>
  </si>
  <si>
    <t>A197</t>
  </si>
  <si>
    <t>A198</t>
  </si>
  <si>
    <t>A199</t>
  </si>
  <si>
    <t>A200</t>
  </si>
  <si>
    <t>A201</t>
  </si>
  <si>
    <t>A202</t>
  </si>
  <si>
    <t>A203</t>
  </si>
  <si>
    <t>A204</t>
  </si>
  <si>
    <t>A205</t>
  </si>
  <si>
    <t>A206</t>
  </si>
  <si>
    <t>A207</t>
  </si>
  <si>
    <t>A208</t>
  </si>
  <si>
    <t>A209</t>
  </si>
  <si>
    <t>A210</t>
  </si>
  <si>
    <t>A211</t>
  </si>
  <si>
    <t>A212</t>
  </si>
  <si>
    <t>A213</t>
  </si>
  <si>
    <t>A214</t>
  </si>
  <si>
    <t>A215</t>
  </si>
  <si>
    <t>A216</t>
  </si>
  <si>
    <t>A217</t>
  </si>
  <si>
    <t>A218</t>
  </si>
  <si>
    <t>A219</t>
  </si>
  <si>
    <t>A220</t>
  </si>
  <si>
    <t>A221</t>
  </si>
  <si>
    <t>A222</t>
  </si>
  <si>
    <t>A223</t>
  </si>
  <si>
    <t>A224</t>
  </si>
  <si>
    <t>A225</t>
  </si>
  <si>
    <t>A226</t>
  </si>
  <si>
    <t>A227</t>
  </si>
  <si>
    <t>A228</t>
  </si>
  <si>
    <t>A229</t>
  </si>
  <si>
    <t>A230</t>
  </si>
  <si>
    <t>A231</t>
  </si>
  <si>
    <t>A232</t>
  </si>
  <si>
    <t>A233</t>
  </si>
  <si>
    <t>A234</t>
  </si>
  <si>
    <t>A235</t>
  </si>
  <si>
    <t>A236</t>
  </si>
  <si>
    <t>A237</t>
  </si>
  <si>
    <t>A238</t>
  </si>
  <si>
    <t>A239</t>
  </si>
  <si>
    <t>A240</t>
  </si>
  <si>
    <t>A241</t>
  </si>
  <si>
    <t>A242</t>
  </si>
  <si>
    <t>A243</t>
  </si>
  <si>
    <t>A244</t>
  </si>
  <si>
    <t>A245</t>
  </si>
  <si>
    <t>A246</t>
  </si>
  <si>
    <t>A247</t>
  </si>
  <si>
    <t>A248</t>
  </si>
  <si>
    <t>A249</t>
  </si>
  <si>
    <t>A250</t>
  </si>
  <si>
    <t>A251</t>
  </si>
  <si>
    <t>A252</t>
  </si>
  <si>
    <t>A253</t>
  </si>
  <si>
    <t>A254</t>
  </si>
  <si>
    <t>A255</t>
  </si>
  <si>
    <t>A256</t>
  </si>
  <si>
    <t>A257</t>
  </si>
  <si>
    <t>A258</t>
  </si>
  <si>
    <t>A259</t>
  </si>
  <si>
    <t>A260</t>
  </si>
  <si>
    <t>A261</t>
  </si>
  <si>
    <t>A262</t>
  </si>
  <si>
    <t>A263</t>
  </si>
  <si>
    <t>A264</t>
  </si>
  <si>
    <t>A265</t>
  </si>
  <si>
    <t>A266</t>
  </si>
  <si>
    <t>A267</t>
  </si>
  <si>
    <t>A268</t>
  </si>
  <si>
    <t>A269</t>
  </si>
  <si>
    <t>A270</t>
  </si>
  <si>
    <t>A271</t>
  </si>
  <si>
    <t>A272</t>
  </si>
  <si>
    <t>A273</t>
  </si>
  <si>
    <t>A274</t>
  </si>
  <si>
    <t>A275</t>
  </si>
  <si>
    <t>A276</t>
  </si>
  <si>
    <t>A277</t>
  </si>
  <si>
    <t>A278</t>
  </si>
  <si>
    <t>A279</t>
  </si>
  <si>
    <t>A280</t>
  </si>
  <si>
    <t>A281</t>
  </si>
  <si>
    <t>A282</t>
  </si>
  <si>
    <t>A283</t>
  </si>
  <si>
    <t>A284</t>
  </si>
  <si>
    <t>A285</t>
  </si>
  <si>
    <t>A286</t>
  </si>
  <si>
    <t>A287</t>
  </si>
  <si>
    <t>A288</t>
  </si>
  <si>
    <t>A289</t>
  </si>
  <si>
    <t>A290</t>
  </si>
  <si>
    <t>A291</t>
  </si>
  <si>
    <t>A292</t>
  </si>
  <si>
    <t>A293</t>
  </si>
  <si>
    <t>A294</t>
  </si>
  <si>
    <t>A295</t>
  </si>
  <si>
    <t>A296</t>
  </si>
  <si>
    <t>A297</t>
  </si>
  <si>
    <t>A298</t>
  </si>
  <si>
    <t>A299</t>
  </si>
  <si>
    <t>A300</t>
  </si>
  <si>
    <t>A301</t>
  </si>
  <si>
    <t>A302</t>
  </si>
  <si>
    <t>A303</t>
  </si>
  <si>
    <t>A304</t>
  </si>
  <si>
    <t>A305</t>
  </si>
  <si>
    <t>A306</t>
  </si>
  <si>
    <t>A307</t>
  </si>
  <si>
    <t>A308</t>
  </si>
  <si>
    <t>A309</t>
  </si>
  <si>
    <t>A310</t>
  </si>
  <si>
    <t>A311</t>
  </si>
  <si>
    <t>A312</t>
  </si>
  <si>
    <t>A313</t>
  </si>
  <si>
    <t>A314</t>
  </si>
  <si>
    <t>A315</t>
  </si>
  <si>
    <t>A316</t>
  </si>
  <si>
    <t>A317</t>
  </si>
  <si>
    <t>A318</t>
  </si>
  <si>
    <t>A319</t>
  </si>
  <si>
    <t>A320</t>
  </si>
  <si>
    <t>A321</t>
  </si>
  <si>
    <t>A322</t>
  </si>
  <si>
    <t>A323</t>
  </si>
  <si>
    <t>A324</t>
  </si>
  <si>
    <t>A325</t>
  </si>
  <si>
    <t>A326</t>
  </si>
  <si>
    <t>A327</t>
  </si>
  <si>
    <t>A328</t>
  </si>
  <si>
    <t>A329</t>
  </si>
  <si>
    <t>A330</t>
  </si>
  <si>
    <t>A331</t>
  </si>
  <si>
    <t>A332</t>
  </si>
  <si>
    <t>A333</t>
  </si>
  <si>
    <t>A334</t>
  </si>
  <si>
    <t>A335</t>
  </si>
  <si>
    <t>A336</t>
  </si>
  <si>
    <t>A337</t>
  </si>
  <si>
    <t>A338</t>
  </si>
  <si>
    <t>A339</t>
  </si>
  <si>
    <t>A340</t>
  </si>
  <si>
    <t>A341</t>
  </si>
  <si>
    <t>A342</t>
  </si>
  <si>
    <t>A343</t>
  </si>
  <si>
    <t>A344</t>
  </si>
  <si>
    <t>A345</t>
  </si>
  <si>
    <t>A346</t>
  </si>
  <si>
    <t>A347</t>
  </si>
  <si>
    <t>A348</t>
  </si>
  <si>
    <t>A349</t>
  </si>
  <si>
    <t>A350</t>
  </si>
  <si>
    <t>A351</t>
  </si>
  <si>
    <t>A352</t>
  </si>
  <si>
    <t>A353</t>
  </si>
  <si>
    <t>A354</t>
  </si>
  <si>
    <t>A355</t>
  </si>
  <si>
    <t>A356</t>
  </si>
  <si>
    <t>A357</t>
  </si>
  <si>
    <t>A358</t>
  </si>
  <si>
    <t>A359</t>
  </si>
  <si>
    <t>A360</t>
  </si>
  <si>
    <t>A361</t>
  </si>
  <si>
    <t>A362</t>
  </si>
  <si>
    <t>A363</t>
  </si>
  <si>
    <t>A364</t>
  </si>
  <si>
    <t>A365</t>
  </si>
  <si>
    <t>A366</t>
  </si>
  <si>
    <t>A367</t>
  </si>
  <si>
    <t>A368</t>
  </si>
  <si>
    <t>A369</t>
  </si>
  <si>
    <t>A370</t>
  </si>
  <si>
    <t>A371</t>
  </si>
  <si>
    <t>A372</t>
  </si>
  <si>
    <t>A373</t>
  </si>
  <si>
    <t>A374</t>
  </si>
  <si>
    <t>A375</t>
  </si>
  <si>
    <t>A376</t>
  </si>
  <si>
    <t>A377</t>
  </si>
  <si>
    <t>A378</t>
  </si>
  <si>
    <t>A379</t>
  </si>
  <si>
    <t>A380</t>
  </si>
  <si>
    <t>A381</t>
  </si>
  <si>
    <t>A382</t>
  </si>
  <si>
    <t>A383</t>
  </si>
  <si>
    <t>A384</t>
  </si>
  <si>
    <t>A385</t>
  </si>
  <si>
    <t>A386</t>
  </si>
  <si>
    <t>A387</t>
  </si>
  <si>
    <t>A388</t>
  </si>
  <si>
    <t>A389</t>
  </si>
  <si>
    <t>A390</t>
  </si>
  <si>
    <t>A391</t>
  </si>
  <si>
    <t>A392</t>
  </si>
  <si>
    <t>A393</t>
  </si>
  <si>
    <t>A394</t>
  </si>
  <si>
    <t>A395</t>
  </si>
  <si>
    <t>A396</t>
  </si>
  <si>
    <t>A397</t>
  </si>
  <si>
    <t>A398</t>
  </si>
  <si>
    <t>A399</t>
  </si>
  <si>
    <t>A400</t>
  </si>
  <si>
    <t>A401</t>
  </si>
  <si>
    <t>A402</t>
  </si>
  <si>
    <t>A403</t>
  </si>
  <si>
    <t>A404</t>
  </si>
  <si>
    <t>A405</t>
  </si>
  <si>
    <t>A406</t>
  </si>
  <si>
    <t>A407</t>
  </si>
  <si>
    <t>A408</t>
  </si>
  <si>
    <t>A409</t>
  </si>
  <si>
    <t>A410</t>
  </si>
  <si>
    <t>A411</t>
  </si>
  <si>
    <t>A412</t>
  </si>
  <si>
    <t>A413</t>
  </si>
  <si>
    <t>A414</t>
  </si>
  <si>
    <t>A415</t>
  </si>
  <si>
    <t>A416</t>
  </si>
  <si>
    <t>A417</t>
  </si>
  <si>
    <t>A418</t>
  </si>
  <si>
    <t>A419</t>
  </si>
  <si>
    <t>A420</t>
  </si>
  <si>
    <t>A421</t>
  </si>
  <si>
    <t>A422</t>
  </si>
  <si>
    <t>A423</t>
  </si>
  <si>
    <t>A424</t>
  </si>
  <si>
    <t>A425</t>
  </si>
  <si>
    <t>A426</t>
  </si>
  <si>
    <t>A427</t>
  </si>
  <si>
    <t>A428</t>
  </si>
  <si>
    <t>A429</t>
  </si>
  <si>
    <t>A430</t>
  </si>
  <si>
    <t>A431</t>
  </si>
  <si>
    <t>A432</t>
  </si>
  <si>
    <t>A433</t>
  </si>
  <si>
    <t>A434</t>
  </si>
  <si>
    <t>A435</t>
  </si>
  <si>
    <t>A436</t>
  </si>
  <si>
    <t>A437</t>
  </si>
  <si>
    <t>A438</t>
  </si>
  <si>
    <t>A439</t>
  </si>
  <si>
    <t>A440</t>
  </si>
  <si>
    <t>A441</t>
  </si>
  <si>
    <t>A442</t>
  </si>
  <si>
    <t>A443</t>
  </si>
  <si>
    <t>A444</t>
  </si>
  <si>
    <t>A445</t>
  </si>
  <si>
    <t>A446</t>
  </si>
  <si>
    <t>A447</t>
  </si>
  <si>
    <t>A448</t>
  </si>
  <si>
    <t>A449</t>
  </si>
  <si>
    <t>A450</t>
  </si>
  <si>
    <t>A451</t>
  </si>
  <si>
    <t>A452</t>
  </si>
  <si>
    <t>A453</t>
  </si>
  <si>
    <t>A454</t>
  </si>
  <si>
    <t>A455</t>
  </si>
  <si>
    <t>A456</t>
  </si>
  <si>
    <t>A457</t>
  </si>
  <si>
    <t>A458</t>
  </si>
  <si>
    <t>A459</t>
  </si>
  <si>
    <t>A460</t>
  </si>
  <si>
    <t>A461</t>
  </si>
  <si>
    <t>A462</t>
  </si>
  <si>
    <t>A463</t>
  </si>
  <si>
    <t>A464</t>
  </si>
  <si>
    <t>A465</t>
  </si>
  <si>
    <t>A466</t>
  </si>
  <si>
    <t>A467</t>
  </si>
  <si>
    <t>A468</t>
  </si>
  <si>
    <t>A469</t>
  </si>
  <si>
    <t>A470</t>
  </si>
  <si>
    <t>A471</t>
  </si>
  <si>
    <t>A472</t>
  </si>
  <si>
    <t>A473</t>
  </si>
  <si>
    <t>A474</t>
  </si>
  <si>
    <t>A475</t>
  </si>
  <si>
    <t>A476</t>
  </si>
  <si>
    <t>A477</t>
  </si>
  <si>
    <t>A478</t>
  </si>
  <si>
    <t>A479</t>
  </si>
  <si>
    <t>A480</t>
  </si>
  <si>
    <t>A481</t>
  </si>
  <si>
    <t>A482</t>
  </si>
  <si>
    <t>A483</t>
  </si>
  <si>
    <t>A484</t>
  </si>
  <si>
    <t>A485</t>
  </si>
  <si>
    <t>A486</t>
  </si>
  <si>
    <t>A487</t>
  </si>
  <si>
    <t>A488</t>
  </si>
  <si>
    <t>A489</t>
  </si>
  <si>
    <t>A490</t>
  </si>
  <si>
    <t>A491</t>
  </si>
  <si>
    <t>A492</t>
  </si>
  <si>
    <t>A493</t>
  </si>
  <si>
    <t>A494</t>
  </si>
  <si>
    <t>A495</t>
  </si>
  <si>
    <t>A496</t>
  </si>
  <si>
    <t>A497</t>
  </si>
  <si>
    <t>A498</t>
  </si>
  <si>
    <t>A499</t>
  </si>
  <si>
    <t>A500</t>
  </si>
  <si>
    <t>A501</t>
  </si>
  <si>
    <t>A502</t>
  </si>
  <si>
    <t>A503</t>
  </si>
  <si>
    <t>A504</t>
  </si>
  <si>
    <t>A505</t>
  </si>
  <si>
    <t>A506</t>
  </si>
  <si>
    <t>A507</t>
  </si>
  <si>
    <t>A508</t>
  </si>
  <si>
    <t>A509</t>
  </si>
  <si>
    <t>A510</t>
  </si>
  <si>
    <t>A511</t>
  </si>
  <si>
    <t>A512</t>
  </si>
  <si>
    <t>A513</t>
  </si>
  <si>
    <t>A514</t>
  </si>
  <si>
    <t>A515</t>
  </si>
  <si>
    <t>A516</t>
  </si>
  <si>
    <t>A517</t>
  </si>
  <si>
    <t>A518</t>
  </si>
  <si>
    <t>A519</t>
  </si>
  <si>
    <t>A520</t>
  </si>
  <si>
    <t>A521</t>
  </si>
  <si>
    <t>A522</t>
  </si>
  <si>
    <t>A523</t>
  </si>
  <si>
    <t>A524</t>
  </si>
  <si>
    <t>A525</t>
  </si>
  <si>
    <t>A526</t>
  </si>
  <si>
    <t>A527</t>
  </si>
  <si>
    <t>A528</t>
  </si>
  <si>
    <t>A529</t>
  </si>
  <si>
    <t>A530</t>
  </si>
  <si>
    <t>A531</t>
  </si>
  <si>
    <t>A532</t>
  </si>
  <si>
    <t>A533</t>
  </si>
  <si>
    <t>A534</t>
  </si>
  <si>
    <t>A535</t>
  </si>
  <si>
    <t>A536</t>
  </si>
  <si>
    <t>A537</t>
  </si>
  <si>
    <t>A538</t>
  </si>
  <si>
    <t>A539</t>
  </si>
  <si>
    <t>A540</t>
  </si>
  <si>
    <t>A541</t>
  </si>
  <si>
    <t>A542</t>
  </si>
  <si>
    <t>A543</t>
  </si>
  <si>
    <t>A544</t>
  </si>
  <si>
    <t>A545</t>
  </si>
  <si>
    <t>A546</t>
  </si>
  <si>
    <t>A547</t>
  </si>
  <si>
    <t>A548</t>
  </si>
  <si>
    <t>A549</t>
  </si>
  <si>
    <t>A550</t>
  </si>
  <si>
    <t>A551</t>
  </si>
  <si>
    <t>A552</t>
  </si>
  <si>
    <t>A553</t>
  </si>
  <si>
    <t>A554</t>
  </si>
  <si>
    <t>A555</t>
  </si>
  <si>
    <t>A556</t>
  </si>
  <si>
    <t>A557</t>
  </si>
  <si>
    <t>A558</t>
  </si>
  <si>
    <t>A559</t>
  </si>
  <si>
    <t>A560</t>
  </si>
  <si>
    <t>A561</t>
  </si>
  <si>
    <t>A562</t>
  </si>
  <si>
    <t>A563</t>
  </si>
  <si>
    <t>A564</t>
  </si>
  <si>
    <t>A565</t>
  </si>
  <si>
    <t>A566</t>
  </si>
  <si>
    <t>A567</t>
  </si>
  <si>
    <t>A568</t>
  </si>
  <si>
    <t>A569</t>
  </si>
  <si>
    <t>A570</t>
  </si>
  <si>
    <t>A571</t>
  </si>
  <si>
    <t>A572</t>
  </si>
  <si>
    <t>A573</t>
  </si>
  <si>
    <t>A574</t>
  </si>
  <si>
    <t>A575</t>
  </si>
  <si>
    <t>A576</t>
  </si>
  <si>
    <t>A577</t>
  </si>
  <si>
    <t>A578</t>
  </si>
  <si>
    <t>A579</t>
  </si>
  <si>
    <t>A580</t>
  </si>
  <si>
    <t>A581</t>
  </si>
  <si>
    <t>A582</t>
  </si>
  <si>
    <t>A583</t>
  </si>
  <si>
    <t>A584</t>
  </si>
  <si>
    <t>A585</t>
  </si>
  <si>
    <t>A586</t>
  </si>
  <si>
    <t>A587</t>
  </si>
  <si>
    <t>A588</t>
  </si>
  <si>
    <t>A589</t>
  </si>
  <si>
    <t>A590</t>
  </si>
  <si>
    <t>A591</t>
  </si>
  <si>
    <t>A592</t>
  </si>
  <si>
    <t>A593</t>
  </si>
  <si>
    <t>A594</t>
  </si>
  <si>
    <t>A595</t>
  </si>
  <si>
    <t>A596</t>
  </si>
  <si>
    <t>A597</t>
  </si>
  <si>
    <t>A598</t>
  </si>
  <si>
    <t>A599</t>
  </si>
  <si>
    <t>A600</t>
  </si>
  <si>
    <t>A601</t>
  </si>
  <si>
    <t>A602</t>
  </si>
  <si>
    <t>A603</t>
  </si>
  <si>
    <t>A604</t>
  </si>
  <si>
    <t>A605</t>
  </si>
  <si>
    <t>A606</t>
  </si>
  <si>
    <t>A607</t>
  </si>
  <si>
    <t>A608</t>
  </si>
  <si>
    <t>A609</t>
  </si>
  <si>
    <t>A610</t>
  </si>
  <si>
    <t>A611</t>
  </si>
  <si>
    <t>A612</t>
  </si>
  <si>
    <t>A613</t>
  </si>
  <si>
    <t>A614</t>
  </si>
  <si>
    <t>A615</t>
  </si>
  <si>
    <t>A616</t>
  </si>
  <si>
    <t>A617</t>
  </si>
  <si>
    <t>A618</t>
  </si>
  <si>
    <t>A619</t>
  </si>
  <si>
    <t>A620</t>
  </si>
  <si>
    <t>A621</t>
  </si>
  <si>
    <t>A622</t>
  </si>
  <si>
    <t>A623</t>
  </si>
  <si>
    <t>A624</t>
  </si>
  <si>
    <t>A625</t>
  </si>
  <si>
    <t>A626</t>
  </si>
  <si>
    <t>A627</t>
  </si>
  <si>
    <t>A628</t>
  </si>
  <si>
    <t>A629</t>
  </si>
  <si>
    <t>A630</t>
  </si>
  <si>
    <t>A631</t>
  </si>
  <si>
    <t>A632</t>
  </si>
  <si>
    <t>A633</t>
  </si>
  <si>
    <t>A634</t>
  </si>
  <si>
    <t>A635</t>
  </si>
  <si>
    <t>A636</t>
  </si>
  <si>
    <t>A637</t>
  </si>
  <si>
    <t>A638</t>
  </si>
  <si>
    <t>A639</t>
  </si>
  <si>
    <t>A640</t>
  </si>
  <si>
    <t>A641</t>
  </si>
  <si>
    <t>A642</t>
  </si>
  <si>
    <t>A643</t>
  </si>
  <si>
    <t>A644</t>
  </si>
  <si>
    <t>A645</t>
  </si>
  <si>
    <t>A646</t>
  </si>
  <si>
    <t>A647</t>
  </si>
  <si>
    <t>A648</t>
  </si>
  <si>
    <t>A649</t>
  </si>
  <si>
    <t>A650</t>
  </si>
  <si>
    <t>A651</t>
  </si>
  <si>
    <t>A652</t>
  </si>
  <si>
    <t>A653</t>
  </si>
  <si>
    <t>A654</t>
  </si>
  <si>
    <t>A655</t>
  </si>
  <si>
    <t>A656</t>
  </si>
  <si>
    <t>A657</t>
  </si>
  <si>
    <t>A658</t>
  </si>
  <si>
    <t>A659</t>
  </si>
  <si>
    <t>A660</t>
  </si>
  <si>
    <t>A661</t>
  </si>
  <si>
    <t>A662</t>
  </si>
  <si>
    <t>A663</t>
  </si>
  <si>
    <t>A664</t>
  </si>
  <si>
    <t>A665</t>
  </si>
  <si>
    <t>A666</t>
  </si>
  <si>
    <t>A667</t>
  </si>
  <si>
    <t>A668</t>
  </si>
  <si>
    <t>A669</t>
  </si>
  <si>
    <t>A670</t>
  </si>
  <si>
    <t>A671</t>
  </si>
  <si>
    <t>A672</t>
  </si>
  <si>
    <t>A673</t>
  </si>
  <si>
    <t>A674</t>
  </si>
  <si>
    <t>A675</t>
  </si>
  <si>
    <t>A676</t>
  </si>
  <si>
    <t>A677</t>
  </si>
  <si>
    <t>A678</t>
  </si>
  <si>
    <t>A679</t>
  </si>
  <si>
    <t>A680</t>
  </si>
  <si>
    <t>A681</t>
  </si>
  <si>
    <t>A682</t>
  </si>
  <si>
    <t>A683</t>
  </si>
  <si>
    <t>A684</t>
  </si>
  <si>
    <t>A685</t>
  </si>
  <si>
    <t>A686</t>
  </si>
  <si>
    <t>A687</t>
  </si>
  <si>
    <t>A688</t>
  </si>
  <si>
    <t>A689</t>
  </si>
  <si>
    <t>A690</t>
  </si>
  <si>
    <t>A691</t>
  </si>
  <si>
    <t>A692</t>
  </si>
  <si>
    <t>A693</t>
  </si>
  <si>
    <t>A694</t>
  </si>
  <si>
    <t>A695</t>
  </si>
  <si>
    <t>A696</t>
  </si>
  <si>
    <t>A697</t>
  </si>
  <si>
    <t>A698</t>
  </si>
  <si>
    <t>A699</t>
  </si>
  <si>
    <t>A700</t>
  </si>
  <si>
    <t>A701</t>
  </si>
  <si>
    <t>A702</t>
  </si>
  <si>
    <t>A703</t>
  </si>
  <si>
    <t>A704</t>
  </si>
  <si>
    <t>A705</t>
  </si>
  <si>
    <t>A706</t>
  </si>
  <si>
    <t>A707</t>
  </si>
  <si>
    <t>A708</t>
  </si>
  <si>
    <t>A709</t>
  </si>
  <si>
    <t>A710</t>
  </si>
  <si>
    <t>A711</t>
  </si>
  <si>
    <t>A712</t>
  </si>
  <si>
    <t>A713</t>
  </si>
  <si>
    <t>A714</t>
  </si>
  <si>
    <t>A715</t>
  </si>
  <si>
    <t>A716</t>
  </si>
  <si>
    <t>A717</t>
  </si>
  <si>
    <t>A718</t>
  </si>
  <si>
    <t>A719</t>
  </si>
  <si>
    <t>A720</t>
  </si>
  <si>
    <t>A721</t>
  </si>
  <si>
    <t>A722</t>
  </si>
  <si>
    <t>A723</t>
  </si>
  <si>
    <t>A724</t>
  </si>
  <si>
    <t>A725</t>
  </si>
  <si>
    <t>A726</t>
  </si>
  <si>
    <t>A727</t>
  </si>
  <si>
    <t>A728</t>
  </si>
  <si>
    <t>A729</t>
  </si>
  <si>
    <t>A730</t>
  </si>
  <si>
    <t>A731</t>
  </si>
  <si>
    <t>A732</t>
  </si>
  <si>
    <t>A733</t>
  </si>
  <si>
    <t>A734</t>
  </si>
  <si>
    <t>A735</t>
  </si>
  <si>
    <t>A736</t>
  </si>
  <si>
    <t>A737</t>
  </si>
  <si>
    <t>A738</t>
  </si>
  <si>
    <t>A739</t>
  </si>
  <si>
    <t>A740</t>
  </si>
  <si>
    <t>A741</t>
  </si>
  <si>
    <t>A742</t>
  </si>
  <si>
    <t>A743</t>
  </si>
  <si>
    <t>A744</t>
  </si>
  <si>
    <t>A745</t>
  </si>
  <si>
    <t>A746</t>
  </si>
  <si>
    <t>A747</t>
  </si>
  <si>
    <t>A748</t>
  </si>
  <si>
    <t>A749</t>
  </si>
  <si>
    <t>A750</t>
  </si>
  <si>
    <t>A751</t>
  </si>
  <si>
    <t>A752</t>
  </si>
  <si>
    <t>A753</t>
  </si>
  <si>
    <t>A754</t>
  </si>
  <si>
    <t>A755</t>
  </si>
  <si>
    <t>A756</t>
  </si>
  <si>
    <t>A757</t>
  </si>
  <si>
    <t>A758</t>
  </si>
  <si>
    <t>A759</t>
  </si>
  <si>
    <t>A760</t>
  </si>
  <si>
    <t>A761</t>
  </si>
  <si>
    <t>A762</t>
  </si>
  <si>
    <t>A763</t>
  </si>
  <si>
    <t>A764</t>
  </si>
  <si>
    <t>A765</t>
  </si>
  <si>
    <t>A766</t>
  </si>
  <si>
    <t>A767</t>
  </si>
  <si>
    <t>A768</t>
  </si>
  <si>
    <t>A769</t>
  </si>
  <si>
    <t>A770</t>
  </si>
  <si>
    <t>A771</t>
  </si>
  <si>
    <t>A772</t>
  </si>
  <si>
    <t>A773</t>
  </si>
  <si>
    <t>A774</t>
  </si>
  <si>
    <t>A775</t>
  </si>
  <si>
    <t>A776</t>
  </si>
  <si>
    <t>A777</t>
  </si>
  <si>
    <t>A778</t>
  </si>
  <si>
    <t>A779</t>
  </si>
  <si>
    <t>A780</t>
  </si>
  <si>
    <t>A781</t>
  </si>
  <si>
    <t>A782</t>
  </si>
  <si>
    <t>A783</t>
  </si>
  <si>
    <t>A784</t>
  </si>
  <si>
    <t>A785</t>
  </si>
  <si>
    <t>A786</t>
  </si>
  <si>
    <t>A787</t>
  </si>
  <si>
    <t>A788</t>
  </si>
  <si>
    <t>A789</t>
  </si>
  <si>
    <t>A790</t>
  </si>
  <si>
    <t>A791</t>
  </si>
  <si>
    <t>A792</t>
  </si>
  <si>
    <t>A793</t>
  </si>
  <si>
    <t>A794</t>
  </si>
  <si>
    <t>A795</t>
  </si>
  <si>
    <t>A796</t>
  </si>
  <si>
    <t>A797</t>
  </si>
  <si>
    <t>A798</t>
  </si>
  <si>
    <t>A799</t>
  </si>
  <si>
    <t>A800</t>
  </si>
  <si>
    <t>A801</t>
  </si>
  <si>
    <t>A802</t>
  </si>
  <si>
    <t>A803</t>
  </si>
  <si>
    <t>A804</t>
  </si>
  <si>
    <t>A805</t>
  </si>
  <si>
    <t>A806</t>
  </si>
  <si>
    <t>A807</t>
  </si>
  <si>
    <t>A808</t>
  </si>
  <si>
    <t>A809</t>
  </si>
  <si>
    <t>A810</t>
  </si>
  <si>
    <t>A811</t>
  </si>
  <si>
    <t>A812</t>
  </si>
  <si>
    <t>A813</t>
  </si>
  <si>
    <t>A814</t>
  </si>
  <si>
    <t>A815</t>
  </si>
  <si>
    <t>A816</t>
  </si>
  <si>
    <t>A817</t>
  </si>
  <si>
    <t>A818</t>
  </si>
  <si>
    <t>A819</t>
  </si>
  <si>
    <t>A820</t>
  </si>
  <si>
    <t>A821</t>
  </si>
  <si>
    <t>A822</t>
  </si>
  <si>
    <t>A823</t>
  </si>
  <si>
    <t>A824</t>
  </si>
  <si>
    <t>A825</t>
  </si>
  <si>
    <t>A826</t>
  </si>
  <si>
    <t>A827</t>
  </si>
  <si>
    <t>A828</t>
  </si>
  <si>
    <t>A829</t>
  </si>
  <si>
    <t>A830</t>
  </si>
  <si>
    <t>A831</t>
  </si>
  <si>
    <t>A832</t>
  </si>
  <si>
    <t>A833</t>
  </si>
  <si>
    <t>A834</t>
  </si>
  <si>
    <t>A835</t>
  </si>
  <si>
    <t>A836</t>
  </si>
  <si>
    <t>A837</t>
  </si>
  <si>
    <t>A838</t>
  </si>
  <si>
    <t>A839</t>
  </si>
  <si>
    <t>A840</t>
  </si>
  <si>
    <t>A841</t>
  </si>
  <si>
    <t>A842</t>
  </si>
  <si>
    <t>A843</t>
  </si>
  <si>
    <t>A844</t>
  </si>
  <si>
    <t>A845</t>
  </si>
  <si>
    <t>A846</t>
  </si>
  <si>
    <t>A847</t>
  </si>
  <si>
    <t>A848</t>
  </si>
  <si>
    <t>A849</t>
  </si>
  <si>
    <t>A850</t>
  </si>
  <si>
    <t>A851</t>
  </si>
  <si>
    <t>A852</t>
  </si>
  <si>
    <t>A853</t>
  </si>
  <si>
    <t>A854</t>
  </si>
  <si>
    <t>A855</t>
  </si>
  <si>
    <t>A856</t>
  </si>
  <si>
    <t>A857</t>
  </si>
  <si>
    <t>A858</t>
  </si>
  <si>
    <t>A859</t>
  </si>
  <si>
    <t>A860</t>
  </si>
  <si>
    <t>A861</t>
  </si>
  <si>
    <t>A862</t>
  </si>
  <si>
    <t>A863</t>
  </si>
  <si>
    <t>A864</t>
  </si>
  <si>
    <t>A865</t>
  </si>
  <si>
    <t>A866</t>
  </si>
  <si>
    <t>A867</t>
  </si>
  <si>
    <t>A868</t>
  </si>
  <si>
    <t>A869</t>
  </si>
  <si>
    <t>A870</t>
  </si>
  <si>
    <t>A871</t>
  </si>
  <si>
    <t>A872</t>
  </si>
  <si>
    <t>A873</t>
  </si>
  <si>
    <t>A874</t>
  </si>
  <si>
    <t>A875</t>
  </si>
  <si>
    <t>A876</t>
  </si>
  <si>
    <t>A877</t>
  </si>
  <si>
    <t>A878</t>
  </si>
  <si>
    <t>A879</t>
  </si>
  <si>
    <t>A880</t>
  </si>
  <si>
    <t>A881</t>
  </si>
  <si>
    <t>A882</t>
  </si>
  <si>
    <t>A883</t>
  </si>
  <si>
    <t>A884</t>
  </si>
  <si>
    <t>A885</t>
  </si>
  <si>
    <t>A886</t>
  </si>
  <si>
    <t>A887</t>
  </si>
  <si>
    <t>A888</t>
  </si>
  <si>
    <t>A889</t>
  </si>
  <si>
    <t>A890</t>
  </si>
  <si>
    <t>A891</t>
  </si>
  <si>
    <t>A892</t>
  </si>
  <si>
    <t>A893</t>
  </si>
  <si>
    <t>A894</t>
  </si>
  <si>
    <t>A895</t>
  </si>
  <si>
    <t>A896</t>
  </si>
  <si>
    <t>A897</t>
  </si>
  <si>
    <t>A898</t>
  </si>
  <si>
    <t>A899</t>
  </si>
  <si>
    <t>A900</t>
  </si>
  <si>
    <t>A901</t>
  </si>
  <si>
    <t>A902</t>
  </si>
  <si>
    <t>A903</t>
  </si>
  <si>
    <t>A904</t>
  </si>
  <si>
    <t>A905</t>
  </si>
  <si>
    <t>A906</t>
  </si>
  <si>
    <t>A907</t>
  </si>
  <si>
    <t>A908</t>
  </si>
  <si>
    <t>A909</t>
  </si>
  <si>
    <t>A910</t>
  </si>
  <si>
    <t>A911</t>
  </si>
  <si>
    <t>A912</t>
  </si>
  <si>
    <t>A913</t>
  </si>
  <si>
    <t>A914</t>
  </si>
  <si>
    <t>A915</t>
  </si>
  <si>
    <t>A916</t>
  </si>
  <si>
    <t>A917</t>
  </si>
  <si>
    <t>A918</t>
  </si>
  <si>
    <t>A919</t>
  </si>
  <si>
    <t>A920</t>
  </si>
  <si>
    <t>A921</t>
  </si>
  <si>
    <t>A922</t>
  </si>
  <si>
    <t>A923</t>
  </si>
  <si>
    <t>A924</t>
  </si>
  <si>
    <t>A925</t>
  </si>
  <si>
    <t>A926</t>
  </si>
  <si>
    <t>A927</t>
  </si>
  <si>
    <t>A928</t>
  </si>
  <si>
    <t>A929</t>
  </si>
  <si>
    <t>A930</t>
  </si>
  <si>
    <t>A931</t>
  </si>
  <si>
    <t>A932</t>
  </si>
  <si>
    <t>A933</t>
  </si>
  <si>
    <t>A934</t>
  </si>
  <si>
    <t>A935</t>
  </si>
  <si>
    <t>A936</t>
  </si>
  <si>
    <t>A937</t>
  </si>
  <si>
    <t>A938</t>
  </si>
  <si>
    <t>A939</t>
  </si>
  <si>
    <t>A940</t>
  </si>
  <si>
    <t>A941</t>
  </si>
  <si>
    <t>A942</t>
  </si>
  <si>
    <t>A943</t>
  </si>
  <si>
    <t>A944</t>
  </si>
  <si>
    <t>A945</t>
  </si>
  <si>
    <t>A946</t>
  </si>
  <si>
    <t>A947</t>
  </si>
  <si>
    <t>A948</t>
  </si>
  <si>
    <t>A949</t>
  </si>
  <si>
    <t>A950</t>
  </si>
  <si>
    <t>A951</t>
  </si>
  <si>
    <t>A952</t>
  </si>
  <si>
    <t>A953</t>
  </si>
  <si>
    <t>A954</t>
  </si>
  <si>
    <t>A955</t>
  </si>
  <si>
    <t>A956</t>
  </si>
  <si>
    <t>A957</t>
  </si>
  <si>
    <t>A958</t>
  </si>
  <si>
    <t>A959</t>
  </si>
  <si>
    <t>A960</t>
  </si>
  <si>
    <t>A961</t>
  </si>
  <si>
    <t>A962</t>
  </si>
  <si>
    <t>A963</t>
  </si>
  <si>
    <t>A964</t>
  </si>
  <si>
    <t>A965</t>
  </si>
  <si>
    <t>A966</t>
  </si>
  <si>
    <t>A967</t>
  </si>
  <si>
    <t>A968</t>
  </si>
  <si>
    <t>A969</t>
  </si>
  <si>
    <t>A970</t>
  </si>
  <si>
    <t>A971</t>
  </si>
  <si>
    <t>A972</t>
  </si>
  <si>
    <t>A973</t>
  </si>
  <si>
    <t>A974</t>
  </si>
  <si>
    <t>A975</t>
  </si>
  <si>
    <t>A976</t>
  </si>
  <si>
    <t>A977</t>
  </si>
  <si>
    <t>A978</t>
  </si>
  <si>
    <t>A979</t>
  </si>
  <si>
    <t>A980</t>
  </si>
  <si>
    <t>A981</t>
  </si>
  <si>
    <t>A982</t>
  </si>
  <si>
    <t>A983</t>
  </si>
  <si>
    <t>A984</t>
  </si>
  <si>
    <t>A985</t>
  </si>
  <si>
    <t>A986</t>
  </si>
  <si>
    <t>A987</t>
  </si>
  <si>
    <t>A988</t>
  </si>
  <si>
    <t>A989</t>
  </si>
  <si>
    <t>A990</t>
  </si>
  <si>
    <t>A991</t>
  </si>
  <si>
    <t>A992</t>
  </si>
  <si>
    <t>A993</t>
  </si>
  <si>
    <t>V</t>
  </si>
  <si>
    <t>Zap. št.</t>
  </si>
  <si>
    <t>VII</t>
  </si>
  <si>
    <t xml:space="preserve">šifra </t>
  </si>
  <si>
    <t xml:space="preserve">enota </t>
  </si>
  <si>
    <t>Januar</t>
  </si>
  <si>
    <t xml:space="preserve">Februar </t>
  </si>
  <si>
    <t>Marec</t>
  </si>
  <si>
    <t xml:space="preserve">April </t>
  </si>
  <si>
    <t xml:space="preserve">Maj </t>
  </si>
  <si>
    <t xml:space="preserve">Junij </t>
  </si>
  <si>
    <t>točki</t>
  </si>
  <si>
    <t>točke</t>
  </si>
  <si>
    <t>točk</t>
  </si>
  <si>
    <t xml:space="preserve">SEZNAM JAVNIH USLUŽBENCEV S ŠTEVILOM NADPOOVPREČNIH OCEN KRITERJEV ZA REDNO DELOVNO USPEŠNOST </t>
  </si>
  <si>
    <t xml:space="preserve">Število nadpovprečnih ocen </t>
  </si>
  <si>
    <t>VIII</t>
  </si>
  <si>
    <t>točko</t>
  </si>
  <si>
    <t>Izračunana masa</t>
  </si>
  <si>
    <t>Priimek in ime:</t>
  </si>
  <si>
    <t>10-12</t>
  </si>
  <si>
    <t>1-3</t>
  </si>
  <si>
    <t>Priloga 2: šestmesečno izplačilo redne delovne uspešnosti</t>
  </si>
  <si>
    <t>1-6</t>
  </si>
  <si>
    <t>januar-junij</t>
  </si>
  <si>
    <t xml:space="preserve">julij-december </t>
  </si>
  <si>
    <t>7-12</t>
  </si>
  <si>
    <t>A994</t>
  </si>
  <si>
    <t>A995</t>
  </si>
  <si>
    <t>A996</t>
  </si>
  <si>
    <t>A997</t>
  </si>
  <si>
    <t>A998</t>
  </si>
  <si>
    <t>A999</t>
  </si>
  <si>
    <t>A1000</t>
  </si>
  <si>
    <t>11   A11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</si>
</sst>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0.000"/>
    <numFmt numFmtId="166" formatCode="dd/mm/yyyy;@"/>
  </numFmts>
  <fonts count="23" x14ac:knownFonts="1">
    <font>
      <sz val="10"/>
      <name val="Arial CE"/>
      <charset val="238"/>
    </font>
    <font>
      <sz val="10"/>
      <name val="Arial CE"/>
      <charset val="238"/>
    </font>
    <font>
      <sz val="8"/>
      <name val="Arial CE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b/>
      <sz val="10"/>
      <name val="Arial CE"/>
      <family val="2"/>
      <charset val="238"/>
    </font>
    <font>
      <sz val="9"/>
      <name val="Arial CE"/>
      <charset val="238"/>
    </font>
    <font>
      <b/>
      <sz val="9"/>
      <name val="Arial CE"/>
      <charset val="238"/>
    </font>
    <font>
      <i/>
      <sz val="10"/>
      <name val="Arial CE"/>
      <family val="2"/>
      <charset val="238"/>
    </font>
    <font>
      <sz val="10"/>
      <name val="Arial CE"/>
      <family val="2"/>
      <charset val="238"/>
    </font>
    <font>
      <sz val="8"/>
      <name val="Arial CE"/>
      <family val="2"/>
      <charset val="238"/>
    </font>
    <font>
      <i/>
      <sz val="8"/>
      <name val="Arial CE"/>
      <family val="2"/>
      <charset val="238"/>
    </font>
    <font>
      <b/>
      <sz val="10"/>
      <color indexed="10"/>
      <name val="Arial CE"/>
      <charset val="238"/>
    </font>
    <font>
      <sz val="10"/>
      <color indexed="10"/>
      <name val="Arial CE"/>
      <charset val="238"/>
    </font>
    <font>
      <b/>
      <sz val="9"/>
      <color indexed="10"/>
      <name val="Arial CE"/>
      <charset val="238"/>
    </font>
    <font>
      <i/>
      <sz val="10"/>
      <name val="Arial CE"/>
      <charset val="238"/>
    </font>
    <font>
      <b/>
      <sz val="12"/>
      <name val="Arial CE"/>
      <charset val="238"/>
    </font>
    <font>
      <sz val="9"/>
      <name val="Arial CE"/>
      <family val="2"/>
      <charset val="238"/>
    </font>
    <font>
      <b/>
      <sz val="8"/>
      <name val="Arial CE"/>
      <charset val="238"/>
    </font>
    <font>
      <b/>
      <i/>
      <sz val="8"/>
      <name val="Arial CE"/>
      <charset val="238"/>
    </font>
    <font>
      <b/>
      <sz val="8"/>
      <color indexed="10"/>
      <name val="Arial CE"/>
      <charset val="238"/>
    </font>
    <font>
      <sz val="10"/>
      <name val="Arial CE"/>
      <charset val="238"/>
    </font>
    <font>
      <sz val="10"/>
      <color rgb="FF3366FF"/>
      <name val="Arial CE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5"/>
        <bgColor indexed="64"/>
      </patternFill>
    </fill>
  </fills>
  <borders count="10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1" fillId="0" borderId="0"/>
  </cellStyleXfs>
  <cellXfs count="416">
    <xf numFmtId="0" fontId="0" fillId="0" borderId="0" xfId="0"/>
    <xf numFmtId="0" fontId="0" fillId="0" borderId="2" xfId="0" applyBorder="1" applyAlignment="1" applyProtection="1">
      <alignment horizontal="center" vertical="center"/>
      <protection locked="0"/>
    </xf>
    <xf numFmtId="3" fontId="9" fillId="0" borderId="2" xfId="0" applyNumberFormat="1" applyFont="1" applyFill="1" applyBorder="1" applyAlignment="1" applyProtection="1">
      <alignment horizontal="center" vertical="center"/>
      <protection locked="0"/>
    </xf>
    <xf numFmtId="4" fontId="9" fillId="0" borderId="2" xfId="0" applyNumberFormat="1" applyFont="1" applyFill="1" applyBorder="1" applyAlignment="1" applyProtection="1">
      <alignment horizontal="right" vertical="center"/>
      <protection locked="0"/>
    </xf>
    <xf numFmtId="3" fontId="9" fillId="0" borderId="2" xfId="0" applyNumberFormat="1" applyFont="1" applyBorder="1" applyAlignment="1" applyProtection="1">
      <alignment horizontal="center" vertical="center"/>
      <protection locked="0"/>
    </xf>
    <xf numFmtId="4" fontId="9" fillId="0" borderId="2" xfId="0" applyNumberFormat="1" applyFont="1" applyBorder="1" applyAlignment="1" applyProtection="1">
      <alignment horizontal="right" vertical="center"/>
      <protection locked="0"/>
    </xf>
    <xf numFmtId="0" fontId="0" fillId="0" borderId="0" xfId="0" applyAlignment="1" applyProtection="1">
      <alignment vertical="center"/>
      <protection locked="0"/>
    </xf>
    <xf numFmtId="0" fontId="3" fillId="0" borderId="0" xfId="0" applyFont="1" applyAlignment="1" applyProtection="1">
      <alignment vertical="center"/>
      <protection locked="0"/>
    </xf>
    <xf numFmtId="3" fontId="0" fillId="0" borderId="0" xfId="0" applyNumberFormat="1" applyAlignment="1" applyProtection="1">
      <alignment vertical="center"/>
      <protection locked="0"/>
    </xf>
    <xf numFmtId="0" fontId="0" fillId="0" borderId="0" xfId="0" applyProtection="1">
      <protection locked="0"/>
    </xf>
    <xf numFmtId="0" fontId="0" fillId="0" borderId="2" xfId="0" applyBorder="1" applyProtection="1">
      <protection locked="0"/>
    </xf>
    <xf numFmtId="3" fontId="0" fillId="0" borderId="0" xfId="0" applyNumberFormat="1" applyBorder="1" applyAlignment="1" applyProtection="1">
      <alignment horizontal="left" vertical="center"/>
      <protection locked="0"/>
    </xf>
    <xf numFmtId="0" fontId="4" fillId="0" borderId="0" xfId="0" applyFont="1" applyProtection="1">
      <protection locked="0"/>
    </xf>
    <xf numFmtId="3" fontId="0" fillId="0" borderId="0" xfId="0" applyNumberFormat="1" applyBorder="1" applyAlignment="1" applyProtection="1">
      <alignment horizontal="center" vertical="center"/>
      <protection locked="0"/>
    </xf>
    <xf numFmtId="0" fontId="5" fillId="0" borderId="45" xfId="0" applyFont="1" applyBorder="1" applyAlignment="1" applyProtection="1">
      <alignment vertical="center"/>
      <protection locked="0"/>
    </xf>
    <xf numFmtId="3" fontId="0" fillId="0" borderId="45" xfId="0" applyNumberFormat="1" applyBorder="1" applyAlignment="1" applyProtection="1">
      <alignment vertical="center"/>
      <protection locked="0"/>
    </xf>
    <xf numFmtId="0" fontId="4" fillId="4" borderId="2" xfId="2" applyFont="1" applyFill="1" applyBorder="1" applyAlignment="1" applyProtection="1">
      <alignment horizontal="left" vertical="center"/>
      <protection locked="0"/>
    </xf>
    <xf numFmtId="0" fontId="4" fillId="0" borderId="0" xfId="0" applyFont="1" applyAlignment="1" applyProtection="1">
      <alignment vertical="center"/>
      <protection locked="0"/>
    </xf>
    <xf numFmtId="0" fontId="21" fillId="4" borderId="59" xfId="2" applyFill="1" applyBorder="1" applyAlignment="1" applyProtection="1">
      <alignment horizontal="center" vertical="center" wrapText="1"/>
      <protection locked="0"/>
    </xf>
    <xf numFmtId="0" fontId="0" fillId="4" borderId="49" xfId="0" applyFill="1" applyBorder="1" applyAlignment="1" applyProtection="1">
      <alignment horizontal="center" vertical="center" wrapText="1"/>
      <protection locked="0"/>
    </xf>
    <xf numFmtId="0" fontId="0" fillId="4" borderId="50" xfId="0" applyFill="1" applyBorder="1" applyAlignment="1" applyProtection="1">
      <alignment horizontal="center" vertical="center" wrapText="1"/>
      <protection locked="0"/>
    </xf>
    <xf numFmtId="3" fontId="0" fillId="7" borderId="48" xfId="0" applyNumberFormat="1" applyFill="1" applyBorder="1" applyAlignment="1" applyProtection="1">
      <alignment horizontal="center" vertical="center" wrapText="1"/>
      <protection locked="0"/>
    </xf>
    <xf numFmtId="3" fontId="0" fillId="7" borderId="25" xfId="0" applyNumberFormat="1" applyFill="1" applyBorder="1" applyAlignment="1" applyProtection="1">
      <alignment horizontal="center" vertical="center" wrapText="1"/>
      <protection locked="0"/>
    </xf>
    <xf numFmtId="0" fontId="18" fillId="4" borderId="83" xfId="2" applyFont="1" applyFill="1" applyBorder="1" applyAlignment="1" applyProtection="1">
      <alignment horizontal="left" vertical="center" indent="2"/>
      <protection locked="0"/>
    </xf>
    <xf numFmtId="0" fontId="18" fillId="4" borderId="85" xfId="0" applyFont="1" applyFill="1" applyBorder="1" applyAlignment="1" applyProtection="1">
      <alignment horizontal="center" vertical="center"/>
      <protection locked="0"/>
    </xf>
    <xf numFmtId="0" fontId="18" fillId="4" borderId="86" xfId="0" applyFont="1" applyFill="1" applyBorder="1" applyAlignment="1" applyProtection="1">
      <alignment horizontal="center" vertical="center"/>
      <protection locked="0"/>
    </xf>
    <xf numFmtId="3" fontId="18" fillId="5" borderId="87" xfId="0" applyNumberFormat="1" applyFont="1" applyFill="1" applyBorder="1" applyAlignment="1" applyProtection="1">
      <alignment horizontal="center" vertical="center"/>
      <protection locked="0"/>
    </xf>
    <xf numFmtId="3" fontId="18" fillId="7" borderId="88" xfId="0" applyNumberFormat="1" applyFont="1" applyFill="1" applyBorder="1" applyAlignment="1" applyProtection="1">
      <alignment horizontal="center" vertical="center"/>
      <protection locked="0"/>
    </xf>
    <xf numFmtId="3" fontId="18" fillId="7" borderId="89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vertical="center"/>
      <protection locked="0"/>
    </xf>
    <xf numFmtId="0" fontId="0" fillId="0" borderId="0" xfId="0" applyProtection="1">
      <protection hidden="1"/>
    </xf>
    <xf numFmtId="0" fontId="0" fillId="0" borderId="0" xfId="0" applyAlignment="1" applyProtection="1">
      <alignment vertical="center"/>
      <protection hidden="1"/>
    </xf>
    <xf numFmtId="0" fontId="4" fillId="0" borderId="2" xfId="0" applyFont="1" applyBorder="1" applyProtection="1">
      <protection hidden="1"/>
    </xf>
    <xf numFmtId="0" fontId="0" fillId="0" borderId="2" xfId="0" applyBorder="1" applyProtection="1">
      <protection hidden="1"/>
    </xf>
    <xf numFmtId="0" fontId="4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7" fillId="0" borderId="0" xfId="0" applyFont="1" applyFill="1" applyBorder="1" applyAlignment="1" applyProtection="1">
      <alignment horizontal="center" vertical="center"/>
      <protection hidden="1"/>
    </xf>
    <xf numFmtId="4" fontId="9" fillId="5" borderId="90" xfId="0" applyNumberFormat="1" applyFont="1" applyFill="1" applyBorder="1" applyAlignment="1" applyProtection="1">
      <alignment horizontal="right" vertical="center"/>
      <protection hidden="1"/>
    </xf>
    <xf numFmtId="4" fontId="9" fillId="7" borderId="7" xfId="0" applyNumberFormat="1" applyFont="1" applyFill="1" applyBorder="1" applyAlignment="1" applyProtection="1">
      <alignment horizontal="right" vertical="center"/>
      <protection hidden="1"/>
    </xf>
    <xf numFmtId="4" fontId="9" fillId="7" borderId="5" xfId="0" applyNumberFormat="1" applyFont="1" applyFill="1" applyBorder="1" applyAlignment="1" applyProtection="1">
      <alignment horizontal="right" vertical="center"/>
      <protection hidden="1"/>
    </xf>
    <xf numFmtId="3" fontId="0" fillId="0" borderId="0" xfId="0" applyNumberFormat="1" applyAlignment="1" applyProtection="1">
      <alignment vertical="center"/>
      <protection hidden="1"/>
    </xf>
    <xf numFmtId="0" fontId="0" fillId="4" borderId="46" xfId="0" applyFill="1" applyBorder="1" applyAlignment="1" applyProtection="1">
      <alignment horizontal="center" vertical="center" wrapText="1"/>
      <protection locked="0"/>
    </xf>
    <xf numFmtId="0" fontId="0" fillId="4" borderId="47" xfId="0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vertical="center"/>
      <protection hidden="1"/>
    </xf>
    <xf numFmtId="3" fontId="0" fillId="0" borderId="0" xfId="0" applyNumberFormat="1" applyBorder="1" applyAlignment="1" applyProtection="1">
      <alignment horizontal="left" vertical="center"/>
      <protection hidden="1"/>
    </xf>
    <xf numFmtId="3" fontId="0" fillId="0" borderId="0" xfId="0" applyNumberFormat="1" applyBorder="1" applyAlignment="1" applyProtection="1">
      <alignment horizontal="center" vertical="center"/>
      <protection hidden="1"/>
    </xf>
    <xf numFmtId="0" fontId="5" fillId="0" borderId="45" xfId="0" applyFont="1" applyBorder="1" applyAlignment="1" applyProtection="1">
      <alignment vertical="center"/>
      <protection hidden="1"/>
    </xf>
    <xf numFmtId="3" fontId="0" fillId="0" borderId="45" xfId="0" applyNumberFormat="1" applyBorder="1" applyAlignment="1" applyProtection="1">
      <alignment vertical="center"/>
      <protection hidden="1"/>
    </xf>
    <xf numFmtId="0" fontId="21" fillId="4" borderId="9" xfId="2" applyFill="1" applyBorder="1" applyAlignment="1" applyProtection="1">
      <alignment horizontal="center" vertical="center" wrapText="1"/>
      <protection locked="0"/>
    </xf>
    <xf numFmtId="0" fontId="21" fillId="4" borderId="2" xfId="2" applyFill="1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vertical="center"/>
      <protection hidden="1"/>
    </xf>
    <xf numFmtId="0" fontId="0" fillId="0" borderId="2" xfId="0" applyBorder="1" applyAlignment="1" applyProtection="1">
      <alignment horizontal="center" vertical="center"/>
      <protection hidden="1"/>
    </xf>
    <xf numFmtId="3" fontId="9" fillId="0" borderId="2" xfId="0" applyNumberFormat="1" applyFont="1" applyFill="1" applyBorder="1" applyAlignment="1" applyProtection="1">
      <alignment horizontal="center" vertical="center"/>
      <protection hidden="1"/>
    </xf>
    <xf numFmtId="3" fontId="9" fillId="0" borderId="2" xfId="0" applyNumberFormat="1" applyFont="1" applyBorder="1" applyAlignment="1" applyProtection="1">
      <alignment horizontal="center" vertical="center"/>
      <protection hidden="1"/>
    </xf>
    <xf numFmtId="1" fontId="15" fillId="0" borderId="2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vertical="center"/>
      <protection hidden="1"/>
    </xf>
    <xf numFmtId="49" fontId="0" fillId="0" borderId="2" xfId="0" applyNumberFormat="1" applyBorder="1" applyAlignment="1" applyProtection="1">
      <alignment horizontal="center" vertical="center"/>
      <protection hidden="1"/>
    </xf>
    <xf numFmtId="0" fontId="0" fillId="2" borderId="2" xfId="0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49" fontId="0" fillId="0" borderId="2" xfId="0" applyNumberFormat="1" applyBorder="1" applyAlignment="1" applyProtection="1">
      <alignment horizontal="center" vertical="center"/>
      <protection locked="0"/>
    </xf>
    <xf numFmtId="1" fontId="0" fillId="0" borderId="2" xfId="0" applyNumberFormat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 applyProtection="1">
      <alignment vertical="center"/>
      <protection locked="0"/>
    </xf>
    <xf numFmtId="0" fontId="1" fillId="2" borderId="35" xfId="0" applyFont="1" applyFill="1" applyBorder="1" applyAlignment="1" applyProtection="1">
      <alignment vertical="center"/>
      <protection locked="0"/>
    </xf>
    <xf numFmtId="49" fontId="0" fillId="0" borderId="0" xfId="0" applyNumberFormat="1" applyAlignment="1" applyProtection="1">
      <alignment vertical="center"/>
      <protection locked="0"/>
    </xf>
    <xf numFmtId="0" fontId="0" fillId="2" borderId="19" xfId="0" applyFill="1" applyBorder="1" applyAlignment="1" applyProtection="1">
      <alignment vertical="center"/>
      <protection locked="0"/>
    </xf>
    <xf numFmtId="0" fontId="0" fillId="0" borderId="19" xfId="0" applyBorder="1" applyAlignment="1" applyProtection="1">
      <alignment horizontal="right" vertical="center"/>
      <protection locked="0"/>
    </xf>
    <xf numFmtId="0" fontId="0" fillId="0" borderId="14" xfId="0" applyBorder="1" applyAlignment="1" applyProtection="1">
      <alignment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5" fillId="0" borderId="21" xfId="0" applyFont="1" applyBorder="1" applyAlignment="1" applyProtection="1">
      <alignment vertical="center"/>
      <protection locked="0"/>
    </xf>
    <xf numFmtId="3" fontId="0" fillId="0" borderId="21" xfId="0" applyNumberFormat="1" applyBorder="1" applyAlignment="1" applyProtection="1">
      <alignment vertical="center"/>
      <protection locked="0"/>
    </xf>
    <xf numFmtId="0" fontId="0" fillId="0" borderId="21" xfId="0" applyBorder="1" applyAlignment="1" applyProtection="1">
      <alignment vertical="center"/>
      <protection locked="0"/>
    </xf>
    <xf numFmtId="3" fontId="0" fillId="0" borderId="1" xfId="0" applyNumberFormat="1" applyBorder="1" applyAlignment="1" applyProtection="1">
      <alignment vertical="center"/>
      <protection locked="0"/>
    </xf>
    <xf numFmtId="3" fontId="12" fillId="2" borderId="22" xfId="0" applyNumberFormat="1" applyFont="1" applyFill="1" applyBorder="1" applyAlignment="1" applyProtection="1">
      <alignment horizontal="center" vertical="center" wrapText="1"/>
      <protection locked="0"/>
    </xf>
    <xf numFmtId="3" fontId="12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6" fillId="3" borderId="23" xfId="0" applyFont="1" applyFill="1" applyBorder="1" applyAlignment="1" applyProtection="1">
      <alignment horizontal="center" vertical="center"/>
      <protection locked="0"/>
    </xf>
    <xf numFmtId="0" fontId="6" fillId="3" borderId="24" xfId="0" applyFont="1" applyFill="1" applyBorder="1" applyAlignment="1" applyProtection="1">
      <alignment horizontal="center" vertical="center"/>
      <protection locked="0"/>
    </xf>
    <xf numFmtId="0" fontId="1" fillId="3" borderId="24" xfId="0" applyFont="1" applyFill="1" applyBorder="1" applyAlignment="1" applyProtection="1">
      <alignment horizontal="center" vertical="center"/>
      <protection locked="0"/>
    </xf>
    <xf numFmtId="0" fontId="1" fillId="3" borderId="25" xfId="0" applyFont="1" applyFill="1" applyBorder="1" applyAlignment="1" applyProtection="1">
      <alignment horizontal="center" vertical="center"/>
      <protection locked="0"/>
    </xf>
    <xf numFmtId="0" fontId="19" fillId="3" borderId="91" xfId="0" applyFont="1" applyFill="1" applyBorder="1" applyAlignment="1" applyProtection="1">
      <alignment horizontal="center" vertical="center"/>
      <protection locked="0"/>
    </xf>
    <xf numFmtId="0" fontId="19" fillId="3" borderId="85" xfId="0" applyFont="1" applyFill="1" applyBorder="1" applyAlignment="1" applyProtection="1">
      <alignment horizontal="center" vertical="center"/>
      <protection locked="0"/>
    </xf>
    <xf numFmtId="0" fontId="18" fillId="3" borderId="85" xfId="0" applyFont="1" applyFill="1" applyBorder="1" applyAlignment="1" applyProtection="1">
      <alignment horizontal="center" vertical="center"/>
      <protection locked="0"/>
    </xf>
    <xf numFmtId="0" fontId="18" fillId="3" borderId="88" xfId="0" applyFont="1" applyFill="1" applyBorder="1" applyAlignment="1" applyProtection="1">
      <alignment horizontal="center" vertical="center"/>
      <protection locked="0"/>
    </xf>
    <xf numFmtId="0" fontId="18" fillId="2" borderId="20" xfId="0" applyFont="1" applyFill="1" applyBorder="1" applyAlignment="1" applyProtection="1">
      <alignment horizontal="center" vertical="center"/>
      <protection locked="0"/>
    </xf>
    <xf numFmtId="3" fontId="20" fillId="2" borderId="2" xfId="0" applyNumberFormat="1" applyFont="1" applyFill="1" applyBorder="1" applyAlignment="1" applyProtection="1">
      <alignment horizontal="center" vertical="center"/>
      <protection locked="0"/>
    </xf>
    <xf numFmtId="3" fontId="18" fillId="5" borderId="2" xfId="0" applyNumberFormat="1" applyFont="1" applyFill="1" applyBorder="1" applyAlignment="1" applyProtection="1">
      <alignment horizontal="center" vertical="center" wrapText="1"/>
      <protection locked="0"/>
    </xf>
    <xf numFmtId="3" fontId="18" fillId="6" borderId="2" xfId="0" applyNumberFormat="1" applyFont="1" applyFill="1" applyBorder="1" applyAlignment="1" applyProtection="1">
      <alignment horizontal="center" vertical="center" wrapText="1"/>
      <protection locked="0"/>
    </xf>
    <xf numFmtId="0" fontId="18" fillId="6" borderId="2" xfId="0" applyFont="1" applyFill="1" applyBorder="1" applyAlignment="1" applyProtection="1">
      <alignment horizontal="center" vertical="center" wrapText="1"/>
      <protection locked="0"/>
    </xf>
    <xf numFmtId="3" fontId="20" fillId="2" borderId="2" xfId="0" applyNumberFormat="1" applyFont="1" applyFill="1" applyBorder="1" applyAlignment="1" applyProtection="1">
      <alignment horizontal="center" vertical="center" wrapText="1"/>
      <protection locked="0"/>
    </xf>
    <xf numFmtId="3" fontId="20" fillId="2" borderId="26" xfId="0" applyNumberFormat="1" applyFont="1" applyFill="1" applyBorder="1" applyAlignment="1" applyProtection="1">
      <alignment horizontal="center" vertical="center"/>
      <protection locked="0"/>
    </xf>
    <xf numFmtId="4" fontId="0" fillId="0" borderId="2" xfId="0" applyNumberFormat="1" applyBorder="1" applyAlignment="1" applyProtection="1">
      <alignment vertical="center"/>
      <protection locked="0"/>
    </xf>
    <xf numFmtId="164" fontId="0" fillId="0" borderId="2" xfId="0" applyNumberFormat="1" applyBorder="1" applyAlignment="1" applyProtection="1">
      <alignment vertical="center"/>
      <protection locked="0"/>
    </xf>
    <xf numFmtId="4" fontId="0" fillId="0" borderId="26" xfId="0" applyNumberFormat="1" applyBorder="1" applyAlignment="1" applyProtection="1">
      <alignment vertical="center"/>
      <protection locked="0"/>
    </xf>
    <xf numFmtId="0" fontId="0" fillId="2" borderId="20" xfId="0" applyFill="1" applyBorder="1" applyAlignment="1" applyProtection="1">
      <alignment horizontal="center" vertical="center"/>
      <protection locked="0"/>
    </xf>
    <xf numFmtId="4" fontId="0" fillId="2" borderId="2" xfId="0" applyNumberFormat="1" applyFill="1" applyBorder="1" applyAlignment="1" applyProtection="1">
      <alignment vertical="center"/>
      <protection locked="0"/>
    </xf>
    <xf numFmtId="4" fontId="0" fillId="5" borderId="2" xfId="0" applyNumberFormat="1" applyFill="1" applyBorder="1" applyAlignment="1" applyProtection="1">
      <alignment vertical="center"/>
      <protection locked="0"/>
    </xf>
    <xf numFmtId="3" fontId="12" fillId="2" borderId="2" xfId="0" applyNumberFormat="1" applyFont="1" applyFill="1" applyBorder="1" applyAlignment="1" applyProtection="1">
      <alignment vertical="center"/>
      <protection locked="0"/>
    </xf>
    <xf numFmtId="4" fontId="12" fillId="2" borderId="2" xfId="0" applyNumberFormat="1" applyFont="1" applyFill="1" applyBorder="1" applyAlignment="1" applyProtection="1">
      <alignment vertical="center"/>
      <protection locked="0"/>
    </xf>
    <xf numFmtId="165" fontId="0" fillId="5" borderId="2" xfId="0" applyNumberFormat="1" applyFill="1" applyBorder="1" applyAlignment="1" applyProtection="1">
      <alignment horizontal="right" vertical="center"/>
      <protection locked="0"/>
    </xf>
    <xf numFmtId="3" fontId="12" fillId="2" borderId="2" xfId="0" applyNumberFormat="1" applyFont="1" applyFill="1" applyBorder="1" applyAlignment="1" applyProtection="1">
      <alignment horizontal="center" vertical="center"/>
      <protection locked="0"/>
    </xf>
    <xf numFmtId="9" fontId="4" fillId="2" borderId="2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vertical="center"/>
      <protection locked="0"/>
    </xf>
    <xf numFmtId="3" fontId="1" fillId="0" borderId="34" xfId="0" applyNumberFormat="1" applyFont="1" applyBorder="1" applyAlignment="1" applyProtection="1">
      <alignment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2" fontId="1" fillId="0" borderId="38" xfId="0" applyNumberFormat="1" applyFont="1" applyBorder="1" applyAlignment="1" applyProtection="1">
      <alignment horizontal="center" vertical="center"/>
      <protection locked="0"/>
    </xf>
    <xf numFmtId="3" fontId="1" fillId="0" borderId="42" xfId="0" applyNumberFormat="1" applyFont="1" applyBorder="1" applyAlignment="1" applyProtection="1">
      <alignment vertical="center"/>
      <protection locked="0"/>
    </xf>
    <xf numFmtId="0" fontId="18" fillId="4" borderId="85" xfId="0" applyFont="1" applyFill="1" applyBorder="1" applyAlignment="1" applyProtection="1">
      <alignment horizontal="center" vertical="center"/>
      <protection hidden="1"/>
    </xf>
    <xf numFmtId="3" fontId="18" fillId="4" borderId="86" xfId="0" applyNumberFormat="1" applyFont="1" applyFill="1" applyBorder="1" applyAlignment="1" applyProtection="1">
      <alignment horizontal="center" vertical="center"/>
      <protection hidden="1"/>
    </xf>
    <xf numFmtId="0" fontId="7" fillId="6" borderId="94" xfId="0" applyFont="1" applyFill="1" applyBorder="1" applyAlignment="1" applyProtection="1">
      <alignment horizontal="center" vertical="center"/>
      <protection hidden="1"/>
    </xf>
    <xf numFmtId="4" fontId="9" fillId="6" borderId="17" xfId="0" applyNumberFormat="1" applyFont="1" applyFill="1" applyBorder="1" applyAlignment="1" applyProtection="1">
      <alignment vertical="center"/>
      <protection hidden="1"/>
    </xf>
    <xf numFmtId="0" fontId="7" fillId="6" borderId="30" xfId="0" applyFont="1" applyFill="1" applyBorder="1" applyAlignment="1" applyProtection="1">
      <alignment horizontal="center" vertical="center"/>
      <protection hidden="1"/>
    </xf>
    <xf numFmtId="9" fontId="9" fillId="6" borderId="51" xfId="0" applyNumberFormat="1" applyFont="1" applyFill="1" applyBorder="1" applyAlignment="1" applyProtection="1">
      <alignment horizontal="center" vertical="center"/>
      <protection hidden="1"/>
    </xf>
    <xf numFmtId="4" fontId="9" fillId="6" borderId="41" xfId="0" applyNumberFormat="1" applyFont="1" applyFill="1" applyBorder="1" applyAlignment="1" applyProtection="1">
      <alignment vertical="center"/>
      <protection hidden="1"/>
    </xf>
    <xf numFmtId="0" fontId="18" fillId="3" borderId="87" xfId="0" applyFont="1" applyFill="1" applyBorder="1" applyAlignment="1" applyProtection="1">
      <alignment horizontal="center" vertical="center"/>
      <protection hidden="1"/>
    </xf>
    <xf numFmtId="3" fontId="18" fillId="5" borderId="88" xfId="0" applyNumberFormat="1" applyFont="1" applyFill="1" applyBorder="1" applyAlignment="1" applyProtection="1">
      <alignment horizontal="center" vertical="center"/>
      <protection hidden="1"/>
    </xf>
    <xf numFmtId="0" fontId="18" fillId="5" borderId="88" xfId="0" applyFont="1" applyFill="1" applyBorder="1" applyAlignment="1" applyProtection="1">
      <alignment horizontal="center" vertical="center" wrapText="1"/>
      <protection hidden="1"/>
    </xf>
    <xf numFmtId="0" fontId="18" fillId="5" borderId="92" xfId="0" applyFont="1" applyFill="1" applyBorder="1" applyAlignment="1" applyProtection="1">
      <alignment horizontal="center" vertical="center" wrapText="1"/>
      <protection hidden="1"/>
    </xf>
    <xf numFmtId="3" fontId="20" fillId="2" borderId="93" xfId="0" applyNumberFormat="1" applyFont="1" applyFill="1" applyBorder="1" applyAlignment="1" applyProtection="1">
      <alignment horizontal="center" vertical="center"/>
      <protection hidden="1"/>
    </xf>
    <xf numFmtId="3" fontId="20" fillId="2" borderId="92" xfId="0" applyNumberFormat="1" applyFont="1" applyFill="1" applyBorder="1" applyAlignment="1" applyProtection="1">
      <alignment horizontal="center" vertical="center"/>
      <protection hidden="1"/>
    </xf>
    <xf numFmtId="165" fontId="1" fillId="0" borderId="2" xfId="1" applyNumberFormat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vertical="center"/>
      <protection hidden="1"/>
    </xf>
    <xf numFmtId="3" fontId="4" fillId="5" borderId="13" xfId="0" applyNumberFormat="1" applyFont="1" applyFill="1" applyBorder="1" applyAlignment="1" applyProtection="1">
      <alignment horizontal="center" vertical="center" wrapText="1"/>
      <protection hidden="1"/>
    </xf>
    <xf numFmtId="4" fontId="4" fillId="5" borderId="6" xfId="0" applyNumberFormat="1" applyFont="1" applyFill="1" applyBorder="1" applyAlignment="1" applyProtection="1">
      <alignment horizontal="center" vertical="center" wrapText="1"/>
      <protection hidden="1"/>
    </xf>
    <xf numFmtId="3" fontId="12" fillId="2" borderId="95" xfId="0" applyNumberFormat="1" applyFont="1" applyFill="1" applyBorder="1" applyAlignment="1" applyProtection="1">
      <alignment horizontal="center" vertical="center" wrapText="1"/>
      <protection hidden="1"/>
    </xf>
    <xf numFmtId="4" fontId="12" fillId="2" borderId="69" xfId="0" applyNumberFormat="1" applyFont="1" applyFill="1" applyBorder="1" applyAlignment="1" applyProtection="1">
      <alignment horizontal="right" vertical="center" wrapText="1"/>
      <protection hidden="1"/>
    </xf>
    <xf numFmtId="3" fontId="4" fillId="5" borderId="27" xfId="0" applyNumberFormat="1" applyFont="1" applyFill="1" applyBorder="1" applyAlignment="1" applyProtection="1">
      <alignment horizontal="center" vertical="center" wrapText="1"/>
      <protection hidden="1"/>
    </xf>
    <xf numFmtId="165" fontId="4" fillId="5" borderId="28" xfId="0" applyNumberFormat="1" applyFont="1" applyFill="1" applyBorder="1" applyAlignment="1" applyProtection="1">
      <alignment horizontal="center" vertical="center" wrapText="1"/>
      <protection hidden="1"/>
    </xf>
    <xf numFmtId="3" fontId="12" fillId="2" borderId="30" xfId="0" applyNumberFormat="1" applyFont="1" applyFill="1" applyBorder="1" applyAlignment="1" applyProtection="1">
      <alignment horizontal="center" vertical="center" wrapText="1"/>
      <protection hidden="1"/>
    </xf>
    <xf numFmtId="4" fontId="12" fillId="2" borderId="31" xfId="0" applyNumberFormat="1" applyFont="1" applyFill="1" applyBorder="1" applyAlignment="1" applyProtection="1">
      <alignment vertical="center" wrapText="1"/>
      <protection hidden="1"/>
    </xf>
    <xf numFmtId="0" fontId="1" fillId="0" borderId="0" xfId="0" applyFont="1" applyAlignment="1" applyProtection="1">
      <alignment vertical="center"/>
      <protection hidden="1"/>
    </xf>
    <xf numFmtId="0" fontId="4" fillId="2" borderId="32" xfId="0" applyFont="1" applyFill="1" applyBorder="1" applyAlignment="1" applyProtection="1">
      <alignment horizontal="center" vertical="center"/>
      <protection hidden="1"/>
    </xf>
    <xf numFmtId="3" fontId="1" fillId="0" borderId="0" xfId="0" applyNumberFormat="1" applyFont="1" applyAlignment="1" applyProtection="1">
      <alignment vertical="center"/>
      <protection hidden="1"/>
    </xf>
    <xf numFmtId="0" fontId="1" fillId="0" borderId="37" xfId="0" applyFont="1" applyBorder="1" applyAlignment="1" applyProtection="1">
      <alignment horizontal="center" vertical="center"/>
      <protection hidden="1"/>
    </xf>
    <xf numFmtId="0" fontId="1" fillId="0" borderId="39" xfId="0" applyFont="1" applyBorder="1" applyAlignment="1" applyProtection="1">
      <alignment horizontal="center" vertical="center"/>
      <protection hidden="1"/>
    </xf>
    <xf numFmtId="0" fontId="1" fillId="0" borderId="0" xfId="0" applyFont="1" applyProtection="1">
      <protection hidden="1"/>
    </xf>
    <xf numFmtId="165" fontId="1" fillId="0" borderId="0" xfId="0" applyNumberFormat="1" applyFont="1" applyAlignment="1" applyProtection="1">
      <alignment vertical="center"/>
      <protection hidden="1"/>
    </xf>
    <xf numFmtId="0" fontId="0" fillId="2" borderId="2" xfId="0" applyFill="1" applyBorder="1" applyAlignment="1" applyProtection="1">
      <alignment horizontal="center" vertical="center"/>
      <protection hidden="1"/>
    </xf>
    <xf numFmtId="0" fontId="0" fillId="2" borderId="2" xfId="0" applyFill="1" applyBorder="1" applyAlignment="1" applyProtection="1">
      <alignment horizontal="left" vertical="center"/>
      <protection hidden="1"/>
    </xf>
    <xf numFmtId="1" fontId="0" fillId="0" borderId="2" xfId="0" applyNumberFormat="1" applyBorder="1" applyAlignment="1" applyProtection="1">
      <alignment horizontal="center" vertical="center"/>
      <protection hidden="1"/>
    </xf>
    <xf numFmtId="0" fontId="1" fillId="2" borderId="20" xfId="0" applyFont="1" applyFill="1" applyBorder="1" applyAlignment="1" applyProtection="1">
      <alignment vertical="center"/>
      <protection hidden="1"/>
    </xf>
    <xf numFmtId="0" fontId="1" fillId="2" borderId="35" xfId="0" applyFont="1" applyFill="1" applyBorder="1" applyAlignment="1" applyProtection="1">
      <alignment vertical="center"/>
      <protection hidden="1"/>
    </xf>
    <xf numFmtId="49" fontId="0" fillId="0" borderId="0" xfId="0" applyNumberFormat="1" applyAlignment="1" applyProtection="1">
      <alignment vertical="center"/>
      <protection hidden="1"/>
    </xf>
    <xf numFmtId="0" fontId="0" fillId="2" borderId="19" xfId="0" applyFill="1" applyBorder="1" applyAlignment="1" applyProtection="1">
      <alignment vertical="center"/>
      <protection hidden="1"/>
    </xf>
    <xf numFmtId="0" fontId="0" fillId="0" borderId="19" xfId="0" applyBorder="1" applyAlignment="1" applyProtection="1">
      <alignment horizontal="right" vertical="center"/>
      <protection hidden="1"/>
    </xf>
    <xf numFmtId="0" fontId="0" fillId="0" borderId="14" xfId="0" applyBorder="1" applyAlignment="1" applyProtection="1">
      <alignment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8" fillId="0" borderId="2" xfId="0" applyFont="1" applyBorder="1" applyAlignment="1" applyProtection="1">
      <alignment horizontal="left" vertical="center"/>
      <protection locked="0"/>
    </xf>
    <xf numFmtId="0" fontId="0" fillId="4" borderId="53" xfId="0" applyFill="1" applyBorder="1" applyAlignment="1" applyProtection="1">
      <alignment horizontal="center" vertical="center" wrapText="1"/>
      <protection locked="0"/>
    </xf>
    <xf numFmtId="0" fontId="18" fillId="4" borderId="83" xfId="0" applyFont="1" applyFill="1" applyBorder="1" applyAlignment="1" applyProtection="1">
      <alignment horizontal="center" vertical="center"/>
      <protection locked="0"/>
    </xf>
    <xf numFmtId="0" fontId="18" fillId="4" borderId="58" xfId="0" applyFont="1" applyFill="1" applyBorder="1" applyAlignment="1" applyProtection="1">
      <alignment horizontal="center" vertical="center"/>
      <protection locked="0"/>
    </xf>
    <xf numFmtId="0" fontId="0" fillId="4" borderId="59" xfId="0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left"/>
      <protection hidden="1"/>
    </xf>
    <xf numFmtId="0" fontId="4" fillId="0" borderId="0" xfId="0" applyFont="1"/>
    <xf numFmtId="0" fontId="4" fillId="0" borderId="0" xfId="0" applyFont="1" applyFill="1" applyBorder="1" applyAlignment="1" applyProtection="1">
      <alignment horizontal="left" vertical="center"/>
      <protection hidden="1"/>
    </xf>
    <xf numFmtId="0" fontId="8" fillId="0" borderId="2" xfId="0" applyFont="1" applyBorder="1" applyAlignment="1" applyProtection="1">
      <alignment horizontal="left" vertical="center"/>
      <protection hidden="1"/>
    </xf>
    <xf numFmtId="0" fontId="0" fillId="2" borderId="2" xfId="0" applyFill="1" applyBorder="1" applyAlignment="1" applyProtection="1">
      <alignment horizontal="left" vertical="center"/>
      <protection locked="0"/>
    </xf>
    <xf numFmtId="0" fontId="0" fillId="0" borderId="20" xfId="0" applyBorder="1" applyAlignment="1" applyProtection="1">
      <alignment horizontal="center" vertical="center"/>
      <protection locked="0"/>
    </xf>
    <xf numFmtId="3" fontId="1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2" xfId="0" applyFont="1" applyBorder="1" applyAlignment="1" applyProtection="1">
      <alignment horizontal="left" vertical="center"/>
      <protection hidden="1"/>
    </xf>
    <xf numFmtId="0" fontId="17" fillId="6" borderId="72" xfId="0" applyFont="1" applyFill="1" applyBorder="1" applyAlignment="1" applyProtection="1">
      <alignment horizontal="center" vertical="center" wrapText="1"/>
      <protection hidden="1"/>
    </xf>
    <xf numFmtId="0" fontId="18" fillId="4" borderId="83" xfId="0" applyFont="1" applyFill="1" applyBorder="1" applyAlignment="1" applyProtection="1">
      <alignment horizontal="center" vertical="center"/>
      <protection hidden="1"/>
    </xf>
    <xf numFmtId="0" fontId="18" fillId="4" borderId="84" xfId="0" applyFont="1" applyFill="1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0" xfId="0" applyAlignment="1" applyProtection="1">
      <alignment horizontal="left" vertical="top" wrapText="1"/>
      <protection hidden="1"/>
    </xf>
    <xf numFmtId="3" fontId="4" fillId="0" borderId="0" xfId="0" applyNumberFormat="1" applyFont="1" applyAlignment="1" applyProtection="1">
      <alignment horizontal="center" vertical="center"/>
      <protection hidden="1"/>
    </xf>
    <xf numFmtId="0" fontId="0" fillId="0" borderId="0" xfId="0" applyAlignment="1" applyProtection="1">
      <alignment horizontal="left" vertical="center"/>
      <protection locked="0"/>
    </xf>
    <xf numFmtId="4" fontId="4" fillId="0" borderId="0" xfId="0" applyNumberFormat="1" applyFont="1" applyAlignment="1" applyProtection="1">
      <alignment vertical="center"/>
      <protection hidden="1"/>
    </xf>
    <xf numFmtId="0" fontId="4" fillId="0" borderId="0" xfId="0" applyFont="1" applyAlignment="1" applyProtection="1">
      <alignment horizontal="left" vertical="center"/>
      <protection hidden="1"/>
    </xf>
    <xf numFmtId="3" fontId="0" fillId="0" borderId="0" xfId="0" applyNumberFormat="1" applyAlignment="1" applyProtection="1">
      <alignment horizontal="left" vertical="center"/>
      <protection hidden="1"/>
    </xf>
    <xf numFmtId="3" fontId="16" fillId="0" borderId="12" xfId="0" applyNumberFormat="1" applyFont="1" applyBorder="1" applyAlignment="1" applyProtection="1">
      <alignment horizontal="center" vertical="center"/>
      <protection hidden="1"/>
    </xf>
    <xf numFmtId="3" fontId="16" fillId="0" borderId="0" xfId="0" applyNumberFormat="1" applyFont="1" applyAlignment="1" applyProtection="1">
      <alignment horizontal="center" vertical="center"/>
      <protection hidden="1"/>
    </xf>
    <xf numFmtId="0" fontId="4" fillId="4" borderId="2" xfId="2" applyFont="1" applyFill="1" applyBorder="1" applyAlignment="1" applyProtection="1">
      <alignment horizontal="left" vertical="center"/>
      <protection hidden="1"/>
    </xf>
    <xf numFmtId="3" fontId="12" fillId="0" borderId="0" xfId="0" applyNumberFormat="1" applyFont="1" applyAlignment="1" applyProtection="1">
      <alignment horizontal="center" vertical="center" wrapText="1"/>
      <protection hidden="1"/>
    </xf>
    <xf numFmtId="3" fontId="14" fillId="0" borderId="0" xfId="0" applyNumberFormat="1" applyFont="1" applyAlignment="1" applyProtection="1">
      <alignment horizontal="center" vertical="center"/>
      <protection hidden="1"/>
    </xf>
    <xf numFmtId="4" fontId="9" fillId="0" borderId="2" xfId="0" applyNumberFormat="1" applyFont="1" applyBorder="1" applyAlignment="1" applyProtection="1">
      <alignment horizontal="right" vertical="center"/>
      <protection hidden="1"/>
    </xf>
    <xf numFmtId="1" fontId="1" fillId="0" borderId="2" xfId="0" applyNumberFormat="1" applyFont="1" applyBorder="1" applyAlignment="1" applyProtection="1">
      <alignment horizontal="center" vertical="center"/>
      <protection hidden="1"/>
    </xf>
    <xf numFmtId="4" fontId="13" fillId="0" borderId="2" xfId="0" applyNumberFormat="1" applyFont="1" applyBorder="1" applyAlignment="1" applyProtection="1">
      <alignment horizontal="right" vertical="center"/>
      <protection hidden="1"/>
    </xf>
    <xf numFmtId="165" fontId="13" fillId="0" borderId="0" xfId="0" applyNumberFormat="1" applyFont="1" applyAlignment="1" applyProtection="1">
      <alignment horizontal="center" vertical="center"/>
      <protection hidden="1"/>
    </xf>
    <xf numFmtId="2" fontId="11" fillId="0" borderId="0" xfId="0" applyNumberFormat="1" applyFont="1" applyAlignment="1" applyProtection="1">
      <alignment horizontal="center" vertical="center"/>
      <protection locked="0"/>
    </xf>
    <xf numFmtId="2" fontId="13" fillId="0" borderId="0" xfId="0" applyNumberFormat="1" applyFont="1" applyAlignment="1" applyProtection="1">
      <alignment horizontal="center" vertical="center"/>
      <protection hidden="1"/>
    </xf>
    <xf numFmtId="0" fontId="10" fillId="0" borderId="0" xfId="0" applyFont="1" applyAlignment="1" applyProtection="1">
      <alignment vertical="center"/>
      <protection locked="0"/>
    </xf>
    <xf numFmtId="0" fontId="0" fillId="0" borderId="0" xfId="0" applyAlignment="1" applyProtection="1">
      <alignment horizontal="right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" fillId="0" borderId="35" xfId="0" applyFont="1" applyBorder="1" applyProtection="1">
      <protection locked="0"/>
    </xf>
    <xf numFmtId="0" fontId="1" fillId="0" borderId="36" xfId="0" applyFont="1" applyBorder="1" applyProtection="1">
      <protection locked="0"/>
    </xf>
    <xf numFmtId="0" fontId="4" fillId="0" borderId="30" xfId="0" applyFont="1" applyBorder="1" applyAlignment="1" applyProtection="1">
      <alignment horizontal="center" vertical="center"/>
      <protection hidden="1"/>
    </xf>
    <xf numFmtId="0" fontId="1" fillId="0" borderId="40" xfId="0" applyFont="1" applyBorder="1" applyAlignment="1" applyProtection="1">
      <alignment horizontal="left" vertical="center"/>
      <protection hidden="1"/>
    </xf>
    <xf numFmtId="2" fontId="1" fillId="0" borderId="41" xfId="0" applyNumberFormat="1" applyFont="1" applyBorder="1" applyAlignment="1" applyProtection="1">
      <alignment horizontal="center" vertical="center"/>
      <protection hidden="1"/>
    </xf>
    <xf numFmtId="2" fontId="1" fillId="0" borderId="0" xfId="0" applyNumberFormat="1" applyFont="1" applyAlignment="1" applyProtection="1">
      <alignment horizontal="center" vertical="center"/>
      <protection locked="0"/>
    </xf>
    <xf numFmtId="0" fontId="1" fillId="0" borderId="43" xfId="0" applyFont="1" applyBorder="1" applyProtection="1">
      <protection locked="0"/>
    </xf>
    <xf numFmtId="0" fontId="1" fillId="0" borderId="44" xfId="0" applyFont="1" applyBorder="1" applyProtection="1">
      <protection locked="0"/>
    </xf>
    <xf numFmtId="0" fontId="0" fillId="0" borderId="0" xfId="0" applyAlignment="1" applyProtection="1">
      <alignment horizontal="left" vertical="center"/>
      <protection hidden="1"/>
    </xf>
    <xf numFmtId="0" fontId="4" fillId="0" borderId="0" xfId="0" applyFont="1" applyAlignment="1" applyProtection="1">
      <alignment horizontal="center" vertical="center"/>
      <protection hidden="1"/>
    </xf>
    <xf numFmtId="0" fontId="18" fillId="2" borderId="20" xfId="0" applyFont="1" applyFill="1" applyBorder="1" applyAlignment="1" applyProtection="1">
      <alignment horizontal="center" vertical="center"/>
      <protection hidden="1"/>
    </xf>
    <xf numFmtId="3" fontId="20" fillId="2" borderId="2" xfId="0" applyNumberFormat="1" applyFont="1" applyFill="1" applyBorder="1" applyAlignment="1" applyProtection="1">
      <alignment horizontal="center" vertical="center"/>
      <protection hidden="1"/>
    </xf>
    <xf numFmtId="3" fontId="18" fillId="5" borderId="2" xfId="0" applyNumberFormat="1" applyFont="1" applyFill="1" applyBorder="1" applyAlignment="1" applyProtection="1">
      <alignment horizontal="center" vertical="center" wrapText="1"/>
      <protection hidden="1"/>
    </xf>
    <xf numFmtId="3" fontId="18" fillId="6" borderId="2" xfId="0" applyNumberFormat="1" applyFont="1" applyFill="1" applyBorder="1" applyAlignment="1" applyProtection="1">
      <alignment horizontal="center" vertical="center" wrapText="1"/>
      <protection hidden="1"/>
    </xf>
    <xf numFmtId="0" fontId="18" fillId="6" borderId="2" xfId="0" applyFont="1" applyFill="1" applyBorder="1" applyAlignment="1" applyProtection="1">
      <alignment horizontal="center" vertical="center" wrapText="1"/>
      <protection hidden="1"/>
    </xf>
    <xf numFmtId="3" fontId="20" fillId="2" borderId="2" xfId="0" applyNumberFormat="1" applyFont="1" applyFill="1" applyBorder="1" applyAlignment="1" applyProtection="1">
      <alignment horizontal="center" vertical="center" wrapText="1"/>
      <protection hidden="1"/>
    </xf>
    <xf numFmtId="3" fontId="20" fillId="2" borderId="26" xfId="0" applyNumberFormat="1" applyFont="1" applyFill="1" applyBorder="1" applyAlignment="1" applyProtection="1">
      <alignment horizontal="center" vertical="center"/>
      <protection hidden="1"/>
    </xf>
    <xf numFmtId="4" fontId="0" fillId="0" borderId="2" xfId="0" applyNumberFormat="1" applyBorder="1" applyAlignment="1" applyProtection="1">
      <alignment vertical="center"/>
      <protection hidden="1"/>
    </xf>
    <xf numFmtId="164" fontId="0" fillId="0" borderId="2" xfId="0" applyNumberFormat="1" applyBorder="1" applyAlignment="1" applyProtection="1">
      <alignment vertical="center"/>
      <protection hidden="1"/>
    </xf>
    <xf numFmtId="4" fontId="0" fillId="0" borderId="26" xfId="0" applyNumberFormat="1" applyBorder="1" applyAlignment="1" applyProtection="1">
      <alignment vertical="center"/>
      <protection hidden="1"/>
    </xf>
    <xf numFmtId="0" fontId="0" fillId="2" borderId="20" xfId="0" applyFill="1" applyBorder="1" applyAlignment="1" applyProtection="1">
      <alignment horizontal="center" vertical="center"/>
      <protection hidden="1"/>
    </xf>
    <xf numFmtId="4" fontId="0" fillId="2" borderId="2" xfId="0" applyNumberFormat="1" applyFill="1" applyBorder="1" applyAlignment="1" applyProtection="1">
      <alignment vertical="center"/>
      <protection hidden="1"/>
    </xf>
    <xf numFmtId="4" fontId="0" fillId="5" borderId="2" xfId="0" applyNumberFormat="1" applyFill="1" applyBorder="1" applyAlignment="1" applyProtection="1">
      <alignment vertical="center"/>
      <protection hidden="1"/>
    </xf>
    <xf numFmtId="3" fontId="12" fillId="2" borderId="2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vertical="center" wrapText="1"/>
      <protection hidden="1"/>
    </xf>
    <xf numFmtId="3" fontId="12" fillId="2" borderId="2" xfId="0" applyNumberFormat="1" applyFont="1" applyFill="1" applyBorder="1" applyAlignment="1" applyProtection="1">
      <alignment vertical="center"/>
      <protection hidden="1"/>
    </xf>
    <xf numFmtId="4" fontId="12" fillId="2" borderId="2" xfId="0" applyNumberFormat="1" applyFont="1" applyFill="1" applyBorder="1" applyAlignment="1" applyProtection="1">
      <alignment vertical="center"/>
      <protection hidden="1"/>
    </xf>
    <xf numFmtId="165" fontId="0" fillId="5" borderId="2" xfId="0" applyNumberFormat="1" applyFill="1" applyBorder="1" applyAlignment="1" applyProtection="1">
      <alignment horizontal="right" vertical="center"/>
      <protection hidden="1"/>
    </xf>
    <xf numFmtId="3" fontId="12" fillId="2" borderId="2" xfId="0" applyNumberFormat="1" applyFont="1" applyFill="1" applyBorder="1" applyAlignment="1" applyProtection="1">
      <alignment horizontal="center" vertical="center"/>
      <protection hidden="1"/>
    </xf>
    <xf numFmtId="9" fontId="4" fillId="2" borderId="2" xfId="0" applyNumberFormat="1" applyFont="1" applyFill="1" applyBorder="1" applyAlignment="1" applyProtection="1">
      <alignment horizontal="center" vertical="center"/>
      <protection hidden="1"/>
    </xf>
    <xf numFmtId="0" fontId="4" fillId="2" borderId="0" xfId="0" applyFont="1" applyFill="1" applyAlignment="1" applyProtection="1">
      <alignment horizontal="center" vertical="center"/>
      <protection hidden="1"/>
    </xf>
    <xf numFmtId="49" fontId="0" fillId="0" borderId="0" xfId="0" applyNumberFormat="1" applyProtection="1">
      <protection locked="0"/>
    </xf>
    <xf numFmtId="49" fontId="7" fillId="2" borderId="40" xfId="0" applyNumberFormat="1" applyFont="1" applyFill="1" applyBorder="1" applyAlignment="1" applyProtection="1">
      <alignment horizontal="center" vertical="center"/>
      <protection locked="0"/>
    </xf>
    <xf numFmtId="49" fontId="7" fillId="2" borderId="41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0" borderId="1" xfId="0" applyBorder="1"/>
    <xf numFmtId="0" fontId="0" fillId="0" borderId="67" xfId="0" applyBorder="1"/>
    <xf numFmtId="0" fontId="0" fillId="0" borderId="96" xfId="0" applyBorder="1"/>
    <xf numFmtId="49" fontId="0" fillId="0" borderId="97" xfId="0" applyNumberFormat="1" applyBorder="1" applyAlignment="1" applyProtection="1">
      <alignment horizontal="center" vertical="center" wrapText="1"/>
      <protection hidden="1"/>
    </xf>
    <xf numFmtId="0" fontId="0" fillId="0" borderId="38" xfId="0" applyBorder="1" applyAlignment="1" applyProtection="1">
      <alignment horizontal="center"/>
      <protection hidden="1"/>
    </xf>
    <xf numFmtId="0" fontId="0" fillId="0" borderId="98" xfId="0" applyBorder="1" applyAlignment="1" applyProtection="1">
      <alignment horizontal="center"/>
      <protection hidden="1"/>
    </xf>
    <xf numFmtId="2" fontId="0" fillId="0" borderId="98" xfId="0" applyNumberFormat="1" applyBorder="1" applyAlignment="1" applyProtection="1">
      <alignment horizontal="center"/>
      <protection hidden="1"/>
    </xf>
    <xf numFmtId="49" fontId="0" fillId="0" borderId="30" xfId="0" applyNumberFormat="1" applyBorder="1" applyAlignment="1" applyProtection="1">
      <alignment horizontal="center" vertical="center"/>
      <protection hidden="1"/>
    </xf>
    <xf numFmtId="1" fontId="0" fillId="0" borderId="40" xfId="0" applyNumberFormat="1" applyBorder="1" applyAlignment="1" applyProtection="1">
      <alignment horizontal="center" vertical="center"/>
      <protection hidden="1"/>
    </xf>
    <xf numFmtId="2" fontId="0" fillId="0" borderId="41" xfId="0" applyNumberFormat="1" applyBorder="1" applyAlignment="1" applyProtection="1">
      <alignment horizontal="center" vertical="center"/>
      <protection hidden="1"/>
    </xf>
    <xf numFmtId="0" fontId="22" fillId="0" borderId="0" xfId="0" applyFont="1"/>
    <xf numFmtId="49" fontId="0" fillId="0" borderId="0" xfId="0" applyNumberFormat="1" applyProtection="1">
      <protection hidden="1"/>
    </xf>
    <xf numFmtId="49" fontId="0" fillId="0" borderId="0" xfId="0" applyNumberFormat="1"/>
    <xf numFmtId="49" fontId="0" fillId="0" borderId="100" xfId="0" applyNumberFormat="1" applyBorder="1" applyAlignment="1" applyProtection="1">
      <alignment horizontal="center" vertical="center"/>
      <protection hidden="1"/>
    </xf>
    <xf numFmtId="1" fontId="0" fillId="0" borderId="19" xfId="0" applyNumberFormat="1" applyBorder="1" applyAlignment="1" applyProtection="1">
      <alignment horizontal="center" vertical="center"/>
      <protection hidden="1"/>
    </xf>
    <xf numFmtId="2" fontId="0" fillId="0" borderId="99" xfId="0" applyNumberFormat="1" applyBorder="1" applyAlignment="1" applyProtection="1">
      <alignment horizontal="center" vertical="center"/>
      <protection hidden="1"/>
    </xf>
    <xf numFmtId="49" fontId="7" fillId="2" borderId="41" xfId="0" applyNumberFormat="1" applyFont="1" applyFill="1" applyBorder="1" applyAlignment="1" applyProtection="1">
      <alignment horizontal="center" vertical="center"/>
      <protection hidden="1"/>
    </xf>
    <xf numFmtId="0" fontId="0" fillId="0" borderId="0" xfId="0" applyAlignment="1">
      <alignment horizontal="left" vertical="center" indent="1"/>
    </xf>
    <xf numFmtId="49" fontId="0" fillId="0" borderId="0" xfId="0" applyNumberFormat="1" applyBorder="1" applyAlignment="1" applyProtection="1">
      <alignment horizontal="center" vertical="center"/>
      <protection hidden="1"/>
    </xf>
    <xf numFmtId="0" fontId="0" fillId="0" borderId="0" xfId="0" applyBorder="1"/>
    <xf numFmtId="1" fontId="0" fillId="0" borderId="0" xfId="0" applyNumberFormat="1" applyBorder="1" applyAlignment="1" applyProtection="1">
      <alignment horizontal="center" vertical="center"/>
      <protection hidden="1"/>
    </xf>
    <xf numFmtId="2" fontId="0" fillId="0" borderId="0" xfId="0" applyNumberFormat="1" applyBorder="1" applyAlignment="1" applyProtection="1">
      <alignment horizontal="center" vertical="center"/>
      <protection hidden="1"/>
    </xf>
    <xf numFmtId="0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3" xfId="0" applyNumberFormat="1" applyFont="1" applyFill="1" applyBorder="1" applyAlignment="1" applyProtection="1">
      <alignment horizontal="center" vertical="center" wrapText="1"/>
      <protection locked="0"/>
    </xf>
    <xf numFmtId="3" fontId="4" fillId="7" borderId="20" xfId="0" applyNumberFormat="1" applyFont="1" applyFill="1" applyBorder="1" applyAlignment="1" applyProtection="1">
      <alignment horizontal="center" vertical="center" wrapText="1"/>
      <protection locked="0"/>
    </xf>
    <xf numFmtId="3" fontId="4" fillId="7" borderId="35" xfId="0" applyNumberFormat="1" applyFont="1" applyFill="1" applyBorder="1" applyAlignment="1" applyProtection="1">
      <alignment horizontal="center" vertical="center" wrapText="1"/>
      <protection locked="0"/>
    </xf>
    <xf numFmtId="3" fontId="4" fillId="7" borderId="26" xfId="0" applyNumberFormat="1" applyFont="1" applyFill="1" applyBorder="1" applyAlignment="1" applyProtection="1">
      <alignment horizontal="center" vertical="center" wrapText="1"/>
      <protection locked="0"/>
    </xf>
    <xf numFmtId="2" fontId="4" fillId="0" borderId="13" xfId="0" applyNumberFormat="1" applyFont="1" applyFill="1" applyBorder="1" applyAlignment="1" applyProtection="1">
      <alignment horizontal="center" vertical="center"/>
      <protection hidden="1"/>
    </xf>
    <xf numFmtId="2" fontId="4" fillId="0" borderId="8" xfId="0" applyNumberFormat="1" applyFont="1" applyFill="1" applyBorder="1" applyAlignment="1" applyProtection="1">
      <alignment horizontal="center" vertical="center"/>
      <protection hidden="1"/>
    </xf>
    <xf numFmtId="0" fontId="4" fillId="0" borderId="0" xfId="0" applyFont="1" applyFill="1" applyBorder="1" applyAlignment="1" applyProtection="1">
      <alignment horizontal="left" vertical="center"/>
      <protection locked="0"/>
    </xf>
    <xf numFmtId="0" fontId="4" fillId="0" borderId="14" xfId="0" applyFont="1" applyFill="1" applyBorder="1" applyAlignment="1" applyProtection="1">
      <alignment horizontal="left" vertical="center"/>
      <protection locked="0"/>
    </xf>
    <xf numFmtId="0" fontId="0" fillId="0" borderId="20" xfId="0" applyNumberFormat="1" applyBorder="1" applyAlignment="1" applyProtection="1">
      <alignment horizontal="center" vertical="center"/>
      <protection locked="0"/>
    </xf>
    <xf numFmtId="0" fontId="0" fillId="0" borderId="26" xfId="0" applyNumberFormat="1" applyBorder="1" applyAlignment="1" applyProtection="1">
      <alignment horizontal="center" vertical="center"/>
      <protection locked="0"/>
    </xf>
    <xf numFmtId="3" fontId="0" fillId="0" borderId="20" xfId="0" applyNumberFormat="1" applyBorder="1" applyAlignment="1" applyProtection="1">
      <alignment horizontal="center" vertical="center"/>
      <protection locked="0"/>
    </xf>
    <xf numFmtId="3" fontId="0" fillId="0" borderId="35" xfId="0" applyNumberFormat="1" applyBorder="1" applyAlignment="1" applyProtection="1">
      <alignment horizontal="center" vertical="center"/>
      <protection locked="0"/>
    </xf>
    <xf numFmtId="3" fontId="0" fillId="0" borderId="26" xfId="0" applyNumberFormat="1" applyBorder="1" applyAlignment="1" applyProtection="1">
      <alignment horizontal="center" vertical="center"/>
      <protection locked="0"/>
    </xf>
    <xf numFmtId="0" fontId="4" fillId="4" borderId="20" xfId="0" applyFont="1" applyFill="1" applyBorder="1" applyAlignment="1" applyProtection="1">
      <alignment horizontal="center" vertical="center"/>
      <protection locked="0"/>
    </xf>
    <xf numFmtId="0" fontId="4" fillId="4" borderId="35" xfId="0" applyFont="1" applyFill="1" applyBorder="1" applyAlignment="1" applyProtection="1">
      <alignment horizontal="center" vertical="center"/>
      <protection locked="0"/>
    </xf>
    <xf numFmtId="3" fontId="0" fillId="5" borderId="77" xfId="0" applyNumberFormat="1" applyFill="1" applyBorder="1" applyAlignment="1" applyProtection="1">
      <alignment horizontal="center" vertical="center" wrapText="1"/>
      <protection locked="0"/>
    </xf>
    <xf numFmtId="0" fontId="0" fillId="0" borderId="55" xfId="0" applyBorder="1" applyProtection="1">
      <protection locked="0"/>
    </xf>
    <xf numFmtId="0" fontId="0" fillId="0" borderId="20" xfId="0" applyBorder="1" applyAlignment="1" applyProtection="1">
      <alignment horizontal="center"/>
      <protection locked="0"/>
    </xf>
    <xf numFmtId="0" fontId="0" fillId="0" borderId="26" xfId="0" applyBorder="1" applyAlignment="1" applyProtection="1">
      <alignment horizontal="center"/>
      <protection locked="0"/>
    </xf>
    <xf numFmtId="0" fontId="4" fillId="4" borderId="2" xfId="0" applyFont="1" applyFill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/>
      <protection hidden="1"/>
    </xf>
    <xf numFmtId="3" fontId="0" fillId="0" borderId="2" xfId="0" applyNumberFormat="1" applyBorder="1" applyAlignment="1" applyProtection="1">
      <alignment horizontal="left" vertical="center"/>
      <protection hidden="1"/>
    </xf>
    <xf numFmtId="0" fontId="0" fillId="0" borderId="60" xfId="0" applyBorder="1" applyAlignment="1" applyProtection="1">
      <alignment horizontal="center"/>
      <protection hidden="1"/>
    </xf>
    <xf numFmtId="0" fontId="0" fillId="0" borderId="61" xfId="0" applyBorder="1" applyAlignment="1" applyProtection="1">
      <alignment horizontal="center"/>
      <protection hidden="1"/>
    </xf>
    <xf numFmtId="0" fontId="4" fillId="0" borderId="0" xfId="0" applyFont="1" applyAlignment="1" applyProtection="1">
      <alignment horizontal="left" vertical="center"/>
      <protection locked="0"/>
    </xf>
    <xf numFmtId="0" fontId="4" fillId="0" borderId="14" xfId="0" applyFont="1" applyBorder="1" applyAlignment="1" applyProtection="1">
      <alignment horizontal="left" vertical="center"/>
      <protection locked="0"/>
    </xf>
    <xf numFmtId="166" fontId="0" fillId="0" borderId="20" xfId="0" applyNumberFormat="1" applyBorder="1" applyAlignment="1" applyProtection="1">
      <alignment horizontal="center" vertical="center"/>
      <protection locked="0"/>
    </xf>
    <xf numFmtId="0" fontId="0" fillId="0" borderId="26" xfId="0" applyBorder="1" applyProtection="1">
      <protection locked="0"/>
    </xf>
    <xf numFmtId="0" fontId="0" fillId="9" borderId="20" xfId="0" applyFill="1" applyBorder="1" applyAlignment="1" applyProtection="1">
      <alignment horizontal="center" vertical="center"/>
      <protection locked="0"/>
    </xf>
    <xf numFmtId="0" fontId="0" fillId="9" borderId="35" xfId="0" applyFill="1" applyBorder="1" applyAlignment="1" applyProtection="1">
      <alignment horizontal="center" vertical="center"/>
      <protection locked="0"/>
    </xf>
    <xf numFmtId="0" fontId="0" fillId="9" borderId="26" xfId="0" applyFill="1" applyBorder="1" applyAlignment="1" applyProtection="1">
      <alignment horizontal="center" vertical="center"/>
      <protection locked="0"/>
    </xf>
    <xf numFmtId="0" fontId="0" fillId="9" borderId="77" xfId="0" applyFill="1" applyBorder="1" applyAlignment="1" applyProtection="1">
      <alignment horizontal="center" vertical="center" wrapText="1"/>
      <protection locked="0"/>
    </xf>
    <xf numFmtId="0" fontId="0" fillId="9" borderId="78" xfId="0" applyFill="1" applyBorder="1" applyAlignment="1" applyProtection="1">
      <alignment horizontal="center" vertical="center" wrapText="1"/>
      <protection locked="0"/>
    </xf>
    <xf numFmtId="0" fontId="0" fillId="9" borderId="79" xfId="0" applyFill="1" applyBorder="1" applyAlignment="1" applyProtection="1">
      <alignment horizontal="center" vertical="center" wrapText="1"/>
      <protection locked="0"/>
    </xf>
    <xf numFmtId="0" fontId="0" fillId="9" borderId="60" xfId="0" applyFill="1" applyBorder="1" applyAlignment="1" applyProtection="1">
      <alignment horizontal="center" vertical="center" wrapText="1"/>
      <protection locked="0"/>
    </xf>
    <xf numFmtId="0" fontId="0" fillId="9" borderId="45" xfId="0" applyFill="1" applyBorder="1" applyAlignment="1" applyProtection="1">
      <alignment horizontal="center" vertical="center" wrapText="1"/>
      <protection locked="0"/>
    </xf>
    <xf numFmtId="0" fontId="0" fillId="9" borderId="61" xfId="0" applyFill="1" applyBorder="1" applyAlignment="1" applyProtection="1">
      <alignment horizontal="center" vertical="center" wrapText="1"/>
      <protection locked="0"/>
    </xf>
    <xf numFmtId="0" fontId="1" fillId="2" borderId="20" xfId="0" applyFont="1" applyFill="1" applyBorder="1" applyAlignment="1" applyProtection="1">
      <alignment horizontal="left" vertical="center"/>
      <protection locked="0"/>
    </xf>
    <xf numFmtId="0" fontId="1" fillId="2" borderId="26" xfId="0" applyFont="1" applyFill="1" applyBorder="1" applyAlignment="1" applyProtection="1">
      <alignment horizontal="left" vertical="center"/>
      <protection locked="0"/>
    </xf>
    <xf numFmtId="0" fontId="0" fillId="0" borderId="20" xfId="0" applyBorder="1" applyAlignment="1" applyProtection="1">
      <alignment horizontal="center" vertical="center"/>
      <protection locked="0"/>
    </xf>
    <xf numFmtId="0" fontId="0" fillId="0" borderId="35" xfId="0" applyBorder="1" applyAlignment="1" applyProtection="1">
      <alignment horizontal="center" vertical="center"/>
      <protection locked="0"/>
    </xf>
    <xf numFmtId="0" fontId="0" fillId="0" borderId="26" xfId="0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 vertical="center"/>
      <protection hidden="1"/>
    </xf>
    <xf numFmtId="0" fontId="4" fillId="0" borderId="14" xfId="0" applyFont="1" applyBorder="1" applyAlignment="1" applyProtection="1">
      <alignment horizontal="left" vertical="center"/>
      <protection hidden="1"/>
    </xf>
    <xf numFmtId="3" fontId="0" fillId="0" borderId="20" xfId="0" applyNumberFormat="1" applyBorder="1" applyAlignment="1" applyProtection="1">
      <alignment horizontal="left" vertical="center"/>
      <protection hidden="1"/>
    </xf>
    <xf numFmtId="0" fontId="0" fillId="0" borderId="35" xfId="0" applyBorder="1" applyProtection="1">
      <protection hidden="1"/>
    </xf>
    <xf numFmtId="0" fontId="0" fillId="0" borderId="26" xfId="0" applyBorder="1" applyProtection="1">
      <protection hidden="1"/>
    </xf>
    <xf numFmtId="1" fontId="0" fillId="0" borderId="20" xfId="0" applyNumberFormat="1" applyBorder="1" applyAlignment="1" applyProtection="1">
      <alignment horizontal="center" vertical="center"/>
      <protection hidden="1"/>
    </xf>
    <xf numFmtId="0" fontId="0" fillId="2" borderId="20" xfId="0" applyFill="1" applyBorder="1" applyAlignment="1" applyProtection="1">
      <alignment horizontal="left" vertical="center"/>
      <protection locked="0"/>
    </xf>
    <xf numFmtId="0" fontId="0" fillId="2" borderId="35" xfId="0" applyFill="1" applyBorder="1" applyAlignment="1" applyProtection="1">
      <alignment horizontal="left" vertical="center"/>
      <protection locked="0"/>
    </xf>
    <xf numFmtId="0" fontId="0" fillId="2" borderId="26" xfId="0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alignment horizontal="left" vertical="center"/>
      <protection locked="0"/>
    </xf>
    <xf numFmtId="3" fontId="12" fillId="2" borderId="2" xfId="0" applyNumberFormat="1" applyFont="1" applyFill="1" applyBorder="1" applyAlignment="1" applyProtection="1">
      <alignment horizontal="center" vertical="center" wrapText="1"/>
      <protection locked="0"/>
    </xf>
    <xf numFmtId="3" fontId="0" fillId="0" borderId="20" xfId="0" applyNumberFormat="1" applyBorder="1" applyAlignment="1" applyProtection="1">
      <alignment horizontal="left" vertical="center"/>
      <protection locked="0"/>
    </xf>
    <xf numFmtId="0" fontId="0" fillId="0" borderId="35" xfId="0" applyBorder="1" applyProtection="1">
      <protection locked="0"/>
    </xf>
    <xf numFmtId="0" fontId="16" fillId="8" borderId="27" xfId="0" applyFont="1" applyFill="1" applyBorder="1" applyAlignment="1" applyProtection="1">
      <alignment horizontal="center" vertical="center"/>
      <protection locked="0"/>
    </xf>
    <xf numFmtId="0" fontId="16" fillId="8" borderId="52" xfId="0" applyFont="1" applyFill="1" applyBorder="1" applyAlignment="1" applyProtection="1">
      <alignment horizontal="center" vertical="center"/>
      <protection locked="0"/>
    </xf>
    <xf numFmtId="0" fontId="16" fillId="8" borderId="31" xfId="0" applyFont="1" applyFill="1" applyBorder="1" applyAlignment="1" applyProtection="1">
      <alignment horizontal="center" vertical="center"/>
      <protection locked="0"/>
    </xf>
    <xf numFmtId="3" fontId="16" fillId="5" borderId="27" xfId="0" applyNumberFormat="1" applyFont="1" applyFill="1" applyBorder="1" applyAlignment="1" applyProtection="1">
      <alignment horizontal="center" vertical="center"/>
      <protection locked="0"/>
    </xf>
    <xf numFmtId="3" fontId="16" fillId="5" borderId="52" xfId="0" applyNumberFormat="1" applyFont="1" applyFill="1" applyBorder="1" applyAlignment="1" applyProtection="1">
      <alignment horizontal="center" vertical="center"/>
      <protection locked="0"/>
    </xf>
    <xf numFmtId="49" fontId="4" fillId="2" borderId="2" xfId="0" applyNumberFormat="1" applyFont="1" applyFill="1" applyBorder="1" applyAlignment="1" applyProtection="1">
      <alignment horizontal="center" vertical="center"/>
      <protection locked="0"/>
    </xf>
    <xf numFmtId="0" fontId="4" fillId="4" borderId="60" xfId="0" applyFont="1" applyFill="1" applyBorder="1" applyAlignment="1" applyProtection="1">
      <alignment horizontal="center" vertical="center"/>
      <protection hidden="1"/>
    </xf>
    <xf numFmtId="0" fontId="4" fillId="4" borderId="45" xfId="0" applyFont="1" applyFill="1" applyBorder="1" applyAlignment="1" applyProtection="1">
      <alignment horizontal="center" vertical="center"/>
      <protection hidden="1"/>
    </xf>
    <xf numFmtId="0" fontId="4" fillId="4" borderId="75" xfId="0" applyFont="1" applyFill="1" applyBorder="1" applyAlignment="1" applyProtection="1">
      <alignment horizontal="center" vertical="center"/>
      <protection hidden="1"/>
    </xf>
    <xf numFmtId="0" fontId="4" fillId="3" borderId="76" xfId="0" applyFont="1" applyFill="1" applyBorder="1" applyAlignment="1" applyProtection="1">
      <alignment horizontal="center" vertical="center"/>
      <protection locked="0"/>
    </xf>
    <xf numFmtId="0" fontId="4" fillId="3" borderId="45" xfId="0" applyFont="1" applyFill="1" applyBorder="1" applyAlignment="1" applyProtection="1">
      <alignment horizontal="center" vertical="center"/>
      <protection locked="0"/>
    </xf>
    <xf numFmtId="0" fontId="4" fillId="3" borderId="75" xfId="0" applyFont="1" applyFill="1" applyBorder="1" applyAlignment="1" applyProtection="1">
      <alignment horizontal="center" vertical="center"/>
      <protection locked="0"/>
    </xf>
    <xf numFmtId="3" fontId="4" fillId="5" borderId="70" xfId="0" applyNumberFormat="1" applyFont="1" applyFill="1" applyBorder="1" applyAlignment="1" applyProtection="1">
      <alignment horizontal="center" vertical="center" wrapText="1"/>
      <protection locked="0"/>
    </xf>
    <xf numFmtId="3" fontId="4" fillId="5" borderId="35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70" xfId="0" applyFont="1" applyFill="1" applyBorder="1" applyAlignment="1" applyProtection="1">
      <alignment horizontal="center" vertical="center" wrapText="1"/>
      <protection locked="0"/>
    </xf>
    <xf numFmtId="0" fontId="1" fillId="3" borderId="35" xfId="0" applyFont="1" applyFill="1" applyBorder="1" applyAlignment="1" applyProtection="1">
      <alignment horizontal="center" vertical="center" wrapText="1"/>
      <protection locked="0"/>
    </xf>
    <xf numFmtId="0" fontId="1" fillId="3" borderId="26" xfId="0" applyFont="1" applyFill="1" applyBorder="1" applyAlignment="1" applyProtection="1">
      <alignment horizontal="center" vertical="center" wrapText="1"/>
      <protection locked="0"/>
    </xf>
    <xf numFmtId="3" fontId="4" fillId="5" borderId="2" xfId="0" applyNumberFormat="1" applyFont="1" applyFill="1" applyBorder="1" applyAlignment="1" applyProtection="1">
      <alignment horizontal="center" vertical="center" wrapText="1"/>
      <protection locked="0"/>
    </xf>
    <xf numFmtId="3" fontId="4" fillId="6" borderId="2" xfId="0" applyNumberFormat="1" applyFont="1" applyFill="1" applyBorder="1" applyAlignment="1" applyProtection="1">
      <alignment horizontal="center" vertical="center" wrapText="1"/>
      <protection locked="0"/>
    </xf>
    <xf numFmtId="0" fontId="21" fillId="4" borderId="79" xfId="2" applyFill="1" applyBorder="1" applyAlignment="1" applyProtection="1">
      <alignment horizontal="center" vertical="center" wrapText="1"/>
      <protection hidden="1"/>
    </xf>
    <xf numFmtId="0" fontId="21" fillId="4" borderId="14" xfId="2" applyFill="1" applyBorder="1" applyAlignment="1" applyProtection="1">
      <alignment horizontal="center" vertical="center" wrapText="1"/>
      <protection hidden="1"/>
    </xf>
    <xf numFmtId="0" fontId="0" fillId="4" borderId="77" xfId="0" applyFill="1" applyBorder="1" applyAlignment="1" applyProtection="1">
      <alignment horizontal="center" vertical="center" wrapText="1"/>
      <protection hidden="1"/>
    </xf>
    <xf numFmtId="0" fontId="0" fillId="4" borderId="59" xfId="0" applyFill="1" applyBorder="1" applyAlignment="1" applyProtection="1">
      <alignment horizontal="center" vertical="center" wrapText="1"/>
      <protection hidden="1"/>
    </xf>
    <xf numFmtId="0" fontId="0" fillId="4" borderId="49" xfId="0" applyFill="1" applyBorder="1" applyAlignment="1" applyProtection="1">
      <alignment horizontal="center" vertical="center" wrapText="1"/>
      <protection hidden="1"/>
    </xf>
    <xf numFmtId="0" fontId="0" fillId="4" borderId="73" xfId="0" applyFill="1" applyBorder="1" applyAlignment="1" applyProtection="1">
      <alignment horizontal="center" vertical="center" wrapText="1"/>
      <protection hidden="1"/>
    </xf>
    <xf numFmtId="3" fontId="0" fillId="4" borderId="50" xfId="0" applyNumberFormat="1" applyFill="1" applyBorder="1" applyAlignment="1" applyProtection="1">
      <alignment horizontal="center" vertical="center" wrapText="1"/>
      <protection hidden="1"/>
    </xf>
    <xf numFmtId="3" fontId="0" fillId="4" borderId="74" xfId="0" applyNumberFormat="1" applyFill="1" applyBorder="1" applyAlignment="1" applyProtection="1">
      <alignment horizontal="center" vertical="center" wrapText="1"/>
      <protection hidden="1"/>
    </xf>
    <xf numFmtId="0" fontId="0" fillId="2" borderId="64" xfId="0" applyFill="1" applyBorder="1" applyAlignment="1" applyProtection="1">
      <alignment horizontal="center" vertical="center" wrapText="1"/>
      <protection hidden="1"/>
    </xf>
    <xf numFmtId="0" fontId="0" fillId="2" borderId="65" xfId="0" applyFill="1" applyBorder="1" applyProtection="1">
      <protection hidden="1"/>
    </xf>
    <xf numFmtId="0" fontId="1" fillId="3" borderId="54" xfId="0" applyFont="1" applyFill="1" applyBorder="1" applyAlignment="1" applyProtection="1">
      <alignment horizontal="center" vertical="center"/>
      <protection hidden="1"/>
    </xf>
    <xf numFmtId="0" fontId="1" fillId="3" borderId="55" xfId="0" applyFont="1" applyFill="1" applyBorder="1" applyAlignment="1" applyProtection="1">
      <alignment horizontal="center" vertical="center"/>
      <protection hidden="1"/>
    </xf>
    <xf numFmtId="3" fontId="0" fillId="5" borderId="56" xfId="0" applyNumberFormat="1" applyFill="1" applyBorder="1" applyAlignment="1" applyProtection="1">
      <alignment horizontal="center" vertical="center" wrapText="1"/>
      <protection hidden="1"/>
    </xf>
    <xf numFmtId="0" fontId="0" fillId="5" borderId="57" xfId="0" applyFill="1" applyBorder="1" applyProtection="1">
      <protection hidden="1"/>
    </xf>
    <xf numFmtId="0" fontId="0" fillId="5" borderId="10" xfId="0" applyFill="1" applyBorder="1" applyAlignment="1" applyProtection="1">
      <alignment horizontal="center" vertical="center" wrapText="1"/>
      <protection hidden="1"/>
    </xf>
    <xf numFmtId="0" fontId="0" fillId="5" borderId="71" xfId="0" applyFill="1" applyBorder="1" applyProtection="1">
      <protection hidden="1"/>
    </xf>
    <xf numFmtId="3" fontId="0" fillId="5" borderId="9" xfId="0" applyNumberFormat="1" applyFill="1" applyBorder="1" applyAlignment="1" applyProtection="1">
      <alignment horizontal="center" vertical="center" wrapText="1"/>
      <protection hidden="1"/>
    </xf>
    <xf numFmtId="0" fontId="0" fillId="5" borderId="48" xfId="0" applyFill="1" applyBorder="1" applyProtection="1">
      <protection hidden="1"/>
    </xf>
    <xf numFmtId="0" fontId="0" fillId="2" borderId="62" xfId="0" applyFill="1" applyBorder="1" applyAlignment="1" applyProtection="1">
      <alignment horizontal="center" vertical="center" wrapText="1"/>
      <protection hidden="1"/>
    </xf>
    <xf numFmtId="0" fontId="0" fillId="2" borderId="63" xfId="0" applyFill="1" applyBorder="1" applyProtection="1">
      <protection hidden="1"/>
    </xf>
    <xf numFmtId="0" fontId="17" fillId="6" borderId="0" xfId="0" applyFont="1" applyFill="1" applyAlignment="1" applyProtection="1">
      <alignment horizontal="center" vertical="center" wrapText="1"/>
      <protection hidden="1"/>
    </xf>
    <xf numFmtId="0" fontId="17" fillId="6" borderId="14" xfId="0" applyFont="1" applyFill="1" applyBorder="1" applyAlignment="1" applyProtection="1">
      <alignment horizontal="center" vertical="center" wrapText="1"/>
      <protection hidden="1"/>
    </xf>
    <xf numFmtId="0" fontId="4" fillId="2" borderId="20" xfId="0" applyFont="1" applyFill="1" applyBorder="1" applyAlignment="1" applyProtection="1">
      <alignment horizontal="center" vertical="center"/>
      <protection locked="0"/>
    </xf>
    <xf numFmtId="0" fontId="4" fillId="2" borderId="35" xfId="0" applyFont="1" applyFill="1" applyBorder="1" applyAlignment="1" applyProtection="1">
      <alignment horizontal="center" vertical="center"/>
      <protection locked="0"/>
    </xf>
    <xf numFmtId="0" fontId="4" fillId="2" borderId="26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0" fontId="4" fillId="2" borderId="67" xfId="0" applyFont="1" applyFill="1" applyBorder="1" applyAlignment="1" applyProtection="1">
      <alignment horizontal="center" vertical="center" wrapText="1"/>
      <protection locked="0"/>
    </xf>
    <xf numFmtId="0" fontId="4" fillId="2" borderId="68" xfId="0" applyFont="1" applyFill="1" applyBorder="1" applyAlignment="1" applyProtection="1">
      <alignment horizontal="center" vertical="center" wrapText="1"/>
      <protection locked="0"/>
    </xf>
    <xf numFmtId="0" fontId="4" fillId="2" borderId="69" xfId="0" applyFont="1" applyFill="1" applyBorder="1" applyAlignment="1" applyProtection="1">
      <alignment horizontal="center" vertical="center" wrapText="1"/>
      <protection locked="0"/>
    </xf>
    <xf numFmtId="3" fontId="4" fillId="2" borderId="66" xfId="0" applyNumberFormat="1" applyFont="1" applyFill="1" applyBorder="1" applyAlignment="1" applyProtection="1">
      <alignment horizontal="center" vertical="center"/>
      <protection locked="0"/>
    </xf>
    <xf numFmtId="3" fontId="4" fillId="2" borderId="21" xfId="0" applyNumberFormat="1" applyFont="1" applyFill="1" applyBorder="1" applyAlignment="1" applyProtection="1">
      <alignment horizontal="center" vertical="center"/>
      <protection locked="0"/>
    </xf>
    <xf numFmtId="3" fontId="4" fillId="2" borderId="29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hidden="1"/>
    </xf>
    <xf numFmtId="0" fontId="4" fillId="2" borderId="1" xfId="0" applyFont="1" applyFill="1" applyBorder="1" applyAlignment="1" applyProtection="1">
      <alignment horizontal="center" vertical="center" wrapText="1"/>
      <protection hidden="1"/>
    </xf>
    <xf numFmtId="0" fontId="4" fillId="2" borderId="67" xfId="0" applyFont="1" applyFill="1" applyBorder="1" applyAlignment="1" applyProtection="1">
      <alignment horizontal="center" vertical="center" wrapText="1"/>
      <protection hidden="1"/>
    </xf>
    <xf numFmtId="0" fontId="4" fillId="2" borderId="68" xfId="0" applyFont="1" applyFill="1" applyBorder="1" applyAlignment="1" applyProtection="1">
      <alignment horizontal="center" vertical="center" wrapText="1"/>
      <protection hidden="1"/>
    </xf>
    <xf numFmtId="0" fontId="4" fillId="2" borderId="45" xfId="0" applyFont="1" applyFill="1" applyBorder="1" applyAlignment="1" applyProtection="1">
      <alignment horizontal="center" vertical="center" wrapText="1"/>
      <protection hidden="1"/>
    </xf>
    <xf numFmtId="0" fontId="4" fillId="2" borderId="69" xfId="0" applyFont="1" applyFill="1" applyBorder="1" applyAlignment="1" applyProtection="1">
      <alignment horizontal="center" vertical="center" wrapText="1"/>
      <protection hidden="1"/>
    </xf>
    <xf numFmtId="0" fontId="0" fillId="9" borderId="20" xfId="0" applyFill="1" applyBorder="1" applyAlignment="1" applyProtection="1">
      <alignment horizontal="center" vertical="center"/>
      <protection hidden="1"/>
    </xf>
    <xf numFmtId="0" fontId="0" fillId="9" borderId="35" xfId="0" applyFill="1" applyBorder="1" applyAlignment="1" applyProtection="1">
      <alignment horizontal="center" vertical="center"/>
      <protection hidden="1"/>
    </xf>
    <xf numFmtId="0" fontId="0" fillId="9" borderId="26" xfId="0" applyFill="1" applyBorder="1" applyAlignment="1" applyProtection="1">
      <alignment horizontal="center" vertical="center"/>
      <protection hidden="1"/>
    </xf>
    <xf numFmtId="0" fontId="0" fillId="9" borderId="77" xfId="0" applyFill="1" applyBorder="1" applyAlignment="1" applyProtection="1">
      <alignment horizontal="center" vertical="center" wrapText="1"/>
      <protection hidden="1"/>
    </xf>
    <xf numFmtId="0" fontId="0" fillId="9" borderId="78" xfId="0" applyFill="1" applyBorder="1" applyAlignment="1" applyProtection="1">
      <alignment horizontal="center" vertical="center" wrapText="1"/>
      <protection hidden="1"/>
    </xf>
    <xf numFmtId="0" fontId="0" fillId="9" borderId="79" xfId="0" applyFill="1" applyBorder="1" applyAlignment="1" applyProtection="1">
      <alignment horizontal="center" vertical="center" wrapText="1"/>
      <protection hidden="1"/>
    </xf>
    <xf numFmtId="0" fontId="0" fillId="9" borderId="60" xfId="0" applyFill="1" applyBorder="1" applyAlignment="1" applyProtection="1">
      <alignment horizontal="center" vertical="center" wrapText="1"/>
      <protection hidden="1"/>
    </xf>
    <xf numFmtId="0" fontId="0" fillId="9" borderId="45" xfId="0" applyFill="1" applyBorder="1" applyAlignment="1" applyProtection="1">
      <alignment horizontal="center" vertical="center" wrapText="1"/>
      <protection hidden="1"/>
    </xf>
    <xf numFmtId="0" fontId="0" fillId="9" borderId="61" xfId="0" applyFill="1" applyBorder="1" applyAlignment="1" applyProtection="1">
      <alignment horizontal="center" vertical="center" wrapText="1"/>
      <protection hidden="1"/>
    </xf>
    <xf numFmtId="0" fontId="1" fillId="2" borderId="20" xfId="0" applyFont="1" applyFill="1" applyBorder="1" applyAlignment="1" applyProtection="1">
      <alignment horizontal="left" vertical="center"/>
      <protection hidden="1"/>
    </xf>
    <xf numFmtId="0" fontId="1" fillId="2" borderId="26" xfId="0" applyFont="1" applyFill="1" applyBorder="1" applyAlignment="1" applyProtection="1">
      <alignment horizontal="left" vertical="center"/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35" xfId="0" applyBorder="1" applyAlignment="1" applyProtection="1">
      <alignment horizontal="center" vertical="center"/>
      <protection hidden="1"/>
    </xf>
    <xf numFmtId="0" fontId="0" fillId="0" borderId="26" xfId="0" applyBorder="1" applyAlignment="1" applyProtection="1">
      <alignment horizontal="center" vertical="center"/>
      <protection hidden="1"/>
    </xf>
    <xf numFmtId="0" fontId="0" fillId="2" borderId="20" xfId="0" applyFill="1" applyBorder="1" applyAlignment="1" applyProtection="1">
      <alignment horizontal="left" vertical="center"/>
      <protection hidden="1"/>
    </xf>
    <xf numFmtId="0" fontId="0" fillId="2" borderId="35" xfId="0" applyFill="1" applyBorder="1" applyAlignment="1" applyProtection="1">
      <alignment horizontal="left" vertical="center"/>
      <protection hidden="1"/>
    </xf>
    <xf numFmtId="0" fontId="0" fillId="2" borderId="26" xfId="0" applyFill="1" applyBorder="1" applyAlignment="1" applyProtection="1">
      <alignment horizontal="left" vertical="center"/>
      <protection hidden="1"/>
    </xf>
    <xf numFmtId="0" fontId="0" fillId="2" borderId="2" xfId="0" applyFill="1" applyBorder="1" applyAlignment="1" applyProtection="1">
      <alignment horizontal="left" vertical="center"/>
      <protection hidden="1"/>
    </xf>
    <xf numFmtId="3" fontId="12" fillId="2" borderId="2" xfId="0" applyNumberFormat="1" applyFont="1" applyFill="1" applyBorder="1" applyAlignment="1" applyProtection="1">
      <alignment horizontal="center" vertical="center" wrapText="1"/>
      <protection hidden="1"/>
    </xf>
    <xf numFmtId="49" fontId="4" fillId="2" borderId="2" xfId="0" applyNumberFormat="1" applyFont="1" applyFill="1" applyBorder="1" applyAlignment="1" applyProtection="1">
      <alignment horizontal="center" vertical="center"/>
      <protection hidden="1"/>
    </xf>
    <xf numFmtId="3" fontId="4" fillId="5" borderId="2" xfId="0" applyNumberFormat="1" applyFont="1" applyFill="1" applyBorder="1" applyAlignment="1" applyProtection="1">
      <alignment horizontal="center" vertical="center" wrapText="1"/>
      <protection hidden="1"/>
    </xf>
    <xf numFmtId="3" fontId="4" fillId="6" borderId="2" xfId="0" applyNumberFormat="1" applyFont="1" applyFill="1" applyBorder="1" applyAlignment="1" applyProtection="1">
      <alignment horizontal="center" vertical="center" wrapText="1"/>
      <protection hidden="1"/>
    </xf>
    <xf numFmtId="0" fontId="4" fillId="2" borderId="20" xfId="0" applyFont="1" applyFill="1" applyBorder="1" applyAlignment="1" applyProtection="1">
      <alignment horizontal="center" vertical="center"/>
      <protection hidden="1"/>
    </xf>
    <xf numFmtId="0" fontId="4" fillId="2" borderId="35" xfId="0" applyFont="1" applyFill="1" applyBorder="1" applyAlignment="1" applyProtection="1">
      <alignment horizontal="center" vertical="center"/>
      <protection hidden="1"/>
    </xf>
    <xf numFmtId="0" fontId="4" fillId="2" borderId="26" xfId="0" applyFont="1" applyFill="1" applyBorder="1" applyAlignment="1" applyProtection="1">
      <alignment horizontal="center" vertical="center"/>
      <protection hidden="1"/>
    </xf>
    <xf numFmtId="0" fontId="16" fillId="0" borderId="0" xfId="0" applyNumberFormat="1" applyFont="1" applyAlignment="1" applyProtection="1">
      <alignment horizontal="center" wrapText="1"/>
      <protection locked="0"/>
    </xf>
    <xf numFmtId="49" fontId="4" fillId="2" borderId="11" xfId="0" applyNumberFormat="1" applyFont="1" applyFill="1" applyBorder="1" applyAlignment="1" applyProtection="1">
      <alignment horizontal="center" vertical="center" wrapText="1"/>
      <protection locked="0"/>
    </xf>
    <xf numFmtId="49" fontId="0" fillId="0" borderId="1" xfId="0" applyNumberFormat="1" applyBorder="1" applyProtection="1">
      <protection locked="0"/>
    </xf>
    <xf numFmtId="49" fontId="0" fillId="0" borderId="13" xfId="0" applyNumberFormat="1" applyBorder="1" applyProtection="1">
      <protection locked="0"/>
    </xf>
    <xf numFmtId="49" fontId="0" fillId="0" borderId="8" xfId="0" applyNumberFormat="1" applyBorder="1" applyProtection="1">
      <protection locked="0"/>
    </xf>
    <xf numFmtId="49" fontId="4" fillId="2" borderId="15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7" xfId="0" applyBorder="1" applyAlignment="1" applyProtection="1">
      <alignment horizontal="center"/>
      <protection locked="0"/>
    </xf>
    <xf numFmtId="0" fontId="0" fillId="0" borderId="52" xfId="0" applyBorder="1" applyAlignment="1" applyProtection="1">
      <alignment horizontal="center"/>
      <protection locked="0"/>
    </xf>
    <xf numFmtId="0" fontId="0" fillId="0" borderId="31" xfId="0" applyBorder="1" applyAlignment="1" applyProtection="1">
      <alignment horizontal="center"/>
      <protection locked="0"/>
    </xf>
    <xf numFmtId="49" fontId="0" fillId="0" borderId="0" xfId="0" applyNumberFormat="1" applyAlignment="1" applyProtection="1">
      <alignment horizontal="center"/>
      <protection hidden="1"/>
    </xf>
    <xf numFmtId="49" fontId="0" fillId="0" borderId="45" xfId="0" applyNumberFormat="1" applyBorder="1" applyAlignment="1" applyProtection="1">
      <alignment horizontal="center"/>
      <protection hidden="1"/>
    </xf>
    <xf numFmtId="0" fontId="0" fillId="0" borderId="0" xfId="0" applyAlignment="1" applyProtection="1">
      <alignment horizontal="left" vertical="top" wrapText="1"/>
      <protection hidden="1"/>
    </xf>
    <xf numFmtId="49" fontId="7" fillId="2" borderId="2" xfId="0" applyNumberFormat="1" applyFont="1" applyFill="1" applyBorder="1" applyAlignment="1" applyProtection="1">
      <alignment horizontal="center" vertical="center" wrapText="1"/>
      <protection hidden="1"/>
    </xf>
    <xf numFmtId="49" fontId="7" fillId="2" borderId="40" xfId="0" applyNumberFormat="1" applyFont="1" applyFill="1" applyBorder="1" applyAlignment="1" applyProtection="1">
      <alignment horizontal="center" vertical="center" wrapText="1"/>
      <protection hidden="1"/>
    </xf>
    <xf numFmtId="49" fontId="4" fillId="2" borderId="81" xfId="0" applyNumberFormat="1" applyFont="1" applyFill="1" applyBorder="1" applyAlignment="1" applyProtection="1">
      <alignment horizontal="center" vertical="center" wrapText="1"/>
      <protection hidden="1"/>
    </xf>
    <xf numFmtId="49" fontId="4" fillId="2" borderId="82" xfId="0" applyNumberFormat="1" applyFont="1" applyFill="1" applyBorder="1" applyAlignment="1" applyProtection="1">
      <alignment horizontal="center" vertical="center" wrapText="1"/>
      <protection hidden="1"/>
    </xf>
    <xf numFmtId="49" fontId="4" fillId="2" borderId="95" xfId="0" applyNumberFormat="1" applyFont="1" applyFill="1" applyBorder="1" applyAlignment="1" applyProtection="1">
      <alignment horizontal="center" vertical="center" wrapText="1"/>
      <protection hidden="1"/>
    </xf>
    <xf numFmtId="49" fontId="4" fillId="2" borderId="80" xfId="0" applyNumberFormat="1" applyFont="1" applyFill="1" applyBorder="1" applyAlignment="1" applyProtection="1">
      <alignment horizontal="center" vertical="center"/>
      <protection hidden="1"/>
    </xf>
    <xf numFmtId="49" fontId="4" fillId="2" borderId="15" xfId="0" applyNumberFormat="1" applyFont="1" applyFill="1" applyBorder="1" applyAlignment="1" applyProtection="1">
      <alignment horizontal="center" vertical="center" wrapText="1"/>
      <protection hidden="1"/>
    </xf>
    <xf numFmtId="49" fontId="4" fillId="2" borderId="16" xfId="0" applyNumberFormat="1" applyFont="1" applyFill="1" applyBorder="1" applyAlignment="1" applyProtection="1">
      <alignment horizontal="center" vertical="center" wrapText="1"/>
      <protection hidden="1"/>
    </xf>
    <xf numFmtId="49" fontId="4" fillId="2" borderId="5" xfId="0" applyNumberFormat="1" applyFont="1" applyFill="1" applyBorder="1" applyAlignment="1" applyProtection="1">
      <alignment horizontal="center" vertical="center" wrapText="1"/>
      <protection hidden="1"/>
    </xf>
    <xf numFmtId="49" fontId="4" fillId="2" borderId="18" xfId="0" applyNumberFormat="1" applyFont="1" applyFill="1" applyBorder="1" applyAlignment="1" applyProtection="1">
      <alignment horizontal="center" vertical="center" wrapText="1"/>
      <protection hidden="1"/>
    </xf>
    <xf numFmtId="49" fontId="4" fillId="2" borderId="99" xfId="0" applyNumberFormat="1" applyFont="1" applyFill="1" applyBorder="1" applyAlignment="1" applyProtection="1">
      <alignment horizontal="center" vertical="center" wrapText="1"/>
      <protection hidden="1"/>
    </xf>
    <xf numFmtId="49" fontId="7" fillId="2" borderId="77" xfId="0" applyNumberFormat="1" applyFont="1" applyFill="1" applyBorder="1" applyAlignment="1" applyProtection="1">
      <alignment horizontal="center" vertical="center" wrapText="1"/>
      <protection hidden="1"/>
    </xf>
    <xf numFmtId="49" fontId="7" fillId="2" borderId="101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102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103" xfId="0" applyBorder="1" applyAlignment="1">
      <alignment horizontal="center"/>
    </xf>
    <xf numFmtId="0" fontId="0" fillId="0" borderId="30" xfId="0" applyBorder="1" applyAlignment="1">
      <alignment horizontal="left"/>
    </xf>
    <xf numFmtId="0" fontId="0" fillId="0" borderId="40" xfId="0" applyBorder="1" applyAlignment="1">
      <alignment horizontal="left"/>
    </xf>
    <xf numFmtId="0" fontId="0" fillId="0" borderId="40" xfId="0" applyBorder="1" applyAlignment="1">
      <alignment horizontal="center"/>
    </xf>
    <xf numFmtId="0" fontId="0" fillId="0" borderId="41" xfId="0" applyBorder="1" applyAlignment="1">
      <alignment horizontal="center"/>
    </xf>
    <xf numFmtId="0" fontId="0" fillId="4" borderId="22" xfId="0" applyFill="1" applyBorder="1" applyAlignment="1" applyProtection="1">
      <alignment horizontal="center" vertical="center" wrapText="1"/>
      <protection locked="0"/>
    </xf>
    <xf numFmtId="0" fontId="0" fillId="4" borderId="80" xfId="0" applyFill="1" applyBorder="1" applyAlignment="1" applyProtection="1">
      <alignment horizontal="center" vertical="center" wrapText="1"/>
      <protection locked="0"/>
    </xf>
    <xf numFmtId="0" fontId="0" fillId="4" borderId="3" xfId="0" applyFill="1" applyBorder="1" applyAlignment="1" applyProtection="1">
      <alignment horizontal="center" vertical="center" wrapText="1"/>
      <protection locked="0"/>
    </xf>
  </cellXfs>
  <cellStyles count="3">
    <cellStyle name="Navadno" xfId="0" builtinId="0"/>
    <cellStyle name="Navadno 2" xfId="2" xr:uid="{00000000-0005-0000-0000-000001000000}"/>
    <cellStyle name="Odstotek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eetMetadata" Target="metadata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fitToPage="1"/>
  </sheetPr>
  <dimension ref="A1:AY1040"/>
  <sheetViews>
    <sheetView showGridLines="0" showRowColHeaders="0" showZeros="0" tabSelected="1" zoomScale="95" workbookViewId="0">
      <selection activeCell="D5" sqref="D5:E5"/>
    </sheetView>
  </sheetViews>
  <sheetFormatPr defaultColWidth="9.109375" defaultRowHeight="13.2" x14ac:dyDescent="0.25"/>
  <cols>
    <col min="1" max="1" width="7.88671875" style="6" customWidth="1"/>
    <col min="2" max="2" width="58.88671875" style="6" customWidth="1"/>
    <col min="3" max="4" width="9" style="6" customWidth="1"/>
    <col min="5" max="17" width="23.5546875" style="8" customWidth="1"/>
    <col min="18" max="19" width="9.109375" style="32"/>
    <col min="20" max="20" width="9.109375" style="32" hidden="1" customWidth="1"/>
    <col min="21" max="23" width="0" style="32" hidden="1" customWidth="1"/>
    <col min="24" max="24" width="0" style="31" hidden="1" customWidth="1"/>
    <col min="25" max="45" width="0" style="32" hidden="1" customWidth="1"/>
    <col min="46" max="51" width="9.109375" style="32"/>
    <col min="52" max="16384" width="9.109375" style="6"/>
  </cols>
  <sheetData>
    <row r="1" spans="1:51" ht="15.6" x14ac:dyDescent="0.25">
      <c r="B1" s="7" t="s">
        <v>1143</v>
      </c>
      <c r="T1" s="33" t="s">
        <v>58</v>
      </c>
    </row>
    <row r="2" spans="1:51" ht="15.6" x14ac:dyDescent="0.25">
      <c r="B2" s="7"/>
      <c r="T2" s="34">
        <v>2009</v>
      </c>
    </row>
    <row r="3" spans="1:51" ht="15" customHeight="1" x14ac:dyDescent="0.25">
      <c r="B3" s="248" t="s">
        <v>7</v>
      </c>
      <c r="C3" s="249"/>
      <c r="D3" s="250" t="s">
        <v>1124</v>
      </c>
      <c r="E3" s="25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T3" s="34">
        <v>2010</v>
      </c>
    </row>
    <row r="4" spans="1:51" ht="15" customHeight="1" x14ac:dyDescent="0.25">
      <c r="B4" s="248" t="s">
        <v>8</v>
      </c>
      <c r="C4" s="248"/>
      <c r="D4" s="252" t="s">
        <v>1125</v>
      </c>
      <c r="E4" s="253"/>
      <c r="F4" s="253"/>
      <c r="G4" s="253"/>
      <c r="H4" s="253"/>
      <c r="I4" s="253"/>
      <c r="J4" s="253"/>
      <c r="K4" s="254"/>
      <c r="L4" s="31"/>
      <c r="M4" s="32"/>
      <c r="N4" s="32"/>
      <c r="O4" s="32"/>
      <c r="P4" s="32"/>
      <c r="Q4" s="32"/>
      <c r="T4" s="34">
        <v>2011</v>
      </c>
    </row>
    <row r="5" spans="1:51" ht="15" customHeight="1" x14ac:dyDescent="0.25">
      <c r="B5" s="12" t="s">
        <v>59</v>
      </c>
      <c r="C5" s="9"/>
      <c r="D5" s="259">
        <v>2024</v>
      </c>
      <c r="E5" s="260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T5" s="34">
        <v>2012</v>
      </c>
    </row>
    <row r="6" spans="1:51" x14ac:dyDescent="0.25">
      <c r="B6" s="14"/>
      <c r="C6" s="14"/>
      <c r="D6" s="14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T6" s="34">
        <v>2013</v>
      </c>
    </row>
    <row r="7" spans="1:51" s="17" customFormat="1" ht="35.1" customHeight="1" x14ac:dyDescent="0.25">
      <c r="A7" s="16" t="s">
        <v>126</v>
      </c>
      <c r="B7" s="255" t="s">
        <v>13</v>
      </c>
      <c r="C7" s="256"/>
      <c r="D7" s="256"/>
      <c r="E7" s="257" t="str">
        <f>"OSNOVNA PLAČA 
" &amp; "december " &amp; D5-1 &amp; "
(2. odst. 28. člena KPJS)"</f>
        <v>OSNOVNA PLAČA 
december 2023
(2. odst. 28. člena KPJS)</v>
      </c>
      <c r="F7" s="243" t="s">
        <v>110</v>
      </c>
      <c r="G7" s="244"/>
      <c r="H7" s="244"/>
      <c r="I7" s="244"/>
      <c r="J7" s="244"/>
      <c r="K7" s="244"/>
      <c r="L7" s="244"/>
      <c r="M7" s="244"/>
      <c r="N7" s="244"/>
      <c r="O7" s="244"/>
      <c r="P7" s="244"/>
      <c r="Q7" s="245"/>
      <c r="R7" s="35"/>
      <c r="S7" s="35"/>
      <c r="T7" s="34">
        <v>2014</v>
      </c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</row>
    <row r="8" spans="1:51" ht="35.1" customHeight="1" thickBot="1" x14ac:dyDescent="0.3">
      <c r="A8" s="18" t="s">
        <v>127</v>
      </c>
      <c r="B8" s="148" t="s">
        <v>2</v>
      </c>
      <c r="C8" s="19" t="s">
        <v>11</v>
      </c>
      <c r="D8" s="20" t="s">
        <v>12</v>
      </c>
      <c r="E8" s="258"/>
      <c r="F8" s="21" t="s">
        <v>1126</v>
      </c>
      <c r="G8" s="21" t="s">
        <v>1127</v>
      </c>
      <c r="H8" s="21" t="s">
        <v>1128</v>
      </c>
      <c r="I8" s="21" t="s">
        <v>1129</v>
      </c>
      <c r="J8" s="22" t="s">
        <v>1130</v>
      </c>
      <c r="K8" s="21" t="s">
        <v>1131</v>
      </c>
      <c r="L8" s="21" t="s">
        <v>39</v>
      </c>
      <c r="M8" s="21" t="s">
        <v>40</v>
      </c>
      <c r="N8" s="21" t="s">
        <v>41</v>
      </c>
      <c r="O8" s="21" t="s">
        <v>42</v>
      </c>
      <c r="P8" s="22" t="s">
        <v>43</v>
      </c>
      <c r="Q8" s="21" t="s">
        <v>44</v>
      </c>
      <c r="T8" s="34">
        <v>2015</v>
      </c>
    </row>
    <row r="9" spans="1:51" s="29" customFormat="1" ht="13.8" thickTop="1" x14ac:dyDescent="0.25">
      <c r="A9" s="23">
        <v>0</v>
      </c>
      <c r="B9" s="149">
        <v>1</v>
      </c>
      <c r="C9" s="24">
        <v>2</v>
      </c>
      <c r="D9" s="25">
        <v>3</v>
      </c>
      <c r="E9" s="26">
        <v>5</v>
      </c>
      <c r="F9" s="27">
        <v>6</v>
      </c>
      <c r="G9" s="28">
        <v>7</v>
      </c>
      <c r="H9" s="28">
        <v>8</v>
      </c>
      <c r="I9" s="28">
        <v>9</v>
      </c>
      <c r="J9" s="28">
        <v>10</v>
      </c>
      <c r="K9" s="28">
        <v>11</v>
      </c>
      <c r="L9" s="27">
        <v>6</v>
      </c>
      <c r="M9" s="28">
        <v>7</v>
      </c>
      <c r="N9" s="28">
        <v>8</v>
      </c>
      <c r="O9" s="28">
        <v>9</v>
      </c>
      <c r="P9" s="28">
        <v>10</v>
      </c>
      <c r="Q9" s="28">
        <v>11</v>
      </c>
      <c r="R9" s="36"/>
      <c r="S9" s="36"/>
      <c r="T9" s="34">
        <v>2016</v>
      </c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</row>
    <row r="10" spans="1:51" ht="24.75" customHeight="1" x14ac:dyDescent="0.25">
      <c r="A10" s="51">
        <v>1</v>
      </c>
      <c r="B10" s="147" t="s">
        <v>128</v>
      </c>
      <c r="C10" s="1" t="s">
        <v>1121</v>
      </c>
      <c r="D10" s="2">
        <v>20</v>
      </c>
      <c r="E10" s="3">
        <v>1000</v>
      </c>
      <c r="F10" s="3">
        <v>1000</v>
      </c>
      <c r="G10" s="3">
        <v>1000</v>
      </c>
      <c r="H10" s="3">
        <v>1200</v>
      </c>
      <c r="I10" s="3">
        <v>1200</v>
      </c>
      <c r="J10" s="3">
        <v>1200</v>
      </c>
      <c r="K10" s="3">
        <v>1200</v>
      </c>
      <c r="L10" s="3">
        <v>1200</v>
      </c>
      <c r="M10" s="3">
        <v>1200</v>
      </c>
      <c r="N10" s="3">
        <v>1200</v>
      </c>
      <c r="O10" s="3">
        <v>1200</v>
      </c>
      <c r="P10" s="3">
        <v>1200</v>
      </c>
      <c r="Q10" s="3">
        <v>1200</v>
      </c>
      <c r="T10" s="34">
        <v>2017</v>
      </c>
    </row>
    <row r="11" spans="1:51" ht="24.75" customHeight="1" x14ac:dyDescent="0.25">
      <c r="A11" s="51">
        <v>2</v>
      </c>
      <c r="B11" s="147" t="s">
        <v>129</v>
      </c>
      <c r="C11" s="1" t="s">
        <v>1123</v>
      </c>
      <c r="D11" s="4">
        <v>40</v>
      </c>
      <c r="E11" s="5">
        <v>2000</v>
      </c>
      <c r="F11" s="5">
        <v>2000</v>
      </c>
      <c r="G11" s="5">
        <v>2000</v>
      </c>
      <c r="H11" s="5">
        <v>2000</v>
      </c>
      <c r="I11" s="5">
        <v>2000</v>
      </c>
      <c r="J11" s="5">
        <v>2000</v>
      </c>
      <c r="K11" s="5">
        <v>2000</v>
      </c>
      <c r="L11" s="5">
        <v>2000</v>
      </c>
      <c r="M11" s="5">
        <v>2000</v>
      </c>
      <c r="N11" s="5">
        <v>2000</v>
      </c>
      <c r="O11" s="5">
        <v>2000</v>
      </c>
      <c r="P11" s="5">
        <v>2400</v>
      </c>
      <c r="Q11" s="5">
        <v>2400</v>
      </c>
      <c r="T11" s="34">
        <v>2018</v>
      </c>
    </row>
    <row r="12" spans="1:51" ht="24.75" customHeight="1" x14ac:dyDescent="0.25">
      <c r="A12" s="51">
        <v>3</v>
      </c>
      <c r="B12" s="147" t="s">
        <v>130</v>
      </c>
      <c r="C12" s="1" t="s">
        <v>1137</v>
      </c>
      <c r="D12" s="4">
        <v>48</v>
      </c>
      <c r="E12" s="5">
        <v>2500</v>
      </c>
      <c r="F12" s="5">
        <v>2500</v>
      </c>
      <c r="G12" s="5"/>
      <c r="H12" s="5"/>
      <c r="I12" s="5"/>
      <c r="J12" s="5"/>
      <c r="K12" s="5"/>
      <c r="L12" s="5"/>
      <c r="M12" s="5"/>
      <c r="N12" s="5">
        <v>1400</v>
      </c>
      <c r="O12" s="5"/>
      <c r="P12" s="5"/>
      <c r="Q12" s="5"/>
      <c r="T12" s="34">
        <v>2019</v>
      </c>
    </row>
    <row r="13" spans="1:51" ht="24.75" customHeight="1" x14ac:dyDescent="0.25">
      <c r="A13" s="51">
        <v>4</v>
      </c>
      <c r="B13" s="147" t="s">
        <v>131</v>
      </c>
      <c r="C13" s="1"/>
      <c r="D13" s="4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T13" s="34">
        <v>2020</v>
      </c>
    </row>
    <row r="14" spans="1:51" ht="24.75" customHeight="1" x14ac:dyDescent="0.25">
      <c r="A14" s="51">
        <v>5</v>
      </c>
      <c r="B14" s="147" t="s">
        <v>132</v>
      </c>
      <c r="C14" s="1"/>
      <c r="D14" s="4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T14" s="34">
        <v>2021</v>
      </c>
    </row>
    <row r="15" spans="1:51" ht="24.75" customHeight="1" x14ac:dyDescent="0.25">
      <c r="A15" s="51">
        <v>6</v>
      </c>
      <c r="B15" s="147" t="s">
        <v>133</v>
      </c>
      <c r="C15" s="1"/>
      <c r="D15" s="4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T15" s="34">
        <v>2022</v>
      </c>
    </row>
    <row r="16" spans="1:51" ht="24.75" customHeight="1" x14ac:dyDescent="0.25">
      <c r="A16" s="51">
        <v>7</v>
      </c>
      <c r="B16" s="147" t="s">
        <v>134</v>
      </c>
      <c r="C16" s="1" t="s">
        <v>81</v>
      </c>
      <c r="D16" s="4">
        <v>34</v>
      </c>
      <c r="E16" s="5">
        <v>1500</v>
      </c>
      <c r="G16" s="5">
        <v>1500</v>
      </c>
      <c r="H16" s="5">
        <v>1500</v>
      </c>
      <c r="I16" s="5">
        <v>1500</v>
      </c>
      <c r="J16" s="5">
        <v>1500</v>
      </c>
      <c r="K16" s="5">
        <v>1500</v>
      </c>
      <c r="L16" s="5">
        <v>1500</v>
      </c>
      <c r="M16" s="5">
        <v>1500</v>
      </c>
      <c r="N16" s="5">
        <v>1500</v>
      </c>
      <c r="O16" s="5">
        <v>1500</v>
      </c>
      <c r="P16" s="5">
        <v>1500</v>
      </c>
      <c r="Q16" s="5">
        <v>1500</v>
      </c>
      <c r="T16" s="34">
        <v>2023</v>
      </c>
    </row>
    <row r="17" spans="1:20" ht="24.75" customHeight="1" x14ac:dyDescent="0.25">
      <c r="A17" s="51">
        <v>8</v>
      </c>
      <c r="B17" s="147" t="s">
        <v>135</v>
      </c>
      <c r="C17" s="1"/>
      <c r="D17" s="4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T17" s="34">
        <v>2024</v>
      </c>
    </row>
    <row r="18" spans="1:20" ht="24.75" customHeight="1" x14ac:dyDescent="0.25">
      <c r="A18" s="51">
        <v>9</v>
      </c>
      <c r="B18" s="147" t="s">
        <v>136</v>
      </c>
      <c r="C18" s="1"/>
      <c r="D18" s="4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T18" s="34">
        <v>2025</v>
      </c>
    </row>
    <row r="19" spans="1:20" ht="24.75" customHeight="1" x14ac:dyDescent="0.25">
      <c r="A19" s="51">
        <v>10</v>
      </c>
      <c r="B19" s="147" t="s">
        <v>137</v>
      </c>
      <c r="C19" s="1"/>
      <c r="D19" s="4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T19" s="34">
        <v>2026</v>
      </c>
    </row>
    <row r="20" spans="1:20" ht="24.75" customHeight="1" x14ac:dyDescent="0.25">
      <c r="A20" s="51">
        <v>11</v>
      </c>
      <c r="B20" s="147" t="s">
        <v>138</v>
      </c>
      <c r="C20" s="1" t="s">
        <v>81</v>
      </c>
      <c r="D20" s="4">
        <v>34</v>
      </c>
      <c r="E20" s="5">
        <v>1500</v>
      </c>
      <c r="F20" s="8">
        <v>1300</v>
      </c>
      <c r="G20" s="5">
        <v>1500</v>
      </c>
      <c r="H20" s="5">
        <v>1500</v>
      </c>
      <c r="I20" s="5">
        <v>1500</v>
      </c>
      <c r="J20" s="5">
        <v>1500</v>
      </c>
      <c r="K20" s="5">
        <v>1500</v>
      </c>
      <c r="L20" s="5">
        <v>1500</v>
      </c>
      <c r="M20" s="5">
        <v>1500</v>
      </c>
      <c r="N20" s="5">
        <v>1500</v>
      </c>
      <c r="O20" s="5">
        <v>1500</v>
      </c>
      <c r="P20" s="5">
        <v>1500</v>
      </c>
      <c r="Q20" s="5">
        <v>1500</v>
      </c>
      <c r="T20" s="34">
        <v>2027</v>
      </c>
    </row>
    <row r="21" spans="1:20" ht="24.75" customHeight="1" x14ac:dyDescent="0.25">
      <c r="A21" s="51">
        <v>12</v>
      </c>
      <c r="B21" s="147" t="s">
        <v>139</v>
      </c>
      <c r="C21" s="1"/>
      <c r="D21" s="4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T21" s="34">
        <v>2028</v>
      </c>
    </row>
    <row r="22" spans="1:20" ht="24.75" customHeight="1" x14ac:dyDescent="0.25">
      <c r="A22" s="51">
        <v>13</v>
      </c>
      <c r="B22" s="147" t="s">
        <v>140</v>
      </c>
      <c r="C22" s="1"/>
      <c r="D22" s="4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T22" s="34">
        <v>2024</v>
      </c>
    </row>
    <row r="23" spans="1:20" ht="24.75" customHeight="1" x14ac:dyDescent="0.25">
      <c r="A23" s="51">
        <v>14</v>
      </c>
      <c r="B23" s="147" t="s">
        <v>141</v>
      </c>
      <c r="C23" s="1"/>
      <c r="D23" s="4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T23" s="34">
        <v>2025</v>
      </c>
    </row>
    <row r="24" spans="1:20" ht="24.75" customHeight="1" x14ac:dyDescent="0.25">
      <c r="A24" s="51">
        <v>15</v>
      </c>
      <c r="B24" s="147" t="s">
        <v>142</v>
      </c>
      <c r="C24" s="1"/>
      <c r="D24" s="4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T24" s="34">
        <v>2026</v>
      </c>
    </row>
    <row r="25" spans="1:20" ht="24.75" customHeight="1" x14ac:dyDescent="0.25">
      <c r="A25" s="51">
        <v>16</v>
      </c>
      <c r="B25" s="147" t="s">
        <v>143</v>
      </c>
      <c r="C25" s="1"/>
      <c r="D25" s="4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T25" s="34">
        <v>2027</v>
      </c>
    </row>
    <row r="26" spans="1:20" ht="24.75" customHeight="1" x14ac:dyDescent="0.25">
      <c r="A26" s="51">
        <v>17</v>
      </c>
      <c r="B26" s="147" t="s">
        <v>144</v>
      </c>
      <c r="C26" s="1"/>
      <c r="D26" s="4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T26" s="34">
        <v>2028</v>
      </c>
    </row>
    <row r="27" spans="1:20" ht="24.75" customHeight="1" x14ac:dyDescent="0.25">
      <c r="A27" s="51">
        <v>18</v>
      </c>
      <c r="B27" s="147" t="s">
        <v>145</v>
      </c>
      <c r="C27" s="1"/>
      <c r="D27" s="4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T27" s="34">
        <v>2024</v>
      </c>
    </row>
    <row r="28" spans="1:20" ht="24.75" customHeight="1" x14ac:dyDescent="0.25">
      <c r="A28" s="51">
        <v>19</v>
      </c>
      <c r="B28" s="147" t="s">
        <v>146</v>
      </c>
      <c r="C28" s="1"/>
      <c r="D28" s="4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T28" s="34">
        <v>2025</v>
      </c>
    </row>
    <row r="29" spans="1:20" ht="24.75" customHeight="1" x14ac:dyDescent="0.25">
      <c r="A29" s="51">
        <v>20</v>
      </c>
      <c r="B29" s="147" t="s">
        <v>147</v>
      </c>
      <c r="C29" s="1"/>
      <c r="D29" s="4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T29" s="34">
        <v>2026</v>
      </c>
    </row>
    <row r="30" spans="1:20" ht="24.75" customHeight="1" x14ac:dyDescent="0.25">
      <c r="A30" s="51">
        <v>21</v>
      </c>
      <c r="B30" s="147" t="s">
        <v>148</v>
      </c>
      <c r="C30" s="1"/>
      <c r="D30" s="4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T30" s="34">
        <v>2027</v>
      </c>
    </row>
    <row r="31" spans="1:20" ht="24.75" customHeight="1" x14ac:dyDescent="0.25">
      <c r="A31" s="51">
        <v>22</v>
      </c>
      <c r="B31" s="147" t="s">
        <v>149</v>
      </c>
      <c r="C31" s="1"/>
      <c r="D31" s="4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T31" s="34">
        <v>2028</v>
      </c>
    </row>
    <row r="32" spans="1:20" ht="24.75" customHeight="1" x14ac:dyDescent="0.25">
      <c r="A32" s="51">
        <v>23</v>
      </c>
      <c r="B32" s="147" t="s">
        <v>150</v>
      </c>
      <c r="C32" s="1"/>
      <c r="D32" s="4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T32" s="34">
        <v>2024</v>
      </c>
    </row>
    <row r="33" spans="1:20" ht="24.75" customHeight="1" x14ac:dyDescent="0.25">
      <c r="A33" s="51">
        <v>24</v>
      </c>
      <c r="B33" s="147" t="s">
        <v>151</v>
      </c>
      <c r="C33" s="1"/>
      <c r="D33" s="4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T33" s="34">
        <v>2025</v>
      </c>
    </row>
    <row r="34" spans="1:20" ht="24.75" customHeight="1" x14ac:dyDescent="0.25">
      <c r="A34" s="51">
        <v>25</v>
      </c>
      <c r="B34" s="147" t="s">
        <v>152</v>
      </c>
      <c r="C34" s="1"/>
      <c r="D34" s="4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T34" s="34">
        <v>2026</v>
      </c>
    </row>
    <row r="35" spans="1:20" ht="24.75" customHeight="1" x14ac:dyDescent="0.25">
      <c r="A35" s="51">
        <v>26</v>
      </c>
      <c r="B35" s="147" t="s">
        <v>153</v>
      </c>
      <c r="C35" s="1"/>
      <c r="D35" s="4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T35" s="34">
        <v>2022</v>
      </c>
    </row>
    <row r="36" spans="1:20" ht="24.75" customHeight="1" x14ac:dyDescent="0.25">
      <c r="A36" s="51">
        <v>27</v>
      </c>
      <c r="B36" s="147" t="s">
        <v>154</v>
      </c>
      <c r="C36" s="1"/>
      <c r="D36" s="4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T36" s="34">
        <v>2023</v>
      </c>
    </row>
    <row r="37" spans="1:20" ht="24.75" customHeight="1" x14ac:dyDescent="0.25">
      <c r="A37" s="51">
        <v>28</v>
      </c>
      <c r="B37" s="147" t="s">
        <v>155</v>
      </c>
      <c r="C37" s="1"/>
      <c r="D37" s="4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T37" s="34">
        <v>2024</v>
      </c>
    </row>
    <row r="38" spans="1:20" ht="24.75" customHeight="1" x14ac:dyDescent="0.25">
      <c r="A38" s="51">
        <v>29</v>
      </c>
      <c r="B38" s="147" t="s">
        <v>156</v>
      </c>
      <c r="C38" s="1"/>
      <c r="D38" s="4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T38" s="34">
        <v>2025</v>
      </c>
    </row>
    <row r="39" spans="1:20" ht="24.75" customHeight="1" x14ac:dyDescent="0.25">
      <c r="A39" s="51">
        <v>30</v>
      </c>
      <c r="B39" s="147" t="s">
        <v>157</v>
      </c>
      <c r="C39" s="1"/>
      <c r="D39" s="4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T39" s="34">
        <v>2026</v>
      </c>
    </row>
    <row r="40" spans="1:20" ht="24.75" customHeight="1" x14ac:dyDescent="0.25">
      <c r="A40" s="51">
        <v>31</v>
      </c>
      <c r="B40" s="147" t="s">
        <v>158</v>
      </c>
      <c r="C40" s="1"/>
      <c r="D40" s="4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T40" s="34">
        <v>2027</v>
      </c>
    </row>
    <row r="41" spans="1:20" ht="24.75" customHeight="1" x14ac:dyDescent="0.25">
      <c r="A41" s="51">
        <v>32</v>
      </c>
      <c r="B41" s="147" t="s">
        <v>159</v>
      </c>
      <c r="C41" s="1"/>
      <c r="D41" s="4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T41" s="34">
        <v>2028</v>
      </c>
    </row>
    <row r="42" spans="1:20" ht="24.75" customHeight="1" x14ac:dyDescent="0.25">
      <c r="A42" s="51">
        <v>33</v>
      </c>
      <c r="B42" s="147" t="s">
        <v>160</v>
      </c>
      <c r="C42" s="1"/>
      <c r="D42" s="4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T42" s="34">
        <v>2024</v>
      </c>
    </row>
    <row r="43" spans="1:20" ht="24.75" customHeight="1" x14ac:dyDescent="0.25">
      <c r="A43" s="51">
        <v>34</v>
      </c>
      <c r="B43" s="147" t="s">
        <v>161</v>
      </c>
      <c r="C43" s="1"/>
      <c r="D43" s="4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T43" s="34">
        <v>2025</v>
      </c>
    </row>
    <row r="44" spans="1:20" ht="24.75" customHeight="1" x14ac:dyDescent="0.25">
      <c r="A44" s="51">
        <v>35</v>
      </c>
      <c r="B44" s="147" t="s">
        <v>162</v>
      </c>
      <c r="C44" s="1"/>
      <c r="D44" s="4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T44" s="34">
        <v>2026</v>
      </c>
    </row>
    <row r="45" spans="1:20" ht="24.75" customHeight="1" x14ac:dyDescent="0.25">
      <c r="A45" s="51">
        <v>36</v>
      </c>
      <c r="B45" s="147" t="s">
        <v>163</v>
      </c>
      <c r="C45" s="1"/>
      <c r="D45" s="4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T45" s="34">
        <v>2027</v>
      </c>
    </row>
    <row r="46" spans="1:20" ht="24.75" customHeight="1" x14ac:dyDescent="0.25">
      <c r="A46" s="51">
        <v>37</v>
      </c>
      <c r="B46" s="147" t="s">
        <v>164</v>
      </c>
      <c r="C46" s="1"/>
      <c r="D46" s="4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T46" s="34">
        <v>2028</v>
      </c>
    </row>
    <row r="47" spans="1:20" ht="24.75" customHeight="1" x14ac:dyDescent="0.25">
      <c r="A47" s="51">
        <v>38</v>
      </c>
      <c r="B47" s="147" t="s">
        <v>165</v>
      </c>
      <c r="C47" s="1"/>
      <c r="D47" s="4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T47" s="34">
        <v>2028</v>
      </c>
    </row>
    <row r="48" spans="1:20" ht="24.75" customHeight="1" x14ac:dyDescent="0.25">
      <c r="A48" s="51">
        <v>39</v>
      </c>
      <c r="B48" s="147" t="s">
        <v>166</v>
      </c>
      <c r="C48" s="1"/>
      <c r="D48" s="4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T48" s="34">
        <v>2028</v>
      </c>
    </row>
    <row r="49" spans="1:20" ht="24.75" customHeight="1" x14ac:dyDescent="0.25">
      <c r="A49" s="51">
        <v>40</v>
      </c>
      <c r="B49" s="147" t="s">
        <v>167</v>
      </c>
      <c r="C49" s="1"/>
      <c r="D49" s="4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T49" s="34">
        <v>2028</v>
      </c>
    </row>
    <row r="50" spans="1:20" ht="24.75" customHeight="1" x14ac:dyDescent="0.25">
      <c r="A50" s="51">
        <v>41</v>
      </c>
      <c r="B50" s="147" t="s">
        <v>168</v>
      </c>
      <c r="C50" s="1"/>
      <c r="D50" s="4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T50" s="34">
        <v>2028</v>
      </c>
    </row>
    <row r="51" spans="1:20" ht="24.75" customHeight="1" x14ac:dyDescent="0.25">
      <c r="A51" s="51">
        <v>42</v>
      </c>
      <c r="B51" s="147" t="s">
        <v>169</v>
      </c>
      <c r="C51" s="1"/>
      <c r="D51" s="4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T51" s="34">
        <v>2028</v>
      </c>
    </row>
    <row r="52" spans="1:20" ht="24.75" customHeight="1" x14ac:dyDescent="0.25">
      <c r="A52" s="51">
        <v>43</v>
      </c>
      <c r="B52" s="147" t="s">
        <v>170</v>
      </c>
      <c r="C52" s="1"/>
      <c r="D52" s="4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T52" s="34">
        <v>2028</v>
      </c>
    </row>
    <row r="53" spans="1:20" ht="24.75" customHeight="1" x14ac:dyDescent="0.25">
      <c r="A53" s="51">
        <v>44</v>
      </c>
      <c r="B53" s="147" t="s">
        <v>171</v>
      </c>
      <c r="C53" s="1"/>
      <c r="D53" s="4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T53" s="34">
        <v>2028</v>
      </c>
    </row>
    <row r="54" spans="1:20" ht="24.75" customHeight="1" x14ac:dyDescent="0.25">
      <c r="A54" s="51">
        <v>45</v>
      </c>
      <c r="B54" s="147" t="s">
        <v>172</v>
      </c>
      <c r="C54" s="1"/>
      <c r="D54" s="4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T54" s="34">
        <v>2028</v>
      </c>
    </row>
    <row r="55" spans="1:20" ht="24.75" customHeight="1" x14ac:dyDescent="0.25">
      <c r="A55" s="51">
        <v>46</v>
      </c>
      <c r="B55" s="147" t="s">
        <v>173</v>
      </c>
      <c r="C55" s="1"/>
      <c r="D55" s="4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T55" s="34">
        <v>2028</v>
      </c>
    </row>
    <row r="56" spans="1:20" ht="24.75" customHeight="1" x14ac:dyDescent="0.25">
      <c r="A56" s="51">
        <v>47</v>
      </c>
      <c r="B56" s="147" t="s">
        <v>174</v>
      </c>
      <c r="C56" s="1"/>
      <c r="D56" s="4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T56" s="34">
        <v>2028</v>
      </c>
    </row>
    <row r="57" spans="1:20" ht="24.75" customHeight="1" x14ac:dyDescent="0.25">
      <c r="A57" s="51">
        <v>48</v>
      </c>
      <c r="B57" s="147" t="s">
        <v>175</v>
      </c>
      <c r="C57" s="1"/>
      <c r="D57" s="4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T57" s="34">
        <v>2028</v>
      </c>
    </row>
    <row r="58" spans="1:20" ht="24.75" customHeight="1" x14ac:dyDescent="0.25">
      <c r="A58" s="51">
        <v>49</v>
      </c>
      <c r="B58" s="147" t="s">
        <v>176</v>
      </c>
      <c r="C58" s="1"/>
      <c r="D58" s="4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T58" s="34">
        <v>2028</v>
      </c>
    </row>
    <row r="59" spans="1:20" ht="24.75" customHeight="1" x14ac:dyDescent="0.25">
      <c r="A59" s="51">
        <v>50</v>
      </c>
      <c r="B59" s="147" t="s">
        <v>177</v>
      </c>
      <c r="C59" s="1"/>
      <c r="D59" s="4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T59" s="34">
        <v>2028</v>
      </c>
    </row>
    <row r="60" spans="1:20" ht="24.75" customHeight="1" x14ac:dyDescent="0.25">
      <c r="A60" s="51">
        <v>51</v>
      </c>
      <c r="B60" s="147" t="s">
        <v>178</v>
      </c>
      <c r="C60" s="1"/>
      <c r="D60" s="4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T60" s="34">
        <v>2028</v>
      </c>
    </row>
    <row r="61" spans="1:20" ht="24.75" customHeight="1" x14ac:dyDescent="0.25">
      <c r="A61" s="51">
        <v>52</v>
      </c>
      <c r="B61" s="147" t="s">
        <v>179</v>
      </c>
      <c r="C61" s="1"/>
      <c r="D61" s="4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T61" s="34">
        <v>2028</v>
      </c>
    </row>
    <row r="62" spans="1:20" ht="24.75" customHeight="1" x14ac:dyDescent="0.25">
      <c r="A62" s="51">
        <v>53</v>
      </c>
      <c r="B62" s="147" t="s">
        <v>180</v>
      </c>
      <c r="C62" s="1"/>
      <c r="D62" s="4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T62" s="34">
        <v>2028</v>
      </c>
    </row>
    <row r="63" spans="1:20" ht="24.75" customHeight="1" x14ac:dyDescent="0.25">
      <c r="A63" s="51">
        <v>54</v>
      </c>
      <c r="B63" s="147" t="s">
        <v>181</v>
      </c>
      <c r="C63" s="1"/>
      <c r="D63" s="4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T63" s="34">
        <v>2028</v>
      </c>
    </row>
    <row r="64" spans="1:20" ht="24.75" customHeight="1" x14ac:dyDescent="0.25">
      <c r="A64" s="51">
        <v>55</v>
      </c>
      <c r="B64" s="147" t="s">
        <v>182</v>
      </c>
      <c r="C64" s="1"/>
      <c r="D64" s="4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T64" s="34">
        <v>2028</v>
      </c>
    </row>
    <row r="65" spans="1:20" ht="24.75" customHeight="1" x14ac:dyDescent="0.25">
      <c r="A65" s="51">
        <v>56</v>
      </c>
      <c r="B65" s="147" t="s">
        <v>183</v>
      </c>
      <c r="C65" s="1"/>
      <c r="D65" s="4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T65" s="34">
        <v>2028</v>
      </c>
    </row>
    <row r="66" spans="1:20" ht="24.75" customHeight="1" x14ac:dyDescent="0.25">
      <c r="A66" s="51">
        <v>57</v>
      </c>
      <c r="B66" s="147" t="s">
        <v>184</v>
      </c>
      <c r="C66" s="1"/>
      <c r="D66" s="4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T66" s="34">
        <v>2028</v>
      </c>
    </row>
    <row r="67" spans="1:20" ht="24.75" customHeight="1" x14ac:dyDescent="0.25">
      <c r="A67" s="51">
        <v>58</v>
      </c>
      <c r="B67" s="147" t="s">
        <v>185</v>
      </c>
      <c r="C67" s="1"/>
      <c r="D67" s="4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T67" s="34">
        <v>2028</v>
      </c>
    </row>
    <row r="68" spans="1:20" ht="24.75" customHeight="1" x14ac:dyDescent="0.25">
      <c r="A68" s="51">
        <v>59</v>
      </c>
      <c r="B68" s="147" t="s">
        <v>186</v>
      </c>
      <c r="C68" s="1"/>
      <c r="D68" s="4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T68" s="34">
        <v>2028</v>
      </c>
    </row>
    <row r="69" spans="1:20" ht="24.75" customHeight="1" x14ac:dyDescent="0.25">
      <c r="A69" s="51">
        <v>60</v>
      </c>
      <c r="B69" s="147" t="s">
        <v>187</v>
      </c>
      <c r="C69" s="1"/>
      <c r="D69" s="4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T69" s="34">
        <v>2028</v>
      </c>
    </row>
    <row r="70" spans="1:20" ht="24.75" customHeight="1" x14ac:dyDescent="0.25">
      <c r="A70" s="51">
        <v>61</v>
      </c>
      <c r="B70" s="147" t="s">
        <v>188</v>
      </c>
      <c r="C70" s="1"/>
      <c r="D70" s="4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T70" s="34">
        <v>2028</v>
      </c>
    </row>
    <row r="71" spans="1:20" ht="24.75" customHeight="1" x14ac:dyDescent="0.25">
      <c r="A71" s="51">
        <v>62</v>
      </c>
      <c r="B71" s="147" t="s">
        <v>189</v>
      </c>
      <c r="C71" s="1"/>
      <c r="D71" s="4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T71" s="34">
        <v>2028</v>
      </c>
    </row>
    <row r="72" spans="1:20" ht="24.75" customHeight="1" x14ac:dyDescent="0.25">
      <c r="A72" s="51">
        <v>63</v>
      </c>
      <c r="B72" s="147" t="s">
        <v>190</v>
      </c>
      <c r="C72" s="1"/>
      <c r="D72" s="4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T72" s="34">
        <v>2028</v>
      </c>
    </row>
    <row r="73" spans="1:20" ht="24.75" customHeight="1" x14ac:dyDescent="0.25">
      <c r="A73" s="51">
        <v>64</v>
      </c>
      <c r="B73" s="147" t="s">
        <v>191</v>
      </c>
      <c r="C73" s="1"/>
      <c r="D73" s="4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T73" s="34">
        <v>2028</v>
      </c>
    </row>
    <row r="74" spans="1:20" ht="24.75" customHeight="1" x14ac:dyDescent="0.25">
      <c r="A74" s="51">
        <v>65</v>
      </c>
      <c r="B74" s="147" t="s">
        <v>192</v>
      </c>
      <c r="C74" s="1"/>
      <c r="D74" s="4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T74" s="34">
        <v>2028</v>
      </c>
    </row>
    <row r="75" spans="1:20" ht="24.75" customHeight="1" x14ac:dyDescent="0.25">
      <c r="A75" s="51">
        <v>66</v>
      </c>
      <c r="B75" s="147" t="s">
        <v>193</v>
      </c>
      <c r="C75" s="1"/>
      <c r="D75" s="4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T75" s="34">
        <v>2028</v>
      </c>
    </row>
    <row r="76" spans="1:20" ht="24.75" customHeight="1" x14ac:dyDescent="0.25">
      <c r="A76" s="51">
        <v>67</v>
      </c>
      <c r="B76" s="147" t="s">
        <v>194</v>
      </c>
      <c r="C76" s="1"/>
      <c r="D76" s="4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T76" s="34">
        <v>2028</v>
      </c>
    </row>
    <row r="77" spans="1:20" ht="24.75" customHeight="1" x14ac:dyDescent="0.25">
      <c r="A77" s="51">
        <v>68</v>
      </c>
      <c r="B77" s="147" t="s">
        <v>195</v>
      </c>
      <c r="C77" s="1"/>
      <c r="D77" s="4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T77" s="34">
        <v>2028</v>
      </c>
    </row>
    <row r="78" spans="1:20" ht="24.75" customHeight="1" x14ac:dyDescent="0.25">
      <c r="A78" s="51">
        <v>69</v>
      </c>
      <c r="B78" s="147" t="s">
        <v>196</v>
      </c>
      <c r="C78" s="1"/>
      <c r="D78" s="4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T78" s="34">
        <v>2028</v>
      </c>
    </row>
    <row r="79" spans="1:20" ht="24.75" customHeight="1" x14ac:dyDescent="0.25">
      <c r="A79" s="51">
        <v>70</v>
      </c>
      <c r="B79" s="147" t="s">
        <v>197</v>
      </c>
      <c r="C79" s="1"/>
      <c r="D79" s="4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T79" s="34">
        <v>2028</v>
      </c>
    </row>
    <row r="80" spans="1:20" ht="24.75" customHeight="1" x14ac:dyDescent="0.25">
      <c r="A80" s="51">
        <v>71</v>
      </c>
      <c r="B80" s="147" t="s">
        <v>198</v>
      </c>
      <c r="C80" s="1"/>
      <c r="D80" s="4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T80" s="34">
        <v>2028</v>
      </c>
    </row>
    <row r="81" spans="1:20" ht="24.75" customHeight="1" x14ac:dyDescent="0.25">
      <c r="A81" s="51">
        <v>72</v>
      </c>
      <c r="B81" s="147" t="s">
        <v>199</v>
      </c>
      <c r="C81" s="1"/>
      <c r="D81" s="4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T81" s="34">
        <v>2028</v>
      </c>
    </row>
    <row r="82" spans="1:20" ht="24.75" customHeight="1" x14ac:dyDescent="0.25">
      <c r="A82" s="51">
        <v>73</v>
      </c>
      <c r="B82" s="147" t="s">
        <v>200</v>
      </c>
      <c r="C82" s="1"/>
      <c r="D82" s="4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T82" s="34">
        <v>2028</v>
      </c>
    </row>
    <row r="83" spans="1:20" ht="24.75" customHeight="1" x14ac:dyDescent="0.25">
      <c r="A83" s="51">
        <v>74</v>
      </c>
      <c r="B83" s="147" t="s">
        <v>201</v>
      </c>
      <c r="C83" s="1"/>
      <c r="D83" s="4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T83" s="34">
        <v>2028</v>
      </c>
    </row>
    <row r="84" spans="1:20" ht="24.75" customHeight="1" x14ac:dyDescent="0.25">
      <c r="A84" s="51">
        <v>75</v>
      </c>
      <c r="B84" s="147" t="s">
        <v>202</v>
      </c>
      <c r="C84" s="1"/>
      <c r="D84" s="4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T84" s="34">
        <v>2028</v>
      </c>
    </row>
    <row r="85" spans="1:20" ht="24.75" customHeight="1" x14ac:dyDescent="0.25">
      <c r="A85" s="51">
        <v>76</v>
      </c>
      <c r="B85" s="147" t="s">
        <v>203</v>
      </c>
      <c r="C85" s="1"/>
      <c r="D85" s="4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T85" s="34">
        <v>2028</v>
      </c>
    </row>
    <row r="86" spans="1:20" ht="24.75" customHeight="1" x14ac:dyDescent="0.25">
      <c r="A86" s="51">
        <v>77</v>
      </c>
      <c r="B86" s="147" t="s">
        <v>204</v>
      </c>
      <c r="C86" s="1"/>
      <c r="D86" s="4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T86" s="34">
        <v>2028</v>
      </c>
    </row>
    <row r="87" spans="1:20" ht="24.75" customHeight="1" x14ac:dyDescent="0.25">
      <c r="A87" s="51">
        <v>78</v>
      </c>
      <c r="B87" s="147" t="s">
        <v>205</v>
      </c>
      <c r="C87" s="1"/>
      <c r="D87" s="4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T87" s="34">
        <v>2028</v>
      </c>
    </row>
    <row r="88" spans="1:20" ht="24.75" customHeight="1" x14ac:dyDescent="0.25">
      <c r="A88" s="51">
        <v>79</v>
      </c>
      <c r="B88" s="147" t="s">
        <v>206</v>
      </c>
      <c r="C88" s="1"/>
      <c r="D88" s="4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T88" s="34">
        <v>2028</v>
      </c>
    </row>
    <row r="89" spans="1:20" ht="24.75" customHeight="1" x14ac:dyDescent="0.25">
      <c r="A89" s="51">
        <v>80</v>
      </c>
      <c r="B89" s="147" t="s">
        <v>207</v>
      </c>
      <c r="C89" s="1"/>
      <c r="D89" s="4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T89" s="34">
        <v>2028</v>
      </c>
    </row>
    <row r="90" spans="1:20" ht="24.75" customHeight="1" x14ac:dyDescent="0.25">
      <c r="A90" s="51">
        <v>81</v>
      </c>
      <c r="B90" s="147" t="s">
        <v>208</v>
      </c>
      <c r="C90" s="1"/>
      <c r="D90" s="4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T90" s="34">
        <v>2028</v>
      </c>
    </row>
    <row r="91" spans="1:20" ht="24.75" customHeight="1" x14ac:dyDescent="0.25">
      <c r="A91" s="51">
        <v>82</v>
      </c>
      <c r="B91" s="147" t="s">
        <v>209</v>
      </c>
      <c r="C91" s="1"/>
      <c r="D91" s="4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T91" s="34">
        <v>2028</v>
      </c>
    </row>
    <row r="92" spans="1:20" ht="24.75" customHeight="1" x14ac:dyDescent="0.25">
      <c r="A92" s="51">
        <v>83</v>
      </c>
      <c r="B92" s="147" t="s">
        <v>210</v>
      </c>
      <c r="C92" s="1"/>
      <c r="D92" s="4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T92" s="34">
        <v>2028</v>
      </c>
    </row>
    <row r="93" spans="1:20" ht="24.75" customHeight="1" x14ac:dyDescent="0.25">
      <c r="A93" s="51">
        <v>84</v>
      </c>
      <c r="B93" s="147" t="s">
        <v>211</v>
      </c>
      <c r="C93" s="1"/>
      <c r="D93" s="4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T93" s="34">
        <v>2028</v>
      </c>
    </row>
    <row r="94" spans="1:20" ht="24.75" customHeight="1" x14ac:dyDescent="0.25">
      <c r="A94" s="51">
        <v>85</v>
      </c>
      <c r="B94" s="147" t="s">
        <v>212</v>
      </c>
      <c r="C94" s="1"/>
      <c r="D94" s="4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T94" s="34">
        <v>2028</v>
      </c>
    </row>
    <row r="95" spans="1:20" ht="24.75" customHeight="1" x14ac:dyDescent="0.25">
      <c r="A95" s="51">
        <v>86</v>
      </c>
      <c r="B95" s="147" t="s">
        <v>213</v>
      </c>
      <c r="C95" s="1"/>
      <c r="D95" s="4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T95" s="34">
        <v>2028</v>
      </c>
    </row>
    <row r="96" spans="1:20" ht="24.75" customHeight="1" x14ac:dyDescent="0.25">
      <c r="A96" s="51">
        <v>87</v>
      </c>
      <c r="B96" s="147" t="s">
        <v>214</v>
      </c>
      <c r="C96" s="1"/>
      <c r="D96" s="4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T96" s="34">
        <v>2028</v>
      </c>
    </row>
    <row r="97" spans="1:20" ht="24.75" customHeight="1" x14ac:dyDescent="0.25">
      <c r="A97" s="51">
        <v>88</v>
      </c>
      <c r="B97" s="147" t="s">
        <v>215</v>
      </c>
      <c r="C97" s="1"/>
      <c r="D97" s="4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T97" s="34">
        <v>2028</v>
      </c>
    </row>
    <row r="98" spans="1:20" ht="24.75" customHeight="1" x14ac:dyDescent="0.25">
      <c r="A98" s="51">
        <v>89</v>
      </c>
      <c r="B98" s="147" t="s">
        <v>216</v>
      </c>
      <c r="C98" s="1"/>
      <c r="D98" s="4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T98" s="34">
        <v>2028</v>
      </c>
    </row>
    <row r="99" spans="1:20" ht="24.75" customHeight="1" x14ac:dyDescent="0.25">
      <c r="A99" s="51">
        <v>90</v>
      </c>
      <c r="B99" s="147" t="s">
        <v>217</v>
      </c>
      <c r="C99" s="1"/>
      <c r="D99" s="4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T99" s="34">
        <v>2028</v>
      </c>
    </row>
    <row r="100" spans="1:20" ht="24.75" customHeight="1" x14ac:dyDescent="0.25">
      <c r="A100" s="51">
        <v>91</v>
      </c>
      <c r="B100" s="147" t="s">
        <v>218</v>
      </c>
      <c r="C100" s="1"/>
      <c r="D100" s="4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T100" s="34">
        <v>2028</v>
      </c>
    </row>
    <row r="101" spans="1:20" ht="24.75" customHeight="1" x14ac:dyDescent="0.25">
      <c r="A101" s="51">
        <v>92</v>
      </c>
      <c r="B101" s="147" t="s">
        <v>219</v>
      </c>
      <c r="C101" s="1"/>
      <c r="D101" s="4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T101" s="34">
        <v>2028</v>
      </c>
    </row>
    <row r="102" spans="1:20" ht="24.75" customHeight="1" x14ac:dyDescent="0.25">
      <c r="A102" s="51">
        <v>93</v>
      </c>
      <c r="B102" s="147" t="s">
        <v>220</v>
      </c>
      <c r="C102" s="1"/>
      <c r="D102" s="4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T102" s="34">
        <v>2028</v>
      </c>
    </row>
    <row r="103" spans="1:20" ht="24.75" customHeight="1" x14ac:dyDescent="0.25">
      <c r="A103" s="51">
        <v>94</v>
      </c>
      <c r="B103" s="147" t="s">
        <v>221</v>
      </c>
      <c r="C103" s="1"/>
      <c r="D103" s="4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T103" s="34">
        <v>2028</v>
      </c>
    </row>
    <row r="104" spans="1:20" ht="24.75" customHeight="1" x14ac:dyDescent="0.25">
      <c r="A104" s="51">
        <v>95</v>
      </c>
      <c r="B104" s="147" t="s">
        <v>222</v>
      </c>
      <c r="C104" s="1"/>
      <c r="D104" s="4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T104" s="34">
        <v>2028</v>
      </c>
    </row>
    <row r="105" spans="1:20" ht="24.75" customHeight="1" x14ac:dyDescent="0.25">
      <c r="A105" s="51">
        <v>96</v>
      </c>
      <c r="B105" s="147" t="s">
        <v>223</v>
      </c>
      <c r="C105" s="1"/>
      <c r="D105" s="4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T105" s="34">
        <v>2028</v>
      </c>
    </row>
    <row r="106" spans="1:20" ht="24.75" customHeight="1" x14ac:dyDescent="0.25">
      <c r="A106" s="51">
        <v>97</v>
      </c>
      <c r="B106" s="147" t="s">
        <v>224</v>
      </c>
      <c r="C106" s="1"/>
      <c r="D106" s="4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T106" s="34">
        <v>2028</v>
      </c>
    </row>
    <row r="107" spans="1:20" ht="24.75" customHeight="1" x14ac:dyDescent="0.25">
      <c r="A107" s="51">
        <v>98</v>
      </c>
      <c r="B107" s="147" t="s">
        <v>225</v>
      </c>
      <c r="C107" s="1"/>
      <c r="D107" s="4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T107" s="34">
        <v>2028</v>
      </c>
    </row>
    <row r="108" spans="1:20" ht="24.75" customHeight="1" x14ac:dyDescent="0.25">
      <c r="A108" s="51">
        <v>99</v>
      </c>
      <c r="B108" s="147" t="s">
        <v>226</v>
      </c>
      <c r="C108" s="1"/>
      <c r="D108" s="4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T108" s="34">
        <v>2028</v>
      </c>
    </row>
    <row r="109" spans="1:20" ht="24.75" customHeight="1" x14ac:dyDescent="0.25">
      <c r="A109" s="51">
        <v>100</v>
      </c>
      <c r="B109" s="147" t="s">
        <v>227</v>
      </c>
      <c r="C109" s="1"/>
      <c r="D109" s="4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T109" s="34">
        <v>2028</v>
      </c>
    </row>
    <row r="110" spans="1:20" ht="24.75" customHeight="1" x14ac:dyDescent="0.25">
      <c r="A110" s="51">
        <v>101</v>
      </c>
      <c r="B110" s="147" t="s">
        <v>228</v>
      </c>
      <c r="C110" s="1" t="s">
        <v>1123</v>
      </c>
      <c r="D110" s="4">
        <v>54</v>
      </c>
      <c r="E110" s="5">
        <v>3500</v>
      </c>
      <c r="F110" s="5">
        <v>3500</v>
      </c>
      <c r="G110" s="5">
        <v>3500</v>
      </c>
      <c r="H110" s="5">
        <v>3500</v>
      </c>
      <c r="I110" s="5">
        <v>3500</v>
      </c>
      <c r="J110" s="5">
        <v>3500</v>
      </c>
      <c r="K110" s="5">
        <v>3500</v>
      </c>
      <c r="L110" s="5">
        <v>3500</v>
      </c>
      <c r="M110" s="5">
        <v>3500</v>
      </c>
      <c r="N110" s="5">
        <v>3500</v>
      </c>
      <c r="O110" s="5">
        <v>3500</v>
      </c>
      <c r="P110" s="5">
        <v>3500</v>
      </c>
      <c r="Q110" s="5">
        <v>3500</v>
      </c>
      <c r="T110" s="34">
        <v>2028</v>
      </c>
    </row>
    <row r="111" spans="1:20" ht="24.75" customHeight="1" x14ac:dyDescent="0.25">
      <c r="A111" s="51">
        <v>102</v>
      </c>
      <c r="B111" s="147" t="s">
        <v>229</v>
      </c>
      <c r="C111" s="1"/>
      <c r="D111" s="4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T111" s="34">
        <v>2028</v>
      </c>
    </row>
    <row r="112" spans="1:20" ht="24.75" customHeight="1" x14ac:dyDescent="0.25">
      <c r="A112" s="51">
        <v>103</v>
      </c>
      <c r="B112" s="147" t="s">
        <v>230</v>
      </c>
      <c r="C112" s="1"/>
      <c r="D112" s="4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T112" s="34">
        <v>2028</v>
      </c>
    </row>
    <row r="113" spans="1:20" ht="24.75" customHeight="1" x14ac:dyDescent="0.25">
      <c r="A113" s="51">
        <v>104</v>
      </c>
      <c r="B113" s="147" t="s">
        <v>231</v>
      </c>
      <c r="C113" s="1"/>
      <c r="D113" s="4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T113" s="34">
        <v>2028</v>
      </c>
    </row>
    <row r="114" spans="1:20" ht="24.75" customHeight="1" x14ac:dyDescent="0.25">
      <c r="A114" s="51">
        <v>105</v>
      </c>
      <c r="B114" s="147" t="s">
        <v>232</v>
      </c>
      <c r="C114" s="1"/>
      <c r="D114" s="4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T114" s="34">
        <v>2028</v>
      </c>
    </row>
    <row r="115" spans="1:20" ht="24.75" customHeight="1" x14ac:dyDescent="0.25">
      <c r="A115" s="51">
        <v>106</v>
      </c>
      <c r="B115" s="147" t="s">
        <v>233</v>
      </c>
      <c r="C115" s="1"/>
      <c r="D115" s="4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T115" s="34">
        <v>2028</v>
      </c>
    </row>
    <row r="116" spans="1:20" ht="24.75" customHeight="1" x14ac:dyDescent="0.25">
      <c r="A116" s="51">
        <v>107</v>
      </c>
      <c r="B116" s="147" t="s">
        <v>234</v>
      </c>
      <c r="C116" s="1"/>
      <c r="D116" s="4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T116" s="34">
        <v>2028</v>
      </c>
    </row>
    <row r="117" spans="1:20" ht="24.75" customHeight="1" x14ac:dyDescent="0.25">
      <c r="A117" s="51">
        <v>108</v>
      </c>
      <c r="B117" s="147" t="s">
        <v>235</v>
      </c>
      <c r="C117" s="1"/>
      <c r="D117" s="4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T117" s="34">
        <v>2028</v>
      </c>
    </row>
    <row r="118" spans="1:20" ht="24.75" customHeight="1" x14ac:dyDescent="0.25">
      <c r="A118" s="51">
        <v>109</v>
      </c>
      <c r="B118" s="147" t="s">
        <v>236</v>
      </c>
      <c r="C118" s="1"/>
      <c r="D118" s="4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T118" s="34">
        <v>2028</v>
      </c>
    </row>
    <row r="119" spans="1:20" ht="24.75" customHeight="1" x14ac:dyDescent="0.25">
      <c r="A119" s="51">
        <v>110</v>
      </c>
      <c r="B119" s="147" t="s">
        <v>237</v>
      </c>
      <c r="C119" s="1"/>
      <c r="D119" s="4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T119" s="34">
        <v>2028</v>
      </c>
    </row>
    <row r="120" spans="1:20" ht="24.75" customHeight="1" x14ac:dyDescent="0.25">
      <c r="A120" s="51">
        <v>111</v>
      </c>
      <c r="B120" s="147" t="s">
        <v>238</v>
      </c>
      <c r="C120" s="1"/>
      <c r="D120" s="4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T120" s="34">
        <v>2028</v>
      </c>
    </row>
    <row r="121" spans="1:20" ht="24.75" customHeight="1" x14ac:dyDescent="0.25">
      <c r="A121" s="51">
        <v>112</v>
      </c>
      <c r="B121" s="147" t="s">
        <v>239</v>
      </c>
      <c r="C121" s="1"/>
      <c r="D121" s="4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T121" s="34">
        <v>2028</v>
      </c>
    </row>
    <row r="122" spans="1:20" ht="24.75" customHeight="1" x14ac:dyDescent="0.25">
      <c r="A122" s="51">
        <v>113</v>
      </c>
      <c r="B122" s="147" t="s">
        <v>240</v>
      </c>
      <c r="C122" s="1"/>
      <c r="D122" s="4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T122" s="34">
        <v>2028</v>
      </c>
    </row>
    <row r="123" spans="1:20" ht="24.75" customHeight="1" x14ac:dyDescent="0.25">
      <c r="A123" s="51">
        <v>114</v>
      </c>
      <c r="B123" s="147" t="s">
        <v>241</v>
      </c>
      <c r="C123" s="1"/>
      <c r="D123" s="4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T123" s="34">
        <v>2028</v>
      </c>
    </row>
    <row r="124" spans="1:20" ht="24.75" customHeight="1" x14ac:dyDescent="0.25">
      <c r="A124" s="51">
        <v>115</v>
      </c>
      <c r="B124" s="147" t="s">
        <v>242</v>
      </c>
      <c r="C124" s="1"/>
      <c r="D124" s="4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T124" s="34">
        <v>2028</v>
      </c>
    </row>
    <row r="125" spans="1:20" ht="24.75" customHeight="1" x14ac:dyDescent="0.25">
      <c r="A125" s="51">
        <v>116</v>
      </c>
      <c r="B125" s="147" t="s">
        <v>243</v>
      </c>
      <c r="C125" s="1"/>
      <c r="D125" s="4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T125" s="34">
        <v>2028</v>
      </c>
    </row>
    <row r="126" spans="1:20" ht="24.75" customHeight="1" x14ac:dyDescent="0.25">
      <c r="A126" s="51">
        <v>117</v>
      </c>
      <c r="B126" s="147" t="s">
        <v>244</v>
      </c>
      <c r="C126" s="1"/>
      <c r="D126" s="4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T126" s="34">
        <v>2028</v>
      </c>
    </row>
    <row r="127" spans="1:20" ht="24.75" customHeight="1" x14ac:dyDescent="0.25">
      <c r="A127" s="51">
        <v>118</v>
      </c>
      <c r="B127" s="147" t="s">
        <v>245</v>
      </c>
      <c r="C127" s="1"/>
      <c r="D127" s="4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T127" s="34">
        <v>2028</v>
      </c>
    </row>
    <row r="128" spans="1:20" ht="24.75" customHeight="1" x14ac:dyDescent="0.25">
      <c r="A128" s="51">
        <v>119</v>
      </c>
      <c r="B128" s="147" t="s">
        <v>246</v>
      </c>
      <c r="C128" s="1"/>
      <c r="D128" s="4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T128" s="34">
        <v>2028</v>
      </c>
    </row>
    <row r="129" spans="1:20" ht="24.75" customHeight="1" x14ac:dyDescent="0.25">
      <c r="A129" s="51">
        <v>120</v>
      </c>
      <c r="B129" s="147" t="s">
        <v>247</v>
      </c>
      <c r="C129" s="1"/>
      <c r="D129" s="4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T129" s="34">
        <v>2028</v>
      </c>
    </row>
    <row r="130" spans="1:20" ht="24.75" customHeight="1" x14ac:dyDescent="0.25">
      <c r="A130" s="51">
        <v>121</v>
      </c>
      <c r="B130" s="147" t="s">
        <v>248</v>
      </c>
      <c r="C130" s="1"/>
      <c r="D130" s="4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T130" s="34">
        <v>2028</v>
      </c>
    </row>
    <row r="131" spans="1:20" ht="24.75" customHeight="1" x14ac:dyDescent="0.25">
      <c r="A131" s="51">
        <v>122</v>
      </c>
      <c r="B131" s="147" t="s">
        <v>249</v>
      </c>
      <c r="C131" s="1"/>
      <c r="D131" s="4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T131" s="34">
        <v>2028</v>
      </c>
    </row>
    <row r="132" spans="1:20" ht="24.75" customHeight="1" x14ac:dyDescent="0.25">
      <c r="A132" s="51">
        <v>123</v>
      </c>
      <c r="B132" s="147" t="s">
        <v>250</v>
      </c>
      <c r="C132" s="1"/>
      <c r="D132" s="4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T132" s="34">
        <v>2028</v>
      </c>
    </row>
    <row r="133" spans="1:20" ht="24.75" customHeight="1" x14ac:dyDescent="0.25">
      <c r="A133" s="51">
        <v>124</v>
      </c>
      <c r="B133" s="147" t="s">
        <v>251</v>
      </c>
      <c r="C133" s="1"/>
      <c r="D133" s="4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T133" s="34">
        <v>2028</v>
      </c>
    </row>
    <row r="134" spans="1:20" ht="24.75" customHeight="1" x14ac:dyDescent="0.25">
      <c r="A134" s="51">
        <v>125</v>
      </c>
      <c r="B134" s="147" t="s">
        <v>252</v>
      </c>
      <c r="C134" s="1"/>
      <c r="D134" s="4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T134" s="34">
        <v>2028</v>
      </c>
    </row>
    <row r="135" spans="1:20" ht="24.75" customHeight="1" x14ac:dyDescent="0.25">
      <c r="A135" s="51">
        <v>126</v>
      </c>
      <c r="B135" s="147" t="s">
        <v>253</v>
      </c>
      <c r="C135" s="1"/>
      <c r="D135" s="4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T135" s="34">
        <v>2028</v>
      </c>
    </row>
    <row r="136" spans="1:20" ht="24.75" customHeight="1" x14ac:dyDescent="0.25">
      <c r="A136" s="51">
        <v>127</v>
      </c>
      <c r="B136" s="147" t="s">
        <v>254</v>
      </c>
      <c r="C136" s="1"/>
      <c r="D136" s="4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T136" s="34">
        <v>2028</v>
      </c>
    </row>
    <row r="137" spans="1:20" ht="24.75" customHeight="1" x14ac:dyDescent="0.25">
      <c r="A137" s="51">
        <v>128</v>
      </c>
      <c r="B137" s="147" t="s">
        <v>255</v>
      </c>
      <c r="C137" s="1"/>
      <c r="D137" s="4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T137" s="34">
        <v>2028</v>
      </c>
    </row>
    <row r="138" spans="1:20" ht="24.75" customHeight="1" x14ac:dyDescent="0.25">
      <c r="A138" s="51">
        <v>129</v>
      </c>
      <c r="B138" s="147" t="s">
        <v>256</v>
      </c>
      <c r="C138" s="1"/>
      <c r="D138" s="4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T138" s="34">
        <v>2028</v>
      </c>
    </row>
    <row r="139" spans="1:20" ht="24.75" customHeight="1" x14ac:dyDescent="0.25">
      <c r="A139" s="51">
        <v>130</v>
      </c>
      <c r="B139" s="147" t="s">
        <v>257</v>
      </c>
      <c r="C139" s="1"/>
      <c r="D139" s="4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T139" s="34">
        <v>2028</v>
      </c>
    </row>
    <row r="140" spans="1:20" ht="24.75" customHeight="1" x14ac:dyDescent="0.25">
      <c r="A140" s="51">
        <v>131</v>
      </c>
      <c r="B140" s="147" t="s">
        <v>258</v>
      </c>
      <c r="C140" s="1"/>
      <c r="D140" s="4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T140" s="34">
        <v>2028</v>
      </c>
    </row>
    <row r="141" spans="1:20" ht="24.75" customHeight="1" x14ac:dyDescent="0.25">
      <c r="A141" s="51">
        <v>132</v>
      </c>
      <c r="B141" s="147" t="s">
        <v>259</v>
      </c>
      <c r="C141" s="1"/>
      <c r="D141" s="4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T141" s="34">
        <v>2028</v>
      </c>
    </row>
    <row r="142" spans="1:20" ht="24.75" customHeight="1" x14ac:dyDescent="0.25">
      <c r="A142" s="51">
        <v>133</v>
      </c>
      <c r="B142" s="147" t="s">
        <v>260</v>
      </c>
      <c r="C142" s="1"/>
      <c r="D142" s="4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T142" s="34">
        <v>2028</v>
      </c>
    </row>
    <row r="143" spans="1:20" ht="24.75" customHeight="1" x14ac:dyDescent="0.25">
      <c r="A143" s="51">
        <v>134</v>
      </c>
      <c r="B143" s="147" t="s">
        <v>261</v>
      </c>
      <c r="C143" s="1"/>
      <c r="D143" s="4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T143" s="34">
        <v>2028</v>
      </c>
    </row>
    <row r="144" spans="1:20" ht="24.75" customHeight="1" x14ac:dyDescent="0.25">
      <c r="A144" s="51">
        <v>135</v>
      </c>
      <c r="B144" s="147" t="s">
        <v>262</v>
      </c>
      <c r="C144" s="1"/>
      <c r="D144" s="4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T144" s="34">
        <v>2028</v>
      </c>
    </row>
    <row r="145" spans="1:20" ht="24.75" customHeight="1" x14ac:dyDescent="0.25">
      <c r="A145" s="51">
        <v>136</v>
      </c>
      <c r="B145" s="147" t="s">
        <v>263</v>
      </c>
      <c r="C145" s="1"/>
      <c r="D145" s="4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T145" s="34">
        <v>2028</v>
      </c>
    </row>
    <row r="146" spans="1:20" ht="24.75" customHeight="1" x14ac:dyDescent="0.25">
      <c r="A146" s="51">
        <v>137</v>
      </c>
      <c r="B146" s="147" t="s">
        <v>264</v>
      </c>
      <c r="C146" s="1"/>
      <c r="D146" s="4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T146" s="34">
        <v>2028</v>
      </c>
    </row>
    <row r="147" spans="1:20" ht="24.75" customHeight="1" x14ac:dyDescent="0.25">
      <c r="A147" s="51">
        <v>138</v>
      </c>
      <c r="B147" s="147" t="s">
        <v>265</v>
      </c>
      <c r="C147" s="1"/>
      <c r="D147" s="4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T147" s="34">
        <v>2028</v>
      </c>
    </row>
    <row r="148" spans="1:20" ht="24.75" customHeight="1" x14ac:dyDescent="0.25">
      <c r="A148" s="51">
        <v>139</v>
      </c>
      <c r="B148" s="147" t="s">
        <v>266</v>
      </c>
      <c r="C148" s="1"/>
      <c r="D148" s="4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T148" s="34">
        <v>2028</v>
      </c>
    </row>
    <row r="149" spans="1:20" ht="24.75" customHeight="1" x14ac:dyDescent="0.25">
      <c r="A149" s="51">
        <v>140</v>
      </c>
      <c r="B149" s="147" t="s">
        <v>267</v>
      </c>
      <c r="C149" s="1"/>
      <c r="D149" s="4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T149" s="34">
        <v>2028</v>
      </c>
    </row>
    <row r="150" spans="1:20" ht="24.75" customHeight="1" x14ac:dyDescent="0.25">
      <c r="A150" s="51">
        <v>141</v>
      </c>
      <c r="B150" s="147" t="s">
        <v>268</v>
      </c>
      <c r="C150" s="1"/>
      <c r="D150" s="4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T150" s="34">
        <v>2028</v>
      </c>
    </row>
    <row r="151" spans="1:20" ht="24.75" customHeight="1" x14ac:dyDescent="0.25">
      <c r="A151" s="51">
        <v>142</v>
      </c>
      <c r="B151" s="147" t="s">
        <v>269</v>
      </c>
      <c r="C151" s="1"/>
      <c r="D151" s="4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T151" s="34">
        <v>2028</v>
      </c>
    </row>
    <row r="152" spans="1:20" ht="24.75" customHeight="1" x14ac:dyDescent="0.25">
      <c r="A152" s="51">
        <v>143</v>
      </c>
      <c r="B152" s="147" t="s">
        <v>270</v>
      </c>
      <c r="C152" s="1"/>
      <c r="D152" s="4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T152" s="34">
        <v>2028</v>
      </c>
    </row>
    <row r="153" spans="1:20" ht="24.75" customHeight="1" x14ac:dyDescent="0.25">
      <c r="A153" s="51">
        <v>144</v>
      </c>
      <c r="B153" s="147" t="s">
        <v>271</v>
      </c>
      <c r="C153" s="1"/>
      <c r="D153" s="4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T153" s="34">
        <v>2028</v>
      </c>
    </row>
    <row r="154" spans="1:20" ht="24.75" customHeight="1" x14ac:dyDescent="0.25">
      <c r="A154" s="51">
        <v>145</v>
      </c>
      <c r="B154" s="147" t="s">
        <v>272</v>
      </c>
      <c r="C154" s="1"/>
      <c r="D154" s="4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T154" s="34">
        <v>2028</v>
      </c>
    </row>
    <row r="155" spans="1:20" ht="24.75" customHeight="1" x14ac:dyDescent="0.25">
      <c r="A155" s="51">
        <v>146</v>
      </c>
      <c r="B155" s="147" t="s">
        <v>273</v>
      </c>
      <c r="C155" s="1"/>
      <c r="D155" s="4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T155" s="34">
        <v>2028</v>
      </c>
    </row>
    <row r="156" spans="1:20" ht="24.75" customHeight="1" x14ac:dyDescent="0.25">
      <c r="A156" s="51">
        <v>147</v>
      </c>
      <c r="B156" s="147" t="s">
        <v>274</v>
      </c>
      <c r="C156" s="1"/>
      <c r="D156" s="4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T156" s="34">
        <v>2028</v>
      </c>
    </row>
    <row r="157" spans="1:20" ht="24.75" customHeight="1" x14ac:dyDescent="0.25">
      <c r="A157" s="51">
        <v>148</v>
      </c>
      <c r="B157" s="147" t="s">
        <v>275</v>
      </c>
      <c r="C157" s="1"/>
      <c r="D157" s="4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T157" s="34">
        <v>2028</v>
      </c>
    </row>
    <row r="158" spans="1:20" ht="24.75" customHeight="1" x14ac:dyDescent="0.25">
      <c r="A158" s="51">
        <v>149</v>
      </c>
      <c r="B158" s="147" t="s">
        <v>276</v>
      </c>
      <c r="C158" s="1"/>
      <c r="D158" s="4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T158" s="34">
        <v>2028</v>
      </c>
    </row>
    <row r="159" spans="1:20" ht="24.75" customHeight="1" x14ac:dyDescent="0.25">
      <c r="A159" s="51">
        <v>150</v>
      </c>
      <c r="B159" s="147" t="s">
        <v>277</v>
      </c>
      <c r="C159" s="1"/>
      <c r="D159" s="4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T159" s="34">
        <v>2028</v>
      </c>
    </row>
    <row r="160" spans="1:20" ht="24.75" customHeight="1" x14ac:dyDescent="0.25">
      <c r="A160" s="51">
        <v>151</v>
      </c>
      <c r="B160" s="147" t="s">
        <v>278</v>
      </c>
      <c r="C160" s="1"/>
      <c r="D160" s="4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T160" s="34">
        <v>2028</v>
      </c>
    </row>
    <row r="161" spans="1:20" ht="24.75" customHeight="1" x14ac:dyDescent="0.25">
      <c r="A161" s="51">
        <v>152</v>
      </c>
      <c r="B161" s="147" t="s">
        <v>279</v>
      </c>
      <c r="C161" s="1"/>
      <c r="D161" s="4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T161" s="34">
        <v>2028</v>
      </c>
    </row>
    <row r="162" spans="1:20" ht="24.75" customHeight="1" x14ac:dyDescent="0.25">
      <c r="A162" s="51">
        <v>153</v>
      </c>
      <c r="B162" s="147" t="s">
        <v>280</v>
      </c>
      <c r="C162" s="1"/>
      <c r="D162" s="4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T162" s="34">
        <v>2028</v>
      </c>
    </row>
    <row r="163" spans="1:20" ht="24.75" customHeight="1" x14ac:dyDescent="0.25">
      <c r="A163" s="51">
        <v>154</v>
      </c>
      <c r="B163" s="147" t="s">
        <v>281</v>
      </c>
      <c r="C163" s="1"/>
      <c r="D163" s="4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T163" s="34">
        <v>2028</v>
      </c>
    </row>
    <row r="164" spans="1:20" ht="24.75" customHeight="1" x14ac:dyDescent="0.25">
      <c r="A164" s="51">
        <v>155</v>
      </c>
      <c r="B164" s="147" t="s">
        <v>282</v>
      </c>
      <c r="C164" s="1"/>
      <c r="D164" s="4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T164" s="34">
        <v>2028</v>
      </c>
    </row>
    <row r="165" spans="1:20" ht="24.75" customHeight="1" x14ac:dyDescent="0.25">
      <c r="A165" s="51">
        <v>156</v>
      </c>
      <c r="B165" s="147" t="s">
        <v>283</v>
      </c>
      <c r="C165" s="1"/>
      <c r="D165" s="4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T165" s="34">
        <v>2028</v>
      </c>
    </row>
    <row r="166" spans="1:20" ht="24.75" customHeight="1" x14ac:dyDescent="0.25">
      <c r="A166" s="51">
        <v>157</v>
      </c>
      <c r="B166" s="147" t="s">
        <v>284</v>
      </c>
      <c r="C166" s="1"/>
      <c r="D166" s="4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T166" s="34">
        <v>2028</v>
      </c>
    </row>
    <row r="167" spans="1:20" ht="24.75" customHeight="1" x14ac:dyDescent="0.25">
      <c r="A167" s="51">
        <v>158</v>
      </c>
      <c r="B167" s="147" t="s">
        <v>285</v>
      </c>
      <c r="C167" s="1"/>
      <c r="D167" s="4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T167" s="34">
        <v>2028</v>
      </c>
    </row>
    <row r="168" spans="1:20" ht="24.75" customHeight="1" x14ac:dyDescent="0.25">
      <c r="A168" s="51">
        <v>159</v>
      </c>
      <c r="B168" s="147" t="s">
        <v>286</v>
      </c>
      <c r="C168" s="1"/>
      <c r="D168" s="4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T168" s="34">
        <v>2028</v>
      </c>
    </row>
    <row r="169" spans="1:20" ht="24.75" customHeight="1" x14ac:dyDescent="0.25">
      <c r="A169" s="51">
        <v>160</v>
      </c>
      <c r="B169" s="147" t="s">
        <v>287</v>
      </c>
      <c r="C169" s="1"/>
      <c r="D169" s="4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T169" s="34">
        <v>2028</v>
      </c>
    </row>
    <row r="170" spans="1:20" ht="24.75" customHeight="1" x14ac:dyDescent="0.25">
      <c r="A170" s="51">
        <v>161</v>
      </c>
      <c r="B170" s="147" t="s">
        <v>288</v>
      </c>
      <c r="C170" s="1"/>
      <c r="D170" s="4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T170" s="34">
        <v>2028</v>
      </c>
    </row>
    <row r="171" spans="1:20" ht="24.75" customHeight="1" x14ac:dyDescent="0.25">
      <c r="A171" s="51">
        <v>162</v>
      </c>
      <c r="B171" s="147" t="s">
        <v>289</v>
      </c>
      <c r="C171" s="1"/>
      <c r="D171" s="4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T171" s="34">
        <v>2028</v>
      </c>
    </row>
    <row r="172" spans="1:20" ht="24.75" customHeight="1" x14ac:dyDescent="0.25">
      <c r="A172" s="51">
        <v>163</v>
      </c>
      <c r="B172" s="147" t="s">
        <v>290</v>
      </c>
      <c r="C172" s="1"/>
      <c r="D172" s="4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T172" s="34">
        <v>2028</v>
      </c>
    </row>
    <row r="173" spans="1:20" ht="24.75" customHeight="1" x14ac:dyDescent="0.25">
      <c r="A173" s="51">
        <v>164</v>
      </c>
      <c r="B173" s="147" t="s">
        <v>291</v>
      </c>
      <c r="C173" s="1"/>
      <c r="D173" s="4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T173" s="34">
        <v>2028</v>
      </c>
    </row>
    <row r="174" spans="1:20" ht="24.75" customHeight="1" x14ac:dyDescent="0.25">
      <c r="A174" s="51">
        <v>165</v>
      </c>
      <c r="B174" s="147" t="s">
        <v>292</v>
      </c>
      <c r="C174" s="1"/>
      <c r="D174" s="4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T174" s="34">
        <v>2028</v>
      </c>
    </row>
    <row r="175" spans="1:20" ht="24.75" customHeight="1" x14ac:dyDescent="0.25">
      <c r="A175" s="51">
        <v>166</v>
      </c>
      <c r="B175" s="147" t="s">
        <v>293</v>
      </c>
      <c r="C175" s="1"/>
      <c r="D175" s="4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T175" s="34">
        <v>2028</v>
      </c>
    </row>
    <row r="176" spans="1:20" ht="24.75" customHeight="1" x14ac:dyDescent="0.25">
      <c r="A176" s="51">
        <v>167</v>
      </c>
      <c r="B176" s="147" t="s">
        <v>294</v>
      </c>
      <c r="C176" s="1"/>
      <c r="D176" s="4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T176" s="34">
        <v>2028</v>
      </c>
    </row>
    <row r="177" spans="1:20" ht="24.75" customHeight="1" x14ac:dyDescent="0.25">
      <c r="A177" s="51">
        <v>168</v>
      </c>
      <c r="B177" s="147" t="s">
        <v>295</v>
      </c>
      <c r="C177" s="1"/>
      <c r="D177" s="4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T177" s="34">
        <v>2028</v>
      </c>
    </row>
    <row r="178" spans="1:20" ht="24.75" customHeight="1" x14ac:dyDescent="0.25">
      <c r="A178" s="51">
        <v>169</v>
      </c>
      <c r="B178" s="147" t="s">
        <v>296</v>
      </c>
      <c r="C178" s="1"/>
      <c r="D178" s="4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T178" s="34">
        <v>2028</v>
      </c>
    </row>
    <row r="179" spans="1:20" ht="24.75" customHeight="1" x14ac:dyDescent="0.25">
      <c r="A179" s="51">
        <v>170</v>
      </c>
      <c r="B179" s="147" t="s">
        <v>297</v>
      </c>
      <c r="C179" s="1"/>
      <c r="D179" s="4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T179" s="34">
        <v>2028</v>
      </c>
    </row>
    <row r="180" spans="1:20" ht="24.75" customHeight="1" x14ac:dyDescent="0.25">
      <c r="A180" s="51">
        <v>171</v>
      </c>
      <c r="B180" s="147" t="s">
        <v>298</v>
      </c>
      <c r="C180" s="1"/>
      <c r="D180" s="4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T180" s="34">
        <v>2028</v>
      </c>
    </row>
    <row r="181" spans="1:20" ht="24.75" customHeight="1" x14ac:dyDescent="0.25">
      <c r="A181" s="51">
        <v>172</v>
      </c>
      <c r="B181" s="147" t="s">
        <v>299</v>
      </c>
      <c r="C181" s="1"/>
      <c r="D181" s="4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T181" s="34">
        <v>2028</v>
      </c>
    </row>
    <row r="182" spans="1:20" ht="24.75" customHeight="1" x14ac:dyDescent="0.25">
      <c r="A182" s="51">
        <v>173</v>
      </c>
      <c r="B182" s="147" t="s">
        <v>300</v>
      </c>
      <c r="C182" s="1"/>
      <c r="D182" s="4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T182" s="34">
        <v>2028</v>
      </c>
    </row>
    <row r="183" spans="1:20" ht="24.75" customHeight="1" x14ac:dyDescent="0.25">
      <c r="A183" s="51">
        <v>174</v>
      </c>
      <c r="B183" s="147" t="s">
        <v>301</v>
      </c>
      <c r="C183" s="1"/>
      <c r="D183" s="4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T183" s="34">
        <v>2028</v>
      </c>
    </row>
    <row r="184" spans="1:20" ht="24.75" customHeight="1" x14ac:dyDescent="0.25">
      <c r="A184" s="51">
        <v>175</v>
      </c>
      <c r="B184" s="147" t="s">
        <v>302</v>
      </c>
      <c r="C184" s="1"/>
      <c r="D184" s="4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T184" s="34">
        <v>2028</v>
      </c>
    </row>
    <row r="185" spans="1:20" ht="24.75" customHeight="1" x14ac:dyDescent="0.25">
      <c r="A185" s="51">
        <v>176</v>
      </c>
      <c r="B185" s="147" t="s">
        <v>303</v>
      </c>
      <c r="C185" s="1"/>
      <c r="D185" s="4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T185" s="34">
        <v>2028</v>
      </c>
    </row>
    <row r="186" spans="1:20" ht="24.75" customHeight="1" x14ac:dyDescent="0.25">
      <c r="A186" s="51">
        <v>177</v>
      </c>
      <c r="B186" s="147" t="s">
        <v>304</v>
      </c>
      <c r="C186" s="1"/>
      <c r="D186" s="4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T186" s="34">
        <v>2028</v>
      </c>
    </row>
    <row r="187" spans="1:20" ht="24.75" customHeight="1" x14ac:dyDescent="0.25">
      <c r="A187" s="51">
        <v>178</v>
      </c>
      <c r="B187" s="147" t="s">
        <v>305</v>
      </c>
      <c r="C187" s="1"/>
      <c r="D187" s="4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T187" s="34">
        <v>2028</v>
      </c>
    </row>
    <row r="188" spans="1:20" ht="24.75" customHeight="1" x14ac:dyDescent="0.25">
      <c r="A188" s="51">
        <v>179</v>
      </c>
      <c r="B188" s="147" t="s">
        <v>306</v>
      </c>
      <c r="C188" s="1"/>
      <c r="D188" s="4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T188" s="34">
        <v>2028</v>
      </c>
    </row>
    <row r="189" spans="1:20" ht="24.75" customHeight="1" x14ac:dyDescent="0.25">
      <c r="A189" s="51">
        <v>180</v>
      </c>
      <c r="B189" s="147" t="s">
        <v>307</v>
      </c>
      <c r="C189" s="1"/>
      <c r="D189" s="4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T189" s="34">
        <v>2028</v>
      </c>
    </row>
    <row r="190" spans="1:20" ht="24.75" customHeight="1" x14ac:dyDescent="0.25">
      <c r="A190" s="51">
        <v>181</v>
      </c>
      <c r="B190" s="147" t="s">
        <v>308</v>
      </c>
      <c r="C190" s="1"/>
      <c r="D190" s="4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T190" s="34">
        <v>2028</v>
      </c>
    </row>
    <row r="191" spans="1:20" ht="24.75" customHeight="1" x14ac:dyDescent="0.25">
      <c r="A191" s="51">
        <v>182</v>
      </c>
      <c r="B191" s="147" t="s">
        <v>309</v>
      </c>
      <c r="C191" s="1"/>
      <c r="D191" s="4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T191" s="34">
        <v>2028</v>
      </c>
    </row>
    <row r="192" spans="1:20" ht="24.75" customHeight="1" x14ac:dyDescent="0.25">
      <c r="A192" s="51">
        <v>183</v>
      </c>
      <c r="B192" s="147" t="s">
        <v>310</v>
      </c>
      <c r="C192" s="1"/>
      <c r="D192" s="4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T192" s="34">
        <v>2028</v>
      </c>
    </row>
    <row r="193" spans="1:20" ht="24.75" customHeight="1" x14ac:dyDescent="0.25">
      <c r="A193" s="51">
        <v>184</v>
      </c>
      <c r="B193" s="147" t="s">
        <v>311</v>
      </c>
      <c r="C193" s="1"/>
      <c r="D193" s="4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T193" s="34">
        <v>2028</v>
      </c>
    </row>
    <row r="194" spans="1:20" ht="24.75" customHeight="1" x14ac:dyDescent="0.25">
      <c r="A194" s="51">
        <v>185</v>
      </c>
      <c r="B194" s="147" t="s">
        <v>312</v>
      </c>
      <c r="C194" s="1"/>
      <c r="D194" s="4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T194" s="34">
        <v>2028</v>
      </c>
    </row>
    <row r="195" spans="1:20" ht="24.75" customHeight="1" x14ac:dyDescent="0.25">
      <c r="A195" s="51">
        <v>186</v>
      </c>
      <c r="B195" s="147" t="s">
        <v>313</v>
      </c>
      <c r="C195" s="1"/>
      <c r="D195" s="4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T195" s="34">
        <v>2028</v>
      </c>
    </row>
    <row r="196" spans="1:20" ht="24.75" customHeight="1" x14ac:dyDescent="0.25">
      <c r="A196" s="51">
        <v>187</v>
      </c>
      <c r="B196" s="147" t="s">
        <v>314</v>
      </c>
      <c r="C196" s="1"/>
      <c r="D196" s="4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T196" s="34">
        <v>2028</v>
      </c>
    </row>
    <row r="197" spans="1:20" ht="24.75" customHeight="1" x14ac:dyDescent="0.25">
      <c r="A197" s="51">
        <v>188</v>
      </c>
      <c r="B197" s="147" t="s">
        <v>315</v>
      </c>
      <c r="C197" s="1"/>
      <c r="D197" s="4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T197" s="34">
        <v>2028</v>
      </c>
    </row>
    <row r="198" spans="1:20" ht="24.75" customHeight="1" x14ac:dyDescent="0.25">
      <c r="A198" s="51">
        <v>189</v>
      </c>
      <c r="B198" s="147" t="s">
        <v>316</v>
      </c>
      <c r="C198" s="1"/>
      <c r="D198" s="4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T198" s="34">
        <v>2028</v>
      </c>
    </row>
    <row r="199" spans="1:20" ht="24.75" customHeight="1" x14ac:dyDescent="0.25">
      <c r="A199" s="51">
        <v>190</v>
      </c>
      <c r="B199" s="147" t="s">
        <v>317</v>
      </c>
      <c r="C199" s="1"/>
      <c r="D199" s="4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T199" s="34">
        <v>2028</v>
      </c>
    </row>
    <row r="200" spans="1:20" ht="24.75" customHeight="1" x14ac:dyDescent="0.25">
      <c r="A200" s="51">
        <v>191</v>
      </c>
      <c r="B200" s="147" t="s">
        <v>318</v>
      </c>
      <c r="C200" s="1"/>
      <c r="D200" s="4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T200" s="34">
        <v>2028</v>
      </c>
    </row>
    <row r="201" spans="1:20" ht="24.75" customHeight="1" x14ac:dyDescent="0.25">
      <c r="A201" s="51">
        <v>192</v>
      </c>
      <c r="B201" s="147" t="s">
        <v>319</v>
      </c>
      <c r="C201" s="1"/>
      <c r="D201" s="4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T201" s="34">
        <v>2028</v>
      </c>
    </row>
    <row r="202" spans="1:20" ht="24.75" customHeight="1" x14ac:dyDescent="0.25">
      <c r="A202" s="51">
        <v>193</v>
      </c>
      <c r="B202" s="147" t="s">
        <v>320</v>
      </c>
      <c r="C202" s="1"/>
      <c r="D202" s="4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T202" s="34">
        <v>2028</v>
      </c>
    </row>
    <row r="203" spans="1:20" ht="24.75" customHeight="1" x14ac:dyDescent="0.25">
      <c r="A203" s="51">
        <v>194</v>
      </c>
      <c r="B203" s="147" t="s">
        <v>321</v>
      </c>
      <c r="C203" s="1"/>
      <c r="D203" s="4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T203" s="34">
        <v>2028</v>
      </c>
    </row>
    <row r="204" spans="1:20" ht="24.75" customHeight="1" x14ac:dyDescent="0.25">
      <c r="A204" s="51">
        <v>195</v>
      </c>
      <c r="B204" s="147" t="s">
        <v>322</v>
      </c>
      <c r="C204" s="1"/>
      <c r="D204" s="4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T204" s="34">
        <v>2028</v>
      </c>
    </row>
    <row r="205" spans="1:20" ht="24.75" customHeight="1" x14ac:dyDescent="0.25">
      <c r="A205" s="51">
        <v>196</v>
      </c>
      <c r="B205" s="147" t="s">
        <v>323</v>
      </c>
      <c r="C205" s="1"/>
      <c r="D205" s="4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T205" s="34">
        <v>2028</v>
      </c>
    </row>
    <row r="206" spans="1:20" ht="24.75" customHeight="1" x14ac:dyDescent="0.25">
      <c r="A206" s="51">
        <v>197</v>
      </c>
      <c r="B206" s="147" t="s">
        <v>324</v>
      </c>
      <c r="C206" s="1"/>
      <c r="D206" s="4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T206" s="34">
        <v>2028</v>
      </c>
    </row>
    <row r="207" spans="1:20" ht="24.75" customHeight="1" x14ac:dyDescent="0.25">
      <c r="A207" s="51">
        <v>198</v>
      </c>
      <c r="B207" s="147" t="s">
        <v>325</v>
      </c>
      <c r="C207" s="1"/>
      <c r="D207" s="4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T207" s="34">
        <v>2028</v>
      </c>
    </row>
    <row r="208" spans="1:20" ht="24.75" customHeight="1" x14ac:dyDescent="0.25">
      <c r="A208" s="51">
        <v>199</v>
      </c>
      <c r="B208" s="147" t="s">
        <v>326</v>
      </c>
      <c r="C208" s="1"/>
      <c r="D208" s="4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T208" s="34">
        <v>2028</v>
      </c>
    </row>
    <row r="209" spans="1:20" ht="24.75" customHeight="1" x14ac:dyDescent="0.25">
      <c r="A209" s="51">
        <v>200</v>
      </c>
      <c r="B209" s="147" t="s">
        <v>327</v>
      </c>
      <c r="C209" s="1"/>
      <c r="D209" s="4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T209" s="34">
        <v>2028</v>
      </c>
    </row>
    <row r="210" spans="1:20" ht="24.75" customHeight="1" x14ac:dyDescent="0.25">
      <c r="A210" s="51">
        <v>201</v>
      </c>
      <c r="B210" s="147" t="s">
        <v>328</v>
      </c>
      <c r="C210" s="1"/>
      <c r="D210" s="4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T210" s="34">
        <v>2028</v>
      </c>
    </row>
    <row r="211" spans="1:20" ht="24.75" customHeight="1" x14ac:dyDescent="0.25">
      <c r="A211" s="51">
        <v>202</v>
      </c>
      <c r="B211" s="147" t="s">
        <v>329</v>
      </c>
      <c r="C211" s="1"/>
      <c r="D211" s="4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T211" s="34">
        <v>2028</v>
      </c>
    </row>
    <row r="212" spans="1:20" ht="24.75" customHeight="1" x14ac:dyDescent="0.25">
      <c r="A212" s="51">
        <v>203</v>
      </c>
      <c r="B212" s="147" t="s">
        <v>330</v>
      </c>
      <c r="C212" s="1"/>
      <c r="D212" s="4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T212" s="34">
        <v>2028</v>
      </c>
    </row>
    <row r="213" spans="1:20" ht="24.75" customHeight="1" x14ac:dyDescent="0.25">
      <c r="A213" s="51">
        <v>204</v>
      </c>
      <c r="B213" s="147" t="s">
        <v>331</v>
      </c>
      <c r="C213" s="1"/>
      <c r="D213" s="4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T213" s="34">
        <v>2028</v>
      </c>
    </row>
    <row r="214" spans="1:20" ht="24.75" customHeight="1" x14ac:dyDescent="0.25">
      <c r="A214" s="51">
        <v>205</v>
      </c>
      <c r="B214" s="147" t="s">
        <v>332</v>
      </c>
      <c r="C214" s="1"/>
      <c r="D214" s="4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T214" s="34">
        <v>2028</v>
      </c>
    </row>
    <row r="215" spans="1:20" ht="24.75" customHeight="1" x14ac:dyDescent="0.25">
      <c r="A215" s="51">
        <v>206</v>
      </c>
      <c r="B215" s="147" t="s">
        <v>333</v>
      </c>
      <c r="C215" s="1"/>
      <c r="D215" s="4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T215" s="34">
        <v>2028</v>
      </c>
    </row>
    <row r="216" spans="1:20" ht="24.75" customHeight="1" x14ac:dyDescent="0.25">
      <c r="A216" s="51">
        <v>207</v>
      </c>
      <c r="B216" s="147" t="s">
        <v>334</v>
      </c>
      <c r="C216" s="1"/>
      <c r="D216" s="4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T216" s="34">
        <v>2028</v>
      </c>
    </row>
    <row r="217" spans="1:20" ht="24.75" customHeight="1" x14ac:dyDescent="0.25">
      <c r="A217" s="51">
        <v>208</v>
      </c>
      <c r="B217" s="147" t="s">
        <v>335</v>
      </c>
      <c r="C217" s="1"/>
      <c r="D217" s="4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T217" s="34">
        <v>2028</v>
      </c>
    </row>
    <row r="218" spans="1:20" ht="24.75" customHeight="1" x14ac:dyDescent="0.25">
      <c r="A218" s="51">
        <v>209</v>
      </c>
      <c r="B218" s="147" t="s">
        <v>336</v>
      </c>
      <c r="C218" s="1"/>
      <c r="D218" s="4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T218" s="34">
        <v>2028</v>
      </c>
    </row>
    <row r="219" spans="1:20" ht="24.75" customHeight="1" x14ac:dyDescent="0.25">
      <c r="A219" s="51">
        <v>210</v>
      </c>
      <c r="B219" s="147" t="s">
        <v>337</v>
      </c>
      <c r="C219" s="1"/>
      <c r="D219" s="4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T219" s="34">
        <v>2028</v>
      </c>
    </row>
    <row r="220" spans="1:20" ht="24.75" customHeight="1" x14ac:dyDescent="0.25">
      <c r="A220" s="51">
        <v>211</v>
      </c>
      <c r="B220" s="147" t="s">
        <v>338</v>
      </c>
      <c r="C220" s="1"/>
      <c r="D220" s="4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T220" s="34">
        <v>2028</v>
      </c>
    </row>
    <row r="221" spans="1:20" ht="24.75" customHeight="1" x14ac:dyDescent="0.25">
      <c r="A221" s="51">
        <v>212</v>
      </c>
      <c r="B221" s="147" t="s">
        <v>339</v>
      </c>
      <c r="C221" s="1"/>
      <c r="D221" s="4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T221" s="34">
        <v>2028</v>
      </c>
    </row>
    <row r="222" spans="1:20" ht="24.75" customHeight="1" x14ac:dyDescent="0.25">
      <c r="A222" s="51">
        <v>213</v>
      </c>
      <c r="B222" s="147" t="s">
        <v>340</v>
      </c>
      <c r="C222" s="1"/>
      <c r="D222" s="4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T222" s="34">
        <v>2028</v>
      </c>
    </row>
    <row r="223" spans="1:20" ht="24.75" customHeight="1" x14ac:dyDescent="0.25">
      <c r="A223" s="51">
        <v>214</v>
      </c>
      <c r="B223" s="147" t="s">
        <v>341</v>
      </c>
      <c r="C223" s="1"/>
      <c r="D223" s="4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T223" s="34">
        <v>2028</v>
      </c>
    </row>
    <row r="224" spans="1:20" ht="24.75" customHeight="1" x14ac:dyDescent="0.25">
      <c r="A224" s="51">
        <v>215</v>
      </c>
      <c r="B224" s="147" t="s">
        <v>342</v>
      </c>
      <c r="C224" s="1"/>
      <c r="D224" s="4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T224" s="34">
        <v>2028</v>
      </c>
    </row>
    <row r="225" spans="1:20" ht="24.75" customHeight="1" x14ac:dyDescent="0.25">
      <c r="A225" s="51">
        <v>216</v>
      </c>
      <c r="B225" s="147" t="s">
        <v>343</v>
      </c>
      <c r="C225" s="1"/>
      <c r="D225" s="4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T225" s="34">
        <v>2028</v>
      </c>
    </row>
    <row r="226" spans="1:20" ht="24.75" customHeight="1" x14ac:dyDescent="0.25">
      <c r="A226" s="51">
        <v>217</v>
      </c>
      <c r="B226" s="147" t="s">
        <v>344</v>
      </c>
      <c r="C226" s="1"/>
      <c r="D226" s="4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T226" s="34">
        <v>2028</v>
      </c>
    </row>
    <row r="227" spans="1:20" ht="24.75" customHeight="1" x14ac:dyDescent="0.25">
      <c r="A227" s="51">
        <v>218</v>
      </c>
      <c r="B227" s="147" t="s">
        <v>345</v>
      </c>
      <c r="C227" s="1"/>
      <c r="D227" s="4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T227" s="34">
        <v>2028</v>
      </c>
    </row>
    <row r="228" spans="1:20" ht="24.75" customHeight="1" x14ac:dyDescent="0.25">
      <c r="A228" s="51">
        <v>219</v>
      </c>
      <c r="B228" s="147" t="s">
        <v>346</v>
      </c>
      <c r="C228" s="1"/>
      <c r="D228" s="4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T228" s="34">
        <v>2028</v>
      </c>
    </row>
    <row r="229" spans="1:20" ht="24.75" customHeight="1" x14ac:dyDescent="0.25">
      <c r="A229" s="51">
        <v>220</v>
      </c>
      <c r="B229" s="147" t="s">
        <v>347</v>
      </c>
      <c r="C229" s="1"/>
      <c r="D229" s="4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T229" s="34">
        <v>2028</v>
      </c>
    </row>
    <row r="230" spans="1:20" ht="24.75" customHeight="1" x14ac:dyDescent="0.25">
      <c r="A230" s="51">
        <v>221</v>
      </c>
      <c r="B230" s="147" t="s">
        <v>348</v>
      </c>
      <c r="C230" s="1"/>
      <c r="D230" s="4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T230" s="34">
        <v>2028</v>
      </c>
    </row>
    <row r="231" spans="1:20" ht="24.75" customHeight="1" x14ac:dyDescent="0.25">
      <c r="A231" s="51">
        <v>222</v>
      </c>
      <c r="B231" s="147" t="s">
        <v>349</v>
      </c>
      <c r="C231" s="1"/>
      <c r="D231" s="4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T231" s="34">
        <v>2028</v>
      </c>
    </row>
    <row r="232" spans="1:20" ht="24.75" customHeight="1" x14ac:dyDescent="0.25">
      <c r="A232" s="51">
        <v>223</v>
      </c>
      <c r="B232" s="147" t="s">
        <v>350</v>
      </c>
      <c r="C232" s="1"/>
      <c r="D232" s="4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T232" s="34">
        <v>2028</v>
      </c>
    </row>
    <row r="233" spans="1:20" ht="24.75" customHeight="1" x14ac:dyDescent="0.25">
      <c r="A233" s="51">
        <v>224</v>
      </c>
      <c r="B233" s="147" t="s">
        <v>351</v>
      </c>
      <c r="C233" s="1"/>
      <c r="D233" s="4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T233" s="34">
        <v>2028</v>
      </c>
    </row>
    <row r="234" spans="1:20" ht="24.75" customHeight="1" x14ac:dyDescent="0.25">
      <c r="A234" s="51">
        <v>225</v>
      </c>
      <c r="B234" s="147" t="s">
        <v>352</v>
      </c>
      <c r="C234" s="1"/>
      <c r="D234" s="4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T234" s="34">
        <v>2028</v>
      </c>
    </row>
    <row r="235" spans="1:20" ht="24.75" customHeight="1" x14ac:dyDescent="0.25">
      <c r="A235" s="51">
        <v>226</v>
      </c>
      <c r="B235" s="147" t="s">
        <v>353</v>
      </c>
      <c r="C235" s="1"/>
      <c r="D235" s="4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T235" s="34">
        <v>2028</v>
      </c>
    </row>
    <row r="236" spans="1:20" ht="24.75" customHeight="1" x14ac:dyDescent="0.25">
      <c r="A236" s="51">
        <v>227</v>
      </c>
      <c r="B236" s="147" t="s">
        <v>354</v>
      </c>
      <c r="C236" s="1"/>
      <c r="D236" s="4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T236" s="34">
        <v>2028</v>
      </c>
    </row>
    <row r="237" spans="1:20" ht="24.75" customHeight="1" x14ac:dyDescent="0.25">
      <c r="A237" s="51">
        <v>228</v>
      </c>
      <c r="B237" s="147" t="s">
        <v>355</v>
      </c>
      <c r="C237" s="1"/>
      <c r="D237" s="4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T237" s="34">
        <v>2028</v>
      </c>
    </row>
    <row r="238" spans="1:20" ht="24.75" customHeight="1" x14ac:dyDescent="0.25">
      <c r="A238" s="51">
        <v>229</v>
      </c>
      <c r="B238" s="147" t="s">
        <v>356</v>
      </c>
      <c r="C238" s="1"/>
      <c r="D238" s="4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T238" s="34">
        <v>2028</v>
      </c>
    </row>
    <row r="239" spans="1:20" ht="24.75" customHeight="1" x14ac:dyDescent="0.25">
      <c r="A239" s="51">
        <v>230</v>
      </c>
      <c r="B239" s="147" t="s">
        <v>357</v>
      </c>
      <c r="C239" s="1"/>
      <c r="D239" s="4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T239" s="34">
        <v>2028</v>
      </c>
    </row>
    <row r="240" spans="1:20" ht="24.75" customHeight="1" x14ac:dyDescent="0.25">
      <c r="A240" s="51">
        <v>231</v>
      </c>
      <c r="B240" s="147" t="s">
        <v>358</v>
      </c>
      <c r="C240" s="1"/>
      <c r="D240" s="4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T240" s="34">
        <v>2028</v>
      </c>
    </row>
    <row r="241" spans="1:20" ht="24.75" customHeight="1" x14ac:dyDescent="0.25">
      <c r="A241" s="51">
        <v>232</v>
      </c>
      <c r="B241" s="147" t="s">
        <v>359</v>
      </c>
      <c r="C241" s="1"/>
      <c r="D241" s="4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T241" s="34">
        <v>2028</v>
      </c>
    </row>
    <row r="242" spans="1:20" ht="24.75" customHeight="1" x14ac:dyDescent="0.25">
      <c r="A242" s="51">
        <v>233</v>
      </c>
      <c r="B242" s="147" t="s">
        <v>360</v>
      </c>
      <c r="C242" s="1"/>
      <c r="D242" s="4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T242" s="34">
        <v>2028</v>
      </c>
    </row>
    <row r="243" spans="1:20" ht="24.75" customHeight="1" x14ac:dyDescent="0.25">
      <c r="A243" s="51">
        <v>234</v>
      </c>
      <c r="B243" s="147" t="s">
        <v>361</v>
      </c>
      <c r="C243" s="1"/>
      <c r="D243" s="4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T243" s="34">
        <v>2028</v>
      </c>
    </row>
    <row r="244" spans="1:20" ht="24.75" customHeight="1" x14ac:dyDescent="0.25">
      <c r="A244" s="51">
        <v>235</v>
      </c>
      <c r="B244" s="147" t="s">
        <v>362</v>
      </c>
      <c r="C244" s="1"/>
      <c r="D244" s="4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T244" s="34">
        <v>2028</v>
      </c>
    </row>
    <row r="245" spans="1:20" ht="24.75" customHeight="1" x14ac:dyDescent="0.25">
      <c r="A245" s="51">
        <v>236</v>
      </c>
      <c r="B245" s="147" t="s">
        <v>363</v>
      </c>
      <c r="C245" s="1"/>
      <c r="D245" s="4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T245" s="34">
        <v>2028</v>
      </c>
    </row>
    <row r="246" spans="1:20" ht="24.75" customHeight="1" x14ac:dyDescent="0.25">
      <c r="A246" s="51">
        <v>237</v>
      </c>
      <c r="B246" s="147" t="s">
        <v>364</v>
      </c>
      <c r="C246" s="1"/>
      <c r="D246" s="4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T246" s="34">
        <v>2028</v>
      </c>
    </row>
    <row r="247" spans="1:20" ht="24.75" customHeight="1" x14ac:dyDescent="0.25">
      <c r="A247" s="51">
        <v>238</v>
      </c>
      <c r="B247" s="147" t="s">
        <v>365</v>
      </c>
      <c r="C247" s="1"/>
      <c r="D247" s="4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T247" s="34">
        <v>2028</v>
      </c>
    </row>
    <row r="248" spans="1:20" ht="24.75" customHeight="1" x14ac:dyDescent="0.25">
      <c r="A248" s="51">
        <v>239</v>
      </c>
      <c r="B248" s="147" t="s">
        <v>366</v>
      </c>
      <c r="C248" s="1"/>
      <c r="D248" s="4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T248" s="34">
        <v>2028</v>
      </c>
    </row>
    <row r="249" spans="1:20" ht="24.75" customHeight="1" x14ac:dyDescent="0.25">
      <c r="A249" s="51">
        <v>240</v>
      </c>
      <c r="B249" s="147" t="s">
        <v>367</v>
      </c>
      <c r="C249" s="1"/>
      <c r="D249" s="4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T249" s="34">
        <v>2028</v>
      </c>
    </row>
    <row r="250" spans="1:20" ht="24.75" customHeight="1" x14ac:dyDescent="0.25">
      <c r="A250" s="51">
        <v>241</v>
      </c>
      <c r="B250" s="147" t="s">
        <v>368</v>
      </c>
      <c r="C250" s="1"/>
      <c r="D250" s="4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T250" s="34">
        <v>2028</v>
      </c>
    </row>
    <row r="251" spans="1:20" ht="24.75" customHeight="1" x14ac:dyDescent="0.25">
      <c r="A251" s="51">
        <v>242</v>
      </c>
      <c r="B251" s="147" t="s">
        <v>369</v>
      </c>
      <c r="C251" s="1"/>
      <c r="D251" s="4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T251" s="34">
        <v>2028</v>
      </c>
    </row>
    <row r="252" spans="1:20" ht="24.75" customHeight="1" x14ac:dyDescent="0.25">
      <c r="A252" s="51">
        <v>243</v>
      </c>
      <c r="B252" s="147" t="s">
        <v>370</v>
      </c>
      <c r="C252" s="1"/>
      <c r="D252" s="4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T252" s="34">
        <v>2028</v>
      </c>
    </row>
    <row r="253" spans="1:20" ht="24.75" customHeight="1" x14ac:dyDescent="0.25">
      <c r="A253" s="51">
        <v>244</v>
      </c>
      <c r="B253" s="147" t="s">
        <v>371</v>
      </c>
      <c r="C253" s="1"/>
      <c r="D253" s="4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T253" s="34">
        <v>2028</v>
      </c>
    </row>
    <row r="254" spans="1:20" ht="24.75" customHeight="1" x14ac:dyDescent="0.25">
      <c r="A254" s="51">
        <v>245</v>
      </c>
      <c r="B254" s="147" t="s">
        <v>372</v>
      </c>
      <c r="C254" s="1"/>
      <c r="D254" s="4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T254" s="34">
        <v>2028</v>
      </c>
    </row>
    <row r="255" spans="1:20" ht="24.75" customHeight="1" x14ac:dyDescent="0.25">
      <c r="A255" s="51">
        <v>246</v>
      </c>
      <c r="B255" s="147" t="s">
        <v>373</v>
      </c>
      <c r="C255" s="1"/>
      <c r="D255" s="4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T255" s="34">
        <v>2028</v>
      </c>
    </row>
    <row r="256" spans="1:20" ht="24.75" customHeight="1" x14ac:dyDescent="0.25">
      <c r="A256" s="51">
        <v>247</v>
      </c>
      <c r="B256" s="147" t="s">
        <v>374</v>
      </c>
      <c r="C256" s="1"/>
      <c r="D256" s="4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T256" s="34">
        <v>2028</v>
      </c>
    </row>
    <row r="257" spans="1:20" ht="24.75" customHeight="1" x14ac:dyDescent="0.25">
      <c r="A257" s="51">
        <v>248</v>
      </c>
      <c r="B257" s="147" t="s">
        <v>375</v>
      </c>
      <c r="C257" s="1"/>
      <c r="D257" s="4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T257" s="34">
        <v>2028</v>
      </c>
    </row>
    <row r="258" spans="1:20" ht="24.75" customHeight="1" x14ac:dyDescent="0.25">
      <c r="A258" s="51">
        <v>249</v>
      </c>
      <c r="B258" s="147" t="s">
        <v>376</v>
      </c>
      <c r="C258" s="1"/>
      <c r="D258" s="4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T258" s="34">
        <v>2028</v>
      </c>
    </row>
    <row r="259" spans="1:20" ht="24.75" customHeight="1" x14ac:dyDescent="0.25">
      <c r="A259" s="51">
        <v>250</v>
      </c>
      <c r="B259" s="147" t="s">
        <v>377</v>
      </c>
      <c r="C259" s="1"/>
      <c r="D259" s="4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T259" s="34">
        <v>2028</v>
      </c>
    </row>
    <row r="260" spans="1:20" ht="24.75" customHeight="1" x14ac:dyDescent="0.25">
      <c r="A260" s="51">
        <v>251</v>
      </c>
      <c r="B260" s="147" t="s">
        <v>378</v>
      </c>
      <c r="C260" s="1"/>
      <c r="D260" s="4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T260" s="34">
        <v>2028</v>
      </c>
    </row>
    <row r="261" spans="1:20" ht="24.75" customHeight="1" x14ac:dyDescent="0.25">
      <c r="A261" s="51">
        <v>252</v>
      </c>
      <c r="B261" s="147" t="s">
        <v>379</v>
      </c>
      <c r="C261" s="1"/>
      <c r="D261" s="4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T261" s="34">
        <v>2028</v>
      </c>
    </row>
    <row r="262" spans="1:20" ht="24.75" customHeight="1" x14ac:dyDescent="0.25">
      <c r="A262" s="51">
        <v>253</v>
      </c>
      <c r="B262" s="147" t="s">
        <v>380</v>
      </c>
      <c r="C262" s="1"/>
      <c r="D262" s="4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T262" s="34">
        <v>2028</v>
      </c>
    </row>
    <row r="263" spans="1:20" ht="24.75" customHeight="1" x14ac:dyDescent="0.25">
      <c r="A263" s="51">
        <v>254</v>
      </c>
      <c r="B263" s="147" t="s">
        <v>381</v>
      </c>
      <c r="C263" s="1"/>
      <c r="D263" s="4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T263" s="34">
        <v>2028</v>
      </c>
    </row>
    <row r="264" spans="1:20" ht="24.75" customHeight="1" x14ac:dyDescent="0.25">
      <c r="A264" s="51">
        <v>255</v>
      </c>
      <c r="B264" s="147" t="s">
        <v>382</v>
      </c>
      <c r="C264" s="1"/>
      <c r="D264" s="4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T264" s="34">
        <v>2028</v>
      </c>
    </row>
    <row r="265" spans="1:20" ht="24.75" customHeight="1" x14ac:dyDescent="0.25">
      <c r="A265" s="51">
        <v>256</v>
      </c>
      <c r="B265" s="147" t="s">
        <v>383</v>
      </c>
      <c r="C265" s="1"/>
      <c r="D265" s="4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T265" s="34">
        <v>2028</v>
      </c>
    </row>
    <row r="266" spans="1:20" ht="24.75" customHeight="1" x14ac:dyDescent="0.25">
      <c r="A266" s="51">
        <v>257</v>
      </c>
      <c r="B266" s="147" t="s">
        <v>384</v>
      </c>
      <c r="C266" s="1"/>
      <c r="D266" s="4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T266" s="34">
        <v>2028</v>
      </c>
    </row>
    <row r="267" spans="1:20" ht="24.75" customHeight="1" x14ac:dyDescent="0.25">
      <c r="A267" s="51">
        <v>258</v>
      </c>
      <c r="B267" s="147" t="s">
        <v>385</v>
      </c>
      <c r="C267" s="1"/>
      <c r="D267" s="4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T267" s="34">
        <v>2028</v>
      </c>
    </row>
    <row r="268" spans="1:20" ht="24.75" customHeight="1" x14ac:dyDescent="0.25">
      <c r="A268" s="51">
        <v>259</v>
      </c>
      <c r="B268" s="147" t="s">
        <v>386</v>
      </c>
      <c r="C268" s="1"/>
      <c r="D268" s="4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T268" s="34">
        <v>2028</v>
      </c>
    </row>
    <row r="269" spans="1:20" ht="24.75" customHeight="1" x14ac:dyDescent="0.25">
      <c r="A269" s="51">
        <v>260</v>
      </c>
      <c r="B269" s="147" t="s">
        <v>387</v>
      </c>
      <c r="C269" s="1"/>
      <c r="D269" s="4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T269" s="34">
        <v>2028</v>
      </c>
    </row>
    <row r="270" spans="1:20" ht="24.75" customHeight="1" x14ac:dyDescent="0.25">
      <c r="A270" s="51">
        <v>261</v>
      </c>
      <c r="B270" s="147" t="s">
        <v>388</v>
      </c>
      <c r="C270" s="1"/>
      <c r="D270" s="4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T270" s="34">
        <v>2028</v>
      </c>
    </row>
    <row r="271" spans="1:20" ht="24.75" customHeight="1" x14ac:dyDescent="0.25">
      <c r="A271" s="51">
        <v>262</v>
      </c>
      <c r="B271" s="147" t="s">
        <v>389</v>
      </c>
      <c r="C271" s="1"/>
      <c r="D271" s="4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T271" s="34">
        <v>2028</v>
      </c>
    </row>
    <row r="272" spans="1:20" ht="24.75" customHeight="1" x14ac:dyDescent="0.25">
      <c r="A272" s="51">
        <v>263</v>
      </c>
      <c r="B272" s="147" t="s">
        <v>390</v>
      </c>
      <c r="C272" s="1"/>
      <c r="D272" s="4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T272" s="34">
        <v>2028</v>
      </c>
    </row>
    <row r="273" spans="1:20" ht="24.75" customHeight="1" x14ac:dyDescent="0.25">
      <c r="A273" s="51">
        <v>264</v>
      </c>
      <c r="B273" s="147" t="s">
        <v>391</v>
      </c>
      <c r="C273" s="1"/>
      <c r="D273" s="4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T273" s="34">
        <v>2028</v>
      </c>
    </row>
    <row r="274" spans="1:20" ht="24.75" customHeight="1" x14ac:dyDescent="0.25">
      <c r="A274" s="51">
        <v>265</v>
      </c>
      <c r="B274" s="147" t="s">
        <v>392</v>
      </c>
      <c r="C274" s="1"/>
      <c r="D274" s="4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T274" s="34">
        <v>2028</v>
      </c>
    </row>
    <row r="275" spans="1:20" ht="24.75" customHeight="1" x14ac:dyDescent="0.25">
      <c r="A275" s="51">
        <v>266</v>
      </c>
      <c r="B275" s="147" t="s">
        <v>393</v>
      </c>
      <c r="C275" s="1"/>
      <c r="D275" s="4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T275" s="34">
        <v>2028</v>
      </c>
    </row>
    <row r="276" spans="1:20" ht="24.75" customHeight="1" x14ac:dyDescent="0.25">
      <c r="A276" s="51">
        <v>267</v>
      </c>
      <c r="B276" s="147" t="s">
        <v>394</v>
      </c>
      <c r="C276" s="1"/>
      <c r="D276" s="4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T276" s="34">
        <v>2028</v>
      </c>
    </row>
    <row r="277" spans="1:20" ht="24.75" customHeight="1" x14ac:dyDescent="0.25">
      <c r="A277" s="51">
        <v>268</v>
      </c>
      <c r="B277" s="147" t="s">
        <v>395</v>
      </c>
      <c r="C277" s="1"/>
      <c r="D277" s="4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T277" s="34">
        <v>2028</v>
      </c>
    </row>
    <row r="278" spans="1:20" ht="24.75" customHeight="1" x14ac:dyDescent="0.25">
      <c r="A278" s="51">
        <v>269</v>
      </c>
      <c r="B278" s="147" t="s">
        <v>396</v>
      </c>
      <c r="C278" s="1"/>
      <c r="D278" s="4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T278" s="34">
        <v>2028</v>
      </c>
    </row>
    <row r="279" spans="1:20" ht="24.75" customHeight="1" x14ac:dyDescent="0.25">
      <c r="A279" s="51">
        <v>270</v>
      </c>
      <c r="B279" s="147" t="s">
        <v>397</v>
      </c>
      <c r="C279" s="1"/>
      <c r="D279" s="4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T279" s="34">
        <v>2028</v>
      </c>
    </row>
    <row r="280" spans="1:20" ht="24.75" customHeight="1" x14ac:dyDescent="0.25">
      <c r="A280" s="51">
        <v>271</v>
      </c>
      <c r="B280" s="147" t="s">
        <v>398</v>
      </c>
      <c r="C280" s="1"/>
      <c r="D280" s="4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T280" s="34">
        <v>2028</v>
      </c>
    </row>
    <row r="281" spans="1:20" ht="24.75" customHeight="1" x14ac:dyDescent="0.25">
      <c r="A281" s="51">
        <v>272</v>
      </c>
      <c r="B281" s="147" t="s">
        <v>399</v>
      </c>
      <c r="C281" s="1"/>
      <c r="D281" s="4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T281" s="34">
        <v>2028</v>
      </c>
    </row>
    <row r="282" spans="1:20" ht="24.75" customHeight="1" x14ac:dyDescent="0.25">
      <c r="A282" s="51">
        <v>273</v>
      </c>
      <c r="B282" s="147" t="s">
        <v>400</v>
      </c>
      <c r="C282" s="1"/>
      <c r="D282" s="4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T282" s="34">
        <v>2028</v>
      </c>
    </row>
    <row r="283" spans="1:20" ht="24.75" customHeight="1" x14ac:dyDescent="0.25">
      <c r="A283" s="51">
        <v>274</v>
      </c>
      <c r="B283" s="147" t="s">
        <v>401</v>
      </c>
      <c r="C283" s="1"/>
      <c r="D283" s="4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T283" s="34">
        <v>2028</v>
      </c>
    </row>
    <row r="284" spans="1:20" ht="24.75" customHeight="1" x14ac:dyDescent="0.25">
      <c r="A284" s="51">
        <v>275</v>
      </c>
      <c r="B284" s="147" t="s">
        <v>402</v>
      </c>
      <c r="C284" s="1"/>
      <c r="D284" s="4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T284" s="34">
        <v>2028</v>
      </c>
    </row>
    <row r="285" spans="1:20" ht="24.75" customHeight="1" x14ac:dyDescent="0.25">
      <c r="A285" s="51">
        <v>276</v>
      </c>
      <c r="B285" s="147" t="s">
        <v>403</v>
      </c>
      <c r="C285" s="1"/>
      <c r="D285" s="4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T285" s="34">
        <v>2028</v>
      </c>
    </row>
    <row r="286" spans="1:20" ht="24.75" customHeight="1" x14ac:dyDescent="0.25">
      <c r="A286" s="51">
        <v>277</v>
      </c>
      <c r="B286" s="147" t="s">
        <v>404</v>
      </c>
      <c r="C286" s="1"/>
      <c r="D286" s="4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T286" s="34">
        <v>2028</v>
      </c>
    </row>
    <row r="287" spans="1:20" ht="24.75" customHeight="1" x14ac:dyDescent="0.25">
      <c r="A287" s="51">
        <v>278</v>
      </c>
      <c r="B287" s="147" t="s">
        <v>405</v>
      </c>
      <c r="C287" s="1"/>
      <c r="D287" s="4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T287" s="34">
        <v>2028</v>
      </c>
    </row>
    <row r="288" spans="1:20" ht="24.75" customHeight="1" x14ac:dyDescent="0.25">
      <c r="A288" s="51">
        <v>279</v>
      </c>
      <c r="B288" s="147" t="s">
        <v>406</v>
      </c>
      <c r="C288" s="1"/>
      <c r="D288" s="4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T288" s="34">
        <v>2028</v>
      </c>
    </row>
    <row r="289" spans="1:20" ht="24.75" customHeight="1" x14ac:dyDescent="0.25">
      <c r="A289" s="51">
        <v>280</v>
      </c>
      <c r="B289" s="147" t="s">
        <v>407</v>
      </c>
      <c r="C289" s="1"/>
      <c r="D289" s="4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T289" s="34">
        <v>2028</v>
      </c>
    </row>
    <row r="290" spans="1:20" ht="24.75" customHeight="1" x14ac:dyDescent="0.25">
      <c r="A290" s="51">
        <v>281</v>
      </c>
      <c r="B290" s="147" t="s">
        <v>408</v>
      </c>
      <c r="C290" s="1"/>
      <c r="D290" s="4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T290" s="34">
        <v>2028</v>
      </c>
    </row>
    <row r="291" spans="1:20" ht="24.75" customHeight="1" x14ac:dyDescent="0.25">
      <c r="A291" s="51">
        <v>282</v>
      </c>
      <c r="B291" s="147" t="s">
        <v>409</v>
      </c>
      <c r="C291" s="1"/>
      <c r="D291" s="4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T291" s="34">
        <v>2028</v>
      </c>
    </row>
    <row r="292" spans="1:20" ht="24.75" customHeight="1" x14ac:dyDescent="0.25">
      <c r="A292" s="51">
        <v>283</v>
      </c>
      <c r="B292" s="147" t="s">
        <v>410</v>
      </c>
      <c r="C292" s="1"/>
      <c r="D292" s="4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T292" s="34">
        <v>2028</v>
      </c>
    </row>
    <row r="293" spans="1:20" ht="24.75" customHeight="1" x14ac:dyDescent="0.25">
      <c r="A293" s="51">
        <v>284</v>
      </c>
      <c r="B293" s="147" t="s">
        <v>411</v>
      </c>
      <c r="C293" s="1"/>
      <c r="D293" s="4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T293" s="34">
        <v>2028</v>
      </c>
    </row>
    <row r="294" spans="1:20" ht="24.75" customHeight="1" x14ac:dyDescent="0.25">
      <c r="A294" s="51">
        <v>285</v>
      </c>
      <c r="B294" s="147" t="s">
        <v>412</v>
      </c>
      <c r="C294" s="1"/>
      <c r="D294" s="4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T294" s="34">
        <v>2028</v>
      </c>
    </row>
    <row r="295" spans="1:20" ht="24.75" customHeight="1" x14ac:dyDescent="0.25">
      <c r="A295" s="51">
        <v>286</v>
      </c>
      <c r="B295" s="147" t="s">
        <v>413</v>
      </c>
      <c r="C295" s="1"/>
      <c r="D295" s="4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T295" s="34">
        <v>2028</v>
      </c>
    </row>
    <row r="296" spans="1:20" ht="24.75" customHeight="1" x14ac:dyDescent="0.25">
      <c r="A296" s="51">
        <v>287</v>
      </c>
      <c r="B296" s="147" t="s">
        <v>414</v>
      </c>
      <c r="C296" s="1"/>
      <c r="D296" s="4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T296" s="34">
        <v>2028</v>
      </c>
    </row>
    <row r="297" spans="1:20" ht="24.75" customHeight="1" x14ac:dyDescent="0.25">
      <c r="A297" s="51">
        <v>288</v>
      </c>
      <c r="B297" s="147" t="s">
        <v>415</v>
      </c>
      <c r="C297" s="1"/>
      <c r="D297" s="4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T297" s="34">
        <v>2028</v>
      </c>
    </row>
    <row r="298" spans="1:20" ht="24.75" customHeight="1" x14ac:dyDescent="0.25">
      <c r="A298" s="51">
        <v>289</v>
      </c>
      <c r="B298" s="147" t="s">
        <v>416</v>
      </c>
      <c r="C298" s="1"/>
      <c r="D298" s="4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T298" s="34">
        <v>2028</v>
      </c>
    </row>
    <row r="299" spans="1:20" ht="24.75" customHeight="1" x14ac:dyDescent="0.25">
      <c r="A299" s="51">
        <v>290</v>
      </c>
      <c r="B299" s="147" t="s">
        <v>417</v>
      </c>
      <c r="C299" s="1"/>
      <c r="D299" s="4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T299" s="34">
        <v>2028</v>
      </c>
    </row>
    <row r="300" spans="1:20" ht="24.75" customHeight="1" x14ac:dyDescent="0.25">
      <c r="A300" s="51">
        <v>291</v>
      </c>
      <c r="B300" s="147" t="s">
        <v>418</v>
      </c>
      <c r="C300" s="1"/>
      <c r="D300" s="4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T300" s="34">
        <v>2028</v>
      </c>
    </row>
    <row r="301" spans="1:20" ht="24.75" customHeight="1" x14ac:dyDescent="0.25">
      <c r="A301" s="51">
        <v>292</v>
      </c>
      <c r="B301" s="147" t="s">
        <v>419</v>
      </c>
      <c r="C301" s="1"/>
      <c r="D301" s="4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T301" s="34">
        <v>2028</v>
      </c>
    </row>
    <row r="302" spans="1:20" ht="24.75" customHeight="1" x14ac:dyDescent="0.25">
      <c r="A302" s="51">
        <v>293</v>
      </c>
      <c r="B302" s="147" t="s">
        <v>420</v>
      </c>
      <c r="C302" s="1"/>
      <c r="D302" s="4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T302" s="34">
        <v>2028</v>
      </c>
    </row>
    <row r="303" spans="1:20" ht="24.75" customHeight="1" x14ac:dyDescent="0.25">
      <c r="A303" s="51">
        <v>294</v>
      </c>
      <c r="B303" s="147" t="s">
        <v>421</v>
      </c>
      <c r="C303" s="1"/>
      <c r="D303" s="4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T303" s="34">
        <v>2028</v>
      </c>
    </row>
    <row r="304" spans="1:20" ht="24.75" customHeight="1" x14ac:dyDescent="0.25">
      <c r="A304" s="51">
        <v>295</v>
      </c>
      <c r="B304" s="147" t="s">
        <v>422</v>
      </c>
      <c r="C304" s="1"/>
      <c r="D304" s="4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T304" s="34">
        <v>2028</v>
      </c>
    </row>
    <row r="305" spans="1:20" ht="24.75" customHeight="1" x14ac:dyDescent="0.25">
      <c r="A305" s="51">
        <v>296</v>
      </c>
      <c r="B305" s="147" t="s">
        <v>423</v>
      </c>
      <c r="C305" s="1"/>
      <c r="D305" s="4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T305" s="34">
        <v>2028</v>
      </c>
    </row>
    <row r="306" spans="1:20" ht="24.75" customHeight="1" x14ac:dyDescent="0.25">
      <c r="A306" s="51">
        <v>297</v>
      </c>
      <c r="B306" s="147" t="s">
        <v>424</v>
      </c>
      <c r="C306" s="1"/>
      <c r="D306" s="4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T306" s="34">
        <v>2028</v>
      </c>
    </row>
    <row r="307" spans="1:20" ht="24.75" customHeight="1" x14ac:dyDescent="0.25">
      <c r="A307" s="51">
        <v>298</v>
      </c>
      <c r="B307" s="147" t="s">
        <v>425</v>
      </c>
      <c r="C307" s="1"/>
      <c r="D307" s="4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T307" s="34">
        <v>2028</v>
      </c>
    </row>
    <row r="308" spans="1:20" ht="24.75" customHeight="1" x14ac:dyDescent="0.25">
      <c r="A308" s="51">
        <v>299</v>
      </c>
      <c r="B308" s="147" t="s">
        <v>426</v>
      </c>
      <c r="C308" s="1"/>
      <c r="D308" s="4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T308" s="34">
        <v>2028</v>
      </c>
    </row>
    <row r="309" spans="1:20" ht="24.75" customHeight="1" x14ac:dyDescent="0.25">
      <c r="A309" s="51">
        <v>300</v>
      </c>
      <c r="B309" s="147" t="s">
        <v>427</v>
      </c>
      <c r="C309" s="1"/>
      <c r="D309" s="4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T309" s="34">
        <v>2028</v>
      </c>
    </row>
    <row r="310" spans="1:20" ht="24.75" customHeight="1" x14ac:dyDescent="0.25">
      <c r="A310" s="51">
        <v>301</v>
      </c>
      <c r="B310" s="147" t="s">
        <v>428</v>
      </c>
      <c r="C310" s="1"/>
      <c r="D310" s="4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T310" s="34">
        <v>2028</v>
      </c>
    </row>
    <row r="311" spans="1:20" ht="24.75" customHeight="1" x14ac:dyDescent="0.25">
      <c r="A311" s="51">
        <v>302</v>
      </c>
      <c r="B311" s="147" t="s">
        <v>429</v>
      </c>
      <c r="C311" s="1"/>
      <c r="D311" s="4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T311" s="34">
        <v>2028</v>
      </c>
    </row>
    <row r="312" spans="1:20" ht="24.75" customHeight="1" x14ac:dyDescent="0.25">
      <c r="A312" s="51">
        <v>303</v>
      </c>
      <c r="B312" s="147" t="s">
        <v>430</v>
      </c>
      <c r="C312" s="1"/>
      <c r="D312" s="4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T312" s="34">
        <v>2028</v>
      </c>
    </row>
    <row r="313" spans="1:20" ht="24.75" customHeight="1" x14ac:dyDescent="0.25">
      <c r="A313" s="51">
        <v>304</v>
      </c>
      <c r="B313" s="147" t="s">
        <v>431</v>
      </c>
      <c r="C313" s="1"/>
      <c r="D313" s="4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T313" s="34">
        <v>2028</v>
      </c>
    </row>
    <row r="314" spans="1:20" ht="24.75" customHeight="1" x14ac:dyDescent="0.25">
      <c r="A314" s="51">
        <v>305</v>
      </c>
      <c r="B314" s="147" t="s">
        <v>432</v>
      </c>
      <c r="C314" s="1"/>
      <c r="D314" s="4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T314" s="34">
        <v>2028</v>
      </c>
    </row>
    <row r="315" spans="1:20" ht="24.75" customHeight="1" x14ac:dyDescent="0.25">
      <c r="A315" s="51">
        <v>306</v>
      </c>
      <c r="B315" s="147" t="s">
        <v>433</v>
      </c>
      <c r="C315" s="1"/>
      <c r="D315" s="4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T315" s="34">
        <v>2028</v>
      </c>
    </row>
    <row r="316" spans="1:20" ht="24.75" customHeight="1" x14ac:dyDescent="0.25">
      <c r="A316" s="51">
        <v>307</v>
      </c>
      <c r="B316" s="147" t="s">
        <v>434</v>
      </c>
      <c r="C316" s="1"/>
      <c r="D316" s="4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T316" s="34">
        <v>2028</v>
      </c>
    </row>
    <row r="317" spans="1:20" ht="24.75" customHeight="1" x14ac:dyDescent="0.25">
      <c r="A317" s="51">
        <v>308</v>
      </c>
      <c r="B317" s="147" t="s">
        <v>435</v>
      </c>
      <c r="C317" s="1"/>
      <c r="D317" s="4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T317" s="34">
        <v>2028</v>
      </c>
    </row>
    <row r="318" spans="1:20" ht="24.75" customHeight="1" x14ac:dyDescent="0.25">
      <c r="A318" s="51">
        <v>309</v>
      </c>
      <c r="B318" s="147" t="s">
        <v>436</v>
      </c>
      <c r="C318" s="1"/>
      <c r="D318" s="4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T318" s="34">
        <v>2028</v>
      </c>
    </row>
    <row r="319" spans="1:20" ht="24.75" customHeight="1" x14ac:dyDescent="0.25">
      <c r="A319" s="51">
        <v>310</v>
      </c>
      <c r="B319" s="147" t="s">
        <v>437</v>
      </c>
      <c r="C319" s="1"/>
      <c r="D319" s="4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T319" s="34">
        <v>2028</v>
      </c>
    </row>
    <row r="320" spans="1:20" ht="24.75" customHeight="1" x14ac:dyDescent="0.25">
      <c r="A320" s="51">
        <v>311</v>
      </c>
      <c r="B320" s="147" t="s">
        <v>438</v>
      </c>
      <c r="C320" s="1"/>
      <c r="D320" s="4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T320" s="34">
        <v>2028</v>
      </c>
    </row>
    <row r="321" spans="1:20" ht="24.75" customHeight="1" x14ac:dyDescent="0.25">
      <c r="A321" s="51">
        <v>312</v>
      </c>
      <c r="B321" s="147" t="s">
        <v>439</v>
      </c>
      <c r="C321" s="1"/>
      <c r="D321" s="4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T321" s="34">
        <v>2028</v>
      </c>
    </row>
    <row r="322" spans="1:20" ht="24.75" customHeight="1" x14ac:dyDescent="0.25">
      <c r="A322" s="51">
        <v>313</v>
      </c>
      <c r="B322" s="147" t="s">
        <v>440</v>
      </c>
      <c r="C322" s="1"/>
      <c r="D322" s="4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T322" s="34">
        <v>2028</v>
      </c>
    </row>
    <row r="323" spans="1:20" ht="24.75" customHeight="1" x14ac:dyDescent="0.25">
      <c r="A323" s="51">
        <v>314</v>
      </c>
      <c r="B323" s="147" t="s">
        <v>441</v>
      </c>
      <c r="C323" s="1"/>
      <c r="D323" s="4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T323" s="34">
        <v>2028</v>
      </c>
    </row>
    <row r="324" spans="1:20" ht="24.75" customHeight="1" x14ac:dyDescent="0.25">
      <c r="A324" s="51">
        <v>315</v>
      </c>
      <c r="B324" s="147" t="s">
        <v>442</v>
      </c>
      <c r="C324" s="1"/>
      <c r="D324" s="4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T324" s="34">
        <v>2028</v>
      </c>
    </row>
    <row r="325" spans="1:20" ht="24.75" customHeight="1" x14ac:dyDescent="0.25">
      <c r="A325" s="51">
        <v>316</v>
      </c>
      <c r="B325" s="147" t="s">
        <v>443</v>
      </c>
      <c r="C325" s="1"/>
      <c r="D325" s="4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T325" s="34">
        <v>2028</v>
      </c>
    </row>
    <row r="326" spans="1:20" ht="24.75" customHeight="1" x14ac:dyDescent="0.25">
      <c r="A326" s="51">
        <v>317</v>
      </c>
      <c r="B326" s="147" t="s">
        <v>444</v>
      </c>
      <c r="C326" s="1"/>
      <c r="D326" s="4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T326" s="34">
        <v>2028</v>
      </c>
    </row>
    <row r="327" spans="1:20" ht="24.75" customHeight="1" x14ac:dyDescent="0.25">
      <c r="A327" s="51">
        <v>318</v>
      </c>
      <c r="B327" s="147" t="s">
        <v>445</v>
      </c>
      <c r="C327" s="1"/>
      <c r="D327" s="4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T327" s="34">
        <v>2028</v>
      </c>
    </row>
    <row r="328" spans="1:20" ht="24.75" customHeight="1" x14ac:dyDescent="0.25">
      <c r="A328" s="51">
        <v>319</v>
      </c>
      <c r="B328" s="147" t="s">
        <v>446</v>
      </c>
      <c r="C328" s="1"/>
      <c r="D328" s="4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T328" s="34">
        <v>2028</v>
      </c>
    </row>
    <row r="329" spans="1:20" ht="24.75" customHeight="1" x14ac:dyDescent="0.25">
      <c r="A329" s="51">
        <v>320</v>
      </c>
      <c r="B329" s="147" t="s">
        <v>447</v>
      </c>
      <c r="C329" s="1"/>
      <c r="D329" s="4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T329" s="34">
        <v>2028</v>
      </c>
    </row>
    <row r="330" spans="1:20" ht="24.75" customHeight="1" x14ac:dyDescent="0.25">
      <c r="A330" s="51">
        <v>321</v>
      </c>
      <c r="B330" s="147" t="s">
        <v>448</v>
      </c>
      <c r="C330" s="1"/>
      <c r="D330" s="4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T330" s="34">
        <v>2028</v>
      </c>
    </row>
    <row r="331" spans="1:20" ht="24.75" customHeight="1" x14ac:dyDescent="0.25">
      <c r="A331" s="51">
        <v>322</v>
      </c>
      <c r="B331" s="147" t="s">
        <v>449</v>
      </c>
      <c r="C331" s="1"/>
      <c r="D331" s="4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T331" s="34">
        <v>2028</v>
      </c>
    </row>
    <row r="332" spans="1:20" ht="24.75" customHeight="1" x14ac:dyDescent="0.25">
      <c r="A332" s="51">
        <v>323</v>
      </c>
      <c r="B332" s="147" t="s">
        <v>450</v>
      </c>
      <c r="C332" s="1"/>
      <c r="D332" s="4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T332" s="34">
        <v>2028</v>
      </c>
    </row>
    <row r="333" spans="1:20" ht="24.75" customHeight="1" x14ac:dyDescent="0.25">
      <c r="A333" s="51">
        <v>324</v>
      </c>
      <c r="B333" s="147" t="s">
        <v>451</v>
      </c>
      <c r="C333" s="1"/>
      <c r="D333" s="4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T333" s="34">
        <v>2028</v>
      </c>
    </row>
    <row r="334" spans="1:20" ht="24.75" customHeight="1" x14ac:dyDescent="0.25">
      <c r="A334" s="51">
        <v>325</v>
      </c>
      <c r="B334" s="147" t="s">
        <v>452</v>
      </c>
      <c r="C334" s="1"/>
      <c r="D334" s="4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T334" s="34">
        <v>2028</v>
      </c>
    </row>
    <row r="335" spans="1:20" ht="24.75" customHeight="1" x14ac:dyDescent="0.25">
      <c r="A335" s="51">
        <v>326</v>
      </c>
      <c r="B335" s="147" t="s">
        <v>453</v>
      </c>
      <c r="C335" s="1"/>
      <c r="D335" s="4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T335" s="34">
        <v>2028</v>
      </c>
    </row>
    <row r="336" spans="1:20" ht="24.75" customHeight="1" x14ac:dyDescent="0.25">
      <c r="A336" s="51">
        <v>327</v>
      </c>
      <c r="B336" s="147" t="s">
        <v>454</v>
      </c>
      <c r="C336" s="1"/>
      <c r="D336" s="4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T336" s="34">
        <v>2028</v>
      </c>
    </row>
    <row r="337" spans="1:20" ht="24.75" customHeight="1" x14ac:dyDescent="0.25">
      <c r="A337" s="51">
        <v>328</v>
      </c>
      <c r="B337" s="147" t="s">
        <v>455</v>
      </c>
      <c r="C337" s="1"/>
      <c r="D337" s="4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T337" s="34">
        <v>2028</v>
      </c>
    </row>
    <row r="338" spans="1:20" ht="24.75" customHeight="1" x14ac:dyDescent="0.25">
      <c r="A338" s="51">
        <v>329</v>
      </c>
      <c r="B338" s="147" t="s">
        <v>456</v>
      </c>
      <c r="C338" s="1"/>
      <c r="D338" s="4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T338" s="34">
        <v>2028</v>
      </c>
    </row>
    <row r="339" spans="1:20" ht="24.75" customHeight="1" x14ac:dyDescent="0.25">
      <c r="A339" s="51">
        <v>330</v>
      </c>
      <c r="B339" s="147" t="s">
        <v>457</v>
      </c>
      <c r="C339" s="1"/>
      <c r="D339" s="4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T339" s="34">
        <v>2028</v>
      </c>
    </row>
    <row r="340" spans="1:20" ht="24.75" customHeight="1" x14ac:dyDescent="0.25">
      <c r="A340" s="51">
        <v>331</v>
      </c>
      <c r="B340" s="147" t="s">
        <v>458</v>
      </c>
      <c r="C340" s="1"/>
      <c r="D340" s="4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T340" s="34">
        <v>2028</v>
      </c>
    </row>
    <row r="341" spans="1:20" ht="24.75" customHeight="1" x14ac:dyDescent="0.25">
      <c r="A341" s="51">
        <v>332</v>
      </c>
      <c r="B341" s="147" t="s">
        <v>459</v>
      </c>
      <c r="C341" s="1"/>
      <c r="D341" s="4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T341" s="34">
        <v>2028</v>
      </c>
    </row>
    <row r="342" spans="1:20" ht="24.75" customHeight="1" x14ac:dyDescent="0.25">
      <c r="A342" s="51">
        <v>333</v>
      </c>
      <c r="B342" s="147" t="s">
        <v>460</v>
      </c>
      <c r="C342" s="1"/>
      <c r="D342" s="4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T342" s="34">
        <v>2028</v>
      </c>
    </row>
    <row r="343" spans="1:20" ht="24.75" customHeight="1" x14ac:dyDescent="0.25">
      <c r="A343" s="51">
        <v>334</v>
      </c>
      <c r="B343" s="147" t="s">
        <v>461</v>
      </c>
      <c r="C343" s="1"/>
      <c r="D343" s="4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T343" s="34">
        <v>2028</v>
      </c>
    </row>
    <row r="344" spans="1:20" ht="24.75" customHeight="1" x14ac:dyDescent="0.25">
      <c r="A344" s="51">
        <v>335</v>
      </c>
      <c r="B344" s="147" t="s">
        <v>462</v>
      </c>
      <c r="C344" s="1"/>
      <c r="D344" s="4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T344" s="34">
        <v>2028</v>
      </c>
    </row>
    <row r="345" spans="1:20" ht="24.75" customHeight="1" x14ac:dyDescent="0.25">
      <c r="A345" s="51">
        <v>336</v>
      </c>
      <c r="B345" s="147" t="s">
        <v>463</v>
      </c>
      <c r="C345" s="1"/>
      <c r="D345" s="4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T345" s="34">
        <v>2028</v>
      </c>
    </row>
    <row r="346" spans="1:20" ht="24.75" customHeight="1" x14ac:dyDescent="0.25">
      <c r="A346" s="51">
        <v>337</v>
      </c>
      <c r="B346" s="147" t="s">
        <v>464</v>
      </c>
      <c r="C346" s="1"/>
      <c r="D346" s="4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T346" s="34">
        <v>2028</v>
      </c>
    </row>
    <row r="347" spans="1:20" ht="24.75" customHeight="1" x14ac:dyDescent="0.25">
      <c r="A347" s="51">
        <v>338</v>
      </c>
      <c r="B347" s="147" t="s">
        <v>465</v>
      </c>
      <c r="C347" s="1"/>
      <c r="D347" s="4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T347" s="34">
        <v>2028</v>
      </c>
    </row>
    <row r="348" spans="1:20" ht="24.75" customHeight="1" x14ac:dyDescent="0.25">
      <c r="A348" s="51">
        <v>339</v>
      </c>
      <c r="B348" s="147" t="s">
        <v>466</v>
      </c>
      <c r="C348" s="1"/>
      <c r="D348" s="4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T348" s="34">
        <v>2028</v>
      </c>
    </row>
    <row r="349" spans="1:20" ht="24.75" customHeight="1" x14ac:dyDescent="0.25">
      <c r="A349" s="51">
        <v>340</v>
      </c>
      <c r="B349" s="147" t="s">
        <v>467</v>
      </c>
      <c r="C349" s="1"/>
      <c r="D349" s="4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T349" s="34">
        <v>2028</v>
      </c>
    </row>
    <row r="350" spans="1:20" ht="24.75" customHeight="1" x14ac:dyDescent="0.25">
      <c r="A350" s="51">
        <v>341</v>
      </c>
      <c r="B350" s="147" t="s">
        <v>468</v>
      </c>
      <c r="C350" s="1"/>
      <c r="D350" s="4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T350" s="34">
        <v>2028</v>
      </c>
    </row>
    <row r="351" spans="1:20" ht="24.75" customHeight="1" x14ac:dyDescent="0.25">
      <c r="A351" s="51">
        <v>342</v>
      </c>
      <c r="B351" s="147" t="s">
        <v>469</v>
      </c>
      <c r="C351" s="1"/>
      <c r="D351" s="4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T351" s="34">
        <v>2028</v>
      </c>
    </row>
    <row r="352" spans="1:20" ht="24.75" customHeight="1" x14ac:dyDescent="0.25">
      <c r="A352" s="51">
        <v>343</v>
      </c>
      <c r="B352" s="147" t="s">
        <v>470</v>
      </c>
      <c r="C352" s="1"/>
      <c r="D352" s="4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T352" s="34">
        <v>2028</v>
      </c>
    </row>
    <row r="353" spans="1:20" ht="24.75" customHeight="1" x14ac:dyDescent="0.25">
      <c r="A353" s="51">
        <v>344</v>
      </c>
      <c r="B353" s="147" t="s">
        <v>471</v>
      </c>
      <c r="C353" s="1"/>
      <c r="D353" s="4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T353" s="34">
        <v>2028</v>
      </c>
    </row>
    <row r="354" spans="1:20" ht="24.75" customHeight="1" x14ac:dyDescent="0.25">
      <c r="A354" s="51">
        <v>345</v>
      </c>
      <c r="B354" s="147" t="s">
        <v>472</v>
      </c>
      <c r="C354" s="1"/>
      <c r="D354" s="4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T354" s="34">
        <v>2028</v>
      </c>
    </row>
    <row r="355" spans="1:20" ht="24.75" customHeight="1" x14ac:dyDescent="0.25">
      <c r="A355" s="51">
        <v>346</v>
      </c>
      <c r="B355" s="147" t="s">
        <v>473</v>
      </c>
      <c r="C355" s="1"/>
      <c r="D355" s="4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T355" s="34">
        <v>2028</v>
      </c>
    </row>
    <row r="356" spans="1:20" ht="24.75" customHeight="1" x14ac:dyDescent="0.25">
      <c r="A356" s="51">
        <v>347</v>
      </c>
      <c r="B356" s="147" t="s">
        <v>474</v>
      </c>
      <c r="C356" s="1"/>
      <c r="D356" s="4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T356" s="34">
        <v>2028</v>
      </c>
    </row>
    <row r="357" spans="1:20" ht="24.75" customHeight="1" x14ac:dyDescent="0.25">
      <c r="A357" s="51">
        <v>348</v>
      </c>
      <c r="B357" s="147" t="s">
        <v>475</v>
      </c>
      <c r="C357" s="1"/>
      <c r="D357" s="4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T357" s="34">
        <v>2028</v>
      </c>
    </row>
    <row r="358" spans="1:20" ht="24.75" customHeight="1" x14ac:dyDescent="0.25">
      <c r="A358" s="51">
        <v>349</v>
      </c>
      <c r="B358" s="147" t="s">
        <v>476</v>
      </c>
      <c r="C358" s="1"/>
      <c r="D358" s="4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T358" s="34">
        <v>2028</v>
      </c>
    </row>
    <row r="359" spans="1:20" ht="24.75" customHeight="1" x14ac:dyDescent="0.25">
      <c r="A359" s="51">
        <v>350</v>
      </c>
      <c r="B359" s="147" t="s">
        <v>477</v>
      </c>
      <c r="C359" s="1"/>
      <c r="D359" s="4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T359" s="34">
        <v>2028</v>
      </c>
    </row>
    <row r="360" spans="1:20" ht="24.75" customHeight="1" x14ac:dyDescent="0.25">
      <c r="A360" s="51">
        <v>351</v>
      </c>
      <c r="B360" s="147" t="s">
        <v>478</v>
      </c>
      <c r="C360" s="1"/>
      <c r="D360" s="4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T360" s="34">
        <v>2028</v>
      </c>
    </row>
    <row r="361" spans="1:20" ht="24.75" customHeight="1" x14ac:dyDescent="0.25">
      <c r="A361" s="51">
        <v>352</v>
      </c>
      <c r="B361" s="147" t="s">
        <v>479</v>
      </c>
      <c r="C361" s="1"/>
      <c r="D361" s="4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T361" s="34">
        <v>2028</v>
      </c>
    </row>
    <row r="362" spans="1:20" ht="24.75" customHeight="1" x14ac:dyDescent="0.25">
      <c r="A362" s="51">
        <v>353</v>
      </c>
      <c r="B362" s="147" t="s">
        <v>480</v>
      </c>
      <c r="C362" s="1"/>
      <c r="D362" s="4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T362" s="34">
        <v>2028</v>
      </c>
    </row>
    <row r="363" spans="1:20" ht="24.75" customHeight="1" x14ac:dyDescent="0.25">
      <c r="A363" s="51">
        <v>354</v>
      </c>
      <c r="B363" s="147" t="s">
        <v>481</v>
      </c>
      <c r="C363" s="1"/>
      <c r="D363" s="4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T363" s="34">
        <v>2028</v>
      </c>
    </row>
    <row r="364" spans="1:20" ht="24.75" customHeight="1" x14ac:dyDescent="0.25">
      <c r="A364" s="51">
        <v>355</v>
      </c>
      <c r="B364" s="147" t="s">
        <v>482</v>
      </c>
      <c r="C364" s="1"/>
      <c r="D364" s="4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T364" s="34">
        <v>2028</v>
      </c>
    </row>
    <row r="365" spans="1:20" ht="24.75" customHeight="1" x14ac:dyDescent="0.25">
      <c r="A365" s="51">
        <v>356</v>
      </c>
      <c r="B365" s="147" t="s">
        <v>483</v>
      </c>
      <c r="C365" s="1"/>
      <c r="D365" s="4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T365" s="34">
        <v>2028</v>
      </c>
    </row>
    <row r="366" spans="1:20" ht="24.75" customHeight="1" x14ac:dyDescent="0.25">
      <c r="A366" s="51">
        <v>357</v>
      </c>
      <c r="B366" s="147" t="s">
        <v>484</v>
      </c>
      <c r="C366" s="1"/>
      <c r="D366" s="4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T366" s="34">
        <v>2028</v>
      </c>
    </row>
    <row r="367" spans="1:20" ht="24.75" customHeight="1" x14ac:dyDescent="0.25">
      <c r="A367" s="51">
        <v>358</v>
      </c>
      <c r="B367" s="147" t="s">
        <v>485</v>
      </c>
      <c r="C367" s="1"/>
      <c r="D367" s="4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T367" s="34">
        <v>2028</v>
      </c>
    </row>
    <row r="368" spans="1:20" ht="24.75" customHeight="1" x14ac:dyDescent="0.25">
      <c r="A368" s="51">
        <v>359</v>
      </c>
      <c r="B368" s="147" t="s">
        <v>486</v>
      </c>
      <c r="C368" s="1"/>
      <c r="D368" s="4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T368" s="34">
        <v>2028</v>
      </c>
    </row>
    <row r="369" spans="1:20" ht="24.75" customHeight="1" x14ac:dyDescent="0.25">
      <c r="A369" s="51">
        <v>360</v>
      </c>
      <c r="B369" s="147" t="s">
        <v>487</v>
      </c>
      <c r="C369" s="1"/>
      <c r="D369" s="4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T369" s="34">
        <v>2028</v>
      </c>
    </row>
    <row r="370" spans="1:20" ht="24.75" customHeight="1" x14ac:dyDescent="0.25">
      <c r="A370" s="51">
        <v>361</v>
      </c>
      <c r="B370" s="147" t="s">
        <v>488</v>
      </c>
      <c r="C370" s="1"/>
      <c r="D370" s="4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T370" s="34">
        <v>2028</v>
      </c>
    </row>
    <row r="371" spans="1:20" ht="24.75" customHeight="1" x14ac:dyDescent="0.25">
      <c r="A371" s="51">
        <v>362</v>
      </c>
      <c r="B371" s="147" t="s">
        <v>489</v>
      </c>
      <c r="C371" s="1"/>
      <c r="D371" s="4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T371" s="34">
        <v>2028</v>
      </c>
    </row>
    <row r="372" spans="1:20" ht="24.75" customHeight="1" x14ac:dyDescent="0.25">
      <c r="A372" s="51">
        <v>363</v>
      </c>
      <c r="B372" s="147" t="s">
        <v>490</v>
      </c>
      <c r="C372" s="1"/>
      <c r="D372" s="4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T372" s="34">
        <v>2028</v>
      </c>
    </row>
    <row r="373" spans="1:20" ht="24.75" customHeight="1" x14ac:dyDescent="0.25">
      <c r="A373" s="51">
        <v>364</v>
      </c>
      <c r="B373" s="147" t="s">
        <v>491</v>
      </c>
      <c r="C373" s="1"/>
      <c r="D373" s="4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T373" s="34">
        <v>2028</v>
      </c>
    </row>
    <row r="374" spans="1:20" ht="24.75" customHeight="1" x14ac:dyDescent="0.25">
      <c r="A374" s="51">
        <v>365</v>
      </c>
      <c r="B374" s="147" t="s">
        <v>492</v>
      </c>
      <c r="C374" s="1"/>
      <c r="D374" s="4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T374" s="34">
        <v>2028</v>
      </c>
    </row>
    <row r="375" spans="1:20" ht="24.75" customHeight="1" x14ac:dyDescent="0.25">
      <c r="A375" s="51">
        <v>366</v>
      </c>
      <c r="B375" s="147" t="s">
        <v>493</v>
      </c>
      <c r="C375" s="1"/>
      <c r="D375" s="4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T375" s="34">
        <v>2028</v>
      </c>
    </row>
    <row r="376" spans="1:20" ht="24.75" customHeight="1" x14ac:dyDescent="0.25">
      <c r="A376" s="51">
        <v>367</v>
      </c>
      <c r="B376" s="147" t="s">
        <v>494</v>
      </c>
      <c r="C376" s="1"/>
      <c r="D376" s="4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T376" s="34">
        <v>2028</v>
      </c>
    </row>
    <row r="377" spans="1:20" ht="24.75" customHeight="1" x14ac:dyDescent="0.25">
      <c r="A377" s="51">
        <v>368</v>
      </c>
      <c r="B377" s="147" t="s">
        <v>495</v>
      </c>
      <c r="C377" s="1"/>
      <c r="D377" s="4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T377" s="34">
        <v>2028</v>
      </c>
    </row>
    <row r="378" spans="1:20" ht="24.75" customHeight="1" x14ac:dyDescent="0.25">
      <c r="A378" s="51">
        <v>369</v>
      </c>
      <c r="B378" s="147" t="s">
        <v>496</v>
      </c>
      <c r="C378" s="1"/>
      <c r="D378" s="4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T378" s="34">
        <v>2028</v>
      </c>
    </row>
    <row r="379" spans="1:20" ht="24.75" customHeight="1" x14ac:dyDescent="0.25">
      <c r="A379" s="51">
        <v>370</v>
      </c>
      <c r="B379" s="147" t="s">
        <v>497</v>
      </c>
      <c r="C379" s="1"/>
      <c r="D379" s="4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T379" s="34">
        <v>2028</v>
      </c>
    </row>
    <row r="380" spans="1:20" ht="24.75" customHeight="1" x14ac:dyDescent="0.25">
      <c r="A380" s="51">
        <v>371</v>
      </c>
      <c r="B380" s="147" t="s">
        <v>498</v>
      </c>
      <c r="C380" s="1"/>
      <c r="D380" s="4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T380" s="34">
        <v>2028</v>
      </c>
    </row>
    <row r="381" spans="1:20" ht="24.75" customHeight="1" x14ac:dyDescent="0.25">
      <c r="A381" s="51">
        <v>372</v>
      </c>
      <c r="B381" s="147" t="s">
        <v>499</v>
      </c>
      <c r="C381" s="1"/>
      <c r="D381" s="4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T381" s="34">
        <v>2028</v>
      </c>
    </row>
    <row r="382" spans="1:20" ht="24.75" customHeight="1" x14ac:dyDescent="0.25">
      <c r="A382" s="51">
        <v>373</v>
      </c>
      <c r="B382" s="147" t="s">
        <v>500</v>
      </c>
      <c r="C382" s="1"/>
      <c r="D382" s="4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T382" s="34">
        <v>2028</v>
      </c>
    </row>
    <row r="383" spans="1:20" ht="24.75" customHeight="1" x14ac:dyDescent="0.25">
      <c r="A383" s="51">
        <v>374</v>
      </c>
      <c r="B383" s="147" t="s">
        <v>501</v>
      </c>
      <c r="C383" s="1"/>
      <c r="D383" s="4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T383" s="34">
        <v>2028</v>
      </c>
    </row>
    <row r="384" spans="1:20" ht="24.75" customHeight="1" x14ac:dyDescent="0.25">
      <c r="A384" s="51">
        <v>375</v>
      </c>
      <c r="B384" s="147" t="s">
        <v>502</v>
      </c>
      <c r="C384" s="1"/>
      <c r="D384" s="4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T384" s="34">
        <v>2028</v>
      </c>
    </row>
    <row r="385" spans="1:20" ht="24.75" customHeight="1" x14ac:dyDescent="0.25">
      <c r="A385" s="51">
        <v>376</v>
      </c>
      <c r="B385" s="147" t="s">
        <v>503</v>
      </c>
      <c r="C385" s="1"/>
      <c r="D385" s="4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T385" s="34">
        <v>2028</v>
      </c>
    </row>
    <row r="386" spans="1:20" ht="24.75" customHeight="1" x14ac:dyDescent="0.25">
      <c r="A386" s="51">
        <v>377</v>
      </c>
      <c r="B386" s="147" t="s">
        <v>504</v>
      </c>
      <c r="C386" s="1"/>
      <c r="D386" s="4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T386" s="34">
        <v>2028</v>
      </c>
    </row>
    <row r="387" spans="1:20" ht="24.75" customHeight="1" x14ac:dyDescent="0.25">
      <c r="A387" s="51">
        <v>378</v>
      </c>
      <c r="B387" s="147" t="s">
        <v>505</v>
      </c>
      <c r="C387" s="1"/>
      <c r="D387" s="4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T387" s="34">
        <v>2028</v>
      </c>
    </row>
    <row r="388" spans="1:20" ht="24.75" customHeight="1" x14ac:dyDescent="0.25">
      <c r="A388" s="51">
        <v>379</v>
      </c>
      <c r="B388" s="147" t="s">
        <v>506</v>
      </c>
      <c r="C388" s="1"/>
      <c r="D388" s="4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T388" s="34">
        <v>2028</v>
      </c>
    </row>
    <row r="389" spans="1:20" ht="24.75" customHeight="1" x14ac:dyDescent="0.25">
      <c r="A389" s="51">
        <v>380</v>
      </c>
      <c r="B389" s="147" t="s">
        <v>507</v>
      </c>
      <c r="C389" s="1"/>
      <c r="D389" s="4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T389" s="34">
        <v>2028</v>
      </c>
    </row>
    <row r="390" spans="1:20" ht="24.75" customHeight="1" x14ac:dyDescent="0.25">
      <c r="A390" s="51">
        <v>381</v>
      </c>
      <c r="B390" s="147" t="s">
        <v>508</v>
      </c>
      <c r="C390" s="1"/>
      <c r="D390" s="4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T390" s="34">
        <v>2028</v>
      </c>
    </row>
    <row r="391" spans="1:20" ht="24.75" customHeight="1" x14ac:dyDescent="0.25">
      <c r="A391" s="51">
        <v>382</v>
      </c>
      <c r="B391" s="147" t="s">
        <v>509</v>
      </c>
      <c r="C391" s="1"/>
      <c r="D391" s="4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T391" s="34">
        <v>2028</v>
      </c>
    </row>
    <row r="392" spans="1:20" ht="24.75" customHeight="1" x14ac:dyDescent="0.25">
      <c r="A392" s="51">
        <v>383</v>
      </c>
      <c r="B392" s="147" t="s">
        <v>510</v>
      </c>
      <c r="C392" s="1"/>
      <c r="D392" s="4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T392" s="34">
        <v>2028</v>
      </c>
    </row>
    <row r="393" spans="1:20" ht="24.75" customHeight="1" x14ac:dyDescent="0.25">
      <c r="A393" s="51">
        <v>384</v>
      </c>
      <c r="B393" s="147" t="s">
        <v>511</v>
      </c>
      <c r="C393" s="1"/>
      <c r="D393" s="4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T393" s="34">
        <v>2028</v>
      </c>
    </row>
    <row r="394" spans="1:20" ht="24.75" customHeight="1" x14ac:dyDescent="0.25">
      <c r="A394" s="51">
        <v>385</v>
      </c>
      <c r="B394" s="147" t="s">
        <v>512</v>
      </c>
      <c r="C394" s="1"/>
      <c r="D394" s="4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T394" s="34">
        <v>2028</v>
      </c>
    </row>
    <row r="395" spans="1:20" ht="24.75" customHeight="1" x14ac:dyDescent="0.25">
      <c r="A395" s="51">
        <v>386</v>
      </c>
      <c r="B395" s="147" t="s">
        <v>513</v>
      </c>
      <c r="C395" s="1"/>
      <c r="D395" s="4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T395" s="34">
        <v>2028</v>
      </c>
    </row>
    <row r="396" spans="1:20" ht="24.75" customHeight="1" x14ac:dyDescent="0.25">
      <c r="A396" s="51">
        <v>387</v>
      </c>
      <c r="B396" s="147" t="s">
        <v>514</v>
      </c>
      <c r="C396" s="1"/>
      <c r="D396" s="4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T396" s="34">
        <v>2028</v>
      </c>
    </row>
    <row r="397" spans="1:20" ht="24.75" customHeight="1" x14ac:dyDescent="0.25">
      <c r="A397" s="51">
        <v>388</v>
      </c>
      <c r="B397" s="147" t="s">
        <v>515</v>
      </c>
      <c r="C397" s="1"/>
      <c r="D397" s="4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T397" s="34">
        <v>2028</v>
      </c>
    </row>
    <row r="398" spans="1:20" ht="24.75" customHeight="1" x14ac:dyDescent="0.25">
      <c r="A398" s="51">
        <v>389</v>
      </c>
      <c r="B398" s="147" t="s">
        <v>516</v>
      </c>
      <c r="C398" s="1"/>
      <c r="D398" s="4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T398" s="34">
        <v>2028</v>
      </c>
    </row>
    <row r="399" spans="1:20" ht="24.75" customHeight="1" x14ac:dyDescent="0.25">
      <c r="A399" s="51">
        <v>390</v>
      </c>
      <c r="B399" s="147" t="s">
        <v>517</v>
      </c>
      <c r="C399" s="1"/>
      <c r="D399" s="4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T399" s="34">
        <v>2028</v>
      </c>
    </row>
    <row r="400" spans="1:20" ht="24.75" customHeight="1" x14ac:dyDescent="0.25">
      <c r="A400" s="51">
        <v>391</v>
      </c>
      <c r="B400" s="147" t="s">
        <v>518</v>
      </c>
      <c r="C400" s="1"/>
      <c r="D400" s="4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T400" s="34">
        <v>2028</v>
      </c>
    </row>
    <row r="401" spans="1:20" ht="24.75" customHeight="1" x14ac:dyDescent="0.25">
      <c r="A401" s="51">
        <v>392</v>
      </c>
      <c r="B401" s="147" t="s">
        <v>519</v>
      </c>
      <c r="C401" s="1"/>
      <c r="D401" s="4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T401" s="34">
        <v>2028</v>
      </c>
    </row>
    <row r="402" spans="1:20" ht="24.75" customHeight="1" x14ac:dyDescent="0.25">
      <c r="A402" s="51">
        <v>393</v>
      </c>
      <c r="B402" s="147" t="s">
        <v>520</v>
      </c>
      <c r="C402" s="1"/>
      <c r="D402" s="4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T402" s="34">
        <v>2028</v>
      </c>
    </row>
    <row r="403" spans="1:20" ht="24.75" customHeight="1" x14ac:dyDescent="0.25">
      <c r="A403" s="51">
        <v>394</v>
      </c>
      <c r="B403" s="147" t="s">
        <v>521</v>
      </c>
      <c r="C403" s="1"/>
      <c r="D403" s="4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T403" s="34">
        <v>2028</v>
      </c>
    </row>
    <row r="404" spans="1:20" ht="24.75" customHeight="1" x14ac:dyDescent="0.25">
      <c r="A404" s="51">
        <v>395</v>
      </c>
      <c r="B404" s="147" t="s">
        <v>522</v>
      </c>
      <c r="C404" s="1"/>
      <c r="D404" s="4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T404" s="34">
        <v>2028</v>
      </c>
    </row>
    <row r="405" spans="1:20" ht="24.75" customHeight="1" x14ac:dyDescent="0.25">
      <c r="A405" s="51">
        <v>396</v>
      </c>
      <c r="B405" s="147" t="s">
        <v>523</v>
      </c>
      <c r="C405" s="1"/>
      <c r="D405" s="4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T405" s="34">
        <v>2028</v>
      </c>
    </row>
    <row r="406" spans="1:20" ht="24.75" customHeight="1" x14ac:dyDescent="0.25">
      <c r="A406" s="51">
        <v>397</v>
      </c>
      <c r="B406" s="147" t="s">
        <v>524</v>
      </c>
      <c r="C406" s="1"/>
      <c r="D406" s="4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T406" s="34">
        <v>2028</v>
      </c>
    </row>
    <row r="407" spans="1:20" ht="24.75" customHeight="1" x14ac:dyDescent="0.25">
      <c r="A407" s="51">
        <v>398</v>
      </c>
      <c r="B407" s="147" t="s">
        <v>525</v>
      </c>
      <c r="C407" s="1"/>
      <c r="D407" s="4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T407" s="34">
        <v>2028</v>
      </c>
    </row>
    <row r="408" spans="1:20" ht="24.75" customHeight="1" x14ac:dyDescent="0.25">
      <c r="A408" s="51">
        <v>399</v>
      </c>
      <c r="B408" s="147" t="s">
        <v>526</v>
      </c>
      <c r="C408" s="1"/>
      <c r="D408" s="4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T408" s="34">
        <v>2028</v>
      </c>
    </row>
    <row r="409" spans="1:20" ht="24.75" customHeight="1" x14ac:dyDescent="0.25">
      <c r="A409" s="51">
        <v>400</v>
      </c>
      <c r="B409" s="147" t="s">
        <v>527</v>
      </c>
      <c r="C409" s="1"/>
      <c r="D409" s="4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T409" s="34">
        <v>2028</v>
      </c>
    </row>
    <row r="410" spans="1:20" ht="24.75" customHeight="1" x14ac:dyDescent="0.25">
      <c r="A410" s="51">
        <v>401</v>
      </c>
      <c r="B410" s="147" t="s">
        <v>528</v>
      </c>
      <c r="C410" s="1"/>
      <c r="D410" s="4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T410" s="34">
        <v>2028</v>
      </c>
    </row>
    <row r="411" spans="1:20" ht="24.75" customHeight="1" x14ac:dyDescent="0.25">
      <c r="A411" s="51">
        <v>402</v>
      </c>
      <c r="B411" s="147" t="s">
        <v>529</v>
      </c>
      <c r="C411" s="1"/>
      <c r="D411" s="4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T411" s="34">
        <v>2028</v>
      </c>
    </row>
    <row r="412" spans="1:20" ht="24.75" customHeight="1" x14ac:dyDescent="0.25">
      <c r="A412" s="51">
        <v>403</v>
      </c>
      <c r="B412" s="147" t="s">
        <v>530</v>
      </c>
      <c r="C412" s="1"/>
      <c r="D412" s="4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T412" s="34">
        <v>2028</v>
      </c>
    </row>
    <row r="413" spans="1:20" ht="24.75" customHeight="1" x14ac:dyDescent="0.25">
      <c r="A413" s="51">
        <v>404</v>
      </c>
      <c r="B413" s="147" t="s">
        <v>531</v>
      </c>
      <c r="C413" s="1"/>
      <c r="D413" s="4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T413" s="34">
        <v>2028</v>
      </c>
    </row>
    <row r="414" spans="1:20" ht="24.75" customHeight="1" x14ac:dyDescent="0.25">
      <c r="A414" s="51">
        <v>405</v>
      </c>
      <c r="B414" s="147" t="s">
        <v>532</v>
      </c>
      <c r="C414" s="1"/>
      <c r="D414" s="4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T414" s="34">
        <v>2028</v>
      </c>
    </row>
    <row r="415" spans="1:20" ht="24.75" customHeight="1" x14ac:dyDescent="0.25">
      <c r="A415" s="51">
        <v>406</v>
      </c>
      <c r="B415" s="147" t="s">
        <v>533</v>
      </c>
      <c r="C415" s="1"/>
      <c r="D415" s="4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T415" s="34">
        <v>2028</v>
      </c>
    </row>
    <row r="416" spans="1:20" ht="24.75" customHeight="1" x14ac:dyDescent="0.25">
      <c r="A416" s="51">
        <v>407</v>
      </c>
      <c r="B416" s="147" t="s">
        <v>534</v>
      </c>
      <c r="C416" s="1"/>
      <c r="D416" s="4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T416" s="34">
        <v>2028</v>
      </c>
    </row>
    <row r="417" spans="1:20" ht="24.75" customHeight="1" x14ac:dyDescent="0.25">
      <c r="A417" s="51">
        <v>408</v>
      </c>
      <c r="B417" s="147" t="s">
        <v>535</v>
      </c>
      <c r="C417" s="1"/>
      <c r="D417" s="4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T417" s="34">
        <v>2028</v>
      </c>
    </row>
    <row r="418" spans="1:20" ht="24.75" customHeight="1" x14ac:dyDescent="0.25">
      <c r="A418" s="51">
        <v>409</v>
      </c>
      <c r="B418" s="147" t="s">
        <v>536</v>
      </c>
      <c r="C418" s="1"/>
      <c r="D418" s="4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T418" s="34">
        <v>2028</v>
      </c>
    </row>
    <row r="419" spans="1:20" ht="24.75" customHeight="1" x14ac:dyDescent="0.25">
      <c r="A419" s="51">
        <v>410</v>
      </c>
      <c r="B419" s="147" t="s">
        <v>537</v>
      </c>
      <c r="C419" s="1"/>
      <c r="D419" s="4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T419" s="34">
        <v>2028</v>
      </c>
    </row>
    <row r="420" spans="1:20" ht="24.75" customHeight="1" x14ac:dyDescent="0.25">
      <c r="A420" s="51">
        <v>411</v>
      </c>
      <c r="B420" s="147" t="s">
        <v>538</v>
      </c>
      <c r="C420" s="1"/>
      <c r="D420" s="4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T420" s="34">
        <v>2028</v>
      </c>
    </row>
    <row r="421" spans="1:20" ht="24.75" customHeight="1" x14ac:dyDescent="0.25">
      <c r="A421" s="51">
        <v>412</v>
      </c>
      <c r="B421" s="147" t="s">
        <v>539</v>
      </c>
      <c r="C421" s="1"/>
      <c r="D421" s="4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T421" s="34">
        <v>2028</v>
      </c>
    </row>
    <row r="422" spans="1:20" ht="24.75" customHeight="1" x14ac:dyDescent="0.25">
      <c r="A422" s="51">
        <v>413</v>
      </c>
      <c r="B422" s="147" t="s">
        <v>540</v>
      </c>
      <c r="C422" s="1"/>
      <c r="D422" s="4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T422" s="34">
        <v>2028</v>
      </c>
    </row>
    <row r="423" spans="1:20" ht="24.75" customHeight="1" x14ac:dyDescent="0.25">
      <c r="A423" s="51">
        <v>414</v>
      </c>
      <c r="B423" s="147" t="s">
        <v>541</v>
      </c>
      <c r="C423" s="1"/>
      <c r="D423" s="4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T423" s="34">
        <v>2028</v>
      </c>
    </row>
    <row r="424" spans="1:20" ht="24.75" customHeight="1" x14ac:dyDescent="0.25">
      <c r="A424" s="51">
        <v>415</v>
      </c>
      <c r="B424" s="147" t="s">
        <v>542</v>
      </c>
      <c r="C424" s="1"/>
      <c r="D424" s="4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T424" s="34">
        <v>2028</v>
      </c>
    </row>
    <row r="425" spans="1:20" ht="24.75" customHeight="1" x14ac:dyDescent="0.25">
      <c r="A425" s="51">
        <v>416</v>
      </c>
      <c r="B425" s="147" t="s">
        <v>543</v>
      </c>
      <c r="C425" s="1"/>
      <c r="D425" s="4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T425" s="34">
        <v>2028</v>
      </c>
    </row>
    <row r="426" spans="1:20" ht="24.75" customHeight="1" x14ac:dyDescent="0.25">
      <c r="A426" s="51">
        <v>417</v>
      </c>
      <c r="B426" s="147" t="s">
        <v>544</v>
      </c>
      <c r="C426" s="1"/>
      <c r="D426" s="4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T426" s="34">
        <v>2028</v>
      </c>
    </row>
    <row r="427" spans="1:20" ht="24.75" customHeight="1" x14ac:dyDescent="0.25">
      <c r="A427" s="51">
        <v>418</v>
      </c>
      <c r="B427" s="147" t="s">
        <v>545</v>
      </c>
      <c r="C427" s="1"/>
      <c r="D427" s="4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T427" s="34">
        <v>2028</v>
      </c>
    </row>
    <row r="428" spans="1:20" ht="24.75" customHeight="1" x14ac:dyDescent="0.25">
      <c r="A428" s="51">
        <v>419</v>
      </c>
      <c r="B428" s="147" t="s">
        <v>546</v>
      </c>
      <c r="C428" s="1"/>
      <c r="D428" s="4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T428" s="34">
        <v>2028</v>
      </c>
    </row>
    <row r="429" spans="1:20" ht="24.75" customHeight="1" x14ac:dyDescent="0.25">
      <c r="A429" s="51">
        <v>420</v>
      </c>
      <c r="B429" s="147" t="s">
        <v>547</v>
      </c>
      <c r="C429" s="1"/>
      <c r="D429" s="4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T429" s="34">
        <v>2028</v>
      </c>
    </row>
    <row r="430" spans="1:20" ht="24.75" customHeight="1" x14ac:dyDescent="0.25">
      <c r="A430" s="51">
        <v>421</v>
      </c>
      <c r="B430" s="147" t="s">
        <v>548</v>
      </c>
      <c r="C430" s="1"/>
      <c r="D430" s="4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T430" s="34">
        <v>2028</v>
      </c>
    </row>
    <row r="431" spans="1:20" ht="24.75" customHeight="1" x14ac:dyDescent="0.25">
      <c r="A431" s="51">
        <v>422</v>
      </c>
      <c r="B431" s="147" t="s">
        <v>549</v>
      </c>
      <c r="C431" s="1"/>
      <c r="D431" s="4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T431" s="34">
        <v>2028</v>
      </c>
    </row>
    <row r="432" spans="1:20" ht="24.75" customHeight="1" x14ac:dyDescent="0.25">
      <c r="A432" s="51">
        <v>423</v>
      </c>
      <c r="B432" s="147" t="s">
        <v>550</v>
      </c>
      <c r="C432" s="1"/>
      <c r="D432" s="4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T432" s="34">
        <v>2028</v>
      </c>
    </row>
    <row r="433" spans="1:20" ht="24.75" customHeight="1" x14ac:dyDescent="0.25">
      <c r="A433" s="51">
        <v>424</v>
      </c>
      <c r="B433" s="147" t="s">
        <v>551</v>
      </c>
      <c r="C433" s="1"/>
      <c r="D433" s="4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T433" s="34">
        <v>2028</v>
      </c>
    </row>
    <row r="434" spans="1:20" ht="24.75" customHeight="1" x14ac:dyDescent="0.25">
      <c r="A434" s="51">
        <v>425</v>
      </c>
      <c r="B434" s="147" t="s">
        <v>552</v>
      </c>
      <c r="C434" s="1"/>
      <c r="D434" s="4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T434" s="34">
        <v>2028</v>
      </c>
    </row>
    <row r="435" spans="1:20" ht="24.75" customHeight="1" x14ac:dyDescent="0.25">
      <c r="A435" s="51">
        <v>426</v>
      </c>
      <c r="B435" s="147" t="s">
        <v>553</v>
      </c>
      <c r="C435" s="1"/>
      <c r="D435" s="4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T435" s="34">
        <v>2028</v>
      </c>
    </row>
    <row r="436" spans="1:20" ht="24.75" customHeight="1" x14ac:dyDescent="0.25">
      <c r="A436" s="51">
        <v>427</v>
      </c>
      <c r="B436" s="147" t="s">
        <v>554</v>
      </c>
      <c r="C436" s="1"/>
      <c r="D436" s="4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T436" s="34">
        <v>2028</v>
      </c>
    </row>
    <row r="437" spans="1:20" ht="24.75" customHeight="1" x14ac:dyDescent="0.25">
      <c r="A437" s="51">
        <v>428</v>
      </c>
      <c r="B437" s="147" t="s">
        <v>555</v>
      </c>
      <c r="C437" s="1"/>
      <c r="D437" s="4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T437" s="34">
        <v>2028</v>
      </c>
    </row>
    <row r="438" spans="1:20" ht="24.75" customHeight="1" x14ac:dyDescent="0.25">
      <c r="A438" s="51">
        <v>429</v>
      </c>
      <c r="B438" s="147" t="s">
        <v>556</v>
      </c>
      <c r="C438" s="1"/>
      <c r="D438" s="4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T438" s="34">
        <v>2028</v>
      </c>
    </row>
    <row r="439" spans="1:20" ht="24.75" customHeight="1" x14ac:dyDescent="0.25">
      <c r="A439" s="51">
        <v>430</v>
      </c>
      <c r="B439" s="147" t="s">
        <v>557</v>
      </c>
      <c r="C439" s="1"/>
      <c r="D439" s="4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T439" s="34">
        <v>2028</v>
      </c>
    </row>
    <row r="440" spans="1:20" ht="24.75" customHeight="1" x14ac:dyDescent="0.25">
      <c r="A440" s="51">
        <v>431</v>
      </c>
      <c r="B440" s="147" t="s">
        <v>558</v>
      </c>
      <c r="C440" s="1"/>
      <c r="D440" s="4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T440" s="34">
        <v>2028</v>
      </c>
    </row>
    <row r="441" spans="1:20" ht="24.75" customHeight="1" x14ac:dyDescent="0.25">
      <c r="A441" s="51">
        <v>432</v>
      </c>
      <c r="B441" s="147" t="s">
        <v>559</v>
      </c>
      <c r="C441" s="1"/>
      <c r="D441" s="4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T441" s="34">
        <v>2028</v>
      </c>
    </row>
    <row r="442" spans="1:20" ht="24.75" customHeight="1" x14ac:dyDescent="0.25">
      <c r="A442" s="51">
        <v>433</v>
      </c>
      <c r="B442" s="147" t="s">
        <v>560</v>
      </c>
      <c r="C442" s="1"/>
      <c r="D442" s="4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T442" s="34">
        <v>2028</v>
      </c>
    </row>
    <row r="443" spans="1:20" ht="24.75" customHeight="1" x14ac:dyDescent="0.25">
      <c r="A443" s="51">
        <v>434</v>
      </c>
      <c r="B443" s="147" t="s">
        <v>561</v>
      </c>
      <c r="C443" s="1"/>
      <c r="D443" s="4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T443" s="34">
        <v>2028</v>
      </c>
    </row>
    <row r="444" spans="1:20" ht="24.75" customHeight="1" x14ac:dyDescent="0.25">
      <c r="A444" s="51">
        <v>435</v>
      </c>
      <c r="B444" s="147" t="s">
        <v>562</v>
      </c>
      <c r="C444" s="1"/>
      <c r="D444" s="4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T444" s="34">
        <v>2028</v>
      </c>
    </row>
    <row r="445" spans="1:20" ht="24.75" customHeight="1" x14ac:dyDescent="0.25">
      <c r="A445" s="51">
        <v>436</v>
      </c>
      <c r="B445" s="147" t="s">
        <v>563</v>
      </c>
      <c r="C445" s="1"/>
      <c r="D445" s="4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T445" s="34">
        <v>2028</v>
      </c>
    </row>
    <row r="446" spans="1:20" ht="24.75" customHeight="1" x14ac:dyDescent="0.25">
      <c r="A446" s="51">
        <v>437</v>
      </c>
      <c r="B446" s="147" t="s">
        <v>564</v>
      </c>
      <c r="C446" s="1"/>
      <c r="D446" s="4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T446" s="34">
        <v>2028</v>
      </c>
    </row>
    <row r="447" spans="1:20" ht="24.75" customHeight="1" x14ac:dyDescent="0.25">
      <c r="A447" s="51">
        <v>438</v>
      </c>
      <c r="B447" s="147" t="s">
        <v>565</v>
      </c>
      <c r="C447" s="1"/>
      <c r="D447" s="4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T447" s="34">
        <v>2028</v>
      </c>
    </row>
    <row r="448" spans="1:20" ht="24.75" customHeight="1" x14ac:dyDescent="0.25">
      <c r="A448" s="51">
        <v>439</v>
      </c>
      <c r="B448" s="147" t="s">
        <v>566</v>
      </c>
      <c r="C448" s="1"/>
      <c r="D448" s="4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T448" s="34">
        <v>2028</v>
      </c>
    </row>
    <row r="449" spans="1:20" ht="24.75" customHeight="1" x14ac:dyDescent="0.25">
      <c r="A449" s="51">
        <v>440</v>
      </c>
      <c r="B449" s="147" t="s">
        <v>567</v>
      </c>
      <c r="C449" s="1"/>
      <c r="D449" s="4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T449" s="34">
        <v>2028</v>
      </c>
    </row>
    <row r="450" spans="1:20" ht="24.75" customHeight="1" x14ac:dyDescent="0.25">
      <c r="A450" s="51">
        <v>441</v>
      </c>
      <c r="B450" s="147" t="s">
        <v>568</v>
      </c>
      <c r="C450" s="1"/>
      <c r="D450" s="4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T450" s="34">
        <v>2028</v>
      </c>
    </row>
    <row r="451" spans="1:20" ht="24.75" customHeight="1" x14ac:dyDescent="0.25">
      <c r="A451" s="51">
        <v>442</v>
      </c>
      <c r="B451" s="147" t="s">
        <v>569</v>
      </c>
      <c r="C451" s="1"/>
      <c r="D451" s="4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T451" s="34">
        <v>2028</v>
      </c>
    </row>
    <row r="452" spans="1:20" ht="24.75" customHeight="1" x14ac:dyDescent="0.25">
      <c r="A452" s="51">
        <v>443</v>
      </c>
      <c r="B452" s="147" t="s">
        <v>570</v>
      </c>
      <c r="C452" s="1"/>
      <c r="D452" s="4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T452" s="34">
        <v>2028</v>
      </c>
    </row>
    <row r="453" spans="1:20" ht="24.75" customHeight="1" x14ac:dyDescent="0.25">
      <c r="A453" s="51">
        <v>444</v>
      </c>
      <c r="B453" s="147" t="s">
        <v>571</v>
      </c>
      <c r="C453" s="1"/>
      <c r="D453" s="4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T453" s="34">
        <v>2028</v>
      </c>
    </row>
    <row r="454" spans="1:20" ht="24.75" customHeight="1" x14ac:dyDescent="0.25">
      <c r="A454" s="51">
        <v>445</v>
      </c>
      <c r="B454" s="147" t="s">
        <v>572</v>
      </c>
      <c r="C454" s="1"/>
      <c r="D454" s="4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T454" s="34">
        <v>2028</v>
      </c>
    </row>
    <row r="455" spans="1:20" ht="24.75" customHeight="1" x14ac:dyDescent="0.25">
      <c r="A455" s="51">
        <v>446</v>
      </c>
      <c r="B455" s="147" t="s">
        <v>573</v>
      </c>
      <c r="C455" s="1"/>
      <c r="D455" s="4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T455" s="34">
        <v>2028</v>
      </c>
    </row>
    <row r="456" spans="1:20" ht="24.75" customHeight="1" x14ac:dyDescent="0.25">
      <c r="A456" s="51">
        <v>447</v>
      </c>
      <c r="B456" s="147" t="s">
        <v>574</v>
      </c>
      <c r="C456" s="1"/>
      <c r="D456" s="4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T456" s="34">
        <v>2028</v>
      </c>
    </row>
    <row r="457" spans="1:20" ht="24.75" customHeight="1" x14ac:dyDescent="0.25">
      <c r="A457" s="51">
        <v>448</v>
      </c>
      <c r="B457" s="147" t="s">
        <v>575</v>
      </c>
      <c r="C457" s="1"/>
      <c r="D457" s="4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T457" s="34">
        <v>2028</v>
      </c>
    </row>
    <row r="458" spans="1:20" ht="24.75" customHeight="1" x14ac:dyDescent="0.25">
      <c r="A458" s="51">
        <v>449</v>
      </c>
      <c r="B458" s="147" t="s">
        <v>576</v>
      </c>
      <c r="C458" s="1"/>
      <c r="D458" s="4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T458" s="34">
        <v>2028</v>
      </c>
    </row>
    <row r="459" spans="1:20" ht="24.75" customHeight="1" x14ac:dyDescent="0.25">
      <c r="A459" s="51">
        <v>450</v>
      </c>
      <c r="B459" s="147" t="s">
        <v>577</v>
      </c>
      <c r="C459" s="1"/>
      <c r="D459" s="4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T459" s="34">
        <v>2028</v>
      </c>
    </row>
    <row r="460" spans="1:20" ht="24.75" customHeight="1" x14ac:dyDescent="0.25">
      <c r="A460" s="51">
        <v>451</v>
      </c>
      <c r="B460" s="147" t="s">
        <v>578</v>
      </c>
      <c r="C460" s="1"/>
      <c r="D460" s="4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T460" s="34">
        <v>2028</v>
      </c>
    </row>
    <row r="461" spans="1:20" ht="24.75" customHeight="1" x14ac:dyDescent="0.25">
      <c r="A461" s="51">
        <v>452</v>
      </c>
      <c r="B461" s="147" t="s">
        <v>579</v>
      </c>
      <c r="C461" s="1"/>
      <c r="D461" s="4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T461" s="34">
        <v>2028</v>
      </c>
    </row>
    <row r="462" spans="1:20" ht="24.75" customHeight="1" x14ac:dyDescent="0.25">
      <c r="A462" s="51">
        <v>453</v>
      </c>
      <c r="B462" s="147" t="s">
        <v>580</v>
      </c>
      <c r="C462" s="1"/>
      <c r="D462" s="4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T462" s="34">
        <v>2028</v>
      </c>
    </row>
    <row r="463" spans="1:20" ht="24.75" customHeight="1" x14ac:dyDescent="0.25">
      <c r="A463" s="51">
        <v>454</v>
      </c>
      <c r="B463" s="147" t="s">
        <v>581</v>
      </c>
      <c r="C463" s="1"/>
      <c r="D463" s="4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T463" s="34">
        <v>2028</v>
      </c>
    </row>
    <row r="464" spans="1:20" ht="24.75" customHeight="1" x14ac:dyDescent="0.25">
      <c r="A464" s="51">
        <v>455</v>
      </c>
      <c r="B464" s="147" t="s">
        <v>582</v>
      </c>
      <c r="C464" s="1"/>
      <c r="D464" s="4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T464" s="34">
        <v>2028</v>
      </c>
    </row>
    <row r="465" spans="1:20" ht="24.75" customHeight="1" x14ac:dyDescent="0.25">
      <c r="A465" s="51">
        <v>456</v>
      </c>
      <c r="B465" s="147" t="s">
        <v>583</v>
      </c>
      <c r="C465" s="1"/>
      <c r="D465" s="4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T465" s="34">
        <v>2028</v>
      </c>
    </row>
    <row r="466" spans="1:20" ht="24.75" customHeight="1" x14ac:dyDescent="0.25">
      <c r="A466" s="51">
        <v>457</v>
      </c>
      <c r="B466" s="147" t="s">
        <v>584</v>
      </c>
      <c r="C466" s="1"/>
      <c r="D466" s="4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T466" s="34">
        <v>2028</v>
      </c>
    </row>
    <row r="467" spans="1:20" ht="24.75" customHeight="1" x14ac:dyDescent="0.25">
      <c r="A467" s="51">
        <v>458</v>
      </c>
      <c r="B467" s="147" t="s">
        <v>585</v>
      </c>
      <c r="C467" s="1"/>
      <c r="D467" s="4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T467" s="34">
        <v>2028</v>
      </c>
    </row>
    <row r="468" spans="1:20" ht="24.75" customHeight="1" x14ac:dyDescent="0.25">
      <c r="A468" s="51">
        <v>459</v>
      </c>
      <c r="B468" s="147" t="s">
        <v>586</v>
      </c>
      <c r="C468" s="1"/>
      <c r="D468" s="4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T468" s="34">
        <v>2028</v>
      </c>
    </row>
    <row r="469" spans="1:20" ht="24.75" customHeight="1" x14ac:dyDescent="0.25">
      <c r="A469" s="51">
        <v>460</v>
      </c>
      <c r="B469" s="147" t="s">
        <v>587</v>
      </c>
      <c r="C469" s="1"/>
      <c r="D469" s="4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T469" s="34">
        <v>2028</v>
      </c>
    </row>
    <row r="470" spans="1:20" ht="24.75" customHeight="1" x14ac:dyDescent="0.25">
      <c r="A470" s="51">
        <v>461</v>
      </c>
      <c r="B470" s="147" t="s">
        <v>588</v>
      </c>
      <c r="C470" s="1"/>
      <c r="D470" s="4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T470" s="34">
        <v>2028</v>
      </c>
    </row>
    <row r="471" spans="1:20" ht="24.75" customHeight="1" x14ac:dyDescent="0.25">
      <c r="A471" s="51">
        <v>462</v>
      </c>
      <c r="B471" s="147" t="s">
        <v>589</v>
      </c>
      <c r="C471" s="1"/>
      <c r="D471" s="4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T471" s="34">
        <v>2028</v>
      </c>
    </row>
    <row r="472" spans="1:20" ht="24.75" customHeight="1" x14ac:dyDescent="0.25">
      <c r="A472" s="51">
        <v>463</v>
      </c>
      <c r="B472" s="147" t="s">
        <v>590</v>
      </c>
      <c r="C472" s="1"/>
      <c r="D472" s="4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T472" s="34">
        <v>2028</v>
      </c>
    </row>
    <row r="473" spans="1:20" ht="24.75" customHeight="1" x14ac:dyDescent="0.25">
      <c r="A473" s="51">
        <v>464</v>
      </c>
      <c r="B473" s="147" t="s">
        <v>591</v>
      </c>
      <c r="C473" s="1"/>
      <c r="D473" s="4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T473" s="34">
        <v>2028</v>
      </c>
    </row>
    <row r="474" spans="1:20" ht="24.75" customHeight="1" x14ac:dyDescent="0.25">
      <c r="A474" s="51">
        <v>465</v>
      </c>
      <c r="B474" s="147" t="s">
        <v>592</v>
      </c>
      <c r="C474" s="1"/>
      <c r="D474" s="4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T474" s="34">
        <v>2028</v>
      </c>
    </row>
    <row r="475" spans="1:20" ht="24.75" customHeight="1" x14ac:dyDescent="0.25">
      <c r="A475" s="51">
        <v>466</v>
      </c>
      <c r="B475" s="147" t="s">
        <v>593</v>
      </c>
      <c r="C475" s="1"/>
      <c r="D475" s="4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T475" s="34">
        <v>2028</v>
      </c>
    </row>
    <row r="476" spans="1:20" ht="24.75" customHeight="1" x14ac:dyDescent="0.25">
      <c r="A476" s="51">
        <v>467</v>
      </c>
      <c r="B476" s="147" t="s">
        <v>594</v>
      </c>
      <c r="C476" s="1"/>
      <c r="D476" s="4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T476" s="34">
        <v>2028</v>
      </c>
    </row>
    <row r="477" spans="1:20" ht="24.75" customHeight="1" x14ac:dyDescent="0.25">
      <c r="A477" s="51">
        <v>468</v>
      </c>
      <c r="B477" s="147" t="s">
        <v>595</v>
      </c>
      <c r="C477" s="1"/>
      <c r="D477" s="4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T477" s="34">
        <v>2028</v>
      </c>
    </row>
    <row r="478" spans="1:20" ht="24.75" customHeight="1" x14ac:dyDescent="0.25">
      <c r="A478" s="51">
        <v>469</v>
      </c>
      <c r="B478" s="147" t="s">
        <v>596</v>
      </c>
      <c r="C478" s="1"/>
      <c r="D478" s="4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T478" s="34">
        <v>2028</v>
      </c>
    </row>
    <row r="479" spans="1:20" ht="24.75" customHeight="1" x14ac:dyDescent="0.25">
      <c r="A479" s="51">
        <v>470</v>
      </c>
      <c r="B479" s="147" t="s">
        <v>597</v>
      </c>
      <c r="C479" s="1"/>
      <c r="D479" s="4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T479" s="34">
        <v>2028</v>
      </c>
    </row>
    <row r="480" spans="1:20" ht="24.75" customHeight="1" x14ac:dyDescent="0.25">
      <c r="A480" s="51">
        <v>471</v>
      </c>
      <c r="B480" s="147" t="s">
        <v>598</v>
      </c>
      <c r="C480" s="1"/>
      <c r="D480" s="4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T480" s="34">
        <v>2028</v>
      </c>
    </row>
    <row r="481" spans="1:20" ht="24.75" customHeight="1" x14ac:dyDescent="0.25">
      <c r="A481" s="51">
        <v>472</v>
      </c>
      <c r="B481" s="147" t="s">
        <v>599</v>
      </c>
      <c r="C481" s="1"/>
      <c r="D481" s="4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T481" s="34">
        <v>2028</v>
      </c>
    </row>
    <row r="482" spans="1:20" ht="24.75" customHeight="1" x14ac:dyDescent="0.25">
      <c r="A482" s="51">
        <v>473</v>
      </c>
      <c r="B482" s="147" t="s">
        <v>600</v>
      </c>
      <c r="C482" s="1"/>
      <c r="D482" s="4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T482" s="34">
        <v>2028</v>
      </c>
    </row>
    <row r="483" spans="1:20" ht="24.75" customHeight="1" x14ac:dyDescent="0.25">
      <c r="A483" s="51">
        <v>474</v>
      </c>
      <c r="B483" s="147" t="s">
        <v>601</v>
      </c>
      <c r="C483" s="1"/>
      <c r="D483" s="4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T483" s="34">
        <v>2028</v>
      </c>
    </row>
    <row r="484" spans="1:20" ht="24.75" customHeight="1" x14ac:dyDescent="0.25">
      <c r="A484" s="51">
        <v>475</v>
      </c>
      <c r="B484" s="147" t="s">
        <v>602</v>
      </c>
      <c r="C484" s="1"/>
      <c r="D484" s="4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T484" s="34">
        <v>2028</v>
      </c>
    </row>
    <row r="485" spans="1:20" ht="24.75" customHeight="1" x14ac:dyDescent="0.25">
      <c r="A485" s="51">
        <v>476</v>
      </c>
      <c r="B485" s="147" t="s">
        <v>603</v>
      </c>
      <c r="C485" s="1"/>
      <c r="D485" s="4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T485" s="34">
        <v>2028</v>
      </c>
    </row>
    <row r="486" spans="1:20" ht="24.75" customHeight="1" x14ac:dyDescent="0.25">
      <c r="A486" s="51">
        <v>477</v>
      </c>
      <c r="B486" s="147" t="s">
        <v>604</v>
      </c>
      <c r="C486" s="1"/>
      <c r="D486" s="4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T486" s="34">
        <v>2028</v>
      </c>
    </row>
    <row r="487" spans="1:20" ht="24.75" customHeight="1" x14ac:dyDescent="0.25">
      <c r="A487" s="51">
        <v>478</v>
      </c>
      <c r="B487" s="147" t="s">
        <v>605</v>
      </c>
      <c r="C487" s="1"/>
      <c r="D487" s="4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T487" s="34">
        <v>2028</v>
      </c>
    </row>
    <row r="488" spans="1:20" ht="24.75" customHeight="1" x14ac:dyDescent="0.25">
      <c r="A488" s="51">
        <v>479</v>
      </c>
      <c r="B488" s="147" t="s">
        <v>606</v>
      </c>
      <c r="C488" s="1"/>
      <c r="D488" s="4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T488" s="34">
        <v>2028</v>
      </c>
    </row>
    <row r="489" spans="1:20" ht="24.75" customHeight="1" x14ac:dyDescent="0.25">
      <c r="A489" s="51">
        <v>480</v>
      </c>
      <c r="B489" s="147" t="s">
        <v>607</v>
      </c>
      <c r="C489" s="1"/>
      <c r="D489" s="4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T489" s="34">
        <v>2028</v>
      </c>
    </row>
    <row r="490" spans="1:20" ht="24.75" customHeight="1" x14ac:dyDescent="0.25">
      <c r="A490" s="51">
        <v>481</v>
      </c>
      <c r="B490" s="147" t="s">
        <v>608</v>
      </c>
      <c r="C490" s="1"/>
      <c r="D490" s="4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T490" s="34">
        <v>2028</v>
      </c>
    </row>
    <row r="491" spans="1:20" ht="24.75" customHeight="1" x14ac:dyDescent="0.25">
      <c r="A491" s="51">
        <v>482</v>
      </c>
      <c r="B491" s="147" t="s">
        <v>609</v>
      </c>
      <c r="C491" s="1"/>
      <c r="D491" s="4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T491" s="34">
        <v>2028</v>
      </c>
    </row>
    <row r="492" spans="1:20" ht="24.75" customHeight="1" x14ac:dyDescent="0.25">
      <c r="A492" s="51">
        <v>483</v>
      </c>
      <c r="B492" s="147" t="s">
        <v>610</v>
      </c>
      <c r="C492" s="1"/>
      <c r="D492" s="4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T492" s="34">
        <v>2028</v>
      </c>
    </row>
    <row r="493" spans="1:20" ht="24.75" customHeight="1" x14ac:dyDescent="0.25">
      <c r="A493" s="51">
        <v>484</v>
      </c>
      <c r="B493" s="147" t="s">
        <v>611</v>
      </c>
      <c r="C493" s="1"/>
      <c r="D493" s="4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T493" s="34">
        <v>2028</v>
      </c>
    </row>
    <row r="494" spans="1:20" ht="24.75" customHeight="1" x14ac:dyDescent="0.25">
      <c r="A494" s="51">
        <v>485</v>
      </c>
      <c r="B494" s="147" t="s">
        <v>612</v>
      </c>
      <c r="C494" s="1"/>
      <c r="D494" s="4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T494" s="34">
        <v>2028</v>
      </c>
    </row>
    <row r="495" spans="1:20" ht="24.75" customHeight="1" x14ac:dyDescent="0.25">
      <c r="A495" s="51">
        <v>486</v>
      </c>
      <c r="B495" s="147" t="s">
        <v>613</v>
      </c>
      <c r="C495" s="1"/>
      <c r="D495" s="4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T495" s="34">
        <v>2028</v>
      </c>
    </row>
    <row r="496" spans="1:20" ht="24.75" customHeight="1" x14ac:dyDescent="0.25">
      <c r="A496" s="51">
        <v>487</v>
      </c>
      <c r="B496" s="147" t="s">
        <v>614</v>
      </c>
      <c r="C496" s="1"/>
      <c r="D496" s="4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T496" s="34">
        <v>2028</v>
      </c>
    </row>
    <row r="497" spans="1:20" ht="24.75" customHeight="1" x14ac:dyDescent="0.25">
      <c r="A497" s="51">
        <v>488</v>
      </c>
      <c r="B497" s="147" t="s">
        <v>615</v>
      </c>
      <c r="C497" s="1"/>
      <c r="D497" s="4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T497" s="34">
        <v>2028</v>
      </c>
    </row>
    <row r="498" spans="1:20" ht="24.75" customHeight="1" x14ac:dyDescent="0.25">
      <c r="A498" s="51">
        <v>489</v>
      </c>
      <c r="B498" s="147" t="s">
        <v>616</v>
      </c>
      <c r="C498" s="1"/>
      <c r="D498" s="4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T498" s="34">
        <v>2028</v>
      </c>
    </row>
    <row r="499" spans="1:20" ht="24.75" customHeight="1" x14ac:dyDescent="0.25">
      <c r="A499" s="51">
        <v>490</v>
      </c>
      <c r="B499" s="147" t="s">
        <v>617</v>
      </c>
      <c r="C499" s="1"/>
      <c r="D499" s="4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T499" s="34">
        <v>2028</v>
      </c>
    </row>
    <row r="500" spans="1:20" ht="24.75" customHeight="1" x14ac:dyDescent="0.25">
      <c r="A500" s="51">
        <v>491</v>
      </c>
      <c r="B500" s="147" t="s">
        <v>618</v>
      </c>
      <c r="C500" s="1"/>
      <c r="D500" s="4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T500" s="34">
        <v>2028</v>
      </c>
    </row>
    <row r="501" spans="1:20" ht="24.75" customHeight="1" x14ac:dyDescent="0.25">
      <c r="A501" s="51">
        <v>492</v>
      </c>
      <c r="B501" s="147" t="s">
        <v>619</v>
      </c>
      <c r="C501" s="1"/>
      <c r="D501" s="4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T501" s="34">
        <v>2028</v>
      </c>
    </row>
    <row r="502" spans="1:20" ht="24.75" customHeight="1" x14ac:dyDescent="0.25">
      <c r="A502" s="51">
        <v>493</v>
      </c>
      <c r="B502" s="147" t="s">
        <v>620</v>
      </c>
      <c r="C502" s="1"/>
      <c r="D502" s="4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T502" s="34">
        <v>2028</v>
      </c>
    </row>
    <row r="503" spans="1:20" ht="24.75" customHeight="1" x14ac:dyDescent="0.25">
      <c r="A503" s="51">
        <v>494</v>
      </c>
      <c r="B503" s="147" t="s">
        <v>621</v>
      </c>
      <c r="C503" s="1"/>
      <c r="D503" s="4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T503" s="34">
        <v>2028</v>
      </c>
    </row>
    <row r="504" spans="1:20" ht="24.75" customHeight="1" x14ac:dyDescent="0.25">
      <c r="A504" s="51">
        <v>495</v>
      </c>
      <c r="B504" s="147" t="s">
        <v>622</v>
      </c>
      <c r="C504" s="1"/>
      <c r="D504" s="4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T504" s="34">
        <v>2028</v>
      </c>
    </row>
    <row r="505" spans="1:20" ht="24.75" customHeight="1" x14ac:dyDescent="0.25">
      <c r="A505" s="51">
        <v>496</v>
      </c>
      <c r="B505" s="147" t="s">
        <v>623</v>
      </c>
      <c r="C505" s="1"/>
      <c r="D505" s="4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T505" s="34">
        <v>2028</v>
      </c>
    </row>
    <row r="506" spans="1:20" ht="24.75" customHeight="1" x14ac:dyDescent="0.25">
      <c r="A506" s="51">
        <v>497</v>
      </c>
      <c r="B506" s="147" t="s">
        <v>624</v>
      </c>
      <c r="C506" s="1"/>
      <c r="D506" s="4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T506" s="34">
        <v>2028</v>
      </c>
    </row>
    <row r="507" spans="1:20" ht="24.75" customHeight="1" x14ac:dyDescent="0.25">
      <c r="A507" s="51">
        <v>498</v>
      </c>
      <c r="B507" s="147" t="s">
        <v>625</v>
      </c>
      <c r="C507" s="1"/>
      <c r="D507" s="4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T507" s="34">
        <v>2028</v>
      </c>
    </row>
    <row r="508" spans="1:20" ht="24.75" customHeight="1" x14ac:dyDescent="0.25">
      <c r="A508" s="51">
        <v>499</v>
      </c>
      <c r="B508" s="147" t="s">
        <v>626</v>
      </c>
      <c r="C508" s="1"/>
      <c r="D508" s="4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T508" s="34">
        <v>2028</v>
      </c>
    </row>
    <row r="509" spans="1:20" ht="24.75" customHeight="1" x14ac:dyDescent="0.25">
      <c r="A509" s="51">
        <v>500</v>
      </c>
      <c r="B509" s="147" t="s">
        <v>627</v>
      </c>
      <c r="C509" s="1"/>
      <c r="D509" s="4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T509" s="34">
        <v>2028</v>
      </c>
    </row>
    <row r="510" spans="1:20" ht="24.75" customHeight="1" x14ac:dyDescent="0.25">
      <c r="A510" s="51">
        <v>501</v>
      </c>
      <c r="B510" s="147" t="s">
        <v>628</v>
      </c>
      <c r="C510" s="1"/>
      <c r="D510" s="4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T510" s="34">
        <v>2028</v>
      </c>
    </row>
    <row r="511" spans="1:20" ht="24.75" customHeight="1" x14ac:dyDescent="0.25">
      <c r="A511" s="51">
        <v>502</v>
      </c>
      <c r="B511" s="147" t="s">
        <v>629</v>
      </c>
      <c r="C511" s="1"/>
      <c r="D511" s="4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T511" s="34">
        <v>2028</v>
      </c>
    </row>
    <row r="512" spans="1:20" ht="24.75" customHeight="1" x14ac:dyDescent="0.25">
      <c r="A512" s="51">
        <v>503</v>
      </c>
      <c r="B512" s="147" t="s">
        <v>630</v>
      </c>
      <c r="C512" s="1"/>
      <c r="D512" s="4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T512" s="34">
        <v>2028</v>
      </c>
    </row>
    <row r="513" spans="1:20" ht="24.75" customHeight="1" x14ac:dyDescent="0.25">
      <c r="A513" s="51">
        <v>504</v>
      </c>
      <c r="B513" s="147" t="s">
        <v>631</v>
      </c>
      <c r="C513" s="1"/>
      <c r="D513" s="4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T513" s="34">
        <v>2028</v>
      </c>
    </row>
    <row r="514" spans="1:20" ht="24.75" customHeight="1" x14ac:dyDescent="0.25">
      <c r="A514" s="51">
        <v>505</v>
      </c>
      <c r="B514" s="147" t="s">
        <v>632</v>
      </c>
      <c r="C514" s="1"/>
      <c r="D514" s="4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T514" s="34">
        <v>2028</v>
      </c>
    </row>
    <row r="515" spans="1:20" ht="24.75" customHeight="1" x14ac:dyDescent="0.25">
      <c r="A515" s="51">
        <v>506</v>
      </c>
      <c r="B515" s="147" t="s">
        <v>633</v>
      </c>
      <c r="C515" s="1"/>
      <c r="D515" s="4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T515" s="34">
        <v>2028</v>
      </c>
    </row>
    <row r="516" spans="1:20" ht="24.75" customHeight="1" x14ac:dyDescent="0.25">
      <c r="A516" s="51">
        <v>507</v>
      </c>
      <c r="B516" s="147" t="s">
        <v>634</v>
      </c>
      <c r="C516" s="1"/>
      <c r="D516" s="4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T516" s="34">
        <v>2028</v>
      </c>
    </row>
    <row r="517" spans="1:20" ht="24.75" customHeight="1" x14ac:dyDescent="0.25">
      <c r="A517" s="51">
        <v>508</v>
      </c>
      <c r="B517" s="147" t="s">
        <v>635</v>
      </c>
      <c r="C517" s="1"/>
      <c r="D517" s="4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T517" s="34">
        <v>2028</v>
      </c>
    </row>
    <row r="518" spans="1:20" ht="24.75" customHeight="1" x14ac:dyDescent="0.25">
      <c r="A518" s="51">
        <v>509</v>
      </c>
      <c r="B518" s="147" t="s">
        <v>636</v>
      </c>
      <c r="C518" s="1"/>
      <c r="D518" s="4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T518" s="34">
        <v>2028</v>
      </c>
    </row>
    <row r="519" spans="1:20" ht="24.75" customHeight="1" x14ac:dyDescent="0.25">
      <c r="A519" s="51">
        <v>510</v>
      </c>
      <c r="B519" s="147" t="s">
        <v>637</v>
      </c>
      <c r="C519" s="1"/>
      <c r="D519" s="4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T519" s="34">
        <v>2028</v>
      </c>
    </row>
    <row r="520" spans="1:20" ht="24.75" customHeight="1" x14ac:dyDescent="0.25">
      <c r="A520" s="51">
        <v>511</v>
      </c>
      <c r="B520" s="147" t="s">
        <v>638</v>
      </c>
      <c r="C520" s="1"/>
      <c r="D520" s="4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T520" s="34">
        <v>2028</v>
      </c>
    </row>
    <row r="521" spans="1:20" ht="24.75" customHeight="1" x14ac:dyDescent="0.25">
      <c r="A521" s="51">
        <v>512</v>
      </c>
      <c r="B521" s="147" t="s">
        <v>639</v>
      </c>
      <c r="C521" s="1"/>
      <c r="D521" s="4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T521" s="34">
        <v>2028</v>
      </c>
    </row>
    <row r="522" spans="1:20" ht="24.75" customHeight="1" x14ac:dyDescent="0.25">
      <c r="A522" s="51">
        <v>513</v>
      </c>
      <c r="B522" s="147" t="s">
        <v>640</v>
      </c>
      <c r="C522" s="1"/>
      <c r="D522" s="4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T522" s="34">
        <v>2028</v>
      </c>
    </row>
    <row r="523" spans="1:20" ht="24.75" customHeight="1" x14ac:dyDescent="0.25">
      <c r="A523" s="51">
        <v>514</v>
      </c>
      <c r="B523" s="147" t="s">
        <v>641</v>
      </c>
      <c r="C523" s="1"/>
      <c r="D523" s="4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T523" s="34">
        <v>2028</v>
      </c>
    </row>
    <row r="524" spans="1:20" ht="24.75" customHeight="1" x14ac:dyDescent="0.25">
      <c r="A524" s="51">
        <v>515</v>
      </c>
      <c r="B524" s="147" t="s">
        <v>642</v>
      </c>
      <c r="C524" s="1"/>
      <c r="D524" s="4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T524" s="34">
        <v>2028</v>
      </c>
    </row>
    <row r="525" spans="1:20" ht="24.75" customHeight="1" x14ac:dyDescent="0.25">
      <c r="A525" s="51">
        <v>516</v>
      </c>
      <c r="B525" s="147" t="s">
        <v>643</v>
      </c>
      <c r="C525" s="1"/>
      <c r="D525" s="4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T525" s="34">
        <v>2028</v>
      </c>
    </row>
    <row r="526" spans="1:20" ht="24.75" customHeight="1" x14ac:dyDescent="0.25">
      <c r="A526" s="51">
        <v>517</v>
      </c>
      <c r="B526" s="147" t="s">
        <v>644</v>
      </c>
      <c r="C526" s="1"/>
      <c r="D526" s="4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T526" s="34">
        <v>2028</v>
      </c>
    </row>
    <row r="527" spans="1:20" ht="24.75" customHeight="1" x14ac:dyDescent="0.25">
      <c r="A527" s="51">
        <v>518</v>
      </c>
      <c r="B527" s="147" t="s">
        <v>645</v>
      </c>
      <c r="C527" s="1"/>
      <c r="D527" s="4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T527" s="34">
        <v>2028</v>
      </c>
    </row>
    <row r="528" spans="1:20" ht="24.75" customHeight="1" x14ac:dyDescent="0.25">
      <c r="A528" s="51">
        <v>519</v>
      </c>
      <c r="B528" s="147" t="s">
        <v>646</v>
      </c>
      <c r="C528" s="1"/>
      <c r="D528" s="4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T528" s="34">
        <v>2028</v>
      </c>
    </row>
    <row r="529" spans="1:20" ht="24.75" customHeight="1" x14ac:dyDescent="0.25">
      <c r="A529" s="51">
        <v>520</v>
      </c>
      <c r="B529" s="147" t="s">
        <v>647</v>
      </c>
      <c r="C529" s="1"/>
      <c r="D529" s="4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T529" s="34">
        <v>2028</v>
      </c>
    </row>
    <row r="530" spans="1:20" ht="24.75" customHeight="1" x14ac:dyDescent="0.25">
      <c r="A530" s="51">
        <v>521</v>
      </c>
      <c r="B530" s="147" t="s">
        <v>648</v>
      </c>
      <c r="C530" s="1"/>
      <c r="D530" s="4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T530" s="34">
        <v>2028</v>
      </c>
    </row>
    <row r="531" spans="1:20" ht="24.75" customHeight="1" x14ac:dyDescent="0.25">
      <c r="A531" s="51">
        <v>522</v>
      </c>
      <c r="B531" s="147" t="s">
        <v>649</v>
      </c>
      <c r="C531" s="1"/>
      <c r="D531" s="4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T531" s="34">
        <v>2028</v>
      </c>
    </row>
    <row r="532" spans="1:20" ht="24.75" customHeight="1" x14ac:dyDescent="0.25">
      <c r="A532" s="51">
        <v>523</v>
      </c>
      <c r="B532" s="147" t="s">
        <v>650</v>
      </c>
      <c r="C532" s="1"/>
      <c r="D532" s="4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T532" s="34">
        <v>2028</v>
      </c>
    </row>
    <row r="533" spans="1:20" ht="24.75" customHeight="1" x14ac:dyDescent="0.25">
      <c r="A533" s="51">
        <v>524</v>
      </c>
      <c r="B533" s="147" t="s">
        <v>651</v>
      </c>
      <c r="C533" s="1"/>
      <c r="D533" s="4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T533" s="34">
        <v>2028</v>
      </c>
    </row>
    <row r="534" spans="1:20" ht="24.75" customHeight="1" x14ac:dyDescent="0.25">
      <c r="A534" s="51">
        <v>525</v>
      </c>
      <c r="B534" s="147" t="s">
        <v>652</v>
      </c>
      <c r="C534" s="1"/>
      <c r="D534" s="4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T534" s="34">
        <v>2028</v>
      </c>
    </row>
    <row r="535" spans="1:20" ht="24.75" customHeight="1" x14ac:dyDescent="0.25">
      <c r="A535" s="51">
        <v>526</v>
      </c>
      <c r="B535" s="147" t="s">
        <v>653</v>
      </c>
      <c r="C535" s="1"/>
      <c r="D535" s="4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T535" s="34">
        <v>2028</v>
      </c>
    </row>
    <row r="536" spans="1:20" ht="24.75" customHeight="1" x14ac:dyDescent="0.25">
      <c r="A536" s="51">
        <v>527</v>
      </c>
      <c r="B536" s="147" t="s">
        <v>654</v>
      </c>
      <c r="C536" s="1"/>
      <c r="D536" s="4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T536" s="34">
        <v>2028</v>
      </c>
    </row>
    <row r="537" spans="1:20" ht="24.75" customHeight="1" x14ac:dyDescent="0.25">
      <c r="A537" s="51">
        <v>528</v>
      </c>
      <c r="B537" s="147" t="s">
        <v>655</v>
      </c>
      <c r="C537" s="1"/>
      <c r="D537" s="4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T537" s="34">
        <v>2028</v>
      </c>
    </row>
    <row r="538" spans="1:20" ht="24.75" customHeight="1" x14ac:dyDescent="0.25">
      <c r="A538" s="51">
        <v>529</v>
      </c>
      <c r="B538" s="147" t="s">
        <v>656</v>
      </c>
      <c r="C538" s="1"/>
      <c r="D538" s="4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T538" s="34">
        <v>2028</v>
      </c>
    </row>
    <row r="539" spans="1:20" ht="24.75" customHeight="1" x14ac:dyDescent="0.25">
      <c r="A539" s="51">
        <v>530</v>
      </c>
      <c r="B539" s="147" t="s">
        <v>657</v>
      </c>
      <c r="C539" s="1"/>
      <c r="D539" s="4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T539" s="34">
        <v>2028</v>
      </c>
    </row>
    <row r="540" spans="1:20" ht="24.75" customHeight="1" x14ac:dyDescent="0.25">
      <c r="A540" s="51">
        <v>531</v>
      </c>
      <c r="B540" s="147" t="s">
        <v>658</v>
      </c>
      <c r="C540" s="1"/>
      <c r="D540" s="4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T540" s="34">
        <v>2028</v>
      </c>
    </row>
    <row r="541" spans="1:20" ht="24.75" customHeight="1" x14ac:dyDescent="0.25">
      <c r="A541" s="51">
        <v>532</v>
      </c>
      <c r="B541" s="147" t="s">
        <v>659</v>
      </c>
      <c r="C541" s="1"/>
      <c r="D541" s="4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T541" s="34">
        <v>2028</v>
      </c>
    </row>
    <row r="542" spans="1:20" ht="24.75" customHeight="1" x14ac:dyDescent="0.25">
      <c r="A542" s="51">
        <v>533</v>
      </c>
      <c r="B542" s="147" t="s">
        <v>660</v>
      </c>
      <c r="C542" s="1"/>
      <c r="D542" s="4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T542" s="34">
        <v>2028</v>
      </c>
    </row>
    <row r="543" spans="1:20" ht="24.75" customHeight="1" x14ac:dyDescent="0.25">
      <c r="A543" s="51">
        <v>534</v>
      </c>
      <c r="B543" s="147" t="s">
        <v>661</v>
      </c>
      <c r="C543" s="1"/>
      <c r="D543" s="4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T543" s="34">
        <v>2028</v>
      </c>
    </row>
    <row r="544" spans="1:20" ht="24.75" customHeight="1" x14ac:dyDescent="0.25">
      <c r="A544" s="51">
        <v>535</v>
      </c>
      <c r="B544" s="147" t="s">
        <v>662</v>
      </c>
      <c r="C544" s="1"/>
      <c r="D544" s="4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T544" s="34">
        <v>2028</v>
      </c>
    </row>
    <row r="545" spans="1:20" ht="24.75" customHeight="1" x14ac:dyDescent="0.25">
      <c r="A545" s="51">
        <v>536</v>
      </c>
      <c r="B545" s="147" t="s">
        <v>663</v>
      </c>
      <c r="C545" s="1"/>
      <c r="D545" s="4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T545" s="34">
        <v>2028</v>
      </c>
    </row>
    <row r="546" spans="1:20" ht="24.75" customHeight="1" x14ac:dyDescent="0.25">
      <c r="A546" s="51">
        <v>537</v>
      </c>
      <c r="B546" s="147" t="s">
        <v>664</v>
      </c>
      <c r="C546" s="1"/>
      <c r="D546" s="4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T546" s="34">
        <v>2028</v>
      </c>
    </row>
    <row r="547" spans="1:20" ht="24.75" customHeight="1" x14ac:dyDescent="0.25">
      <c r="A547" s="51">
        <v>538</v>
      </c>
      <c r="B547" s="147" t="s">
        <v>665</v>
      </c>
      <c r="C547" s="1"/>
      <c r="D547" s="4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T547" s="34">
        <v>2028</v>
      </c>
    </row>
    <row r="548" spans="1:20" ht="24.75" customHeight="1" x14ac:dyDescent="0.25">
      <c r="A548" s="51">
        <v>539</v>
      </c>
      <c r="B548" s="147" t="s">
        <v>666</v>
      </c>
      <c r="C548" s="1"/>
      <c r="D548" s="4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T548" s="34">
        <v>2028</v>
      </c>
    </row>
    <row r="549" spans="1:20" ht="24.75" customHeight="1" x14ac:dyDescent="0.25">
      <c r="A549" s="51">
        <v>540</v>
      </c>
      <c r="B549" s="147" t="s">
        <v>667</v>
      </c>
      <c r="C549" s="1"/>
      <c r="D549" s="4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T549" s="34">
        <v>2028</v>
      </c>
    </row>
    <row r="550" spans="1:20" ht="24.75" customHeight="1" x14ac:dyDescent="0.25">
      <c r="A550" s="51">
        <v>541</v>
      </c>
      <c r="B550" s="147" t="s">
        <v>668</v>
      </c>
      <c r="C550" s="1"/>
      <c r="D550" s="4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T550" s="34">
        <v>2028</v>
      </c>
    </row>
    <row r="551" spans="1:20" ht="24.75" customHeight="1" x14ac:dyDescent="0.25">
      <c r="A551" s="51">
        <v>542</v>
      </c>
      <c r="B551" s="147" t="s">
        <v>669</v>
      </c>
      <c r="C551" s="1"/>
      <c r="D551" s="4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T551" s="34">
        <v>2028</v>
      </c>
    </row>
    <row r="552" spans="1:20" ht="24.75" customHeight="1" x14ac:dyDescent="0.25">
      <c r="A552" s="51">
        <v>543</v>
      </c>
      <c r="B552" s="147" t="s">
        <v>670</v>
      </c>
      <c r="C552" s="1"/>
      <c r="D552" s="4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T552" s="34">
        <v>2028</v>
      </c>
    </row>
    <row r="553" spans="1:20" ht="24.75" customHeight="1" x14ac:dyDescent="0.25">
      <c r="A553" s="51">
        <v>544</v>
      </c>
      <c r="B553" s="147" t="s">
        <v>671</v>
      </c>
      <c r="C553" s="1"/>
      <c r="D553" s="4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T553" s="34">
        <v>2028</v>
      </c>
    </row>
    <row r="554" spans="1:20" ht="24.75" customHeight="1" x14ac:dyDescent="0.25">
      <c r="A554" s="51">
        <v>545</v>
      </c>
      <c r="B554" s="147" t="s">
        <v>672</v>
      </c>
      <c r="C554" s="1"/>
      <c r="D554" s="4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T554" s="34">
        <v>2028</v>
      </c>
    </row>
    <row r="555" spans="1:20" ht="24.75" customHeight="1" x14ac:dyDescent="0.25">
      <c r="A555" s="51">
        <v>546</v>
      </c>
      <c r="B555" s="147" t="s">
        <v>673</v>
      </c>
      <c r="C555" s="1"/>
      <c r="D555" s="4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T555" s="34">
        <v>2028</v>
      </c>
    </row>
    <row r="556" spans="1:20" ht="24.75" customHeight="1" x14ac:dyDescent="0.25">
      <c r="A556" s="51">
        <v>547</v>
      </c>
      <c r="B556" s="147" t="s">
        <v>674</v>
      </c>
      <c r="C556" s="1"/>
      <c r="D556" s="4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T556" s="34">
        <v>2028</v>
      </c>
    </row>
    <row r="557" spans="1:20" ht="24.75" customHeight="1" x14ac:dyDescent="0.25">
      <c r="A557" s="51">
        <v>548</v>
      </c>
      <c r="B557" s="147" t="s">
        <v>675</v>
      </c>
      <c r="C557" s="1"/>
      <c r="D557" s="4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T557" s="34">
        <v>2028</v>
      </c>
    </row>
    <row r="558" spans="1:20" ht="24.75" customHeight="1" x14ac:dyDescent="0.25">
      <c r="A558" s="51">
        <v>549</v>
      </c>
      <c r="B558" s="147" t="s">
        <v>676</v>
      </c>
      <c r="C558" s="1"/>
      <c r="D558" s="4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T558" s="34">
        <v>2028</v>
      </c>
    </row>
    <row r="559" spans="1:20" ht="24.75" customHeight="1" x14ac:dyDescent="0.25">
      <c r="A559" s="51">
        <v>550</v>
      </c>
      <c r="B559" s="147" t="s">
        <v>677</v>
      </c>
      <c r="C559" s="1"/>
      <c r="D559" s="4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T559" s="34">
        <v>2028</v>
      </c>
    </row>
    <row r="560" spans="1:20" ht="24.75" customHeight="1" x14ac:dyDescent="0.25">
      <c r="A560" s="51">
        <v>551</v>
      </c>
      <c r="B560" s="147" t="s">
        <v>678</v>
      </c>
      <c r="C560" s="1"/>
      <c r="D560" s="4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T560" s="34">
        <v>2028</v>
      </c>
    </row>
    <row r="561" spans="1:20" ht="24.75" customHeight="1" x14ac:dyDescent="0.25">
      <c r="A561" s="51">
        <v>552</v>
      </c>
      <c r="B561" s="147" t="s">
        <v>679</v>
      </c>
      <c r="C561" s="1"/>
      <c r="D561" s="4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T561" s="34">
        <v>2028</v>
      </c>
    </row>
    <row r="562" spans="1:20" ht="24.75" customHeight="1" x14ac:dyDescent="0.25">
      <c r="A562" s="51">
        <v>553</v>
      </c>
      <c r="B562" s="147" t="s">
        <v>680</v>
      </c>
      <c r="C562" s="1"/>
      <c r="D562" s="4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T562" s="34">
        <v>2028</v>
      </c>
    </row>
    <row r="563" spans="1:20" ht="24.75" customHeight="1" x14ac:dyDescent="0.25">
      <c r="A563" s="51">
        <v>554</v>
      </c>
      <c r="B563" s="147" t="s">
        <v>681</v>
      </c>
      <c r="C563" s="1"/>
      <c r="D563" s="4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T563" s="34">
        <v>2028</v>
      </c>
    </row>
    <row r="564" spans="1:20" ht="24.75" customHeight="1" x14ac:dyDescent="0.25">
      <c r="A564" s="51">
        <v>555</v>
      </c>
      <c r="B564" s="147" t="s">
        <v>682</v>
      </c>
      <c r="C564" s="1"/>
      <c r="D564" s="4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T564" s="34">
        <v>2028</v>
      </c>
    </row>
    <row r="565" spans="1:20" ht="24.75" customHeight="1" x14ac:dyDescent="0.25">
      <c r="A565" s="51">
        <v>556</v>
      </c>
      <c r="B565" s="147" t="s">
        <v>683</v>
      </c>
      <c r="C565" s="1"/>
      <c r="D565" s="4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T565" s="34">
        <v>2028</v>
      </c>
    </row>
    <row r="566" spans="1:20" ht="24.75" customHeight="1" x14ac:dyDescent="0.25">
      <c r="A566" s="51">
        <v>557</v>
      </c>
      <c r="B566" s="147" t="s">
        <v>684</v>
      </c>
      <c r="C566" s="1"/>
      <c r="D566" s="4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T566" s="34">
        <v>2028</v>
      </c>
    </row>
    <row r="567" spans="1:20" ht="24.75" customHeight="1" x14ac:dyDescent="0.25">
      <c r="A567" s="51">
        <v>558</v>
      </c>
      <c r="B567" s="147" t="s">
        <v>685</v>
      </c>
      <c r="C567" s="1"/>
      <c r="D567" s="4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T567" s="34">
        <v>2028</v>
      </c>
    </row>
    <row r="568" spans="1:20" ht="24.75" customHeight="1" x14ac:dyDescent="0.25">
      <c r="A568" s="51">
        <v>559</v>
      </c>
      <c r="B568" s="147" t="s">
        <v>686</v>
      </c>
      <c r="C568" s="1"/>
      <c r="D568" s="4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T568" s="34">
        <v>2028</v>
      </c>
    </row>
    <row r="569" spans="1:20" ht="24.75" customHeight="1" x14ac:dyDescent="0.25">
      <c r="A569" s="51">
        <v>560</v>
      </c>
      <c r="B569" s="147" t="s">
        <v>687</v>
      </c>
      <c r="C569" s="1"/>
      <c r="D569" s="4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T569" s="34">
        <v>2028</v>
      </c>
    </row>
    <row r="570" spans="1:20" ht="24.75" customHeight="1" x14ac:dyDescent="0.25">
      <c r="A570" s="51">
        <v>561</v>
      </c>
      <c r="B570" s="147" t="s">
        <v>688</v>
      </c>
      <c r="C570" s="1"/>
      <c r="D570" s="4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T570" s="34">
        <v>2028</v>
      </c>
    </row>
    <row r="571" spans="1:20" ht="24.75" customHeight="1" x14ac:dyDescent="0.25">
      <c r="A571" s="51">
        <v>562</v>
      </c>
      <c r="B571" s="147" t="s">
        <v>689</v>
      </c>
      <c r="C571" s="1"/>
      <c r="D571" s="4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T571" s="34">
        <v>2028</v>
      </c>
    </row>
    <row r="572" spans="1:20" ht="24.75" customHeight="1" x14ac:dyDescent="0.25">
      <c r="A572" s="51">
        <v>563</v>
      </c>
      <c r="B572" s="147" t="s">
        <v>690</v>
      </c>
      <c r="C572" s="1"/>
      <c r="D572" s="4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T572" s="34">
        <v>2028</v>
      </c>
    </row>
    <row r="573" spans="1:20" ht="24.75" customHeight="1" x14ac:dyDescent="0.25">
      <c r="A573" s="51">
        <v>564</v>
      </c>
      <c r="B573" s="147" t="s">
        <v>691</v>
      </c>
      <c r="C573" s="1"/>
      <c r="D573" s="4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T573" s="34">
        <v>2028</v>
      </c>
    </row>
    <row r="574" spans="1:20" ht="24.75" customHeight="1" x14ac:dyDescent="0.25">
      <c r="A574" s="51">
        <v>565</v>
      </c>
      <c r="B574" s="147" t="s">
        <v>692</v>
      </c>
      <c r="C574" s="1"/>
      <c r="D574" s="4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T574" s="34">
        <v>2028</v>
      </c>
    </row>
    <row r="575" spans="1:20" ht="24.75" customHeight="1" x14ac:dyDescent="0.25">
      <c r="A575" s="51">
        <v>566</v>
      </c>
      <c r="B575" s="147" t="s">
        <v>693</v>
      </c>
      <c r="C575" s="1"/>
      <c r="D575" s="4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T575" s="34">
        <v>2028</v>
      </c>
    </row>
    <row r="576" spans="1:20" ht="24.75" customHeight="1" x14ac:dyDescent="0.25">
      <c r="A576" s="51">
        <v>567</v>
      </c>
      <c r="B576" s="147" t="s">
        <v>694</v>
      </c>
      <c r="C576" s="1"/>
      <c r="D576" s="4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T576" s="34">
        <v>2028</v>
      </c>
    </row>
    <row r="577" spans="1:20" ht="24.75" customHeight="1" x14ac:dyDescent="0.25">
      <c r="A577" s="51">
        <v>568</v>
      </c>
      <c r="B577" s="147" t="s">
        <v>695</v>
      </c>
      <c r="C577" s="1"/>
      <c r="D577" s="4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T577" s="34">
        <v>2028</v>
      </c>
    </row>
    <row r="578" spans="1:20" ht="24.75" customHeight="1" x14ac:dyDescent="0.25">
      <c r="A578" s="51">
        <v>569</v>
      </c>
      <c r="B578" s="147" t="s">
        <v>696</v>
      </c>
      <c r="C578" s="1"/>
      <c r="D578" s="4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T578" s="34">
        <v>2028</v>
      </c>
    </row>
    <row r="579" spans="1:20" ht="24.75" customHeight="1" x14ac:dyDescent="0.25">
      <c r="A579" s="51">
        <v>570</v>
      </c>
      <c r="B579" s="147" t="s">
        <v>697</v>
      </c>
      <c r="C579" s="1"/>
      <c r="D579" s="4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T579" s="34">
        <v>2028</v>
      </c>
    </row>
    <row r="580" spans="1:20" ht="24.75" customHeight="1" x14ac:dyDescent="0.25">
      <c r="A580" s="51">
        <v>571</v>
      </c>
      <c r="B580" s="147" t="s">
        <v>698</v>
      </c>
      <c r="C580" s="1"/>
      <c r="D580" s="4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T580" s="34">
        <v>2028</v>
      </c>
    </row>
    <row r="581" spans="1:20" ht="24.75" customHeight="1" x14ac:dyDescent="0.25">
      <c r="A581" s="51">
        <v>572</v>
      </c>
      <c r="B581" s="147" t="s">
        <v>699</v>
      </c>
      <c r="C581" s="1"/>
      <c r="D581" s="4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T581" s="34">
        <v>2028</v>
      </c>
    </row>
    <row r="582" spans="1:20" ht="24.75" customHeight="1" x14ac:dyDescent="0.25">
      <c r="A582" s="51">
        <v>573</v>
      </c>
      <c r="B582" s="147" t="s">
        <v>700</v>
      </c>
      <c r="C582" s="1"/>
      <c r="D582" s="4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T582" s="34">
        <v>2028</v>
      </c>
    </row>
    <row r="583" spans="1:20" ht="24.75" customHeight="1" x14ac:dyDescent="0.25">
      <c r="A583" s="51">
        <v>574</v>
      </c>
      <c r="B583" s="147" t="s">
        <v>701</v>
      </c>
      <c r="C583" s="1"/>
      <c r="D583" s="4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T583" s="34">
        <v>2028</v>
      </c>
    </row>
    <row r="584" spans="1:20" ht="24.75" customHeight="1" x14ac:dyDescent="0.25">
      <c r="A584" s="51">
        <v>575</v>
      </c>
      <c r="B584" s="147" t="s">
        <v>702</v>
      </c>
      <c r="C584" s="1"/>
      <c r="D584" s="4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T584" s="34">
        <v>2028</v>
      </c>
    </row>
    <row r="585" spans="1:20" ht="24.75" customHeight="1" x14ac:dyDescent="0.25">
      <c r="A585" s="51">
        <v>576</v>
      </c>
      <c r="B585" s="147" t="s">
        <v>703</v>
      </c>
      <c r="C585" s="1"/>
      <c r="D585" s="4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T585" s="34">
        <v>2028</v>
      </c>
    </row>
    <row r="586" spans="1:20" ht="24.75" customHeight="1" x14ac:dyDescent="0.25">
      <c r="A586" s="51">
        <v>577</v>
      </c>
      <c r="B586" s="147" t="s">
        <v>704</v>
      </c>
      <c r="C586" s="1"/>
      <c r="D586" s="4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T586" s="34">
        <v>2028</v>
      </c>
    </row>
    <row r="587" spans="1:20" ht="24.75" customHeight="1" x14ac:dyDescent="0.25">
      <c r="A587" s="51">
        <v>578</v>
      </c>
      <c r="B587" s="147" t="s">
        <v>705</v>
      </c>
      <c r="C587" s="1"/>
      <c r="D587" s="4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T587" s="34">
        <v>2028</v>
      </c>
    </row>
    <row r="588" spans="1:20" ht="24.75" customHeight="1" x14ac:dyDescent="0.25">
      <c r="A588" s="51">
        <v>579</v>
      </c>
      <c r="B588" s="147" t="s">
        <v>706</v>
      </c>
      <c r="C588" s="1"/>
      <c r="D588" s="4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T588" s="34">
        <v>2028</v>
      </c>
    </row>
    <row r="589" spans="1:20" ht="24.75" customHeight="1" x14ac:dyDescent="0.25">
      <c r="A589" s="51">
        <v>580</v>
      </c>
      <c r="B589" s="147" t="s">
        <v>707</v>
      </c>
      <c r="C589" s="1"/>
      <c r="D589" s="4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T589" s="34">
        <v>2028</v>
      </c>
    </row>
    <row r="590" spans="1:20" ht="24.75" customHeight="1" x14ac:dyDescent="0.25">
      <c r="A590" s="51">
        <v>581</v>
      </c>
      <c r="B590" s="147" t="s">
        <v>708</v>
      </c>
      <c r="C590" s="1"/>
      <c r="D590" s="4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T590" s="34">
        <v>2028</v>
      </c>
    </row>
    <row r="591" spans="1:20" ht="24.75" customHeight="1" x14ac:dyDescent="0.25">
      <c r="A591" s="51">
        <v>582</v>
      </c>
      <c r="B591" s="147" t="s">
        <v>709</v>
      </c>
      <c r="C591" s="1"/>
      <c r="D591" s="4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T591" s="34">
        <v>2028</v>
      </c>
    </row>
    <row r="592" spans="1:20" ht="24.75" customHeight="1" x14ac:dyDescent="0.25">
      <c r="A592" s="51">
        <v>583</v>
      </c>
      <c r="B592" s="147" t="s">
        <v>710</v>
      </c>
      <c r="C592" s="1"/>
      <c r="D592" s="4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T592" s="34">
        <v>2028</v>
      </c>
    </row>
    <row r="593" spans="1:20" ht="24.75" customHeight="1" x14ac:dyDescent="0.25">
      <c r="A593" s="51">
        <v>584</v>
      </c>
      <c r="B593" s="147" t="s">
        <v>711</v>
      </c>
      <c r="C593" s="1"/>
      <c r="D593" s="4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T593" s="34">
        <v>2028</v>
      </c>
    </row>
    <row r="594" spans="1:20" ht="24.75" customHeight="1" x14ac:dyDescent="0.25">
      <c r="A594" s="51">
        <v>585</v>
      </c>
      <c r="B594" s="147" t="s">
        <v>712</v>
      </c>
      <c r="C594" s="1"/>
      <c r="D594" s="4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T594" s="34">
        <v>2028</v>
      </c>
    </row>
    <row r="595" spans="1:20" ht="24.75" customHeight="1" x14ac:dyDescent="0.25">
      <c r="A595" s="51">
        <v>586</v>
      </c>
      <c r="B595" s="147" t="s">
        <v>713</v>
      </c>
      <c r="C595" s="1"/>
      <c r="D595" s="4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T595" s="34">
        <v>2028</v>
      </c>
    </row>
    <row r="596" spans="1:20" ht="24.75" customHeight="1" x14ac:dyDescent="0.25">
      <c r="A596" s="51">
        <v>587</v>
      </c>
      <c r="B596" s="147" t="s">
        <v>714</v>
      </c>
      <c r="C596" s="1"/>
      <c r="D596" s="4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T596" s="34">
        <v>2028</v>
      </c>
    </row>
    <row r="597" spans="1:20" ht="24.75" customHeight="1" x14ac:dyDescent="0.25">
      <c r="A597" s="51">
        <v>588</v>
      </c>
      <c r="B597" s="147" t="s">
        <v>715</v>
      </c>
      <c r="C597" s="1"/>
      <c r="D597" s="4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T597" s="34">
        <v>2028</v>
      </c>
    </row>
    <row r="598" spans="1:20" ht="24.75" customHeight="1" x14ac:dyDescent="0.25">
      <c r="A598" s="51">
        <v>589</v>
      </c>
      <c r="B598" s="147" t="s">
        <v>716</v>
      </c>
      <c r="C598" s="1"/>
      <c r="D598" s="4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T598" s="34">
        <v>2028</v>
      </c>
    </row>
    <row r="599" spans="1:20" ht="24.75" customHeight="1" x14ac:dyDescent="0.25">
      <c r="A599" s="51">
        <v>590</v>
      </c>
      <c r="B599" s="147" t="s">
        <v>717</v>
      </c>
      <c r="C599" s="1"/>
      <c r="D599" s="4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T599" s="34">
        <v>2028</v>
      </c>
    </row>
    <row r="600" spans="1:20" ht="24.75" customHeight="1" x14ac:dyDescent="0.25">
      <c r="A600" s="51">
        <v>591</v>
      </c>
      <c r="B600" s="147" t="s">
        <v>718</v>
      </c>
      <c r="C600" s="1"/>
      <c r="D600" s="4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T600" s="34">
        <v>2028</v>
      </c>
    </row>
    <row r="601" spans="1:20" ht="24.75" customHeight="1" x14ac:dyDescent="0.25">
      <c r="A601" s="51">
        <v>592</v>
      </c>
      <c r="B601" s="147" t="s">
        <v>719</v>
      </c>
      <c r="C601" s="1"/>
      <c r="D601" s="4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T601" s="34">
        <v>2028</v>
      </c>
    </row>
    <row r="602" spans="1:20" ht="24.75" customHeight="1" x14ac:dyDescent="0.25">
      <c r="A602" s="51">
        <v>593</v>
      </c>
      <c r="B602" s="147" t="s">
        <v>720</v>
      </c>
      <c r="C602" s="1"/>
      <c r="D602" s="4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T602" s="34">
        <v>2028</v>
      </c>
    </row>
    <row r="603" spans="1:20" ht="24.75" customHeight="1" x14ac:dyDescent="0.25">
      <c r="A603" s="51">
        <v>594</v>
      </c>
      <c r="B603" s="147" t="s">
        <v>721</v>
      </c>
      <c r="C603" s="1"/>
      <c r="D603" s="4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T603" s="34">
        <v>2028</v>
      </c>
    </row>
    <row r="604" spans="1:20" ht="24.75" customHeight="1" x14ac:dyDescent="0.25">
      <c r="A604" s="51">
        <v>595</v>
      </c>
      <c r="B604" s="147" t="s">
        <v>722</v>
      </c>
      <c r="C604" s="1"/>
      <c r="D604" s="4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T604" s="34">
        <v>2028</v>
      </c>
    </row>
    <row r="605" spans="1:20" ht="24.75" customHeight="1" x14ac:dyDescent="0.25">
      <c r="A605" s="51">
        <v>596</v>
      </c>
      <c r="B605" s="147" t="s">
        <v>723</v>
      </c>
      <c r="C605" s="1"/>
      <c r="D605" s="4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T605" s="34">
        <v>2028</v>
      </c>
    </row>
    <row r="606" spans="1:20" ht="24.75" customHeight="1" x14ac:dyDescent="0.25">
      <c r="A606" s="51">
        <v>597</v>
      </c>
      <c r="B606" s="147" t="s">
        <v>724</v>
      </c>
      <c r="C606" s="1"/>
      <c r="D606" s="4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T606" s="34">
        <v>2028</v>
      </c>
    </row>
    <row r="607" spans="1:20" ht="24.75" customHeight="1" x14ac:dyDescent="0.25">
      <c r="A607" s="51">
        <v>598</v>
      </c>
      <c r="B607" s="147" t="s">
        <v>725</v>
      </c>
      <c r="C607" s="1"/>
      <c r="D607" s="4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T607" s="34">
        <v>2028</v>
      </c>
    </row>
    <row r="608" spans="1:20" ht="24.75" customHeight="1" x14ac:dyDescent="0.25">
      <c r="A608" s="51">
        <v>599</v>
      </c>
      <c r="B608" s="147" t="s">
        <v>726</v>
      </c>
      <c r="C608" s="1"/>
      <c r="D608" s="4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T608" s="34">
        <v>2028</v>
      </c>
    </row>
    <row r="609" spans="1:20" ht="24.75" customHeight="1" x14ac:dyDescent="0.25">
      <c r="A609" s="51">
        <v>600</v>
      </c>
      <c r="B609" s="147" t="s">
        <v>727</v>
      </c>
      <c r="C609" s="1"/>
      <c r="D609" s="4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T609" s="34">
        <v>2028</v>
      </c>
    </row>
    <row r="610" spans="1:20" ht="24.75" customHeight="1" x14ac:dyDescent="0.25">
      <c r="A610" s="51">
        <v>601</v>
      </c>
      <c r="B610" s="147" t="s">
        <v>728</v>
      </c>
      <c r="C610" s="1"/>
      <c r="D610" s="4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T610" s="34">
        <v>2028</v>
      </c>
    </row>
    <row r="611" spans="1:20" ht="24.75" customHeight="1" x14ac:dyDescent="0.25">
      <c r="A611" s="51">
        <v>602</v>
      </c>
      <c r="B611" s="147" t="s">
        <v>729</v>
      </c>
      <c r="C611" s="1"/>
      <c r="D611" s="4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T611" s="34">
        <v>2028</v>
      </c>
    </row>
    <row r="612" spans="1:20" ht="24.75" customHeight="1" x14ac:dyDescent="0.25">
      <c r="A612" s="51">
        <v>603</v>
      </c>
      <c r="B612" s="147" t="s">
        <v>730</v>
      </c>
      <c r="C612" s="1"/>
      <c r="D612" s="4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T612" s="34">
        <v>2028</v>
      </c>
    </row>
    <row r="613" spans="1:20" ht="24.75" customHeight="1" x14ac:dyDescent="0.25">
      <c r="A613" s="51">
        <v>604</v>
      </c>
      <c r="B613" s="147" t="s">
        <v>731</v>
      </c>
      <c r="C613" s="1"/>
      <c r="D613" s="4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T613" s="34">
        <v>2028</v>
      </c>
    </row>
    <row r="614" spans="1:20" ht="24.75" customHeight="1" x14ac:dyDescent="0.25">
      <c r="A614" s="51">
        <v>605</v>
      </c>
      <c r="B614" s="147" t="s">
        <v>732</v>
      </c>
      <c r="C614" s="1"/>
      <c r="D614" s="4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T614" s="34">
        <v>2028</v>
      </c>
    </row>
    <row r="615" spans="1:20" ht="24.75" customHeight="1" x14ac:dyDescent="0.25">
      <c r="A615" s="51">
        <v>606</v>
      </c>
      <c r="B615" s="147" t="s">
        <v>733</v>
      </c>
      <c r="C615" s="1"/>
      <c r="D615" s="4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T615" s="34">
        <v>2028</v>
      </c>
    </row>
    <row r="616" spans="1:20" ht="24.75" customHeight="1" x14ac:dyDescent="0.25">
      <c r="A616" s="51">
        <v>607</v>
      </c>
      <c r="B616" s="147" t="s">
        <v>734</v>
      </c>
      <c r="C616" s="1"/>
      <c r="D616" s="4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T616" s="34">
        <v>2028</v>
      </c>
    </row>
    <row r="617" spans="1:20" ht="24.75" customHeight="1" x14ac:dyDescent="0.25">
      <c r="A617" s="51">
        <v>608</v>
      </c>
      <c r="B617" s="147" t="s">
        <v>735</v>
      </c>
      <c r="C617" s="1"/>
      <c r="D617" s="4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T617" s="34">
        <v>2028</v>
      </c>
    </row>
    <row r="618" spans="1:20" ht="24.75" customHeight="1" x14ac:dyDescent="0.25">
      <c r="A618" s="51">
        <v>609</v>
      </c>
      <c r="B618" s="147" t="s">
        <v>736</v>
      </c>
      <c r="C618" s="1"/>
      <c r="D618" s="4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T618" s="34">
        <v>2028</v>
      </c>
    </row>
    <row r="619" spans="1:20" ht="24.75" customHeight="1" x14ac:dyDescent="0.25">
      <c r="A619" s="51">
        <v>610</v>
      </c>
      <c r="B619" s="147" t="s">
        <v>737</v>
      </c>
      <c r="C619" s="1"/>
      <c r="D619" s="4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T619" s="34">
        <v>2028</v>
      </c>
    </row>
    <row r="620" spans="1:20" ht="24.75" customHeight="1" x14ac:dyDescent="0.25">
      <c r="A620" s="51">
        <v>611</v>
      </c>
      <c r="B620" s="147" t="s">
        <v>738</v>
      </c>
      <c r="C620" s="1"/>
      <c r="D620" s="4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T620" s="34">
        <v>2028</v>
      </c>
    </row>
    <row r="621" spans="1:20" ht="24.75" customHeight="1" x14ac:dyDescent="0.25">
      <c r="A621" s="51">
        <v>612</v>
      </c>
      <c r="B621" s="147" t="s">
        <v>739</v>
      </c>
      <c r="C621" s="1"/>
      <c r="D621" s="4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T621" s="34">
        <v>2028</v>
      </c>
    </row>
    <row r="622" spans="1:20" ht="24.75" customHeight="1" x14ac:dyDescent="0.25">
      <c r="A622" s="51">
        <v>613</v>
      </c>
      <c r="B622" s="147" t="s">
        <v>740</v>
      </c>
      <c r="C622" s="1"/>
      <c r="D622" s="4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T622" s="34">
        <v>2028</v>
      </c>
    </row>
    <row r="623" spans="1:20" ht="24.75" customHeight="1" x14ac:dyDescent="0.25">
      <c r="A623" s="51">
        <v>614</v>
      </c>
      <c r="B623" s="147" t="s">
        <v>741</v>
      </c>
      <c r="C623" s="1"/>
      <c r="D623" s="4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T623" s="34">
        <v>2028</v>
      </c>
    </row>
    <row r="624" spans="1:20" ht="24.75" customHeight="1" x14ac:dyDescent="0.25">
      <c r="A624" s="51">
        <v>615</v>
      </c>
      <c r="B624" s="147" t="s">
        <v>742</v>
      </c>
      <c r="C624" s="1"/>
      <c r="D624" s="4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T624" s="34">
        <v>2028</v>
      </c>
    </row>
    <row r="625" spans="1:20" ht="24.75" customHeight="1" x14ac:dyDescent="0.25">
      <c r="A625" s="51">
        <v>616</v>
      </c>
      <c r="B625" s="147" t="s">
        <v>743</v>
      </c>
      <c r="C625" s="1"/>
      <c r="D625" s="4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T625" s="34">
        <v>2028</v>
      </c>
    </row>
    <row r="626" spans="1:20" ht="24.75" customHeight="1" x14ac:dyDescent="0.25">
      <c r="A626" s="51">
        <v>617</v>
      </c>
      <c r="B626" s="147" t="s">
        <v>744</v>
      </c>
      <c r="C626" s="1"/>
      <c r="D626" s="4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T626" s="34">
        <v>2028</v>
      </c>
    </row>
    <row r="627" spans="1:20" ht="24.75" customHeight="1" x14ac:dyDescent="0.25">
      <c r="A627" s="51">
        <v>618</v>
      </c>
      <c r="B627" s="147" t="s">
        <v>745</v>
      </c>
      <c r="C627" s="1"/>
      <c r="D627" s="4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T627" s="34">
        <v>2028</v>
      </c>
    </row>
    <row r="628" spans="1:20" ht="24.75" customHeight="1" x14ac:dyDescent="0.25">
      <c r="A628" s="51">
        <v>619</v>
      </c>
      <c r="B628" s="147" t="s">
        <v>746</v>
      </c>
      <c r="C628" s="1"/>
      <c r="D628" s="4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T628" s="34">
        <v>2028</v>
      </c>
    </row>
    <row r="629" spans="1:20" ht="24.75" customHeight="1" x14ac:dyDescent="0.25">
      <c r="A629" s="51">
        <v>620</v>
      </c>
      <c r="B629" s="147" t="s">
        <v>747</v>
      </c>
      <c r="C629" s="1"/>
      <c r="D629" s="4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T629" s="34">
        <v>2028</v>
      </c>
    </row>
    <row r="630" spans="1:20" ht="24.75" customHeight="1" x14ac:dyDescent="0.25">
      <c r="A630" s="51">
        <v>621</v>
      </c>
      <c r="B630" s="147" t="s">
        <v>748</v>
      </c>
      <c r="C630" s="1"/>
      <c r="D630" s="4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T630" s="34">
        <v>2028</v>
      </c>
    </row>
    <row r="631" spans="1:20" ht="24.75" customHeight="1" x14ac:dyDescent="0.25">
      <c r="A631" s="51">
        <v>622</v>
      </c>
      <c r="B631" s="147" t="s">
        <v>749</v>
      </c>
      <c r="C631" s="1"/>
      <c r="D631" s="4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T631" s="34">
        <v>2028</v>
      </c>
    </row>
    <row r="632" spans="1:20" ht="24.75" customHeight="1" x14ac:dyDescent="0.25">
      <c r="A632" s="51">
        <v>623</v>
      </c>
      <c r="B632" s="147" t="s">
        <v>750</v>
      </c>
      <c r="C632" s="1"/>
      <c r="D632" s="4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T632" s="34">
        <v>2028</v>
      </c>
    </row>
    <row r="633" spans="1:20" ht="24.75" customHeight="1" x14ac:dyDescent="0.25">
      <c r="A633" s="51">
        <v>624</v>
      </c>
      <c r="B633" s="147" t="s">
        <v>751</v>
      </c>
      <c r="C633" s="1"/>
      <c r="D633" s="4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T633" s="34">
        <v>2028</v>
      </c>
    </row>
    <row r="634" spans="1:20" ht="24.75" customHeight="1" x14ac:dyDescent="0.25">
      <c r="A634" s="51">
        <v>625</v>
      </c>
      <c r="B634" s="147" t="s">
        <v>752</v>
      </c>
      <c r="C634" s="1"/>
      <c r="D634" s="4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T634" s="34">
        <v>2028</v>
      </c>
    </row>
    <row r="635" spans="1:20" ht="24.75" customHeight="1" x14ac:dyDescent="0.25">
      <c r="A635" s="51">
        <v>626</v>
      </c>
      <c r="B635" s="147" t="s">
        <v>753</v>
      </c>
      <c r="C635" s="1"/>
      <c r="D635" s="4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T635" s="34">
        <v>2028</v>
      </c>
    </row>
    <row r="636" spans="1:20" ht="24.75" customHeight="1" x14ac:dyDescent="0.25">
      <c r="A636" s="51">
        <v>627</v>
      </c>
      <c r="B636" s="147" t="s">
        <v>754</v>
      </c>
      <c r="C636" s="1"/>
      <c r="D636" s="4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T636" s="34">
        <v>2028</v>
      </c>
    </row>
    <row r="637" spans="1:20" ht="24.75" customHeight="1" x14ac:dyDescent="0.25">
      <c r="A637" s="51">
        <v>628</v>
      </c>
      <c r="B637" s="147" t="s">
        <v>755</v>
      </c>
      <c r="C637" s="1"/>
      <c r="D637" s="4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T637" s="34">
        <v>2028</v>
      </c>
    </row>
    <row r="638" spans="1:20" ht="24.75" customHeight="1" x14ac:dyDescent="0.25">
      <c r="A638" s="51">
        <v>629</v>
      </c>
      <c r="B638" s="147" t="s">
        <v>756</v>
      </c>
      <c r="C638" s="1"/>
      <c r="D638" s="4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T638" s="34">
        <v>2028</v>
      </c>
    </row>
    <row r="639" spans="1:20" ht="24.75" customHeight="1" x14ac:dyDescent="0.25">
      <c r="A639" s="51">
        <v>630</v>
      </c>
      <c r="B639" s="147" t="s">
        <v>757</v>
      </c>
      <c r="C639" s="1"/>
      <c r="D639" s="4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T639" s="34">
        <v>2028</v>
      </c>
    </row>
    <row r="640" spans="1:20" ht="24.75" customHeight="1" x14ac:dyDescent="0.25">
      <c r="A640" s="51">
        <v>631</v>
      </c>
      <c r="B640" s="147" t="s">
        <v>758</v>
      </c>
      <c r="C640" s="1"/>
      <c r="D640" s="4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T640" s="34">
        <v>2028</v>
      </c>
    </row>
    <row r="641" spans="1:20" ht="24.75" customHeight="1" x14ac:dyDescent="0.25">
      <c r="A641" s="51">
        <v>632</v>
      </c>
      <c r="B641" s="147" t="s">
        <v>759</v>
      </c>
      <c r="C641" s="1"/>
      <c r="D641" s="4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T641" s="34">
        <v>2028</v>
      </c>
    </row>
    <row r="642" spans="1:20" ht="24.75" customHeight="1" x14ac:dyDescent="0.25">
      <c r="A642" s="51">
        <v>633</v>
      </c>
      <c r="B642" s="147" t="s">
        <v>760</v>
      </c>
      <c r="C642" s="1"/>
      <c r="D642" s="4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T642" s="34">
        <v>2028</v>
      </c>
    </row>
    <row r="643" spans="1:20" ht="24.75" customHeight="1" x14ac:dyDescent="0.25">
      <c r="A643" s="51">
        <v>634</v>
      </c>
      <c r="B643" s="147" t="s">
        <v>761</v>
      </c>
      <c r="C643" s="1"/>
      <c r="D643" s="4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T643" s="34">
        <v>2028</v>
      </c>
    </row>
    <row r="644" spans="1:20" ht="24.75" customHeight="1" x14ac:dyDescent="0.25">
      <c r="A644" s="51">
        <v>635</v>
      </c>
      <c r="B644" s="147" t="s">
        <v>762</v>
      </c>
      <c r="C644" s="1"/>
      <c r="D644" s="4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T644" s="34">
        <v>2028</v>
      </c>
    </row>
    <row r="645" spans="1:20" ht="24.75" customHeight="1" x14ac:dyDescent="0.25">
      <c r="A645" s="51">
        <v>636</v>
      </c>
      <c r="B645" s="147" t="s">
        <v>763</v>
      </c>
      <c r="C645" s="1"/>
      <c r="D645" s="4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T645" s="34">
        <v>2028</v>
      </c>
    </row>
    <row r="646" spans="1:20" ht="24.75" customHeight="1" x14ac:dyDescent="0.25">
      <c r="A646" s="51">
        <v>637</v>
      </c>
      <c r="B646" s="147" t="s">
        <v>764</v>
      </c>
      <c r="C646" s="1"/>
      <c r="D646" s="4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T646" s="34">
        <v>2028</v>
      </c>
    </row>
    <row r="647" spans="1:20" ht="24.75" customHeight="1" x14ac:dyDescent="0.25">
      <c r="A647" s="51">
        <v>638</v>
      </c>
      <c r="B647" s="147" t="s">
        <v>765</v>
      </c>
      <c r="C647" s="1"/>
      <c r="D647" s="4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T647" s="34">
        <v>2028</v>
      </c>
    </row>
    <row r="648" spans="1:20" ht="24.75" customHeight="1" x14ac:dyDescent="0.25">
      <c r="A648" s="51">
        <v>639</v>
      </c>
      <c r="B648" s="147" t="s">
        <v>766</v>
      </c>
      <c r="C648" s="1"/>
      <c r="D648" s="4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T648" s="34">
        <v>2028</v>
      </c>
    </row>
    <row r="649" spans="1:20" ht="24.75" customHeight="1" x14ac:dyDescent="0.25">
      <c r="A649" s="51">
        <v>640</v>
      </c>
      <c r="B649" s="147" t="s">
        <v>767</v>
      </c>
      <c r="C649" s="1"/>
      <c r="D649" s="4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T649" s="34">
        <v>2028</v>
      </c>
    </row>
    <row r="650" spans="1:20" ht="24.75" customHeight="1" x14ac:dyDescent="0.25">
      <c r="A650" s="51">
        <v>641</v>
      </c>
      <c r="B650" s="147" t="s">
        <v>768</v>
      </c>
      <c r="C650" s="1"/>
      <c r="D650" s="4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T650" s="34">
        <v>2028</v>
      </c>
    </row>
    <row r="651" spans="1:20" ht="24.75" customHeight="1" x14ac:dyDescent="0.25">
      <c r="A651" s="51">
        <v>642</v>
      </c>
      <c r="B651" s="147" t="s">
        <v>769</v>
      </c>
      <c r="C651" s="1"/>
      <c r="D651" s="4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T651" s="34">
        <v>2028</v>
      </c>
    </row>
    <row r="652" spans="1:20" ht="24.75" customHeight="1" x14ac:dyDescent="0.25">
      <c r="A652" s="51">
        <v>643</v>
      </c>
      <c r="B652" s="147" t="s">
        <v>770</v>
      </c>
      <c r="C652" s="1"/>
      <c r="D652" s="4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T652" s="34">
        <v>2028</v>
      </c>
    </row>
    <row r="653" spans="1:20" ht="24.75" customHeight="1" x14ac:dyDescent="0.25">
      <c r="A653" s="51">
        <v>644</v>
      </c>
      <c r="B653" s="147" t="s">
        <v>771</v>
      </c>
      <c r="C653" s="1"/>
      <c r="D653" s="4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T653" s="34">
        <v>2028</v>
      </c>
    </row>
    <row r="654" spans="1:20" ht="24.75" customHeight="1" x14ac:dyDescent="0.25">
      <c r="A654" s="51">
        <v>645</v>
      </c>
      <c r="B654" s="147" t="s">
        <v>772</v>
      </c>
      <c r="C654" s="1"/>
      <c r="D654" s="4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T654" s="34">
        <v>2028</v>
      </c>
    </row>
    <row r="655" spans="1:20" ht="24.75" customHeight="1" x14ac:dyDescent="0.25">
      <c r="A655" s="51">
        <v>646</v>
      </c>
      <c r="B655" s="147" t="s">
        <v>773</v>
      </c>
      <c r="C655" s="1"/>
      <c r="D655" s="4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T655" s="34">
        <v>2028</v>
      </c>
    </row>
    <row r="656" spans="1:20" ht="24.75" customHeight="1" x14ac:dyDescent="0.25">
      <c r="A656" s="51">
        <v>647</v>
      </c>
      <c r="B656" s="147" t="s">
        <v>774</v>
      </c>
      <c r="C656" s="1"/>
      <c r="D656" s="4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T656" s="34">
        <v>2028</v>
      </c>
    </row>
    <row r="657" spans="1:20" ht="24.75" customHeight="1" x14ac:dyDescent="0.25">
      <c r="A657" s="51">
        <v>648</v>
      </c>
      <c r="B657" s="147" t="s">
        <v>775</v>
      </c>
      <c r="C657" s="1"/>
      <c r="D657" s="4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T657" s="34">
        <v>2028</v>
      </c>
    </row>
    <row r="658" spans="1:20" ht="24.75" customHeight="1" x14ac:dyDescent="0.25">
      <c r="A658" s="51">
        <v>649</v>
      </c>
      <c r="B658" s="147" t="s">
        <v>776</v>
      </c>
      <c r="C658" s="1"/>
      <c r="D658" s="4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T658" s="34">
        <v>2028</v>
      </c>
    </row>
    <row r="659" spans="1:20" ht="24.75" customHeight="1" x14ac:dyDescent="0.25">
      <c r="A659" s="51">
        <v>650</v>
      </c>
      <c r="B659" s="147" t="s">
        <v>777</v>
      </c>
      <c r="C659" s="1"/>
      <c r="D659" s="4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T659" s="34">
        <v>2028</v>
      </c>
    </row>
    <row r="660" spans="1:20" ht="24.75" customHeight="1" x14ac:dyDescent="0.25">
      <c r="A660" s="51">
        <v>651</v>
      </c>
      <c r="B660" s="147" t="s">
        <v>778</v>
      </c>
      <c r="C660" s="1"/>
      <c r="D660" s="4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T660" s="34">
        <v>2028</v>
      </c>
    </row>
    <row r="661" spans="1:20" ht="24.75" customHeight="1" x14ac:dyDescent="0.25">
      <c r="A661" s="51">
        <v>652</v>
      </c>
      <c r="B661" s="147" t="s">
        <v>779</v>
      </c>
      <c r="C661" s="1"/>
      <c r="D661" s="4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T661" s="34">
        <v>2028</v>
      </c>
    </row>
    <row r="662" spans="1:20" ht="24.75" customHeight="1" x14ac:dyDescent="0.25">
      <c r="A662" s="51">
        <v>653</v>
      </c>
      <c r="B662" s="147" t="s">
        <v>780</v>
      </c>
      <c r="C662" s="1"/>
      <c r="D662" s="4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T662" s="34">
        <v>2028</v>
      </c>
    </row>
    <row r="663" spans="1:20" ht="24.75" customHeight="1" x14ac:dyDescent="0.25">
      <c r="A663" s="51">
        <v>654</v>
      </c>
      <c r="B663" s="147" t="s">
        <v>781</v>
      </c>
      <c r="C663" s="1"/>
      <c r="D663" s="4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T663" s="34">
        <v>2028</v>
      </c>
    </row>
    <row r="664" spans="1:20" ht="24.75" customHeight="1" x14ac:dyDescent="0.25">
      <c r="A664" s="51">
        <v>655</v>
      </c>
      <c r="B664" s="147" t="s">
        <v>782</v>
      </c>
      <c r="C664" s="1"/>
      <c r="D664" s="4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T664" s="34">
        <v>2028</v>
      </c>
    </row>
    <row r="665" spans="1:20" ht="24.75" customHeight="1" x14ac:dyDescent="0.25">
      <c r="A665" s="51">
        <v>656</v>
      </c>
      <c r="B665" s="147" t="s">
        <v>783</v>
      </c>
      <c r="C665" s="1"/>
      <c r="D665" s="4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T665" s="34">
        <v>2028</v>
      </c>
    </row>
    <row r="666" spans="1:20" ht="24.75" customHeight="1" x14ac:dyDescent="0.25">
      <c r="A666" s="51">
        <v>657</v>
      </c>
      <c r="B666" s="147" t="s">
        <v>784</v>
      </c>
      <c r="C666" s="1"/>
      <c r="D666" s="4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T666" s="34">
        <v>2028</v>
      </c>
    </row>
    <row r="667" spans="1:20" ht="24.75" customHeight="1" x14ac:dyDescent="0.25">
      <c r="A667" s="51">
        <v>658</v>
      </c>
      <c r="B667" s="147" t="s">
        <v>785</v>
      </c>
      <c r="C667" s="1"/>
      <c r="D667" s="4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T667" s="34">
        <v>2028</v>
      </c>
    </row>
    <row r="668" spans="1:20" ht="24.75" customHeight="1" x14ac:dyDescent="0.25">
      <c r="A668" s="51">
        <v>659</v>
      </c>
      <c r="B668" s="147" t="s">
        <v>786</v>
      </c>
      <c r="C668" s="1"/>
      <c r="D668" s="4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T668" s="34">
        <v>2028</v>
      </c>
    </row>
    <row r="669" spans="1:20" ht="24.75" customHeight="1" x14ac:dyDescent="0.25">
      <c r="A669" s="51">
        <v>660</v>
      </c>
      <c r="B669" s="147" t="s">
        <v>787</v>
      </c>
      <c r="C669" s="1"/>
      <c r="D669" s="4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T669" s="34">
        <v>2028</v>
      </c>
    </row>
    <row r="670" spans="1:20" ht="24.75" customHeight="1" x14ac:dyDescent="0.25">
      <c r="A670" s="51">
        <v>661</v>
      </c>
      <c r="B670" s="147" t="s">
        <v>788</v>
      </c>
      <c r="C670" s="1"/>
      <c r="D670" s="4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T670" s="34">
        <v>2028</v>
      </c>
    </row>
    <row r="671" spans="1:20" ht="24.75" customHeight="1" x14ac:dyDescent="0.25">
      <c r="A671" s="51">
        <v>662</v>
      </c>
      <c r="B671" s="147" t="s">
        <v>789</v>
      </c>
      <c r="C671" s="1"/>
      <c r="D671" s="4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T671" s="34">
        <v>2028</v>
      </c>
    </row>
    <row r="672" spans="1:20" ht="24.75" customHeight="1" x14ac:dyDescent="0.25">
      <c r="A672" s="51">
        <v>663</v>
      </c>
      <c r="B672" s="147" t="s">
        <v>790</v>
      </c>
      <c r="C672" s="1"/>
      <c r="D672" s="4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T672" s="34">
        <v>2028</v>
      </c>
    </row>
    <row r="673" spans="1:20" ht="24.75" customHeight="1" x14ac:dyDescent="0.25">
      <c r="A673" s="51">
        <v>664</v>
      </c>
      <c r="B673" s="147" t="s">
        <v>791</v>
      </c>
      <c r="C673" s="1"/>
      <c r="D673" s="4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T673" s="34">
        <v>2028</v>
      </c>
    </row>
    <row r="674" spans="1:20" ht="24.75" customHeight="1" x14ac:dyDescent="0.25">
      <c r="A674" s="51">
        <v>665</v>
      </c>
      <c r="B674" s="147" t="s">
        <v>792</v>
      </c>
      <c r="C674" s="1"/>
      <c r="D674" s="4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T674" s="34">
        <v>2028</v>
      </c>
    </row>
    <row r="675" spans="1:20" ht="24.75" customHeight="1" x14ac:dyDescent="0.25">
      <c r="A675" s="51">
        <v>666</v>
      </c>
      <c r="B675" s="147" t="s">
        <v>793</v>
      </c>
      <c r="C675" s="1"/>
      <c r="D675" s="4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T675" s="34">
        <v>2028</v>
      </c>
    </row>
    <row r="676" spans="1:20" ht="24.75" customHeight="1" x14ac:dyDescent="0.25">
      <c r="A676" s="51">
        <v>667</v>
      </c>
      <c r="B676" s="147" t="s">
        <v>794</v>
      </c>
      <c r="C676" s="1"/>
      <c r="D676" s="4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T676" s="34">
        <v>2028</v>
      </c>
    </row>
    <row r="677" spans="1:20" ht="24.75" customHeight="1" x14ac:dyDescent="0.25">
      <c r="A677" s="51">
        <v>668</v>
      </c>
      <c r="B677" s="147" t="s">
        <v>795</v>
      </c>
      <c r="C677" s="1"/>
      <c r="D677" s="4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T677" s="34">
        <v>2028</v>
      </c>
    </row>
    <row r="678" spans="1:20" ht="24.75" customHeight="1" x14ac:dyDescent="0.25">
      <c r="A678" s="51">
        <v>669</v>
      </c>
      <c r="B678" s="147" t="s">
        <v>796</v>
      </c>
      <c r="C678" s="1"/>
      <c r="D678" s="4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T678" s="34">
        <v>2028</v>
      </c>
    </row>
    <row r="679" spans="1:20" ht="24.75" customHeight="1" x14ac:dyDescent="0.25">
      <c r="A679" s="51">
        <v>670</v>
      </c>
      <c r="B679" s="147" t="s">
        <v>797</v>
      </c>
      <c r="C679" s="1"/>
      <c r="D679" s="4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T679" s="34">
        <v>2028</v>
      </c>
    </row>
    <row r="680" spans="1:20" ht="24.75" customHeight="1" x14ac:dyDescent="0.25">
      <c r="A680" s="51">
        <v>671</v>
      </c>
      <c r="B680" s="147" t="s">
        <v>798</v>
      </c>
      <c r="C680" s="1"/>
      <c r="D680" s="4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T680" s="34">
        <v>2028</v>
      </c>
    </row>
    <row r="681" spans="1:20" ht="24.75" customHeight="1" x14ac:dyDescent="0.25">
      <c r="A681" s="51">
        <v>672</v>
      </c>
      <c r="B681" s="147" t="s">
        <v>799</v>
      </c>
      <c r="C681" s="1"/>
      <c r="D681" s="4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T681" s="34">
        <v>2028</v>
      </c>
    </row>
    <row r="682" spans="1:20" ht="24.75" customHeight="1" x14ac:dyDescent="0.25">
      <c r="A682" s="51">
        <v>673</v>
      </c>
      <c r="B682" s="147" t="s">
        <v>800</v>
      </c>
      <c r="C682" s="1"/>
      <c r="D682" s="4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T682" s="34">
        <v>2028</v>
      </c>
    </row>
    <row r="683" spans="1:20" ht="24.75" customHeight="1" x14ac:dyDescent="0.25">
      <c r="A683" s="51">
        <v>674</v>
      </c>
      <c r="B683" s="147" t="s">
        <v>801</v>
      </c>
      <c r="C683" s="1"/>
      <c r="D683" s="4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T683" s="34">
        <v>2028</v>
      </c>
    </row>
    <row r="684" spans="1:20" ht="24.75" customHeight="1" x14ac:dyDescent="0.25">
      <c r="A684" s="51">
        <v>675</v>
      </c>
      <c r="B684" s="147" t="s">
        <v>802</v>
      </c>
      <c r="C684" s="1"/>
      <c r="D684" s="4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T684" s="34">
        <v>2028</v>
      </c>
    </row>
    <row r="685" spans="1:20" ht="24.75" customHeight="1" x14ac:dyDescent="0.25">
      <c r="A685" s="51">
        <v>676</v>
      </c>
      <c r="B685" s="147" t="s">
        <v>803</v>
      </c>
      <c r="C685" s="1"/>
      <c r="D685" s="4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T685" s="34">
        <v>2028</v>
      </c>
    </row>
    <row r="686" spans="1:20" ht="24.75" customHeight="1" x14ac:dyDescent="0.25">
      <c r="A686" s="51">
        <v>677</v>
      </c>
      <c r="B686" s="147" t="s">
        <v>804</v>
      </c>
      <c r="C686" s="1"/>
      <c r="D686" s="4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T686" s="34">
        <v>2028</v>
      </c>
    </row>
    <row r="687" spans="1:20" ht="24.75" customHeight="1" x14ac:dyDescent="0.25">
      <c r="A687" s="51">
        <v>678</v>
      </c>
      <c r="B687" s="147" t="s">
        <v>805</v>
      </c>
      <c r="C687" s="1"/>
      <c r="D687" s="4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T687" s="34">
        <v>2028</v>
      </c>
    </row>
    <row r="688" spans="1:20" ht="24.75" customHeight="1" x14ac:dyDescent="0.25">
      <c r="A688" s="51">
        <v>679</v>
      </c>
      <c r="B688" s="147" t="s">
        <v>806</v>
      </c>
      <c r="C688" s="1"/>
      <c r="D688" s="4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T688" s="34">
        <v>2028</v>
      </c>
    </row>
    <row r="689" spans="1:20" ht="24.75" customHeight="1" x14ac:dyDescent="0.25">
      <c r="A689" s="51">
        <v>680</v>
      </c>
      <c r="B689" s="147" t="s">
        <v>807</v>
      </c>
      <c r="C689" s="1"/>
      <c r="D689" s="4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T689" s="34">
        <v>2028</v>
      </c>
    </row>
    <row r="690" spans="1:20" ht="24.75" customHeight="1" x14ac:dyDescent="0.25">
      <c r="A690" s="51">
        <v>681</v>
      </c>
      <c r="B690" s="147" t="s">
        <v>808</v>
      </c>
      <c r="C690" s="1"/>
      <c r="D690" s="4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T690" s="34">
        <v>2028</v>
      </c>
    </row>
    <row r="691" spans="1:20" ht="24.75" customHeight="1" x14ac:dyDescent="0.25">
      <c r="A691" s="51">
        <v>682</v>
      </c>
      <c r="B691" s="147" t="s">
        <v>809</v>
      </c>
      <c r="C691" s="1"/>
      <c r="D691" s="4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T691" s="34">
        <v>2028</v>
      </c>
    </row>
    <row r="692" spans="1:20" ht="24.75" customHeight="1" x14ac:dyDescent="0.25">
      <c r="A692" s="51">
        <v>683</v>
      </c>
      <c r="B692" s="147" t="s">
        <v>810</v>
      </c>
      <c r="C692" s="1"/>
      <c r="D692" s="4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T692" s="34">
        <v>2028</v>
      </c>
    </row>
    <row r="693" spans="1:20" ht="24.75" customHeight="1" x14ac:dyDescent="0.25">
      <c r="A693" s="51">
        <v>684</v>
      </c>
      <c r="B693" s="147" t="s">
        <v>811</v>
      </c>
      <c r="C693" s="1"/>
      <c r="D693" s="4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T693" s="34">
        <v>2028</v>
      </c>
    </row>
    <row r="694" spans="1:20" ht="24.75" customHeight="1" x14ac:dyDescent="0.25">
      <c r="A694" s="51">
        <v>685</v>
      </c>
      <c r="B694" s="147" t="s">
        <v>812</v>
      </c>
      <c r="C694" s="1"/>
      <c r="D694" s="4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T694" s="34">
        <v>2028</v>
      </c>
    </row>
    <row r="695" spans="1:20" ht="24.75" customHeight="1" x14ac:dyDescent="0.25">
      <c r="A695" s="51">
        <v>686</v>
      </c>
      <c r="B695" s="147" t="s">
        <v>813</v>
      </c>
      <c r="C695" s="1"/>
      <c r="D695" s="4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T695" s="34">
        <v>2028</v>
      </c>
    </row>
    <row r="696" spans="1:20" ht="24.75" customHeight="1" x14ac:dyDescent="0.25">
      <c r="A696" s="51">
        <v>687</v>
      </c>
      <c r="B696" s="147" t="s">
        <v>814</v>
      </c>
      <c r="C696" s="1"/>
      <c r="D696" s="4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T696" s="34">
        <v>2028</v>
      </c>
    </row>
    <row r="697" spans="1:20" ht="24.75" customHeight="1" x14ac:dyDescent="0.25">
      <c r="A697" s="51">
        <v>688</v>
      </c>
      <c r="B697" s="147" t="s">
        <v>815</v>
      </c>
      <c r="C697" s="1"/>
      <c r="D697" s="4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T697" s="34">
        <v>2028</v>
      </c>
    </row>
    <row r="698" spans="1:20" ht="24.75" customHeight="1" x14ac:dyDescent="0.25">
      <c r="A698" s="51">
        <v>689</v>
      </c>
      <c r="B698" s="147" t="s">
        <v>816</v>
      </c>
      <c r="C698" s="1"/>
      <c r="D698" s="4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T698" s="34">
        <v>2028</v>
      </c>
    </row>
    <row r="699" spans="1:20" ht="24.75" customHeight="1" x14ac:dyDescent="0.25">
      <c r="A699" s="51">
        <v>690</v>
      </c>
      <c r="B699" s="147" t="s">
        <v>817</v>
      </c>
      <c r="C699" s="1"/>
      <c r="D699" s="4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T699" s="34">
        <v>2028</v>
      </c>
    </row>
    <row r="700" spans="1:20" ht="24.75" customHeight="1" x14ac:dyDescent="0.25">
      <c r="A700" s="51">
        <v>691</v>
      </c>
      <c r="B700" s="147" t="s">
        <v>818</v>
      </c>
      <c r="C700" s="1"/>
      <c r="D700" s="4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T700" s="34">
        <v>2028</v>
      </c>
    </row>
    <row r="701" spans="1:20" ht="24.75" customHeight="1" x14ac:dyDescent="0.25">
      <c r="A701" s="51">
        <v>692</v>
      </c>
      <c r="B701" s="147" t="s">
        <v>819</v>
      </c>
      <c r="C701" s="1"/>
      <c r="D701" s="4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T701" s="34">
        <v>2028</v>
      </c>
    </row>
    <row r="702" spans="1:20" ht="24.75" customHeight="1" x14ac:dyDescent="0.25">
      <c r="A702" s="51">
        <v>693</v>
      </c>
      <c r="B702" s="147" t="s">
        <v>820</v>
      </c>
      <c r="C702" s="1"/>
      <c r="D702" s="4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T702" s="34">
        <v>2028</v>
      </c>
    </row>
    <row r="703" spans="1:20" ht="24.75" customHeight="1" x14ac:dyDescent="0.25">
      <c r="A703" s="51">
        <v>694</v>
      </c>
      <c r="B703" s="147" t="s">
        <v>821</v>
      </c>
      <c r="C703" s="1"/>
      <c r="D703" s="4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T703" s="34">
        <v>2028</v>
      </c>
    </row>
    <row r="704" spans="1:20" ht="24.75" customHeight="1" x14ac:dyDescent="0.25">
      <c r="A704" s="51">
        <v>695</v>
      </c>
      <c r="B704" s="147" t="s">
        <v>822</v>
      </c>
      <c r="C704" s="1"/>
      <c r="D704" s="4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T704" s="34">
        <v>2028</v>
      </c>
    </row>
    <row r="705" spans="1:20" ht="24.75" customHeight="1" x14ac:dyDescent="0.25">
      <c r="A705" s="51">
        <v>696</v>
      </c>
      <c r="B705" s="147" t="s">
        <v>823</v>
      </c>
      <c r="C705" s="1"/>
      <c r="D705" s="4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T705" s="34">
        <v>2028</v>
      </c>
    </row>
    <row r="706" spans="1:20" ht="24.75" customHeight="1" x14ac:dyDescent="0.25">
      <c r="A706" s="51">
        <v>697</v>
      </c>
      <c r="B706" s="147" t="s">
        <v>824</v>
      </c>
      <c r="C706" s="1"/>
      <c r="D706" s="4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T706" s="34">
        <v>2028</v>
      </c>
    </row>
    <row r="707" spans="1:20" ht="24.75" customHeight="1" x14ac:dyDescent="0.25">
      <c r="A707" s="51">
        <v>698</v>
      </c>
      <c r="B707" s="147" t="s">
        <v>825</v>
      </c>
      <c r="C707" s="1"/>
      <c r="D707" s="4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T707" s="34">
        <v>2028</v>
      </c>
    </row>
    <row r="708" spans="1:20" ht="24.75" customHeight="1" x14ac:dyDescent="0.25">
      <c r="A708" s="51">
        <v>699</v>
      </c>
      <c r="B708" s="147" t="s">
        <v>826</v>
      </c>
      <c r="C708" s="1"/>
      <c r="D708" s="4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T708" s="34">
        <v>2028</v>
      </c>
    </row>
    <row r="709" spans="1:20" ht="24.75" customHeight="1" x14ac:dyDescent="0.25">
      <c r="A709" s="51">
        <v>700</v>
      </c>
      <c r="B709" s="147" t="s">
        <v>827</v>
      </c>
      <c r="C709" s="1"/>
      <c r="D709" s="4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T709" s="34">
        <v>2028</v>
      </c>
    </row>
    <row r="710" spans="1:20" ht="24.75" customHeight="1" x14ac:dyDescent="0.25">
      <c r="A710" s="51">
        <v>701</v>
      </c>
      <c r="B710" s="147" t="s">
        <v>828</v>
      </c>
      <c r="C710" s="1"/>
      <c r="D710" s="4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T710" s="34">
        <v>2028</v>
      </c>
    </row>
    <row r="711" spans="1:20" ht="24.75" customHeight="1" x14ac:dyDescent="0.25">
      <c r="A711" s="51">
        <v>702</v>
      </c>
      <c r="B711" s="147" t="s">
        <v>829</v>
      </c>
      <c r="C711" s="1"/>
      <c r="D711" s="4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T711" s="34">
        <v>2028</v>
      </c>
    </row>
    <row r="712" spans="1:20" ht="24.75" customHeight="1" x14ac:dyDescent="0.25">
      <c r="A712" s="51">
        <v>703</v>
      </c>
      <c r="B712" s="147" t="s">
        <v>830</v>
      </c>
      <c r="C712" s="1"/>
      <c r="D712" s="4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T712" s="34">
        <v>2028</v>
      </c>
    </row>
    <row r="713" spans="1:20" ht="24.75" customHeight="1" x14ac:dyDescent="0.25">
      <c r="A713" s="51">
        <v>704</v>
      </c>
      <c r="B713" s="147" t="s">
        <v>831</v>
      </c>
      <c r="C713" s="1"/>
      <c r="D713" s="4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T713" s="34">
        <v>2028</v>
      </c>
    </row>
    <row r="714" spans="1:20" ht="24.75" customHeight="1" x14ac:dyDescent="0.25">
      <c r="A714" s="51">
        <v>705</v>
      </c>
      <c r="B714" s="147" t="s">
        <v>832</v>
      </c>
      <c r="C714" s="1"/>
      <c r="D714" s="4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T714" s="34">
        <v>2028</v>
      </c>
    </row>
    <row r="715" spans="1:20" ht="24.75" customHeight="1" x14ac:dyDescent="0.25">
      <c r="A715" s="51">
        <v>706</v>
      </c>
      <c r="B715" s="147" t="s">
        <v>833</v>
      </c>
      <c r="C715" s="1"/>
      <c r="D715" s="4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T715" s="34">
        <v>2028</v>
      </c>
    </row>
    <row r="716" spans="1:20" ht="24.75" customHeight="1" x14ac:dyDescent="0.25">
      <c r="A716" s="51">
        <v>707</v>
      </c>
      <c r="B716" s="147" t="s">
        <v>834</v>
      </c>
      <c r="C716" s="1"/>
      <c r="D716" s="4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T716" s="34">
        <v>2028</v>
      </c>
    </row>
    <row r="717" spans="1:20" ht="24.75" customHeight="1" x14ac:dyDescent="0.25">
      <c r="A717" s="51">
        <v>708</v>
      </c>
      <c r="B717" s="147" t="s">
        <v>835</v>
      </c>
      <c r="C717" s="1"/>
      <c r="D717" s="4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T717" s="34">
        <v>2028</v>
      </c>
    </row>
    <row r="718" spans="1:20" ht="24.75" customHeight="1" x14ac:dyDescent="0.25">
      <c r="A718" s="51">
        <v>709</v>
      </c>
      <c r="B718" s="147" t="s">
        <v>836</v>
      </c>
      <c r="C718" s="1"/>
      <c r="D718" s="4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T718" s="34">
        <v>2028</v>
      </c>
    </row>
    <row r="719" spans="1:20" ht="24.75" customHeight="1" x14ac:dyDescent="0.25">
      <c r="A719" s="51">
        <v>710</v>
      </c>
      <c r="B719" s="147" t="s">
        <v>837</v>
      </c>
      <c r="C719" s="1"/>
      <c r="D719" s="4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T719" s="34">
        <v>2028</v>
      </c>
    </row>
    <row r="720" spans="1:20" ht="24.75" customHeight="1" x14ac:dyDescent="0.25">
      <c r="A720" s="51">
        <v>711</v>
      </c>
      <c r="B720" s="147" t="s">
        <v>838</v>
      </c>
      <c r="C720" s="1"/>
      <c r="D720" s="4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T720" s="34">
        <v>2028</v>
      </c>
    </row>
    <row r="721" spans="1:20" ht="24.75" customHeight="1" x14ac:dyDescent="0.25">
      <c r="A721" s="51">
        <v>712</v>
      </c>
      <c r="B721" s="147" t="s">
        <v>839</v>
      </c>
      <c r="C721" s="1"/>
      <c r="D721" s="4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T721" s="34">
        <v>2028</v>
      </c>
    </row>
    <row r="722" spans="1:20" ht="24.75" customHeight="1" x14ac:dyDescent="0.25">
      <c r="A722" s="51">
        <v>713</v>
      </c>
      <c r="B722" s="147" t="s">
        <v>840</v>
      </c>
      <c r="C722" s="1"/>
      <c r="D722" s="4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T722" s="34">
        <v>2028</v>
      </c>
    </row>
    <row r="723" spans="1:20" ht="24.75" customHeight="1" x14ac:dyDescent="0.25">
      <c r="A723" s="51">
        <v>714</v>
      </c>
      <c r="B723" s="147" t="s">
        <v>841</v>
      </c>
      <c r="C723" s="1"/>
      <c r="D723" s="4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T723" s="34">
        <v>2028</v>
      </c>
    </row>
    <row r="724" spans="1:20" ht="24.75" customHeight="1" x14ac:dyDescent="0.25">
      <c r="A724" s="51">
        <v>715</v>
      </c>
      <c r="B724" s="147" t="s">
        <v>842</v>
      </c>
      <c r="C724" s="1"/>
      <c r="D724" s="4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T724" s="34">
        <v>2028</v>
      </c>
    </row>
    <row r="725" spans="1:20" ht="24.75" customHeight="1" x14ac:dyDescent="0.25">
      <c r="A725" s="51">
        <v>716</v>
      </c>
      <c r="B725" s="147" t="s">
        <v>843</v>
      </c>
      <c r="C725" s="1"/>
      <c r="D725" s="4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T725" s="34">
        <v>2028</v>
      </c>
    </row>
    <row r="726" spans="1:20" ht="24.75" customHeight="1" x14ac:dyDescent="0.25">
      <c r="A726" s="51">
        <v>717</v>
      </c>
      <c r="B726" s="147" t="s">
        <v>844</v>
      </c>
      <c r="C726" s="1"/>
      <c r="D726" s="4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T726" s="34">
        <v>2028</v>
      </c>
    </row>
    <row r="727" spans="1:20" ht="24.75" customHeight="1" x14ac:dyDescent="0.25">
      <c r="A727" s="51">
        <v>718</v>
      </c>
      <c r="B727" s="147" t="s">
        <v>845</v>
      </c>
      <c r="C727" s="1"/>
      <c r="D727" s="4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T727" s="34">
        <v>2028</v>
      </c>
    </row>
    <row r="728" spans="1:20" ht="24.75" customHeight="1" x14ac:dyDescent="0.25">
      <c r="A728" s="51">
        <v>719</v>
      </c>
      <c r="B728" s="147" t="s">
        <v>846</v>
      </c>
      <c r="C728" s="1"/>
      <c r="D728" s="4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T728" s="34">
        <v>2028</v>
      </c>
    </row>
    <row r="729" spans="1:20" ht="24.75" customHeight="1" x14ac:dyDescent="0.25">
      <c r="A729" s="51">
        <v>720</v>
      </c>
      <c r="B729" s="147" t="s">
        <v>847</v>
      </c>
      <c r="C729" s="1"/>
      <c r="D729" s="4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T729" s="34">
        <v>2028</v>
      </c>
    </row>
    <row r="730" spans="1:20" ht="24.75" customHeight="1" x14ac:dyDescent="0.25">
      <c r="A730" s="51">
        <v>721</v>
      </c>
      <c r="B730" s="147" t="s">
        <v>848</v>
      </c>
      <c r="C730" s="1"/>
      <c r="D730" s="4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T730" s="34">
        <v>2028</v>
      </c>
    </row>
    <row r="731" spans="1:20" ht="24.75" customHeight="1" x14ac:dyDescent="0.25">
      <c r="A731" s="51">
        <v>722</v>
      </c>
      <c r="B731" s="147" t="s">
        <v>849</v>
      </c>
      <c r="C731" s="1"/>
      <c r="D731" s="4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T731" s="34">
        <v>2028</v>
      </c>
    </row>
    <row r="732" spans="1:20" ht="24.75" customHeight="1" x14ac:dyDescent="0.25">
      <c r="A732" s="51">
        <v>723</v>
      </c>
      <c r="B732" s="147" t="s">
        <v>850</v>
      </c>
      <c r="C732" s="1"/>
      <c r="D732" s="4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T732" s="34">
        <v>2028</v>
      </c>
    </row>
    <row r="733" spans="1:20" ht="24.75" customHeight="1" x14ac:dyDescent="0.25">
      <c r="A733" s="51">
        <v>724</v>
      </c>
      <c r="B733" s="147" t="s">
        <v>851</v>
      </c>
      <c r="C733" s="1"/>
      <c r="D733" s="4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T733" s="34">
        <v>2028</v>
      </c>
    </row>
    <row r="734" spans="1:20" ht="24.75" customHeight="1" x14ac:dyDescent="0.25">
      <c r="A734" s="51">
        <v>725</v>
      </c>
      <c r="B734" s="147" t="s">
        <v>852</v>
      </c>
      <c r="C734" s="1"/>
      <c r="D734" s="4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T734" s="34">
        <v>2028</v>
      </c>
    </row>
    <row r="735" spans="1:20" ht="24.75" customHeight="1" x14ac:dyDescent="0.25">
      <c r="A735" s="51">
        <v>726</v>
      </c>
      <c r="B735" s="147" t="s">
        <v>853</v>
      </c>
      <c r="C735" s="1"/>
      <c r="D735" s="4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T735" s="34">
        <v>2028</v>
      </c>
    </row>
    <row r="736" spans="1:20" ht="24.75" customHeight="1" x14ac:dyDescent="0.25">
      <c r="A736" s="51">
        <v>727</v>
      </c>
      <c r="B736" s="147" t="s">
        <v>854</v>
      </c>
      <c r="C736" s="1"/>
      <c r="D736" s="4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T736" s="34">
        <v>2028</v>
      </c>
    </row>
    <row r="737" spans="1:20" ht="24.75" customHeight="1" x14ac:dyDescent="0.25">
      <c r="A737" s="51">
        <v>728</v>
      </c>
      <c r="B737" s="147" t="s">
        <v>855</v>
      </c>
      <c r="C737" s="1"/>
      <c r="D737" s="4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T737" s="34">
        <v>2028</v>
      </c>
    </row>
    <row r="738" spans="1:20" ht="24.75" customHeight="1" x14ac:dyDescent="0.25">
      <c r="A738" s="51">
        <v>729</v>
      </c>
      <c r="B738" s="147" t="s">
        <v>856</v>
      </c>
      <c r="C738" s="1"/>
      <c r="D738" s="4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T738" s="34">
        <v>2028</v>
      </c>
    </row>
    <row r="739" spans="1:20" ht="24.75" customHeight="1" x14ac:dyDescent="0.25">
      <c r="A739" s="51">
        <v>730</v>
      </c>
      <c r="B739" s="147" t="s">
        <v>857</v>
      </c>
      <c r="C739" s="1"/>
      <c r="D739" s="4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T739" s="34">
        <v>2028</v>
      </c>
    </row>
    <row r="740" spans="1:20" ht="24.75" customHeight="1" x14ac:dyDescent="0.25">
      <c r="A740" s="51">
        <v>731</v>
      </c>
      <c r="B740" s="147" t="s">
        <v>858</v>
      </c>
      <c r="C740" s="1"/>
      <c r="D740" s="4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T740" s="34">
        <v>2028</v>
      </c>
    </row>
    <row r="741" spans="1:20" ht="24.75" customHeight="1" x14ac:dyDescent="0.25">
      <c r="A741" s="51">
        <v>732</v>
      </c>
      <c r="B741" s="147" t="s">
        <v>859</v>
      </c>
      <c r="C741" s="1"/>
      <c r="D741" s="4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T741" s="34">
        <v>2028</v>
      </c>
    </row>
    <row r="742" spans="1:20" ht="24.75" customHeight="1" x14ac:dyDescent="0.25">
      <c r="A742" s="51">
        <v>733</v>
      </c>
      <c r="B742" s="147" t="s">
        <v>860</v>
      </c>
      <c r="C742" s="1"/>
      <c r="D742" s="4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T742" s="34">
        <v>2028</v>
      </c>
    </row>
    <row r="743" spans="1:20" ht="24.75" customHeight="1" x14ac:dyDescent="0.25">
      <c r="A743" s="51">
        <v>734</v>
      </c>
      <c r="B743" s="147" t="s">
        <v>861</v>
      </c>
      <c r="C743" s="1"/>
      <c r="D743" s="4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T743" s="34">
        <v>2028</v>
      </c>
    </row>
    <row r="744" spans="1:20" ht="24.75" customHeight="1" x14ac:dyDescent="0.25">
      <c r="A744" s="51">
        <v>735</v>
      </c>
      <c r="B744" s="147" t="s">
        <v>862</v>
      </c>
      <c r="C744" s="1"/>
      <c r="D744" s="4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T744" s="34">
        <v>2028</v>
      </c>
    </row>
    <row r="745" spans="1:20" ht="24.75" customHeight="1" x14ac:dyDescent="0.25">
      <c r="A745" s="51">
        <v>736</v>
      </c>
      <c r="B745" s="147" t="s">
        <v>863</v>
      </c>
      <c r="C745" s="1"/>
      <c r="D745" s="4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T745" s="34">
        <v>2028</v>
      </c>
    </row>
    <row r="746" spans="1:20" ht="24.75" customHeight="1" x14ac:dyDescent="0.25">
      <c r="A746" s="51">
        <v>737</v>
      </c>
      <c r="B746" s="147" t="s">
        <v>864</v>
      </c>
      <c r="C746" s="1"/>
      <c r="D746" s="4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T746" s="34">
        <v>2028</v>
      </c>
    </row>
    <row r="747" spans="1:20" ht="24.75" customHeight="1" x14ac:dyDescent="0.25">
      <c r="A747" s="51">
        <v>738</v>
      </c>
      <c r="B747" s="147" t="s">
        <v>865</v>
      </c>
      <c r="C747" s="1"/>
      <c r="D747" s="4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T747" s="34">
        <v>2028</v>
      </c>
    </row>
    <row r="748" spans="1:20" ht="24.75" customHeight="1" x14ac:dyDescent="0.25">
      <c r="A748" s="51">
        <v>739</v>
      </c>
      <c r="B748" s="147" t="s">
        <v>866</v>
      </c>
      <c r="C748" s="1"/>
      <c r="D748" s="4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T748" s="34">
        <v>2028</v>
      </c>
    </row>
    <row r="749" spans="1:20" ht="24.75" customHeight="1" x14ac:dyDescent="0.25">
      <c r="A749" s="51">
        <v>740</v>
      </c>
      <c r="B749" s="147" t="s">
        <v>867</v>
      </c>
      <c r="C749" s="1"/>
      <c r="D749" s="4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T749" s="34">
        <v>2028</v>
      </c>
    </row>
    <row r="750" spans="1:20" ht="24.75" customHeight="1" x14ac:dyDescent="0.25">
      <c r="A750" s="51">
        <v>741</v>
      </c>
      <c r="B750" s="147" t="s">
        <v>868</v>
      </c>
      <c r="C750" s="1"/>
      <c r="D750" s="4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T750" s="34">
        <v>2028</v>
      </c>
    </row>
    <row r="751" spans="1:20" ht="24.75" customHeight="1" x14ac:dyDescent="0.25">
      <c r="A751" s="51">
        <v>742</v>
      </c>
      <c r="B751" s="147" t="s">
        <v>869</v>
      </c>
      <c r="C751" s="1"/>
      <c r="D751" s="4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T751" s="34">
        <v>2028</v>
      </c>
    </row>
    <row r="752" spans="1:20" ht="24.75" customHeight="1" x14ac:dyDescent="0.25">
      <c r="A752" s="51">
        <v>743</v>
      </c>
      <c r="B752" s="147" t="s">
        <v>870</v>
      </c>
      <c r="C752" s="1"/>
      <c r="D752" s="4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T752" s="34">
        <v>2028</v>
      </c>
    </row>
    <row r="753" spans="1:20" ht="24.75" customHeight="1" x14ac:dyDescent="0.25">
      <c r="A753" s="51">
        <v>744</v>
      </c>
      <c r="B753" s="147" t="s">
        <v>871</v>
      </c>
      <c r="C753" s="1"/>
      <c r="D753" s="4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T753" s="34">
        <v>2028</v>
      </c>
    </row>
    <row r="754" spans="1:20" ht="24.75" customHeight="1" x14ac:dyDescent="0.25">
      <c r="A754" s="51">
        <v>745</v>
      </c>
      <c r="B754" s="147" t="s">
        <v>872</v>
      </c>
      <c r="C754" s="1"/>
      <c r="D754" s="4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T754" s="34">
        <v>2028</v>
      </c>
    </row>
    <row r="755" spans="1:20" ht="24.75" customHeight="1" x14ac:dyDescent="0.25">
      <c r="A755" s="51">
        <v>746</v>
      </c>
      <c r="B755" s="147" t="s">
        <v>873</v>
      </c>
      <c r="C755" s="1"/>
      <c r="D755" s="4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T755" s="34">
        <v>2028</v>
      </c>
    </row>
    <row r="756" spans="1:20" ht="24.75" customHeight="1" x14ac:dyDescent="0.25">
      <c r="A756" s="51">
        <v>747</v>
      </c>
      <c r="B756" s="147" t="s">
        <v>874</v>
      </c>
      <c r="C756" s="1"/>
      <c r="D756" s="4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T756" s="34">
        <v>2028</v>
      </c>
    </row>
    <row r="757" spans="1:20" ht="24.75" customHeight="1" x14ac:dyDescent="0.25">
      <c r="A757" s="51">
        <v>748</v>
      </c>
      <c r="B757" s="147" t="s">
        <v>875</v>
      </c>
      <c r="C757" s="1"/>
      <c r="D757" s="4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T757" s="34">
        <v>2028</v>
      </c>
    </row>
    <row r="758" spans="1:20" ht="24.75" customHeight="1" x14ac:dyDescent="0.25">
      <c r="A758" s="51">
        <v>749</v>
      </c>
      <c r="B758" s="147" t="s">
        <v>876</v>
      </c>
      <c r="C758" s="1"/>
      <c r="D758" s="4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T758" s="34">
        <v>2028</v>
      </c>
    </row>
    <row r="759" spans="1:20" ht="24.75" customHeight="1" x14ac:dyDescent="0.25">
      <c r="A759" s="51">
        <v>750</v>
      </c>
      <c r="B759" s="147" t="s">
        <v>877</v>
      </c>
      <c r="C759" s="1"/>
      <c r="D759" s="4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T759" s="34">
        <v>2028</v>
      </c>
    </row>
    <row r="760" spans="1:20" ht="24.75" customHeight="1" x14ac:dyDescent="0.25">
      <c r="A760" s="51">
        <v>751</v>
      </c>
      <c r="B760" s="147" t="s">
        <v>878</v>
      </c>
      <c r="C760" s="1"/>
      <c r="D760" s="4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T760" s="34">
        <v>2028</v>
      </c>
    </row>
    <row r="761" spans="1:20" ht="24.75" customHeight="1" x14ac:dyDescent="0.25">
      <c r="A761" s="51">
        <v>752</v>
      </c>
      <c r="B761" s="147" t="s">
        <v>879</v>
      </c>
      <c r="C761" s="1"/>
      <c r="D761" s="4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T761" s="34">
        <v>2028</v>
      </c>
    </row>
    <row r="762" spans="1:20" ht="24.75" customHeight="1" x14ac:dyDescent="0.25">
      <c r="A762" s="51">
        <v>753</v>
      </c>
      <c r="B762" s="147" t="s">
        <v>880</v>
      </c>
      <c r="C762" s="1"/>
      <c r="D762" s="4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T762" s="34">
        <v>2028</v>
      </c>
    </row>
    <row r="763" spans="1:20" ht="24.75" customHeight="1" x14ac:dyDescent="0.25">
      <c r="A763" s="51">
        <v>754</v>
      </c>
      <c r="B763" s="147" t="s">
        <v>881</v>
      </c>
      <c r="C763" s="1"/>
      <c r="D763" s="4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T763" s="34">
        <v>2028</v>
      </c>
    </row>
    <row r="764" spans="1:20" ht="24.75" customHeight="1" x14ac:dyDescent="0.25">
      <c r="A764" s="51">
        <v>755</v>
      </c>
      <c r="B764" s="147" t="s">
        <v>882</v>
      </c>
      <c r="C764" s="1"/>
      <c r="D764" s="4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T764" s="34">
        <v>2028</v>
      </c>
    </row>
    <row r="765" spans="1:20" ht="24.75" customHeight="1" x14ac:dyDescent="0.25">
      <c r="A765" s="51">
        <v>756</v>
      </c>
      <c r="B765" s="147" t="s">
        <v>883</v>
      </c>
      <c r="C765" s="1"/>
      <c r="D765" s="4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T765" s="34">
        <v>2028</v>
      </c>
    </row>
    <row r="766" spans="1:20" ht="24.75" customHeight="1" x14ac:dyDescent="0.25">
      <c r="A766" s="51">
        <v>757</v>
      </c>
      <c r="B766" s="147" t="s">
        <v>884</v>
      </c>
      <c r="C766" s="1"/>
      <c r="D766" s="4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T766" s="34">
        <v>2028</v>
      </c>
    </row>
    <row r="767" spans="1:20" ht="24.75" customHeight="1" x14ac:dyDescent="0.25">
      <c r="A767" s="51">
        <v>758</v>
      </c>
      <c r="B767" s="147" t="s">
        <v>885</v>
      </c>
      <c r="C767" s="1"/>
      <c r="D767" s="4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T767" s="34">
        <v>2028</v>
      </c>
    </row>
    <row r="768" spans="1:20" ht="24.75" customHeight="1" x14ac:dyDescent="0.25">
      <c r="A768" s="51">
        <v>759</v>
      </c>
      <c r="B768" s="147" t="s">
        <v>886</v>
      </c>
      <c r="C768" s="1"/>
      <c r="D768" s="4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T768" s="34">
        <v>2028</v>
      </c>
    </row>
    <row r="769" spans="1:20" ht="24.75" customHeight="1" x14ac:dyDescent="0.25">
      <c r="A769" s="51">
        <v>760</v>
      </c>
      <c r="B769" s="147" t="s">
        <v>887</v>
      </c>
      <c r="C769" s="1"/>
      <c r="D769" s="4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T769" s="34">
        <v>2028</v>
      </c>
    </row>
    <row r="770" spans="1:20" ht="24.75" customHeight="1" x14ac:dyDescent="0.25">
      <c r="A770" s="51">
        <v>761</v>
      </c>
      <c r="B770" s="147" t="s">
        <v>888</v>
      </c>
      <c r="C770" s="1"/>
      <c r="D770" s="4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T770" s="34">
        <v>2028</v>
      </c>
    </row>
    <row r="771" spans="1:20" ht="24.75" customHeight="1" x14ac:dyDescent="0.25">
      <c r="A771" s="51">
        <v>762</v>
      </c>
      <c r="B771" s="147" t="s">
        <v>889</v>
      </c>
      <c r="C771" s="1"/>
      <c r="D771" s="4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T771" s="34">
        <v>2028</v>
      </c>
    </row>
    <row r="772" spans="1:20" ht="24.75" customHeight="1" x14ac:dyDescent="0.25">
      <c r="A772" s="51">
        <v>763</v>
      </c>
      <c r="B772" s="147" t="s">
        <v>890</v>
      </c>
      <c r="C772" s="1"/>
      <c r="D772" s="4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T772" s="34">
        <v>2028</v>
      </c>
    </row>
    <row r="773" spans="1:20" ht="24.75" customHeight="1" x14ac:dyDescent="0.25">
      <c r="A773" s="51">
        <v>764</v>
      </c>
      <c r="B773" s="147" t="s">
        <v>891</v>
      </c>
      <c r="C773" s="1"/>
      <c r="D773" s="4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T773" s="34">
        <v>2028</v>
      </c>
    </row>
    <row r="774" spans="1:20" ht="24.75" customHeight="1" x14ac:dyDescent="0.25">
      <c r="A774" s="51">
        <v>765</v>
      </c>
      <c r="B774" s="147" t="s">
        <v>892</v>
      </c>
      <c r="C774" s="1"/>
      <c r="D774" s="4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T774" s="34">
        <v>2028</v>
      </c>
    </row>
    <row r="775" spans="1:20" ht="24.75" customHeight="1" x14ac:dyDescent="0.25">
      <c r="A775" s="51">
        <v>766</v>
      </c>
      <c r="B775" s="147" t="s">
        <v>893</v>
      </c>
      <c r="C775" s="1"/>
      <c r="D775" s="4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T775" s="34">
        <v>2028</v>
      </c>
    </row>
    <row r="776" spans="1:20" ht="24.75" customHeight="1" x14ac:dyDescent="0.25">
      <c r="A776" s="51">
        <v>767</v>
      </c>
      <c r="B776" s="147" t="s">
        <v>894</v>
      </c>
      <c r="C776" s="1"/>
      <c r="D776" s="4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T776" s="34">
        <v>2028</v>
      </c>
    </row>
    <row r="777" spans="1:20" ht="24.75" customHeight="1" x14ac:dyDescent="0.25">
      <c r="A777" s="51">
        <v>768</v>
      </c>
      <c r="B777" s="147" t="s">
        <v>895</v>
      </c>
      <c r="C777" s="1"/>
      <c r="D777" s="4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T777" s="34">
        <v>2028</v>
      </c>
    </row>
    <row r="778" spans="1:20" ht="24.75" customHeight="1" x14ac:dyDescent="0.25">
      <c r="A778" s="51">
        <v>769</v>
      </c>
      <c r="B778" s="147" t="s">
        <v>896</v>
      </c>
      <c r="C778" s="1"/>
      <c r="D778" s="4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T778" s="34">
        <v>2028</v>
      </c>
    </row>
    <row r="779" spans="1:20" ht="24.75" customHeight="1" x14ac:dyDescent="0.25">
      <c r="A779" s="51">
        <v>770</v>
      </c>
      <c r="B779" s="147" t="s">
        <v>897</v>
      </c>
      <c r="C779" s="1"/>
      <c r="D779" s="4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T779" s="34">
        <v>2028</v>
      </c>
    </row>
    <row r="780" spans="1:20" ht="24.75" customHeight="1" x14ac:dyDescent="0.25">
      <c r="A780" s="51">
        <v>771</v>
      </c>
      <c r="B780" s="147" t="s">
        <v>898</v>
      </c>
      <c r="C780" s="1"/>
      <c r="D780" s="4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T780" s="34">
        <v>2028</v>
      </c>
    </row>
    <row r="781" spans="1:20" ht="24.75" customHeight="1" x14ac:dyDescent="0.25">
      <c r="A781" s="51">
        <v>772</v>
      </c>
      <c r="B781" s="147" t="s">
        <v>899</v>
      </c>
      <c r="C781" s="1"/>
      <c r="D781" s="4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T781" s="34">
        <v>2028</v>
      </c>
    </row>
    <row r="782" spans="1:20" ht="24.75" customHeight="1" x14ac:dyDescent="0.25">
      <c r="A782" s="51">
        <v>773</v>
      </c>
      <c r="B782" s="147" t="s">
        <v>900</v>
      </c>
      <c r="C782" s="1"/>
      <c r="D782" s="4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T782" s="34">
        <v>2028</v>
      </c>
    </row>
    <row r="783" spans="1:20" ht="24.75" customHeight="1" x14ac:dyDescent="0.25">
      <c r="A783" s="51">
        <v>774</v>
      </c>
      <c r="B783" s="147" t="s">
        <v>901</v>
      </c>
      <c r="C783" s="1"/>
      <c r="D783" s="4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T783" s="34">
        <v>2028</v>
      </c>
    </row>
    <row r="784" spans="1:20" ht="24.75" customHeight="1" x14ac:dyDescent="0.25">
      <c r="A784" s="51">
        <v>775</v>
      </c>
      <c r="B784" s="147" t="s">
        <v>902</v>
      </c>
      <c r="C784" s="1"/>
      <c r="D784" s="4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T784" s="34">
        <v>2028</v>
      </c>
    </row>
    <row r="785" spans="1:20" ht="24.75" customHeight="1" x14ac:dyDescent="0.25">
      <c r="A785" s="51">
        <v>776</v>
      </c>
      <c r="B785" s="147" t="s">
        <v>903</v>
      </c>
      <c r="C785" s="1"/>
      <c r="D785" s="4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T785" s="34">
        <v>2028</v>
      </c>
    </row>
    <row r="786" spans="1:20" ht="24.75" customHeight="1" x14ac:dyDescent="0.25">
      <c r="A786" s="51">
        <v>777</v>
      </c>
      <c r="B786" s="147" t="s">
        <v>904</v>
      </c>
      <c r="C786" s="1"/>
      <c r="D786" s="4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T786" s="34">
        <v>2028</v>
      </c>
    </row>
    <row r="787" spans="1:20" ht="24.75" customHeight="1" x14ac:dyDescent="0.25">
      <c r="A787" s="51">
        <v>778</v>
      </c>
      <c r="B787" s="147" t="s">
        <v>905</v>
      </c>
      <c r="C787" s="1"/>
      <c r="D787" s="4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T787" s="34">
        <v>2028</v>
      </c>
    </row>
    <row r="788" spans="1:20" ht="24.75" customHeight="1" x14ac:dyDescent="0.25">
      <c r="A788" s="51">
        <v>779</v>
      </c>
      <c r="B788" s="147" t="s">
        <v>906</v>
      </c>
      <c r="C788" s="1"/>
      <c r="D788" s="4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T788" s="34">
        <v>2028</v>
      </c>
    </row>
    <row r="789" spans="1:20" ht="24.75" customHeight="1" x14ac:dyDescent="0.25">
      <c r="A789" s="51">
        <v>780</v>
      </c>
      <c r="B789" s="147" t="s">
        <v>907</v>
      </c>
      <c r="C789" s="1"/>
      <c r="D789" s="4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T789" s="34">
        <v>2028</v>
      </c>
    </row>
    <row r="790" spans="1:20" ht="24.75" customHeight="1" x14ac:dyDescent="0.25">
      <c r="A790" s="51">
        <v>781</v>
      </c>
      <c r="B790" s="147" t="s">
        <v>908</v>
      </c>
      <c r="C790" s="1"/>
      <c r="D790" s="4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T790" s="34">
        <v>2028</v>
      </c>
    </row>
    <row r="791" spans="1:20" ht="24.75" customHeight="1" x14ac:dyDescent="0.25">
      <c r="A791" s="51">
        <v>782</v>
      </c>
      <c r="B791" s="147" t="s">
        <v>909</v>
      </c>
      <c r="C791" s="1"/>
      <c r="D791" s="4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T791" s="34">
        <v>2028</v>
      </c>
    </row>
    <row r="792" spans="1:20" ht="24.75" customHeight="1" x14ac:dyDescent="0.25">
      <c r="A792" s="51">
        <v>783</v>
      </c>
      <c r="B792" s="147" t="s">
        <v>910</v>
      </c>
      <c r="C792" s="1"/>
      <c r="D792" s="4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T792" s="34">
        <v>2028</v>
      </c>
    </row>
    <row r="793" spans="1:20" ht="24.75" customHeight="1" x14ac:dyDescent="0.25">
      <c r="A793" s="51">
        <v>784</v>
      </c>
      <c r="B793" s="147" t="s">
        <v>911</v>
      </c>
      <c r="C793" s="1"/>
      <c r="D793" s="4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T793" s="34">
        <v>2028</v>
      </c>
    </row>
    <row r="794" spans="1:20" ht="24.75" customHeight="1" x14ac:dyDescent="0.25">
      <c r="A794" s="51">
        <v>785</v>
      </c>
      <c r="B794" s="147" t="s">
        <v>912</v>
      </c>
      <c r="C794" s="1"/>
      <c r="D794" s="4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T794" s="34">
        <v>2028</v>
      </c>
    </row>
    <row r="795" spans="1:20" ht="24.75" customHeight="1" x14ac:dyDescent="0.25">
      <c r="A795" s="51">
        <v>786</v>
      </c>
      <c r="B795" s="147" t="s">
        <v>913</v>
      </c>
      <c r="C795" s="1"/>
      <c r="D795" s="4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T795" s="34">
        <v>2028</v>
      </c>
    </row>
    <row r="796" spans="1:20" ht="24.75" customHeight="1" x14ac:dyDescent="0.25">
      <c r="A796" s="51">
        <v>787</v>
      </c>
      <c r="B796" s="147" t="s">
        <v>914</v>
      </c>
      <c r="C796" s="1"/>
      <c r="D796" s="4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T796" s="34">
        <v>2028</v>
      </c>
    </row>
    <row r="797" spans="1:20" ht="24.75" customHeight="1" x14ac:dyDescent="0.25">
      <c r="A797" s="51">
        <v>788</v>
      </c>
      <c r="B797" s="147" t="s">
        <v>915</v>
      </c>
      <c r="C797" s="1"/>
      <c r="D797" s="4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T797" s="34">
        <v>2028</v>
      </c>
    </row>
    <row r="798" spans="1:20" ht="24.75" customHeight="1" x14ac:dyDescent="0.25">
      <c r="A798" s="51">
        <v>789</v>
      </c>
      <c r="B798" s="147" t="s">
        <v>916</v>
      </c>
      <c r="C798" s="1"/>
      <c r="D798" s="4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T798" s="34">
        <v>2028</v>
      </c>
    </row>
    <row r="799" spans="1:20" ht="24.75" customHeight="1" x14ac:dyDescent="0.25">
      <c r="A799" s="51">
        <v>790</v>
      </c>
      <c r="B799" s="147" t="s">
        <v>917</v>
      </c>
      <c r="C799" s="1"/>
      <c r="D799" s="4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T799" s="34">
        <v>2028</v>
      </c>
    </row>
    <row r="800" spans="1:20" ht="24.75" customHeight="1" x14ac:dyDescent="0.25">
      <c r="A800" s="51">
        <v>791</v>
      </c>
      <c r="B800" s="147" t="s">
        <v>918</v>
      </c>
      <c r="C800" s="1"/>
      <c r="D800" s="4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T800" s="34">
        <v>2028</v>
      </c>
    </row>
    <row r="801" spans="1:20" ht="24.75" customHeight="1" x14ac:dyDescent="0.25">
      <c r="A801" s="51">
        <v>792</v>
      </c>
      <c r="B801" s="147" t="s">
        <v>919</v>
      </c>
      <c r="C801" s="1"/>
      <c r="D801" s="4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T801" s="34">
        <v>2028</v>
      </c>
    </row>
    <row r="802" spans="1:20" ht="24.75" customHeight="1" x14ac:dyDescent="0.25">
      <c r="A802" s="51">
        <v>793</v>
      </c>
      <c r="B802" s="147" t="s">
        <v>920</v>
      </c>
      <c r="C802" s="1"/>
      <c r="D802" s="4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T802" s="34">
        <v>2028</v>
      </c>
    </row>
    <row r="803" spans="1:20" ht="24.75" customHeight="1" x14ac:dyDescent="0.25">
      <c r="A803" s="51">
        <v>794</v>
      </c>
      <c r="B803" s="147" t="s">
        <v>921</v>
      </c>
      <c r="C803" s="1"/>
      <c r="D803" s="4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T803" s="34">
        <v>2028</v>
      </c>
    </row>
    <row r="804" spans="1:20" ht="24.75" customHeight="1" x14ac:dyDescent="0.25">
      <c r="A804" s="51">
        <v>795</v>
      </c>
      <c r="B804" s="147" t="s">
        <v>922</v>
      </c>
      <c r="C804" s="1"/>
      <c r="D804" s="4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T804" s="34">
        <v>2028</v>
      </c>
    </row>
    <row r="805" spans="1:20" ht="24.75" customHeight="1" x14ac:dyDescent="0.25">
      <c r="A805" s="51">
        <v>796</v>
      </c>
      <c r="B805" s="147" t="s">
        <v>923</v>
      </c>
      <c r="C805" s="1"/>
      <c r="D805" s="4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T805" s="34">
        <v>2028</v>
      </c>
    </row>
    <row r="806" spans="1:20" ht="24.75" customHeight="1" x14ac:dyDescent="0.25">
      <c r="A806" s="51">
        <v>797</v>
      </c>
      <c r="B806" s="147" t="s">
        <v>924</v>
      </c>
      <c r="C806" s="1"/>
      <c r="D806" s="4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T806" s="34">
        <v>2028</v>
      </c>
    </row>
    <row r="807" spans="1:20" ht="24.75" customHeight="1" x14ac:dyDescent="0.25">
      <c r="A807" s="51">
        <v>798</v>
      </c>
      <c r="B807" s="147" t="s">
        <v>925</v>
      </c>
      <c r="C807" s="1"/>
      <c r="D807" s="4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T807" s="34">
        <v>2028</v>
      </c>
    </row>
    <row r="808" spans="1:20" ht="24.75" customHeight="1" x14ac:dyDescent="0.25">
      <c r="A808" s="51">
        <v>799</v>
      </c>
      <c r="B808" s="147" t="s">
        <v>926</v>
      </c>
      <c r="C808" s="1"/>
      <c r="D808" s="4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T808" s="34">
        <v>2028</v>
      </c>
    </row>
    <row r="809" spans="1:20" ht="24.75" customHeight="1" x14ac:dyDescent="0.25">
      <c r="A809" s="51">
        <v>800</v>
      </c>
      <c r="B809" s="147" t="s">
        <v>927</v>
      </c>
      <c r="C809" s="1"/>
      <c r="D809" s="4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T809" s="34">
        <v>2028</v>
      </c>
    </row>
    <row r="810" spans="1:20" ht="24.75" customHeight="1" x14ac:dyDescent="0.25">
      <c r="A810" s="51">
        <v>801</v>
      </c>
      <c r="B810" s="147" t="s">
        <v>928</v>
      </c>
      <c r="C810" s="1"/>
      <c r="D810" s="4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T810" s="34">
        <v>2028</v>
      </c>
    </row>
    <row r="811" spans="1:20" ht="24.75" customHeight="1" x14ac:dyDescent="0.25">
      <c r="A811" s="51">
        <v>802</v>
      </c>
      <c r="B811" s="147" t="s">
        <v>929</v>
      </c>
      <c r="C811" s="1"/>
      <c r="D811" s="4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T811" s="34">
        <v>2028</v>
      </c>
    </row>
    <row r="812" spans="1:20" ht="24.75" customHeight="1" x14ac:dyDescent="0.25">
      <c r="A812" s="51">
        <v>803</v>
      </c>
      <c r="B812" s="147" t="s">
        <v>930</v>
      </c>
      <c r="C812" s="1"/>
      <c r="D812" s="4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T812" s="34">
        <v>2028</v>
      </c>
    </row>
    <row r="813" spans="1:20" ht="24.75" customHeight="1" x14ac:dyDescent="0.25">
      <c r="A813" s="51">
        <v>804</v>
      </c>
      <c r="B813" s="147" t="s">
        <v>931</v>
      </c>
      <c r="C813" s="1"/>
      <c r="D813" s="4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T813" s="34">
        <v>2028</v>
      </c>
    </row>
    <row r="814" spans="1:20" ht="24.75" customHeight="1" x14ac:dyDescent="0.25">
      <c r="A814" s="51">
        <v>805</v>
      </c>
      <c r="B814" s="147" t="s">
        <v>932</v>
      </c>
      <c r="C814" s="1"/>
      <c r="D814" s="4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T814" s="34">
        <v>2028</v>
      </c>
    </row>
    <row r="815" spans="1:20" ht="24.75" customHeight="1" x14ac:dyDescent="0.25">
      <c r="A815" s="51">
        <v>806</v>
      </c>
      <c r="B815" s="147" t="s">
        <v>933</v>
      </c>
      <c r="C815" s="1"/>
      <c r="D815" s="4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T815" s="34">
        <v>2028</v>
      </c>
    </row>
    <row r="816" spans="1:20" ht="24.75" customHeight="1" x14ac:dyDescent="0.25">
      <c r="A816" s="51">
        <v>807</v>
      </c>
      <c r="B816" s="147" t="s">
        <v>934</v>
      </c>
      <c r="C816" s="1"/>
      <c r="D816" s="4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T816" s="34">
        <v>2028</v>
      </c>
    </row>
    <row r="817" spans="1:20" ht="24.75" customHeight="1" x14ac:dyDescent="0.25">
      <c r="A817" s="51">
        <v>808</v>
      </c>
      <c r="B817" s="147" t="s">
        <v>935</v>
      </c>
      <c r="C817" s="1"/>
      <c r="D817" s="4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T817" s="34">
        <v>2028</v>
      </c>
    </row>
    <row r="818" spans="1:20" ht="24.75" customHeight="1" x14ac:dyDescent="0.25">
      <c r="A818" s="51">
        <v>809</v>
      </c>
      <c r="B818" s="147" t="s">
        <v>936</v>
      </c>
      <c r="C818" s="1"/>
      <c r="D818" s="4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T818" s="34">
        <v>2028</v>
      </c>
    </row>
    <row r="819" spans="1:20" ht="24.75" customHeight="1" x14ac:dyDescent="0.25">
      <c r="A819" s="51">
        <v>810</v>
      </c>
      <c r="B819" s="147" t="s">
        <v>937</v>
      </c>
      <c r="C819" s="1"/>
      <c r="D819" s="4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T819" s="34">
        <v>2028</v>
      </c>
    </row>
    <row r="820" spans="1:20" ht="24.75" customHeight="1" x14ac:dyDescent="0.25">
      <c r="A820" s="51">
        <v>811</v>
      </c>
      <c r="B820" s="147" t="s">
        <v>938</v>
      </c>
      <c r="C820" s="1"/>
      <c r="D820" s="4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T820" s="34">
        <v>2028</v>
      </c>
    </row>
    <row r="821" spans="1:20" ht="24.75" customHeight="1" x14ac:dyDescent="0.25">
      <c r="A821" s="51">
        <v>812</v>
      </c>
      <c r="B821" s="147" t="s">
        <v>939</v>
      </c>
      <c r="C821" s="1"/>
      <c r="D821" s="4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T821" s="34">
        <v>2028</v>
      </c>
    </row>
    <row r="822" spans="1:20" ht="24.75" customHeight="1" x14ac:dyDescent="0.25">
      <c r="A822" s="51">
        <v>813</v>
      </c>
      <c r="B822" s="147" t="s">
        <v>940</v>
      </c>
      <c r="C822" s="1"/>
      <c r="D822" s="4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T822" s="34">
        <v>2028</v>
      </c>
    </row>
    <row r="823" spans="1:20" ht="24.75" customHeight="1" x14ac:dyDescent="0.25">
      <c r="A823" s="51">
        <v>814</v>
      </c>
      <c r="B823" s="147" t="s">
        <v>941</v>
      </c>
      <c r="C823" s="1"/>
      <c r="D823" s="4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T823" s="34">
        <v>2028</v>
      </c>
    </row>
    <row r="824" spans="1:20" ht="24.75" customHeight="1" x14ac:dyDescent="0.25">
      <c r="A824" s="51">
        <v>815</v>
      </c>
      <c r="B824" s="147" t="s">
        <v>942</v>
      </c>
      <c r="C824" s="1"/>
      <c r="D824" s="4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T824" s="34">
        <v>2028</v>
      </c>
    </row>
    <row r="825" spans="1:20" ht="24.75" customHeight="1" x14ac:dyDescent="0.25">
      <c r="A825" s="51">
        <v>816</v>
      </c>
      <c r="B825" s="147" t="s">
        <v>943</v>
      </c>
      <c r="C825" s="1"/>
      <c r="D825" s="4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T825" s="34">
        <v>2028</v>
      </c>
    </row>
    <row r="826" spans="1:20" ht="24.75" customHeight="1" x14ac:dyDescent="0.25">
      <c r="A826" s="51">
        <v>817</v>
      </c>
      <c r="B826" s="147" t="s">
        <v>944</v>
      </c>
      <c r="C826" s="1"/>
      <c r="D826" s="4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T826" s="34">
        <v>2028</v>
      </c>
    </row>
    <row r="827" spans="1:20" ht="24.75" customHeight="1" x14ac:dyDescent="0.25">
      <c r="A827" s="51">
        <v>818</v>
      </c>
      <c r="B827" s="147" t="s">
        <v>945</v>
      </c>
      <c r="C827" s="1"/>
      <c r="D827" s="4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T827" s="34">
        <v>2028</v>
      </c>
    </row>
    <row r="828" spans="1:20" ht="24.75" customHeight="1" x14ac:dyDescent="0.25">
      <c r="A828" s="51">
        <v>819</v>
      </c>
      <c r="B828" s="147" t="s">
        <v>946</v>
      </c>
      <c r="C828" s="1"/>
      <c r="D828" s="4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T828" s="34">
        <v>2028</v>
      </c>
    </row>
    <row r="829" spans="1:20" ht="24.75" customHeight="1" x14ac:dyDescent="0.25">
      <c r="A829" s="51">
        <v>820</v>
      </c>
      <c r="B829" s="147" t="s">
        <v>947</v>
      </c>
      <c r="C829" s="1"/>
      <c r="D829" s="4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T829" s="34">
        <v>2028</v>
      </c>
    </row>
    <row r="830" spans="1:20" ht="24.75" customHeight="1" x14ac:dyDescent="0.25">
      <c r="A830" s="51">
        <v>821</v>
      </c>
      <c r="B830" s="147" t="s">
        <v>948</v>
      </c>
      <c r="C830" s="1"/>
      <c r="D830" s="4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T830" s="34">
        <v>2028</v>
      </c>
    </row>
    <row r="831" spans="1:20" ht="24.75" customHeight="1" x14ac:dyDescent="0.25">
      <c r="A831" s="51">
        <v>822</v>
      </c>
      <c r="B831" s="147" t="s">
        <v>949</v>
      </c>
      <c r="C831" s="1"/>
      <c r="D831" s="4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T831" s="34">
        <v>2028</v>
      </c>
    </row>
    <row r="832" spans="1:20" ht="24.75" customHeight="1" x14ac:dyDescent="0.25">
      <c r="A832" s="51">
        <v>823</v>
      </c>
      <c r="B832" s="147" t="s">
        <v>950</v>
      </c>
      <c r="C832" s="1"/>
      <c r="D832" s="4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T832" s="34">
        <v>2028</v>
      </c>
    </row>
    <row r="833" spans="1:20" ht="24.75" customHeight="1" x14ac:dyDescent="0.25">
      <c r="A833" s="51">
        <v>824</v>
      </c>
      <c r="B833" s="147" t="s">
        <v>951</v>
      </c>
      <c r="C833" s="1"/>
      <c r="D833" s="4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T833" s="34">
        <v>2028</v>
      </c>
    </row>
    <row r="834" spans="1:20" ht="24.75" customHeight="1" x14ac:dyDescent="0.25">
      <c r="A834" s="51">
        <v>825</v>
      </c>
      <c r="B834" s="147" t="s">
        <v>952</v>
      </c>
      <c r="C834" s="1"/>
      <c r="D834" s="4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T834" s="34">
        <v>2028</v>
      </c>
    </row>
    <row r="835" spans="1:20" ht="24.75" customHeight="1" x14ac:dyDescent="0.25">
      <c r="A835" s="51">
        <v>826</v>
      </c>
      <c r="B835" s="147" t="s">
        <v>953</v>
      </c>
      <c r="C835" s="1"/>
      <c r="D835" s="4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T835" s="34">
        <v>2028</v>
      </c>
    </row>
    <row r="836" spans="1:20" ht="24.75" customHeight="1" x14ac:dyDescent="0.25">
      <c r="A836" s="51">
        <v>827</v>
      </c>
      <c r="B836" s="147" t="s">
        <v>954</v>
      </c>
      <c r="C836" s="1"/>
      <c r="D836" s="4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T836" s="34">
        <v>2028</v>
      </c>
    </row>
    <row r="837" spans="1:20" ht="24.75" customHeight="1" x14ac:dyDescent="0.25">
      <c r="A837" s="51">
        <v>828</v>
      </c>
      <c r="B837" s="147" t="s">
        <v>955</v>
      </c>
      <c r="C837" s="1"/>
      <c r="D837" s="4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T837" s="34">
        <v>2028</v>
      </c>
    </row>
    <row r="838" spans="1:20" ht="24.75" customHeight="1" x14ac:dyDescent="0.25">
      <c r="A838" s="51">
        <v>829</v>
      </c>
      <c r="B838" s="147" t="s">
        <v>956</v>
      </c>
      <c r="C838" s="1"/>
      <c r="D838" s="4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T838" s="34">
        <v>2028</v>
      </c>
    </row>
    <row r="839" spans="1:20" ht="24.75" customHeight="1" x14ac:dyDescent="0.25">
      <c r="A839" s="51">
        <v>830</v>
      </c>
      <c r="B839" s="147" t="s">
        <v>957</v>
      </c>
      <c r="C839" s="1"/>
      <c r="D839" s="4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T839" s="34">
        <v>2028</v>
      </c>
    </row>
    <row r="840" spans="1:20" ht="24.75" customHeight="1" x14ac:dyDescent="0.25">
      <c r="A840" s="51">
        <v>831</v>
      </c>
      <c r="B840" s="147" t="s">
        <v>958</v>
      </c>
      <c r="C840" s="1"/>
      <c r="D840" s="4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T840" s="34">
        <v>2028</v>
      </c>
    </row>
    <row r="841" spans="1:20" ht="24.75" customHeight="1" x14ac:dyDescent="0.25">
      <c r="A841" s="51">
        <v>832</v>
      </c>
      <c r="B841" s="147" t="s">
        <v>959</v>
      </c>
      <c r="C841" s="1"/>
      <c r="D841" s="4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T841" s="34">
        <v>2028</v>
      </c>
    </row>
    <row r="842" spans="1:20" ht="24.75" customHeight="1" x14ac:dyDescent="0.25">
      <c r="A842" s="51">
        <v>833</v>
      </c>
      <c r="B842" s="147" t="s">
        <v>960</v>
      </c>
      <c r="C842" s="1"/>
      <c r="D842" s="4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T842" s="34">
        <v>2028</v>
      </c>
    </row>
    <row r="843" spans="1:20" ht="24.75" customHeight="1" x14ac:dyDescent="0.25">
      <c r="A843" s="51">
        <v>834</v>
      </c>
      <c r="B843" s="147" t="s">
        <v>961</v>
      </c>
      <c r="C843" s="1"/>
      <c r="D843" s="4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T843" s="34">
        <v>2028</v>
      </c>
    </row>
    <row r="844" spans="1:20" ht="24.75" customHeight="1" x14ac:dyDescent="0.25">
      <c r="A844" s="51">
        <v>835</v>
      </c>
      <c r="B844" s="147" t="s">
        <v>962</v>
      </c>
      <c r="C844" s="1"/>
      <c r="D844" s="4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T844" s="34">
        <v>2028</v>
      </c>
    </row>
    <row r="845" spans="1:20" ht="24.75" customHeight="1" x14ac:dyDescent="0.25">
      <c r="A845" s="51">
        <v>836</v>
      </c>
      <c r="B845" s="147" t="s">
        <v>963</v>
      </c>
      <c r="C845" s="1"/>
      <c r="D845" s="4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T845" s="34">
        <v>2028</v>
      </c>
    </row>
    <row r="846" spans="1:20" ht="24.75" customHeight="1" x14ac:dyDescent="0.25">
      <c r="A846" s="51">
        <v>837</v>
      </c>
      <c r="B846" s="147" t="s">
        <v>964</v>
      </c>
      <c r="C846" s="1"/>
      <c r="D846" s="4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T846" s="34">
        <v>2028</v>
      </c>
    </row>
    <row r="847" spans="1:20" ht="24.75" customHeight="1" x14ac:dyDescent="0.25">
      <c r="A847" s="51">
        <v>838</v>
      </c>
      <c r="B847" s="147" t="s">
        <v>965</v>
      </c>
      <c r="C847" s="1"/>
      <c r="D847" s="4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T847" s="34">
        <v>2028</v>
      </c>
    </row>
    <row r="848" spans="1:20" ht="24.75" customHeight="1" x14ac:dyDescent="0.25">
      <c r="A848" s="51">
        <v>839</v>
      </c>
      <c r="B848" s="147" t="s">
        <v>966</v>
      </c>
      <c r="C848" s="1"/>
      <c r="D848" s="4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T848" s="34">
        <v>2028</v>
      </c>
    </row>
    <row r="849" spans="1:20" ht="24.75" customHeight="1" x14ac:dyDescent="0.25">
      <c r="A849" s="51">
        <v>840</v>
      </c>
      <c r="B849" s="147" t="s">
        <v>967</v>
      </c>
      <c r="C849" s="1"/>
      <c r="D849" s="4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T849" s="34">
        <v>2028</v>
      </c>
    </row>
    <row r="850" spans="1:20" ht="24.75" customHeight="1" x14ac:dyDescent="0.25">
      <c r="A850" s="51">
        <v>841</v>
      </c>
      <c r="B850" s="147" t="s">
        <v>968</v>
      </c>
      <c r="C850" s="1"/>
      <c r="D850" s="4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T850" s="34">
        <v>2028</v>
      </c>
    </row>
    <row r="851" spans="1:20" ht="24.75" customHeight="1" x14ac:dyDescent="0.25">
      <c r="A851" s="51">
        <v>842</v>
      </c>
      <c r="B851" s="147" t="s">
        <v>969</v>
      </c>
      <c r="C851" s="1"/>
      <c r="D851" s="4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T851" s="34">
        <v>2028</v>
      </c>
    </row>
    <row r="852" spans="1:20" ht="24.75" customHeight="1" x14ac:dyDescent="0.25">
      <c r="A852" s="51">
        <v>843</v>
      </c>
      <c r="B852" s="147" t="s">
        <v>970</v>
      </c>
      <c r="C852" s="1"/>
      <c r="D852" s="4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T852" s="34">
        <v>2028</v>
      </c>
    </row>
    <row r="853" spans="1:20" ht="24.75" customHeight="1" x14ac:dyDescent="0.25">
      <c r="A853" s="51">
        <v>844</v>
      </c>
      <c r="B853" s="147" t="s">
        <v>971</v>
      </c>
      <c r="C853" s="1"/>
      <c r="D853" s="4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T853" s="34">
        <v>2028</v>
      </c>
    </row>
    <row r="854" spans="1:20" ht="24.75" customHeight="1" x14ac:dyDescent="0.25">
      <c r="A854" s="51">
        <v>845</v>
      </c>
      <c r="B854" s="147" t="s">
        <v>972</v>
      </c>
      <c r="C854" s="1"/>
      <c r="D854" s="4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T854" s="34">
        <v>2028</v>
      </c>
    </row>
    <row r="855" spans="1:20" ht="24.75" customHeight="1" x14ac:dyDescent="0.25">
      <c r="A855" s="51">
        <v>846</v>
      </c>
      <c r="B855" s="147" t="s">
        <v>973</v>
      </c>
      <c r="C855" s="1"/>
      <c r="D855" s="4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T855" s="34">
        <v>2028</v>
      </c>
    </row>
    <row r="856" spans="1:20" ht="24.75" customHeight="1" x14ac:dyDescent="0.25">
      <c r="A856" s="51">
        <v>847</v>
      </c>
      <c r="B856" s="147" t="s">
        <v>974</v>
      </c>
      <c r="C856" s="1"/>
      <c r="D856" s="4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T856" s="34">
        <v>2028</v>
      </c>
    </row>
    <row r="857" spans="1:20" ht="24.75" customHeight="1" x14ac:dyDescent="0.25">
      <c r="A857" s="51">
        <v>848</v>
      </c>
      <c r="B857" s="147" t="s">
        <v>975</v>
      </c>
      <c r="C857" s="1"/>
      <c r="D857" s="4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T857" s="34">
        <v>2028</v>
      </c>
    </row>
    <row r="858" spans="1:20" ht="24.75" customHeight="1" x14ac:dyDescent="0.25">
      <c r="A858" s="51">
        <v>849</v>
      </c>
      <c r="B858" s="147" t="s">
        <v>976</v>
      </c>
      <c r="C858" s="1"/>
      <c r="D858" s="4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T858" s="34">
        <v>2028</v>
      </c>
    </row>
    <row r="859" spans="1:20" ht="24.75" customHeight="1" x14ac:dyDescent="0.25">
      <c r="A859" s="51">
        <v>850</v>
      </c>
      <c r="B859" s="147" t="s">
        <v>977</v>
      </c>
      <c r="C859" s="1"/>
      <c r="D859" s="4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T859" s="34">
        <v>2028</v>
      </c>
    </row>
    <row r="860" spans="1:20" ht="24.75" customHeight="1" x14ac:dyDescent="0.25">
      <c r="A860" s="51">
        <v>851</v>
      </c>
      <c r="B860" s="147" t="s">
        <v>978</v>
      </c>
      <c r="C860" s="1"/>
      <c r="D860" s="4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T860" s="34">
        <v>2028</v>
      </c>
    </row>
    <row r="861" spans="1:20" ht="24.75" customHeight="1" x14ac:dyDescent="0.25">
      <c r="A861" s="51">
        <v>852</v>
      </c>
      <c r="B861" s="147" t="s">
        <v>979</v>
      </c>
      <c r="C861" s="1"/>
      <c r="D861" s="4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T861" s="34">
        <v>2028</v>
      </c>
    </row>
    <row r="862" spans="1:20" ht="24.75" customHeight="1" x14ac:dyDescent="0.25">
      <c r="A862" s="51">
        <v>853</v>
      </c>
      <c r="B862" s="147" t="s">
        <v>980</v>
      </c>
      <c r="C862" s="1"/>
      <c r="D862" s="4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T862" s="34">
        <v>2028</v>
      </c>
    </row>
    <row r="863" spans="1:20" ht="24.75" customHeight="1" x14ac:dyDescent="0.25">
      <c r="A863" s="51">
        <v>854</v>
      </c>
      <c r="B863" s="147" t="s">
        <v>981</v>
      </c>
      <c r="C863" s="1"/>
      <c r="D863" s="4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T863" s="34">
        <v>2028</v>
      </c>
    </row>
    <row r="864" spans="1:20" ht="24.75" customHeight="1" x14ac:dyDescent="0.25">
      <c r="A864" s="51">
        <v>855</v>
      </c>
      <c r="B864" s="147" t="s">
        <v>982</v>
      </c>
      <c r="C864" s="1"/>
      <c r="D864" s="4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T864" s="34">
        <v>2028</v>
      </c>
    </row>
    <row r="865" spans="1:20" ht="24.75" customHeight="1" x14ac:dyDescent="0.25">
      <c r="A865" s="51">
        <v>856</v>
      </c>
      <c r="B865" s="147" t="s">
        <v>983</v>
      </c>
      <c r="C865" s="1"/>
      <c r="D865" s="4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T865" s="34">
        <v>2028</v>
      </c>
    </row>
    <row r="866" spans="1:20" ht="24.75" customHeight="1" x14ac:dyDescent="0.25">
      <c r="A866" s="51">
        <v>857</v>
      </c>
      <c r="B866" s="147" t="s">
        <v>984</v>
      </c>
      <c r="C866" s="1"/>
      <c r="D866" s="4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T866" s="34">
        <v>2028</v>
      </c>
    </row>
    <row r="867" spans="1:20" ht="24.75" customHeight="1" x14ac:dyDescent="0.25">
      <c r="A867" s="51">
        <v>858</v>
      </c>
      <c r="B867" s="147" t="s">
        <v>985</v>
      </c>
      <c r="C867" s="1"/>
      <c r="D867" s="4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T867" s="34">
        <v>2028</v>
      </c>
    </row>
    <row r="868" spans="1:20" ht="24.75" customHeight="1" x14ac:dyDescent="0.25">
      <c r="A868" s="51">
        <v>859</v>
      </c>
      <c r="B868" s="147" t="s">
        <v>986</v>
      </c>
      <c r="C868" s="1"/>
      <c r="D868" s="4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T868" s="34">
        <v>2028</v>
      </c>
    </row>
    <row r="869" spans="1:20" ht="24.75" customHeight="1" x14ac:dyDescent="0.25">
      <c r="A869" s="51">
        <v>860</v>
      </c>
      <c r="B869" s="147" t="s">
        <v>987</v>
      </c>
      <c r="C869" s="1"/>
      <c r="D869" s="4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T869" s="34">
        <v>2028</v>
      </c>
    </row>
    <row r="870" spans="1:20" ht="24.75" customHeight="1" x14ac:dyDescent="0.25">
      <c r="A870" s="51">
        <v>861</v>
      </c>
      <c r="B870" s="147" t="s">
        <v>988</v>
      </c>
      <c r="C870" s="1"/>
      <c r="D870" s="4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T870" s="34">
        <v>2028</v>
      </c>
    </row>
    <row r="871" spans="1:20" ht="24.75" customHeight="1" x14ac:dyDescent="0.25">
      <c r="A871" s="51">
        <v>862</v>
      </c>
      <c r="B871" s="147" t="s">
        <v>989</v>
      </c>
      <c r="C871" s="1"/>
      <c r="D871" s="4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T871" s="34">
        <v>2028</v>
      </c>
    </row>
    <row r="872" spans="1:20" ht="24.75" customHeight="1" x14ac:dyDescent="0.25">
      <c r="A872" s="51">
        <v>863</v>
      </c>
      <c r="B872" s="147" t="s">
        <v>990</v>
      </c>
      <c r="C872" s="1"/>
      <c r="D872" s="4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T872" s="34">
        <v>2028</v>
      </c>
    </row>
    <row r="873" spans="1:20" ht="24.75" customHeight="1" x14ac:dyDescent="0.25">
      <c r="A873" s="51">
        <v>864</v>
      </c>
      <c r="B873" s="147" t="s">
        <v>991</v>
      </c>
      <c r="C873" s="1"/>
      <c r="D873" s="4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T873" s="34">
        <v>2028</v>
      </c>
    </row>
    <row r="874" spans="1:20" ht="24.75" customHeight="1" x14ac:dyDescent="0.25">
      <c r="A874" s="51">
        <v>865</v>
      </c>
      <c r="B874" s="147" t="s">
        <v>992</v>
      </c>
      <c r="C874" s="1"/>
      <c r="D874" s="4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T874" s="34">
        <v>2028</v>
      </c>
    </row>
    <row r="875" spans="1:20" ht="24.75" customHeight="1" x14ac:dyDescent="0.25">
      <c r="A875" s="51">
        <v>866</v>
      </c>
      <c r="B875" s="147" t="s">
        <v>993</v>
      </c>
      <c r="C875" s="1"/>
      <c r="D875" s="4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T875" s="34">
        <v>2028</v>
      </c>
    </row>
    <row r="876" spans="1:20" ht="24.75" customHeight="1" x14ac:dyDescent="0.25">
      <c r="A876" s="51">
        <v>867</v>
      </c>
      <c r="B876" s="147" t="s">
        <v>994</v>
      </c>
      <c r="C876" s="1"/>
      <c r="D876" s="4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T876" s="34">
        <v>2028</v>
      </c>
    </row>
    <row r="877" spans="1:20" ht="24.75" customHeight="1" x14ac:dyDescent="0.25">
      <c r="A877" s="51">
        <v>868</v>
      </c>
      <c r="B877" s="147" t="s">
        <v>995</v>
      </c>
      <c r="C877" s="1"/>
      <c r="D877" s="4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T877" s="34">
        <v>2028</v>
      </c>
    </row>
    <row r="878" spans="1:20" ht="24.75" customHeight="1" x14ac:dyDescent="0.25">
      <c r="A878" s="51">
        <v>869</v>
      </c>
      <c r="B878" s="147" t="s">
        <v>996</v>
      </c>
      <c r="C878" s="1"/>
      <c r="D878" s="4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T878" s="34">
        <v>2028</v>
      </c>
    </row>
    <row r="879" spans="1:20" ht="24.75" customHeight="1" x14ac:dyDescent="0.25">
      <c r="A879" s="51">
        <v>870</v>
      </c>
      <c r="B879" s="147" t="s">
        <v>997</v>
      </c>
      <c r="C879" s="1"/>
      <c r="D879" s="4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T879" s="34">
        <v>2028</v>
      </c>
    </row>
    <row r="880" spans="1:20" ht="24.75" customHeight="1" x14ac:dyDescent="0.25">
      <c r="A880" s="51">
        <v>871</v>
      </c>
      <c r="B880" s="147" t="s">
        <v>998</v>
      </c>
      <c r="C880" s="1"/>
      <c r="D880" s="4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T880" s="34">
        <v>2028</v>
      </c>
    </row>
    <row r="881" spans="1:20" ht="24.75" customHeight="1" x14ac:dyDescent="0.25">
      <c r="A881" s="51">
        <v>872</v>
      </c>
      <c r="B881" s="147" t="s">
        <v>999</v>
      </c>
      <c r="C881" s="1"/>
      <c r="D881" s="4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T881" s="34">
        <v>2028</v>
      </c>
    </row>
    <row r="882" spans="1:20" ht="24.75" customHeight="1" x14ac:dyDescent="0.25">
      <c r="A882" s="51">
        <v>873</v>
      </c>
      <c r="B882" s="147" t="s">
        <v>1000</v>
      </c>
      <c r="C882" s="1"/>
      <c r="D882" s="4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T882" s="34">
        <v>2028</v>
      </c>
    </row>
    <row r="883" spans="1:20" ht="24.75" customHeight="1" x14ac:dyDescent="0.25">
      <c r="A883" s="51">
        <v>874</v>
      </c>
      <c r="B883" s="147" t="s">
        <v>1001</v>
      </c>
      <c r="C883" s="1"/>
      <c r="D883" s="4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T883" s="34">
        <v>2028</v>
      </c>
    </row>
    <row r="884" spans="1:20" ht="24.75" customHeight="1" x14ac:dyDescent="0.25">
      <c r="A884" s="51">
        <v>875</v>
      </c>
      <c r="B884" s="147" t="s">
        <v>1002</v>
      </c>
      <c r="C884" s="1"/>
      <c r="D884" s="4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T884" s="34">
        <v>2028</v>
      </c>
    </row>
    <row r="885" spans="1:20" ht="24.75" customHeight="1" x14ac:dyDescent="0.25">
      <c r="A885" s="51">
        <v>876</v>
      </c>
      <c r="B885" s="147" t="s">
        <v>1003</v>
      </c>
      <c r="C885" s="1"/>
      <c r="D885" s="4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T885" s="34">
        <v>2028</v>
      </c>
    </row>
    <row r="886" spans="1:20" ht="24.75" customHeight="1" x14ac:dyDescent="0.25">
      <c r="A886" s="51">
        <v>877</v>
      </c>
      <c r="B886" s="147" t="s">
        <v>1004</v>
      </c>
      <c r="C886" s="1"/>
      <c r="D886" s="4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T886" s="34">
        <v>2028</v>
      </c>
    </row>
    <row r="887" spans="1:20" ht="24.75" customHeight="1" x14ac:dyDescent="0.25">
      <c r="A887" s="51">
        <v>878</v>
      </c>
      <c r="B887" s="147" t="s">
        <v>1005</v>
      </c>
      <c r="C887" s="1"/>
      <c r="D887" s="4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T887" s="34">
        <v>2028</v>
      </c>
    </row>
    <row r="888" spans="1:20" ht="24.75" customHeight="1" x14ac:dyDescent="0.25">
      <c r="A888" s="51">
        <v>879</v>
      </c>
      <c r="B888" s="147" t="s">
        <v>1006</v>
      </c>
      <c r="C888" s="1"/>
      <c r="D888" s="4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T888" s="34">
        <v>2028</v>
      </c>
    </row>
    <row r="889" spans="1:20" ht="24.75" customHeight="1" x14ac:dyDescent="0.25">
      <c r="A889" s="51">
        <v>880</v>
      </c>
      <c r="B889" s="147" t="s">
        <v>1007</v>
      </c>
      <c r="C889" s="1"/>
      <c r="D889" s="4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T889" s="34">
        <v>2028</v>
      </c>
    </row>
    <row r="890" spans="1:20" ht="24.75" customHeight="1" x14ac:dyDescent="0.25">
      <c r="A890" s="51">
        <v>881</v>
      </c>
      <c r="B890" s="147" t="s">
        <v>1008</v>
      </c>
      <c r="C890" s="1"/>
      <c r="D890" s="4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T890" s="34">
        <v>2028</v>
      </c>
    </row>
    <row r="891" spans="1:20" ht="24.75" customHeight="1" x14ac:dyDescent="0.25">
      <c r="A891" s="51">
        <v>882</v>
      </c>
      <c r="B891" s="147" t="s">
        <v>1009</v>
      </c>
      <c r="C891" s="1"/>
      <c r="D891" s="4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T891" s="34">
        <v>2028</v>
      </c>
    </row>
    <row r="892" spans="1:20" ht="24.75" customHeight="1" x14ac:dyDescent="0.25">
      <c r="A892" s="51">
        <v>883</v>
      </c>
      <c r="B892" s="147" t="s">
        <v>1010</v>
      </c>
      <c r="C892" s="1"/>
      <c r="D892" s="4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T892" s="34">
        <v>2028</v>
      </c>
    </row>
    <row r="893" spans="1:20" ht="24.75" customHeight="1" x14ac:dyDescent="0.25">
      <c r="A893" s="51">
        <v>884</v>
      </c>
      <c r="B893" s="147" t="s">
        <v>1011</v>
      </c>
      <c r="C893" s="1"/>
      <c r="D893" s="4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T893" s="34">
        <v>2028</v>
      </c>
    </row>
    <row r="894" spans="1:20" ht="24.75" customHeight="1" x14ac:dyDescent="0.25">
      <c r="A894" s="51">
        <v>885</v>
      </c>
      <c r="B894" s="147" t="s">
        <v>1012</v>
      </c>
      <c r="C894" s="1"/>
      <c r="D894" s="4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T894" s="34">
        <v>2028</v>
      </c>
    </row>
    <row r="895" spans="1:20" ht="24.75" customHeight="1" x14ac:dyDescent="0.25">
      <c r="A895" s="51">
        <v>886</v>
      </c>
      <c r="B895" s="147" t="s">
        <v>1013</v>
      </c>
      <c r="C895" s="1"/>
      <c r="D895" s="4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T895" s="34">
        <v>2028</v>
      </c>
    </row>
    <row r="896" spans="1:20" ht="24.75" customHeight="1" x14ac:dyDescent="0.25">
      <c r="A896" s="51">
        <v>887</v>
      </c>
      <c r="B896" s="147" t="s">
        <v>1014</v>
      </c>
      <c r="C896" s="1"/>
      <c r="D896" s="4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T896" s="34">
        <v>2028</v>
      </c>
    </row>
    <row r="897" spans="1:20" ht="24.75" customHeight="1" x14ac:dyDescent="0.25">
      <c r="A897" s="51">
        <v>888</v>
      </c>
      <c r="B897" s="147" t="s">
        <v>1015</v>
      </c>
      <c r="C897" s="1"/>
      <c r="D897" s="4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T897" s="34">
        <v>2028</v>
      </c>
    </row>
    <row r="898" spans="1:20" ht="24.75" customHeight="1" x14ac:dyDescent="0.25">
      <c r="A898" s="51">
        <v>889</v>
      </c>
      <c r="B898" s="147" t="s">
        <v>1016</v>
      </c>
      <c r="C898" s="1"/>
      <c r="D898" s="4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T898" s="34">
        <v>2028</v>
      </c>
    </row>
    <row r="899" spans="1:20" ht="24.75" customHeight="1" x14ac:dyDescent="0.25">
      <c r="A899" s="51">
        <v>890</v>
      </c>
      <c r="B899" s="147" t="s">
        <v>1017</v>
      </c>
      <c r="C899" s="1"/>
      <c r="D899" s="4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T899" s="34">
        <v>2028</v>
      </c>
    </row>
    <row r="900" spans="1:20" ht="24.75" customHeight="1" x14ac:dyDescent="0.25">
      <c r="A900" s="51">
        <v>891</v>
      </c>
      <c r="B900" s="147" t="s">
        <v>1018</v>
      </c>
      <c r="C900" s="1"/>
      <c r="D900" s="4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T900" s="34">
        <v>2028</v>
      </c>
    </row>
    <row r="901" spans="1:20" ht="24.75" customHeight="1" x14ac:dyDescent="0.25">
      <c r="A901" s="51">
        <v>892</v>
      </c>
      <c r="B901" s="147" t="s">
        <v>1019</v>
      </c>
      <c r="C901" s="1"/>
      <c r="D901" s="4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T901" s="34">
        <v>2028</v>
      </c>
    </row>
    <row r="902" spans="1:20" ht="24.75" customHeight="1" x14ac:dyDescent="0.25">
      <c r="A902" s="51">
        <v>893</v>
      </c>
      <c r="B902" s="147" t="s">
        <v>1020</v>
      </c>
      <c r="C902" s="1"/>
      <c r="D902" s="4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T902" s="34">
        <v>2028</v>
      </c>
    </row>
    <row r="903" spans="1:20" ht="24.75" customHeight="1" x14ac:dyDescent="0.25">
      <c r="A903" s="51">
        <v>894</v>
      </c>
      <c r="B903" s="147" t="s">
        <v>1021</v>
      </c>
      <c r="C903" s="1"/>
      <c r="D903" s="4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T903" s="34">
        <v>2028</v>
      </c>
    </row>
    <row r="904" spans="1:20" ht="24.75" customHeight="1" x14ac:dyDescent="0.25">
      <c r="A904" s="51">
        <v>895</v>
      </c>
      <c r="B904" s="147" t="s">
        <v>1022</v>
      </c>
      <c r="C904" s="1"/>
      <c r="D904" s="4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T904" s="34">
        <v>2028</v>
      </c>
    </row>
    <row r="905" spans="1:20" ht="24.75" customHeight="1" x14ac:dyDescent="0.25">
      <c r="A905" s="51">
        <v>896</v>
      </c>
      <c r="B905" s="147" t="s">
        <v>1023</v>
      </c>
      <c r="C905" s="1"/>
      <c r="D905" s="4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T905" s="34">
        <v>2028</v>
      </c>
    </row>
    <row r="906" spans="1:20" ht="24.75" customHeight="1" x14ac:dyDescent="0.25">
      <c r="A906" s="51">
        <v>897</v>
      </c>
      <c r="B906" s="147" t="s">
        <v>1024</v>
      </c>
      <c r="C906" s="1"/>
      <c r="D906" s="4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T906" s="34">
        <v>2028</v>
      </c>
    </row>
    <row r="907" spans="1:20" ht="24.75" customHeight="1" x14ac:dyDescent="0.25">
      <c r="A907" s="51">
        <v>898</v>
      </c>
      <c r="B907" s="147" t="s">
        <v>1025</v>
      </c>
      <c r="C907" s="1"/>
      <c r="D907" s="4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T907" s="34">
        <v>2028</v>
      </c>
    </row>
    <row r="908" spans="1:20" ht="24.75" customHeight="1" x14ac:dyDescent="0.25">
      <c r="A908" s="51">
        <v>899</v>
      </c>
      <c r="B908" s="147" t="s">
        <v>1026</v>
      </c>
      <c r="C908" s="1"/>
      <c r="D908" s="4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T908" s="34">
        <v>2028</v>
      </c>
    </row>
    <row r="909" spans="1:20" ht="24.75" customHeight="1" x14ac:dyDescent="0.25">
      <c r="A909" s="51">
        <v>900</v>
      </c>
      <c r="B909" s="147" t="s">
        <v>1027</v>
      </c>
      <c r="C909" s="1"/>
      <c r="D909" s="4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T909" s="34">
        <v>2028</v>
      </c>
    </row>
    <row r="910" spans="1:20" ht="24.75" customHeight="1" x14ac:dyDescent="0.25">
      <c r="A910" s="51">
        <v>901</v>
      </c>
      <c r="B910" s="147" t="s">
        <v>1028</v>
      </c>
      <c r="C910" s="1"/>
      <c r="D910" s="4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T910" s="34">
        <v>2028</v>
      </c>
    </row>
    <row r="911" spans="1:20" ht="24.75" customHeight="1" x14ac:dyDescent="0.25">
      <c r="A911" s="51">
        <v>902</v>
      </c>
      <c r="B911" s="147" t="s">
        <v>1029</v>
      </c>
      <c r="C911" s="1"/>
      <c r="D911" s="4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T911" s="34">
        <v>2028</v>
      </c>
    </row>
    <row r="912" spans="1:20" ht="24.75" customHeight="1" x14ac:dyDescent="0.25">
      <c r="A912" s="51">
        <v>903</v>
      </c>
      <c r="B912" s="147" t="s">
        <v>1030</v>
      </c>
      <c r="C912" s="1"/>
      <c r="D912" s="4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T912" s="34">
        <v>2028</v>
      </c>
    </row>
    <row r="913" spans="1:20" ht="24.75" customHeight="1" x14ac:dyDescent="0.25">
      <c r="A913" s="51">
        <v>904</v>
      </c>
      <c r="B913" s="147" t="s">
        <v>1031</v>
      </c>
      <c r="C913" s="1"/>
      <c r="D913" s="4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T913" s="34">
        <v>2028</v>
      </c>
    </row>
    <row r="914" spans="1:20" ht="24.75" customHeight="1" x14ac:dyDescent="0.25">
      <c r="A914" s="51">
        <v>905</v>
      </c>
      <c r="B914" s="147" t="s">
        <v>1032</v>
      </c>
      <c r="C914" s="1"/>
      <c r="D914" s="4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T914" s="34">
        <v>2028</v>
      </c>
    </row>
    <row r="915" spans="1:20" ht="24.75" customHeight="1" x14ac:dyDescent="0.25">
      <c r="A915" s="51">
        <v>906</v>
      </c>
      <c r="B915" s="147" t="s">
        <v>1033</v>
      </c>
      <c r="C915" s="1"/>
      <c r="D915" s="4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T915" s="34">
        <v>2028</v>
      </c>
    </row>
    <row r="916" spans="1:20" ht="24.75" customHeight="1" x14ac:dyDescent="0.25">
      <c r="A916" s="51">
        <v>907</v>
      </c>
      <c r="B916" s="147" t="s">
        <v>1034</v>
      </c>
      <c r="C916" s="1"/>
      <c r="D916" s="4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T916" s="34">
        <v>2028</v>
      </c>
    </row>
    <row r="917" spans="1:20" ht="24.75" customHeight="1" x14ac:dyDescent="0.25">
      <c r="A917" s="51">
        <v>908</v>
      </c>
      <c r="B917" s="147" t="s">
        <v>1035</v>
      </c>
      <c r="C917" s="1"/>
      <c r="D917" s="4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T917" s="34">
        <v>2028</v>
      </c>
    </row>
    <row r="918" spans="1:20" ht="24.75" customHeight="1" x14ac:dyDescent="0.25">
      <c r="A918" s="51">
        <v>909</v>
      </c>
      <c r="B918" s="147" t="s">
        <v>1036</v>
      </c>
      <c r="C918" s="1"/>
      <c r="D918" s="4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T918" s="34">
        <v>2028</v>
      </c>
    </row>
    <row r="919" spans="1:20" ht="24.75" customHeight="1" x14ac:dyDescent="0.25">
      <c r="A919" s="51">
        <v>910</v>
      </c>
      <c r="B919" s="147" t="s">
        <v>1037</v>
      </c>
      <c r="C919" s="1"/>
      <c r="D919" s="4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T919" s="34">
        <v>2028</v>
      </c>
    </row>
    <row r="920" spans="1:20" ht="24.75" customHeight="1" x14ac:dyDescent="0.25">
      <c r="A920" s="51">
        <v>911</v>
      </c>
      <c r="B920" s="147" t="s">
        <v>1038</v>
      </c>
      <c r="C920" s="1"/>
      <c r="D920" s="4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T920" s="34">
        <v>2028</v>
      </c>
    </row>
    <row r="921" spans="1:20" ht="24.75" customHeight="1" x14ac:dyDescent="0.25">
      <c r="A921" s="51">
        <v>912</v>
      </c>
      <c r="B921" s="147" t="s">
        <v>1039</v>
      </c>
      <c r="C921" s="1"/>
      <c r="D921" s="4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T921" s="34">
        <v>2028</v>
      </c>
    </row>
    <row r="922" spans="1:20" ht="24.75" customHeight="1" x14ac:dyDescent="0.25">
      <c r="A922" s="51">
        <v>913</v>
      </c>
      <c r="B922" s="147" t="s">
        <v>1040</v>
      </c>
      <c r="C922" s="1"/>
      <c r="D922" s="4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T922" s="34">
        <v>2028</v>
      </c>
    </row>
    <row r="923" spans="1:20" ht="24.75" customHeight="1" x14ac:dyDescent="0.25">
      <c r="A923" s="51">
        <v>914</v>
      </c>
      <c r="B923" s="147" t="s">
        <v>1041</v>
      </c>
      <c r="C923" s="1"/>
      <c r="D923" s="4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T923" s="34">
        <v>2028</v>
      </c>
    </row>
    <row r="924" spans="1:20" ht="24.75" customHeight="1" x14ac:dyDescent="0.25">
      <c r="A924" s="51">
        <v>915</v>
      </c>
      <c r="B924" s="147" t="s">
        <v>1042</v>
      </c>
      <c r="C924" s="1"/>
      <c r="D924" s="4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T924" s="34">
        <v>2028</v>
      </c>
    </row>
    <row r="925" spans="1:20" ht="24.75" customHeight="1" x14ac:dyDescent="0.25">
      <c r="A925" s="51">
        <v>916</v>
      </c>
      <c r="B925" s="147" t="s">
        <v>1043</v>
      </c>
      <c r="C925" s="1"/>
      <c r="D925" s="4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T925" s="34">
        <v>2028</v>
      </c>
    </row>
    <row r="926" spans="1:20" ht="24.75" customHeight="1" x14ac:dyDescent="0.25">
      <c r="A926" s="51">
        <v>917</v>
      </c>
      <c r="B926" s="147" t="s">
        <v>1044</v>
      </c>
      <c r="C926" s="1"/>
      <c r="D926" s="4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T926" s="34">
        <v>2028</v>
      </c>
    </row>
    <row r="927" spans="1:20" ht="24.75" customHeight="1" x14ac:dyDescent="0.25">
      <c r="A927" s="51">
        <v>918</v>
      </c>
      <c r="B927" s="147" t="s">
        <v>1045</v>
      </c>
      <c r="C927" s="1"/>
      <c r="D927" s="4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T927" s="34">
        <v>2028</v>
      </c>
    </row>
    <row r="928" spans="1:20" ht="24.75" customHeight="1" x14ac:dyDescent="0.25">
      <c r="A928" s="51">
        <v>919</v>
      </c>
      <c r="B928" s="147" t="s">
        <v>1046</v>
      </c>
      <c r="C928" s="1"/>
      <c r="D928" s="4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T928" s="34">
        <v>2028</v>
      </c>
    </row>
    <row r="929" spans="1:20" ht="24.75" customHeight="1" x14ac:dyDescent="0.25">
      <c r="A929" s="51">
        <v>920</v>
      </c>
      <c r="B929" s="147" t="s">
        <v>1047</v>
      </c>
      <c r="C929" s="1"/>
      <c r="D929" s="4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T929" s="34">
        <v>2028</v>
      </c>
    </row>
    <row r="930" spans="1:20" ht="24.75" customHeight="1" x14ac:dyDescent="0.25">
      <c r="A930" s="51">
        <v>921</v>
      </c>
      <c r="B930" s="147" t="s">
        <v>1048</v>
      </c>
      <c r="C930" s="1"/>
      <c r="D930" s="4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T930" s="34">
        <v>2028</v>
      </c>
    </row>
    <row r="931" spans="1:20" ht="24.75" customHeight="1" x14ac:dyDescent="0.25">
      <c r="A931" s="51">
        <v>922</v>
      </c>
      <c r="B931" s="147" t="s">
        <v>1049</v>
      </c>
      <c r="C931" s="1"/>
      <c r="D931" s="4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T931" s="34">
        <v>2028</v>
      </c>
    </row>
    <row r="932" spans="1:20" ht="24.75" customHeight="1" x14ac:dyDescent="0.25">
      <c r="A932" s="51">
        <v>923</v>
      </c>
      <c r="B932" s="147" t="s">
        <v>1050</v>
      </c>
      <c r="C932" s="1"/>
      <c r="D932" s="4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T932" s="34">
        <v>2028</v>
      </c>
    </row>
    <row r="933" spans="1:20" ht="24.75" customHeight="1" x14ac:dyDescent="0.25">
      <c r="A933" s="51">
        <v>924</v>
      </c>
      <c r="B933" s="147" t="s">
        <v>1051</v>
      </c>
      <c r="C933" s="1"/>
      <c r="D933" s="4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T933" s="34">
        <v>2028</v>
      </c>
    </row>
    <row r="934" spans="1:20" ht="24.75" customHeight="1" x14ac:dyDescent="0.25">
      <c r="A934" s="51">
        <v>925</v>
      </c>
      <c r="B934" s="147" t="s">
        <v>1052</v>
      </c>
      <c r="C934" s="1"/>
      <c r="D934" s="4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T934" s="34">
        <v>2028</v>
      </c>
    </row>
    <row r="935" spans="1:20" ht="24.75" customHeight="1" x14ac:dyDescent="0.25">
      <c r="A935" s="51">
        <v>926</v>
      </c>
      <c r="B935" s="147" t="s">
        <v>1053</v>
      </c>
      <c r="C935" s="1"/>
      <c r="D935" s="4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T935" s="34">
        <v>2028</v>
      </c>
    </row>
    <row r="936" spans="1:20" ht="24.75" customHeight="1" x14ac:dyDescent="0.25">
      <c r="A936" s="51">
        <v>927</v>
      </c>
      <c r="B936" s="147" t="s">
        <v>1054</v>
      </c>
      <c r="C936" s="1"/>
      <c r="D936" s="4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T936" s="34">
        <v>2028</v>
      </c>
    </row>
    <row r="937" spans="1:20" ht="24.75" customHeight="1" x14ac:dyDescent="0.25">
      <c r="A937" s="51">
        <v>928</v>
      </c>
      <c r="B937" s="147" t="s">
        <v>1055</v>
      </c>
      <c r="C937" s="1"/>
      <c r="D937" s="4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T937" s="34">
        <v>2028</v>
      </c>
    </row>
    <row r="938" spans="1:20" ht="24.75" customHeight="1" x14ac:dyDescent="0.25">
      <c r="A938" s="51">
        <v>929</v>
      </c>
      <c r="B938" s="147" t="s">
        <v>1056</v>
      </c>
      <c r="C938" s="1"/>
      <c r="D938" s="4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T938" s="34">
        <v>2028</v>
      </c>
    </row>
    <row r="939" spans="1:20" ht="24.75" customHeight="1" x14ac:dyDescent="0.25">
      <c r="A939" s="51">
        <v>930</v>
      </c>
      <c r="B939" s="147" t="s">
        <v>1057</v>
      </c>
      <c r="C939" s="1"/>
      <c r="D939" s="4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T939" s="34">
        <v>2028</v>
      </c>
    </row>
    <row r="940" spans="1:20" ht="24.75" customHeight="1" x14ac:dyDescent="0.25">
      <c r="A940" s="51">
        <v>931</v>
      </c>
      <c r="B940" s="147" t="s">
        <v>1058</v>
      </c>
      <c r="C940" s="1"/>
      <c r="D940" s="4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T940" s="34">
        <v>2028</v>
      </c>
    </row>
    <row r="941" spans="1:20" ht="24.75" customHeight="1" x14ac:dyDescent="0.25">
      <c r="A941" s="51">
        <v>932</v>
      </c>
      <c r="B941" s="147" t="s">
        <v>1059</v>
      </c>
      <c r="C941" s="1"/>
      <c r="D941" s="4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T941" s="34">
        <v>2028</v>
      </c>
    </row>
    <row r="942" spans="1:20" ht="24.75" customHeight="1" x14ac:dyDescent="0.25">
      <c r="A942" s="51">
        <v>933</v>
      </c>
      <c r="B942" s="147" t="s">
        <v>1060</v>
      </c>
      <c r="C942" s="1"/>
      <c r="D942" s="4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T942" s="34">
        <v>2028</v>
      </c>
    </row>
    <row r="943" spans="1:20" ht="24.75" customHeight="1" x14ac:dyDescent="0.25">
      <c r="A943" s="51">
        <v>934</v>
      </c>
      <c r="B943" s="147" t="s">
        <v>1061</v>
      </c>
      <c r="C943" s="1"/>
      <c r="D943" s="4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T943" s="34">
        <v>2028</v>
      </c>
    </row>
    <row r="944" spans="1:20" ht="24.75" customHeight="1" x14ac:dyDescent="0.25">
      <c r="A944" s="51">
        <v>935</v>
      </c>
      <c r="B944" s="147" t="s">
        <v>1062</v>
      </c>
      <c r="C944" s="1"/>
      <c r="D944" s="4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T944" s="34">
        <v>2028</v>
      </c>
    </row>
    <row r="945" spans="1:20" ht="24.75" customHeight="1" x14ac:dyDescent="0.25">
      <c r="A945" s="51">
        <v>936</v>
      </c>
      <c r="B945" s="147" t="s">
        <v>1063</v>
      </c>
      <c r="C945" s="1"/>
      <c r="D945" s="4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T945" s="34">
        <v>2028</v>
      </c>
    </row>
    <row r="946" spans="1:20" ht="24.75" customHeight="1" x14ac:dyDescent="0.25">
      <c r="A946" s="51">
        <v>937</v>
      </c>
      <c r="B946" s="147" t="s">
        <v>1064</v>
      </c>
      <c r="C946" s="1"/>
      <c r="D946" s="4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T946" s="34">
        <v>2028</v>
      </c>
    </row>
    <row r="947" spans="1:20" ht="24.75" customHeight="1" x14ac:dyDescent="0.25">
      <c r="A947" s="51">
        <v>938</v>
      </c>
      <c r="B947" s="147" t="s">
        <v>1065</v>
      </c>
      <c r="C947" s="1"/>
      <c r="D947" s="4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T947" s="34">
        <v>2028</v>
      </c>
    </row>
    <row r="948" spans="1:20" ht="24.75" customHeight="1" x14ac:dyDescent="0.25">
      <c r="A948" s="51">
        <v>939</v>
      </c>
      <c r="B948" s="147" t="s">
        <v>1066</v>
      </c>
      <c r="C948" s="1"/>
      <c r="D948" s="4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T948" s="34">
        <v>2028</v>
      </c>
    </row>
    <row r="949" spans="1:20" ht="24.75" customHeight="1" x14ac:dyDescent="0.25">
      <c r="A949" s="51">
        <v>940</v>
      </c>
      <c r="B949" s="147" t="s">
        <v>1067</v>
      </c>
      <c r="C949" s="1"/>
      <c r="D949" s="4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T949" s="34">
        <v>2028</v>
      </c>
    </row>
    <row r="950" spans="1:20" ht="24.75" customHeight="1" x14ac:dyDescent="0.25">
      <c r="A950" s="51">
        <v>941</v>
      </c>
      <c r="B950" s="147" t="s">
        <v>1068</v>
      </c>
      <c r="C950" s="1"/>
      <c r="D950" s="4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T950" s="34">
        <v>2028</v>
      </c>
    </row>
    <row r="951" spans="1:20" ht="24.75" customHeight="1" x14ac:dyDescent="0.25">
      <c r="A951" s="51">
        <v>942</v>
      </c>
      <c r="B951" s="147" t="s">
        <v>1069</v>
      </c>
      <c r="C951" s="1"/>
      <c r="D951" s="4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T951" s="34">
        <v>2028</v>
      </c>
    </row>
    <row r="952" spans="1:20" ht="24.75" customHeight="1" x14ac:dyDescent="0.25">
      <c r="A952" s="51">
        <v>943</v>
      </c>
      <c r="B952" s="147" t="s">
        <v>1070</v>
      </c>
      <c r="C952" s="1"/>
      <c r="D952" s="4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T952" s="34">
        <v>2028</v>
      </c>
    </row>
    <row r="953" spans="1:20" ht="24.75" customHeight="1" x14ac:dyDescent="0.25">
      <c r="A953" s="51">
        <v>944</v>
      </c>
      <c r="B953" s="147" t="s">
        <v>1071</v>
      </c>
      <c r="C953" s="1"/>
      <c r="D953" s="4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T953" s="34">
        <v>2028</v>
      </c>
    </row>
    <row r="954" spans="1:20" ht="24.75" customHeight="1" x14ac:dyDescent="0.25">
      <c r="A954" s="51">
        <v>945</v>
      </c>
      <c r="B954" s="147" t="s">
        <v>1072</v>
      </c>
      <c r="C954" s="1"/>
      <c r="D954" s="4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T954" s="34">
        <v>2028</v>
      </c>
    </row>
    <row r="955" spans="1:20" ht="24.75" customHeight="1" x14ac:dyDescent="0.25">
      <c r="A955" s="51">
        <v>946</v>
      </c>
      <c r="B955" s="147" t="s">
        <v>1073</v>
      </c>
      <c r="C955" s="1"/>
      <c r="D955" s="4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T955" s="34">
        <v>2028</v>
      </c>
    </row>
    <row r="956" spans="1:20" ht="24.75" customHeight="1" x14ac:dyDescent="0.25">
      <c r="A956" s="51">
        <v>947</v>
      </c>
      <c r="B956" s="147" t="s">
        <v>1074</v>
      </c>
      <c r="C956" s="1"/>
      <c r="D956" s="4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T956" s="34">
        <v>2028</v>
      </c>
    </row>
    <row r="957" spans="1:20" ht="24.75" customHeight="1" x14ac:dyDescent="0.25">
      <c r="A957" s="51">
        <v>948</v>
      </c>
      <c r="B957" s="147" t="s">
        <v>1075</v>
      </c>
      <c r="C957" s="1"/>
      <c r="D957" s="4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T957" s="34">
        <v>2028</v>
      </c>
    </row>
    <row r="958" spans="1:20" ht="24.75" customHeight="1" x14ac:dyDescent="0.25">
      <c r="A958" s="51">
        <v>949</v>
      </c>
      <c r="B958" s="147" t="s">
        <v>1076</v>
      </c>
      <c r="C958" s="1"/>
      <c r="D958" s="4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T958" s="34">
        <v>2028</v>
      </c>
    </row>
    <row r="959" spans="1:20" ht="24.75" customHeight="1" x14ac:dyDescent="0.25">
      <c r="A959" s="51">
        <v>950</v>
      </c>
      <c r="B959" s="147" t="s">
        <v>1077</v>
      </c>
      <c r="C959" s="1"/>
      <c r="D959" s="4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T959" s="34">
        <v>2028</v>
      </c>
    </row>
    <row r="960" spans="1:20" ht="24.75" customHeight="1" x14ac:dyDescent="0.25">
      <c r="A960" s="51">
        <v>951</v>
      </c>
      <c r="B960" s="147" t="s">
        <v>1078</v>
      </c>
      <c r="C960" s="1"/>
      <c r="D960" s="4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T960" s="34">
        <v>2028</v>
      </c>
    </row>
    <row r="961" spans="1:20" ht="24.75" customHeight="1" x14ac:dyDescent="0.25">
      <c r="A961" s="51">
        <v>952</v>
      </c>
      <c r="B961" s="147" t="s">
        <v>1079</v>
      </c>
      <c r="C961" s="1"/>
      <c r="D961" s="4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T961" s="34">
        <v>2028</v>
      </c>
    </row>
    <row r="962" spans="1:20" ht="24.75" customHeight="1" x14ac:dyDescent="0.25">
      <c r="A962" s="51">
        <v>953</v>
      </c>
      <c r="B962" s="147" t="s">
        <v>1080</v>
      </c>
      <c r="C962" s="1"/>
      <c r="D962" s="4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T962" s="34">
        <v>2028</v>
      </c>
    </row>
    <row r="963" spans="1:20" ht="24.75" customHeight="1" x14ac:dyDescent="0.25">
      <c r="A963" s="51">
        <v>954</v>
      </c>
      <c r="B963" s="147" t="s">
        <v>1081</v>
      </c>
      <c r="C963" s="1"/>
      <c r="D963" s="4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T963" s="34">
        <v>2028</v>
      </c>
    </row>
    <row r="964" spans="1:20" ht="24.75" customHeight="1" x14ac:dyDescent="0.25">
      <c r="A964" s="51">
        <v>955</v>
      </c>
      <c r="B964" s="147" t="s">
        <v>1082</v>
      </c>
      <c r="C964" s="1"/>
      <c r="D964" s="4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T964" s="34">
        <v>2028</v>
      </c>
    </row>
    <row r="965" spans="1:20" ht="24.75" customHeight="1" x14ac:dyDescent="0.25">
      <c r="A965" s="51">
        <v>956</v>
      </c>
      <c r="B965" s="147" t="s">
        <v>1083</v>
      </c>
      <c r="C965" s="1"/>
      <c r="D965" s="4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T965" s="34">
        <v>2028</v>
      </c>
    </row>
    <row r="966" spans="1:20" ht="24.75" customHeight="1" x14ac:dyDescent="0.25">
      <c r="A966" s="51">
        <v>957</v>
      </c>
      <c r="B966" s="147" t="s">
        <v>1084</v>
      </c>
      <c r="C966" s="1"/>
      <c r="D966" s="4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T966" s="34">
        <v>2028</v>
      </c>
    </row>
    <row r="967" spans="1:20" ht="24.75" customHeight="1" x14ac:dyDescent="0.25">
      <c r="A967" s="51">
        <v>958</v>
      </c>
      <c r="B967" s="147" t="s">
        <v>1085</v>
      </c>
      <c r="C967" s="1"/>
      <c r="D967" s="4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T967" s="34">
        <v>2028</v>
      </c>
    </row>
    <row r="968" spans="1:20" ht="24.75" customHeight="1" x14ac:dyDescent="0.25">
      <c r="A968" s="51">
        <v>959</v>
      </c>
      <c r="B968" s="147" t="s">
        <v>1086</v>
      </c>
      <c r="C968" s="1"/>
      <c r="D968" s="4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T968" s="34">
        <v>2028</v>
      </c>
    </row>
    <row r="969" spans="1:20" ht="24.75" customHeight="1" x14ac:dyDescent="0.25">
      <c r="A969" s="51">
        <v>960</v>
      </c>
      <c r="B969" s="147" t="s">
        <v>1087</v>
      </c>
      <c r="C969" s="1"/>
      <c r="D969" s="4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T969" s="34">
        <v>2028</v>
      </c>
    </row>
    <row r="970" spans="1:20" ht="24.75" customHeight="1" x14ac:dyDescent="0.25">
      <c r="A970" s="51">
        <v>961</v>
      </c>
      <c r="B970" s="147" t="s">
        <v>1088</v>
      </c>
      <c r="C970" s="1"/>
      <c r="D970" s="4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T970" s="34">
        <v>2028</v>
      </c>
    </row>
    <row r="971" spans="1:20" ht="24.75" customHeight="1" x14ac:dyDescent="0.25">
      <c r="A971" s="51">
        <v>962</v>
      </c>
      <c r="B971" s="147" t="s">
        <v>1089</v>
      </c>
      <c r="C971" s="1"/>
      <c r="D971" s="4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T971" s="34">
        <v>2028</v>
      </c>
    </row>
    <row r="972" spans="1:20" ht="24.75" customHeight="1" x14ac:dyDescent="0.25">
      <c r="A972" s="51">
        <v>963</v>
      </c>
      <c r="B972" s="147" t="s">
        <v>1090</v>
      </c>
      <c r="C972" s="1"/>
      <c r="D972" s="4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T972" s="34">
        <v>2028</v>
      </c>
    </row>
    <row r="973" spans="1:20" ht="24.75" customHeight="1" x14ac:dyDescent="0.25">
      <c r="A973" s="51">
        <v>964</v>
      </c>
      <c r="B973" s="147" t="s">
        <v>1091</v>
      </c>
      <c r="C973" s="1"/>
      <c r="D973" s="4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T973" s="34">
        <v>2028</v>
      </c>
    </row>
    <row r="974" spans="1:20" ht="24.75" customHeight="1" x14ac:dyDescent="0.25">
      <c r="A974" s="51">
        <v>965</v>
      </c>
      <c r="B974" s="147" t="s">
        <v>1092</v>
      </c>
      <c r="C974" s="1"/>
      <c r="D974" s="4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T974" s="34">
        <v>2028</v>
      </c>
    </row>
    <row r="975" spans="1:20" ht="24.75" customHeight="1" x14ac:dyDescent="0.25">
      <c r="A975" s="51">
        <v>966</v>
      </c>
      <c r="B975" s="147" t="s">
        <v>1093</v>
      </c>
      <c r="C975" s="1"/>
      <c r="D975" s="4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T975" s="34">
        <v>2028</v>
      </c>
    </row>
    <row r="976" spans="1:20" ht="24.75" customHeight="1" x14ac:dyDescent="0.25">
      <c r="A976" s="51">
        <v>967</v>
      </c>
      <c r="B976" s="147" t="s">
        <v>1094</v>
      </c>
      <c r="C976" s="1"/>
      <c r="D976" s="4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T976" s="34">
        <v>2028</v>
      </c>
    </row>
    <row r="977" spans="1:20" ht="24.75" customHeight="1" x14ac:dyDescent="0.25">
      <c r="A977" s="51">
        <v>968</v>
      </c>
      <c r="B977" s="147" t="s">
        <v>1095</v>
      </c>
      <c r="C977" s="1"/>
      <c r="D977" s="4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T977" s="34">
        <v>2028</v>
      </c>
    </row>
    <row r="978" spans="1:20" ht="24.75" customHeight="1" x14ac:dyDescent="0.25">
      <c r="A978" s="51">
        <v>969</v>
      </c>
      <c r="B978" s="147" t="s">
        <v>1096</v>
      </c>
      <c r="C978" s="1"/>
      <c r="D978" s="4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T978" s="34">
        <v>2028</v>
      </c>
    </row>
    <row r="979" spans="1:20" ht="24.75" customHeight="1" x14ac:dyDescent="0.25">
      <c r="A979" s="51">
        <v>970</v>
      </c>
      <c r="B979" s="147" t="s">
        <v>1097</v>
      </c>
      <c r="C979" s="1"/>
      <c r="D979" s="4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T979" s="34">
        <v>2028</v>
      </c>
    </row>
    <row r="980" spans="1:20" ht="24.75" customHeight="1" x14ac:dyDescent="0.25">
      <c r="A980" s="51">
        <v>971</v>
      </c>
      <c r="B980" s="147" t="s">
        <v>1098</v>
      </c>
      <c r="C980" s="1"/>
      <c r="D980" s="4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T980" s="34">
        <v>2028</v>
      </c>
    </row>
    <row r="981" spans="1:20" ht="24.75" customHeight="1" x14ac:dyDescent="0.25">
      <c r="A981" s="51">
        <v>972</v>
      </c>
      <c r="B981" s="147" t="s">
        <v>1099</v>
      </c>
      <c r="C981" s="1"/>
      <c r="D981" s="4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T981" s="34">
        <v>2028</v>
      </c>
    </row>
    <row r="982" spans="1:20" ht="24.75" customHeight="1" x14ac:dyDescent="0.25">
      <c r="A982" s="51">
        <v>973</v>
      </c>
      <c r="B982" s="147" t="s">
        <v>1100</v>
      </c>
      <c r="C982" s="1"/>
      <c r="D982" s="4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T982" s="34">
        <v>2028</v>
      </c>
    </row>
    <row r="983" spans="1:20" ht="24.75" customHeight="1" x14ac:dyDescent="0.25">
      <c r="A983" s="51">
        <v>974</v>
      </c>
      <c r="B983" s="147" t="s">
        <v>1101</v>
      </c>
      <c r="C983" s="1"/>
      <c r="D983" s="4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T983" s="34">
        <v>2028</v>
      </c>
    </row>
    <row r="984" spans="1:20" ht="24.75" customHeight="1" x14ac:dyDescent="0.25">
      <c r="A984" s="51">
        <v>975</v>
      </c>
      <c r="B984" s="147" t="s">
        <v>1102</v>
      </c>
      <c r="C984" s="1"/>
      <c r="D984" s="4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T984" s="34">
        <v>2028</v>
      </c>
    </row>
    <row r="985" spans="1:20" ht="24.75" customHeight="1" x14ac:dyDescent="0.25">
      <c r="A985" s="51">
        <v>976</v>
      </c>
      <c r="B985" s="147" t="s">
        <v>1103</v>
      </c>
      <c r="C985" s="1"/>
      <c r="D985" s="4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T985" s="34">
        <v>2028</v>
      </c>
    </row>
    <row r="986" spans="1:20" ht="24.75" customHeight="1" x14ac:dyDescent="0.25">
      <c r="A986" s="51">
        <v>977</v>
      </c>
      <c r="B986" s="147" t="s">
        <v>1104</v>
      </c>
      <c r="C986" s="1"/>
      <c r="D986" s="4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T986" s="34">
        <v>2028</v>
      </c>
    </row>
    <row r="987" spans="1:20" ht="24.75" customHeight="1" x14ac:dyDescent="0.25">
      <c r="A987" s="51">
        <v>978</v>
      </c>
      <c r="B987" s="147" t="s">
        <v>1105</v>
      </c>
      <c r="C987" s="1"/>
      <c r="D987" s="4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T987" s="34">
        <v>2028</v>
      </c>
    </row>
    <row r="988" spans="1:20" ht="24.75" customHeight="1" x14ac:dyDescent="0.25">
      <c r="A988" s="51">
        <v>979</v>
      </c>
      <c r="B988" s="147" t="s">
        <v>1106</v>
      </c>
      <c r="C988" s="1"/>
      <c r="D988" s="4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T988" s="34">
        <v>2028</v>
      </c>
    </row>
    <row r="989" spans="1:20" ht="24.75" customHeight="1" x14ac:dyDescent="0.25">
      <c r="A989" s="51">
        <v>980</v>
      </c>
      <c r="B989" s="147" t="s">
        <v>1107</v>
      </c>
      <c r="C989" s="1"/>
      <c r="D989" s="4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T989" s="34">
        <v>2028</v>
      </c>
    </row>
    <row r="990" spans="1:20" ht="24.75" customHeight="1" x14ac:dyDescent="0.25">
      <c r="A990" s="51">
        <v>981</v>
      </c>
      <c r="B990" s="147" t="s">
        <v>1108</v>
      </c>
      <c r="C990" s="1"/>
      <c r="D990" s="4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T990" s="34">
        <v>2028</v>
      </c>
    </row>
    <row r="991" spans="1:20" ht="24.75" customHeight="1" x14ac:dyDescent="0.25">
      <c r="A991" s="51">
        <v>982</v>
      </c>
      <c r="B991" s="147" t="s">
        <v>1109</v>
      </c>
      <c r="C991" s="1"/>
      <c r="D991" s="4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T991" s="34">
        <v>2028</v>
      </c>
    </row>
    <row r="992" spans="1:20" ht="24.75" customHeight="1" x14ac:dyDescent="0.25">
      <c r="A992" s="51">
        <v>983</v>
      </c>
      <c r="B992" s="147" t="s">
        <v>1110</v>
      </c>
      <c r="C992" s="1"/>
      <c r="D992" s="4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T992" s="34">
        <v>2028</v>
      </c>
    </row>
    <row r="993" spans="1:20" ht="24.75" customHeight="1" x14ac:dyDescent="0.25">
      <c r="A993" s="51">
        <v>984</v>
      </c>
      <c r="B993" s="147" t="s">
        <v>1111</v>
      </c>
      <c r="C993" s="1"/>
      <c r="D993" s="4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T993" s="34">
        <v>2028</v>
      </c>
    </row>
    <row r="994" spans="1:20" ht="24.75" customHeight="1" x14ac:dyDescent="0.25">
      <c r="A994" s="51">
        <v>985</v>
      </c>
      <c r="B994" s="147" t="s">
        <v>1112</v>
      </c>
      <c r="C994" s="1"/>
      <c r="D994" s="4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T994" s="34">
        <v>2028</v>
      </c>
    </row>
    <row r="995" spans="1:20" ht="24.75" customHeight="1" x14ac:dyDescent="0.25">
      <c r="A995" s="51">
        <v>986</v>
      </c>
      <c r="B995" s="147" t="s">
        <v>1113</v>
      </c>
      <c r="C995" s="1"/>
      <c r="D995" s="4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T995" s="34">
        <v>2028</v>
      </c>
    </row>
    <row r="996" spans="1:20" ht="24.75" customHeight="1" x14ac:dyDescent="0.25">
      <c r="A996" s="51">
        <v>987</v>
      </c>
      <c r="B996" s="147" t="s">
        <v>1114</v>
      </c>
      <c r="C996" s="1"/>
      <c r="D996" s="4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T996" s="34">
        <v>2028</v>
      </c>
    </row>
    <row r="997" spans="1:20" ht="24.75" customHeight="1" x14ac:dyDescent="0.25">
      <c r="A997" s="51">
        <v>988</v>
      </c>
      <c r="B997" s="147" t="s">
        <v>1115</v>
      </c>
      <c r="C997" s="1"/>
      <c r="D997" s="4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T997" s="34">
        <v>2024</v>
      </c>
    </row>
    <row r="998" spans="1:20" ht="24.75" customHeight="1" x14ac:dyDescent="0.25">
      <c r="A998" s="51">
        <v>989</v>
      </c>
      <c r="B998" s="147" t="s">
        <v>1116</v>
      </c>
      <c r="C998" s="1"/>
      <c r="D998" s="4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T998" s="34">
        <v>2025</v>
      </c>
    </row>
    <row r="999" spans="1:20" ht="24.75" customHeight="1" x14ac:dyDescent="0.25">
      <c r="A999" s="51">
        <v>990</v>
      </c>
      <c r="B999" s="147" t="s">
        <v>1117</v>
      </c>
      <c r="C999" s="1"/>
      <c r="D999" s="4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T999" s="34">
        <v>2026</v>
      </c>
    </row>
    <row r="1000" spans="1:20" ht="24.75" customHeight="1" x14ac:dyDescent="0.25">
      <c r="A1000" s="51">
        <v>991</v>
      </c>
      <c r="B1000" s="147" t="s">
        <v>1118</v>
      </c>
      <c r="C1000" s="1"/>
      <c r="D1000" s="4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T1000" s="34">
        <v>2027</v>
      </c>
    </row>
    <row r="1001" spans="1:20" ht="24.75" customHeight="1" x14ac:dyDescent="0.25">
      <c r="A1001" s="51">
        <v>992</v>
      </c>
      <c r="B1001" s="147" t="s">
        <v>1119</v>
      </c>
      <c r="C1001" s="1"/>
      <c r="D1001" s="4"/>
      <c r="E1001" s="5"/>
      <c r="F1001" s="5"/>
      <c r="G1001" s="5"/>
      <c r="H1001" s="5"/>
      <c r="I1001" s="5"/>
      <c r="J1001" s="5"/>
      <c r="K1001" s="5"/>
      <c r="L1001" s="5"/>
      <c r="M1001" s="5"/>
      <c r="N1001" s="5"/>
      <c r="O1001" s="5"/>
      <c r="P1001" s="5"/>
      <c r="Q1001" s="5"/>
      <c r="T1001" s="34">
        <v>2028</v>
      </c>
    </row>
    <row r="1002" spans="1:20" ht="24.75" customHeight="1" x14ac:dyDescent="0.25">
      <c r="A1002" s="51">
        <v>993</v>
      </c>
      <c r="B1002" s="147" t="s">
        <v>1120</v>
      </c>
      <c r="C1002" s="1"/>
      <c r="D1002" s="4"/>
      <c r="E1002" s="5"/>
      <c r="F1002" s="5"/>
      <c r="G1002" s="5"/>
      <c r="H1002" s="5"/>
      <c r="I1002" s="5"/>
      <c r="J1002" s="5"/>
      <c r="K1002" s="5"/>
      <c r="L1002" s="5"/>
      <c r="M1002" s="5"/>
      <c r="N1002" s="5"/>
      <c r="O1002" s="5"/>
      <c r="P1002" s="5"/>
      <c r="Q1002" s="5"/>
      <c r="T1002" s="34">
        <v>2024</v>
      </c>
    </row>
    <row r="1003" spans="1:20" ht="24.75" customHeight="1" x14ac:dyDescent="0.25">
      <c r="A1003" s="51">
        <v>994</v>
      </c>
      <c r="B1003" s="147" t="s">
        <v>1148</v>
      </c>
      <c r="C1003" s="1"/>
      <c r="D1003" s="4"/>
      <c r="E1003" s="5"/>
      <c r="F1003" s="5"/>
      <c r="G1003" s="5"/>
      <c r="H1003" s="5"/>
      <c r="I1003" s="5"/>
      <c r="J1003" s="5"/>
      <c r="K1003" s="5"/>
      <c r="L1003" s="5"/>
      <c r="M1003" s="5"/>
      <c r="N1003" s="5"/>
      <c r="O1003" s="5"/>
      <c r="P1003" s="5"/>
      <c r="Q1003" s="5"/>
      <c r="T1003" s="34">
        <v>2025</v>
      </c>
    </row>
    <row r="1004" spans="1:20" ht="24.75" customHeight="1" x14ac:dyDescent="0.25">
      <c r="A1004" s="51">
        <v>995</v>
      </c>
      <c r="B1004" s="147" t="s">
        <v>1149</v>
      </c>
      <c r="C1004" s="1"/>
      <c r="D1004" s="4"/>
      <c r="E1004" s="5"/>
      <c r="F1004" s="5"/>
      <c r="G1004" s="5"/>
      <c r="H1004" s="5"/>
      <c r="I1004" s="5"/>
      <c r="J1004" s="5"/>
      <c r="K1004" s="5"/>
      <c r="L1004" s="5"/>
      <c r="M1004" s="5"/>
      <c r="N1004" s="5"/>
      <c r="O1004" s="5"/>
      <c r="P1004" s="5"/>
      <c r="Q1004" s="5"/>
      <c r="T1004" s="34">
        <v>2026</v>
      </c>
    </row>
    <row r="1005" spans="1:20" ht="24.75" customHeight="1" x14ac:dyDescent="0.25">
      <c r="A1005" s="51">
        <v>996</v>
      </c>
      <c r="B1005" s="147" t="s">
        <v>1150</v>
      </c>
      <c r="C1005" s="1"/>
      <c r="D1005" s="4"/>
      <c r="E1005" s="5"/>
      <c r="F1005" s="5"/>
      <c r="G1005" s="5"/>
      <c r="H1005" s="5"/>
      <c r="I1005" s="5"/>
      <c r="J1005" s="5"/>
      <c r="K1005" s="5"/>
      <c r="L1005" s="5"/>
      <c r="M1005" s="5"/>
      <c r="N1005" s="5"/>
      <c r="O1005" s="5"/>
      <c r="P1005" s="5"/>
      <c r="Q1005" s="5"/>
      <c r="T1005" s="34">
        <v>2027</v>
      </c>
    </row>
    <row r="1006" spans="1:20" ht="24.75" customHeight="1" x14ac:dyDescent="0.25">
      <c r="A1006" s="51">
        <v>997</v>
      </c>
      <c r="B1006" s="147" t="s">
        <v>1151</v>
      </c>
      <c r="C1006" s="1"/>
      <c r="D1006" s="4"/>
      <c r="E1006" s="5"/>
      <c r="F1006" s="5"/>
      <c r="G1006" s="5"/>
      <c r="H1006" s="5"/>
      <c r="I1006" s="5"/>
      <c r="J1006" s="5"/>
      <c r="K1006" s="5"/>
      <c r="L1006" s="5"/>
      <c r="M1006" s="5"/>
      <c r="N1006" s="5"/>
      <c r="O1006" s="5"/>
      <c r="P1006" s="5"/>
      <c r="Q1006" s="5"/>
      <c r="T1006" s="34">
        <v>2028</v>
      </c>
    </row>
    <row r="1007" spans="1:20" ht="24.75" customHeight="1" x14ac:dyDescent="0.25">
      <c r="A1007" s="51">
        <v>998</v>
      </c>
      <c r="B1007" s="147" t="s">
        <v>1152</v>
      </c>
      <c r="C1007" s="1"/>
      <c r="D1007" s="4"/>
      <c r="E1007" s="5"/>
      <c r="F1007" s="5"/>
      <c r="G1007" s="5"/>
      <c r="H1007" s="5"/>
      <c r="I1007" s="5"/>
      <c r="J1007" s="5"/>
      <c r="K1007" s="5"/>
      <c r="L1007" s="5"/>
      <c r="M1007" s="5"/>
      <c r="N1007" s="5"/>
      <c r="O1007" s="5"/>
      <c r="P1007" s="5"/>
      <c r="Q1007" s="5"/>
      <c r="T1007" s="34">
        <v>2029</v>
      </c>
    </row>
    <row r="1008" spans="1:20" ht="24.75" customHeight="1" x14ac:dyDescent="0.25">
      <c r="A1008" s="51">
        <v>999</v>
      </c>
      <c r="B1008" s="147" t="s">
        <v>1153</v>
      </c>
      <c r="C1008" s="1"/>
      <c r="D1008" s="4"/>
      <c r="E1008" s="5"/>
      <c r="F1008" s="5"/>
      <c r="G1008" s="5"/>
      <c r="H1008" s="5"/>
      <c r="I1008" s="5"/>
      <c r="J1008" s="5"/>
      <c r="K1008" s="5"/>
      <c r="L1008" s="5"/>
      <c r="M1008" s="5"/>
      <c r="N1008" s="5"/>
      <c r="O1008" s="5"/>
      <c r="P1008" s="5"/>
      <c r="Q1008" s="5"/>
      <c r="T1008" s="34">
        <v>2030</v>
      </c>
    </row>
    <row r="1009" spans="1:20" ht="24.75" customHeight="1" x14ac:dyDescent="0.25">
      <c r="A1009" s="51">
        <v>1000</v>
      </c>
      <c r="B1009" s="147" t="s">
        <v>1154</v>
      </c>
      <c r="C1009" s="1" t="s">
        <v>1137</v>
      </c>
      <c r="D1009" s="4">
        <v>52</v>
      </c>
      <c r="E1009" s="5">
        <v>2500</v>
      </c>
      <c r="F1009" s="5">
        <v>2500</v>
      </c>
      <c r="G1009" s="5">
        <v>2500</v>
      </c>
      <c r="H1009" s="5">
        <v>2500</v>
      </c>
      <c r="I1009" s="5"/>
      <c r="J1009" s="5"/>
      <c r="K1009" s="5"/>
      <c r="L1009" s="5"/>
      <c r="M1009" s="5"/>
      <c r="N1009" s="5"/>
      <c r="O1009" s="5"/>
      <c r="P1009" s="5"/>
      <c r="Q1009" s="5"/>
      <c r="T1009" s="34">
        <v>2031</v>
      </c>
    </row>
    <row r="1010" spans="1:20" ht="13.8" thickBot="1" x14ac:dyDescent="0.3">
      <c r="A1010" s="32"/>
      <c r="B1010" s="37"/>
      <c r="C1010" s="246" t="s">
        <v>85</v>
      </c>
      <c r="D1010" s="247"/>
      <c r="E1010" s="38">
        <f>SUM(E10:E1009)</f>
        <v>14500</v>
      </c>
      <c r="F1010" s="39">
        <f>SUM(F10:F1009)</f>
        <v>12800</v>
      </c>
      <c r="G1010" s="40">
        <f t="shared" ref="G1010:I1010" si="0">SUM(G10:G1009)</f>
        <v>12000</v>
      </c>
      <c r="H1010" s="40">
        <f t="shared" si="0"/>
        <v>12200</v>
      </c>
      <c r="I1010" s="40">
        <f t="shared" si="0"/>
        <v>9700</v>
      </c>
      <c r="J1010" s="40">
        <f>SUM(J10:J1009)</f>
        <v>9700</v>
      </c>
      <c r="K1010" s="40">
        <f>SUM(K10:K1009)</f>
        <v>9700</v>
      </c>
      <c r="L1010" s="39">
        <f>SUM(L10:L1009)</f>
        <v>9700</v>
      </c>
      <c r="M1010" s="40">
        <f t="shared" ref="M1010:P1010" si="1">SUM(M10:M1009)</f>
        <v>9700</v>
      </c>
      <c r="N1010" s="40">
        <f t="shared" si="1"/>
        <v>11100</v>
      </c>
      <c r="O1010" s="40">
        <f t="shared" si="1"/>
        <v>9700</v>
      </c>
      <c r="P1010" s="40">
        <f t="shared" si="1"/>
        <v>10100</v>
      </c>
      <c r="Q1010" s="40">
        <f>SUM(Q10:Q1009)</f>
        <v>10100</v>
      </c>
      <c r="T1010" s="34">
        <v>2032</v>
      </c>
    </row>
    <row r="1011" spans="1:20" x14ac:dyDescent="0.25">
      <c r="A1011" s="32"/>
      <c r="B1011" s="32"/>
      <c r="C1011" s="32"/>
      <c r="D1011" s="32"/>
      <c r="E1011" s="41"/>
      <c r="F1011" s="41"/>
      <c r="G1011" s="41"/>
      <c r="H1011" s="41"/>
      <c r="I1011" s="41"/>
      <c r="J1011" s="41"/>
      <c r="K1011" s="41"/>
      <c r="L1011" s="41"/>
      <c r="M1011" s="41"/>
      <c r="N1011" s="41"/>
      <c r="O1011" s="41"/>
      <c r="P1011" s="41"/>
      <c r="Q1011" s="41"/>
      <c r="T1011" s="34">
        <v>2033</v>
      </c>
    </row>
    <row r="1012" spans="1:20" x14ac:dyDescent="0.25">
      <c r="A1012" s="32"/>
      <c r="B1012" s="32"/>
      <c r="C1012" s="32"/>
      <c r="D1012" s="32"/>
      <c r="E1012" s="41"/>
      <c r="F1012" s="41"/>
      <c r="G1012" s="41"/>
      <c r="H1012" s="41"/>
      <c r="I1012" s="41"/>
      <c r="J1012" s="41"/>
      <c r="K1012" s="41"/>
      <c r="L1012" s="41"/>
      <c r="M1012" s="41"/>
      <c r="N1012" s="41"/>
      <c r="O1012" s="41"/>
      <c r="P1012" s="41"/>
      <c r="Q1012" s="41"/>
      <c r="T1012" s="34">
        <v>2034</v>
      </c>
    </row>
    <row r="1013" spans="1:20" x14ac:dyDescent="0.25">
      <c r="A1013" s="32"/>
      <c r="B1013" s="32"/>
      <c r="C1013" s="32"/>
      <c r="D1013" s="32"/>
      <c r="E1013" s="41"/>
      <c r="F1013" s="41"/>
      <c r="G1013" s="41"/>
      <c r="H1013" s="41"/>
      <c r="I1013" s="41"/>
      <c r="J1013" s="41"/>
      <c r="K1013" s="41"/>
      <c r="L1013" s="41"/>
      <c r="M1013" s="41"/>
      <c r="N1013" s="41"/>
      <c r="O1013" s="41"/>
      <c r="P1013" s="41"/>
      <c r="Q1013" s="41"/>
      <c r="T1013" s="34">
        <v>2035</v>
      </c>
    </row>
    <row r="1014" spans="1:20" x14ac:dyDescent="0.25">
      <c r="A1014" s="32"/>
      <c r="B1014" s="32"/>
      <c r="C1014" s="32"/>
      <c r="D1014" s="32"/>
      <c r="E1014" s="41"/>
      <c r="F1014" s="41"/>
      <c r="G1014" s="41"/>
      <c r="H1014" s="41"/>
      <c r="I1014" s="41"/>
      <c r="J1014" s="41"/>
      <c r="K1014" s="41"/>
      <c r="L1014" s="41"/>
      <c r="M1014" s="41"/>
      <c r="N1014" s="41"/>
      <c r="O1014" s="41"/>
      <c r="P1014" s="41"/>
      <c r="Q1014" s="41"/>
      <c r="T1014" s="34">
        <v>2036</v>
      </c>
    </row>
    <row r="1015" spans="1:20" x14ac:dyDescent="0.25">
      <c r="A1015" s="32"/>
      <c r="B1015" s="32"/>
      <c r="C1015" s="32"/>
      <c r="D1015" s="32"/>
      <c r="E1015" s="41"/>
      <c r="F1015" s="41"/>
      <c r="G1015" s="41"/>
      <c r="H1015" s="41"/>
      <c r="I1015" s="41"/>
      <c r="J1015" s="41"/>
      <c r="K1015" s="41"/>
      <c r="L1015" s="41"/>
      <c r="M1015" s="41"/>
      <c r="N1015" s="41"/>
      <c r="O1015" s="41"/>
      <c r="P1015" s="41"/>
      <c r="Q1015" s="41"/>
      <c r="T1015" s="34">
        <v>2037</v>
      </c>
    </row>
    <row r="1016" spans="1:20" x14ac:dyDescent="0.25">
      <c r="A1016" s="32"/>
      <c r="B1016" s="32"/>
      <c r="C1016" s="32"/>
      <c r="D1016" s="32"/>
      <c r="E1016" s="41"/>
      <c r="F1016" s="41"/>
      <c r="G1016" s="41"/>
      <c r="H1016" s="41"/>
      <c r="I1016" s="41"/>
      <c r="J1016" s="41"/>
      <c r="K1016" s="41"/>
      <c r="L1016" s="41"/>
      <c r="M1016" s="41"/>
      <c r="N1016" s="41"/>
      <c r="O1016" s="41"/>
      <c r="P1016" s="41"/>
      <c r="Q1016" s="41"/>
      <c r="T1016" s="34">
        <v>2038</v>
      </c>
    </row>
    <row r="1017" spans="1:20" x14ac:dyDescent="0.25">
      <c r="A1017" s="32"/>
      <c r="B1017" s="32"/>
      <c r="C1017" s="32"/>
      <c r="D1017" s="32"/>
      <c r="E1017" s="41"/>
      <c r="F1017" s="41"/>
      <c r="G1017" s="41"/>
      <c r="H1017" s="41"/>
      <c r="I1017" s="41"/>
      <c r="J1017" s="41"/>
      <c r="K1017" s="41"/>
      <c r="L1017" s="41"/>
      <c r="M1017" s="41"/>
      <c r="N1017" s="41"/>
      <c r="O1017" s="41"/>
      <c r="P1017" s="41"/>
      <c r="Q1017" s="41"/>
      <c r="T1017" s="34">
        <v>2039</v>
      </c>
    </row>
    <row r="1018" spans="1:20" x14ac:dyDescent="0.25">
      <c r="A1018" s="32"/>
      <c r="B1018" s="32"/>
      <c r="C1018" s="32"/>
      <c r="D1018" s="32"/>
      <c r="E1018" s="41"/>
      <c r="F1018" s="41"/>
      <c r="G1018" s="41"/>
      <c r="H1018" s="41"/>
      <c r="I1018" s="41"/>
      <c r="J1018" s="41"/>
      <c r="K1018" s="41"/>
      <c r="L1018" s="41"/>
      <c r="M1018" s="41"/>
      <c r="N1018" s="41"/>
      <c r="O1018" s="41"/>
      <c r="P1018" s="41"/>
      <c r="Q1018" s="41"/>
      <c r="T1018" s="34">
        <v>2040</v>
      </c>
    </row>
    <row r="1019" spans="1:20" x14ac:dyDescent="0.25">
      <c r="A1019" s="32"/>
      <c r="B1019" s="32"/>
      <c r="C1019" s="32"/>
      <c r="D1019" s="32"/>
      <c r="E1019" s="41"/>
      <c r="F1019" s="41"/>
      <c r="G1019" s="41"/>
      <c r="H1019" s="41"/>
      <c r="I1019" s="41"/>
      <c r="J1019" s="41"/>
      <c r="K1019" s="41"/>
      <c r="L1019" s="41"/>
      <c r="M1019" s="41"/>
      <c r="N1019" s="41"/>
      <c r="O1019" s="41"/>
      <c r="P1019" s="41"/>
      <c r="Q1019" s="41"/>
      <c r="T1019" s="34">
        <v>2041</v>
      </c>
    </row>
    <row r="1020" spans="1:20" x14ac:dyDescent="0.25">
      <c r="A1020" s="32"/>
      <c r="B1020" s="32"/>
      <c r="C1020" s="32"/>
      <c r="D1020" s="32"/>
      <c r="E1020" s="41"/>
      <c r="F1020" s="41"/>
      <c r="G1020" s="41"/>
      <c r="H1020" s="41"/>
      <c r="I1020" s="41"/>
      <c r="J1020" s="41"/>
      <c r="K1020" s="41"/>
      <c r="L1020" s="41"/>
      <c r="M1020" s="41"/>
      <c r="N1020" s="41"/>
      <c r="O1020" s="41"/>
      <c r="P1020" s="41"/>
      <c r="Q1020" s="41"/>
      <c r="T1020" s="34">
        <v>2042</v>
      </c>
    </row>
    <row r="1021" spans="1:20" x14ac:dyDescent="0.25">
      <c r="A1021" s="32"/>
      <c r="B1021" s="32"/>
      <c r="C1021" s="32"/>
      <c r="D1021" s="32"/>
      <c r="E1021" s="41"/>
      <c r="F1021" s="41"/>
      <c r="G1021" s="41"/>
      <c r="H1021" s="41"/>
      <c r="I1021" s="41"/>
      <c r="J1021" s="41"/>
      <c r="K1021" s="41"/>
      <c r="L1021" s="41"/>
      <c r="M1021" s="41"/>
      <c r="N1021" s="41"/>
      <c r="O1021" s="41"/>
      <c r="P1021" s="41"/>
      <c r="Q1021" s="41"/>
      <c r="T1021" s="34">
        <v>2043</v>
      </c>
    </row>
    <row r="1022" spans="1:20" x14ac:dyDescent="0.25">
      <c r="A1022" s="32"/>
      <c r="B1022" s="32"/>
      <c r="C1022" s="32"/>
      <c r="D1022" s="32"/>
      <c r="E1022" s="41"/>
      <c r="F1022" s="41"/>
      <c r="G1022" s="41"/>
      <c r="H1022" s="41"/>
      <c r="I1022" s="41"/>
      <c r="J1022" s="41"/>
      <c r="K1022" s="41"/>
      <c r="L1022" s="41"/>
      <c r="M1022" s="41"/>
      <c r="N1022" s="41"/>
      <c r="O1022" s="41"/>
      <c r="P1022" s="41"/>
      <c r="Q1022" s="41"/>
      <c r="T1022" s="34">
        <v>2044</v>
      </c>
    </row>
    <row r="1023" spans="1:20" x14ac:dyDescent="0.25">
      <c r="A1023" s="32"/>
      <c r="B1023" s="32"/>
      <c r="C1023" s="32"/>
      <c r="D1023" s="32"/>
      <c r="E1023" s="41"/>
      <c r="F1023" s="41"/>
      <c r="G1023" s="41"/>
      <c r="H1023" s="41"/>
      <c r="I1023" s="41"/>
      <c r="J1023" s="41"/>
      <c r="K1023" s="41"/>
      <c r="L1023" s="41"/>
      <c r="M1023" s="41"/>
      <c r="N1023" s="41"/>
      <c r="O1023" s="41"/>
      <c r="P1023" s="41"/>
      <c r="Q1023" s="41"/>
      <c r="T1023" s="34">
        <v>2045</v>
      </c>
    </row>
    <row r="1024" spans="1:20" x14ac:dyDescent="0.25">
      <c r="A1024" s="32"/>
      <c r="B1024" s="32"/>
      <c r="C1024" s="32"/>
      <c r="D1024" s="32"/>
      <c r="E1024" s="41"/>
      <c r="F1024" s="41"/>
      <c r="G1024" s="41"/>
      <c r="H1024" s="41"/>
      <c r="I1024" s="41"/>
      <c r="J1024" s="41"/>
      <c r="K1024" s="41"/>
      <c r="L1024" s="41"/>
      <c r="M1024" s="41"/>
      <c r="N1024" s="41"/>
      <c r="O1024" s="41"/>
      <c r="P1024" s="41"/>
      <c r="Q1024" s="41"/>
      <c r="T1024" s="34">
        <v>2046</v>
      </c>
    </row>
    <row r="1025" spans="1:20" x14ac:dyDescent="0.25">
      <c r="A1025" s="32"/>
      <c r="B1025" s="32"/>
      <c r="C1025" s="32"/>
      <c r="D1025" s="32"/>
      <c r="E1025" s="41"/>
      <c r="F1025" s="41"/>
      <c r="G1025" s="41"/>
      <c r="H1025" s="41"/>
      <c r="I1025" s="41"/>
      <c r="J1025" s="41"/>
      <c r="K1025" s="41"/>
      <c r="L1025" s="41"/>
      <c r="M1025" s="41"/>
      <c r="N1025" s="41"/>
      <c r="O1025" s="41"/>
      <c r="P1025" s="41"/>
      <c r="Q1025" s="41"/>
      <c r="T1025" s="34">
        <v>2047</v>
      </c>
    </row>
    <row r="1026" spans="1:20" x14ac:dyDescent="0.25">
      <c r="A1026" s="32"/>
      <c r="B1026" s="32"/>
      <c r="C1026" s="32"/>
      <c r="D1026" s="32"/>
      <c r="E1026" s="41"/>
      <c r="F1026" s="41"/>
      <c r="G1026" s="41"/>
      <c r="H1026" s="41"/>
      <c r="I1026" s="41"/>
      <c r="J1026" s="41"/>
      <c r="K1026" s="41"/>
      <c r="L1026" s="41"/>
      <c r="M1026" s="41"/>
      <c r="N1026" s="41"/>
      <c r="O1026" s="41"/>
      <c r="P1026" s="41"/>
      <c r="Q1026" s="41"/>
      <c r="T1026" s="34">
        <v>2048</v>
      </c>
    </row>
    <row r="1027" spans="1:20" x14ac:dyDescent="0.25">
      <c r="A1027" s="32"/>
      <c r="B1027" s="32"/>
      <c r="C1027" s="32"/>
      <c r="D1027" s="32"/>
      <c r="E1027" s="41"/>
      <c r="F1027" s="41"/>
      <c r="G1027" s="41"/>
      <c r="H1027" s="41"/>
      <c r="I1027" s="41"/>
      <c r="J1027" s="41"/>
      <c r="K1027" s="41"/>
      <c r="L1027" s="41"/>
      <c r="M1027" s="41"/>
      <c r="N1027" s="41"/>
      <c r="O1027" s="41"/>
      <c r="P1027" s="41"/>
      <c r="Q1027" s="41"/>
      <c r="T1027" s="34">
        <v>2049</v>
      </c>
    </row>
    <row r="1028" spans="1:20" x14ac:dyDescent="0.25">
      <c r="A1028" s="32"/>
      <c r="B1028" s="32"/>
      <c r="C1028" s="32"/>
      <c r="D1028" s="32"/>
      <c r="E1028" s="41"/>
      <c r="F1028" s="41"/>
      <c r="G1028" s="41"/>
      <c r="H1028" s="41"/>
      <c r="I1028" s="41"/>
      <c r="J1028" s="41"/>
      <c r="K1028" s="41"/>
      <c r="L1028" s="41"/>
      <c r="M1028" s="41"/>
      <c r="N1028" s="41"/>
      <c r="O1028" s="41"/>
      <c r="P1028" s="41"/>
      <c r="Q1028" s="41"/>
      <c r="T1028" s="34">
        <v>2050</v>
      </c>
    </row>
    <row r="1029" spans="1:20" x14ac:dyDescent="0.25">
      <c r="A1029" s="32"/>
      <c r="B1029" s="32"/>
      <c r="C1029" s="32"/>
      <c r="D1029" s="32"/>
      <c r="E1029" s="41"/>
      <c r="F1029" s="41"/>
      <c r="G1029" s="41"/>
      <c r="H1029" s="41"/>
      <c r="I1029" s="41"/>
      <c r="J1029" s="41"/>
      <c r="K1029" s="41"/>
      <c r="L1029" s="41"/>
      <c r="M1029" s="41"/>
      <c r="N1029" s="41"/>
      <c r="O1029" s="41"/>
      <c r="P1029" s="41"/>
      <c r="Q1029" s="41"/>
      <c r="T1029" s="34">
        <v>2051</v>
      </c>
    </row>
    <row r="1030" spans="1:20" x14ac:dyDescent="0.25">
      <c r="A1030" s="32"/>
      <c r="B1030" s="32"/>
      <c r="C1030" s="32"/>
      <c r="D1030" s="32"/>
      <c r="E1030" s="41"/>
      <c r="F1030" s="41"/>
      <c r="G1030" s="41"/>
      <c r="H1030" s="41"/>
      <c r="I1030" s="41"/>
      <c r="J1030" s="41"/>
      <c r="K1030" s="41"/>
      <c r="L1030" s="41"/>
      <c r="M1030" s="41"/>
      <c r="N1030" s="41"/>
      <c r="O1030" s="41"/>
      <c r="P1030" s="41"/>
      <c r="Q1030" s="41"/>
      <c r="T1030" s="34">
        <v>2052</v>
      </c>
    </row>
    <row r="1031" spans="1:20" x14ac:dyDescent="0.25">
      <c r="A1031" s="32"/>
      <c r="B1031" s="32"/>
      <c r="C1031" s="32"/>
      <c r="D1031" s="32"/>
      <c r="E1031" s="41"/>
      <c r="F1031" s="41"/>
      <c r="G1031" s="41"/>
      <c r="H1031" s="41"/>
      <c r="I1031" s="41"/>
      <c r="J1031" s="41"/>
      <c r="K1031" s="41"/>
      <c r="L1031" s="41"/>
      <c r="M1031" s="41"/>
      <c r="N1031" s="41"/>
      <c r="O1031" s="41"/>
      <c r="P1031" s="41"/>
      <c r="Q1031" s="41"/>
    </row>
    <row r="1032" spans="1:20" x14ac:dyDescent="0.25">
      <c r="A1032" s="32"/>
      <c r="B1032" s="32"/>
      <c r="C1032" s="32"/>
      <c r="D1032" s="32"/>
      <c r="E1032" s="41"/>
      <c r="F1032" s="41"/>
      <c r="G1032" s="41"/>
      <c r="H1032" s="41"/>
      <c r="I1032" s="41"/>
      <c r="J1032" s="41"/>
      <c r="K1032" s="41"/>
      <c r="L1032" s="41"/>
      <c r="M1032" s="41"/>
      <c r="N1032" s="41"/>
      <c r="O1032" s="41"/>
      <c r="P1032" s="41"/>
      <c r="Q1032" s="41"/>
    </row>
    <row r="1033" spans="1:20" x14ac:dyDescent="0.25">
      <c r="A1033" s="32"/>
      <c r="B1033" s="32"/>
      <c r="C1033" s="32"/>
      <c r="D1033" s="32"/>
      <c r="E1033" s="41"/>
      <c r="F1033" s="41"/>
      <c r="G1033" s="41"/>
      <c r="H1033" s="41"/>
      <c r="I1033" s="41"/>
      <c r="J1033" s="41"/>
      <c r="K1033" s="41"/>
      <c r="L1033" s="41"/>
      <c r="M1033" s="41"/>
      <c r="N1033" s="41"/>
      <c r="O1033" s="41"/>
      <c r="P1033" s="41"/>
      <c r="Q1033" s="41"/>
    </row>
    <row r="1034" spans="1:20" x14ac:dyDescent="0.25">
      <c r="A1034" s="32"/>
      <c r="B1034" s="32"/>
      <c r="C1034" s="32"/>
      <c r="D1034" s="32"/>
      <c r="E1034" s="41"/>
      <c r="F1034" s="41"/>
      <c r="G1034" s="41"/>
      <c r="H1034" s="41"/>
      <c r="I1034" s="41"/>
      <c r="J1034" s="41"/>
      <c r="K1034" s="41"/>
      <c r="L1034" s="41"/>
      <c r="M1034" s="41"/>
      <c r="N1034" s="41"/>
      <c r="O1034" s="41"/>
      <c r="P1034" s="41"/>
      <c r="Q1034" s="41"/>
    </row>
    <row r="1035" spans="1:20" x14ac:dyDescent="0.25">
      <c r="A1035" s="32"/>
      <c r="B1035" s="32"/>
      <c r="C1035" s="32"/>
      <c r="D1035" s="32"/>
      <c r="E1035" s="41"/>
      <c r="F1035" s="41"/>
      <c r="G1035" s="41"/>
      <c r="H1035" s="41"/>
      <c r="I1035" s="41"/>
      <c r="J1035" s="41"/>
      <c r="K1035" s="41"/>
      <c r="L1035" s="41"/>
      <c r="M1035" s="41"/>
      <c r="N1035" s="41"/>
      <c r="O1035" s="41"/>
      <c r="P1035" s="41"/>
      <c r="Q1035" s="41"/>
    </row>
    <row r="1036" spans="1:20" x14ac:dyDescent="0.25">
      <c r="A1036" s="32"/>
      <c r="B1036" s="32"/>
      <c r="C1036" s="32"/>
      <c r="D1036" s="32"/>
      <c r="E1036" s="41"/>
      <c r="F1036" s="41"/>
      <c r="G1036" s="41"/>
      <c r="H1036" s="41"/>
      <c r="I1036" s="41"/>
      <c r="J1036" s="41"/>
      <c r="K1036" s="41"/>
      <c r="L1036" s="41"/>
      <c r="M1036" s="41"/>
      <c r="N1036" s="41"/>
      <c r="O1036" s="41"/>
      <c r="P1036" s="41"/>
      <c r="Q1036" s="41"/>
    </row>
    <row r="1037" spans="1:20" x14ac:dyDescent="0.25">
      <c r="A1037" s="32"/>
      <c r="B1037" s="32"/>
      <c r="C1037" s="32"/>
      <c r="D1037" s="32"/>
      <c r="E1037" s="41"/>
      <c r="F1037" s="41"/>
      <c r="G1037" s="41"/>
      <c r="H1037" s="41"/>
      <c r="I1037" s="41"/>
      <c r="J1037" s="41"/>
      <c r="K1037" s="41"/>
      <c r="L1037" s="41"/>
      <c r="M1037" s="41"/>
      <c r="N1037" s="41"/>
      <c r="O1037" s="41"/>
      <c r="P1037" s="41"/>
      <c r="Q1037" s="41"/>
    </row>
    <row r="1038" spans="1:20" x14ac:dyDescent="0.25">
      <c r="A1038" s="32"/>
      <c r="B1038" s="32"/>
      <c r="C1038" s="32"/>
      <c r="D1038" s="32"/>
      <c r="E1038" s="41"/>
      <c r="F1038" s="41"/>
      <c r="G1038" s="41"/>
      <c r="H1038" s="41"/>
      <c r="I1038" s="41"/>
      <c r="J1038" s="41"/>
      <c r="K1038" s="41"/>
      <c r="L1038" s="41"/>
      <c r="M1038" s="41"/>
      <c r="N1038" s="41"/>
      <c r="O1038" s="41"/>
      <c r="P1038" s="41"/>
      <c r="Q1038" s="41"/>
    </row>
    <row r="1039" spans="1:20" x14ac:dyDescent="0.25">
      <c r="A1039" s="32"/>
      <c r="B1039" s="32"/>
      <c r="C1039" s="32"/>
      <c r="D1039" s="32"/>
      <c r="E1039" s="41"/>
      <c r="F1039" s="41"/>
      <c r="G1039" s="41"/>
      <c r="H1039" s="41"/>
      <c r="I1039" s="41"/>
      <c r="J1039" s="41"/>
      <c r="K1039" s="41"/>
      <c r="L1039" s="41"/>
      <c r="M1039" s="41"/>
      <c r="N1039" s="41"/>
      <c r="O1039" s="41"/>
      <c r="P1039" s="41"/>
      <c r="Q1039" s="41"/>
    </row>
    <row r="1040" spans="1:20" x14ac:dyDescent="0.25">
      <c r="A1040" s="32"/>
      <c r="B1040" s="32"/>
      <c r="C1040" s="32"/>
      <c r="D1040" s="32"/>
      <c r="E1040" s="41"/>
      <c r="F1040" s="41"/>
      <c r="G1040" s="41"/>
      <c r="H1040" s="41"/>
      <c r="I1040" s="41"/>
      <c r="J1040" s="41"/>
      <c r="K1040" s="41"/>
      <c r="L1040" s="41"/>
      <c r="M1040" s="41"/>
      <c r="N1040" s="41"/>
      <c r="O1040" s="41"/>
      <c r="P1040" s="41"/>
      <c r="Q1040" s="41"/>
    </row>
  </sheetData>
  <sheetProtection algorithmName="SHA-512" hashValue="St0M2RBnyXzWspQ11ol8+go4xGJcUhGdN3ddfzvxi19rah4uEHsX5GVp9iYOXZlW3jWSDuUN0TMYmRVyJGn5Yg==" saltValue="W0Hnwf2Oyo6ToLoMwRSD2g==" spinCount="100000" sheet="1" objects="1" scenarios="1"/>
  <mergeCells count="9">
    <mergeCell ref="F7:Q7"/>
    <mergeCell ref="C1010:D1010"/>
    <mergeCell ref="B3:C3"/>
    <mergeCell ref="B4:C4"/>
    <mergeCell ref="D3:E3"/>
    <mergeCell ref="D4:K4"/>
    <mergeCell ref="B7:D7"/>
    <mergeCell ref="E7:E8"/>
    <mergeCell ref="D5:E5"/>
  </mergeCells>
  <phoneticPr fontId="2" type="noConversion"/>
  <dataValidations count="1">
    <dataValidation type="list" allowBlank="1" showInputMessage="1" showErrorMessage="1" sqref="D5:E5" xr:uid="{00000000-0002-0000-0000-000000000000}">
      <formula1>$T$2:$T$1030</formula1>
    </dataValidation>
  </dataValidations>
  <printOptions horizontalCentered="1"/>
  <pageMargins left="0.75" right="0.75" top="0.39370078740157483" bottom="0.35433070866141736" header="0" footer="0"/>
  <pageSetup paperSize="9" scale="66" orientation="landscape" r:id="rId1"/>
  <headerFooter alignWithMargins="0">
    <oddFooter>&amp;C&amp;D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>
    <pageSetUpPr fitToPage="1"/>
  </sheetPr>
  <dimension ref="A1:AV1502"/>
  <sheetViews>
    <sheetView showGridLines="0" showRowColHeaders="0" showZeros="0" zoomScale="95" workbookViewId="0">
      <selection activeCell="B22" sqref="B22"/>
    </sheetView>
  </sheetViews>
  <sheetFormatPr defaultColWidth="9.109375" defaultRowHeight="13.2" x14ac:dyDescent="0.25"/>
  <cols>
    <col min="1" max="1" width="18.109375" style="6" customWidth="1"/>
    <col min="2" max="2" width="54.88671875" style="6" customWidth="1"/>
    <col min="3" max="3" width="17.6640625" style="6" customWidth="1"/>
    <col min="4" max="4" width="17.6640625" style="8" customWidth="1"/>
    <col min="5" max="16" width="12.6640625" style="8" customWidth="1"/>
    <col min="17" max="26" width="9.109375" style="32"/>
    <col min="27" max="16384" width="9.109375" style="6"/>
  </cols>
  <sheetData>
    <row r="1" spans="1:48" ht="15.6" x14ac:dyDescent="0.25">
      <c r="A1" s="32"/>
      <c r="B1" s="44" t="str">
        <f>+'OSNOVNA PLAČA'!B1</f>
        <v>Priloga 2: šestmesečno izplačilo redne delovne uspešnosti</v>
      </c>
      <c r="C1" s="32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  <c r="AM1" s="32"/>
      <c r="AN1" s="32"/>
      <c r="AO1" s="32"/>
      <c r="AP1" s="32"/>
      <c r="AQ1" s="32"/>
      <c r="AR1" s="32"/>
      <c r="AS1" s="32"/>
      <c r="AT1" s="32"/>
      <c r="AU1" s="32"/>
      <c r="AV1" s="32"/>
    </row>
    <row r="2" spans="1:48" ht="15.6" x14ac:dyDescent="0.25">
      <c r="A2" s="32"/>
      <c r="B2" s="44"/>
      <c r="C2" s="32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</row>
    <row r="3" spans="1:48" ht="15" customHeight="1" x14ac:dyDescent="0.25">
      <c r="A3" s="32"/>
      <c r="B3" s="154" t="s">
        <v>7</v>
      </c>
      <c r="C3" s="262" t="str">
        <f>+IF(LEN('OSNOVNA PLAČA'!D3)&gt;0,'OSNOVNA PLAČA'!D3,"")</f>
        <v xml:space="preserve">šifra </v>
      </c>
      <c r="D3" s="262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2"/>
      <c r="AU3" s="32"/>
      <c r="AV3" s="32"/>
    </row>
    <row r="4" spans="1:48" ht="15" customHeight="1" x14ac:dyDescent="0.25">
      <c r="A4" s="32"/>
      <c r="B4" s="154" t="s">
        <v>8</v>
      </c>
      <c r="C4" s="263" t="str">
        <f>+IF(LEN('OSNOVNA PLAČA'!D4)&gt;0,'OSNOVNA PLAČA'!D4,"")</f>
        <v xml:space="preserve">enota </v>
      </c>
      <c r="D4" s="263"/>
      <c r="E4" s="263" t="str">
        <f>+IF(LEN('OSNOVNA PLAČA'!F4)&gt;0,'OSNOVNA PLAČA'!F4,"")</f>
        <v/>
      </c>
      <c r="F4" s="263"/>
      <c r="G4" s="263" t="str">
        <f>+IF(LEN('OSNOVNA PLAČA'!H4)&gt;0,'OSNOVNA PLAČA'!H4,"")</f>
        <v/>
      </c>
      <c r="H4" s="263"/>
      <c r="I4" s="263" t="str">
        <f>+IF(LEN('OSNOVNA PLAČA'!J4)&gt;0,'OSNOVNA PLAČA'!J4,"")</f>
        <v/>
      </c>
      <c r="J4" s="263"/>
      <c r="K4" s="32"/>
      <c r="L4" s="32"/>
      <c r="M4" s="32"/>
      <c r="N4" s="32"/>
      <c r="O4" s="32"/>
      <c r="P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</row>
    <row r="5" spans="1:48" ht="15" customHeight="1" x14ac:dyDescent="0.25">
      <c r="A5" s="32"/>
      <c r="B5" s="152" t="s">
        <v>59</v>
      </c>
      <c r="C5" s="264">
        <f>+IF(LEN('OSNOVNA PLAČA'!D5)&gt;0,'OSNOVNA PLAČA'!D5,"")</f>
        <v>2024</v>
      </c>
      <c r="D5" s="265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2"/>
      <c r="AS5" s="32"/>
      <c r="AT5" s="32"/>
      <c r="AU5" s="32"/>
      <c r="AV5" s="32"/>
    </row>
    <row r="6" spans="1:48" x14ac:dyDescent="0.25">
      <c r="A6" s="32"/>
      <c r="B6" s="47"/>
      <c r="C6" s="47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AA6" s="32"/>
      <c r="AB6" s="32"/>
      <c r="AC6" s="32"/>
      <c r="AD6" s="32"/>
      <c r="AE6" s="32"/>
      <c r="AF6" s="32"/>
      <c r="AG6" s="32"/>
      <c r="AH6" s="32"/>
      <c r="AI6" s="32"/>
      <c r="AJ6" s="32"/>
      <c r="AK6" s="32"/>
      <c r="AL6" s="32"/>
      <c r="AM6" s="32"/>
      <c r="AN6" s="32"/>
      <c r="AO6" s="32"/>
      <c r="AP6" s="32"/>
      <c r="AQ6" s="32"/>
      <c r="AR6" s="32"/>
      <c r="AS6" s="32"/>
      <c r="AT6" s="32"/>
      <c r="AU6" s="32"/>
      <c r="AV6" s="32"/>
    </row>
    <row r="7" spans="1:48" s="17" customFormat="1" ht="33" customHeight="1" x14ac:dyDescent="0.25">
      <c r="A7" s="50"/>
      <c r="B7" s="261" t="s">
        <v>13</v>
      </c>
      <c r="C7" s="261"/>
      <c r="D7" s="261"/>
      <c r="E7" s="243" t="s">
        <v>111</v>
      </c>
      <c r="F7" s="244"/>
      <c r="G7" s="244"/>
      <c r="H7" s="244"/>
      <c r="I7" s="244"/>
      <c r="J7" s="244"/>
      <c r="K7" s="244"/>
      <c r="L7" s="244"/>
      <c r="M7" s="244"/>
      <c r="N7" s="244"/>
      <c r="O7" s="244"/>
      <c r="P7" s="244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</row>
    <row r="8" spans="1:48" ht="13.8" thickBot="1" x14ac:dyDescent="0.3">
      <c r="A8" s="18" t="s">
        <v>1122</v>
      </c>
      <c r="B8" s="151" t="s">
        <v>2</v>
      </c>
      <c r="C8" s="42" t="s">
        <v>11</v>
      </c>
      <c r="D8" s="43" t="s">
        <v>12</v>
      </c>
      <c r="E8" s="21" t="s">
        <v>1126</v>
      </c>
      <c r="F8" s="21" t="s">
        <v>1127</v>
      </c>
      <c r="G8" s="21" t="s">
        <v>1128</v>
      </c>
      <c r="H8" s="21" t="s">
        <v>1129</v>
      </c>
      <c r="I8" s="22" t="s">
        <v>1130</v>
      </c>
      <c r="J8" s="21" t="s">
        <v>1131</v>
      </c>
      <c r="K8" s="21" t="s">
        <v>39</v>
      </c>
      <c r="L8" s="21" t="s">
        <v>40</v>
      </c>
      <c r="M8" s="21" t="s">
        <v>41</v>
      </c>
      <c r="N8" s="21" t="s">
        <v>42</v>
      </c>
      <c r="O8" s="22" t="s">
        <v>43</v>
      </c>
      <c r="P8" s="21" t="s">
        <v>44</v>
      </c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2"/>
      <c r="AP8" s="32"/>
      <c r="AQ8" s="32"/>
      <c r="AR8" s="32"/>
      <c r="AS8" s="32"/>
      <c r="AT8" s="32"/>
      <c r="AU8" s="32"/>
      <c r="AV8" s="32"/>
    </row>
    <row r="9" spans="1:48" s="29" customFormat="1" ht="13.8" thickTop="1" x14ac:dyDescent="0.25">
      <c r="A9" s="49"/>
      <c r="B9" s="150">
        <v>1</v>
      </c>
      <c r="C9" s="24">
        <v>2</v>
      </c>
      <c r="D9" s="25">
        <v>3</v>
      </c>
      <c r="E9" s="28">
        <v>4</v>
      </c>
      <c r="F9" s="28">
        <v>5</v>
      </c>
      <c r="G9" s="28">
        <v>6</v>
      </c>
      <c r="H9" s="28">
        <v>7</v>
      </c>
      <c r="I9" s="28">
        <v>8</v>
      </c>
      <c r="J9" s="28">
        <v>9</v>
      </c>
      <c r="K9" s="28">
        <v>4</v>
      </c>
      <c r="L9" s="28">
        <v>5</v>
      </c>
      <c r="M9" s="28">
        <v>6</v>
      </c>
      <c r="N9" s="28">
        <v>7</v>
      </c>
      <c r="O9" s="28">
        <v>8</v>
      </c>
      <c r="P9" s="28">
        <v>9</v>
      </c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</row>
    <row r="10" spans="1:48" ht="28.5" customHeight="1" x14ac:dyDescent="0.25">
      <c r="A10" s="51">
        <f>'OSNOVNA PLAČA'!A10</f>
        <v>1</v>
      </c>
      <c r="B10" s="155" t="str">
        <f>+IF(LEN('OSNOVNA PLAČA'!B10)&gt;0,'OSNOVNA PLAČA'!B10,"")</f>
        <v>A1</v>
      </c>
      <c r="C10" s="52" t="str">
        <f>+IF(LEN('OSNOVNA PLAČA'!C10)&gt;0,'OSNOVNA PLAČA'!C10,"")</f>
        <v>V</v>
      </c>
      <c r="D10" s="53">
        <f>+IF(LEN('OSNOVNA PLAČA'!D10)&gt;0,'OSNOVNA PLAČA'!D10,"")</f>
        <v>20</v>
      </c>
      <c r="E10" s="3">
        <v>1200</v>
      </c>
      <c r="F10" s="3">
        <v>1000</v>
      </c>
      <c r="G10" s="3">
        <v>900</v>
      </c>
      <c r="H10" s="3">
        <v>1000</v>
      </c>
      <c r="I10" s="3">
        <v>1000</v>
      </c>
      <c r="J10" s="3">
        <v>1000</v>
      </c>
      <c r="K10" s="3">
        <v>1000</v>
      </c>
      <c r="L10" s="3">
        <v>1000</v>
      </c>
      <c r="M10" s="3">
        <v>1000</v>
      </c>
      <c r="N10" s="3">
        <v>1000</v>
      </c>
      <c r="O10" s="3">
        <v>0</v>
      </c>
      <c r="P10" s="3">
        <v>1000</v>
      </c>
      <c r="AA10" s="32"/>
      <c r="AB10" s="32"/>
      <c r="AC10" s="32"/>
      <c r="AD10" s="32"/>
      <c r="AE10" s="32"/>
      <c r="AF10" s="32"/>
      <c r="AG10" s="32"/>
      <c r="AH10" s="32"/>
      <c r="AI10" s="32"/>
      <c r="AJ10" s="32"/>
      <c r="AK10" s="32"/>
      <c r="AL10" s="32"/>
      <c r="AM10" s="32"/>
      <c r="AN10" s="32"/>
      <c r="AO10" s="32"/>
      <c r="AP10" s="32"/>
      <c r="AQ10" s="32"/>
      <c r="AR10" s="32"/>
      <c r="AS10" s="32"/>
      <c r="AT10" s="32"/>
      <c r="AU10" s="32"/>
      <c r="AV10" s="32"/>
    </row>
    <row r="11" spans="1:48" ht="28.5" customHeight="1" x14ac:dyDescent="0.25">
      <c r="A11" s="51">
        <f>'OSNOVNA PLAČA'!A11</f>
        <v>2</v>
      </c>
      <c r="B11" s="155" t="str">
        <f>+IF(LEN('OSNOVNA PLAČA'!B11)&gt;0,'OSNOVNA PLAČA'!B11,"")</f>
        <v>A2</v>
      </c>
      <c r="C11" s="52" t="str">
        <f>+IF(LEN('OSNOVNA PLAČA'!C11)&gt;0,'OSNOVNA PLAČA'!C11,"")</f>
        <v>VII</v>
      </c>
      <c r="D11" s="54">
        <f>+IF(LEN('OSNOVNA PLAČA'!D11)&gt;0,'OSNOVNA PLAČA'!D11,"")</f>
        <v>40</v>
      </c>
      <c r="E11" s="5">
        <v>2000</v>
      </c>
      <c r="F11" s="5">
        <v>2000</v>
      </c>
      <c r="G11" s="5">
        <v>2000</v>
      </c>
      <c r="H11" s="5">
        <v>2000</v>
      </c>
      <c r="I11" s="5">
        <v>2000</v>
      </c>
      <c r="J11" s="5">
        <v>2000</v>
      </c>
      <c r="K11" s="5">
        <v>2000</v>
      </c>
      <c r="L11" s="5">
        <v>2000</v>
      </c>
      <c r="M11" s="5">
        <v>2000</v>
      </c>
      <c r="N11" s="5">
        <v>2000</v>
      </c>
      <c r="O11" s="5">
        <v>2000</v>
      </c>
      <c r="P11" s="5">
        <v>2000</v>
      </c>
      <c r="AA11" s="32"/>
      <c r="AB11" s="32"/>
      <c r="AC11" s="32"/>
      <c r="AD11" s="32"/>
      <c r="AE11" s="32"/>
      <c r="AF11" s="32"/>
      <c r="AG11" s="32"/>
      <c r="AH11" s="32"/>
      <c r="AI11" s="32"/>
      <c r="AJ11" s="32"/>
      <c r="AK11" s="32"/>
      <c r="AL11" s="32"/>
      <c r="AM11" s="32"/>
      <c r="AN11" s="32"/>
      <c r="AO11" s="32"/>
      <c r="AP11" s="32"/>
      <c r="AQ11" s="32"/>
      <c r="AR11" s="32"/>
      <c r="AS11" s="32"/>
      <c r="AT11" s="32"/>
      <c r="AU11" s="32"/>
      <c r="AV11" s="32"/>
    </row>
    <row r="12" spans="1:48" ht="28.5" customHeight="1" x14ac:dyDescent="0.25">
      <c r="A12" s="51">
        <f>'OSNOVNA PLAČA'!A12</f>
        <v>3</v>
      </c>
      <c r="B12" s="155" t="str">
        <f>+IF(LEN('OSNOVNA PLAČA'!B12)&gt;0,'OSNOVNA PLAČA'!B12,"")</f>
        <v>A3</v>
      </c>
      <c r="C12" s="52" t="str">
        <f>+IF(LEN('OSNOVNA PLAČA'!C12)&gt;0,'OSNOVNA PLAČA'!C12,"")</f>
        <v>VIII</v>
      </c>
      <c r="D12" s="54">
        <f>+IF(LEN('OSNOVNA PLAČA'!D12)&gt;0,'OSNOVNA PLAČA'!D12,"")</f>
        <v>48</v>
      </c>
      <c r="E12" s="5">
        <v>2800</v>
      </c>
      <c r="F12" s="5">
        <v>2800</v>
      </c>
      <c r="G12" s="5">
        <v>2800</v>
      </c>
      <c r="H12" s="5">
        <v>3000</v>
      </c>
      <c r="I12" s="5">
        <v>3000</v>
      </c>
      <c r="J12" s="5">
        <v>3000</v>
      </c>
      <c r="K12" s="5">
        <v>3000</v>
      </c>
      <c r="L12" s="5">
        <v>3000</v>
      </c>
      <c r="M12" s="5">
        <v>3000</v>
      </c>
      <c r="N12" s="5">
        <v>3000</v>
      </c>
      <c r="O12" s="5">
        <v>3000</v>
      </c>
      <c r="P12" s="5">
        <v>3000</v>
      </c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2"/>
      <c r="AU12" s="32"/>
      <c r="AV12" s="32"/>
    </row>
    <row r="13" spans="1:48" ht="28.5" customHeight="1" x14ac:dyDescent="0.25">
      <c r="A13" s="51">
        <f>'OSNOVNA PLAČA'!A13</f>
        <v>4</v>
      </c>
      <c r="B13" s="155" t="str">
        <f>+IF(LEN('OSNOVNA PLAČA'!B13)&gt;0,'OSNOVNA PLAČA'!B13,"")</f>
        <v>A4</v>
      </c>
      <c r="C13" s="52" t="str">
        <f>+IF(LEN('OSNOVNA PLAČA'!C13)&gt;0,'OSNOVNA PLAČA'!C13,"")</f>
        <v/>
      </c>
      <c r="D13" s="54" t="str">
        <f>+IF(LEN('OSNOVNA PLAČA'!D13)&gt;0,'OSNOVNA PLAČA'!D13,"")</f>
        <v/>
      </c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AA13" s="32"/>
      <c r="AB13" s="32"/>
      <c r="AC13" s="32"/>
      <c r="AD13" s="32"/>
      <c r="AE13" s="32"/>
      <c r="AF13" s="32"/>
      <c r="AG13" s="32"/>
      <c r="AH13" s="32"/>
      <c r="AI13" s="32"/>
      <c r="AJ13" s="32"/>
      <c r="AK13" s="32"/>
      <c r="AL13" s="32"/>
      <c r="AM13" s="32"/>
      <c r="AN13" s="32"/>
      <c r="AO13" s="32"/>
      <c r="AP13" s="32"/>
      <c r="AQ13" s="32"/>
      <c r="AR13" s="32"/>
      <c r="AS13" s="32"/>
      <c r="AT13" s="32"/>
      <c r="AU13" s="32"/>
      <c r="AV13" s="32"/>
    </row>
    <row r="14" spans="1:48" ht="28.5" customHeight="1" x14ac:dyDescent="0.25">
      <c r="A14" s="51">
        <f>'OSNOVNA PLAČA'!A14</f>
        <v>5</v>
      </c>
      <c r="B14" s="155" t="str">
        <f>+IF(LEN('OSNOVNA PLAČA'!B14)&gt;0,'OSNOVNA PLAČA'!B14,"")</f>
        <v>A5</v>
      </c>
      <c r="C14" s="52" t="str">
        <f>+IF(LEN('OSNOVNA PLAČA'!C14)&gt;0,'OSNOVNA PLAČA'!C14,"")</f>
        <v/>
      </c>
      <c r="D14" s="54" t="str">
        <f>+IF(LEN('OSNOVNA PLAČA'!D14)&gt;0,'OSNOVNA PLAČA'!D14,"")</f>
        <v/>
      </c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32"/>
      <c r="AL14" s="32"/>
      <c r="AM14" s="32"/>
      <c r="AN14" s="32"/>
      <c r="AO14" s="32"/>
      <c r="AP14" s="32"/>
      <c r="AQ14" s="32"/>
      <c r="AR14" s="32"/>
      <c r="AS14" s="32"/>
      <c r="AT14" s="32"/>
      <c r="AU14" s="32"/>
      <c r="AV14" s="32"/>
    </row>
    <row r="15" spans="1:48" ht="28.5" customHeight="1" x14ac:dyDescent="0.25">
      <c r="A15" s="51">
        <f>'OSNOVNA PLAČA'!A15</f>
        <v>6</v>
      </c>
      <c r="B15" s="155" t="str">
        <f>+IF(LEN('OSNOVNA PLAČA'!B15)&gt;0,'OSNOVNA PLAČA'!B15,"")</f>
        <v>A6</v>
      </c>
      <c r="C15" s="52" t="str">
        <f>+IF(LEN('OSNOVNA PLAČA'!C15)&gt;0,'OSNOVNA PLAČA'!C15,"")</f>
        <v/>
      </c>
      <c r="D15" s="54" t="str">
        <f>+IF(LEN('OSNOVNA PLAČA'!D15)&gt;0,'OSNOVNA PLAČA'!D15,"")</f>
        <v/>
      </c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AA15" s="32"/>
      <c r="AB15" s="32"/>
      <c r="AC15" s="32"/>
      <c r="AD15" s="32"/>
      <c r="AE15" s="32"/>
      <c r="AF15" s="32"/>
      <c r="AG15" s="32"/>
      <c r="AH15" s="32"/>
      <c r="AI15" s="32"/>
      <c r="AJ15" s="32"/>
      <c r="AK15" s="32"/>
      <c r="AL15" s="32"/>
      <c r="AM15" s="32"/>
      <c r="AN15" s="32"/>
      <c r="AO15" s="32"/>
      <c r="AP15" s="32"/>
      <c r="AQ15" s="32"/>
      <c r="AR15" s="32"/>
      <c r="AS15" s="32"/>
      <c r="AT15" s="32"/>
      <c r="AU15" s="32"/>
      <c r="AV15" s="32"/>
    </row>
    <row r="16" spans="1:48" ht="28.5" customHeight="1" x14ac:dyDescent="0.25">
      <c r="A16" s="51">
        <f>'OSNOVNA PLAČA'!A16</f>
        <v>7</v>
      </c>
      <c r="B16" s="155" t="str">
        <f>+IF(LEN('OSNOVNA PLAČA'!B16)&gt;0,'OSNOVNA PLAČA'!B16,"")</f>
        <v>A7</v>
      </c>
      <c r="C16" s="52" t="str">
        <f>+IF(LEN('OSNOVNA PLAČA'!C16)&gt;0,'OSNOVNA PLAČA'!C16,"")</f>
        <v>IV</v>
      </c>
      <c r="D16" s="54">
        <f>+IF(LEN('OSNOVNA PLAČA'!D16)&gt;0,'OSNOVNA PLAČA'!D16,"")</f>
        <v>34</v>
      </c>
      <c r="E16" s="5"/>
      <c r="F16" s="5"/>
      <c r="G16" s="5">
        <v>15000</v>
      </c>
      <c r="H16" s="5"/>
      <c r="I16" s="5"/>
      <c r="J16" s="5"/>
      <c r="K16" s="5"/>
      <c r="L16" s="5"/>
      <c r="M16" s="5"/>
      <c r="N16" s="5"/>
      <c r="O16" s="5"/>
      <c r="P16" s="5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2"/>
      <c r="AP16" s="32"/>
      <c r="AQ16" s="32"/>
      <c r="AR16" s="32"/>
      <c r="AS16" s="32"/>
      <c r="AT16" s="32"/>
      <c r="AU16" s="32"/>
      <c r="AV16" s="32"/>
    </row>
    <row r="17" spans="1:48" ht="28.5" customHeight="1" x14ac:dyDescent="0.25">
      <c r="A17" s="51">
        <f>'OSNOVNA PLAČA'!A17</f>
        <v>8</v>
      </c>
      <c r="B17" s="155" t="str">
        <f>+IF(LEN('OSNOVNA PLAČA'!B17)&gt;0,'OSNOVNA PLAČA'!B17,"")</f>
        <v>A8</v>
      </c>
      <c r="C17" s="52" t="str">
        <f>+IF(LEN('OSNOVNA PLAČA'!C17)&gt;0,'OSNOVNA PLAČA'!C17,"")</f>
        <v/>
      </c>
      <c r="D17" s="54" t="str">
        <f>+IF(LEN('OSNOVNA PLAČA'!D17)&gt;0,'OSNOVNA PLAČA'!D17,"")</f>
        <v/>
      </c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2"/>
      <c r="AP17" s="32"/>
      <c r="AQ17" s="32"/>
      <c r="AR17" s="32"/>
      <c r="AS17" s="32"/>
      <c r="AT17" s="32"/>
      <c r="AU17" s="32"/>
      <c r="AV17" s="32"/>
    </row>
    <row r="18" spans="1:48" ht="28.5" customHeight="1" x14ac:dyDescent="0.25">
      <c r="A18" s="51">
        <f>'OSNOVNA PLAČA'!A18</f>
        <v>9</v>
      </c>
      <c r="B18" s="155" t="str">
        <f>+IF(LEN('OSNOVNA PLAČA'!B18)&gt;0,'OSNOVNA PLAČA'!B18,"")</f>
        <v>A9</v>
      </c>
      <c r="C18" s="52" t="str">
        <f>+IF(LEN('OSNOVNA PLAČA'!C18)&gt;0,'OSNOVNA PLAČA'!C18,"")</f>
        <v/>
      </c>
      <c r="D18" s="54" t="str">
        <f>+IF(LEN('OSNOVNA PLAČA'!D18)&gt;0,'OSNOVNA PLAČA'!D18,"")</f>
        <v/>
      </c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2"/>
      <c r="AP18" s="32"/>
      <c r="AQ18" s="32"/>
      <c r="AR18" s="32"/>
      <c r="AS18" s="32"/>
      <c r="AT18" s="32"/>
      <c r="AU18" s="32"/>
      <c r="AV18" s="32"/>
    </row>
    <row r="19" spans="1:48" ht="28.5" customHeight="1" x14ac:dyDescent="0.25">
      <c r="A19" s="51">
        <f>'OSNOVNA PLAČA'!A19</f>
        <v>10</v>
      </c>
      <c r="B19" s="155" t="str">
        <f>+IF(LEN('OSNOVNA PLAČA'!B19)&gt;0,'OSNOVNA PLAČA'!B19,"")</f>
        <v>A10</v>
      </c>
      <c r="C19" s="52" t="str">
        <f>+IF(LEN('OSNOVNA PLAČA'!C19)&gt;0,'OSNOVNA PLAČA'!C19,"")</f>
        <v/>
      </c>
      <c r="D19" s="54" t="str">
        <f>+IF(LEN('OSNOVNA PLAČA'!D19)&gt;0,'OSNOVNA PLAČA'!D19,"")</f>
        <v/>
      </c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2"/>
      <c r="AP19" s="32"/>
      <c r="AQ19" s="32"/>
      <c r="AR19" s="32"/>
      <c r="AS19" s="32"/>
      <c r="AT19" s="32"/>
      <c r="AU19" s="32"/>
      <c r="AV19" s="32"/>
    </row>
    <row r="20" spans="1:48" ht="28.5" customHeight="1" x14ac:dyDescent="0.25">
      <c r="A20" s="51">
        <f>'OSNOVNA PLAČA'!A20</f>
        <v>11</v>
      </c>
      <c r="B20" s="155" t="str">
        <f>+IF(LEN('OSNOVNA PLAČA'!B20)&gt;0,'OSNOVNA PLAČA'!B20,"")</f>
        <v>A11</v>
      </c>
      <c r="C20" s="52" t="str">
        <f>+IF(LEN('OSNOVNA PLAČA'!C20)&gt;0,'OSNOVNA PLAČA'!C20,"")</f>
        <v>IV</v>
      </c>
      <c r="D20" s="54">
        <f>+IF(LEN('OSNOVNA PLAČA'!D20)&gt;0,'OSNOVNA PLAČA'!D20,"")</f>
        <v>34</v>
      </c>
      <c r="E20" s="5">
        <v>2000</v>
      </c>
      <c r="F20" s="5">
        <v>2000</v>
      </c>
      <c r="G20" s="5">
        <v>2000</v>
      </c>
      <c r="H20" s="5">
        <v>2000</v>
      </c>
      <c r="I20" s="5">
        <v>2000</v>
      </c>
      <c r="J20" s="5">
        <v>2000</v>
      </c>
      <c r="K20" s="5">
        <v>2000</v>
      </c>
      <c r="L20" s="5">
        <v>2000</v>
      </c>
      <c r="M20" s="5">
        <v>2000</v>
      </c>
      <c r="N20" s="5">
        <v>2000</v>
      </c>
      <c r="O20" s="5">
        <v>2000</v>
      </c>
      <c r="P20" s="5">
        <v>2000</v>
      </c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2"/>
      <c r="AP20" s="32"/>
      <c r="AQ20" s="32"/>
      <c r="AR20" s="32"/>
      <c r="AS20" s="32"/>
      <c r="AT20" s="32"/>
      <c r="AU20" s="32"/>
      <c r="AV20" s="32"/>
    </row>
    <row r="21" spans="1:48" ht="28.5" customHeight="1" x14ac:dyDescent="0.25">
      <c r="A21" s="51">
        <f>'OSNOVNA PLAČA'!A21</f>
        <v>12</v>
      </c>
      <c r="B21" s="155" t="str">
        <f>+IF(LEN('OSNOVNA PLAČA'!B21)&gt;0,'OSNOVNA PLAČA'!B21,"")</f>
        <v>A12</v>
      </c>
      <c r="C21" s="52" t="str">
        <f>+IF(LEN('OSNOVNA PLAČA'!C21)&gt;0,'OSNOVNA PLAČA'!C21,"")</f>
        <v/>
      </c>
      <c r="D21" s="54" t="str">
        <f>+IF(LEN('OSNOVNA PLAČA'!D21)&gt;0,'OSNOVNA PLAČA'!D21,"")</f>
        <v/>
      </c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2"/>
      <c r="AP21" s="32"/>
      <c r="AQ21" s="32"/>
      <c r="AR21" s="32"/>
      <c r="AS21" s="32"/>
      <c r="AT21" s="32"/>
      <c r="AU21" s="32"/>
      <c r="AV21" s="32"/>
    </row>
    <row r="22" spans="1:48" ht="28.5" customHeight="1" x14ac:dyDescent="0.25">
      <c r="A22" s="51">
        <f>'OSNOVNA PLAČA'!A22</f>
        <v>13</v>
      </c>
      <c r="B22" s="155" t="str">
        <f>+IF(LEN('OSNOVNA PLAČA'!B22)&gt;0,'OSNOVNA PLAČA'!B22,"")</f>
        <v>A13</v>
      </c>
      <c r="C22" s="52" t="str">
        <f>+IF(LEN('OSNOVNA PLAČA'!C22)&gt;0,'OSNOVNA PLAČA'!C22,"")</f>
        <v/>
      </c>
      <c r="D22" s="54" t="str">
        <f>+IF(LEN('OSNOVNA PLAČA'!D22)&gt;0,'OSNOVNA PLAČA'!D22,"")</f>
        <v/>
      </c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2"/>
      <c r="AP22" s="32"/>
      <c r="AQ22" s="32"/>
      <c r="AR22" s="32"/>
      <c r="AS22" s="32"/>
      <c r="AT22" s="32"/>
      <c r="AU22" s="32"/>
      <c r="AV22" s="32"/>
    </row>
    <row r="23" spans="1:48" ht="28.5" customHeight="1" x14ac:dyDescent="0.25">
      <c r="A23" s="51">
        <f>'OSNOVNA PLAČA'!A23</f>
        <v>14</v>
      </c>
      <c r="B23" s="155" t="str">
        <f>+IF(LEN('OSNOVNA PLAČA'!B23)&gt;0,'OSNOVNA PLAČA'!B23,"")</f>
        <v>A14</v>
      </c>
      <c r="C23" s="52" t="str">
        <f>+IF(LEN('OSNOVNA PLAČA'!C23)&gt;0,'OSNOVNA PLAČA'!C23,"")</f>
        <v/>
      </c>
      <c r="D23" s="54" t="str">
        <f>+IF(LEN('OSNOVNA PLAČA'!D23)&gt;0,'OSNOVNA PLAČA'!D23,"")</f>
        <v/>
      </c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2"/>
      <c r="AP23" s="32"/>
      <c r="AQ23" s="32"/>
      <c r="AR23" s="32"/>
      <c r="AS23" s="32"/>
      <c r="AT23" s="32"/>
      <c r="AU23" s="32"/>
      <c r="AV23" s="32"/>
    </row>
    <row r="24" spans="1:48" ht="28.5" customHeight="1" x14ac:dyDescent="0.25">
      <c r="A24" s="51">
        <f>'OSNOVNA PLAČA'!A24</f>
        <v>15</v>
      </c>
      <c r="B24" s="155" t="str">
        <f>+IF(LEN('OSNOVNA PLAČA'!B24)&gt;0,'OSNOVNA PLAČA'!B24,"")</f>
        <v>A15</v>
      </c>
      <c r="C24" s="52" t="str">
        <f>+IF(LEN('OSNOVNA PLAČA'!C24)&gt;0,'OSNOVNA PLAČA'!C24,"")</f>
        <v/>
      </c>
      <c r="D24" s="54" t="str">
        <f>+IF(LEN('OSNOVNA PLAČA'!D24)&gt;0,'OSNOVNA PLAČA'!D24,"")</f>
        <v/>
      </c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2"/>
      <c r="AP24" s="32"/>
      <c r="AQ24" s="32"/>
      <c r="AR24" s="32"/>
      <c r="AS24" s="32"/>
      <c r="AT24" s="32"/>
      <c r="AU24" s="32"/>
      <c r="AV24" s="32"/>
    </row>
    <row r="25" spans="1:48" ht="28.5" customHeight="1" x14ac:dyDescent="0.25">
      <c r="A25" s="51">
        <f>'OSNOVNA PLAČA'!A25</f>
        <v>16</v>
      </c>
      <c r="B25" s="155" t="str">
        <f>+IF(LEN('OSNOVNA PLAČA'!B25)&gt;0,'OSNOVNA PLAČA'!B25,"")</f>
        <v>A16</v>
      </c>
      <c r="C25" s="52" t="str">
        <f>+IF(LEN('OSNOVNA PLAČA'!C25)&gt;0,'OSNOVNA PLAČA'!C25,"")</f>
        <v/>
      </c>
      <c r="D25" s="54" t="str">
        <f>+IF(LEN('OSNOVNA PLAČA'!D25)&gt;0,'OSNOVNA PLAČA'!D25,"")</f>
        <v/>
      </c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P25" s="32"/>
      <c r="AQ25" s="32"/>
      <c r="AR25" s="32"/>
      <c r="AS25" s="32"/>
      <c r="AT25" s="32"/>
      <c r="AU25" s="32"/>
      <c r="AV25" s="32"/>
    </row>
    <row r="26" spans="1:48" ht="28.5" customHeight="1" x14ac:dyDescent="0.25">
      <c r="A26" s="51">
        <f>'OSNOVNA PLAČA'!A26</f>
        <v>17</v>
      </c>
      <c r="B26" s="155" t="str">
        <f>+IF(LEN('OSNOVNA PLAČA'!B26)&gt;0,'OSNOVNA PLAČA'!B26,"")</f>
        <v>A17</v>
      </c>
      <c r="C26" s="52" t="str">
        <f>+IF(LEN('OSNOVNA PLAČA'!C26)&gt;0,'OSNOVNA PLAČA'!C26,"")</f>
        <v/>
      </c>
      <c r="D26" s="54" t="str">
        <f>+IF(LEN('OSNOVNA PLAČA'!D26)&gt;0,'OSNOVNA PLAČA'!D26,"")</f>
        <v/>
      </c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2"/>
      <c r="AP26" s="32"/>
      <c r="AQ26" s="32"/>
      <c r="AR26" s="32"/>
      <c r="AS26" s="32"/>
      <c r="AT26" s="32"/>
      <c r="AU26" s="32"/>
      <c r="AV26" s="32"/>
    </row>
    <row r="27" spans="1:48" ht="28.5" customHeight="1" x14ac:dyDescent="0.25">
      <c r="A27" s="51">
        <f>'OSNOVNA PLAČA'!A27</f>
        <v>18</v>
      </c>
      <c r="B27" s="155" t="str">
        <f>+IF(LEN('OSNOVNA PLAČA'!B27)&gt;0,'OSNOVNA PLAČA'!B27,"")</f>
        <v>A18</v>
      </c>
      <c r="C27" s="52" t="str">
        <f>+IF(LEN('OSNOVNA PLAČA'!C27)&gt;0,'OSNOVNA PLAČA'!C27,"")</f>
        <v/>
      </c>
      <c r="D27" s="54" t="str">
        <f>+IF(LEN('OSNOVNA PLAČA'!D27)&gt;0,'OSNOVNA PLAČA'!D27,"")</f>
        <v/>
      </c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P27" s="32"/>
      <c r="AQ27" s="32"/>
      <c r="AR27" s="32"/>
      <c r="AS27" s="32"/>
      <c r="AT27" s="32"/>
      <c r="AU27" s="32"/>
      <c r="AV27" s="32"/>
    </row>
    <row r="28" spans="1:48" ht="28.5" customHeight="1" x14ac:dyDescent="0.25">
      <c r="A28" s="51">
        <f>'OSNOVNA PLAČA'!A28</f>
        <v>19</v>
      </c>
      <c r="B28" s="155" t="str">
        <f>+IF(LEN('OSNOVNA PLAČA'!B28)&gt;0,'OSNOVNA PLAČA'!B28,"")</f>
        <v>A19</v>
      </c>
      <c r="C28" s="52" t="str">
        <f>+IF(LEN('OSNOVNA PLAČA'!C28)&gt;0,'OSNOVNA PLAČA'!C28,"")</f>
        <v/>
      </c>
      <c r="D28" s="54" t="str">
        <f>+IF(LEN('OSNOVNA PLAČA'!D28)&gt;0,'OSNOVNA PLAČA'!D28,"")</f>
        <v/>
      </c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2"/>
      <c r="AP28" s="32"/>
      <c r="AQ28" s="32"/>
      <c r="AR28" s="32"/>
      <c r="AS28" s="32"/>
      <c r="AT28" s="32"/>
      <c r="AU28" s="32"/>
      <c r="AV28" s="32"/>
    </row>
    <row r="29" spans="1:48" ht="28.5" customHeight="1" x14ac:dyDescent="0.25">
      <c r="A29" s="51">
        <f>'OSNOVNA PLAČA'!A29</f>
        <v>20</v>
      </c>
      <c r="B29" s="155" t="str">
        <f>+IF(LEN('OSNOVNA PLAČA'!B29)&gt;0,'OSNOVNA PLAČA'!B29,"")</f>
        <v>A20</v>
      </c>
      <c r="C29" s="52" t="str">
        <f>+IF(LEN('OSNOVNA PLAČA'!C29)&gt;0,'OSNOVNA PLAČA'!C29,"")</f>
        <v/>
      </c>
      <c r="D29" s="54" t="str">
        <f>+IF(LEN('OSNOVNA PLAČA'!D29)&gt;0,'OSNOVNA PLAČA'!D29,"")</f>
        <v/>
      </c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2"/>
      <c r="AP29" s="32"/>
      <c r="AQ29" s="32"/>
      <c r="AR29" s="32"/>
      <c r="AS29" s="32"/>
      <c r="AT29" s="32"/>
      <c r="AU29" s="32"/>
      <c r="AV29" s="32"/>
    </row>
    <row r="30" spans="1:48" ht="28.5" customHeight="1" x14ac:dyDescent="0.25">
      <c r="A30" s="51">
        <f>'OSNOVNA PLAČA'!A30</f>
        <v>21</v>
      </c>
      <c r="B30" s="155" t="str">
        <f>+IF(LEN('OSNOVNA PLAČA'!B30)&gt;0,'OSNOVNA PLAČA'!B30,"")</f>
        <v>A21</v>
      </c>
      <c r="C30" s="52" t="str">
        <f>+IF(LEN('OSNOVNA PLAČA'!C30)&gt;0,'OSNOVNA PLAČA'!C30,"")</f>
        <v/>
      </c>
      <c r="D30" s="54" t="str">
        <f>+IF(LEN('OSNOVNA PLAČA'!D30)&gt;0,'OSNOVNA PLAČA'!D30,"")</f>
        <v/>
      </c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2"/>
      <c r="AP30" s="32"/>
      <c r="AQ30" s="32"/>
      <c r="AR30" s="32"/>
      <c r="AS30" s="32"/>
      <c r="AT30" s="32"/>
      <c r="AU30" s="32"/>
      <c r="AV30" s="32"/>
    </row>
    <row r="31" spans="1:48" ht="28.5" customHeight="1" x14ac:dyDescent="0.25">
      <c r="A31" s="51">
        <f>'OSNOVNA PLAČA'!A31</f>
        <v>22</v>
      </c>
      <c r="B31" s="155" t="str">
        <f>+IF(LEN('OSNOVNA PLAČA'!B31)&gt;0,'OSNOVNA PLAČA'!B31,"")</f>
        <v>A22</v>
      </c>
      <c r="C31" s="52" t="str">
        <f>+IF(LEN('OSNOVNA PLAČA'!C31)&gt;0,'OSNOVNA PLAČA'!C31,"")</f>
        <v/>
      </c>
      <c r="D31" s="54" t="str">
        <f>+IF(LEN('OSNOVNA PLAČA'!D31)&gt;0,'OSNOVNA PLAČA'!D31,"")</f>
        <v/>
      </c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2"/>
      <c r="AP31" s="32"/>
      <c r="AQ31" s="32"/>
      <c r="AR31" s="32"/>
      <c r="AS31" s="32"/>
      <c r="AT31" s="32"/>
      <c r="AU31" s="32"/>
      <c r="AV31" s="32"/>
    </row>
    <row r="32" spans="1:48" ht="28.5" customHeight="1" x14ac:dyDescent="0.25">
      <c r="A32" s="51">
        <f>'OSNOVNA PLAČA'!A32</f>
        <v>23</v>
      </c>
      <c r="B32" s="155" t="str">
        <f>+IF(LEN('OSNOVNA PLAČA'!B32)&gt;0,'OSNOVNA PLAČA'!B32,"")</f>
        <v>A23</v>
      </c>
      <c r="C32" s="52" t="str">
        <f>+IF(LEN('OSNOVNA PLAČA'!C32)&gt;0,'OSNOVNA PLAČA'!C32,"")</f>
        <v/>
      </c>
      <c r="D32" s="54" t="str">
        <f>+IF(LEN('OSNOVNA PLAČA'!D32)&gt;0,'OSNOVNA PLAČA'!D32,"")</f>
        <v/>
      </c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2"/>
      <c r="AP32" s="32"/>
      <c r="AQ32" s="32"/>
      <c r="AR32" s="32"/>
      <c r="AS32" s="32"/>
      <c r="AT32" s="32"/>
      <c r="AU32" s="32"/>
      <c r="AV32" s="32"/>
    </row>
    <row r="33" spans="1:48" ht="28.5" customHeight="1" x14ac:dyDescent="0.25">
      <c r="A33" s="51">
        <f>'OSNOVNA PLAČA'!A33</f>
        <v>24</v>
      </c>
      <c r="B33" s="155" t="str">
        <f>+IF(LEN('OSNOVNA PLAČA'!B33)&gt;0,'OSNOVNA PLAČA'!B33,"")</f>
        <v>A24</v>
      </c>
      <c r="C33" s="52" t="str">
        <f>+IF(LEN('OSNOVNA PLAČA'!C33)&gt;0,'OSNOVNA PLAČA'!C33,"")</f>
        <v/>
      </c>
      <c r="D33" s="54" t="str">
        <f>+IF(LEN('OSNOVNA PLAČA'!D33)&gt;0,'OSNOVNA PLAČA'!D33,"")</f>
        <v/>
      </c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2"/>
      <c r="AP33" s="32"/>
      <c r="AQ33" s="32"/>
      <c r="AR33" s="32"/>
      <c r="AS33" s="32"/>
      <c r="AT33" s="32"/>
      <c r="AU33" s="32"/>
      <c r="AV33" s="32"/>
    </row>
    <row r="34" spans="1:48" ht="28.5" customHeight="1" x14ac:dyDescent="0.25">
      <c r="A34" s="51">
        <f>'OSNOVNA PLAČA'!A34</f>
        <v>25</v>
      </c>
      <c r="B34" s="155" t="str">
        <f>+IF(LEN('OSNOVNA PLAČA'!B34)&gt;0,'OSNOVNA PLAČA'!B34,"")</f>
        <v>A25</v>
      </c>
      <c r="C34" s="52" t="str">
        <f>+IF(LEN('OSNOVNA PLAČA'!C34)&gt;0,'OSNOVNA PLAČA'!C34,"")</f>
        <v/>
      </c>
      <c r="D34" s="54" t="str">
        <f>+IF(LEN('OSNOVNA PLAČA'!D34)&gt;0,'OSNOVNA PLAČA'!D34,"")</f>
        <v/>
      </c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2"/>
      <c r="AP34" s="32"/>
      <c r="AQ34" s="32"/>
      <c r="AR34" s="32"/>
      <c r="AS34" s="32"/>
      <c r="AT34" s="32"/>
      <c r="AU34" s="32"/>
      <c r="AV34" s="32"/>
    </row>
    <row r="35" spans="1:48" ht="28.5" customHeight="1" x14ac:dyDescent="0.25">
      <c r="A35" s="51">
        <f>'OSNOVNA PLAČA'!A35</f>
        <v>26</v>
      </c>
      <c r="B35" s="155" t="str">
        <f>+IF(LEN('OSNOVNA PLAČA'!B35)&gt;0,'OSNOVNA PLAČA'!B35,"")</f>
        <v>A26</v>
      </c>
      <c r="C35" s="52" t="str">
        <f>+IF(LEN('OSNOVNA PLAČA'!C35)&gt;0,'OSNOVNA PLAČA'!C35,"")</f>
        <v/>
      </c>
      <c r="D35" s="54" t="str">
        <f>+IF(LEN('OSNOVNA PLAČA'!D35)&gt;0,'OSNOVNA PLAČA'!D35,"")</f>
        <v/>
      </c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2"/>
      <c r="AP35" s="32"/>
      <c r="AQ35" s="32"/>
      <c r="AR35" s="32"/>
      <c r="AS35" s="32"/>
      <c r="AT35" s="32"/>
      <c r="AU35" s="32"/>
      <c r="AV35" s="32"/>
    </row>
    <row r="36" spans="1:48" ht="28.5" customHeight="1" x14ac:dyDescent="0.25">
      <c r="A36" s="51">
        <f>'OSNOVNA PLAČA'!A36</f>
        <v>27</v>
      </c>
      <c r="B36" s="155" t="str">
        <f>+IF(LEN('OSNOVNA PLAČA'!B36)&gt;0,'OSNOVNA PLAČA'!B36,"")</f>
        <v>A27</v>
      </c>
      <c r="C36" s="52" t="str">
        <f>+IF(LEN('OSNOVNA PLAČA'!C36)&gt;0,'OSNOVNA PLAČA'!C36,"")</f>
        <v/>
      </c>
      <c r="D36" s="54" t="str">
        <f>+IF(LEN('OSNOVNA PLAČA'!D36)&gt;0,'OSNOVNA PLAČA'!D36,"")</f>
        <v/>
      </c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2"/>
      <c r="AP36" s="32"/>
      <c r="AQ36" s="32"/>
      <c r="AR36" s="32"/>
      <c r="AS36" s="32"/>
      <c r="AT36" s="32"/>
      <c r="AU36" s="32"/>
      <c r="AV36" s="32"/>
    </row>
    <row r="37" spans="1:48" ht="28.5" customHeight="1" x14ac:dyDescent="0.25">
      <c r="A37" s="51">
        <f>'OSNOVNA PLAČA'!A37</f>
        <v>28</v>
      </c>
      <c r="B37" s="155" t="str">
        <f>+IF(LEN('OSNOVNA PLAČA'!B37)&gt;0,'OSNOVNA PLAČA'!B37,"")</f>
        <v>A28</v>
      </c>
      <c r="C37" s="52" t="str">
        <f>+IF(LEN('OSNOVNA PLAČA'!C37)&gt;0,'OSNOVNA PLAČA'!C37,"")</f>
        <v/>
      </c>
      <c r="D37" s="54" t="str">
        <f>+IF(LEN('OSNOVNA PLAČA'!D37)&gt;0,'OSNOVNA PLAČA'!D37,"")</f>
        <v/>
      </c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2"/>
      <c r="AP37" s="32"/>
      <c r="AQ37" s="32"/>
      <c r="AR37" s="32"/>
      <c r="AS37" s="32"/>
      <c r="AT37" s="32"/>
      <c r="AU37" s="32"/>
      <c r="AV37" s="32"/>
    </row>
    <row r="38" spans="1:48" ht="28.5" customHeight="1" x14ac:dyDescent="0.25">
      <c r="A38" s="51">
        <f>'OSNOVNA PLAČA'!A38</f>
        <v>29</v>
      </c>
      <c r="B38" s="155" t="str">
        <f>+IF(LEN('OSNOVNA PLAČA'!B38)&gt;0,'OSNOVNA PLAČA'!B38,"")</f>
        <v>A29</v>
      </c>
      <c r="C38" s="52" t="str">
        <f>+IF(LEN('OSNOVNA PLAČA'!C38)&gt;0,'OSNOVNA PLAČA'!C38,"")</f>
        <v/>
      </c>
      <c r="D38" s="54" t="str">
        <f>+IF(LEN('OSNOVNA PLAČA'!D38)&gt;0,'OSNOVNA PLAČA'!D38,"")</f>
        <v/>
      </c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2"/>
      <c r="AP38" s="32"/>
      <c r="AQ38" s="32"/>
      <c r="AR38" s="32"/>
      <c r="AS38" s="32"/>
      <c r="AT38" s="32"/>
      <c r="AU38" s="32"/>
      <c r="AV38" s="32"/>
    </row>
    <row r="39" spans="1:48" ht="28.5" customHeight="1" x14ac:dyDescent="0.25">
      <c r="A39" s="51">
        <f>'OSNOVNA PLAČA'!A39</f>
        <v>30</v>
      </c>
      <c r="B39" s="155" t="str">
        <f>+IF(LEN('OSNOVNA PLAČA'!B39)&gt;0,'OSNOVNA PLAČA'!B39,"")</f>
        <v>A30</v>
      </c>
      <c r="C39" s="52" t="str">
        <f>+IF(LEN('OSNOVNA PLAČA'!C39)&gt;0,'OSNOVNA PLAČA'!C39,"")</f>
        <v/>
      </c>
      <c r="D39" s="54" t="str">
        <f>+IF(LEN('OSNOVNA PLAČA'!D39)&gt;0,'OSNOVNA PLAČA'!D39,"")</f>
        <v/>
      </c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2"/>
      <c r="AP39" s="32"/>
      <c r="AQ39" s="32"/>
      <c r="AR39" s="32"/>
      <c r="AS39" s="32"/>
      <c r="AT39" s="32"/>
      <c r="AU39" s="32"/>
      <c r="AV39" s="32"/>
    </row>
    <row r="40" spans="1:48" ht="28.5" customHeight="1" x14ac:dyDescent="0.25">
      <c r="A40" s="51">
        <f>'OSNOVNA PLAČA'!A40</f>
        <v>31</v>
      </c>
      <c r="B40" s="155" t="str">
        <f>+IF(LEN('OSNOVNA PLAČA'!B40)&gt;0,'OSNOVNA PLAČA'!B40,"")</f>
        <v>A31</v>
      </c>
      <c r="C40" s="52" t="str">
        <f>+IF(LEN('OSNOVNA PLAČA'!C40)&gt;0,'OSNOVNA PLAČA'!C40,"")</f>
        <v/>
      </c>
      <c r="D40" s="54" t="str">
        <f>+IF(LEN('OSNOVNA PLAČA'!D40)&gt;0,'OSNOVNA PLAČA'!D40,"")</f>
        <v/>
      </c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AA40" s="32"/>
      <c r="AB40" s="32"/>
      <c r="AC40" s="32"/>
      <c r="AD40" s="32"/>
      <c r="AE40" s="32"/>
      <c r="AF40" s="32"/>
      <c r="AG40" s="32"/>
      <c r="AH40" s="32"/>
      <c r="AI40" s="32"/>
      <c r="AJ40" s="32"/>
      <c r="AK40" s="32"/>
      <c r="AL40" s="32"/>
      <c r="AM40" s="32"/>
      <c r="AN40" s="32"/>
      <c r="AO40" s="32"/>
      <c r="AP40" s="32"/>
      <c r="AQ40" s="32"/>
      <c r="AR40" s="32"/>
      <c r="AS40" s="32"/>
      <c r="AT40" s="32"/>
      <c r="AU40" s="32"/>
      <c r="AV40" s="32"/>
    </row>
    <row r="41" spans="1:48" ht="28.5" customHeight="1" x14ac:dyDescent="0.25">
      <c r="A41" s="51">
        <f>'OSNOVNA PLAČA'!A41</f>
        <v>32</v>
      </c>
      <c r="B41" s="155" t="str">
        <f>+IF(LEN('OSNOVNA PLAČA'!B41)&gt;0,'OSNOVNA PLAČA'!B41,"")</f>
        <v>A32</v>
      </c>
      <c r="C41" s="52" t="str">
        <f>+IF(LEN('OSNOVNA PLAČA'!C41)&gt;0,'OSNOVNA PLAČA'!C41,"")</f>
        <v/>
      </c>
      <c r="D41" s="54" t="str">
        <f>+IF(LEN('OSNOVNA PLAČA'!D41)&gt;0,'OSNOVNA PLAČA'!D41,"")</f>
        <v/>
      </c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AA41" s="32"/>
      <c r="AB41" s="32"/>
      <c r="AC41" s="32"/>
      <c r="AD41" s="32"/>
      <c r="AE41" s="32"/>
      <c r="AF41" s="32"/>
      <c r="AG41" s="32"/>
      <c r="AH41" s="32"/>
      <c r="AI41" s="32"/>
      <c r="AJ41" s="32"/>
      <c r="AK41" s="32"/>
      <c r="AL41" s="32"/>
      <c r="AM41" s="32"/>
      <c r="AN41" s="32"/>
      <c r="AO41" s="32"/>
      <c r="AP41" s="32"/>
      <c r="AQ41" s="32"/>
      <c r="AR41" s="32"/>
      <c r="AS41" s="32"/>
      <c r="AT41" s="32"/>
      <c r="AU41" s="32"/>
      <c r="AV41" s="32"/>
    </row>
    <row r="42" spans="1:48" ht="28.5" customHeight="1" x14ac:dyDescent="0.25">
      <c r="A42" s="51">
        <f>'OSNOVNA PLAČA'!A42</f>
        <v>33</v>
      </c>
      <c r="B42" s="155" t="str">
        <f>+IF(LEN('OSNOVNA PLAČA'!B42)&gt;0,'OSNOVNA PLAČA'!B42,"")</f>
        <v>A33</v>
      </c>
      <c r="C42" s="52" t="str">
        <f>+IF(LEN('OSNOVNA PLAČA'!C42)&gt;0,'OSNOVNA PLAČA'!C42,"")</f>
        <v/>
      </c>
      <c r="D42" s="54" t="str">
        <f>+IF(LEN('OSNOVNA PLAČA'!D42)&gt;0,'OSNOVNA PLAČA'!D42,"")</f>
        <v/>
      </c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AA42" s="32"/>
      <c r="AB42" s="32"/>
      <c r="AC42" s="32"/>
      <c r="AD42" s="32"/>
      <c r="AE42" s="32"/>
      <c r="AF42" s="32"/>
      <c r="AG42" s="32"/>
      <c r="AH42" s="32"/>
      <c r="AI42" s="32"/>
      <c r="AJ42" s="32"/>
      <c r="AK42" s="32"/>
      <c r="AL42" s="32"/>
      <c r="AM42" s="32"/>
      <c r="AN42" s="32"/>
      <c r="AO42" s="32"/>
      <c r="AP42" s="32"/>
      <c r="AQ42" s="32"/>
      <c r="AR42" s="32"/>
      <c r="AS42" s="32"/>
      <c r="AT42" s="32"/>
      <c r="AU42" s="32"/>
      <c r="AV42" s="32"/>
    </row>
    <row r="43" spans="1:48" ht="28.5" customHeight="1" x14ac:dyDescent="0.25">
      <c r="A43" s="51">
        <f>'OSNOVNA PLAČA'!A43</f>
        <v>34</v>
      </c>
      <c r="B43" s="155" t="str">
        <f>+IF(LEN('OSNOVNA PLAČA'!B43)&gt;0,'OSNOVNA PLAČA'!B43,"")</f>
        <v>A34</v>
      </c>
      <c r="C43" s="52" t="str">
        <f>+IF(LEN('OSNOVNA PLAČA'!C43)&gt;0,'OSNOVNA PLAČA'!C43,"")</f>
        <v/>
      </c>
      <c r="D43" s="54" t="str">
        <f>+IF(LEN('OSNOVNA PLAČA'!D43)&gt;0,'OSNOVNA PLAČA'!D43,"")</f>
        <v/>
      </c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AA43" s="32"/>
      <c r="AB43" s="32"/>
      <c r="AC43" s="32"/>
      <c r="AD43" s="32"/>
      <c r="AE43" s="32"/>
      <c r="AF43" s="32"/>
      <c r="AG43" s="32"/>
      <c r="AH43" s="32"/>
      <c r="AI43" s="32"/>
      <c r="AJ43" s="32"/>
      <c r="AK43" s="32"/>
      <c r="AL43" s="32"/>
      <c r="AM43" s="32"/>
      <c r="AN43" s="32"/>
      <c r="AO43" s="32"/>
      <c r="AP43" s="32"/>
      <c r="AQ43" s="32"/>
      <c r="AR43" s="32"/>
      <c r="AS43" s="32"/>
      <c r="AT43" s="32"/>
      <c r="AU43" s="32"/>
      <c r="AV43" s="32"/>
    </row>
    <row r="44" spans="1:48" ht="28.5" customHeight="1" x14ac:dyDescent="0.25">
      <c r="A44" s="51">
        <f>'OSNOVNA PLAČA'!A44</f>
        <v>35</v>
      </c>
      <c r="B44" s="155" t="str">
        <f>+IF(LEN('OSNOVNA PLAČA'!B44)&gt;0,'OSNOVNA PLAČA'!B44,"")</f>
        <v>A35</v>
      </c>
      <c r="C44" s="52" t="str">
        <f>+IF(LEN('OSNOVNA PLAČA'!C44)&gt;0,'OSNOVNA PLAČA'!C44,"")</f>
        <v/>
      </c>
      <c r="D44" s="54" t="str">
        <f>+IF(LEN('OSNOVNA PLAČA'!D44)&gt;0,'OSNOVNA PLAČA'!D44,"")</f>
        <v/>
      </c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AA44" s="32"/>
      <c r="AB44" s="32"/>
      <c r="AC44" s="32"/>
      <c r="AD44" s="32"/>
      <c r="AE44" s="32"/>
      <c r="AF44" s="32"/>
      <c r="AG44" s="32"/>
      <c r="AH44" s="32"/>
      <c r="AI44" s="32"/>
      <c r="AJ44" s="32"/>
      <c r="AK44" s="32"/>
      <c r="AL44" s="32"/>
      <c r="AM44" s="32"/>
      <c r="AN44" s="32"/>
      <c r="AO44" s="32"/>
      <c r="AP44" s="32"/>
      <c r="AQ44" s="32"/>
      <c r="AR44" s="32"/>
      <c r="AS44" s="32"/>
      <c r="AT44" s="32"/>
      <c r="AU44" s="32"/>
      <c r="AV44" s="32"/>
    </row>
    <row r="45" spans="1:48" ht="28.5" customHeight="1" x14ac:dyDescent="0.25">
      <c r="A45" s="51">
        <f>'OSNOVNA PLAČA'!A45</f>
        <v>36</v>
      </c>
      <c r="B45" s="155" t="str">
        <f>+IF(LEN('OSNOVNA PLAČA'!B45)&gt;0,'OSNOVNA PLAČA'!B45,"")</f>
        <v>A36</v>
      </c>
      <c r="C45" s="52" t="str">
        <f>+IF(LEN('OSNOVNA PLAČA'!C45)&gt;0,'OSNOVNA PLAČA'!C45,"")</f>
        <v/>
      </c>
      <c r="D45" s="54" t="str">
        <f>+IF(LEN('OSNOVNA PLAČA'!D45)&gt;0,'OSNOVNA PLAČA'!D45,"")</f>
        <v/>
      </c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AA45" s="32"/>
      <c r="AB45" s="32"/>
      <c r="AC45" s="32"/>
      <c r="AD45" s="32"/>
      <c r="AE45" s="32"/>
      <c r="AF45" s="32"/>
      <c r="AG45" s="32"/>
      <c r="AH45" s="32"/>
      <c r="AI45" s="32"/>
      <c r="AJ45" s="32"/>
      <c r="AK45" s="32"/>
      <c r="AL45" s="32"/>
      <c r="AM45" s="32"/>
      <c r="AN45" s="32"/>
      <c r="AO45" s="32"/>
      <c r="AP45" s="32"/>
      <c r="AQ45" s="32"/>
      <c r="AR45" s="32"/>
      <c r="AS45" s="32"/>
      <c r="AT45" s="32"/>
      <c r="AU45" s="32"/>
      <c r="AV45" s="32"/>
    </row>
    <row r="46" spans="1:48" ht="28.5" customHeight="1" x14ac:dyDescent="0.25">
      <c r="A46" s="51">
        <f>'OSNOVNA PLAČA'!A46</f>
        <v>37</v>
      </c>
      <c r="B46" s="155" t="str">
        <f>+IF(LEN('OSNOVNA PLAČA'!B46)&gt;0,'OSNOVNA PLAČA'!B46,"")</f>
        <v>A37</v>
      </c>
      <c r="C46" s="52" t="str">
        <f>+IF(LEN('OSNOVNA PLAČA'!C46)&gt;0,'OSNOVNA PLAČA'!C46,"")</f>
        <v/>
      </c>
      <c r="D46" s="54" t="str">
        <f>+IF(LEN('OSNOVNA PLAČA'!D46)&gt;0,'OSNOVNA PLAČA'!D46,"")</f>
        <v/>
      </c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AA46" s="32"/>
      <c r="AB46" s="32"/>
      <c r="AC46" s="32"/>
      <c r="AD46" s="32"/>
      <c r="AE46" s="32"/>
      <c r="AF46" s="32"/>
      <c r="AG46" s="32"/>
      <c r="AH46" s="32"/>
      <c r="AI46" s="32"/>
      <c r="AJ46" s="32"/>
      <c r="AK46" s="32"/>
      <c r="AL46" s="32"/>
      <c r="AM46" s="32"/>
      <c r="AN46" s="32"/>
      <c r="AO46" s="32"/>
      <c r="AP46" s="32"/>
      <c r="AQ46" s="32"/>
      <c r="AR46" s="32"/>
      <c r="AS46" s="32"/>
      <c r="AT46" s="32"/>
      <c r="AU46" s="32"/>
      <c r="AV46" s="32"/>
    </row>
    <row r="47" spans="1:48" ht="28.5" customHeight="1" x14ac:dyDescent="0.25">
      <c r="A47" s="51">
        <f>'OSNOVNA PLAČA'!A47</f>
        <v>38</v>
      </c>
      <c r="B47" s="155" t="str">
        <f>+IF(LEN('OSNOVNA PLAČA'!B47)&gt;0,'OSNOVNA PLAČA'!B47,"")</f>
        <v>A38</v>
      </c>
      <c r="C47" s="52" t="str">
        <f>+IF(LEN('OSNOVNA PLAČA'!C47)&gt;0,'OSNOVNA PLAČA'!C47,"")</f>
        <v/>
      </c>
      <c r="D47" s="54" t="str">
        <f>+IF(LEN('OSNOVNA PLAČA'!D47)&gt;0,'OSNOVNA PLAČA'!D47,"")</f>
        <v/>
      </c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AA47" s="32"/>
      <c r="AB47" s="32"/>
      <c r="AC47" s="32"/>
      <c r="AD47" s="32"/>
      <c r="AE47" s="32"/>
      <c r="AF47" s="32"/>
      <c r="AG47" s="32"/>
      <c r="AH47" s="32"/>
      <c r="AI47" s="32"/>
      <c r="AJ47" s="32"/>
      <c r="AK47" s="32"/>
      <c r="AL47" s="32"/>
      <c r="AM47" s="32"/>
      <c r="AN47" s="32"/>
      <c r="AO47" s="32"/>
      <c r="AP47" s="32"/>
      <c r="AQ47" s="32"/>
      <c r="AR47" s="32"/>
      <c r="AS47" s="32"/>
      <c r="AT47" s="32"/>
      <c r="AU47" s="32"/>
      <c r="AV47" s="32"/>
    </row>
    <row r="48" spans="1:48" ht="28.5" customHeight="1" x14ac:dyDescent="0.25">
      <c r="A48" s="51">
        <f>'OSNOVNA PLAČA'!A48</f>
        <v>39</v>
      </c>
      <c r="B48" s="155" t="str">
        <f>+IF(LEN('OSNOVNA PLAČA'!B48)&gt;0,'OSNOVNA PLAČA'!B48,"")</f>
        <v>A39</v>
      </c>
      <c r="C48" s="52" t="str">
        <f>+IF(LEN('OSNOVNA PLAČA'!C48)&gt;0,'OSNOVNA PLAČA'!C48,"")</f>
        <v/>
      </c>
      <c r="D48" s="54" t="str">
        <f>+IF(LEN('OSNOVNA PLAČA'!D48)&gt;0,'OSNOVNA PLAČA'!D48,"")</f>
        <v/>
      </c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AA48" s="32"/>
      <c r="AB48" s="32"/>
      <c r="AC48" s="32"/>
      <c r="AD48" s="32"/>
      <c r="AE48" s="32"/>
      <c r="AF48" s="32"/>
      <c r="AG48" s="32"/>
      <c r="AH48" s="32"/>
      <c r="AI48" s="32"/>
      <c r="AJ48" s="32"/>
      <c r="AK48" s="32"/>
      <c r="AL48" s="32"/>
      <c r="AM48" s="32"/>
      <c r="AN48" s="32"/>
      <c r="AO48" s="32"/>
      <c r="AP48" s="32"/>
      <c r="AQ48" s="32"/>
      <c r="AR48" s="32"/>
      <c r="AS48" s="32"/>
      <c r="AT48" s="32"/>
      <c r="AU48" s="32"/>
      <c r="AV48" s="32"/>
    </row>
    <row r="49" spans="1:48" ht="28.5" customHeight="1" x14ac:dyDescent="0.25">
      <c r="A49" s="51">
        <f>'OSNOVNA PLAČA'!A49</f>
        <v>40</v>
      </c>
      <c r="B49" s="155" t="str">
        <f>+IF(LEN('OSNOVNA PLAČA'!B49)&gt;0,'OSNOVNA PLAČA'!B49,"")</f>
        <v>A40</v>
      </c>
      <c r="C49" s="52" t="str">
        <f>+IF(LEN('OSNOVNA PLAČA'!C49)&gt;0,'OSNOVNA PLAČA'!C49,"")</f>
        <v/>
      </c>
      <c r="D49" s="54" t="str">
        <f>+IF(LEN('OSNOVNA PLAČA'!D49)&gt;0,'OSNOVNA PLAČA'!D49,"")</f>
        <v/>
      </c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AA49" s="32"/>
      <c r="AB49" s="32"/>
      <c r="AC49" s="32"/>
      <c r="AD49" s="32"/>
      <c r="AE49" s="32"/>
      <c r="AF49" s="32"/>
      <c r="AG49" s="32"/>
      <c r="AH49" s="32"/>
      <c r="AI49" s="32"/>
      <c r="AJ49" s="32"/>
      <c r="AK49" s="32"/>
      <c r="AL49" s="32"/>
      <c r="AM49" s="32"/>
      <c r="AN49" s="32"/>
      <c r="AO49" s="32"/>
      <c r="AP49" s="32"/>
      <c r="AQ49" s="32"/>
      <c r="AR49" s="32"/>
      <c r="AS49" s="32"/>
      <c r="AT49" s="32"/>
      <c r="AU49" s="32"/>
      <c r="AV49" s="32"/>
    </row>
    <row r="50" spans="1:48" ht="28.5" customHeight="1" x14ac:dyDescent="0.25">
      <c r="A50" s="51">
        <f>'OSNOVNA PLAČA'!A50</f>
        <v>41</v>
      </c>
      <c r="B50" s="155" t="str">
        <f>+IF(LEN('OSNOVNA PLAČA'!B50)&gt;0,'OSNOVNA PLAČA'!B50,"")</f>
        <v>A41</v>
      </c>
      <c r="C50" s="52" t="str">
        <f>+IF(LEN('OSNOVNA PLAČA'!C50)&gt;0,'OSNOVNA PLAČA'!C50,"")</f>
        <v/>
      </c>
      <c r="D50" s="54" t="str">
        <f>+IF(LEN('OSNOVNA PLAČA'!D50)&gt;0,'OSNOVNA PLAČA'!D50,"")</f>
        <v/>
      </c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AA50" s="32"/>
      <c r="AB50" s="32"/>
      <c r="AC50" s="32"/>
      <c r="AD50" s="32"/>
      <c r="AE50" s="32"/>
      <c r="AF50" s="32"/>
      <c r="AG50" s="32"/>
      <c r="AH50" s="32"/>
      <c r="AI50" s="32"/>
      <c r="AJ50" s="32"/>
      <c r="AK50" s="32"/>
      <c r="AL50" s="32"/>
      <c r="AM50" s="32"/>
      <c r="AN50" s="32"/>
      <c r="AO50" s="32"/>
      <c r="AP50" s="32"/>
      <c r="AQ50" s="32"/>
      <c r="AR50" s="32"/>
      <c r="AS50" s="32"/>
      <c r="AT50" s="32"/>
      <c r="AU50" s="32"/>
      <c r="AV50" s="32"/>
    </row>
    <row r="51" spans="1:48" ht="28.5" customHeight="1" x14ac:dyDescent="0.25">
      <c r="A51" s="51">
        <f>'OSNOVNA PLAČA'!A51</f>
        <v>42</v>
      </c>
      <c r="B51" s="155" t="str">
        <f>+IF(LEN('OSNOVNA PLAČA'!B51)&gt;0,'OSNOVNA PLAČA'!B51,"")</f>
        <v>A42</v>
      </c>
      <c r="C51" s="52" t="str">
        <f>+IF(LEN('OSNOVNA PLAČA'!C51)&gt;0,'OSNOVNA PLAČA'!C51,"")</f>
        <v/>
      </c>
      <c r="D51" s="54" t="str">
        <f>+IF(LEN('OSNOVNA PLAČA'!D51)&gt;0,'OSNOVNA PLAČA'!D51,"")</f>
        <v/>
      </c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AA51" s="32"/>
      <c r="AB51" s="32"/>
      <c r="AC51" s="32"/>
      <c r="AD51" s="32"/>
      <c r="AE51" s="32"/>
      <c r="AF51" s="32"/>
      <c r="AG51" s="32"/>
      <c r="AH51" s="32"/>
      <c r="AI51" s="32"/>
      <c r="AJ51" s="32"/>
      <c r="AK51" s="32"/>
      <c r="AL51" s="32"/>
      <c r="AM51" s="32"/>
      <c r="AN51" s="32"/>
      <c r="AO51" s="32"/>
      <c r="AP51" s="32"/>
      <c r="AQ51" s="32"/>
      <c r="AR51" s="32"/>
      <c r="AS51" s="32"/>
      <c r="AT51" s="32"/>
      <c r="AU51" s="32"/>
      <c r="AV51" s="32"/>
    </row>
    <row r="52" spans="1:48" ht="28.5" customHeight="1" x14ac:dyDescent="0.25">
      <c r="A52" s="51">
        <f>'OSNOVNA PLAČA'!A52</f>
        <v>43</v>
      </c>
      <c r="B52" s="155" t="str">
        <f>+IF(LEN('OSNOVNA PLAČA'!B52)&gt;0,'OSNOVNA PLAČA'!B52,"")</f>
        <v>A43</v>
      </c>
      <c r="C52" s="52" t="str">
        <f>+IF(LEN('OSNOVNA PLAČA'!C52)&gt;0,'OSNOVNA PLAČA'!C52,"")</f>
        <v/>
      </c>
      <c r="D52" s="54" t="str">
        <f>+IF(LEN('OSNOVNA PLAČA'!D52)&gt;0,'OSNOVNA PLAČA'!D52,"")</f>
        <v/>
      </c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AA52" s="32"/>
      <c r="AB52" s="32"/>
      <c r="AC52" s="32"/>
      <c r="AD52" s="32"/>
      <c r="AE52" s="32"/>
      <c r="AF52" s="32"/>
      <c r="AG52" s="32"/>
      <c r="AH52" s="32"/>
      <c r="AI52" s="32"/>
      <c r="AJ52" s="32"/>
      <c r="AK52" s="32"/>
      <c r="AL52" s="32"/>
      <c r="AM52" s="32"/>
      <c r="AN52" s="32"/>
      <c r="AO52" s="32"/>
      <c r="AP52" s="32"/>
      <c r="AQ52" s="32"/>
      <c r="AR52" s="32"/>
      <c r="AS52" s="32"/>
      <c r="AT52" s="32"/>
      <c r="AU52" s="32"/>
      <c r="AV52" s="32"/>
    </row>
    <row r="53" spans="1:48" ht="28.5" customHeight="1" x14ac:dyDescent="0.25">
      <c r="A53" s="51">
        <f>'OSNOVNA PLAČA'!A53</f>
        <v>44</v>
      </c>
      <c r="B53" s="155" t="str">
        <f>+IF(LEN('OSNOVNA PLAČA'!B53)&gt;0,'OSNOVNA PLAČA'!B53,"")</f>
        <v>A44</v>
      </c>
      <c r="C53" s="52" t="str">
        <f>+IF(LEN('OSNOVNA PLAČA'!C53)&gt;0,'OSNOVNA PLAČA'!C53,"")</f>
        <v/>
      </c>
      <c r="D53" s="54" t="str">
        <f>+IF(LEN('OSNOVNA PLAČA'!D53)&gt;0,'OSNOVNA PLAČA'!D53,"")</f>
        <v/>
      </c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2"/>
      <c r="AP53" s="32"/>
      <c r="AQ53" s="32"/>
      <c r="AR53" s="32"/>
      <c r="AS53" s="32"/>
      <c r="AT53" s="32"/>
      <c r="AU53" s="32"/>
      <c r="AV53" s="32"/>
    </row>
    <row r="54" spans="1:48" ht="28.5" customHeight="1" x14ac:dyDescent="0.25">
      <c r="A54" s="51">
        <f>'OSNOVNA PLAČA'!A54</f>
        <v>45</v>
      </c>
      <c r="B54" s="155" t="str">
        <f>+IF(LEN('OSNOVNA PLAČA'!B54)&gt;0,'OSNOVNA PLAČA'!B54,"")</f>
        <v>A45</v>
      </c>
      <c r="C54" s="52" t="str">
        <f>+IF(LEN('OSNOVNA PLAČA'!C54)&gt;0,'OSNOVNA PLAČA'!C54,"")</f>
        <v/>
      </c>
      <c r="D54" s="54" t="str">
        <f>+IF(LEN('OSNOVNA PLAČA'!D54)&gt;0,'OSNOVNA PLAČA'!D54,"")</f>
        <v/>
      </c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2"/>
      <c r="AP54" s="32"/>
      <c r="AQ54" s="32"/>
      <c r="AR54" s="32"/>
      <c r="AS54" s="32"/>
      <c r="AT54" s="32"/>
      <c r="AU54" s="32"/>
      <c r="AV54" s="32"/>
    </row>
    <row r="55" spans="1:48" ht="28.5" customHeight="1" x14ac:dyDescent="0.25">
      <c r="A55" s="51">
        <f>'OSNOVNA PLAČA'!A55</f>
        <v>46</v>
      </c>
      <c r="B55" s="155" t="str">
        <f>+IF(LEN('OSNOVNA PLAČA'!B55)&gt;0,'OSNOVNA PLAČA'!B55,"")</f>
        <v>A46</v>
      </c>
      <c r="C55" s="52" t="str">
        <f>+IF(LEN('OSNOVNA PLAČA'!C55)&gt;0,'OSNOVNA PLAČA'!C55,"")</f>
        <v/>
      </c>
      <c r="D55" s="54" t="str">
        <f>+IF(LEN('OSNOVNA PLAČA'!D55)&gt;0,'OSNOVNA PLAČA'!D55,"")</f>
        <v/>
      </c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2"/>
      <c r="AP55" s="32"/>
      <c r="AQ55" s="32"/>
      <c r="AR55" s="32"/>
      <c r="AS55" s="32"/>
      <c r="AT55" s="32"/>
      <c r="AU55" s="32"/>
      <c r="AV55" s="32"/>
    </row>
    <row r="56" spans="1:48" ht="28.5" customHeight="1" x14ac:dyDescent="0.25">
      <c r="A56" s="51">
        <f>'OSNOVNA PLAČA'!A56</f>
        <v>47</v>
      </c>
      <c r="B56" s="155" t="str">
        <f>+IF(LEN('OSNOVNA PLAČA'!B56)&gt;0,'OSNOVNA PLAČA'!B56,"")</f>
        <v>A47</v>
      </c>
      <c r="C56" s="52" t="str">
        <f>+IF(LEN('OSNOVNA PLAČA'!C56)&gt;0,'OSNOVNA PLAČA'!C56,"")</f>
        <v/>
      </c>
      <c r="D56" s="54" t="str">
        <f>+IF(LEN('OSNOVNA PLAČA'!D56)&gt;0,'OSNOVNA PLAČA'!D56,"")</f>
        <v/>
      </c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2"/>
      <c r="AP56" s="32"/>
      <c r="AQ56" s="32"/>
      <c r="AR56" s="32"/>
      <c r="AS56" s="32"/>
      <c r="AT56" s="32"/>
      <c r="AU56" s="32"/>
      <c r="AV56" s="32"/>
    </row>
    <row r="57" spans="1:48" ht="28.5" customHeight="1" x14ac:dyDescent="0.25">
      <c r="A57" s="51">
        <f>'OSNOVNA PLAČA'!A57</f>
        <v>48</v>
      </c>
      <c r="B57" s="155" t="str">
        <f>+IF(LEN('OSNOVNA PLAČA'!B57)&gt;0,'OSNOVNA PLAČA'!B57,"")</f>
        <v>A48</v>
      </c>
      <c r="C57" s="52" t="str">
        <f>+IF(LEN('OSNOVNA PLAČA'!C57)&gt;0,'OSNOVNA PLAČA'!C57,"")</f>
        <v/>
      </c>
      <c r="D57" s="54" t="str">
        <f>+IF(LEN('OSNOVNA PLAČA'!D57)&gt;0,'OSNOVNA PLAČA'!D57,"")</f>
        <v/>
      </c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2"/>
      <c r="AP57" s="32"/>
      <c r="AQ57" s="32"/>
      <c r="AR57" s="32"/>
      <c r="AS57" s="32"/>
      <c r="AT57" s="32"/>
      <c r="AU57" s="32"/>
      <c r="AV57" s="32"/>
    </row>
    <row r="58" spans="1:48" ht="28.5" customHeight="1" x14ac:dyDescent="0.25">
      <c r="A58" s="51">
        <f>'OSNOVNA PLAČA'!A58</f>
        <v>49</v>
      </c>
      <c r="B58" s="155" t="str">
        <f>+IF(LEN('OSNOVNA PLAČA'!B58)&gt;0,'OSNOVNA PLAČA'!B58,"")</f>
        <v>A49</v>
      </c>
      <c r="C58" s="52" t="str">
        <f>+IF(LEN('OSNOVNA PLAČA'!C58)&gt;0,'OSNOVNA PLAČA'!C58,"")</f>
        <v/>
      </c>
      <c r="D58" s="54" t="str">
        <f>+IF(LEN('OSNOVNA PLAČA'!D58)&gt;0,'OSNOVNA PLAČA'!D58,"")</f>
        <v/>
      </c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2"/>
      <c r="AP58" s="32"/>
      <c r="AQ58" s="32"/>
      <c r="AR58" s="32"/>
      <c r="AS58" s="32"/>
      <c r="AT58" s="32"/>
      <c r="AU58" s="32"/>
      <c r="AV58" s="32"/>
    </row>
    <row r="59" spans="1:48" ht="28.5" customHeight="1" x14ac:dyDescent="0.25">
      <c r="A59" s="51">
        <f>'OSNOVNA PLAČA'!A59</f>
        <v>50</v>
      </c>
      <c r="B59" s="155" t="str">
        <f>+IF(LEN('OSNOVNA PLAČA'!B59)&gt;0,'OSNOVNA PLAČA'!B59,"")</f>
        <v>A50</v>
      </c>
      <c r="C59" s="52" t="str">
        <f>+IF(LEN('OSNOVNA PLAČA'!C59)&gt;0,'OSNOVNA PLAČA'!C59,"")</f>
        <v/>
      </c>
      <c r="D59" s="54" t="str">
        <f>+IF(LEN('OSNOVNA PLAČA'!D59)&gt;0,'OSNOVNA PLAČA'!D59,"")</f>
        <v/>
      </c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2"/>
      <c r="AP59" s="32"/>
      <c r="AQ59" s="32"/>
      <c r="AR59" s="32"/>
      <c r="AS59" s="32"/>
      <c r="AT59" s="32"/>
      <c r="AU59" s="32"/>
      <c r="AV59" s="32"/>
    </row>
    <row r="60" spans="1:48" ht="28.5" customHeight="1" x14ac:dyDescent="0.25">
      <c r="A60" s="51">
        <f>'OSNOVNA PLAČA'!A60</f>
        <v>51</v>
      </c>
      <c r="B60" s="155" t="str">
        <f>+IF(LEN('OSNOVNA PLAČA'!B60)&gt;0,'OSNOVNA PLAČA'!B60,"")</f>
        <v>A51</v>
      </c>
      <c r="C60" s="52" t="str">
        <f>+IF(LEN('OSNOVNA PLAČA'!C60)&gt;0,'OSNOVNA PLAČA'!C60,"")</f>
        <v/>
      </c>
      <c r="D60" s="54" t="str">
        <f>+IF(LEN('OSNOVNA PLAČA'!D60)&gt;0,'OSNOVNA PLAČA'!D60,"")</f>
        <v/>
      </c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2"/>
      <c r="AP60" s="32"/>
      <c r="AQ60" s="32"/>
      <c r="AR60" s="32"/>
      <c r="AS60" s="32"/>
      <c r="AT60" s="32"/>
      <c r="AU60" s="32"/>
      <c r="AV60" s="32"/>
    </row>
    <row r="61" spans="1:48" ht="28.5" customHeight="1" x14ac:dyDescent="0.25">
      <c r="A61" s="51">
        <f>'OSNOVNA PLAČA'!A61</f>
        <v>52</v>
      </c>
      <c r="B61" s="155" t="str">
        <f>+IF(LEN('OSNOVNA PLAČA'!B61)&gt;0,'OSNOVNA PLAČA'!B61,"")</f>
        <v>A52</v>
      </c>
      <c r="C61" s="52" t="str">
        <f>+IF(LEN('OSNOVNA PLAČA'!C61)&gt;0,'OSNOVNA PLAČA'!C61,"")</f>
        <v/>
      </c>
      <c r="D61" s="54" t="str">
        <f>+IF(LEN('OSNOVNA PLAČA'!D61)&gt;0,'OSNOVNA PLAČA'!D61,"")</f>
        <v/>
      </c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2"/>
      <c r="AP61" s="32"/>
      <c r="AQ61" s="32"/>
      <c r="AR61" s="32"/>
      <c r="AS61" s="32"/>
      <c r="AT61" s="32"/>
      <c r="AU61" s="32"/>
      <c r="AV61" s="32"/>
    </row>
    <row r="62" spans="1:48" ht="28.5" customHeight="1" x14ac:dyDescent="0.25">
      <c r="A62" s="51">
        <f>'OSNOVNA PLAČA'!A62</f>
        <v>53</v>
      </c>
      <c r="B62" s="155" t="str">
        <f>+IF(LEN('OSNOVNA PLAČA'!B62)&gt;0,'OSNOVNA PLAČA'!B62,"")</f>
        <v>A53</v>
      </c>
      <c r="C62" s="52" t="str">
        <f>+IF(LEN('OSNOVNA PLAČA'!C62)&gt;0,'OSNOVNA PLAČA'!C62,"")</f>
        <v/>
      </c>
      <c r="D62" s="54" t="str">
        <f>+IF(LEN('OSNOVNA PLAČA'!D62)&gt;0,'OSNOVNA PLAČA'!D62,"")</f>
        <v/>
      </c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2"/>
      <c r="AP62" s="32"/>
      <c r="AQ62" s="32"/>
      <c r="AR62" s="32"/>
      <c r="AS62" s="32"/>
      <c r="AT62" s="32"/>
      <c r="AU62" s="32"/>
      <c r="AV62" s="32"/>
    </row>
    <row r="63" spans="1:48" ht="28.5" customHeight="1" x14ac:dyDescent="0.25">
      <c r="A63" s="51">
        <f>'OSNOVNA PLAČA'!A63</f>
        <v>54</v>
      </c>
      <c r="B63" s="155" t="str">
        <f>+IF(LEN('OSNOVNA PLAČA'!B63)&gt;0,'OSNOVNA PLAČA'!B63,"")</f>
        <v>A54</v>
      </c>
      <c r="C63" s="52" t="str">
        <f>+IF(LEN('OSNOVNA PLAČA'!C63)&gt;0,'OSNOVNA PLAČA'!C63,"")</f>
        <v/>
      </c>
      <c r="D63" s="54" t="str">
        <f>+IF(LEN('OSNOVNA PLAČA'!D63)&gt;0,'OSNOVNA PLAČA'!D63,"")</f>
        <v/>
      </c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2"/>
      <c r="AP63" s="32"/>
      <c r="AQ63" s="32"/>
      <c r="AR63" s="32"/>
      <c r="AS63" s="32"/>
      <c r="AT63" s="32"/>
      <c r="AU63" s="32"/>
      <c r="AV63" s="32"/>
    </row>
    <row r="64" spans="1:48" ht="28.5" customHeight="1" x14ac:dyDescent="0.25">
      <c r="A64" s="51">
        <f>'OSNOVNA PLAČA'!A64</f>
        <v>55</v>
      </c>
      <c r="B64" s="155" t="str">
        <f>+IF(LEN('OSNOVNA PLAČA'!B64)&gt;0,'OSNOVNA PLAČA'!B64,"")</f>
        <v>A55</v>
      </c>
      <c r="C64" s="52" t="str">
        <f>+IF(LEN('OSNOVNA PLAČA'!C64)&gt;0,'OSNOVNA PLAČA'!C64,"")</f>
        <v/>
      </c>
      <c r="D64" s="54" t="str">
        <f>+IF(LEN('OSNOVNA PLAČA'!D64)&gt;0,'OSNOVNA PLAČA'!D64,"")</f>
        <v/>
      </c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2"/>
      <c r="AP64" s="32"/>
      <c r="AQ64" s="32"/>
      <c r="AR64" s="32"/>
      <c r="AS64" s="32"/>
      <c r="AT64" s="32"/>
      <c r="AU64" s="32"/>
      <c r="AV64" s="32"/>
    </row>
    <row r="65" spans="1:48" ht="28.5" customHeight="1" x14ac:dyDescent="0.25">
      <c r="A65" s="51">
        <f>'OSNOVNA PLAČA'!A65</f>
        <v>56</v>
      </c>
      <c r="B65" s="155" t="str">
        <f>+IF(LEN('OSNOVNA PLAČA'!B65)&gt;0,'OSNOVNA PLAČA'!B65,"")</f>
        <v>A56</v>
      </c>
      <c r="C65" s="52" t="str">
        <f>+IF(LEN('OSNOVNA PLAČA'!C65)&gt;0,'OSNOVNA PLAČA'!C65,"")</f>
        <v/>
      </c>
      <c r="D65" s="54" t="str">
        <f>+IF(LEN('OSNOVNA PLAČA'!D65)&gt;0,'OSNOVNA PLAČA'!D65,"")</f>
        <v/>
      </c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2"/>
      <c r="AP65" s="32"/>
      <c r="AQ65" s="32"/>
      <c r="AR65" s="32"/>
      <c r="AS65" s="32"/>
      <c r="AT65" s="32"/>
      <c r="AU65" s="32"/>
      <c r="AV65" s="32"/>
    </row>
    <row r="66" spans="1:48" ht="28.5" customHeight="1" x14ac:dyDescent="0.25">
      <c r="A66" s="51">
        <f>'OSNOVNA PLAČA'!A66</f>
        <v>57</v>
      </c>
      <c r="B66" s="155" t="str">
        <f>+IF(LEN('OSNOVNA PLAČA'!B66)&gt;0,'OSNOVNA PLAČA'!B66,"")</f>
        <v>A57</v>
      </c>
      <c r="C66" s="52" t="str">
        <f>+IF(LEN('OSNOVNA PLAČA'!C66)&gt;0,'OSNOVNA PLAČA'!C66,"")</f>
        <v/>
      </c>
      <c r="D66" s="54" t="str">
        <f>+IF(LEN('OSNOVNA PLAČA'!D66)&gt;0,'OSNOVNA PLAČA'!D66,"")</f>
        <v/>
      </c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2"/>
      <c r="AP66" s="32"/>
      <c r="AQ66" s="32"/>
      <c r="AR66" s="32"/>
      <c r="AS66" s="32"/>
      <c r="AT66" s="32"/>
      <c r="AU66" s="32"/>
      <c r="AV66" s="32"/>
    </row>
    <row r="67" spans="1:48" ht="28.5" customHeight="1" x14ac:dyDescent="0.25">
      <c r="A67" s="51">
        <f>'OSNOVNA PLAČA'!A67</f>
        <v>58</v>
      </c>
      <c r="B67" s="155" t="str">
        <f>+IF(LEN('OSNOVNA PLAČA'!B67)&gt;0,'OSNOVNA PLAČA'!B67,"")</f>
        <v>A58</v>
      </c>
      <c r="C67" s="52" t="str">
        <f>+IF(LEN('OSNOVNA PLAČA'!C67)&gt;0,'OSNOVNA PLAČA'!C67,"")</f>
        <v/>
      </c>
      <c r="D67" s="54" t="str">
        <f>+IF(LEN('OSNOVNA PLAČA'!D67)&gt;0,'OSNOVNA PLAČA'!D67,"")</f>
        <v/>
      </c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2"/>
      <c r="AP67" s="32"/>
      <c r="AQ67" s="32"/>
      <c r="AR67" s="32"/>
      <c r="AS67" s="32"/>
      <c r="AT67" s="32"/>
      <c r="AU67" s="32"/>
      <c r="AV67" s="32"/>
    </row>
    <row r="68" spans="1:48" ht="28.5" customHeight="1" x14ac:dyDescent="0.25">
      <c r="A68" s="51">
        <f>'OSNOVNA PLAČA'!A68</f>
        <v>59</v>
      </c>
      <c r="B68" s="155" t="str">
        <f>+IF(LEN('OSNOVNA PLAČA'!B68)&gt;0,'OSNOVNA PLAČA'!B68,"")</f>
        <v>A59</v>
      </c>
      <c r="C68" s="52" t="str">
        <f>+IF(LEN('OSNOVNA PLAČA'!C68)&gt;0,'OSNOVNA PLAČA'!C68,"")</f>
        <v/>
      </c>
      <c r="D68" s="54" t="str">
        <f>+IF(LEN('OSNOVNA PLAČA'!D68)&gt;0,'OSNOVNA PLAČA'!D68,"")</f>
        <v/>
      </c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2"/>
      <c r="AP68" s="32"/>
      <c r="AQ68" s="32"/>
      <c r="AR68" s="32"/>
      <c r="AS68" s="32"/>
      <c r="AT68" s="32"/>
      <c r="AU68" s="32"/>
      <c r="AV68" s="32"/>
    </row>
    <row r="69" spans="1:48" ht="28.5" customHeight="1" x14ac:dyDescent="0.25">
      <c r="A69" s="51">
        <f>'OSNOVNA PLAČA'!A69</f>
        <v>60</v>
      </c>
      <c r="B69" s="155" t="str">
        <f>+IF(LEN('OSNOVNA PLAČA'!B69)&gt;0,'OSNOVNA PLAČA'!B69,"")</f>
        <v>A60</v>
      </c>
      <c r="C69" s="52" t="str">
        <f>+IF(LEN('OSNOVNA PLAČA'!C69)&gt;0,'OSNOVNA PLAČA'!C69,"")</f>
        <v/>
      </c>
      <c r="D69" s="54" t="str">
        <f>+IF(LEN('OSNOVNA PLAČA'!D69)&gt;0,'OSNOVNA PLAČA'!D69,"")</f>
        <v/>
      </c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2"/>
      <c r="AP69" s="32"/>
      <c r="AQ69" s="32"/>
      <c r="AR69" s="32"/>
      <c r="AS69" s="32"/>
      <c r="AT69" s="32"/>
      <c r="AU69" s="32"/>
      <c r="AV69" s="32"/>
    </row>
    <row r="70" spans="1:48" ht="28.5" customHeight="1" x14ac:dyDescent="0.25">
      <c r="A70" s="51">
        <f>'OSNOVNA PLAČA'!A70</f>
        <v>61</v>
      </c>
      <c r="B70" s="155" t="str">
        <f>+IF(LEN('OSNOVNA PLAČA'!B70)&gt;0,'OSNOVNA PLAČA'!B70,"")</f>
        <v>A61</v>
      </c>
      <c r="C70" s="52" t="str">
        <f>+IF(LEN('OSNOVNA PLAČA'!C70)&gt;0,'OSNOVNA PLAČA'!C70,"")</f>
        <v/>
      </c>
      <c r="D70" s="54" t="str">
        <f>+IF(LEN('OSNOVNA PLAČA'!D70)&gt;0,'OSNOVNA PLAČA'!D70,"")</f>
        <v/>
      </c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2"/>
      <c r="AP70" s="32"/>
      <c r="AQ70" s="32"/>
      <c r="AR70" s="32"/>
      <c r="AS70" s="32"/>
      <c r="AT70" s="32"/>
      <c r="AU70" s="32"/>
      <c r="AV70" s="32"/>
    </row>
    <row r="71" spans="1:48" ht="28.5" customHeight="1" x14ac:dyDescent="0.25">
      <c r="A71" s="51">
        <f>'OSNOVNA PLAČA'!A71</f>
        <v>62</v>
      </c>
      <c r="B71" s="155" t="str">
        <f>+IF(LEN('OSNOVNA PLAČA'!B71)&gt;0,'OSNOVNA PLAČA'!B71,"")</f>
        <v>A62</v>
      </c>
      <c r="C71" s="52" t="str">
        <f>+IF(LEN('OSNOVNA PLAČA'!C71)&gt;0,'OSNOVNA PLAČA'!C71,"")</f>
        <v/>
      </c>
      <c r="D71" s="54" t="str">
        <f>+IF(LEN('OSNOVNA PLAČA'!D71)&gt;0,'OSNOVNA PLAČA'!D71,"")</f>
        <v/>
      </c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2"/>
      <c r="AP71" s="32"/>
      <c r="AQ71" s="32"/>
      <c r="AR71" s="32"/>
      <c r="AS71" s="32"/>
      <c r="AT71" s="32"/>
      <c r="AU71" s="32"/>
      <c r="AV71" s="32"/>
    </row>
    <row r="72" spans="1:48" ht="28.5" customHeight="1" x14ac:dyDescent="0.25">
      <c r="A72" s="51">
        <f>'OSNOVNA PLAČA'!A72</f>
        <v>63</v>
      </c>
      <c r="B72" s="155" t="str">
        <f>+IF(LEN('OSNOVNA PLAČA'!B72)&gt;0,'OSNOVNA PLAČA'!B72,"")</f>
        <v>A63</v>
      </c>
      <c r="C72" s="52" t="str">
        <f>+IF(LEN('OSNOVNA PLAČA'!C72)&gt;0,'OSNOVNA PLAČA'!C72,"")</f>
        <v/>
      </c>
      <c r="D72" s="54" t="str">
        <f>+IF(LEN('OSNOVNA PLAČA'!D72)&gt;0,'OSNOVNA PLAČA'!D72,"")</f>
        <v/>
      </c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2"/>
      <c r="AP72" s="32"/>
      <c r="AQ72" s="32"/>
      <c r="AR72" s="32"/>
      <c r="AS72" s="32"/>
      <c r="AT72" s="32"/>
      <c r="AU72" s="32"/>
      <c r="AV72" s="32"/>
    </row>
    <row r="73" spans="1:48" ht="28.5" customHeight="1" x14ac:dyDescent="0.25">
      <c r="A73" s="51">
        <f>'OSNOVNA PLAČA'!A73</f>
        <v>64</v>
      </c>
      <c r="B73" s="155" t="str">
        <f>+IF(LEN('OSNOVNA PLAČA'!B73)&gt;0,'OSNOVNA PLAČA'!B73,"")</f>
        <v>A64</v>
      </c>
      <c r="C73" s="52" t="str">
        <f>+IF(LEN('OSNOVNA PLAČA'!C73)&gt;0,'OSNOVNA PLAČA'!C73,"")</f>
        <v/>
      </c>
      <c r="D73" s="54" t="str">
        <f>+IF(LEN('OSNOVNA PLAČA'!D73)&gt;0,'OSNOVNA PLAČA'!D73,"")</f>
        <v/>
      </c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2"/>
      <c r="AP73" s="32"/>
      <c r="AQ73" s="32"/>
      <c r="AR73" s="32"/>
      <c r="AS73" s="32"/>
      <c r="AT73" s="32"/>
      <c r="AU73" s="32"/>
      <c r="AV73" s="32"/>
    </row>
    <row r="74" spans="1:48" ht="28.5" customHeight="1" x14ac:dyDescent="0.25">
      <c r="A74" s="51">
        <f>'OSNOVNA PLAČA'!A74</f>
        <v>65</v>
      </c>
      <c r="B74" s="155" t="str">
        <f>+IF(LEN('OSNOVNA PLAČA'!B74)&gt;0,'OSNOVNA PLAČA'!B74,"")</f>
        <v>A65</v>
      </c>
      <c r="C74" s="52" t="str">
        <f>+IF(LEN('OSNOVNA PLAČA'!C74)&gt;0,'OSNOVNA PLAČA'!C74,"")</f>
        <v/>
      </c>
      <c r="D74" s="54" t="str">
        <f>+IF(LEN('OSNOVNA PLAČA'!D74)&gt;0,'OSNOVNA PLAČA'!D74,"")</f>
        <v/>
      </c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2"/>
      <c r="AP74" s="32"/>
      <c r="AQ74" s="32"/>
      <c r="AR74" s="32"/>
      <c r="AS74" s="32"/>
      <c r="AT74" s="32"/>
      <c r="AU74" s="32"/>
      <c r="AV74" s="32"/>
    </row>
    <row r="75" spans="1:48" ht="28.5" customHeight="1" x14ac:dyDescent="0.25">
      <c r="A75" s="51">
        <f>'OSNOVNA PLAČA'!A75</f>
        <v>66</v>
      </c>
      <c r="B75" s="155" t="str">
        <f>+IF(LEN('OSNOVNA PLAČA'!B75)&gt;0,'OSNOVNA PLAČA'!B75,"")</f>
        <v>A66</v>
      </c>
      <c r="C75" s="52" t="str">
        <f>+IF(LEN('OSNOVNA PLAČA'!C75)&gt;0,'OSNOVNA PLAČA'!C75,"")</f>
        <v/>
      </c>
      <c r="D75" s="54" t="str">
        <f>+IF(LEN('OSNOVNA PLAČA'!D75)&gt;0,'OSNOVNA PLAČA'!D75,"")</f>
        <v/>
      </c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2"/>
      <c r="AP75" s="32"/>
      <c r="AQ75" s="32"/>
      <c r="AR75" s="32"/>
      <c r="AS75" s="32"/>
      <c r="AT75" s="32"/>
      <c r="AU75" s="32"/>
      <c r="AV75" s="32"/>
    </row>
    <row r="76" spans="1:48" ht="28.5" customHeight="1" x14ac:dyDescent="0.25">
      <c r="A76" s="51">
        <f>'OSNOVNA PLAČA'!A76</f>
        <v>67</v>
      </c>
      <c r="B76" s="155" t="str">
        <f>+IF(LEN('OSNOVNA PLAČA'!B76)&gt;0,'OSNOVNA PLAČA'!B76,"")</f>
        <v>A67</v>
      </c>
      <c r="C76" s="52" t="str">
        <f>+IF(LEN('OSNOVNA PLAČA'!C76)&gt;0,'OSNOVNA PLAČA'!C76,"")</f>
        <v/>
      </c>
      <c r="D76" s="54" t="str">
        <f>+IF(LEN('OSNOVNA PLAČA'!D76)&gt;0,'OSNOVNA PLAČA'!D76,"")</f>
        <v/>
      </c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2"/>
      <c r="AP76" s="32"/>
      <c r="AQ76" s="32"/>
      <c r="AR76" s="32"/>
      <c r="AS76" s="32"/>
      <c r="AT76" s="32"/>
      <c r="AU76" s="32"/>
      <c r="AV76" s="32"/>
    </row>
    <row r="77" spans="1:48" ht="28.5" customHeight="1" x14ac:dyDescent="0.25">
      <c r="A77" s="51">
        <f>'OSNOVNA PLAČA'!A77</f>
        <v>68</v>
      </c>
      <c r="B77" s="155" t="str">
        <f>+IF(LEN('OSNOVNA PLAČA'!B77)&gt;0,'OSNOVNA PLAČA'!B77,"")</f>
        <v>A68</v>
      </c>
      <c r="C77" s="52" t="str">
        <f>+IF(LEN('OSNOVNA PLAČA'!C77)&gt;0,'OSNOVNA PLAČA'!C77,"")</f>
        <v/>
      </c>
      <c r="D77" s="54" t="str">
        <f>+IF(LEN('OSNOVNA PLAČA'!D77)&gt;0,'OSNOVNA PLAČA'!D77,"")</f>
        <v/>
      </c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2"/>
      <c r="AP77" s="32"/>
      <c r="AQ77" s="32"/>
      <c r="AR77" s="32"/>
      <c r="AS77" s="32"/>
      <c r="AT77" s="32"/>
      <c r="AU77" s="32"/>
      <c r="AV77" s="32"/>
    </row>
    <row r="78" spans="1:48" ht="28.5" customHeight="1" x14ac:dyDescent="0.25">
      <c r="A78" s="51">
        <f>'OSNOVNA PLAČA'!A78</f>
        <v>69</v>
      </c>
      <c r="B78" s="155" t="str">
        <f>+IF(LEN('OSNOVNA PLAČA'!B78)&gt;0,'OSNOVNA PLAČA'!B78,"")</f>
        <v>A69</v>
      </c>
      <c r="C78" s="52" t="str">
        <f>+IF(LEN('OSNOVNA PLAČA'!C78)&gt;0,'OSNOVNA PLAČA'!C78,"")</f>
        <v/>
      </c>
      <c r="D78" s="54" t="str">
        <f>+IF(LEN('OSNOVNA PLAČA'!D78)&gt;0,'OSNOVNA PLAČA'!D78,"")</f>
        <v/>
      </c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2"/>
      <c r="AP78" s="32"/>
      <c r="AQ78" s="32"/>
      <c r="AR78" s="32"/>
      <c r="AS78" s="32"/>
      <c r="AT78" s="32"/>
      <c r="AU78" s="32"/>
      <c r="AV78" s="32"/>
    </row>
    <row r="79" spans="1:48" ht="28.5" customHeight="1" x14ac:dyDescent="0.25">
      <c r="A79" s="51">
        <f>'OSNOVNA PLAČA'!A79</f>
        <v>70</v>
      </c>
      <c r="B79" s="155" t="str">
        <f>+IF(LEN('OSNOVNA PLAČA'!B79)&gt;0,'OSNOVNA PLAČA'!B79,"")</f>
        <v>A70</v>
      </c>
      <c r="C79" s="52" t="str">
        <f>+IF(LEN('OSNOVNA PLAČA'!C79)&gt;0,'OSNOVNA PLAČA'!C79,"")</f>
        <v/>
      </c>
      <c r="D79" s="54" t="str">
        <f>+IF(LEN('OSNOVNA PLAČA'!D79)&gt;0,'OSNOVNA PLAČA'!D79,"")</f>
        <v/>
      </c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2"/>
      <c r="AP79" s="32"/>
      <c r="AQ79" s="32"/>
      <c r="AR79" s="32"/>
      <c r="AS79" s="32"/>
      <c r="AT79" s="32"/>
      <c r="AU79" s="32"/>
      <c r="AV79" s="32"/>
    </row>
    <row r="80" spans="1:48" ht="28.5" customHeight="1" x14ac:dyDescent="0.25">
      <c r="A80" s="51">
        <f>'OSNOVNA PLAČA'!A80</f>
        <v>71</v>
      </c>
      <c r="B80" s="155" t="str">
        <f>+IF(LEN('OSNOVNA PLAČA'!B80)&gt;0,'OSNOVNA PLAČA'!B80,"")</f>
        <v>A71</v>
      </c>
      <c r="C80" s="52" t="str">
        <f>+IF(LEN('OSNOVNA PLAČA'!C80)&gt;0,'OSNOVNA PLAČA'!C80,"")</f>
        <v/>
      </c>
      <c r="D80" s="54" t="str">
        <f>+IF(LEN('OSNOVNA PLAČA'!D80)&gt;0,'OSNOVNA PLAČA'!D80,"")</f>
        <v/>
      </c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2"/>
      <c r="AP80" s="32"/>
      <c r="AQ80" s="32"/>
      <c r="AR80" s="32"/>
      <c r="AS80" s="32"/>
      <c r="AT80" s="32"/>
      <c r="AU80" s="32"/>
      <c r="AV80" s="32"/>
    </row>
    <row r="81" spans="1:48" ht="28.5" customHeight="1" x14ac:dyDescent="0.25">
      <c r="A81" s="51">
        <f>'OSNOVNA PLAČA'!A81</f>
        <v>72</v>
      </c>
      <c r="B81" s="155" t="str">
        <f>+IF(LEN('OSNOVNA PLAČA'!B81)&gt;0,'OSNOVNA PLAČA'!B81,"")</f>
        <v>A72</v>
      </c>
      <c r="C81" s="52" t="str">
        <f>+IF(LEN('OSNOVNA PLAČA'!C81)&gt;0,'OSNOVNA PLAČA'!C81,"")</f>
        <v/>
      </c>
      <c r="D81" s="54" t="str">
        <f>+IF(LEN('OSNOVNA PLAČA'!D81)&gt;0,'OSNOVNA PLAČA'!D81,"")</f>
        <v/>
      </c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2"/>
      <c r="AP81" s="32"/>
      <c r="AQ81" s="32"/>
      <c r="AR81" s="32"/>
      <c r="AS81" s="32"/>
      <c r="AT81" s="32"/>
      <c r="AU81" s="32"/>
      <c r="AV81" s="32"/>
    </row>
    <row r="82" spans="1:48" ht="28.5" customHeight="1" x14ac:dyDescent="0.25">
      <c r="A82" s="51">
        <f>'OSNOVNA PLAČA'!A82</f>
        <v>73</v>
      </c>
      <c r="B82" s="155" t="str">
        <f>+IF(LEN('OSNOVNA PLAČA'!B82)&gt;0,'OSNOVNA PLAČA'!B82,"")</f>
        <v>A73</v>
      </c>
      <c r="C82" s="52" t="str">
        <f>+IF(LEN('OSNOVNA PLAČA'!C82)&gt;0,'OSNOVNA PLAČA'!C82,"")</f>
        <v/>
      </c>
      <c r="D82" s="54" t="str">
        <f>+IF(LEN('OSNOVNA PLAČA'!D82)&gt;0,'OSNOVNA PLAČA'!D82,"")</f>
        <v/>
      </c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2"/>
      <c r="AP82" s="32"/>
      <c r="AQ82" s="32"/>
      <c r="AR82" s="32"/>
      <c r="AS82" s="32"/>
      <c r="AT82" s="32"/>
      <c r="AU82" s="32"/>
      <c r="AV82" s="32"/>
    </row>
    <row r="83" spans="1:48" ht="28.5" customHeight="1" x14ac:dyDescent="0.25">
      <c r="A83" s="51">
        <f>'OSNOVNA PLAČA'!A83</f>
        <v>74</v>
      </c>
      <c r="B83" s="155" t="str">
        <f>+IF(LEN('OSNOVNA PLAČA'!B83)&gt;0,'OSNOVNA PLAČA'!B83,"")</f>
        <v>A74</v>
      </c>
      <c r="C83" s="52" t="str">
        <f>+IF(LEN('OSNOVNA PLAČA'!C83)&gt;0,'OSNOVNA PLAČA'!C83,"")</f>
        <v/>
      </c>
      <c r="D83" s="54" t="str">
        <f>+IF(LEN('OSNOVNA PLAČA'!D83)&gt;0,'OSNOVNA PLAČA'!D83,"")</f>
        <v/>
      </c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2"/>
      <c r="AP83" s="32"/>
      <c r="AQ83" s="32"/>
      <c r="AR83" s="32"/>
      <c r="AS83" s="32"/>
      <c r="AT83" s="32"/>
      <c r="AU83" s="32"/>
      <c r="AV83" s="32"/>
    </row>
    <row r="84" spans="1:48" ht="28.5" customHeight="1" x14ac:dyDescent="0.25">
      <c r="A84" s="51">
        <f>'OSNOVNA PLAČA'!A84</f>
        <v>75</v>
      </c>
      <c r="B84" s="155" t="str">
        <f>+IF(LEN('OSNOVNA PLAČA'!B84)&gt;0,'OSNOVNA PLAČA'!B84,"")</f>
        <v>A75</v>
      </c>
      <c r="C84" s="52" t="str">
        <f>+IF(LEN('OSNOVNA PLAČA'!C84)&gt;0,'OSNOVNA PLAČA'!C84,"")</f>
        <v/>
      </c>
      <c r="D84" s="54" t="str">
        <f>+IF(LEN('OSNOVNA PLAČA'!D84)&gt;0,'OSNOVNA PLAČA'!D84,"")</f>
        <v/>
      </c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2"/>
      <c r="AP84" s="32"/>
      <c r="AQ84" s="32"/>
      <c r="AR84" s="32"/>
      <c r="AS84" s="32"/>
      <c r="AT84" s="32"/>
      <c r="AU84" s="32"/>
      <c r="AV84" s="32"/>
    </row>
    <row r="85" spans="1:48" ht="28.5" customHeight="1" x14ac:dyDescent="0.25">
      <c r="A85" s="51">
        <f>'OSNOVNA PLAČA'!A85</f>
        <v>76</v>
      </c>
      <c r="B85" s="155" t="str">
        <f>+IF(LEN('OSNOVNA PLAČA'!B85)&gt;0,'OSNOVNA PLAČA'!B85,"")</f>
        <v>A76</v>
      </c>
      <c r="C85" s="52" t="str">
        <f>+IF(LEN('OSNOVNA PLAČA'!C85)&gt;0,'OSNOVNA PLAČA'!C85,"")</f>
        <v/>
      </c>
      <c r="D85" s="54" t="str">
        <f>+IF(LEN('OSNOVNA PLAČA'!D85)&gt;0,'OSNOVNA PLAČA'!D85,"")</f>
        <v/>
      </c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2"/>
      <c r="AP85" s="32"/>
      <c r="AQ85" s="32"/>
      <c r="AR85" s="32"/>
      <c r="AS85" s="32"/>
      <c r="AT85" s="32"/>
      <c r="AU85" s="32"/>
      <c r="AV85" s="32"/>
    </row>
    <row r="86" spans="1:48" ht="28.5" customHeight="1" x14ac:dyDescent="0.25">
      <c r="A86" s="51">
        <f>'OSNOVNA PLAČA'!A86</f>
        <v>77</v>
      </c>
      <c r="B86" s="155" t="str">
        <f>+IF(LEN('OSNOVNA PLAČA'!B86)&gt;0,'OSNOVNA PLAČA'!B86,"")</f>
        <v>A77</v>
      </c>
      <c r="C86" s="52" t="str">
        <f>+IF(LEN('OSNOVNA PLAČA'!C86)&gt;0,'OSNOVNA PLAČA'!C86,"")</f>
        <v/>
      </c>
      <c r="D86" s="54" t="str">
        <f>+IF(LEN('OSNOVNA PLAČA'!D86)&gt;0,'OSNOVNA PLAČA'!D86,"")</f>
        <v/>
      </c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2"/>
      <c r="AP86" s="32"/>
      <c r="AQ86" s="32"/>
      <c r="AR86" s="32"/>
      <c r="AS86" s="32"/>
      <c r="AT86" s="32"/>
      <c r="AU86" s="32"/>
      <c r="AV86" s="32"/>
    </row>
    <row r="87" spans="1:48" ht="28.5" customHeight="1" x14ac:dyDescent="0.25">
      <c r="A87" s="51">
        <f>'OSNOVNA PLAČA'!A87</f>
        <v>78</v>
      </c>
      <c r="B87" s="155" t="str">
        <f>+IF(LEN('OSNOVNA PLAČA'!B87)&gt;0,'OSNOVNA PLAČA'!B87,"")</f>
        <v>A78</v>
      </c>
      <c r="C87" s="52" t="str">
        <f>+IF(LEN('OSNOVNA PLAČA'!C87)&gt;0,'OSNOVNA PLAČA'!C87,"")</f>
        <v/>
      </c>
      <c r="D87" s="54" t="str">
        <f>+IF(LEN('OSNOVNA PLAČA'!D87)&gt;0,'OSNOVNA PLAČA'!D87,"")</f>
        <v/>
      </c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2"/>
      <c r="AP87" s="32"/>
      <c r="AQ87" s="32"/>
      <c r="AR87" s="32"/>
      <c r="AS87" s="32"/>
      <c r="AT87" s="32"/>
      <c r="AU87" s="32"/>
      <c r="AV87" s="32"/>
    </row>
    <row r="88" spans="1:48" ht="28.5" customHeight="1" x14ac:dyDescent="0.25">
      <c r="A88" s="51">
        <f>'OSNOVNA PLAČA'!A88</f>
        <v>79</v>
      </c>
      <c r="B88" s="155" t="str">
        <f>+IF(LEN('OSNOVNA PLAČA'!B88)&gt;0,'OSNOVNA PLAČA'!B88,"")</f>
        <v>A79</v>
      </c>
      <c r="C88" s="52" t="str">
        <f>+IF(LEN('OSNOVNA PLAČA'!C88)&gt;0,'OSNOVNA PLAČA'!C88,"")</f>
        <v/>
      </c>
      <c r="D88" s="54" t="str">
        <f>+IF(LEN('OSNOVNA PLAČA'!D88)&gt;0,'OSNOVNA PLAČA'!D88,"")</f>
        <v/>
      </c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2"/>
      <c r="AP88" s="32"/>
      <c r="AQ88" s="32"/>
      <c r="AR88" s="32"/>
      <c r="AS88" s="32"/>
      <c r="AT88" s="32"/>
      <c r="AU88" s="32"/>
      <c r="AV88" s="32"/>
    </row>
    <row r="89" spans="1:48" ht="28.5" customHeight="1" x14ac:dyDescent="0.25">
      <c r="A89" s="51">
        <f>'OSNOVNA PLAČA'!A89</f>
        <v>80</v>
      </c>
      <c r="B89" s="155" t="str">
        <f>+IF(LEN('OSNOVNA PLAČA'!B89)&gt;0,'OSNOVNA PLAČA'!B89,"")</f>
        <v>A80</v>
      </c>
      <c r="C89" s="52" t="str">
        <f>+IF(LEN('OSNOVNA PLAČA'!C89)&gt;0,'OSNOVNA PLAČA'!C89,"")</f>
        <v/>
      </c>
      <c r="D89" s="54" t="str">
        <f>+IF(LEN('OSNOVNA PLAČA'!D89)&gt;0,'OSNOVNA PLAČA'!D89,"")</f>
        <v/>
      </c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2"/>
      <c r="AP89" s="32"/>
      <c r="AQ89" s="32"/>
      <c r="AR89" s="32"/>
      <c r="AS89" s="32"/>
      <c r="AT89" s="32"/>
      <c r="AU89" s="32"/>
      <c r="AV89" s="32"/>
    </row>
    <row r="90" spans="1:48" ht="28.5" customHeight="1" x14ac:dyDescent="0.25">
      <c r="A90" s="51">
        <f>'OSNOVNA PLAČA'!A90</f>
        <v>81</v>
      </c>
      <c r="B90" s="155" t="str">
        <f>+IF(LEN('OSNOVNA PLAČA'!B90)&gt;0,'OSNOVNA PLAČA'!B90,"")</f>
        <v>A81</v>
      </c>
      <c r="C90" s="52" t="str">
        <f>+IF(LEN('OSNOVNA PLAČA'!C90)&gt;0,'OSNOVNA PLAČA'!C90,"")</f>
        <v/>
      </c>
      <c r="D90" s="54" t="str">
        <f>+IF(LEN('OSNOVNA PLAČA'!D90)&gt;0,'OSNOVNA PLAČA'!D90,"")</f>
        <v/>
      </c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2"/>
      <c r="AP90" s="32"/>
      <c r="AQ90" s="32"/>
      <c r="AR90" s="32"/>
      <c r="AS90" s="32"/>
      <c r="AT90" s="32"/>
      <c r="AU90" s="32"/>
      <c r="AV90" s="32"/>
    </row>
    <row r="91" spans="1:48" ht="28.5" customHeight="1" x14ac:dyDescent="0.25">
      <c r="A91" s="51">
        <f>'OSNOVNA PLAČA'!A91</f>
        <v>82</v>
      </c>
      <c r="B91" s="155" t="str">
        <f>+IF(LEN('OSNOVNA PLAČA'!B91)&gt;0,'OSNOVNA PLAČA'!B91,"")</f>
        <v>A82</v>
      </c>
      <c r="C91" s="52" t="str">
        <f>+IF(LEN('OSNOVNA PLAČA'!C91)&gt;0,'OSNOVNA PLAČA'!C91,"")</f>
        <v/>
      </c>
      <c r="D91" s="54" t="str">
        <f>+IF(LEN('OSNOVNA PLAČA'!D91)&gt;0,'OSNOVNA PLAČA'!D91,"")</f>
        <v/>
      </c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2"/>
      <c r="AP91" s="32"/>
      <c r="AQ91" s="32"/>
      <c r="AR91" s="32"/>
      <c r="AS91" s="32"/>
      <c r="AT91" s="32"/>
      <c r="AU91" s="32"/>
      <c r="AV91" s="32"/>
    </row>
    <row r="92" spans="1:48" ht="28.5" customHeight="1" x14ac:dyDescent="0.25">
      <c r="A92" s="51">
        <f>'OSNOVNA PLAČA'!A92</f>
        <v>83</v>
      </c>
      <c r="B92" s="155" t="str">
        <f>+IF(LEN('OSNOVNA PLAČA'!B92)&gt;0,'OSNOVNA PLAČA'!B92,"")</f>
        <v>A83</v>
      </c>
      <c r="C92" s="52" t="str">
        <f>+IF(LEN('OSNOVNA PLAČA'!C92)&gt;0,'OSNOVNA PLAČA'!C92,"")</f>
        <v/>
      </c>
      <c r="D92" s="54" t="str">
        <f>+IF(LEN('OSNOVNA PLAČA'!D92)&gt;0,'OSNOVNA PLAČA'!D92,"")</f>
        <v/>
      </c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2"/>
      <c r="AP92" s="32"/>
      <c r="AQ92" s="32"/>
      <c r="AR92" s="32"/>
      <c r="AS92" s="32"/>
      <c r="AT92" s="32"/>
      <c r="AU92" s="32"/>
      <c r="AV92" s="32"/>
    </row>
    <row r="93" spans="1:48" ht="28.5" customHeight="1" x14ac:dyDescent="0.25">
      <c r="A93" s="51">
        <f>'OSNOVNA PLAČA'!A93</f>
        <v>84</v>
      </c>
      <c r="B93" s="155" t="str">
        <f>+IF(LEN('OSNOVNA PLAČA'!B93)&gt;0,'OSNOVNA PLAČA'!B93,"")</f>
        <v>A84</v>
      </c>
      <c r="C93" s="52" t="str">
        <f>+IF(LEN('OSNOVNA PLAČA'!C93)&gt;0,'OSNOVNA PLAČA'!C93,"")</f>
        <v/>
      </c>
      <c r="D93" s="54" t="str">
        <f>+IF(LEN('OSNOVNA PLAČA'!D93)&gt;0,'OSNOVNA PLAČA'!D93,"")</f>
        <v/>
      </c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2"/>
      <c r="AP93" s="32"/>
      <c r="AQ93" s="32"/>
      <c r="AR93" s="32"/>
      <c r="AS93" s="32"/>
      <c r="AT93" s="32"/>
      <c r="AU93" s="32"/>
      <c r="AV93" s="32"/>
    </row>
    <row r="94" spans="1:48" ht="28.5" customHeight="1" x14ac:dyDescent="0.25">
      <c r="A94" s="51">
        <f>'OSNOVNA PLAČA'!A94</f>
        <v>85</v>
      </c>
      <c r="B94" s="155" t="str">
        <f>+IF(LEN('OSNOVNA PLAČA'!B94)&gt;0,'OSNOVNA PLAČA'!B94,"")</f>
        <v>A85</v>
      </c>
      <c r="C94" s="52" t="str">
        <f>+IF(LEN('OSNOVNA PLAČA'!C94)&gt;0,'OSNOVNA PLAČA'!C94,"")</f>
        <v/>
      </c>
      <c r="D94" s="54" t="str">
        <f>+IF(LEN('OSNOVNA PLAČA'!D94)&gt;0,'OSNOVNA PLAČA'!D94,"")</f>
        <v/>
      </c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2"/>
      <c r="AP94" s="32"/>
      <c r="AQ94" s="32"/>
      <c r="AR94" s="32"/>
      <c r="AS94" s="32"/>
      <c r="AT94" s="32"/>
      <c r="AU94" s="32"/>
      <c r="AV94" s="32"/>
    </row>
    <row r="95" spans="1:48" ht="28.5" customHeight="1" x14ac:dyDescent="0.25">
      <c r="A95" s="51">
        <f>'OSNOVNA PLAČA'!A95</f>
        <v>86</v>
      </c>
      <c r="B95" s="155" t="str">
        <f>+IF(LEN('OSNOVNA PLAČA'!B95)&gt;0,'OSNOVNA PLAČA'!B95,"")</f>
        <v>A86</v>
      </c>
      <c r="C95" s="52" t="str">
        <f>+IF(LEN('OSNOVNA PLAČA'!C95)&gt;0,'OSNOVNA PLAČA'!C95,"")</f>
        <v/>
      </c>
      <c r="D95" s="54" t="str">
        <f>+IF(LEN('OSNOVNA PLAČA'!D95)&gt;0,'OSNOVNA PLAČA'!D95,"")</f>
        <v/>
      </c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2"/>
      <c r="AP95" s="32"/>
      <c r="AQ95" s="32"/>
      <c r="AR95" s="32"/>
      <c r="AS95" s="32"/>
      <c r="AT95" s="32"/>
      <c r="AU95" s="32"/>
      <c r="AV95" s="32"/>
    </row>
    <row r="96" spans="1:48" ht="28.5" customHeight="1" x14ac:dyDescent="0.25">
      <c r="A96" s="51">
        <f>'OSNOVNA PLAČA'!A96</f>
        <v>87</v>
      </c>
      <c r="B96" s="155" t="str">
        <f>+IF(LEN('OSNOVNA PLAČA'!B96)&gt;0,'OSNOVNA PLAČA'!B96,"")</f>
        <v>A87</v>
      </c>
      <c r="C96" s="52" t="str">
        <f>+IF(LEN('OSNOVNA PLAČA'!C96)&gt;0,'OSNOVNA PLAČA'!C96,"")</f>
        <v/>
      </c>
      <c r="D96" s="54" t="str">
        <f>+IF(LEN('OSNOVNA PLAČA'!D96)&gt;0,'OSNOVNA PLAČA'!D96,"")</f>
        <v/>
      </c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2"/>
      <c r="AP96" s="32"/>
      <c r="AQ96" s="32"/>
      <c r="AR96" s="32"/>
      <c r="AS96" s="32"/>
      <c r="AT96" s="32"/>
      <c r="AU96" s="32"/>
      <c r="AV96" s="32"/>
    </row>
    <row r="97" spans="1:48" ht="28.5" customHeight="1" x14ac:dyDescent="0.25">
      <c r="A97" s="51">
        <f>'OSNOVNA PLAČA'!A97</f>
        <v>88</v>
      </c>
      <c r="B97" s="155" t="str">
        <f>+IF(LEN('OSNOVNA PLAČA'!B97)&gt;0,'OSNOVNA PLAČA'!B97,"")</f>
        <v>A88</v>
      </c>
      <c r="C97" s="52" t="str">
        <f>+IF(LEN('OSNOVNA PLAČA'!C97)&gt;0,'OSNOVNA PLAČA'!C97,"")</f>
        <v/>
      </c>
      <c r="D97" s="54" t="str">
        <f>+IF(LEN('OSNOVNA PLAČA'!D97)&gt;0,'OSNOVNA PLAČA'!D97,"")</f>
        <v/>
      </c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2"/>
      <c r="AP97" s="32"/>
      <c r="AQ97" s="32"/>
      <c r="AR97" s="32"/>
      <c r="AS97" s="32"/>
      <c r="AT97" s="32"/>
      <c r="AU97" s="32"/>
      <c r="AV97" s="32"/>
    </row>
    <row r="98" spans="1:48" ht="28.5" customHeight="1" x14ac:dyDescent="0.25">
      <c r="A98" s="51">
        <f>'OSNOVNA PLAČA'!A98</f>
        <v>89</v>
      </c>
      <c r="B98" s="155" t="str">
        <f>+IF(LEN('OSNOVNA PLAČA'!B98)&gt;0,'OSNOVNA PLAČA'!B98,"")</f>
        <v>A89</v>
      </c>
      <c r="C98" s="52" t="str">
        <f>+IF(LEN('OSNOVNA PLAČA'!C98)&gt;0,'OSNOVNA PLAČA'!C98,"")</f>
        <v/>
      </c>
      <c r="D98" s="54" t="str">
        <f>+IF(LEN('OSNOVNA PLAČA'!D98)&gt;0,'OSNOVNA PLAČA'!D98,"")</f>
        <v/>
      </c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2"/>
      <c r="AP98" s="32"/>
      <c r="AQ98" s="32"/>
      <c r="AR98" s="32"/>
      <c r="AS98" s="32"/>
      <c r="AT98" s="32"/>
      <c r="AU98" s="32"/>
      <c r="AV98" s="32"/>
    </row>
    <row r="99" spans="1:48" ht="28.5" customHeight="1" x14ac:dyDescent="0.25">
      <c r="A99" s="51">
        <f>'OSNOVNA PLAČA'!A99</f>
        <v>90</v>
      </c>
      <c r="B99" s="155" t="str">
        <f>+IF(LEN('OSNOVNA PLAČA'!B99)&gt;0,'OSNOVNA PLAČA'!B99,"")</f>
        <v>A90</v>
      </c>
      <c r="C99" s="52" t="str">
        <f>+IF(LEN('OSNOVNA PLAČA'!C99)&gt;0,'OSNOVNA PLAČA'!C99,"")</f>
        <v/>
      </c>
      <c r="D99" s="54" t="str">
        <f>+IF(LEN('OSNOVNA PLAČA'!D99)&gt;0,'OSNOVNA PLAČA'!D99,"")</f>
        <v/>
      </c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2"/>
      <c r="AP99" s="32"/>
      <c r="AQ99" s="32"/>
      <c r="AR99" s="32"/>
      <c r="AS99" s="32"/>
      <c r="AT99" s="32"/>
      <c r="AU99" s="32"/>
      <c r="AV99" s="32"/>
    </row>
    <row r="100" spans="1:48" ht="28.5" customHeight="1" x14ac:dyDescent="0.25">
      <c r="A100" s="51">
        <f>'OSNOVNA PLAČA'!A100</f>
        <v>91</v>
      </c>
      <c r="B100" s="155" t="str">
        <f>+IF(LEN('OSNOVNA PLAČA'!B100)&gt;0,'OSNOVNA PLAČA'!B100,"")</f>
        <v>A91</v>
      </c>
      <c r="C100" s="52" t="str">
        <f>+IF(LEN('OSNOVNA PLAČA'!C100)&gt;0,'OSNOVNA PLAČA'!C100,"")</f>
        <v/>
      </c>
      <c r="D100" s="54" t="str">
        <f>+IF(LEN('OSNOVNA PLAČA'!D100)&gt;0,'OSNOVNA PLAČA'!D100,"")</f>
        <v/>
      </c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2"/>
      <c r="AP100" s="32"/>
      <c r="AQ100" s="32"/>
      <c r="AR100" s="32"/>
      <c r="AS100" s="32"/>
      <c r="AT100" s="32"/>
      <c r="AU100" s="32"/>
      <c r="AV100" s="32"/>
    </row>
    <row r="101" spans="1:48" ht="28.5" customHeight="1" x14ac:dyDescent="0.25">
      <c r="A101" s="51">
        <f>'OSNOVNA PLAČA'!A101</f>
        <v>92</v>
      </c>
      <c r="B101" s="155" t="str">
        <f>+IF(LEN('OSNOVNA PLAČA'!B101)&gt;0,'OSNOVNA PLAČA'!B101,"")</f>
        <v>A92</v>
      </c>
      <c r="C101" s="52" t="str">
        <f>+IF(LEN('OSNOVNA PLAČA'!C101)&gt;0,'OSNOVNA PLAČA'!C101,"")</f>
        <v/>
      </c>
      <c r="D101" s="54" t="str">
        <f>+IF(LEN('OSNOVNA PLAČA'!D101)&gt;0,'OSNOVNA PLAČA'!D101,"")</f>
        <v/>
      </c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2"/>
      <c r="AP101" s="32"/>
      <c r="AQ101" s="32"/>
      <c r="AR101" s="32"/>
      <c r="AS101" s="32"/>
      <c r="AT101" s="32"/>
      <c r="AU101" s="32"/>
      <c r="AV101" s="32"/>
    </row>
    <row r="102" spans="1:48" ht="28.5" customHeight="1" x14ac:dyDescent="0.25">
      <c r="A102" s="51">
        <f>'OSNOVNA PLAČA'!A102</f>
        <v>93</v>
      </c>
      <c r="B102" s="155" t="str">
        <f>+IF(LEN('OSNOVNA PLAČA'!B102)&gt;0,'OSNOVNA PLAČA'!B102,"")</f>
        <v>A93</v>
      </c>
      <c r="C102" s="52" t="str">
        <f>+IF(LEN('OSNOVNA PLAČA'!C102)&gt;0,'OSNOVNA PLAČA'!C102,"")</f>
        <v/>
      </c>
      <c r="D102" s="54" t="str">
        <f>+IF(LEN('OSNOVNA PLAČA'!D102)&gt;0,'OSNOVNA PLAČA'!D102,"")</f>
        <v/>
      </c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2"/>
      <c r="AP102" s="32"/>
      <c r="AQ102" s="32"/>
      <c r="AR102" s="32"/>
      <c r="AS102" s="32"/>
      <c r="AT102" s="32"/>
      <c r="AU102" s="32"/>
      <c r="AV102" s="32"/>
    </row>
    <row r="103" spans="1:48" ht="28.5" customHeight="1" x14ac:dyDescent="0.25">
      <c r="A103" s="51">
        <f>'OSNOVNA PLAČA'!A103</f>
        <v>94</v>
      </c>
      <c r="B103" s="155" t="str">
        <f>+IF(LEN('OSNOVNA PLAČA'!B103)&gt;0,'OSNOVNA PLAČA'!B103,"")</f>
        <v>A94</v>
      </c>
      <c r="C103" s="52" t="str">
        <f>+IF(LEN('OSNOVNA PLAČA'!C103)&gt;0,'OSNOVNA PLAČA'!C103,"")</f>
        <v/>
      </c>
      <c r="D103" s="54" t="str">
        <f>+IF(LEN('OSNOVNA PLAČA'!D103)&gt;0,'OSNOVNA PLAČA'!D103,"")</f>
        <v/>
      </c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2"/>
      <c r="AP103" s="32"/>
      <c r="AQ103" s="32"/>
      <c r="AR103" s="32"/>
      <c r="AS103" s="32"/>
      <c r="AT103" s="32"/>
      <c r="AU103" s="32"/>
      <c r="AV103" s="32"/>
    </row>
    <row r="104" spans="1:48" ht="28.5" customHeight="1" x14ac:dyDescent="0.25">
      <c r="A104" s="51">
        <f>'OSNOVNA PLAČA'!A104</f>
        <v>95</v>
      </c>
      <c r="B104" s="155" t="str">
        <f>+IF(LEN('OSNOVNA PLAČA'!B104)&gt;0,'OSNOVNA PLAČA'!B104,"")</f>
        <v>A95</v>
      </c>
      <c r="C104" s="52" t="str">
        <f>+IF(LEN('OSNOVNA PLAČA'!C104)&gt;0,'OSNOVNA PLAČA'!C104,"")</f>
        <v/>
      </c>
      <c r="D104" s="54" t="str">
        <f>+IF(LEN('OSNOVNA PLAČA'!D104)&gt;0,'OSNOVNA PLAČA'!D104,"")</f>
        <v/>
      </c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2"/>
      <c r="AP104" s="32"/>
      <c r="AQ104" s="32"/>
      <c r="AR104" s="32"/>
      <c r="AS104" s="32"/>
      <c r="AT104" s="32"/>
      <c r="AU104" s="32"/>
      <c r="AV104" s="32"/>
    </row>
    <row r="105" spans="1:48" ht="28.5" customHeight="1" x14ac:dyDescent="0.25">
      <c r="A105" s="51">
        <f>'OSNOVNA PLAČA'!A105</f>
        <v>96</v>
      </c>
      <c r="B105" s="155" t="str">
        <f>+IF(LEN('OSNOVNA PLAČA'!B105)&gt;0,'OSNOVNA PLAČA'!B105,"")</f>
        <v>A96</v>
      </c>
      <c r="C105" s="52" t="str">
        <f>+IF(LEN('OSNOVNA PLAČA'!C105)&gt;0,'OSNOVNA PLAČA'!C105,"")</f>
        <v/>
      </c>
      <c r="D105" s="54" t="str">
        <f>+IF(LEN('OSNOVNA PLAČA'!D105)&gt;0,'OSNOVNA PLAČA'!D105,"")</f>
        <v/>
      </c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2"/>
      <c r="AP105" s="32"/>
      <c r="AQ105" s="32"/>
      <c r="AR105" s="32"/>
      <c r="AS105" s="32"/>
      <c r="AT105" s="32"/>
      <c r="AU105" s="32"/>
      <c r="AV105" s="32"/>
    </row>
    <row r="106" spans="1:48" ht="28.5" customHeight="1" x14ac:dyDescent="0.25">
      <c r="A106" s="51">
        <f>'OSNOVNA PLAČA'!A106</f>
        <v>97</v>
      </c>
      <c r="B106" s="155" t="str">
        <f>+IF(LEN('OSNOVNA PLAČA'!B106)&gt;0,'OSNOVNA PLAČA'!B106,"")</f>
        <v>A97</v>
      </c>
      <c r="C106" s="52" t="str">
        <f>+IF(LEN('OSNOVNA PLAČA'!C106)&gt;0,'OSNOVNA PLAČA'!C106,"")</f>
        <v/>
      </c>
      <c r="D106" s="54" t="str">
        <f>+IF(LEN('OSNOVNA PLAČA'!D106)&gt;0,'OSNOVNA PLAČA'!D106,"")</f>
        <v/>
      </c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2"/>
      <c r="AP106" s="32"/>
      <c r="AQ106" s="32"/>
      <c r="AR106" s="32"/>
      <c r="AS106" s="32"/>
      <c r="AT106" s="32"/>
      <c r="AU106" s="32"/>
      <c r="AV106" s="32"/>
    </row>
    <row r="107" spans="1:48" ht="28.5" customHeight="1" x14ac:dyDescent="0.25">
      <c r="A107" s="51">
        <f>'OSNOVNA PLAČA'!A107</f>
        <v>98</v>
      </c>
      <c r="B107" s="155" t="str">
        <f>+IF(LEN('OSNOVNA PLAČA'!B107)&gt;0,'OSNOVNA PLAČA'!B107,"")</f>
        <v>A98</v>
      </c>
      <c r="C107" s="52" t="str">
        <f>+IF(LEN('OSNOVNA PLAČA'!C107)&gt;0,'OSNOVNA PLAČA'!C107,"")</f>
        <v/>
      </c>
      <c r="D107" s="54" t="str">
        <f>+IF(LEN('OSNOVNA PLAČA'!D107)&gt;0,'OSNOVNA PLAČA'!D107,"")</f>
        <v/>
      </c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2"/>
      <c r="AP107" s="32"/>
      <c r="AQ107" s="32"/>
      <c r="AR107" s="32"/>
      <c r="AS107" s="32"/>
      <c r="AT107" s="32"/>
      <c r="AU107" s="32"/>
      <c r="AV107" s="32"/>
    </row>
    <row r="108" spans="1:48" ht="28.5" customHeight="1" x14ac:dyDescent="0.25">
      <c r="A108" s="51">
        <f>'OSNOVNA PLAČA'!A108</f>
        <v>99</v>
      </c>
      <c r="B108" s="155" t="str">
        <f>+IF(LEN('OSNOVNA PLAČA'!B108)&gt;0,'OSNOVNA PLAČA'!B108,"")</f>
        <v>A99</v>
      </c>
      <c r="C108" s="52" t="str">
        <f>+IF(LEN('OSNOVNA PLAČA'!C108)&gt;0,'OSNOVNA PLAČA'!C108,"")</f>
        <v/>
      </c>
      <c r="D108" s="54" t="str">
        <f>+IF(LEN('OSNOVNA PLAČA'!D108)&gt;0,'OSNOVNA PLAČA'!D108,"")</f>
        <v/>
      </c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2"/>
      <c r="AP108" s="32"/>
      <c r="AQ108" s="32"/>
      <c r="AR108" s="32"/>
      <c r="AS108" s="32"/>
      <c r="AT108" s="32"/>
      <c r="AU108" s="32"/>
      <c r="AV108" s="32"/>
    </row>
    <row r="109" spans="1:48" ht="28.5" customHeight="1" x14ac:dyDescent="0.25">
      <c r="A109" s="51">
        <f>'OSNOVNA PLAČA'!A109</f>
        <v>100</v>
      </c>
      <c r="B109" s="155" t="str">
        <f>+IF(LEN('OSNOVNA PLAČA'!B109)&gt;0,'OSNOVNA PLAČA'!B109,"")</f>
        <v>A100</v>
      </c>
      <c r="C109" s="52" t="str">
        <f>+IF(LEN('OSNOVNA PLAČA'!C109)&gt;0,'OSNOVNA PLAČA'!C109,"")</f>
        <v/>
      </c>
      <c r="D109" s="54" t="str">
        <f>+IF(LEN('OSNOVNA PLAČA'!D109)&gt;0,'OSNOVNA PLAČA'!D109,"")</f>
        <v/>
      </c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2"/>
      <c r="AP109" s="32"/>
      <c r="AQ109" s="32"/>
      <c r="AR109" s="32"/>
      <c r="AS109" s="32"/>
      <c r="AT109" s="32"/>
      <c r="AU109" s="32"/>
      <c r="AV109" s="32"/>
    </row>
    <row r="110" spans="1:48" ht="28.5" customHeight="1" x14ac:dyDescent="0.25">
      <c r="A110" s="51">
        <f>'OSNOVNA PLAČA'!A110</f>
        <v>101</v>
      </c>
      <c r="B110" s="155" t="str">
        <f>+IF(LEN('OSNOVNA PLAČA'!B110)&gt;0,'OSNOVNA PLAČA'!B110,"")</f>
        <v>A101</v>
      </c>
      <c r="C110" s="52" t="str">
        <f>+IF(LEN('OSNOVNA PLAČA'!C110)&gt;0,'OSNOVNA PLAČA'!C110,"")</f>
        <v>VII</v>
      </c>
      <c r="D110" s="54">
        <f>+IF(LEN('OSNOVNA PLAČA'!D110)&gt;0,'OSNOVNA PLAČA'!D110,"")</f>
        <v>54</v>
      </c>
      <c r="E110" s="5">
        <v>3500</v>
      </c>
      <c r="F110" s="5">
        <v>3500</v>
      </c>
      <c r="G110" s="5">
        <v>3500</v>
      </c>
      <c r="H110" s="5">
        <v>3500</v>
      </c>
      <c r="I110" s="5">
        <v>3500</v>
      </c>
      <c r="J110" s="5">
        <v>3500</v>
      </c>
      <c r="K110" s="5">
        <v>3500</v>
      </c>
      <c r="L110" s="5">
        <v>3500</v>
      </c>
      <c r="M110" s="5">
        <v>3500</v>
      </c>
      <c r="N110" s="5">
        <v>3500</v>
      </c>
      <c r="O110" s="5">
        <v>3500</v>
      </c>
      <c r="P110" s="5">
        <v>3500</v>
      </c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2"/>
      <c r="AP110" s="32"/>
      <c r="AQ110" s="32"/>
      <c r="AR110" s="32"/>
      <c r="AS110" s="32"/>
      <c r="AT110" s="32"/>
      <c r="AU110" s="32"/>
      <c r="AV110" s="32"/>
    </row>
    <row r="111" spans="1:48" ht="28.5" customHeight="1" x14ac:dyDescent="0.25">
      <c r="A111" s="51">
        <f>'OSNOVNA PLAČA'!A111</f>
        <v>102</v>
      </c>
      <c r="B111" s="155" t="str">
        <f>+IF(LEN('OSNOVNA PLAČA'!B111)&gt;0,'OSNOVNA PLAČA'!B111,"")</f>
        <v>A102</v>
      </c>
      <c r="C111" s="52" t="str">
        <f>+IF(LEN('OSNOVNA PLAČA'!C111)&gt;0,'OSNOVNA PLAČA'!C111,"")</f>
        <v/>
      </c>
      <c r="D111" s="54" t="str">
        <f>+IF(LEN('OSNOVNA PLAČA'!D111)&gt;0,'OSNOVNA PLAČA'!D111,"")</f>
        <v/>
      </c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2"/>
      <c r="AP111" s="32"/>
      <c r="AQ111" s="32"/>
      <c r="AR111" s="32"/>
      <c r="AS111" s="32"/>
      <c r="AT111" s="32"/>
      <c r="AU111" s="32"/>
      <c r="AV111" s="32"/>
    </row>
    <row r="112" spans="1:48" ht="28.5" customHeight="1" x14ac:dyDescent="0.25">
      <c r="A112" s="51">
        <f>'OSNOVNA PLAČA'!A112</f>
        <v>103</v>
      </c>
      <c r="B112" s="155" t="str">
        <f>+IF(LEN('OSNOVNA PLAČA'!B112)&gt;0,'OSNOVNA PLAČA'!B112,"")</f>
        <v>A103</v>
      </c>
      <c r="C112" s="52" t="str">
        <f>+IF(LEN('OSNOVNA PLAČA'!C112)&gt;0,'OSNOVNA PLAČA'!C112,"")</f>
        <v/>
      </c>
      <c r="D112" s="54" t="str">
        <f>+IF(LEN('OSNOVNA PLAČA'!D112)&gt;0,'OSNOVNA PLAČA'!D112,"")</f>
        <v/>
      </c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2"/>
      <c r="AP112" s="32"/>
      <c r="AQ112" s="32"/>
      <c r="AR112" s="32"/>
      <c r="AS112" s="32"/>
      <c r="AT112" s="32"/>
      <c r="AU112" s="32"/>
      <c r="AV112" s="32"/>
    </row>
    <row r="113" spans="1:48" ht="28.5" customHeight="1" x14ac:dyDescent="0.25">
      <c r="A113" s="51">
        <f>'OSNOVNA PLAČA'!A113</f>
        <v>104</v>
      </c>
      <c r="B113" s="155" t="str">
        <f>+IF(LEN('OSNOVNA PLAČA'!B113)&gt;0,'OSNOVNA PLAČA'!B113,"")</f>
        <v>A104</v>
      </c>
      <c r="C113" s="52" t="str">
        <f>+IF(LEN('OSNOVNA PLAČA'!C113)&gt;0,'OSNOVNA PLAČA'!C113,"")</f>
        <v/>
      </c>
      <c r="D113" s="54" t="str">
        <f>+IF(LEN('OSNOVNA PLAČA'!D113)&gt;0,'OSNOVNA PLAČA'!D113,"")</f>
        <v/>
      </c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2"/>
      <c r="AP113" s="32"/>
      <c r="AQ113" s="32"/>
      <c r="AR113" s="32"/>
      <c r="AS113" s="32"/>
      <c r="AT113" s="32"/>
      <c r="AU113" s="32"/>
      <c r="AV113" s="32"/>
    </row>
    <row r="114" spans="1:48" ht="28.5" customHeight="1" x14ac:dyDescent="0.25">
      <c r="A114" s="51">
        <f>'OSNOVNA PLAČA'!A114</f>
        <v>105</v>
      </c>
      <c r="B114" s="155" t="str">
        <f>+IF(LEN('OSNOVNA PLAČA'!B114)&gt;0,'OSNOVNA PLAČA'!B114,"")</f>
        <v>A105</v>
      </c>
      <c r="C114" s="52" t="str">
        <f>+IF(LEN('OSNOVNA PLAČA'!C114)&gt;0,'OSNOVNA PLAČA'!C114,"")</f>
        <v/>
      </c>
      <c r="D114" s="54" t="str">
        <f>+IF(LEN('OSNOVNA PLAČA'!D114)&gt;0,'OSNOVNA PLAČA'!D114,"")</f>
        <v/>
      </c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2"/>
      <c r="AP114" s="32"/>
      <c r="AQ114" s="32"/>
      <c r="AR114" s="32"/>
      <c r="AS114" s="32"/>
      <c r="AT114" s="32"/>
      <c r="AU114" s="32"/>
      <c r="AV114" s="32"/>
    </row>
    <row r="115" spans="1:48" ht="28.5" customHeight="1" x14ac:dyDescent="0.25">
      <c r="A115" s="51">
        <f>'OSNOVNA PLAČA'!A115</f>
        <v>106</v>
      </c>
      <c r="B115" s="155" t="str">
        <f>+IF(LEN('OSNOVNA PLAČA'!B115)&gt;0,'OSNOVNA PLAČA'!B115,"")</f>
        <v>A106</v>
      </c>
      <c r="C115" s="52" t="str">
        <f>+IF(LEN('OSNOVNA PLAČA'!C115)&gt;0,'OSNOVNA PLAČA'!C115,"")</f>
        <v/>
      </c>
      <c r="D115" s="54" t="str">
        <f>+IF(LEN('OSNOVNA PLAČA'!D115)&gt;0,'OSNOVNA PLAČA'!D115,"")</f>
        <v/>
      </c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2"/>
      <c r="AP115" s="32"/>
      <c r="AQ115" s="32"/>
      <c r="AR115" s="32"/>
      <c r="AS115" s="32"/>
      <c r="AT115" s="32"/>
      <c r="AU115" s="32"/>
      <c r="AV115" s="32"/>
    </row>
    <row r="116" spans="1:48" ht="28.5" customHeight="1" x14ac:dyDescent="0.25">
      <c r="A116" s="51">
        <f>'OSNOVNA PLAČA'!A116</f>
        <v>107</v>
      </c>
      <c r="B116" s="155" t="str">
        <f>+IF(LEN('OSNOVNA PLAČA'!B116)&gt;0,'OSNOVNA PLAČA'!B116,"")</f>
        <v>A107</v>
      </c>
      <c r="C116" s="52" t="str">
        <f>+IF(LEN('OSNOVNA PLAČA'!C116)&gt;0,'OSNOVNA PLAČA'!C116,"")</f>
        <v/>
      </c>
      <c r="D116" s="54" t="str">
        <f>+IF(LEN('OSNOVNA PLAČA'!D116)&gt;0,'OSNOVNA PLAČA'!D116,"")</f>
        <v/>
      </c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2"/>
      <c r="AP116" s="32"/>
      <c r="AQ116" s="32"/>
      <c r="AR116" s="32"/>
      <c r="AS116" s="32"/>
      <c r="AT116" s="32"/>
      <c r="AU116" s="32"/>
      <c r="AV116" s="32"/>
    </row>
    <row r="117" spans="1:48" ht="28.5" customHeight="1" x14ac:dyDescent="0.25">
      <c r="A117" s="51">
        <f>'OSNOVNA PLAČA'!A117</f>
        <v>108</v>
      </c>
      <c r="B117" s="155" t="str">
        <f>+IF(LEN('OSNOVNA PLAČA'!B117)&gt;0,'OSNOVNA PLAČA'!B117,"")</f>
        <v>A108</v>
      </c>
      <c r="C117" s="52" t="str">
        <f>+IF(LEN('OSNOVNA PLAČA'!C117)&gt;0,'OSNOVNA PLAČA'!C117,"")</f>
        <v/>
      </c>
      <c r="D117" s="54" t="str">
        <f>+IF(LEN('OSNOVNA PLAČA'!D117)&gt;0,'OSNOVNA PLAČA'!D117,"")</f>
        <v/>
      </c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2"/>
      <c r="AP117" s="32"/>
      <c r="AQ117" s="32"/>
      <c r="AR117" s="32"/>
      <c r="AS117" s="32"/>
      <c r="AT117" s="32"/>
      <c r="AU117" s="32"/>
      <c r="AV117" s="32"/>
    </row>
    <row r="118" spans="1:48" ht="28.5" customHeight="1" x14ac:dyDescent="0.25">
      <c r="A118" s="51">
        <f>'OSNOVNA PLAČA'!A118</f>
        <v>109</v>
      </c>
      <c r="B118" s="155" t="str">
        <f>+IF(LEN('OSNOVNA PLAČA'!B118)&gt;0,'OSNOVNA PLAČA'!B118,"")</f>
        <v>A109</v>
      </c>
      <c r="C118" s="52" t="str">
        <f>+IF(LEN('OSNOVNA PLAČA'!C118)&gt;0,'OSNOVNA PLAČA'!C118,"")</f>
        <v/>
      </c>
      <c r="D118" s="54" t="str">
        <f>+IF(LEN('OSNOVNA PLAČA'!D118)&gt;0,'OSNOVNA PLAČA'!D118,"")</f>
        <v/>
      </c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2"/>
      <c r="AP118" s="32"/>
      <c r="AQ118" s="32"/>
      <c r="AR118" s="32"/>
      <c r="AS118" s="32"/>
      <c r="AT118" s="32"/>
      <c r="AU118" s="32"/>
      <c r="AV118" s="32"/>
    </row>
    <row r="119" spans="1:48" ht="28.5" customHeight="1" x14ac:dyDescent="0.25">
      <c r="A119" s="51">
        <f>'OSNOVNA PLAČA'!A119</f>
        <v>110</v>
      </c>
      <c r="B119" s="155" t="str">
        <f>+IF(LEN('OSNOVNA PLAČA'!B119)&gt;0,'OSNOVNA PLAČA'!B119,"")</f>
        <v>A110</v>
      </c>
      <c r="C119" s="52" t="str">
        <f>+IF(LEN('OSNOVNA PLAČA'!C119)&gt;0,'OSNOVNA PLAČA'!C119,"")</f>
        <v/>
      </c>
      <c r="D119" s="54" t="str">
        <f>+IF(LEN('OSNOVNA PLAČA'!D119)&gt;0,'OSNOVNA PLAČA'!D119,"")</f>
        <v/>
      </c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2"/>
      <c r="AP119" s="32"/>
      <c r="AQ119" s="32"/>
      <c r="AR119" s="32"/>
      <c r="AS119" s="32"/>
      <c r="AT119" s="32"/>
      <c r="AU119" s="32"/>
      <c r="AV119" s="32"/>
    </row>
    <row r="120" spans="1:48" ht="28.5" customHeight="1" x14ac:dyDescent="0.25">
      <c r="A120" s="51">
        <f>'OSNOVNA PLAČA'!A120</f>
        <v>111</v>
      </c>
      <c r="B120" s="155" t="str">
        <f>+IF(LEN('OSNOVNA PLAČA'!B120)&gt;0,'OSNOVNA PLAČA'!B120,"")</f>
        <v>A111</v>
      </c>
      <c r="C120" s="52" t="str">
        <f>+IF(LEN('OSNOVNA PLAČA'!C120)&gt;0,'OSNOVNA PLAČA'!C120,"")</f>
        <v/>
      </c>
      <c r="D120" s="54" t="str">
        <f>+IF(LEN('OSNOVNA PLAČA'!D120)&gt;0,'OSNOVNA PLAČA'!D120,"")</f>
        <v/>
      </c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2"/>
      <c r="AP120" s="32"/>
      <c r="AQ120" s="32"/>
      <c r="AR120" s="32"/>
      <c r="AS120" s="32"/>
      <c r="AT120" s="32"/>
      <c r="AU120" s="32"/>
      <c r="AV120" s="32"/>
    </row>
    <row r="121" spans="1:48" ht="28.5" customHeight="1" x14ac:dyDescent="0.25">
      <c r="A121" s="51">
        <f>'OSNOVNA PLAČA'!A121</f>
        <v>112</v>
      </c>
      <c r="B121" s="155" t="str">
        <f>+IF(LEN('OSNOVNA PLAČA'!B121)&gt;0,'OSNOVNA PLAČA'!B121,"")</f>
        <v>A112</v>
      </c>
      <c r="C121" s="52" t="str">
        <f>+IF(LEN('OSNOVNA PLAČA'!C121)&gt;0,'OSNOVNA PLAČA'!C121,"")</f>
        <v/>
      </c>
      <c r="D121" s="54" t="str">
        <f>+IF(LEN('OSNOVNA PLAČA'!D121)&gt;0,'OSNOVNA PLAČA'!D121,"")</f>
        <v/>
      </c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2"/>
      <c r="AP121" s="32"/>
      <c r="AQ121" s="32"/>
      <c r="AR121" s="32"/>
      <c r="AS121" s="32"/>
      <c r="AT121" s="32"/>
      <c r="AU121" s="32"/>
      <c r="AV121" s="32"/>
    </row>
    <row r="122" spans="1:48" ht="28.5" customHeight="1" x14ac:dyDescent="0.25">
      <c r="A122" s="51">
        <f>'OSNOVNA PLAČA'!A122</f>
        <v>113</v>
      </c>
      <c r="B122" s="155" t="str">
        <f>+IF(LEN('OSNOVNA PLAČA'!B122)&gt;0,'OSNOVNA PLAČA'!B122,"")</f>
        <v>A113</v>
      </c>
      <c r="C122" s="52" t="str">
        <f>+IF(LEN('OSNOVNA PLAČA'!C122)&gt;0,'OSNOVNA PLAČA'!C122,"")</f>
        <v/>
      </c>
      <c r="D122" s="54" t="str">
        <f>+IF(LEN('OSNOVNA PLAČA'!D122)&gt;0,'OSNOVNA PLAČA'!D122,"")</f>
        <v/>
      </c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2"/>
      <c r="AP122" s="32"/>
      <c r="AQ122" s="32"/>
      <c r="AR122" s="32"/>
      <c r="AS122" s="32"/>
      <c r="AT122" s="32"/>
      <c r="AU122" s="32"/>
      <c r="AV122" s="32"/>
    </row>
    <row r="123" spans="1:48" ht="28.5" customHeight="1" x14ac:dyDescent="0.25">
      <c r="A123" s="51">
        <f>'OSNOVNA PLAČA'!A123</f>
        <v>114</v>
      </c>
      <c r="B123" s="155" t="str">
        <f>+IF(LEN('OSNOVNA PLAČA'!B123)&gt;0,'OSNOVNA PLAČA'!B123,"")</f>
        <v>A114</v>
      </c>
      <c r="C123" s="52" t="str">
        <f>+IF(LEN('OSNOVNA PLAČA'!C123)&gt;0,'OSNOVNA PLAČA'!C123,"")</f>
        <v/>
      </c>
      <c r="D123" s="54" t="str">
        <f>+IF(LEN('OSNOVNA PLAČA'!D123)&gt;0,'OSNOVNA PLAČA'!D123,"")</f>
        <v/>
      </c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2"/>
      <c r="AP123" s="32"/>
      <c r="AQ123" s="32"/>
      <c r="AR123" s="32"/>
      <c r="AS123" s="32"/>
      <c r="AT123" s="32"/>
      <c r="AU123" s="32"/>
      <c r="AV123" s="32"/>
    </row>
    <row r="124" spans="1:48" ht="28.5" customHeight="1" x14ac:dyDescent="0.25">
      <c r="A124" s="51">
        <f>'OSNOVNA PLAČA'!A124</f>
        <v>115</v>
      </c>
      <c r="B124" s="155" t="str">
        <f>+IF(LEN('OSNOVNA PLAČA'!B124)&gt;0,'OSNOVNA PLAČA'!B124,"")</f>
        <v>A115</v>
      </c>
      <c r="C124" s="52" t="str">
        <f>+IF(LEN('OSNOVNA PLAČA'!C124)&gt;0,'OSNOVNA PLAČA'!C124,"")</f>
        <v/>
      </c>
      <c r="D124" s="54" t="str">
        <f>+IF(LEN('OSNOVNA PLAČA'!D124)&gt;0,'OSNOVNA PLAČA'!D124,"")</f>
        <v/>
      </c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2"/>
      <c r="AP124" s="32"/>
      <c r="AQ124" s="32"/>
      <c r="AR124" s="32"/>
      <c r="AS124" s="32"/>
      <c r="AT124" s="32"/>
      <c r="AU124" s="32"/>
      <c r="AV124" s="32"/>
    </row>
    <row r="125" spans="1:48" ht="28.5" customHeight="1" x14ac:dyDescent="0.25">
      <c r="A125" s="51">
        <f>'OSNOVNA PLAČA'!A125</f>
        <v>116</v>
      </c>
      <c r="B125" s="155" t="str">
        <f>+IF(LEN('OSNOVNA PLAČA'!B125)&gt;0,'OSNOVNA PLAČA'!B125,"")</f>
        <v>A116</v>
      </c>
      <c r="C125" s="52" t="str">
        <f>+IF(LEN('OSNOVNA PLAČA'!C125)&gt;0,'OSNOVNA PLAČA'!C125,"")</f>
        <v/>
      </c>
      <c r="D125" s="54" t="str">
        <f>+IF(LEN('OSNOVNA PLAČA'!D125)&gt;0,'OSNOVNA PLAČA'!D125,"")</f>
        <v/>
      </c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2"/>
      <c r="AP125" s="32"/>
      <c r="AQ125" s="32"/>
      <c r="AR125" s="32"/>
      <c r="AS125" s="32"/>
      <c r="AT125" s="32"/>
      <c r="AU125" s="32"/>
      <c r="AV125" s="32"/>
    </row>
    <row r="126" spans="1:48" ht="28.5" customHeight="1" x14ac:dyDescent="0.25">
      <c r="A126" s="51">
        <f>'OSNOVNA PLAČA'!A126</f>
        <v>117</v>
      </c>
      <c r="B126" s="155" t="str">
        <f>+IF(LEN('OSNOVNA PLAČA'!B126)&gt;0,'OSNOVNA PLAČA'!B126,"")</f>
        <v>A117</v>
      </c>
      <c r="C126" s="52" t="str">
        <f>+IF(LEN('OSNOVNA PLAČA'!C126)&gt;0,'OSNOVNA PLAČA'!C126,"")</f>
        <v/>
      </c>
      <c r="D126" s="54" t="str">
        <f>+IF(LEN('OSNOVNA PLAČA'!D126)&gt;0,'OSNOVNA PLAČA'!D126,"")</f>
        <v/>
      </c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2"/>
      <c r="AP126" s="32"/>
      <c r="AQ126" s="32"/>
      <c r="AR126" s="32"/>
      <c r="AS126" s="32"/>
      <c r="AT126" s="32"/>
      <c r="AU126" s="32"/>
      <c r="AV126" s="32"/>
    </row>
    <row r="127" spans="1:48" ht="28.5" customHeight="1" x14ac:dyDescent="0.25">
      <c r="A127" s="51">
        <f>'OSNOVNA PLAČA'!A127</f>
        <v>118</v>
      </c>
      <c r="B127" s="155" t="str">
        <f>+IF(LEN('OSNOVNA PLAČA'!B127)&gt;0,'OSNOVNA PLAČA'!B127,"")</f>
        <v>A118</v>
      </c>
      <c r="C127" s="52" t="str">
        <f>+IF(LEN('OSNOVNA PLAČA'!C127)&gt;0,'OSNOVNA PLAČA'!C127,"")</f>
        <v/>
      </c>
      <c r="D127" s="54" t="str">
        <f>+IF(LEN('OSNOVNA PLAČA'!D127)&gt;0,'OSNOVNA PLAČA'!D127,"")</f>
        <v/>
      </c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2"/>
      <c r="AP127" s="32"/>
      <c r="AQ127" s="32"/>
      <c r="AR127" s="32"/>
      <c r="AS127" s="32"/>
      <c r="AT127" s="32"/>
      <c r="AU127" s="32"/>
      <c r="AV127" s="32"/>
    </row>
    <row r="128" spans="1:48" ht="28.5" customHeight="1" x14ac:dyDescent="0.25">
      <c r="A128" s="51">
        <f>'OSNOVNA PLAČA'!A128</f>
        <v>119</v>
      </c>
      <c r="B128" s="155" t="str">
        <f>+IF(LEN('OSNOVNA PLAČA'!B128)&gt;0,'OSNOVNA PLAČA'!B128,"")</f>
        <v>A119</v>
      </c>
      <c r="C128" s="52" t="str">
        <f>+IF(LEN('OSNOVNA PLAČA'!C128)&gt;0,'OSNOVNA PLAČA'!C128,"")</f>
        <v/>
      </c>
      <c r="D128" s="54" t="str">
        <f>+IF(LEN('OSNOVNA PLAČA'!D128)&gt;0,'OSNOVNA PLAČA'!D128,"")</f>
        <v/>
      </c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2"/>
      <c r="AP128" s="32"/>
      <c r="AQ128" s="32"/>
      <c r="AR128" s="32"/>
      <c r="AS128" s="32"/>
      <c r="AT128" s="32"/>
      <c r="AU128" s="32"/>
      <c r="AV128" s="32"/>
    </row>
    <row r="129" spans="1:48" ht="28.5" customHeight="1" x14ac:dyDescent="0.25">
      <c r="A129" s="51">
        <f>'OSNOVNA PLAČA'!A129</f>
        <v>120</v>
      </c>
      <c r="B129" s="155" t="str">
        <f>+IF(LEN('OSNOVNA PLAČA'!B129)&gt;0,'OSNOVNA PLAČA'!B129,"")</f>
        <v>A120</v>
      </c>
      <c r="C129" s="52" t="str">
        <f>+IF(LEN('OSNOVNA PLAČA'!C129)&gt;0,'OSNOVNA PLAČA'!C129,"")</f>
        <v/>
      </c>
      <c r="D129" s="54" t="str">
        <f>+IF(LEN('OSNOVNA PLAČA'!D129)&gt;0,'OSNOVNA PLAČA'!D129,"")</f>
        <v/>
      </c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2"/>
      <c r="AP129" s="32"/>
      <c r="AQ129" s="32"/>
      <c r="AR129" s="32"/>
      <c r="AS129" s="32"/>
      <c r="AT129" s="32"/>
      <c r="AU129" s="32"/>
      <c r="AV129" s="32"/>
    </row>
    <row r="130" spans="1:48" ht="28.5" customHeight="1" x14ac:dyDescent="0.25">
      <c r="A130" s="51">
        <f>'OSNOVNA PLAČA'!A130</f>
        <v>121</v>
      </c>
      <c r="B130" s="155" t="str">
        <f>+IF(LEN('OSNOVNA PLAČA'!B130)&gt;0,'OSNOVNA PLAČA'!B130,"")</f>
        <v>A121</v>
      </c>
      <c r="C130" s="52" t="str">
        <f>+IF(LEN('OSNOVNA PLAČA'!C130)&gt;0,'OSNOVNA PLAČA'!C130,"")</f>
        <v/>
      </c>
      <c r="D130" s="54" t="str">
        <f>+IF(LEN('OSNOVNA PLAČA'!D130)&gt;0,'OSNOVNA PLAČA'!D130,"")</f>
        <v/>
      </c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2"/>
      <c r="AP130" s="32"/>
      <c r="AQ130" s="32"/>
      <c r="AR130" s="32"/>
      <c r="AS130" s="32"/>
      <c r="AT130" s="32"/>
      <c r="AU130" s="32"/>
      <c r="AV130" s="32"/>
    </row>
    <row r="131" spans="1:48" ht="28.5" customHeight="1" x14ac:dyDescent="0.25">
      <c r="A131" s="51">
        <f>'OSNOVNA PLAČA'!A131</f>
        <v>122</v>
      </c>
      <c r="B131" s="155" t="str">
        <f>+IF(LEN('OSNOVNA PLAČA'!B131)&gt;0,'OSNOVNA PLAČA'!B131,"")</f>
        <v>A122</v>
      </c>
      <c r="C131" s="52" t="str">
        <f>+IF(LEN('OSNOVNA PLAČA'!C131)&gt;0,'OSNOVNA PLAČA'!C131,"")</f>
        <v/>
      </c>
      <c r="D131" s="54" t="str">
        <f>+IF(LEN('OSNOVNA PLAČA'!D131)&gt;0,'OSNOVNA PLAČA'!D131,"")</f>
        <v/>
      </c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2"/>
      <c r="AP131" s="32"/>
      <c r="AQ131" s="32"/>
      <c r="AR131" s="32"/>
      <c r="AS131" s="32"/>
      <c r="AT131" s="32"/>
      <c r="AU131" s="32"/>
      <c r="AV131" s="32"/>
    </row>
    <row r="132" spans="1:48" ht="28.5" customHeight="1" x14ac:dyDescent="0.25">
      <c r="A132" s="51">
        <f>'OSNOVNA PLAČA'!A132</f>
        <v>123</v>
      </c>
      <c r="B132" s="155" t="str">
        <f>+IF(LEN('OSNOVNA PLAČA'!B132)&gt;0,'OSNOVNA PLAČA'!B132,"")</f>
        <v>A123</v>
      </c>
      <c r="C132" s="52" t="str">
        <f>+IF(LEN('OSNOVNA PLAČA'!C132)&gt;0,'OSNOVNA PLAČA'!C132,"")</f>
        <v/>
      </c>
      <c r="D132" s="54" t="str">
        <f>+IF(LEN('OSNOVNA PLAČA'!D132)&gt;0,'OSNOVNA PLAČA'!D132,"")</f>
        <v/>
      </c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2"/>
      <c r="AP132" s="32"/>
      <c r="AQ132" s="32"/>
      <c r="AR132" s="32"/>
      <c r="AS132" s="32"/>
      <c r="AT132" s="32"/>
      <c r="AU132" s="32"/>
      <c r="AV132" s="32"/>
    </row>
    <row r="133" spans="1:48" ht="28.5" customHeight="1" x14ac:dyDescent="0.25">
      <c r="A133" s="51">
        <f>'OSNOVNA PLAČA'!A133</f>
        <v>124</v>
      </c>
      <c r="B133" s="155" t="str">
        <f>+IF(LEN('OSNOVNA PLAČA'!B133)&gt;0,'OSNOVNA PLAČA'!B133,"")</f>
        <v>A124</v>
      </c>
      <c r="C133" s="52" t="str">
        <f>+IF(LEN('OSNOVNA PLAČA'!C133)&gt;0,'OSNOVNA PLAČA'!C133,"")</f>
        <v/>
      </c>
      <c r="D133" s="54" t="str">
        <f>+IF(LEN('OSNOVNA PLAČA'!D133)&gt;0,'OSNOVNA PLAČA'!D133,"")</f>
        <v/>
      </c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2"/>
      <c r="AP133" s="32"/>
      <c r="AQ133" s="32"/>
      <c r="AR133" s="32"/>
      <c r="AS133" s="32"/>
      <c r="AT133" s="32"/>
      <c r="AU133" s="32"/>
      <c r="AV133" s="32"/>
    </row>
    <row r="134" spans="1:48" ht="28.5" customHeight="1" x14ac:dyDescent="0.25">
      <c r="A134" s="51">
        <f>'OSNOVNA PLAČA'!A134</f>
        <v>125</v>
      </c>
      <c r="B134" s="155" t="str">
        <f>+IF(LEN('OSNOVNA PLAČA'!B134)&gt;0,'OSNOVNA PLAČA'!B134,"")</f>
        <v>A125</v>
      </c>
      <c r="C134" s="52" t="str">
        <f>+IF(LEN('OSNOVNA PLAČA'!C134)&gt;0,'OSNOVNA PLAČA'!C134,"")</f>
        <v/>
      </c>
      <c r="D134" s="54" t="str">
        <f>+IF(LEN('OSNOVNA PLAČA'!D134)&gt;0,'OSNOVNA PLAČA'!D134,"")</f>
        <v/>
      </c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2"/>
      <c r="AP134" s="32"/>
      <c r="AQ134" s="32"/>
      <c r="AR134" s="32"/>
      <c r="AS134" s="32"/>
      <c r="AT134" s="32"/>
      <c r="AU134" s="32"/>
      <c r="AV134" s="32"/>
    </row>
    <row r="135" spans="1:48" ht="28.5" customHeight="1" x14ac:dyDescent="0.25">
      <c r="A135" s="51">
        <f>'OSNOVNA PLAČA'!A135</f>
        <v>126</v>
      </c>
      <c r="B135" s="155" t="str">
        <f>+IF(LEN('OSNOVNA PLAČA'!B135)&gt;0,'OSNOVNA PLAČA'!B135,"")</f>
        <v>A126</v>
      </c>
      <c r="C135" s="52" t="str">
        <f>+IF(LEN('OSNOVNA PLAČA'!C135)&gt;0,'OSNOVNA PLAČA'!C135,"")</f>
        <v/>
      </c>
      <c r="D135" s="54" t="str">
        <f>+IF(LEN('OSNOVNA PLAČA'!D135)&gt;0,'OSNOVNA PLAČA'!D135,"")</f>
        <v/>
      </c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2"/>
      <c r="AP135" s="32"/>
      <c r="AQ135" s="32"/>
      <c r="AR135" s="32"/>
      <c r="AS135" s="32"/>
      <c r="AT135" s="32"/>
      <c r="AU135" s="32"/>
      <c r="AV135" s="32"/>
    </row>
    <row r="136" spans="1:48" ht="28.5" customHeight="1" x14ac:dyDescent="0.25">
      <c r="A136" s="51">
        <f>'OSNOVNA PLAČA'!A136</f>
        <v>127</v>
      </c>
      <c r="B136" s="155" t="str">
        <f>+IF(LEN('OSNOVNA PLAČA'!B136)&gt;0,'OSNOVNA PLAČA'!B136,"")</f>
        <v>A127</v>
      </c>
      <c r="C136" s="52" t="str">
        <f>+IF(LEN('OSNOVNA PLAČA'!C136)&gt;0,'OSNOVNA PLAČA'!C136,"")</f>
        <v/>
      </c>
      <c r="D136" s="54" t="str">
        <f>+IF(LEN('OSNOVNA PLAČA'!D136)&gt;0,'OSNOVNA PLAČA'!D136,"")</f>
        <v/>
      </c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2"/>
      <c r="AP136" s="32"/>
      <c r="AQ136" s="32"/>
      <c r="AR136" s="32"/>
      <c r="AS136" s="32"/>
      <c r="AT136" s="32"/>
      <c r="AU136" s="32"/>
      <c r="AV136" s="32"/>
    </row>
    <row r="137" spans="1:48" ht="28.5" customHeight="1" x14ac:dyDescent="0.25">
      <c r="A137" s="51">
        <f>'OSNOVNA PLAČA'!A137</f>
        <v>128</v>
      </c>
      <c r="B137" s="155" t="str">
        <f>+IF(LEN('OSNOVNA PLAČA'!B137)&gt;0,'OSNOVNA PLAČA'!B137,"")</f>
        <v>A128</v>
      </c>
      <c r="C137" s="52" t="str">
        <f>+IF(LEN('OSNOVNA PLAČA'!C137)&gt;0,'OSNOVNA PLAČA'!C137,"")</f>
        <v/>
      </c>
      <c r="D137" s="54" t="str">
        <f>+IF(LEN('OSNOVNA PLAČA'!D137)&gt;0,'OSNOVNA PLAČA'!D137,"")</f>
        <v/>
      </c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2"/>
      <c r="AP137" s="32"/>
      <c r="AQ137" s="32"/>
      <c r="AR137" s="32"/>
      <c r="AS137" s="32"/>
      <c r="AT137" s="32"/>
      <c r="AU137" s="32"/>
      <c r="AV137" s="32"/>
    </row>
    <row r="138" spans="1:48" ht="28.5" customHeight="1" x14ac:dyDescent="0.25">
      <c r="A138" s="51">
        <f>'OSNOVNA PLAČA'!A138</f>
        <v>129</v>
      </c>
      <c r="B138" s="155" t="str">
        <f>+IF(LEN('OSNOVNA PLAČA'!B138)&gt;0,'OSNOVNA PLAČA'!B138,"")</f>
        <v>A129</v>
      </c>
      <c r="C138" s="52" t="str">
        <f>+IF(LEN('OSNOVNA PLAČA'!C138)&gt;0,'OSNOVNA PLAČA'!C138,"")</f>
        <v/>
      </c>
      <c r="D138" s="54" t="str">
        <f>+IF(LEN('OSNOVNA PLAČA'!D138)&gt;0,'OSNOVNA PLAČA'!D138,"")</f>
        <v/>
      </c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2"/>
      <c r="AP138" s="32"/>
      <c r="AQ138" s="32"/>
      <c r="AR138" s="32"/>
      <c r="AS138" s="32"/>
      <c r="AT138" s="32"/>
      <c r="AU138" s="32"/>
      <c r="AV138" s="32"/>
    </row>
    <row r="139" spans="1:48" ht="28.5" customHeight="1" x14ac:dyDescent="0.25">
      <c r="A139" s="51">
        <f>'OSNOVNA PLAČA'!A139</f>
        <v>130</v>
      </c>
      <c r="B139" s="155" t="str">
        <f>+IF(LEN('OSNOVNA PLAČA'!B139)&gt;0,'OSNOVNA PLAČA'!B139,"")</f>
        <v>A130</v>
      </c>
      <c r="C139" s="52" t="str">
        <f>+IF(LEN('OSNOVNA PLAČA'!C139)&gt;0,'OSNOVNA PLAČA'!C139,"")</f>
        <v/>
      </c>
      <c r="D139" s="54" t="str">
        <f>+IF(LEN('OSNOVNA PLAČA'!D139)&gt;0,'OSNOVNA PLAČA'!D139,"")</f>
        <v/>
      </c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2"/>
      <c r="AP139" s="32"/>
      <c r="AQ139" s="32"/>
      <c r="AR139" s="32"/>
      <c r="AS139" s="32"/>
      <c r="AT139" s="32"/>
      <c r="AU139" s="32"/>
      <c r="AV139" s="32"/>
    </row>
    <row r="140" spans="1:48" ht="28.5" customHeight="1" x14ac:dyDescent="0.25">
      <c r="A140" s="51">
        <f>'OSNOVNA PLAČA'!A140</f>
        <v>131</v>
      </c>
      <c r="B140" s="155" t="str">
        <f>+IF(LEN('OSNOVNA PLAČA'!B140)&gt;0,'OSNOVNA PLAČA'!B140,"")</f>
        <v>A131</v>
      </c>
      <c r="C140" s="52" t="str">
        <f>+IF(LEN('OSNOVNA PLAČA'!C140)&gt;0,'OSNOVNA PLAČA'!C140,"")</f>
        <v/>
      </c>
      <c r="D140" s="54" t="str">
        <f>+IF(LEN('OSNOVNA PLAČA'!D140)&gt;0,'OSNOVNA PLAČA'!D140,"")</f>
        <v/>
      </c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2"/>
      <c r="AP140" s="32"/>
      <c r="AQ140" s="32"/>
      <c r="AR140" s="32"/>
      <c r="AS140" s="32"/>
      <c r="AT140" s="32"/>
      <c r="AU140" s="32"/>
      <c r="AV140" s="32"/>
    </row>
    <row r="141" spans="1:48" ht="28.5" customHeight="1" x14ac:dyDescent="0.25">
      <c r="A141" s="51">
        <f>'OSNOVNA PLAČA'!A141</f>
        <v>132</v>
      </c>
      <c r="B141" s="155" t="str">
        <f>+IF(LEN('OSNOVNA PLAČA'!B141)&gt;0,'OSNOVNA PLAČA'!B141,"")</f>
        <v>A132</v>
      </c>
      <c r="C141" s="52" t="str">
        <f>+IF(LEN('OSNOVNA PLAČA'!C141)&gt;0,'OSNOVNA PLAČA'!C141,"")</f>
        <v/>
      </c>
      <c r="D141" s="54" t="str">
        <f>+IF(LEN('OSNOVNA PLAČA'!D141)&gt;0,'OSNOVNA PLAČA'!D141,"")</f>
        <v/>
      </c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2"/>
      <c r="AP141" s="32"/>
      <c r="AQ141" s="32"/>
      <c r="AR141" s="32"/>
      <c r="AS141" s="32"/>
      <c r="AT141" s="32"/>
      <c r="AU141" s="32"/>
      <c r="AV141" s="32"/>
    </row>
    <row r="142" spans="1:48" ht="28.5" customHeight="1" x14ac:dyDescent="0.25">
      <c r="A142" s="51">
        <f>'OSNOVNA PLAČA'!A142</f>
        <v>133</v>
      </c>
      <c r="B142" s="155" t="str">
        <f>+IF(LEN('OSNOVNA PLAČA'!B142)&gt;0,'OSNOVNA PLAČA'!B142,"")</f>
        <v>A133</v>
      </c>
      <c r="C142" s="52" t="str">
        <f>+IF(LEN('OSNOVNA PLAČA'!C142)&gt;0,'OSNOVNA PLAČA'!C142,"")</f>
        <v/>
      </c>
      <c r="D142" s="54" t="str">
        <f>+IF(LEN('OSNOVNA PLAČA'!D142)&gt;0,'OSNOVNA PLAČA'!D142,"")</f>
        <v/>
      </c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2"/>
      <c r="AP142" s="32"/>
      <c r="AQ142" s="32"/>
      <c r="AR142" s="32"/>
      <c r="AS142" s="32"/>
      <c r="AT142" s="32"/>
      <c r="AU142" s="32"/>
      <c r="AV142" s="32"/>
    </row>
    <row r="143" spans="1:48" ht="28.5" customHeight="1" x14ac:dyDescent="0.25">
      <c r="A143" s="51">
        <f>'OSNOVNA PLAČA'!A143</f>
        <v>134</v>
      </c>
      <c r="B143" s="155" t="str">
        <f>+IF(LEN('OSNOVNA PLAČA'!B143)&gt;0,'OSNOVNA PLAČA'!B143,"")</f>
        <v>A134</v>
      </c>
      <c r="C143" s="52" t="str">
        <f>+IF(LEN('OSNOVNA PLAČA'!C143)&gt;0,'OSNOVNA PLAČA'!C143,"")</f>
        <v/>
      </c>
      <c r="D143" s="54" t="str">
        <f>+IF(LEN('OSNOVNA PLAČA'!D143)&gt;0,'OSNOVNA PLAČA'!D143,"")</f>
        <v/>
      </c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2"/>
      <c r="AP143" s="32"/>
      <c r="AQ143" s="32"/>
      <c r="AR143" s="32"/>
      <c r="AS143" s="32"/>
      <c r="AT143" s="32"/>
      <c r="AU143" s="32"/>
      <c r="AV143" s="32"/>
    </row>
    <row r="144" spans="1:48" ht="28.5" customHeight="1" x14ac:dyDescent="0.25">
      <c r="A144" s="51">
        <f>'OSNOVNA PLAČA'!A144</f>
        <v>135</v>
      </c>
      <c r="B144" s="155" t="str">
        <f>+IF(LEN('OSNOVNA PLAČA'!B144)&gt;0,'OSNOVNA PLAČA'!B144,"")</f>
        <v>A135</v>
      </c>
      <c r="C144" s="52" t="str">
        <f>+IF(LEN('OSNOVNA PLAČA'!C144)&gt;0,'OSNOVNA PLAČA'!C144,"")</f>
        <v/>
      </c>
      <c r="D144" s="54" t="str">
        <f>+IF(LEN('OSNOVNA PLAČA'!D144)&gt;0,'OSNOVNA PLAČA'!D144,"")</f>
        <v/>
      </c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2"/>
      <c r="AP144" s="32"/>
      <c r="AQ144" s="32"/>
      <c r="AR144" s="32"/>
      <c r="AS144" s="32"/>
      <c r="AT144" s="32"/>
      <c r="AU144" s="32"/>
      <c r="AV144" s="32"/>
    </row>
    <row r="145" spans="1:48" ht="28.5" customHeight="1" x14ac:dyDescent="0.25">
      <c r="A145" s="51">
        <f>'OSNOVNA PLAČA'!A145</f>
        <v>136</v>
      </c>
      <c r="B145" s="155" t="str">
        <f>+IF(LEN('OSNOVNA PLAČA'!B145)&gt;0,'OSNOVNA PLAČA'!B145,"")</f>
        <v>A136</v>
      </c>
      <c r="C145" s="52" t="str">
        <f>+IF(LEN('OSNOVNA PLAČA'!C145)&gt;0,'OSNOVNA PLAČA'!C145,"")</f>
        <v/>
      </c>
      <c r="D145" s="54" t="str">
        <f>+IF(LEN('OSNOVNA PLAČA'!D145)&gt;0,'OSNOVNA PLAČA'!D145,"")</f>
        <v/>
      </c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2"/>
      <c r="AP145" s="32"/>
      <c r="AQ145" s="32"/>
      <c r="AR145" s="32"/>
      <c r="AS145" s="32"/>
      <c r="AT145" s="32"/>
      <c r="AU145" s="32"/>
      <c r="AV145" s="32"/>
    </row>
    <row r="146" spans="1:48" ht="28.5" customHeight="1" x14ac:dyDescent="0.25">
      <c r="A146" s="51">
        <f>'OSNOVNA PLAČA'!A146</f>
        <v>137</v>
      </c>
      <c r="B146" s="155" t="str">
        <f>+IF(LEN('OSNOVNA PLAČA'!B146)&gt;0,'OSNOVNA PLAČA'!B146,"")</f>
        <v>A137</v>
      </c>
      <c r="C146" s="52" t="str">
        <f>+IF(LEN('OSNOVNA PLAČA'!C146)&gt;0,'OSNOVNA PLAČA'!C146,"")</f>
        <v/>
      </c>
      <c r="D146" s="54" t="str">
        <f>+IF(LEN('OSNOVNA PLAČA'!D146)&gt;0,'OSNOVNA PLAČA'!D146,"")</f>
        <v/>
      </c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2"/>
      <c r="AP146" s="32"/>
      <c r="AQ146" s="32"/>
      <c r="AR146" s="32"/>
      <c r="AS146" s="32"/>
      <c r="AT146" s="32"/>
      <c r="AU146" s="32"/>
      <c r="AV146" s="32"/>
    </row>
    <row r="147" spans="1:48" ht="28.5" customHeight="1" x14ac:dyDescent="0.25">
      <c r="A147" s="51">
        <f>'OSNOVNA PLAČA'!A147</f>
        <v>138</v>
      </c>
      <c r="B147" s="155" t="str">
        <f>+IF(LEN('OSNOVNA PLAČA'!B147)&gt;0,'OSNOVNA PLAČA'!B147,"")</f>
        <v>A138</v>
      </c>
      <c r="C147" s="52" t="str">
        <f>+IF(LEN('OSNOVNA PLAČA'!C147)&gt;0,'OSNOVNA PLAČA'!C147,"")</f>
        <v/>
      </c>
      <c r="D147" s="54" t="str">
        <f>+IF(LEN('OSNOVNA PLAČA'!D147)&gt;0,'OSNOVNA PLAČA'!D147,"")</f>
        <v/>
      </c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2"/>
      <c r="AP147" s="32"/>
      <c r="AQ147" s="32"/>
      <c r="AR147" s="32"/>
      <c r="AS147" s="32"/>
      <c r="AT147" s="32"/>
      <c r="AU147" s="32"/>
      <c r="AV147" s="32"/>
    </row>
    <row r="148" spans="1:48" ht="28.5" customHeight="1" x14ac:dyDescent="0.25">
      <c r="A148" s="51">
        <f>'OSNOVNA PLAČA'!A148</f>
        <v>139</v>
      </c>
      <c r="B148" s="155" t="str">
        <f>+IF(LEN('OSNOVNA PLAČA'!B148)&gt;0,'OSNOVNA PLAČA'!B148,"")</f>
        <v>A139</v>
      </c>
      <c r="C148" s="52" t="str">
        <f>+IF(LEN('OSNOVNA PLAČA'!C148)&gt;0,'OSNOVNA PLAČA'!C148,"")</f>
        <v/>
      </c>
      <c r="D148" s="54" t="str">
        <f>+IF(LEN('OSNOVNA PLAČA'!D148)&gt;0,'OSNOVNA PLAČA'!D148,"")</f>
        <v/>
      </c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2"/>
      <c r="AP148" s="32"/>
      <c r="AQ148" s="32"/>
      <c r="AR148" s="32"/>
      <c r="AS148" s="32"/>
      <c r="AT148" s="32"/>
      <c r="AU148" s="32"/>
      <c r="AV148" s="32"/>
    </row>
    <row r="149" spans="1:48" ht="28.5" customHeight="1" x14ac:dyDescent="0.25">
      <c r="A149" s="51">
        <f>'OSNOVNA PLAČA'!A149</f>
        <v>140</v>
      </c>
      <c r="B149" s="155" t="str">
        <f>+IF(LEN('OSNOVNA PLAČA'!B149)&gt;0,'OSNOVNA PLAČA'!B149,"")</f>
        <v>A140</v>
      </c>
      <c r="C149" s="52" t="str">
        <f>+IF(LEN('OSNOVNA PLAČA'!C149)&gt;0,'OSNOVNA PLAČA'!C149,"")</f>
        <v/>
      </c>
      <c r="D149" s="54" t="str">
        <f>+IF(LEN('OSNOVNA PLAČA'!D149)&gt;0,'OSNOVNA PLAČA'!D149,"")</f>
        <v/>
      </c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2"/>
      <c r="AP149" s="32"/>
      <c r="AQ149" s="32"/>
      <c r="AR149" s="32"/>
      <c r="AS149" s="32"/>
      <c r="AT149" s="32"/>
      <c r="AU149" s="32"/>
      <c r="AV149" s="32"/>
    </row>
    <row r="150" spans="1:48" ht="28.5" customHeight="1" x14ac:dyDescent="0.25">
      <c r="A150" s="51">
        <f>'OSNOVNA PLAČA'!A150</f>
        <v>141</v>
      </c>
      <c r="B150" s="155" t="str">
        <f>+IF(LEN('OSNOVNA PLAČA'!B150)&gt;0,'OSNOVNA PLAČA'!B150,"")</f>
        <v>A141</v>
      </c>
      <c r="C150" s="52" t="str">
        <f>+IF(LEN('OSNOVNA PLAČA'!C150)&gt;0,'OSNOVNA PLAČA'!C150,"")</f>
        <v/>
      </c>
      <c r="D150" s="54" t="str">
        <f>+IF(LEN('OSNOVNA PLAČA'!D150)&gt;0,'OSNOVNA PLAČA'!D150,"")</f>
        <v/>
      </c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2"/>
      <c r="AP150" s="32"/>
      <c r="AQ150" s="32"/>
      <c r="AR150" s="32"/>
      <c r="AS150" s="32"/>
      <c r="AT150" s="32"/>
      <c r="AU150" s="32"/>
      <c r="AV150" s="32"/>
    </row>
    <row r="151" spans="1:48" ht="28.5" customHeight="1" x14ac:dyDescent="0.25">
      <c r="A151" s="51">
        <f>'OSNOVNA PLAČA'!A151</f>
        <v>142</v>
      </c>
      <c r="B151" s="155" t="str">
        <f>+IF(LEN('OSNOVNA PLAČA'!B151)&gt;0,'OSNOVNA PLAČA'!B151,"")</f>
        <v>A142</v>
      </c>
      <c r="C151" s="52" t="str">
        <f>+IF(LEN('OSNOVNA PLAČA'!C151)&gt;0,'OSNOVNA PLAČA'!C151,"")</f>
        <v/>
      </c>
      <c r="D151" s="54" t="str">
        <f>+IF(LEN('OSNOVNA PLAČA'!D151)&gt;0,'OSNOVNA PLAČA'!D151,"")</f>
        <v/>
      </c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2"/>
      <c r="AP151" s="32"/>
      <c r="AQ151" s="32"/>
      <c r="AR151" s="32"/>
      <c r="AS151" s="32"/>
      <c r="AT151" s="32"/>
      <c r="AU151" s="32"/>
      <c r="AV151" s="32"/>
    </row>
    <row r="152" spans="1:48" ht="28.5" customHeight="1" x14ac:dyDescent="0.25">
      <c r="A152" s="51">
        <f>'OSNOVNA PLAČA'!A152</f>
        <v>143</v>
      </c>
      <c r="B152" s="155" t="str">
        <f>+IF(LEN('OSNOVNA PLAČA'!B152)&gt;0,'OSNOVNA PLAČA'!B152,"")</f>
        <v>A143</v>
      </c>
      <c r="C152" s="52" t="str">
        <f>+IF(LEN('OSNOVNA PLAČA'!C152)&gt;0,'OSNOVNA PLAČA'!C152,"")</f>
        <v/>
      </c>
      <c r="D152" s="54" t="str">
        <f>+IF(LEN('OSNOVNA PLAČA'!D152)&gt;0,'OSNOVNA PLAČA'!D152,"")</f>
        <v/>
      </c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2"/>
      <c r="AP152" s="32"/>
      <c r="AQ152" s="32"/>
      <c r="AR152" s="32"/>
      <c r="AS152" s="32"/>
      <c r="AT152" s="32"/>
      <c r="AU152" s="32"/>
      <c r="AV152" s="32"/>
    </row>
    <row r="153" spans="1:48" ht="28.5" customHeight="1" x14ac:dyDescent="0.25">
      <c r="A153" s="51">
        <f>'OSNOVNA PLAČA'!A153</f>
        <v>144</v>
      </c>
      <c r="B153" s="155" t="str">
        <f>+IF(LEN('OSNOVNA PLAČA'!B153)&gt;0,'OSNOVNA PLAČA'!B153,"")</f>
        <v>A144</v>
      </c>
      <c r="C153" s="52" t="str">
        <f>+IF(LEN('OSNOVNA PLAČA'!C153)&gt;0,'OSNOVNA PLAČA'!C153,"")</f>
        <v/>
      </c>
      <c r="D153" s="54" t="str">
        <f>+IF(LEN('OSNOVNA PLAČA'!D153)&gt;0,'OSNOVNA PLAČA'!D153,"")</f>
        <v/>
      </c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2"/>
      <c r="AP153" s="32"/>
      <c r="AQ153" s="32"/>
      <c r="AR153" s="32"/>
      <c r="AS153" s="32"/>
      <c r="AT153" s="32"/>
      <c r="AU153" s="32"/>
      <c r="AV153" s="32"/>
    </row>
    <row r="154" spans="1:48" ht="28.5" customHeight="1" x14ac:dyDescent="0.25">
      <c r="A154" s="51">
        <f>'OSNOVNA PLAČA'!A154</f>
        <v>145</v>
      </c>
      <c r="B154" s="155" t="str">
        <f>+IF(LEN('OSNOVNA PLAČA'!B154)&gt;0,'OSNOVNA PLAČA'!B154,"")</f>
        <v>A145</v>
      </c>
      <c r="C154" s="52" t="str">
        <f>+IF(LEN('OSNOVNA PLAČA'!C154)&gt;0,'OSNOVNA PLAČA'!C154,"")</f>
        <v/>
      </c>
      <c r="D154" s="54" t="str">
        <f>+IF(LEN('OSNOVNA PLAČA'!D154)&gt;0,'OSNOVNA PLAČA'!D154,"")</f>
        <v/>
      </c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2"/>
      <c r="AP154" s="32"/>
      <c r="AQ154" s="32"/>
      <c r="AR154" s="32"/>
      <c r="AS154" s="32"/>
      <c r="AT154" s="32"/>
      <c r="AU154" s="32"/>
      <c r="AV154" s="32"/>
    </row>
    <row r="155" spans="1:48" ht="28.5" customHeight="1" x14ac:dyDescent="0.25">
      <c r="A155" s="51">
        <f>'OSNOVNA PLAČA'!A155</f>
        <v>146</v>
      </c>
      <c r="B155" s="155" t="str">
        <f>+IF(LEN('OSNOVNA PLAČA'!B155)&gt;0,'OSNOVNA PLAČA'!B155,"")</f>
        <v>A146</v>
      </c>
      <c r="C155" s="52" t="str">
        <f>+IF(LEN('OSNOVNA PLAČA'!C155)&gt;0,'OSNOVNA PLAČA'!C155,"")</f>
        <v/>
      </c>
      <c r="D155" s="54" t="str">
        <f>+IF(LEN('OSNOVNA PLAČA'!D155)&gt;0,'OSNOVNA PLAČA'!D155,"")</f>
        <v/>
      </c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2"/>
      <c r="AP155" s="32"/>
      <c r="AQ155" s="32"/>
      <c r="AR155" s="32"/>
      <c r="AS155" s="32"/>
      <c r="AT155" s="32"/>
      <c r="AU155" s="32"/>
      <c r="AV155" s="32"/>
    </row>
    <row r="156" spans="1:48" ht="28.5" customHeight="1" x14ac:dyDescent="0.25">
      <c r="A156" s="51">
        <f>'OSNOVNA PLAČA'!A156</f>
        <v>147</v>
      </c>
      <c r="B156" s="155" t="str">
        <f>+IF(LEN('OSNOVNA PLAČA'!B156)&gt;0,'OSNOVNA PLAČA'!B156,"")</f>
        <v>A147</v>
      </c>
      <c r="C156" s="52" t="str">
        <f>+IF(LEN('OSNOVNA PLAČA'!C156)&gt;0,'OSNOVNA PLAČA'!C156,"")</f>
        <v/>
      </c>
      <c r="D156" s="54" t="str">
        <f>+IF(LEN('OSNOVNA PLAČA'!D156)&gt;0,'OSNOVNA PLAČA'!D156,"")</f>
        <v/>
      </c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2"/>
      <c r="AP156" s="32"/>
      <c r="AQ156" s="32"/>
      <c r="AR156" s="32"/>
      <c r="AS156" s="32"/>
      <c r="AT156" s="32"/>
      <c r="AU156" s="32"/>
      <c r="AV156" s="32"/>
    </row>
    <row r="157" spans="1:48" ht="28.5" customHeight="1" x14ac:dyDescent="0.25">
      <c r="A157" s="51">
        <f>'OSNOVNA PLAČA'!A157</f>
        <v>148</v>
      </c>
      <c r="B157" s="155" t="str">
        <f>+IF(LEN('OSNOVNA PLAČA'!B157)&gt;0,'OSNOVNA PLAČA'!B157,"")</f>
        <v>A148</v>
      </c>
      <c r="C157" s="52" t="str">
        <f>+IF(LEN('OSNOVNA PLAČA'!C157)&gt;0,'OSNOVNA PLAČA'!C157,"")</f>
        <v/>
      </c>
      <c r="D157" s="54" t="str">
        <f>+IF(LEN('OSNOVNA PLAČA'!D157)&gt;0,'OSNOVNA PLAČA'!D157,"")</f>
        <v/>
      </c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2"/>
      <c r="AP157" s="32"/>
      <c r="AQ157" s="32"/>
      <c r="AR157" s="32"/>
      <c r="AS157" s="32"/>
      <c r="AT157" s="32"/>
      <c r="AU157" s="32"/>
      <c r="AV157" s="32"/>
    </row>
    <row r="158" spans="1:48" ht="28.5" customHeight="1" x14ac:dyDescent="0.25">
      <c r="A158" s="51">
        <f>'OSNOVNA PLAČA'!A158</f>
        <v>149</v>
      </c>
      <c r="B158" s="155" t="str">
        <f>+IF(LEN('OSNOVNA PLAČA'!B158)&gt;0,'OSNOVNA PLAČA'!B158,"")</f>
        <v>A149</v>
      </c>
      <c r="C158" s="52" t="str">
        <f>+IF(LEN('OSNOVNA PLAČA'!C158)&gt;0,'OSNOVNA PLAČA'!C158,"")</f>
        <v/>
      </c>
      <c r="D158" s="54" t="str">
        <f>+IF(LEN('OSNOVNA PLAČA'!D158)&gt;0,'OSNOVNA PLAČA'!D158,"")</f>
        <v/>
      </c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2"/>
      <c r="AP158" s="32"/>
      <c r="AQ158" s="32"/>
      <c r="AR158" s="32"/>
      <c r="AS158" s="32"/>
      <c r="AT158" s="32"/>
      <c r="AU158" s="32"/>
      <c r="AV158" s="32"/>
    </row>
    <row r="159" spans="1:48" ht="28.5" customHeight="1" x14ac:dyDescent="0.25">
      <c r="A159" s="51">
        <f>'OSNOVNA PLAČA'!A159</f>
        <v>150</v>
      </c>
      <c r="B159" s="155" t="str">
        <f>+IF(LEN('OSNOVNA PLAČA'!B159)&gt;0,'OSNOVNA PLAČA'!B159,"")</f>
        <v>A150</v>
      </c>
      <c r="C159" s="52" t="str">
        <f>+IF(LEN('OSNOVNA PLAČA'!C159)&gt;0,'OSNOVNA PLAČA'!C159,"")</f>
        <v/>
      </c>
      <c r="D159" s="54" t="str">
        <f>+IF(LEN('OSNOVNA PLAČA'!D159)&gt;0,'OSNOVNA PLAČA'!D159,"")</f>
        <v/>
      </c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2"/>
      <c r="AP159" s="32"/>
      <c r="AQ159" s="32"/>
      <c r="AR159" s="32"/>
      <c r="AS159" s="32"/>
      <c r="AT159" s="32"/>
      <c r="AU159" s="32"/>
      <c r="AV159" s="32"/>
    </row>
    <row r="160" spans="1:48" ht="28.5" customHeight="1" x14ac:dyDescent="0.25">
      <c r="A160" s="51">
        <f>'OSNOVNA PLAČA'!A160</f>
        <v>151</v>
      </c>
      <c r="B160" s="155" t="str">
        <f>+IF(LEN('OSNOVNA PLAČA'!B160)&gt;0,'OSNOVNA PLAČA'!B160,"")</f>
        <v>A151</v>
      </c>
      <c r="C160" s="52" t="str">
        <f>+IF(LEN('OSNOVNA PLAČA'!C160)&gt;0,'OSNOVNA PLAČA'!C160,"")</f>
        <v/>
      </c>
      <c r="D160" s="54" t="str">
        <f>+IF(LEN('OSNOVNA PLAČA'!D160)&gt;0,'OSNOVNA PLAČA'!D160,"")</f>
        <v/>
      </c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2"/>
      <c r="AP160" s="32"/>
      <c r="AQ160" s="32"/>
      <c r="AR160" s="32"/>
      <c r="AS160" s="32"/>
      <c r="AT160" s="32"/>
      <c r="AU160" s="32"/>
      <c r="AV160" s="32"/>
    </row>
    <row r="161" spans="1:48" ht="28.5" customHeight="1" x14ac:dyDescent="0.25">
      <c r="A161" s="51">
        <f>'OSNOVNA PLAČA'!A161</f>
        <v>152</v>
      </c>
      <c r="B161" s="155" t="str">
        <f>+IF(LEN('OSNOVNA PLAČA'!B161)&gt;0,'OSNOVNA PLAČA'!B161,"")</f>
        <v>A152</v>
      </c>
      <c r="C161" s="52" t="str">
        <f>+IF(LEN('OSNOVNA PLAČA'!C161)&gt;0,'OSNOVNA PLAČA'!C161,"")</f>
        <v/>
      </c>
      <c r="D161" s="54" t="str">
        <f>+IF(LEN('OSNOVNA PLAČA'!D161)&gt;0,'OSNOVNA PLAČA'!D161,"")</f>
        <v/>
      </c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2"/>
      <c r="AP161" s="32"/>
      <c r="AQ161" s="32"/>
      <c r="AR161" s="32"/>
      <c r="AS161" s="32"/>
      <c r="AT161" s="32"/>
      <c r="AU161" s="32"/>
      <c r="AV161" s="32"/>
    </row>
    <row r="162" spans="1:48" ht="28.5" customHeight="1" x14ac:dyDescent="0.25">
      <c r="A162" s="51">
        <f>'OSNOVNA PLAČA'!A162</f>
        <v>153</v>
      </c>
      <c r="B162" s="155" t="str">
        <f>+IF(LEN('OSNOVNA PLAČA'!B162)&gt;0,'OSNOVNA PLAČA'!B162,"")</f>
        <v>A153</v>
      </c>
      <c r="C162" s="52" t="str">
        <f>+IF(LEN('OSNOVNA PLAČA'!C162)&gt;0,'OSNOVNA PLAČA'!C162,"")</f>
        <v/>
      </c>
      <c r="D162" s="54" t="str">
        <f>+IF(LEN('OSNOVNA PLAČA'!D162)&gt;0,'OSNOVNA PLAČA'!D162,"")</f>
        <v/>
      </c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2"/>
      <c r="AP162" s="32"/>
      <c r="AQ162" s="32"/>
      <c r="AR162" s="32"/>
      <c r="AS162" s="32"/>
      <c r="AT162" s="32"/>
      <c r="AU162" s="32"/>
      <c r="AV162" s="32"/>
    </row>
    <row r="163" spans="1:48" ht="28.5" customHeight="1" x14ac:dyDescent="0.25">
      <c r="A163" s="51">
        <f>'OSNOVNA PLAČA'!A163</f>
        <v>154</v>
      </c>
      <c r="B163" s="155" t="str">
        <f>+IF(LEN('OSNOVNA PLAČA'!B163)&gt;0,'OSNOVNA PLAČA'!B163,"")</f>
        <v>A154</v>
      </c>
      <c r="C163" s="52" t="str">
        <f>+IF(LEN('OSNOVNA PLAČA'!C163)&gt;0,'OSNOVNA PLAČA'!C163,"")</f>
        <v/>
      </c>
      <c r="D163" s="54" t="str">
        <f>+IF(LEN('OSNOVNA PLAČA'!D163)&gt;0,'OSNOVNA PLAČA'!D163,"")</f>
        <v/>
      </c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2"/>
      <c r="AP163" s="32"/>
      <c r="AQ163" s="32"/>
      <c r="AR163" s="32"/>
      <c r="AS163" s="32"/>
      <c r="AT163" s="32"/>
      <c r="AU163" s="32"/>
      <c r="AV163" s="32"/>
    </row>
    <row r="164" spans="1:48" ht="28.5" customHeight="1" x14ac:dyDescent="0.25">
      <c r="A164" s="51">
        <f>'OSNOVNA PLAČA'!A164</f>
        <v>155</v>
      </c>
      <c r="B164" s="155" t="str">
        <f>+IF(LEN('OSNOVNA PLAČA'!B164)&gt;0,'OSNOVNA PLAČA'!B164,"")</f>
        <v>A155</v>
      </c>
      <c r="C164" s="52" t="str">
        <f>+IF(LEN('OSNOVNA PLAČA'!C164)&gt;0,'OSNOVNA PLAČA'!C164,"")</f>
        <v/>
      </c>
      <c r="D164" s="54" t="str">
        <f>+IF(LEN('OSNOVNA PLAČA'!D164)&gt;0,'OSNOVNA PLAČA'!D164,"")</f>
        <v/>
      </c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2"/>
      <c r="AP164" s="32"/>
      <c r="AQ164" s="32"/>
      <c r="AR164" s="32"/>
      <c r="AS164" s="32"/>
      <c r="AT164" s="32"/>
      <c r="AU164" s="32"/>
      <c r="AV164" s="32"/>
    </row>
    <row r="165" spans="1:48" ht="28.5" customHeight="1" x14ac:dyDescent="0.25">
      <c r="A165" s="51">
        <f>'OSNOVNA PLAČA'!A165</f>
        <v>156</v>
      </c>
      <c r="B165" s="155" t="str">
        <f>+IF(LEN('OSNOVNA PLAČA'!B165)&gt;0,'OSNOVNA PLAČA'!B165,"")</f>
        <v>A156</v>
      </c>
      <c r="C165" s="52" t="str">
        <f>+IF(LEN('OSNOVNA PLAČA'!C165)&gt;0,'OSNOVNA PLAČA'!C165,"")</f>
        <v/>
      </c>
      <c r="D165" s="54" t="str">
        <f>+IF(LEN('OSNOVNA PLAČA'!D165)&gt;0,'OSNOVNA PLAČA'!D165,"")</f>
        <v/>
      </c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2"/>
      <c r="AP165" s="32"/>
      <c r="AQ165" s="32"/>
      <c r="AR165" s="32"/>
      <c r="AS165" s="32"/>
      <c r="AT165" s="32"/>
      <c r="AU165" s="32"/>
      <c r="AV165" s="32"/>
    </row>
    <row r="166" spans="1:48" ht="28.5" customHeight="1" x14ac:dyDescent="0.25">
      <c r="A166" s="51">
        <f>'OSNOVNA PLAČA'!A166</f>
        <v>157</v>
      </c>
      <c r="B166" s="155" t="str">
        <f>+IF(LEN('OSNOVNA PLAČA'!B166)&gt;0,'OSNOVNA PLAČA'!B166,"")</f>
        <v>A157</v>
      </c>
      <c r="C166" s="52" t="str">
        <f>+IF(LEN('OSNOVNA PLAČA'!C166)&gt;0,'OSNOVNA PLAČA'!C166,"")</f>
        <v/>
      </c>
      <c r="D166" s="54" t="str">
        <f>+IF(LEN('OSNOVNA PLAČA'!D166)&gt;0,'OSNOVNA PLAČA'!D166,"")</f>
        <v/>
      </c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2"/>
      <c r="AP166" s="32"/>
      <c r="AQ166" s="32"/>
      <c r="AR166" s="32"/>
      <c r="AS166" s="32"/>
      <c r="AT166" s="32"/>
      <c r="AU166" s="32"/>
      <c r="AV166" s="32"/>
    </row>
    <row r="167" spans="1:48" ht="28.5" customHeight="1" x14ac:dyDescent="0.25">
      <c r="A167" s="51">
        <f>'OSNOVNA PLAČA'!A167</f>
        <v>158</v>
      </c>
      <c r="B167" s="155" t="str">
        <f>+IF(LEN('OSNOVNA PLAČA'!B167)&gt;0,'OSNOVNA PLAČA'!B167,"")</f>
        <v>A158</v>
      </c>
      <c r="C167" s="52" t="str">
        <f>+IF(LEN('OSNOVNA PLAČA'!C167)&gt;0,'OSNOVNA PLAČA'!C167,"")</f>
        <v/>
      </c>
      <c r="D167" s="54" t="str">
        <f>+IF(LEN('OSNOVNA PLAČA'!D167)&gt;0,'OSNOVNA PLAČA'!D167,"")</f>
        <v/>
      </c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2"/>
      <c r="AP167" s="32"/>
      <c r="AQ167" s="32"/>
      <c r="AR167" s="32"/>
      <c r="AS167" s="32"/>
      <c r="AT167" s="32"/>
      <c r="AU167" s="32"/>
      <c r="AV167" s="32"/>
    </row>
    <row r="168" spans="1:48" ht="28.5" customHeight="1" x14ac:dyDescent="0.25">
      <c r="A168" s="51">
        <f>'OSNOVNA PLAČA'!A168</f>
        <v>159</v>
      </c>
      <c r="B168" s="155" t="str">
        <f>+IF(LEN('OSNOVNA PLAČA'!B168)&gt;0,'OSNOVNA PLAČA'!B168,"")</f>
        <v>A159</v>
      </c>
      <c r="C168" s="52" t="str">
        <f>+IF(LEN('OSNOVNA PLAČA'!C168)&gt;0,'OSNOVNA PLAČA'!C168,"")</f>
        <v/>
      </c>
      <c r="D168" s="54" t="str">
        <f>+IF(LEN('OSNOVNA PLAČA'!D168)&gt;0,'OSNOVNA PLAČA'!D168,"")</f>
        <v/>
      </c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2"/>
      <c r="AP168" s="32"/>
      <c r="AQ168" s="32"/>
      <c r="AR168" s="32"/>
      <c r="AS168" s="32"/>
      <c r="AT168" s="32"/>
      <c r="AU168" s="32"/>
      <c r="AV168" s="32"/>
    </row>
    <row r="169" spans="1:48" ht="28.5" customHeight="1" x14ac:dyDescent="0.25">
      <c r="A169" s="51">
        <f>'OSNOVNA PLAČA'!A169</f>
        <v>160</v>
      </c>
      <c r="B169" s="155" t="str">
        <f>+IF(LEN('OSNOVNA PLAČA'!B169)&gt;0,'OSNOVNA PLAČA'!B169,"")</f>
        <v>A160</v>
      </c>
      <c r="C169" s="52" t="str">
        <f>+IF(LEN('OSNOVNA PLAČA'!C169)&gt;0,'OSNOVNA PLAČA'!C169,"")</f>
        <v/>
      </c>
      <c r="D169" s="54" t="str">
        <f>+IF(LEN('OSNOVNA PLAČA'!D169)&gt;0,'OSNOVNA PLAČA'!D169,"")</f>
        <v/>
      </c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2"/>
      <c r="AP169" s="32"/>
      <c r="AQ169" s="32"/>
      <c r="AR169" s="32"/>
      <c r="AS169" s="32"/>
      <c r="AT169" s="32"/>
      <c r="AU169" s="32"/>
      <c r="AV169" s="32"/>
    </row>
    <row r="170" spans="1:48" ht="28.5" customHeight="1" x14ac:dyDescent="0.25">
      <c r="A170" s="51">
        <f>'OSNOVNA PLAČA'!A170</f>
        <v>161</v>
      </c>
      <c r="B170" s="155" t="str">
        <f>+IF(LEN('OSNOVNA PLAČA'!B170)&gt;0,'OSNOVNA PLAČA'!B170,"")</f>
        <v>A161</v>
      </c>
      <c r="C170" s="52" t="str">
        <f>+IF(LEN('OSNOVNA PLAČA'!C170)&gt;0,'OSNOVNA PLAČA'!C170,"")</f>
        <v/>
      </c>
      <c r="D170" s="54" t="str">
        <f>+IF(LEN('OSNOVNA PLAČA'!D170)&gt;0,'OSNOVNA PLAČA'!D170,"")</f>
        <v/>
      </c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2"/>
      <c r="AP170" s="32"/>
      <c r="AQ170" s="32"/>
      <c r="AR170" s="32"/>
      <c r="AS170" s="32"/>
      <c r="AT170" s="32"/>
      <c r="AU170" s="32"/>
      <c r="AV170" s="32"/>
    </row>
    <row r="171" spans="1:48" ht="28.5" customHeight="1" x14ac:dyDescent="0.25">
      <c r="A171" s="51">
        <f>'OSNOVNA PLAČA'!A171</f>
        <v>162</v>
      </c>
      <c r="B171" s="155" t="str">
        <f>+IF(LEN('OSNOVNA PLAČA'!B171)&gt;0,'OSNOVNA PLAČA'!B171,"")</f>
        <v>A162</v>
      </c>
      <c r="C171" s="52" t="str">
        <f>+IF(LEN('OSNOVNA PLAČA'!C171)&gt;0,'OSNOVNA PLAČA'!C171,"")</f>
        <v/>
      </c>
      <c r="D171" s="54" t="str">
        <f>+IF(LEN('OSNOVNA PLAČA'!D171)&gt;0,'OSNOVNA PLAČA'!D171,"")</f>
        <v/>
      </c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2"/>
      <c r="AP171" s="32"/>
      <c r="AQ171" s="32"/>
      <c r="AR171" s="32"/>
      <c r="AS171" s="32"/>
      <c r="AT171" s="32"/>
      <c r="AU171" s="32"/>
      <c r="AV171" s="32"/>
    </row>
    <row r="172" spans="1:48" ht="28.5" customHeight="1" x14ac:dyDescent="0.25">
      <c r="A172" s="51">
        <f>'OSNOVNA PLAČA'!A172</f>
        <v>163</v>
      </c>
      <c r="B172" s="155" t="str">
        <f>+IF(LEN('OSNOVNA PLAČA'!B172)&gt;0,'OSNOVNA PLAČA'!B172,"")</f>
        <v>A163</v>
      </c>
      <c r="C172" s="52" t="str">
        <f>+IF(LEN('OSNOVNA PLAČA'!C172)&gt;0,'OSNOVNA PLAČA'!C172,"")</f>
        <v/>
      </c>
      <c r="D172" s="54" t="str">
        <f>+IF(LEN('OSNOVNA PLAČA'!D172)&gt;0,'OSNOVNA PLAČA'!D172,"")</f>
        <v/>
      </c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2"/>
      <c r="AP172" s="32"/>
      <c r="AQ172" s="32"/>
      <c r="AR172" s="32"/>
      <c r="AS172" s="32"/>
      <c r="AT172" s="32"/>
      <c r="AU172" s="32"/>
      <c r="AV172" s="32"/>
    </row>
    <row r="173" spans="1:48" ht="28.5" customHeight="1" x14ac:dyDescent="0.25">
      <c r="A173" s="51">
        <f>'OSNOVNA PLAČA'!A173</f>
        <v>164</v>
      </c>
      <c r="B173" s="155" t="str">
        <f>+IF(LEN('OSNOVNA PLAČA'!B173)&gt;0,'OSNOVNA PLAČA'!B173,"")</f>
        <v>A164</v>
      </c>
      <c r="C173" s="52" t="str">
        <f>+IF(LEN('OSNOVNA PLAČA'!C173)&gt;0,'OSNOVNA PLAČA'!C173,"")</f>
        <v/>
      </c>
      <c r="D173" s="54" t="str">
        <f>+IF(LEN('OSNOVNA PLAČA'!D173)&gt;0,'OSNOVNA PLAČA'!D173,"")</f>
        <v/>
      </c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2"/>
      <c r="AP173" s="32"/>
      <c r="AQ173" s="32"/>
      <c r="AR173" s="32"/>
      <c r="AS173" s="32"/>
      <c r="AT173" s="32"/>
      <c r="AU173" s="32"/>
      <c r="AV173" s="32"/>
    </row>
    <row r="174" spans="1:48" ht="28.5" customHeight="1" x14ac:dyDescent="0.25">
      <c r="A174" s="51">
        <f>'OSNOVNA PLAČA'!A174</f>
        <v>165</v>
      </c>
      <c r="B174" s="155" t="str">
        <f>+IF(LEN('OSNOVNA PLAČA'!B174)&gt;0,'OSNOVNA PLAČA'!B174,"")</f>
        <v>A165</v>
      </c>
      <c r="C174" s="52" t="str">
        <f>+IF(LEN('OSNOVNA PLAČA'!C174)&gt;0,'OSNOVNA PLAČA'!C174,"")</f>
        <v/>
      </c>
      <c r="D174" s="54" t="str">
        <f>+IF(LEN('OSNOVNA PLAČA'!D174)&gt;0,'OSNOVNA PLAČA'!D174,"")</f>
        <v/>
      </c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2"/>
      <c r="AP174" s="32"/>
      <c r="AQ174" s="32"/>
      <c r="AR174" s="32"/>
      <c r="AS174" s="32"/>
      <c r="AT174" s="32"/>
      <c r="AU174" s="32"/>
      <c r="AV174" s="32"/>
    </row>
    <row r="175" spans="1:48" ht="28.5" customHeight="1" x14ac:dyDescent="0.25">
      <c r="A175" s="51">
        <f>'OSNOVNA PLAČA'!A175</f>
        <v>166</v>
      </c>
      <c r="B175" s="155" t="str">
        <f>+IF(LEN('OSNOVNA PLAČA'!B175)&gt;0,'OSNOVNA PLAČA'!B175,"")</f>
        <v>A166</v>
      </c>
      <c r="C175" s="52" t="str">
        <f>+IF(LEN('OSNOVNA PLAČA'!C175)&gt;0,'OSNOVNA PLAČA'!C175,"")</f>
        <v/>
      </c>
      <c r="D175" s="54" t="str">
        <f>+IF(LEN('OSNOVNA PLAČA'!D175)&gt;0,'OSNOVNA PLAČA'!D175,"")</f>
        <v/>
      </c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2"/>
      <c r="AP175" s="32"/>
      <c r="AQ175" s="32"/>
      <c r="AR175" s="32"/>
      <c r="AS175" s="32"/>
      <c r="AT175" s="32"/>
      <c r="AU175" s="32"/>
      <c r="AV175" s="32"/>
    </row>
    <row r="176" spans="1:48" ht="28.5" customHeight="1" x14ac:dyDescent="0.25">
      <c r="A176" s="51">
        <f>'OSNOVNA PLAČA'!A176</f>
        <v>167</v>
      </c>
      <c r="B176" s="155" t="str">
        <f>+IF(LEN('OSNOVNA PLAČA'!B176)&gt;0,'OSNOVNA PLAČA'!B176,"")</f>
        <v>A167</v>
      </c>
      <c r="C176" s="52" t="str">
        <f>+IF(LEN('OSNOVNA PLAČA'!C176)&gt;0,'OSNOVNA PLAČA'!C176,"")</f>
        <v/>
      </c>
      <c r="D176" s="54" t="str">
        <f>+IF(LEN('OSNOVNA PLAČA'!D176)&gt;0,'OSNOVNA PLAČA'!D176,"")</f>
        <v/>
      </c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2"/>
      <c r="AP176" s="32"/>
      <c r="AQ176" s="32"/>
      <c r="AR176" s="32"/>
      <c r="AS176" s="32"/>
      <c r="AT176" s="32"/>
      <c r="AU176" s="32"/>
      <c r="AV176" s="32"/>
    </row>
    <row r="177" spans="1:48" ht="28.5" customHeight="1" x14ac:dyDescent="0.25">
      <c r="A177" s="51">
        <f>'OSNOVNA PLAČA'!A177</f>
        <v>168</v>
      </c>
      <c r="B177" s="155" t="str">
        <f>+IF(LEN('OSNOVNA PLAČA'!B177)&gt;0,'OSNOVNA PLAČA'!B177,"")</f>
        <v>A168</v>
      </c>
      <c r="C177" s="52" t="str">
        <f>+IF(LEN('OSNOVNA PLAČA'!C177)&gt;0,'OSNOVNA PLAČA'!C177,"")</f>
        <v/>
      </c>
      <c r="D177" s="54" t="str">
        <f>+IF(LEN('OSNOVNA PLAČA'!D177)&gt;0,'OSNOVNA PLAČA'!D177,"")</f>
        <v/>
      </c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2"/>
      <c r="AP177" s="32"/>
      <c r="AQ177" s="32"/>
      <c r="AR177" s="32"/>
      <c r="AS177" s="32"/>
      <c r="AT177" s="32"/>
      <c r="AU177" s="32"/>
      <c r="AV177" s="32"/>
    </row>
    <row r="178" spans="1:48" ht="28.5" customHeight="1" x14ac:dyDescent="0.25">
      <c r="A178" s="51">
        <f>'OSNOVNA PLAČA'!A178</f>
        <v>169</v>
      </c>
      <c r="B178" s="155" t="str">
        <f>+IF(LEN('OSNOVNA PLAČA'!B178)&gt;0,'OSNOVNA PLAČA'!B178,"")</f>
        <v>A169</v>
      </c>
      <c r="C178" s="52" t="str">
        <f>+IF(LEN('OSNOVNA PLAČA'!C178)&gt;0,'OSNOVNA PLAČA'!C178,"")</f>
        <v/>
      </c>
      <c r="D178" s="54" t="str">
        <f>+IF(LEN('OSNOVNA PLAČA'!D178)&gt;0,'OSNOVNA PLAČA'!D178,"")</f>
        <v/>
      </c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2"/>
      <c r="AP178" s="32"/>
      <c r="AQ178" s="32"/>
      <c r="AR178" s="32"/>
      <c r="AS178" s="32"/>
      <c r="AT178" s="32"/>
      <c r="AU178" s="32"/>
      <c r="AV178" s="32"/>
    </row>
    <row r="179" spans="1:48" ht="28.5" customHeight="1" x14ac:dyDescent="0.25">
      <c r="A179" s="51">
        <f>'OSNOVNA PLAČA'!A179</f>
        <v>170</v>
      </c>
      <c r="B179" s="155" t="str">
        <f>+IF(LEN('OSNOVNA PLAČA'!B179)&gt;0,'OSNOVNA PLAČA'!B179,"")</f>
        <v>A170</v>
      </c>
      <c r="C179" s="52" t="str">
        <f>+IF(LEN('OSNOVNA PLAČA'!C179)&gt;0,'OSNOVNA PLAČA'!C179,"")</f>
        <v/>
      </c>
      <c r="D179" s="54" t="str">
        <f>+IF(LEN('OSNOVNA PLAČA'!D179)&gt;0,'OSNOVNA PLAČA'!D179,"")</f>
        <v/>
      </c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2"/>
      <c r="AP179" s="32"/>
      <c r="AQ179" s="32"/>
      <c r="AR179" s="32"/>
      <c r="AS179" s="32"/>
      <c r="AT179" s="32"/>
      <c r="AU179" s="32"/>
      <c r="AV179" s="32"/>
    </row>
    <row r="180" spans="1:48" ht="28.5" customHeight="1" x14ac:dyDescent="0.25">
      <c r="A180" s="51">
        <f>'OSNOVNA PLAČA'!A180</f>
        <v>171</v>
      </c>
      <c r="B180" s="155" t="str">
        <f>+IF(LEN('OSNOVNA PLAČA'!B180)&gt;0,'OSNOVNA PLAČA'!B180,"")</f>
        <v>A171</v>
      </c>
      <c r="C180" s="52" t="str">
        <f>+IF(LEN('OSNOVNA PLAČA'!C180)&gt;0,'OSNOVNA PLAČA'!C180,"")</f>
        <v/>
      </c>
      <c r="D180" s="54" t="str">
        <f>+IF(LEN('OSNOVNA PLAČA'!D180)&gt;0,'OSNOVNA PLAČA'!D180,"")</f>
        <v/>
      </c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2"/>
      <c r="AP180" s="32"/>
      <c r="AQ180" s="32"/>
      <c r="AR180" s="32"/>
      <c r="AS180" s="32"/>
      <c r="AT180" s="32"/>
      <c r="AU180" s="32"/>
      <c r="AV180" s="32"/>
    </row>
    <row r="181" spans="1:48" ht="28.5" customHeight="1" x14ac:dyDescent="0.25">
      <c r="A181" s="51">
        <f>'OSNOVNA PLAČA'!A181</f>
        <v>172</v>
      </c>
      <c r="B181" s="155" t="str">
        <f>+IF(LEN('OSNOVNA PLAČA'!B181)&gt;0,'OSNOVNA PLAČA'!B181,"")</f>
        <v>A172</v>
      </c>
      <c r="C181" s="52" t="str">
        <f>+IF(LEN('OSNOVNA PLAČA'!C181)&gt;0,'OSNOVNA PLAČA'!C181,"")</f>
        <v/>
      </c>
      <c r="D181" s="54" t="str">
        <f>+IF(LEN('OSNOVNA PLAČA'!D181)&gt;0,'OSNOVNA PLAČA'!D181,"")</f>
        <v/>
      </c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2"/>
      <c r="AP181" s="32"/>
      <c r="AQ181" s="32"/>
      <c r="AR181" s="32"/>
      <c r="AS181" s="32"/>
      <c r="AT181" s="32"/>
      <c r="AU181" s="32"/>
      <c r="AV181" s="32"/>
    </row>
    <row r="182" spans="1:48" ht="28.5" customHeight="1" x14ac:dyDescent="0.25">
      <c r="A182" s="51">
        <f>'OSNOVNA PLAČA'!A182</f>
        <v>173</v>
      </c>
      <c r="B182" s="155" t="str">
        <f>+IF(LEN('OSNOVNA PLAČA'!B182)&gt;0,'OSNOVNA PLAČA'!B182,"")</f>
        <v>A173</v>
      </c>
      <c r="C182" s="52" t="str">
        <f>+IF(LEN('OSNOVNA PLAČA'!C182)&gt;0,'OSNOVNA PLAČA'!C182,"")</f>
        <v/>
      </c>
      <c r="D182" s="54" t="str">
        <f>+IF(LEN('OSNOVNA PLAČA'!D182)&gt;0,'OSNOVNA PLAČA'!D182,"")</f>
        <v/>
      </c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2"/>
      <c r="AP182" s="32"/>
      <c r="AQ182" s="32"/>
      <c r="AR182" s="32"/>
      <c r="AS182" s="32"/>
      <c r="AT182" s="32"/>
      <c r="AU182" s="32"/>
      <c r="AV182" s="32"/>
    </row>
    <row r="183" spans="1:48" ht="28.5" customHeight="1" x14ac:dyDescent="0.25">
      <c r="A183" s="51">
        <f>'OSNOVNA PLAČA'!A183</f>
        <v>174</v>
      </c>
      <c r="B183" s="155" t="str">
        <f>+IF(LEN('OSNOVNA PLAČA'!B183)&gt;0,'OSNOVNA PLAČA'!B183,"")</f>
        <v>A174</v>
      </c>
      <c r="C183" s="52" t="str">
        <f>+IF(LEN('OSNOVNA PLAČA'!C183)&gt;0,'OSNOVNA PLAČA'!C183,"")</f>
        <v/>
      </c>
      <c r="D183" s="54" t="str">
        <f>+IF(LEN('OSNOVNA PLAČA'!D183)&gt;0,'OSNOVNA PLAČA'!D183,"")</f>
        <v/>
      </c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2"/>
      <c r="AP183" s="32"/>
      <c r="AQ183" s="32"/>
      <c r="AR183" s="32"/>
      <c r="AS183" s="32"/>
      <c r="AT183" s="32"/>
      <c r="AU183" s="32"/>
      <c r="AV183" s="32"/>
    </row>
    <row r="184" spans="1:48" ht="28.5" customHeight="1" x14ac:dyDescent="0.25">
      <c r="A184" s="51">
        <f>'OSNOVNA PLAČA'!A184</f>
        <v>175</v>
      </c>
      <c r="B184" s="155" t="str">
        <f>+IF(LEN('OSNOVNA PLAČA'!B184)&gt;0,'OSNOVNA PLAČA'!B184,"")</f>
        <v>A175</v>
      </c>
      <c r="C184" s="52" t="str">
        <f>+IF(LEN('OSNOVNA PLAČA'!C184)&gt;0,'OSNOVNA PLAČA'!C184,"")</f>
        <v/>
      </c>
      <c r="D184" s="54" t="str">
        <f>+IF(LEN('OSNOVNA PLAČA'!D184)&gt;0,'OSNOVNA PLAČA'!D184,"")</f>
        <v/>
      </c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2"/>
      <c r="AP184" s="32"/>
      <c r="AQ184" s="32"/>
      <c r="AR184" s="32"/>
      <c r="AS184" s="32"/>
      <c r="AT184" s="32"/>
      <c r="AU184" s="32"/>
      <c r="AV184" s="32"/>
    </row>
    <row r="185" spans="1:48" ht="28.5" customHeight="1" x14ac:dyDescent="0.25">
      <c r="A185" s="51">
        <f>'OSNOVNA PLAČA'!A185</f>
        <v>176</v>
      </c>
      <c r="B185" s="155" t="str">
        <f>+IF(LEN('OSNOVNA PLAČA'!B185)&gt;0,'OSNOVNA PLAČA'!B185,"")</f>
        <v>A176</v>
      </c>
      <c r="C185" s="52" t="str">
        <f>+IF(LEN('OSNOVNA PLAČA'!C185)&gt;0,'OSNOVNA PLAČA'!C185,"")</f>
        <v/>
      </c>
      <c r="D185" s="54" t="str">
        <f>+IF(LEN('OSNOVNA PLAČA'!D185)&gt;0,'OSNOVNA PLAČA'!D185,"")</f>
        <v/>
      </c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2"/>
      <c r="AP185" s="32"/>
      <c r="AQ185" s="32"/>
      <c r="AR185" s="32"/>
      <c r="AS185" s="32"/>
      <c r="AT185" s="32"/>
      <c r="AU185" s="32"/>
      <c r="AV185" s="32"/>
    </row>
    <row r="186" spans="1:48" ht="28.5" customHeight="1" x14ac:dyDescent="0.25">
      <c r="A186" s="51">
        <f>'OSNOVNA PLAČA'!A186</f>
        <v>177</v>
      </c>
      <c r="B186" s="155" t="str">
        <f>+IF(LEN('OSNOVNA PLAČA'!B186)&gt;0,'OSNOVNA PLAČA'!B186,"")</f>
        <v>A177</v>
      </c>
      <c r="C186" s="52" t="str">
        <f>+IF(LEN('OSNOVNA PLAČA'!C186)&gt;0,'OSNOVNA PLAČA'!C186,"")</f>
        <v/>
      </c>
      <c r="D186" s="54" t="str">
        <f>+IF(LEN('OSNOVNA PLAČA'!D186)&gt;0,'OSNOVNA PLAČA'!D186,"")</f>
        <v/>
      </c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2"/>
      <c r="AP186" s="32"/>
      <c r="AQ186" s="32"/>
      <c r="AR186" s="32"/>
      <c r="AS186" s="32"/>
      <c r="AT186" s="32"/>
      <c r="AU186" s="32"/>
      <c r="AV186" s="32"/>
    </row>
    <row r="187" spans="1:48" ht="28.5" customHeight="1" x14ac:dyDescent="0.25">
      <c r="A187" s="51">
        <f>'OSNOVNA PLAČA'!A187</f>
        <v>178</v>
      </c>
      <c r="B187" s="155" t="str">
        <f>+IF(LEN('OSNOVNA PLAČA'!B187)&gt;0,'OSNOVNA PLAČA'!B187,"")</f>
        <v>A178</v>
      </c>
      <c r="C187" s="52" t="str">
        <f>+IF(LEN('OSNOVNA PLAČA'!C187)&gt;0,'OSNOVNA PLAČA'!C187,"")</f>
        <v/>
      </c>
      <c r="D187" s="54" t="str">
        <f>+IF(LEN('OSNOVNA PLAČA'!D187)&gt;0,'OSNOVNA PLAČA'!D187,"")</f>
        <v/>
      </c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2"/>
      <c r="AP187" s="32"/>
      <c r="AQ187" s="32"/>
      <c r="AR187" s="32"/>
      <c r="AS187" s="32"/>
      <c r="AT187" s="32"/>
      <c r="AU187" s="32"/>
      <c r="AV187" s="32"/>
    </row>
    <row r="188" spans="1:48" ht="28.5" customHeight="1" x14ac:dyDescent="0.25">
      <c r="A188" s="51">
        <f>'OSNOVNA PLAČA'!A188</f>
        <v>179</v>
      </c>
      <c r="B188" s="155" t="str">
        <f>+IF(LEN('OSNOVNA PLAČA'!B188)&gt;0,'OSNOVNA PLAČA'!B188,"")</f>
        <v>A179</v>
      </c>
      <c r="C188" s="52" t="str">
        <f>+IF(LEN('OSNOVNA PLAČA'!C188)&gt;0,'OSNOVNA PLAČA'!C188,"")</f>
        <v/>
      </c>
      <c r="D188" s="54" t="str">
        <f>+IF(LEN('OSNOVNA PLAČA'!D188)&gt;0,'OSNOVNA PLAČA'!D188,"")</f>
        <v/>
      </c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2"/>
      <c r="AP188" s="32"/>
      <c r="AQ188" s="32"/>
      <c r="AR188" s="32"/>
      <c r="AS188" s="32"/>
      <c r="AT188" s="32"/>
      <c r="AU188" s="32"/>
      <c r="AV188" s="32"/>
    </row>
    <row r="189" spans="1:48" ht="28.5" customHeight="1" x14ac:dyDescent="0.25">
      <c r="A189" s="51">
        <f>'OSNOVNA PLAČA'!A189</f>
        <v>180</v>
      </c>
      <c r="B189" s="155" t="str">
        <f>+IF(LEN('OSNOVNA PLAČA'!B189)&gt;0,'OSNOVNA PLAČA'!B189,"")</f>
        <v>A180</v>
      </c>
      <c r="C189" s="52" t="str">
        <f>+IF(LEN('OSNOVNA PLAČA'!C189)&gt;0,'OSNOVNA PLAČA'!C189,"")</f>
        <v/>
      </c>
      <c r="D189" s="54" t="str">
        <f>+IF(LEN('OSNOVNA PLAČA'!D189)&gt;0,'OSNOVNA PLAČA'!D189,"")</f>
        <v/>
      </c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2"/>
      <c r="AP189" s="32"/>
      <c r="AQ189" s="32"/>
      <c r="AR189" s="32"/>
      <c r="AS189" s="32"/>
      <c r="AT189" s="32"/>
      <c r="AU189" s="32"/>
      <c r="AV189" s="32"/>
    </row>
    <row r="190" spans="1:48" ht="28.5" customHeight="1" x14ac:dyDescent="0.25">
      <c r="A190" s="51">
        <f>'OSNOVNA PLAČA'!A190</f>
        <v>181</v>
      </c>
      <c r="B190" s="155" t="str">
        <f>+IF(LEN('OSNOVNA PLAČA'!B190)&gt;0,'OSNOVNA PLAČA'!B190,"")</f>
        <v>A181</v>
      </c>
      <c r="C190" s="52" t="str">
        <f>+IF(LEN('OSNOVNA PLAČA'!C190)&gt;0,'OSNOVNA PLAČA'!C190,"")</f>
        <v/>
      </c>
      <c r="D190" s="54" t="str">
        <f>+IF(LEN('OSNOVNA PLAČA'!D190)&gt;0,'OSNOVNA PLAČA'!D190,"")</f>
        <v/>
      </c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2"/>
      <c r="AP190" s="32"/>
      <c r="AQ190" s="32"/>
      <c r="AR190" s="32"/>
      <c r="AS190" s="32"/>
      <c r="AT190" s="32"/>
      <c r="AU190" s="32"/>
      <c r="AV190" s="32"/>
    </row>
    <row r="191" spans="1:48" ht="28.5" customHeight="1" x14ac:dyDescent="0.25">
      <c r="A191" s="51">
        <f>'OSNOVNA PLAČA'!A191</f>
        <v>182</v>
      </c>
      <c r="B191" s="155" t="str">
        <f>+IF(LEN('OSNOVNA PLAČA'!B191)&gt;0,'OSNOVNA PLAČA'!B191,"")</f>
        <v>A182</v>
      </c>
      <c r="C191" s="52" t="str">
        <f>+IF(LEN('OSNOVNA PLAČA'!C191)&gt;0,'OSNOVNA PLAČA'!C191,"")</f>
        <v/>
      </c>
      <c r="D191" s="54" t="str">
        <f>+IF(LEN('OSNOVNA PLAČA'!D191)&gt;0,'OSNOVNA PLAČA'!D191,"")</f>
        <v/>
      </c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2"/>
      <c r="AP191" s="32"/>
      <c r="AQ191" s="32"/>
      <c r="AR191" s="32"/>
      <c r="AS191" s="32"/>
      <c r="AT191" s="32"/>
      <c r="AU191" s="32"/>
      <c r="AV191" s="32"/>
    </row>
    <row r="192" spans="1:48" ht="28.5" customHeight="1" x14ac:dyDescent="0.25">
      <c r="A192" s="51">
        <f>'OSNOVNA PLAČA'!A192</f>
        <v>183</v>
      </c>
      <c r="B192" s="155" t="str">
        <f>+IF(LEN('OSNOVNA PLAČA'!B192)&gt;0,'OSNOVNA PLAČA'!B192,"")</f>
        <v>A183</v>
      </c>
      <c r="C192" s="52" t="str">
        <f>+IF(LEN('OSNOVNA PLAČA'!C192)&gt;0,'OSNOVNA PLAČA'!C192,"")</f>
        <v/>
      </c>
      <c r="D192" s="54" t="str">
        <f>+IF(LEN('OSNOVNA PLAČA'!D192)&gt;0,'OSNOVNA PLAČA'!D192,"")</f>
        <v/>
      </c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2"/>
      <c r="AP192" s="32"/>
      <c r="AQ192" s="32"/>
      <c r="AR192" s="32"/>
      <c r="AS192" s="32"/>
      <c r="AT192" s="32"/>
      <c r="AU192" s="32"/>
      <c r="AV192" s="32"/>
    </row>
    <row r="193" spans="1:48" ht="28.5" customHeight="1" x14ac:dyDescent="0.25">
      <c r="A193" s="51">
        <f>'OSNOVNA PLAČA'!A193</f>
        <v>184</v>
      </c>
      <c r="B193" s="155" t="str">
        <f>+IF(LEN('OSNOVNA PLAČA'!B193)&gt;0,'OSNOVNA PLAČA'!B193,"")</f>
        <v>A184</v>
      </c>
      <c r="C193" s="52" t="str">
        <f>+IF(LEN('OSNOVNA PLAČA'!C193)&gt;0,'OSNOVNA PLAČA'!C193,"")</f>
        <v/>
      </c>
      <c r="D193" s="54" t="str">
        <f>+IF(LEN('OSNOVNA PLAČA'!D193)&gt;0,'OSNOVNA PLAČA'!D193,"")</f>
        <v/>
      </c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2"/>
      <c r="AP193" s="32"/>
      <c r="AQ193" s="32"/>
      <c r="AR193" s="32"/>
      <c r="AS193" s="32"/>
      <c r="AT193" s="32"/>
      <c r="AU193" s="32"/>
      <c r="AV193" s="32"/>
    </row>
    <row r="194" spans="1:48" ht="28.5" customHeight="1" x14ac:dyDescent="0.25">
      <c r="A194" s="51">
        <f>'OSNOVNA PLAČA'!A194</f>
        <v>185</v>
      </c>
      <c r="B194" s="155" t="str">
        <f>+IF(LEN('OSNOVNA PLAČA'!B194)&gt;0,'OSNOVNA PLAČA'!B194,"")</f>
        <v>A185</v>
      </c>
      <c r="C194" s="52" t="str">
        <f>+IF(LEN('OSNOVNA PLAČA'!C194)&gt;0,'OSNOVNA PLAČA'!C194,"")</f>
        <v/>
      </c>
      <c r="D194" s="54" t="str">
        <f>+IF(LEN('OSNOVNA PLAČA'!D194)&gt;0,'OSNOVNA PLAČA'!D194,"")</f>
        <v/>
      </c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2"/>
      <c r="AP194" s="32"/>
      <c r="AQ194" s="32"/>
      <c r="AR194" s="32"/>
      <c r="AS194" s="32"/>
      <c r="AT194" s="32"/>
      <c r="AU194" s="32"/>
      <c r="AV194" s="32"/>
    </row>
    <row r="195" spans="1:48" ht="28.5" customHeight="1" x14ac:dyDescent="0.25">
      <c r="A195" s="51">
        <f>'OSNOVNA PLAČA'!A195</f>
        <v>186</v>
      </c>
      <c r="B195" s="155" t="str">
        <f>+IF(LEN('OSNOVNA PLAČA'!B195)&gt;0,'OSNOVNA PLAČA'!B195,"")</f>
        <v>A186</v>
      </c>
      <c r="C195" s="52" t="str">
        <f>+IF(LEN('OSNOVNA PLAČA'!C195)&gt;0,'OSNOVNA PLAČA'!C195,"")</f>
        <v/>
      </c>
      <c r="D195" s="54" t="str">
        <f>+IF(LEN('OSNOVNA PLAČA'!D195)&gt;0,'OSNOVNA PLAČA'!D195,"")</f>
        <v/>
      </c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2"/>
      <c r="AP195" s="32"/>
      <c r="AQ195" s="32"/>
      <c r="AR195" s="32"/>
      <c r="AS195" s="32"/>
      <c r="AT195" s="32"/>
      <c r="AU195" s="32"/>
      <c r="AV195" s="32"/>
    </row>
    <row r="196" spans="1:48" ht="28.5" customHeight="1" x14ac:dyDescent="0.25">
      <c r="A196" s="51">
        <f>'OSNOVNA PLAČA'!A196</f>
        <v>187</v>
      </c>
      <c r="B196" s="155" t="str">
        <f>+IF(LEN('OSNOVNA PLAČA'!B196)&gt;0,'OSNOVNA PLAČA'!B196,"")</f>
        <v>A187</v>
      </c>
      <c r="C196" s="52" t="str">
        <f>+IF(LEN('OSNOVNA PLAČA'!C196)&gt;0,'OSNOVNA PLAČA'!C196,"")</f>
        <v/>
      </c>
      <c r="D196" s="54" t="str">
        <f>+IF(LEN('OSNOVNA PLAČA'!D196)&gt;0,'OSNOVNA PLAČA'!D196,"")</f>
        <v/>
      </c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2"/>
      <c r="AP196" s="32"/>
      <c r="AQ196" s="32"/>
      <c r="AR196" s="32"/>
      <c r="AS196" s="32"/>
      <c r="AT196" s="32"/>
      <c r="AU196" s="32"/>
      <c r="AV196" s="32"/>
    </row>
    <row r="197" spans="1:48" ht="28.5" customHeight="1" x14ac:dyDescent="0.25">
      <c r="A197" s="51">
        <f>'OSNOVNA PLAČA'!A197</f>
        <v>188</v>
      </c>
      <c r="B197" s="155" t="str">
        <f>+IF(LEN('OSNOVNA PLAČA'!B197)&gt;0,'OSNOVNA PLAČA'!B197,"")</f>
        <v>A188</v>
      </c>
      <c r="C197" s="52" t="str">
        <f>+IF(LEN('OSNOVNA PLAČA'!C197)&gt;0,'OSNOVNA PLAČA'!C197,"")</f>
        <v/>
      </c>
      <c r="D197" s="54" t="str">
        <f>+IF(LEN('OSNOVNA PLAČA'!D197)&gt;0,'OSNOVNA PLAČA'!D197,"")</f>
        <v/>
      </c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2"/>
      <c r="AP197" s="32"/>
      <c r="AQ197" s="32"/>
      <c r="AR197" s="32"/>
      <c r="AS197" s="32"/>
      <c r="AT197" s="32"/>
      <c r="AU197" s="32"/>
      <c r="AV197" s="32"/>
    </row>
    <row r="198" spans="1:48" ht="28.5" customHeight="1" x14ac:dyDescent="0.25">
      <c r="A198" s="51">
        <f>'OSNOVNA PLAČA'!A198</f>
        <v>189</v>
      </c>
      <c r="B198" s="155" t="str">
        <f>+IF(LEN('OSNOVNA PLAČA'!B198)&gt;0,'OSNOVNA PLAČA'!B198,"")</f>
        <v>A189</v>
      </c>
      <c r="C198" s="52" t="str">
        <f>+IF(LEN('OSNOVNA PLAČA'!C198)&gt;0,'OSNOVNA PLAČA'!C198,"")</f>
        <v/>
      </c>
      <c r="D198" s="54" t="str">
        <f>+IF(LEN('OSNOVNA PLAČA'!D198)&gt;0,'OSNOVNA PLAČA'!D198,"")</f>
        <v/>
      </c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2"/>
      <c r="AP198" s="32"/>
      <c r="AQ198" s="32"/>
      <c r="AR198" s="32"/>
      <c r="AS198" s="32"/>
      <c r="AT198" s="32"/>
      <c r="AU198" s="32"/>
      <c r="AV198" s="32"/>
    </row>
    <row r="199" spans="1:48" ht="28.5" customHeight="1" x14ac:dyDescent="0.25">
      <c r="A199" s="51">
        <f>'OSNOVNA PLAČA'!A199</f>
        <v>190</v>
      </c>
      <c r="B199" s="155" t="str">
        <f>+IF(LEN('OSNOVNA PLAČA'!B199)&gt;0,'OSNOVNA PLAČA'!B199,"")</f>
        <v>A190</v>
      </c>
      <c r="C199" s="52" t="str">
        <f>+IF(LEN('OSNOVNA PLAČA'!C199)&gt;0,'OSNOVNA PLAČA'!C199,"")</f>
        <v/>
      </c>
      <c r="D199" s="54" t="str">
        <f>+IF(LEN('OSNOVNA PLAČA'!D199)&gt;0,'OSNOVNA PLAČA'!D199,"")</f>
        <v/>
      </c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2"/>
      <c r="AP199" s="32"/>
      <c r="AQ199" s="32"/>
      <c r="AR199" s="32"/>
      <c r="AS199" s="32"/>
      <c r="AT199" s="32"/>
      <c r="AU199" s="32"/>
      <c r="AV199" s="32"/>
    </row>
    <row r="200" spans="1:48" ht="28.5" customHeight="1" x14ac:dyDescent="0.25">
      <c r="A200" s="51">
        <f>'OSNOVNA PLAČA'!A200</f>
        <v>191</v>
      </c>
      <c r="B200" s="155" t="str">
        <f>+IF(LEN('OSNOVNA PLAČA'!B200)&gt;0,'OSNOVNA PLAČA'!B200,"")</f>
        <v>A191</v>
      </c>
      <c r="C200" s="52" t="str">
        <f>+IF(LEN('OSNOVNA PLAČA'!C200)&gt;0,'OSNOVNA PLAČA'!C200,"")</f>
        <v/>
      </c>
      <c r="D200" s="54" t="str">
        <f>+IF(LEN('OSNOVNA PLAČA'!D200)&gt;0,'OSNOVNA PLAČA'!D200,"")</f>
        <v/>
      </c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2"/>
      <c r="AP200" s="32"/>
      <c r="AQ200" s="32"/>
      <c r="AR200" s="32"/>
      <c r="AS200" s="32"/>
      <c r="AT200" s="32"/>
      <c r="AU200" s="32"/>
      <c r="AV200" s="32"/>
    </row>
    <row r="201" spans="1:48" ht="28.5" customHeight="1" x14ac:dyDescent="0.25">
      <c r="A201" s="51">
        <f>'OSNOVNA PLAČA'!A201</f>
        <v>192</v>
      </c>
      <c r="B201" s="155" t="str">
        <f>+IF(LEN('OSNOVNA PLAČA'!B201)&gt;0,'OSNOVNA PLAČA'!B201,"")</f>
        <v>A192</v>
      </c>
      <c r="C201" s="52" t="str">
        <f>+IF(LEN('OSNOVNA PLAČA'!C201)&gt;0,'OSNOVNA PLAČA'!C201,"")</f>
        <v/>
      </c>
      <c r="D201" s="54" t="str">
        <f>+IF(LEN('OSNOVNA PLAČA'!D201)&gt;0,'OSNOVNA PLAČA'!D201,"")</f>
        <v/>
      </c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2"/>
      <c r="AP201" s="32"/>
      <c r="AQ201" s="32"/>
      <c r="AR201" s="32"/>
      <c r="AS201" s="32"/>
      <c r="AT201" s="32"/>
      <c r="AU201" s="32"/>
      <c r="AV201" s="32"/>
    </row>
    <row r="202" spans="1:48" ht="28.5" customHeight="1" x14ac:dyDescent="0.25">
      <c r="A202" s="51">
        <f>'OSNOVNA PLAČA'!A202</f>
        <v>193</v>
      </c>
      <c r="B202" s="155" t="str">
        <f>+IF(LEN('OSNOVNA PLAČA'!B202)&gt;0,'OSNOVNA PLAČA'!B202,"")</f>
        <v>A193</v>
      </c>
      <c r="C202" s="52" t="str">
        <f>+IF(LEN('OSNOVNA PLAČA'!C202)&gt;0,'OSNOVNA PLAČA'!C202,"")</f>
        <v/>
      </c>
      <c r="D202" s="54" t="str">
        <f>+IF(LEN('OSNOVNA PLAČA'!D202)&gt;0,'OSNOVNA PLAČA'!D202,"")</f>
        <v/>
      </c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2"/>
      <c r="AP202" s="32"/>
      <c r="AQ202" s="32"/>
      <c r="AR202" s="32"/>
      <c r="AS202" s="32"/>
      <c r="AT202" s="32"/>
      <c r="AU202" s="32"/>
      <c r="AV202" s="32"/>
    </row>
    <row r="203" spans="1:48" ht="28.5" customHeight="1" x14ac:dyDescent="0.25">
      <c r="A203" s="51">
        <f>'OSNOVNA PLAČA'!A203</f>
        <v>194</v>
      </c>
      <c r="B203" s="155" t="str">
        <f>+IF(LEN('OSNOVNA PLAČA'!B203)&gt;0,'OSNOVNA PLAČA'!B203,"")</f>
        <v>A194</v>
      </c>
      <c r="C203" s="52" t="str">
        <f>+IF(LEN('OSNOVNA PLAČA'!C203)&gt;0,'OSNOVNA PLAČA'!C203,"")</f>
        <v/>
      </c>
      <c r="D203" s="54" t="str">
        <f>+IF(LEN('OSNOVNA PLAČA'!D203)&gt;0,'OSNOVNA PLAČA'!D203,"")</f>
        <v/>
      </c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2"/>
      <c r="AP203" s="32"/>
      <c r="AQ203" s="32"/>
      <c r="AR203" s="32"/>
      <c r="AS203" s="32"/>
      <c r="AT203" s="32"/>
      <c r="AU203" s="32"/>
      <c r="AV203" s="32"/>
    </row>
    <row r="204" spans="1:48" ht="28.5" customHeight="1" x14ac:dyDescent="0.25">
      <c r="A204" s="51">
        <f>'OSNOVNA PLAČA'!A204</f>
        <v>195</v>
      </c>
      <c r="B204" s="155" t="str">
        <f>+IF(LEN('OSNOVNA PLAČA'!B204)&gt;0,'OSNOVNA PLAČA'!B204,"")</f>
        <v>A195</v>
      </c>
      <c r="C204" s="52" t="str">
        <f>+IF(LEN('OSNOVNA PLAČA'!C204)&gt;0,'OSNOVNA PLAČA'!C204,"")</f>
        <v/>
      </c>
      <c r="D204" s="54" t="str">
        <f>+IF(LEN('OSNOVNA PLAČA'!D204)&gt;0,'OSNOVNA PLAČA'!D204,"")</f>
        <v/>
      </c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2"/>
      <c r="AP204" s="32"/>
      <c r="AQ204" s="32"/>
      <c r="AR204" s="32"/>
      <c r="AS204" s="32"/>
      <c r="AT204" s="32"/>
      <c r="AU204" s="32"/>
      <c r="AV204" s="32"/>
    </row>
    <row r="205" spans="1:48" ht="28.5" customHeight="1" x14ac:dyDescent="0.25">
      <c r="A205" s="51">
        <f>'OSNOVNA PLAČA'!A205</f>
        <v>196</v>
      </c>
      <c r="B205" s="155" t="str">
        <f>+IF(LEN('OSNOVNA PLAČA'!B205)&gt;0,'OSNOVNA PLAČA'!B205,"")</f>
        <v>A196</v>
      </c>
      <c r="C205" s="52" t="str">
        <f>+IF(LEN('OSNOVNA PLAČA'!C205)&gt;0,'OSNOVNA PLAČA'!C205,"")</f>
        <v/>
      </c>
      <c r="D205" s="54" t="str">
        <f>+IF(LEN('OSNOVNA PLAČA'!D205)&gt;0,'OSNOVNA PLAČA'!D205,"")</f>
        <v/>
      </c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2"/>
      <c r="AP205" s="32"/>
      <c r="AQ205" s="32"/>
      <c r="AR205" s="32"/>
      <c r="AS205" s="32"/>
      <c r="AT205" s="32"/>
      <c r="AU205" s="32"/>
      <c r="AV205" s="32"/>
    </row>
    <row r="206" spans="1:48" ht="28.5" customHeight="1" x14ac:dyDescent="0.25">
      <c r="A206" s="51">
        <f>'OSNOVNA PLAČA'!A206</f>
        <v>197</v>
      </c>
      <c r="B206" s="155" t="str">
        <f>+IF(LEN('OSNOVNA PLAČA'!B206)&gt;0,'OSNOVNA PLAČA'!B206,"")</f>
        <v>A197</v>
      </c>
      <c r="C206" s="52" t="str">
        <f>+IF(LEN('OSNOVNA PLAČA'!C206)&gt;0,'OSNOVNA PLAČA'!C206,"")</f>
        <v/>
      </c>
      <c r="D206" s="54" t="str">
        <f>+IF(LEN('OSNOVNA PLAČA'!D206)&gt;0,'OSNOVNA PLAČA'!D206,"")</f>
        <v/>
      </c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2"/>
      <c r="AP206" s="32"/>
      <c r="AQ206" s="32"/>
      <c r="AR206" s="32"/>
      <c r="AS206" s="32"/>
      <c r="AT206" s="32"/>
      <c r="AU206" s="32"/>
      <c r="AV206" s="32"/>
    </row>
    <row r="207" spans="1:48" ht="28.5" customHeight="1" x14ac:dyDescent="0.25">
      <c r="A207" s="51">
        <f>'OSNOVNA PLAČA'!A207</f>
        <v>198</v>
      </c>
      <c r="B207" s="155" t="str">
        <f>+IF(LEN('OSNOVNA PLAČA'!B207)&gt;0,'OSNOVNA PLAČA'!B207,"")</f>
        <v>A198</v>
      </c>
      <c r="C207" s="52" t="str">
        <f>+IF(LEN('OSNOVNA PLAČA'!C207)&gt;0,'OSNOVNA PLAČA'!C207,"")</f>
        <v/>
      </c>
      <c r="D207" s="54" t="str">
        <f>+IF(LEN('OSNOVNA PLAČA'!D207)&gt;0,'OSNOVNA PLAČA'!D207,"")</f>
        <v/>
      </c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2"/>
      <c r="AP207" s="32"/>
      <c r="AQ207" s="32"/>
      <c r="AR207" s="32"/>
      <c r="AS207" s="32"/>
      <c r="AT207" s="32"/>
      <c r="AU207" s="32"/>
      <c r="AV207" s="32"/>
    </row>
    <row r="208" spans="1:48" ht="28.5" customHeight="1" x14ac:dyDescent="0.25">
      <c r="A208" s="51">
        <f>'OSNOVNA PLAČA'!A208</f>
        <v>199</v>
      </c>
      <c r="B208" s="155" t="str">
        <f>+IF(LEN('OSNOVNA PLAČA'!B208)&gt;0,'OSNOVNA PLAČA'!B208,"")</f>
        <v>A199</v>
      </c>
      <c r="C208" s="52" t="str">
        <f>+IF(LEN('OSNOVNA PLAČA'!C208)&gt;0,'OSNOVNA PLAČA'!C208,"")</f>
        <v/>
      </c>
      <c r="D208" s="54" t="str">
        <f>+IF(LEN('OSNOVNA PLAČA'!D208)&gt;0,'OSNOVNA PLAČA'!D208,"")</f>
        <v/>
      </c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2"/>
      <c r="AP208" s="32"/>
      <c r="AQ208" s="32"/>
      <c r="AR208" s="32"/>
      <c r="AS208" s="32"/>
      <c r="AT208" s="32"/>
      <c r="AU208" s="32"/>
      <c r="AV208" s="32"/>
    </row>
    <row r="209" spans="1:48" ht="28.5" customHeight="1" x14ac:dyDescent="0.25">
      <c r="A209" s="51">
        <f>'OSNOVNA PLAČA'!A209</f>
        <v>200</v>
      </c>
      <c r="B209" s="155" t="str">
        <f>+IF(LEN('OSNOVNA PLAČA'!B209)&gt;0,'OSNOVNA PLAČA'!B209,"")</f>
        <v>A200</v>
      </c>
      <c r="C209" s="52" t="str">
        <f>+IF(LEN('OSNOVNA PLAČA'!C209)&gt;0,'OSNOVNA PLAČA'!C209,"")</f>
        <v/>
      </c>
      <c r="D209" s="54" t="str">
        <f>+IF(LEN('OSNOVNA PLAČA'!D209)&gt;0,'OSNOVNA PLAČA'!D209,"")</f>
        <v/>
      </c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2"/>
      <c r="AP209" s="32"/>
      <c r="AQ209" s="32"/>
      <c r="AR209" s="32"/>
      <c r="AS209" s="32"/>
      <c r="AT209" s="32"/>
      <c r="AU209" s="32"/>
      <c r="AV209" s="32"/>
    </row>
    <row r="210" spans="1:48" ht="28.5" customHeight="1" x14ac:dyDescent="0.25">
      <c r="A210" s="51">
        <f>'OSNOVNA PLAČA'!A210</f>
        <v>201</v>
      </c>
      <c r="B210" s="155" t="str">
        <f>+IF(LEN('OSNOVNA PLAČA'!B210)&gt;0,'OSNOVNA PLAČA'!B210,"")</f>
        <v>A201</v>
      </c>
      <c r="C210" s="52" t="str">
        <f>+IF(LEN('OSNOVNA PLAČA'!C210)&gt;0,'OSNOVNA PLAČA'!C210,"")</f>
        <v/>
      </c>
      <c r="D210" s="54" t="str">
        <f>+IF(LEN('OSNOVNA PLAČA'!D210)&gt;0,'OSNOVNA PLAČA'!D210,"")</f>
        <v/>
      </c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2"/>
      <c r="AP210" s="32"/>
      <c r="AQ210" s="32"/>
      <c r="AR210" s="32"/>
      <c r="AS210" s="32"/>
      <c r="AT210" s="32"/>
      <c r="AU210" s="32"/>
      <c r="AV210" s="32"/>
    </row>
    <row r="211" spans="1:48" ht="28.5" customHeight="1" x14ac:dyDescent="0.25">
      <c r="A211" s="51">
        <f>'OSNOVNA PLAČA'!A211</f>
        <v>202</v>
      </c>
      <c r="B211" s="155" t="str">
        <f>+IF(LEN('OSNOVNA PLAČA'!B211)&gt;0,'OSNOVNA PLAČA'!B211,"")</f>
        <v>A202</v>
      </c>
      <c r="C211" s="52" t="str">
        <f>+IF(LEN('OSNOVNA PLAČA'!C211)&gt;0,'OSNOVNA PLAČA'!C211,"")</f>
        <v/>
      </c>
      <c r="D211" s="54" t="str">
        <f>+IF(LEN('OSNOVNA PLAČA'!D211)&gt;0,'OSNOVNA PLAČA'!D211,"")</f>
        <v/>
      </c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2"/>
      <c r="AP211" s="32"/>
      <c r="AQ211" s="32"/>
      <c r="AR211" s="32"/>
      <c r="AS211" s="32"/>
      <c r="AT211" s="32"/>
      <c r="AU211" s="32"/>
      <c r="AV211" s="32"/>
    </row>
    <row r="212" spans="1:48" ht="28.5" customHeight="1" x14ac:dyDescent="0.25">
      <c r="A212" s="51">
        <f>'OSNOVNA PLAČA'!A212</f>
        <v>203</v>
      </c>
      <c r="B212" s="155" t="str">
        <f>+IF(LEN('OSNOVNA PLAČA'!B212)&gt;0,'OSNOVNA PLAČA'!B212,"")</f>
        <v>A203</v>
      </c>
      <c r="C212" s="52" t="str">
        <f>+IF(LEN('OSNOVNA PLAČA'!C212)&gt;0,'OSNOVNA PLAČA'!C212,"")</f>
        <v/>
      </c>
      <c r="D212" s="54" t="str">
        <f>+IF(LEN('OSNOVNA PLAČA'!D212)&gt;0,'OSNOVNA PLAČA'!D212,"")</f>
        <v/>
      </c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2"/>
      <c r="AP212" s="32"/>
      <c r="AQ212" s="32"/>
      <c r="AR212" s="32"/>
      <c r="AS212" s="32"/>
      <c r="AT212" s="32"/>
      <c r="AU212" s="32"/>
      <c r="AV212" s="32"/>
    </row>
    <row r="213" spans="1:48" ht="28.5" customHeight="1" x14ac:dyDescent="0.25">
      <c r="A213" s="51">
        <f>'OSNOVNA PLAČA'!A213</f>
        <v>204</v>
      </c>
      <c r="B213" s="155" t="str">
        <f>+IF(LEN('OSNOVNA PLAČA'!B213)&gt;0,'OSNOVNA PLAČA'!B213,"")</f>
        <v>A204</v>
      </c>
      <c r="C213" s="52" t="str">
        <f>+IF(LEN('OSNOVNA PLAČA'!C213)&gt;0,'OSNOVNA PLAČA'!C213,"")</f>
        <v/>
      </c>
      <c r="D213" s="54" t="str">
        <f>+IF(LEN('OSNOVNA PLAČA'!D213)&gt;0,'OSNOVNA PLAČA'!D213,"")</f>
        <v/>
      </c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2"/>
      <c r="AP213" s="32"/>
      <c r="AQ213" s="32"/>
      <c r="AR213" s="32"/>
      <c r="AS213" s="32"/>
      <c r="AT213" s="32"/>
      <c r="AU213" s="32"/>
      <c r="AV213" s="32"/>
    </row>
    <row r="214" spans="1:48" ht="28.5" customHeight="1" x14ac:dyDescent="0.25">
      <c r="A214" s="51">
        <f>'OSNOVNA PLAČA'!A214</f>
        <v>205</v>
      </c>
      <c r="B214" s="155" t="str">
        <f>+IF(LEN('OSNOVNA PLAČA'!B214)&gt;0,'OSNOVNA PLAČA'!B214,"")</f>
        <v>A205</v>
      </c>
      <c r="C214" s="52" t="str">
        <f>+IF(LEN('OSNOVNA PLAČA'!C214)&gt;0,'OSNOVNA PLAČA'!C214,"")</f>
        <v/>
      </c>
      <c r="D214" s="54" t="str">
        <f>+IF(LEN('OSNOVNA PLAČA'!D214)&gt;0,'OSNOVNA PLAČA'!D214,"")</f>
        <v/>
      </c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2"/>
      <c r="AP214" s="32"/>
      <c r="AQ214" s="32"/>
      <c r="AR214" s="32"/>
      <c r="AS214" s="32"/>
      <c r="AT214" s="32"/>
      <c r="AU214" s="32"/>
      <c r="AV214" s="32"/>
    </row>
    <row r="215" spans="1:48" ht="28.5" customHeight="1" x14ac:dyDescent="0.25">
      <c r="A215" s="51">
        <f>'OSNOVNA PLAČA'!A215</f>
        <v>206</v>
      </c>
      <c r="B215" s="155" t="str">
        <f>+IF(LEN('OSNOVNA PLAČA'!B215)&gt;0,'OSNOVNA PLAČA'!B215,"")</f>
        <v>A206</v>
      </c>
      <c r="C215" s="52" t="str">
        <f>+IF(LEN('OSNOVNA PLAČA'!C215)&gt;0,'OSNOVNA PLAČA'!C215,"")</f>
        <v/>
      </c>
      <c r="D215" s="54" t="str">
        <f>+IF(LEN('OSNOVNA PLAČA'!D215)&gt;0,'OSNOVNA PLAČA'!D215,"")</f>
        <v/>
      </c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2"/>
      <c r="AP215" s="32"/>
      <c r="AQ215" s="32"/>
      <c r="AR215" s="32"/>
      <c r="AS215" s="32"/>
      <c r="AT215" s="32"/>
      <c r="AU215" s="32"/>
      <c r="AV215" s="32"/>
    </row>
    <row r="216" spans="1:48" ht="28.5" customHeight="1" x14ac:dyDescent="0.25">
      <c r="A216" s="51">
        <f>'OSNOVNA PLAČA'!A216</f>
        <v>207</v>
      </c>
      <c r="B216" s="155" t="str">
        <f>+IF(LEN('OSNOVNA PLAČA'!B216)&gt;0,'OSNOVNA PLAČA'!B216,"")</f>
        <v>A207</v>
      </c>
      <c r="C216" s="52" t="str">
        <f>+IF(LEN('OSNOVNA PLAČA'!C216)&gt;0,'OSNOVNA PLAČA'!C216,"")</f>
        <v/>
      </c>
      <c r="D216" s="54" t="str">
        <f>+IF(LEN('OSNOVNA PLAČA'!D216)&gt;0,'OSNOVNA PLAČA'!D216,"")</f>
        <v/>
      </c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2"/>
      <c r="AP216" s="32"/>
      <c r="AQ216" s="32"/>
      <c r="AR216" s="32"/>
      <c r="AS216" s="32"/>
      <c r="AT216" s="32"/>
      <c r="AU216" s="32"/>
      <c r="AV216" s="32"/>
    </row>
    <row r="217" spans="1:48" ht="28.5" customHeight="1" x14ac:dyDescent="0.25">
      <c r="A217" s="51">
        <f>'OSNOVNA PLAČA'!A217</f>
        <v>208</v>
      </c>
      <c r="B217" s="155" t="str">
        <f>+IF(LEN('OSNOVNA PLAČA'!B217)&gt;0,'OSNOVNA PLAČA'!B217,"")</f>
        <v>A208</v>
      </c>
      <c r="C217" s="52" t="str">
        <f>+IF(LEN('OSNOVNA PLAČA'!C217)&gt;0,'OSNOVNA PLAČA'!C217,"")</f>
        <v/>
      </c>
      <c r="D217" s="54" t="str">
        <f>+IF(LEN('OSNOVNA PLAČA'!D217)&gt;0,'OSNOVNA PLAČA'!D217,"")</f>
        <v/>
      </c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2"/>
      <c r="AP217" s="32"/>
      <c r="AQ217" s="32"/>
      <c r="AR217" s="32"/>
      <c r="AS217" s="32"/>
      <c r="AT217" s="32"/>
      <c r="AU217" s="32"/>
      <c r="AV217" s="32"/>
    </row>
    <row r="218" spans="1:48" ht="28.5" customHeight="1" x14ac:dyDescent="0.25">
      <c r="A218" s="51">
        <f>'OSNOVNA PLAČA'!A218</f>
        <v>209</v>
      </c>
      <c r="B218" s="155" t="str">
        <f>+IF(LEN('OSNOVNA PLAČA'!B218)&gt;0,'OSNOVNA PLAČA'!B218,"")</f>
        <v>A209</v>
      </c>
      <c r="C218" s="52" t="str">
        <f>+IF(LEN('OSNOVNA PLAČA'!C218)&gt;0,'OSNOVNA PLAČA'!C218,"")</f>
        <v/>
      </c>
      <c r="D218" s="54" t="str">
        <f>+IF(LEN('OSNOVNA PLAČA'!D218)&gt;0,'OSNOVNA PLAČA'!D218,"")</f>
        <v/>
      </c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2"/>
      <c r="AP218" s="32"/>
      <c r="AQ218" s="32"/>
      <c r="AR218" s="32"/>
      <c r="AS218" s="32"/>
      <c r="AT218" s="32"/>
      <c r="AU218" s="32"/>
      <c r="AV218" s="32"/>
    </row>
    <row r="219" spans="1:48" ht="28.5" customHeight="1" x14ac:dyDescent="0.25">
      <c r="A219" s="51">
        <f>'OSNOVNA PLAČA'!A219</f>
        <v>210</v>
      </c>
      <c r="B219" s="155" t="str">
        <f>+IF(LEN('OSNOVNA PLAČA'!B219)&gt;0,'OSNOVNA PLAČA'!B219,"")</f>
        <v>A210</v>
      </c>
      <c r="C219" s="52" t="str">
        <f>+IF(LEN('OSNOVNA PLAČA'!C219)&gt;0,'OSNOVNA PLAČA'!C219,"")</f>
        <v/>
      </c>
      <c r="D219" s="54" t="str">
        <f>+IF(LEN('OSNOVNA PLAČA'!D219)&gt;0,'OSNOVNA PLAČA'!D219,"")</f>
        <v/>
      </c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2"/>
      <c r="AP219" s="32"/>
      <c r="AQ219" s="32"/>
      <c r="AR219" s="32"/>
      <c r="AS219" s="32"/>
      <c r="AT219" s="32"/>
      <c r="AU219" s="32"/>
      <c r="AV219" s="32"/>
    </row>
    <row r="220" spans="1:48" ht="28.5" customHeight="1" x14ac:dyDescent="0.25">
      <c r="A220" s="51">
        <f>'OSNOVNA PLAČA'!A220</f>
        <v>211</v>
      </c>
      <c r="B220" s="155" t="str">
        <f>+IF(LEN('OSNOVNA PLAČA'!B220)&gt;0,'OSNOVNA PLAČA'!B220,"")</f>
        <v>A211</v>
      </c>
      <c r="C220" s="52" t="str">
        <f>+IF(LEN('OSNOVNA PLAČA'!C220)&gt;0,'OSNOVNA PLAČA'!C220,"")</f>
        <v/>
      </c>
      <c r="D220" s="54" t="str">
        <f>+IF(LEN('OSNOVNA PLAČA'!D220)&gt;0,'OSNOVNA PLAČA'!D220,"")</f>
        <v/>
      </c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2"/>
      <c r="AP220" s="32"/>
      <c r="AQ220" s="32"/>
      <c r="AR220" s="32"/>
      <c r="AS220" s="32"/>
      <c r="AT220" s="32"/>
      <c r="AU220" s="32"/>
      <c r="AV220" s="32"/>
    </row>
    <row r="221" spans="1:48" ht="28.5" customHeight="1" x14ac:dyDescent="0.25">
      <c r="A221" s="51">
        <f>'OSNOVNA PLAČA'!A221</f>
        <v>212</v>
      </c>
      <c r="B221" s="155" t="str">
        <f>+IF(LEN('OSNOVNA PLAČA'!B221)&gt;0,'OSNOVNA PLAČA'!B221,"")</f>
        <v>A212</v>
      </c>
      <c r="C221" s="52" t="str">
        <f>+IF(LEN('OSNOVNA PLAČA'!C221)&gt;0,'OSNOVNA PLAČA'!C221,"")</f>
        <v/>
      </c>
      <c r="D221" s="54" t="str">
        <f>+IF(LEN('OSNOVNA PLAČA'!D221)&gt;0,'OSNOVNA PLAČA'!D221,"")</f>
        <v/>
      </c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2"/>
      <c r="AP221" s="32"/>
      <c r="AQ221" s="32"/>
      <c r="AR221" s="32"/>
      <c r="AS221" s="32"/>
      <c r="AT221" s="32"/>
      <c r="AU221" s="32"/>
      <c r="AV221" s="32"/>
    </row>
    <row r="222" spans="1:48" ht="28.5" customHeight="1" x14ac:dyDescent="0.25">
      <c r="A222" s="51">
        <f>'OSNOVNA PLAČA'!A222</f>
        <v>213</v>
      </c>
      <c r="B222" s="155" t="str">
        <f>+IF(LEN('OSNOVNA PLAČA'!B222)&gt;0,'OSNOVNA PLAČA'!B222,"")</f>
        <v>A213</v>
      </c>
      <c r="C222" s="52" t="str">
        <f>+IF(LEN('OSNOVNA PLAČA'!C222)&gt;0,'OSNOVNA PLAČA'!C222,"")</f>
        <v/>
      </c>
      <c r="D222" s="54" t="str">
        <f>+IF(LEN('OSNOVNA PLAČA'!D222)&gt;0,'OSNOVNA PLAČA'!D222,"")</f>
        <v/>
      </c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2"/>
      <c r="AP222" s="32"/>
      <c r="AQ222" s="32"/>
      <c r="AR222" s="32"/>
      <c r="AS222" s="32"/>
      <c r="AT222" s="32"/>
      <c r="AU222" s="32"/>
      <c r="AV222" s="32"/>
    </row>
    <row r="223" spans="1:48" ht="28.5" customHeight="1" x14ac:dyDescent="0.25">
      <c r="A223" s="51">
        <f>'OSNOVNA PLAČA'!A223</f>
        <v>214</v>
      </c>
      <c r="B223" s="155" t="str">
        <f>+IF(LEN('OSNOVNA PLAČA'!B223)&gt;0,'OSNOVNA PLAČA'!B223,"")</f>
        <v>A214</v>
      </c>
      <c r="C223" s="52" t="str">
        <f>+IF(LEN('OSNOVNA PLAČA'!C223)&gt;0,'OSNOVNA PLAČA'!C223,"")</f>
        <v/>
      </c>
      <c r="D223" s="54" t="str">
        <f>+IF(LEN('OSNOVNA PLAČA'!D223)&gt;0,'OSNOVNA PLAČA'!D223,"")</f>
        <v/>
      </c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2"/>
      <c r="AP223" s="32"/>
      <c r="AQ223" s="32"/>
      <c r="AR223" s="32"/>
      <c r="AS223" s="32"/>
      <c r="AT223" s="32"/>
      <c r="AU223" s="32"/>
      <c r="AV223" s="32"/>
    </row>
    <row r="224" spans="1:48" ht="28.5" customHeight="1" x14ac:dyDescent="0.25">
      <c r="A224" s="51">
        <f>'OSNOVNA PLAČA'!A224</f>
        <v>215</v>
      </c>
      <c r="B224" s="155" t="str">
        <f>+IF(LEN('OSNOVNA PLAČA'!B224)&gt;0,'OSNOVNA PLAČA'!B224,"")</f>
        <v>A215</v>
      </c>
      <c r="C224" s="52" t="str">
        <f>+IF(LEN('OSNOVNA PLAČA'!C224)&gt;0,'OSNOVNA PLAČA'!C224,"")</f>
        <v/>
      </c>
      <c r="D224" s="54" t="str">
        <f>+IF(LEN('OSNOVNA PLAČA'!D224)&gt;0,'OSNOVNA PLAČA'!D224,"")</f>
        <v/>
      </c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2"/>
      <c r="AP224" s="32"/>
      <c r="AQ224" s="32"/>
      <c r="AR224" s="32"/>
      <c r="AS224" s="32"/>
      <c r="AT224" s="32"/>
      <c r="AU224" s="32"/>
      <c r="AV224" s="32"/>
    </row>
    <row r="225" spans="1:48" ht="28.5" customHeight="1" x14ac:dyDescent="0.25">
      <c r="A225" s="51">
        <f>'OSNOVNA PLAČA'!A225</f>
        <v>216</v>
      </c>
      <c r="B225" s="155" t="str">
        <f>+IF(LEN('OSNOVNA PLAČA'!B225)&gt;0,'OSNOVNA PLAČA'!B225,"")</f>
        <v>A216</v>
      </c>
      <c r="C225" s="52" t="str">
        <f>+IF(LEN('OSNOVNA PLAČA'!C225)&gt;0,'OSNOVNA PLAČA'!C225,"")</f>
        <v/>
      </c>
      <c r="D225" s="54" t="str">
        <f>+IF(LEN('OSNOVNA PLAČA'!D225)&gt;0,'OSNOVNA PLAČA'!D225,"")</f>
        <v/>
      </c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2"/>
      <c r="AP225" s="32"/>
      <c r="AQ225" s="32"/>
      <c r="AR225" s="32"/>
      <c r="AS225" s="32"/>
      <c r="AT225" s="32"/>
      <c r="AU225" s="32"/>
      <c r="AV225" s="32"/>
    </row>
    <row r="226" spans="1:48" ht="28.5" customHeight="1" x14ac:dyDescent="0.25">
      <c r="A226" s="51">
        <f>'OSNOVNA PLAČA'!A226</f>
        <v>217</v>
      </c>
      <c r="B226" s="155" t="str">
        <f>+IF(LEN('OSNOVNA PLAČA'!B226)&gt;0,'OSNOVNA PLAČA'!B226,"")</f>
        <v>A217</v>
      </c>
      <c r="C226" s="52" t="str">
        <f>+IF(LEN('OSNOVNA PLAČA'!C226)&gt;0,'OSNOVNA PLAČA'!C226,"")</f>
        <v/>
      </c>
      <c r="D226" s="54" t="str">
        <f>+IF(LEN('OSNOVNA PLAČA'!D226)&gt;0,'OSNOVNA PLAČA'!D226,"")</f>
        <v/>
      </c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2"/>
      <c r="AP226" s="32"/>
      <c r="AQ226" s="32"/>
      <c r="AR226" s="32"/>
      <c r="AS226" s="32"/>
      <c r="AT226" s="32"/>
      <c r="AU226" s="32"/>
      <c r="AV226" s="32"/>
    </row>
    <row r="227" spans="1:48" ht="28.5" customHeight="1" x14ac:dyDescent="0.25">
      <c r="A227" s="51">
        <f>'OSNOVNA PLAČA'!A227</f>
        <v>218</v>
      </c>
      <c r="B227" s="155" t="str">
        <f>+IF(LEN('OSNOVNA PLAČA'!B227)&gt;0,'OSNOVNA PLAČA'!B227,"")</f>
        <v>A218</v>
      </c>
      <c r="C227" s="52" t="str">
        <f>+IF(LEN('OSNOVNA PLAČA'!C227)&gt;0,'OSNOVNA PLAČA'!C227,"")</f>
        <v/>
      </c>
      <c r="D227" s="54" t="str">
        <f>+IF(LEN('OSNOVNA PLAČA'!D227)&gt;0,'OSNOVNA PLAČA'!D227,"")</f>
        <v/>
      </c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2"/>
      <c r="AP227" s="32"/>
      <c r="AQ227" s="32"/>
      <c r="AR227" s="32"/>
      <c r="AS227" s="32"/>
      <c r="AT227" s="32"/>
      <c r="AU227" s="32"/>
      <c r="AV227" s="32"/>
    </row>
    <row r="228" spans="1:48" ht="28.5" customHeight="1" x14ac:dyDescent="0.25">
      <c r="A228" s="51">
        <f>'OSNOVNA PLAČA'!A228</f>
        <v>219</v>
      </c>
      <c r="B228" s="155" t="str">
        <f>+IF(LEN('OSNOVNA PLAČA'!B228)&gt;0,'OSNOVNA PLAČA'!B228,"")</f>
        <v>A219</v>
      </c>
      <c r="C228" s="52" t="str">
        <f>+IF(LEN('OSNOVNA PLAČA'!C228)&gt;0,'OSNOVNA PLAČA'!C228,"")</f>
        <v/>
      </c>
      <c r="D228" s="54" t="str">
        <f>+IF(LEN('OSNOVNA PLAČA'!D228)&gt;0,'OSNOVNA PLAČA'!D228,"")</f>
        <v/>
      </c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2"/>
      <c r="AP228" s="32"/>
      <c r="AQ228" s="32"/>
      <c r="AR228" s="32"/>
      <c r="AS228" s="32"/>
      <c r="AT228" s="32"/>
      <c r="AU228" s="32"/>
      <c r="AV228" s="32"/>
    </row>
    <row r="229" spans="1:48" ht="28.5" customHeight="1" x14ac:dyDescent="0.25">
      <c r="A229" s="51">
        <f>'OSNOVNA PLAČA'!A229</f>
        <v>220</v>
      </c>
      <c r="B229" s="155" t="str">
        <f>+IF(LEN('OSNOVNA PLAČA'!B229)&gt;0,'OSNOVNA PLAČA'!B229,"")</f>
        <v>A220</v>
      </c>
      <c r="C229" s="52" t="str">
        <f>+IF(LEN('OSNOVNA PLAČA'!C229)&gt;0,'OSNOVNA PLAČA'!C229,"")</f>
        <v/>
      </c>
      <c r="D229" s="54" t="str">
        <f>+IF(LEN('OSNOVNA PLAČA'!D229)&gt;0,'OSNOVNA PLAČA'!D229,"")</f>
        <v/>
      </c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2"/>
      <c r="AP229" s="32"/>
      <c r="AQ229" s="32"/>
      <c r="AR229" s="32"/>
      <c r="AS229" s="32"/>
      <c r="AT229" s="32"/>
      <c r="AU229" s="32"/>
      <c r="AV229" s="32"/>
    </row>
    <row r="230" spans="1:48" ht="28.5" customHeight="1" x14ac:dyDescent="0.25">
      <c r="A230" s="51">
        <f>'OSNOVNA PLAČA'!A230</f>
        <v>221</v>
      </c>
      <c r="B230" s="155" t="str">
        <f>+IF(LEN('OSNOVNA PLAČA'!B230)&gt;0,'OSNOVNA PLAČA'!B230,"")</f>
        <v>A221</v>
      </c>
      <c r="C230" s="52" t="str">
        <f>+IF(LEN('OSNOVNA PLAČA'!C230)&gt;0,'OSNOVNA PLAČA'!C230,"")</f>
        <v/>
      </c>
      <c r="D230" s="54" t="str">
        <f>+IF(LEN('OSNOVNA PLAČA'!D230)&gt;0,'OSNOVNA PLAČA'!D230,"")</f>
        <v/>
      </c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2"/>
      <c r="AP230" s="32"/>
      <c r="AQ230" s="32"/>
      <c r="AR230" s="32"/>
      <c r="AS230" s="32"/>
      <c r="AT230" s="32"/>
      <c r="AU230" s="32"/>
      <c r="AV230" s="32"/>
    </row>
    <row r="231" spans="1:48" ht="28.5" customHeight="1" x14ac:dyDescent="0.25">
      <c r="A231" s="51">
        <f>'OSNOVNA PLAČA'!A231</f>
        <v>222</v>
      </c>
      <c r="B231" s="155" t="str">
        <f>+IF(LEN('OSNOVNA PLAČA'!B231)&gt;0,'OSNOVNA PLAČA'!B231,"")</f>
        <v>A222</v>
      </c>
      <c r="C231" s="52" t="str">
        <f>+IF(LEN('OSNOVNA PLAČA'!C231)&gt;0,'OSNOVNA PLAČA'!C231,"")</f>
        <v/>
      </c>
      <c r="D231" s="54" t="str">
        <f>+IF(LEN('OSNOVNA PLAČA'!D231)&gt;0,'OSNOVNA PLAČA'!D231,"")</f>
        <v/>
      </c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2"/>
      <c r="AP231" s="32"/>
      <c r="AQ231" s="32"/>
      <c r="AR231" s="32"/>
      <c r="AS231" s="32"/>
      <c r="AT231" s="32"/>
      <c r="AU231" s="32"/>
      <c r="AV231" s="32"/>
    </row>
    <row r="232" spans="1:48" ht="28.5" customHeight="1" x14ac:dyDescent="0.25">
      <c r="A232" s="51">
        <f>'OSNOVNA PLAČA'!A232</f>
        <v>223</v>
      </c>
      <c r="B232" s="155" t="str">
        <f>+IF(LEN('OSNOVNA PLAČA'!B232)&gt;0,'OSNOVNA PLAČA'!B232,"")</f>
        <v>A223</v>
      </c>
      <c r="C232" s="52" t="str">
        <f>+IF(LEN('OSNOVNA PLAČA'!C232)&gt;0,'OSNOVNA PLAČA'!C232,"")</f>
        <v/>
      </c>
      <c r="D232" s="54" t="str">
        <f>+IF(LEN('OSNOVNA PLAČA'!D232)&gt;0,'OSNOVNA PLAČA'!D232,"")</f>
        <v/>
      </c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2"/>
      <c r="AP232" s="32"/>
      <c r="AQ232" s="32"/>
      <c r="AR232" s="32"/>
      <c r="AS232" s="32"/>
      <c r="AT232" s="32"/>
      <c r="AU232" s="32"/>
      <c r="AV232" s="32"/>
    </row>
    <row r="233" spans="1:48" ht="28.5" customHeight="1" x14ac:dyDescent="0.25">
      <c r="A233" s="51">
        <f>'OSNOVNA PLAČA'!A233</f>
        <v>224</v>
      </c>
      <c r="B233" s="155" t="str">
        <f>+IF(LEN('OSNOVNA PLAČA'!B233)&gt;0,'OSNOVNA PLAČA'!B233,"")</f>
        <v>A224</v>
      </c>
      <c r="C233" s="52" t="str">
        <f>+IF(LEN('OSNOVNA PLAČA'!C233)&gt;0,'OSNOVNA PLAČA'!C233,"")</f>
        <v/>
      </c>
      <c r="D233" s="54" t="str">
        <f>+IF(LEN('OSNOVNA PLAČA'!D233)&gt;0,'OSNOVNA PLAČA'!D233,"")</f>
        <v/>
      </c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2"/>
      <c r="AP233" s="32"/>
      <c r="AQ233" s="32"/>
      <c r="AR233" s="32"/>
      <c r="AS233" s="32"/>
      <c r="AT233" s="32"/>
      <c r="AU233" s="32"/>
      <c r="AV233" s="32"/>
    </row>
    <row r="234" spans="1:48" ht="28.5" customHeight="1" x14ac:dyDescent="0.25">
      <c r="A234" s="51">
        <f>'OSNOVNA PLAČA'!A234</f>
        <v>225</v>
      </c>
      <c r="B234" s="155" t="str">
        <f>+IF(LEN('OSNOVNA PLAČA'!B234)&gt;0,'OSNOVNA PLAČA'!B234,"")</f>
        <v>A225</v>
      </c>
      <c r="C234" s="52" t="str">
        <f>+IF(LEN('OSNOVNA PLAČA'!C234)&gt;0,'OSNOVNA PLAČA'!C234,"")</f>
        <v/>
      </c>
      <c r="D234" s="54" t="str">
        <f>+IF(LEN('OSNOVNA PLAČA'!D234)&gt;0,'OSNOVNA PLAČA'!D234,"")</f>
        <v/>
      </c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2"/>
      <c r="AP234" s="32"/>
      <c r="AQ234" s="32"/>
      <c r="AR234" s="32"/>
      <c r="AS234" s="32"/>
      <c r="AT234" s="32"/>
      <c r="AU234" s="32"/>
      <c r="AV234" s="32"/>
    </row>
    <row r="235" spans="1:48" ht="28.5" customHeight="1" x14ac:dyDescent="0.25">
      <c r="A235" s="51">
        <f>'OSNOVNA PLAČA'!A235</f>
        <v>226</v>
      </c>
      <c r="B235" s="155" t="str">
        <f>+IF(LEN('OSNOVNA PLAČA'!B235)&gt;0,'OSNOVNA PLAČA'!B235,"")</f>
        <v>A226</v>
      </c>
      <c r="C235" s="52" t="str">
        <f>+IF(LEN('OSNOVNA PLAČA'!C235)&gt;0,'OSNOVNA PLAČA'!C235,"")</f>
        <v/>
      </c>
      <c r="D235" s="54" t="str">
        <f>+IF(LEN('OSNOVNA PLAČA'!D235)&gt;0,'OSNOVNA PLAČA'!D235,"")</f>
        <v/>
      </c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2"/>
      <c r="AP235" s="32"/>
      <c r="AQ235" s="32"/>
      <c r="AR235" s="32"/>
      <c r="AS235" s="32"/>
      <c r="AT235" s="32"/>
      <c r="AU235" s="32"/>
      <c r="AV235" s="32"/>
    </row>
    <row r="236" spans="1:48" ht="28.5" customHeight="1" x14ac:dyDescent="0.25">
      <c r="A236" s="51">
        <f>'OSNOVNA PLAČA'!A236</f>
        <v>227</v>
      </c>
      <c r="B236" s="155" t="str">
        <f>+IF(LEN('OSNOVNA PLAČA'!B236)&gt;0,'OSNOVNA PLAČA'!B236,"")</f>
        <v>A227</v>
      </c>
      <c r="C236" s="52" t="str">
        <f>+IF(LEN('OSNOVNA PLAČA'!C236)&gt;0,'OSNOVNA PLAČA'!C236,"")</f>
        <v/>
      </c>
      <c r="D236" s="54" t="str">
        <f>+IF(LEN('OSNOVNA PLAČA'!D236)&gt;0,'OSNOVNA PLAČA'!D236,"")</f>
        <v/>
      </c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2"/>
      <c r="AP236" s="32"/>
      <c r="AQ236" s="32"/>
      <c r="AR236" s="32"/>
      <c r="AS236" s="32"/>
      <c r="AT236" s="32"/>
      <c r="AU236" s="32"/>
      <c r="AV236" s="32"/>
    </row>
    <row r="237" spans="1:48" ht="28.5" customHeight="1" x14ac:dyDescent="0.25">
      <c r="A237" s="51">
        <f>'OSNOVNA PLAČA'!A237</f>
        <v>228</v>
      </c>
      <c r="B237" s="155" t="str">
        <f>+IF(LEN('OSNOVNA PLAČA'!B237)&gt;0,'OSNOVNA PLAČA'!B237,"")</f>
        <v>A228</v>
      </c>
      <c r="C237" s="52" t="str">
        <f>+IF(LEN('OSNOVNA PLAČA'!C237)&gt;0,'OSNOVNA PLAČA'!C237,"")</f>
        <v/>
      </c>
      <c r="D237" s="54" t="str">
        <f>+IF(LEN('OSNOVNA PLAČA'!D237)&gt;0,'OSNOVNA PLAČA'!D237,"")</f>
        <v/>
      </c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2"/>
      <c r="AP237" s="32"/>
      <c r="AQ237" s="32"/>
      <c r="AR237" s="32"/>
      <c r="AS237" s="32"/>
      <c r="AT237" s="32"/>
      <c r="AU237" s="32"/>
      <c r="AV237" s="32"/>
    </row>
    <row r="238" spans="1:48" ht="28.5" customHeight="1" x14ac:dyDescent="0.25">
      <c r="A238" s="51">
        <f>'OSNOVNA PLAČA'!A238</f>
        <v>229</v>
      </c>
      <c r="B238" s="155" t="str">
        <f>+IF(LEN('OSNOVNA PLAČA'!B238)&gt;0,'OSNOVNA PLAČA'!B238,"")</f>
        <v>A229</v>
      </c>
      <c r="C238" s="52" t="str">
        <f>+IF(LEN('OSNOVNA PLAČA'!C238)&gt;0,'OSNOVNA PLAČA'!C238,"")</f>
        <v/>
      </c>
      <c r="D238" s="54" t="str">
        <f>+IF(LEN('OSNOVNA PLAČA'!D238)&gt;0,'OSNOVNA PLAČA'!D238,"")</f>
        <v/>
      </c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2"/>
      <c r="AP238" s="32"/>
      <c r="AQ238" s="32"/>
      <c r="AR238" s="32"/>
      <c r="AS238" s="32"/>
      <c r="AT238" s="32"/>
      <c r="AU238" s="32"/>
      <c r="AV238" s="32"/>
    </row>
    <row r="239" spans="1:48" ht="28.5" customHeight="1" x14ac:dyDescent="0.25">
      <c r="A239" s="51">
        <f>'OSNOVNA PLAČA'!A239</f>
        <v>230</v>
      </c>
      <c r="B239" s="155" t="str">
        <f>+IF(LEN('OSNOVNA PLAČA'!B239)&gt;0,'OSNOVNA PLAČA'!B239,"")</f>
        <v>A230</v>
      </c>
      <c r="C239" s="52" t="str">
        <f>+IF(LEN('OSNOVNA PLAČA'!C239)&gt;0,'OSNOVNA PLAČA'!C239,"")</f>
        <v/>
      </c>
      <c r="D239" s="54" t="str">
        <f>+IF(LEN('OSNOVNA PLAČA'!D239)&gt;0,'OSNOVNA PLAČA'!D239,"")</f>
        <v/>
      </c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2"/>
      <c r="AP239" s="32"/>
      <c r="AQ239" s="32"/>
      <c r="AR239" s="32"/>
      <c r="AS239" s="32"/>
      <c r="AT239" s="32"/>
      <c r="AU239" s="32"/>
      <c r="AV239" s="32"/>
    </row>
    <row r="240" spans="1:48" ht="28.5" customHeight="1" x14ac:dyDescent="0.25">
      <c r="A240" s="51">
        <f>'OSNOVNA PLAČA'!A240</f>
        <v>231</v>
      </c>
      <c r="B240" s="155" t="str">
        <f>+IF(LEN('OSNOVNA PLAČA'!B240)&gt;0,'OSNOVNA PLAČA'!B240,"")</f>
        <v>A231</v>
      </c>
      <c r="C240" s="52" t="str">
        <f>+IF(LEN('OSNOVNA PLAČA'!C240)&gt;0,'OSNOVNA PLAČA'!C240,"")</f>
        <v/>
      </c>
      <c r="D240" s="54" t="str">
        <f>+IF(LEN('OSNOVNA PLAČA'!D240)&gt;0,'OSNOVNA PLAČA'!D240,"")</f>
        <v/>
      </c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2"/>
      <c r="AP240" s="32"/>
      <c r="AQ240" s="32"/>
      <c r="AR240" s="32"/>
      <c r="AS240" s="32"/>
      <c r="AT240" s="32"/>
      <c r="AU240" s="32"/>
      <c r="AV240" s="32"/>
    </row>
    <row r="241" spans="1:48" ht="28.5" customHeight="1" x14ac:dyDescent="0.25">
      <c r="A241" s="51">
        <f>'OSNOVNA PLAČA'!A241</f>
        <v>232</v>
      </c>
      <c r="B241" s="155" t="str">
        <f>+IF(LEN('OSNOVNA PLAČA'!B241)&gt;0,'OSNOVNA PLAČA'!B241,"")</f>
        <v>A232</v>
      </c>
      <c r="C241" s="52" t="str">
        <f>+IF(LEN('OSNOVNA PLAČA'!C241)&gt;0,'OSNOVNA PLAČA'!C241,"")</f>
        <v/>
      </c>
      <c r="D241" s="54" t="str">
        <f>+IF(LEN('OSNOVNA PLAČA'!D241)&gt;0,'OSNOVNA PLAČA'!D241,"")</f>
        <v/>
      </c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2"/>
      <c r="AP241" s="32"/>
      <c r="AQ241" s="32"/>
      <c r="AR241" s="32"/>
      <c r="AS241" s="32"/>
      <c r="AT241" s="32"/>
      <c r="AU241" s="32"/>
      <c r="AV241" s="32"/>
    </row>
    <row r="242" spans="1:48" ht="28.5" customHeight="1" x14ac:dyDescent="0.25">
      <c r="A242" s="51">
        <f>'OSNOVNA PLAČA'!A242</f>
        <v>233</v>
      </c>
      <c r="B242" s="155" t="str">
        <f>+IF(LEN('OSNOVNA PLAČA'!B242)&gt;0,'OSNOVNA PLAČA'!B242,"")</f>
        <v>A233</v>
      </c>
      <c r="C242" s="52" t="str">
        <f>+IF(LEN('OSNOVNA PLAČA'!C242)&gt;0,'OSNOVNA PLAČA'!C242,"")</f>
        <v/>
      </c>
      <c r="D242" s="54" t="str">
        <f>+IF(LEN('OSNOVNA PLAČA'!D242)&gt;0,'OSNOVNA PLAČA'!D242,"")</f>
        <v/>
      </c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2"/>
      <c r="AP242" s="32"/>
      <c r="AQ242" s="32"/>
      <c r="AR242" s="32"/>
      <c r="AS242" s="32"/>
      <c r="AT242" s="32"/>
      <c r="AU242" s="32"/>
      <c r="AV242" s="32"/>
    </row>
    <row r="243" spans="1:48" ht="28.5" customHeight="1" x14ac:dyDescent="0.25">
      <c r="A243" s="51">
        <f>'OSNOVNA PLAČA'!A243</f>
        <v>234</v>
      </c>
      <c r="B243" s="155" t="str">
        <f>+IF(LEN('OSNOVNA PLAČA'!B243)&gt;0,'OSNOVNA PLAČA'!B243,"")</f>
        <v>A234</v>
      </c>
      <c r="C243" s="52" t="str">
        <f>+IF(LEN('OSNOVNA PLAČA'!C243)&gt;0,'OSNOVNA PLAČA'!C243,"")</f>
        <v/>
      </c>
      <c r="D243" s="54" t="str">
        <f>+IF(LEN('OSNOVNA PLAČA'!D243)&gt;0,'OSNOVNA PLAČA'!D243,"")</f>
        <v/>
      </c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2"/>
      <c r="AP243" s="32"/>
      <c r="AQ243" s="32"/>
      <c r="AR243" s="32"/>
      <c r="AS243" s="32"/>
      <c r="AT243" s="32"/>
      <c r="AU243" s="32"/>
      <c r="AV243" s="32"/>
    </row>
    <row r="244" spans="1:48" ht="28.5" customHeight="1" x14ac:dyDescent="0.25">
      <c r="A244" s="51">
        <f>'OSNOVNA PLAČA'!A244</f>
        <v>235</v>
      </c>
      <c r="B244" s="155" t="str">
        <f>+IF(LEN('OSNOVNA PLAČA'!B244)&gt;0,'OSNOVNA PLAČA'!B244,"")</f>
        <v>A235</v>
      </c>
      <c r="C244" s="52" t="str">
        <f>+IF(LEN('OSNOVNA PLAČA'!C244)&gt;0,'OSNOVNA PLAČA'!C244,"")</f>
        <v/>
      </c>
      <c r="D244" s="54" t="str">
        <f>+IF(LEN('OSNOVNA PLAČA'!D244)&gt;0,'OSNOVNA PLAČA'!D244,"")</f>
        <v/>
      </c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2"/>
      <c r="AP244" s="32"/>
      <c r="AQ244" s="32"/>
      <c r="AR244" s="32"/>
      <c r="AS244" s="32"/>
      <c r="AT244" s="32"/>
      <c r="AU244" s="32"/>
      <c r="AV244" s="32"/>
    </row>
    <row r="245" spans="1:48" ht="28.5" customHeight="1" x14ac:dyDescent="0.25">
      <c r="A245" s="51">
        <f>'OSNOVNA PLAČA'!A245</f>
        <v>236</v>
      </c>
      <c r="B245" s="155" t="str">
        <f>+IF(LEN('OSNOVNA PLAČA'!B245)&gt;0,'OSNOVNA PLAČA'!B245,"")</f>
        <v>A236</v>
      </c>
      <c r="C245" s="52" t="str">
        <f>+IF(LEN('OSNOVNA PLAČA'!C245)&gt;0,'OSNOVNA PLAČA'!C245,"")</f>
        <v/>
      </c>
      <c r="D245" s="54" t="str">
        <f>+IF(LEN('OSNOVNA PLAČA'!D245)&gt;0,'OSNOVNA PLAČA'!D245,"")</f>
        <v/>
      </c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2"/>
      <c r="AP245" s="32"/>
      <c r="AQ245" s="32"/>
      <c r="AR245" s="32"/>
      <c r="AS245" s="32"/>
      <c r="AT245" s="32"/>
      <c r="AU245" s="32"/>
      <c r="AV245" s="32"/>
    </row>
    <row r="246" spans="1:48" ht="28.5" customHeight="1" x14ac:dyDescent="0.25">
      <c r="A246" s="51">
        <f>'OSNOVNA PLAČA'!A246</f>
        <v>237</v>
      </c>
      <c r="B246" s="155" t="str">
        <f>+IF(LEN('OSNOVNA PLAČA'!B246)&gt;0,'OSNOVNA PLAČA'!B246,"")</f>
        <v>A237</v>
      </c>
      <c r="C246" s="52" t="str">
        <f>+IF(LEN('OSNOVNA PLAČA'!C246)&gt;0,'OSNOVNA PLAČA'!C246,"")</f>
        <v/>
      </c>
      <c r="D246" s="54" t="str">
        <f>+IF(LEN('OSNOVNA PLAČA'!D246)&gt;0,'OSNOVNA PLAČA'!D246,"")</f>
        <v/>
      </c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2"/>
      <c r="AP246" s="32"/>
      <c r="AQ246" s="32"/>
      <c r="AR246" s="32"/>
      <c r="AS246" s="32"/>
      <c r="AT246" s="32"/>
      <c r="AU246" s="32"/>
      <c r="AV246" s="32"/>
    </row>
    <row r="247" spans="1:48" ht="28.5" customHeight="1" x14ac:dyDescent="0.25">
      <c r="A247" s="51">
        <f>'OSNOVNA PLAČA'!A247</f>
        <v>238</v>
      </c>
      <c r="B247" s="155" t="str">
        <f>+IF(LEN('OSNOVNA PLAČA'!B247)&gt;0,'OSNOVNA PLAČA'!B247,"")</f>
        <v>A238</v>
      </c>
      <c r="C247" s="52" t="str">
        <f>+IF(LEN('OSNOVNA PLAČA'!C247)&gt;0,'OSNOVNA PLAČA'!C247,"")</f>
        <v/>
      </c>
      <c r="D247" s="54" t="str">
        <f>+IF(LEN('OSNOVNA PLAČA'!D247)&gt;0,'OSNOVNA PLAČA'!D247,"")</f>
        <v/>
      </c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2"/>
      <c r="AP247" s="32"/>
      <c r="AQ247" s="32"/>
      <c r="AR247" s="32"/>
      <c r="AS247" s="32"/>
      <c r="AT247" s="32"/>
      <c r="AU247" s="32"/>
      <c r="AV247" s="32"/>
    </row>
    <row r="248" spans="1:48" ht="28.5" customHeight="1" x14ac:dyDescent="0.25">
      <c r="A248" s="51">
        <f>'OSNOVNA PLAČA'!A248</f>
        <v>239</v>
      </c>
      <c r="B248" s="155" t="str">
        <f>+IF(LEN('OSNOVNA PLAČA'!B248)&gt;0,'OSNOVNA PLAČA'!B248,"")</f>
        <v>A239</v>
      </c>
      <c r="C248" s="52" t="str">
        <f>+IF(LEN('OSNOVNA PLAČA'!C248)&gt;0,'OSNOVNA PLAČA'!C248,"")</f>
        <v/>
      </c>
      <c r="D248" s="54" t="str">
        <f>+IF(LEN('OSNOVNA PLAČA'!D248)&gt;0,'OSNOVNA PLAČA'!D248,"")</f>
        <v/>
      </c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2"/>
      <c r="AP248" s="32"/>
      <c r="AQ248" s="32"/>
      <c r="AR248" s="32"/>
      <c r="AS248" s="32"/>
      <c r="AT248" s="32"/>
      <c r="AU248" s="32"/>
      <c r="AV248" s="32"/>
    </row>
    <row r="249" spans="1:48" ht="28.5" customHeight="1" x14ac:dyDescent="0.25">
      <c r="A249" s="51">
        <f>'OSNOVNA PLAČA'!A249</f>
        <v>240</v>
      </c>
      <c r="B249" s="155" t="str">
        <f>+IF(LEN('OSNOVNA PLAČA'!B249)&gt;0,'OSNOVNA PLAČA'!B249,"")</f>
        <v>A240</v>
      </c>
      <c r="C249" s="52" t="str">
        <f>+IF(LEN('OSNOVNA PLAČA'!C249)&gt;0,'OSNOVNA PLAČA'!C249,"")</f>
        <v/>
      </c>
      <c r="D249" s="54" t="str">
        <f>+IF(LEN('OSNOVNA PLAČA'!D249)&gt;0,'OSNOVNA PLAČA'!D249,"")</f>
        <v/>
      </c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2"/>
      <c r="AP249" s="32"/>
      <c r="AQ249" s="32"/>
      <c r="AR249" s="32"/>
      <c r="AS249" s="32"/>
      <c r="AT249" s="32"/>
      <c r="AU249" s="32"/>
      <c r="AV249" s="32"/>
    </row>
    <row r="250" spans="1:48" ht="28.5" customHeight="1" x14ac:dyDescent="0.25">
      <c r="A250" s="51">
        <f>'OSNOVNA PLAČA'!A250</f>
        <v>241</v>
      </c>
      <c r="B250" s="155" t="str">
        <f>+IF(LEN('OSNOVNA PLAČA'!B250)&gt;0,'OSNOVNA PLAČA'!B250,"")</f>
        <v>A241</v>
      </c>
      <c r="C250" s="52" t="str">
        <f>+IF(LEN('OSNOVNA PLAČA'!C250)&gt;0,'OSNOVNA PLAČA'!C250,"")</f>
        <v/>
      </c>
      <c r="D250" s="54" t="str">
        <f>+IF(LEN('OSNOVNA PLAČA'!D250)&gt;0,'OSNOVNA PLAČA'!D250,"")</f>
        <v/>
      </c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2"/>
      <c r="AP250" s="32"/>
      <c r="AQ250" s="32"/>
      <c r="AR250" s="32"/>
      <c r="AS250" s="32"/>
      <c r="AT250" s="32"/>
      <c r="AU250" s="32"/>
      <c r="AV250" s="32"/>
    </row>
    <row r="251" spans="1:48" ht="28.5" customHeight="1" x14ac:dyDescent="0.25">
      <c r="A251" s="51">
        <f>'OSNOVNA PLAČA'!A251</f>
        <v>242</v>
      </c>
      <c r="B251" s="155" t="str">
        <f>+IF(LEN('OSNOVNA PLAČA'!B251)&gt;0,'OSNOVNA PLAČA'!B251,"")</f>
        <v>A242</v>
      </c>
      <c r="C251" s="52" t="str">
        <f>+IF(LEN('OSNOVNA PLAČA'!C251)&gt;0,'OSNOVNA PLAČA'!C251,"")</f>
        <v/>
      </c>
      <c r="D251" s="54" t="str">
        <f>+IF(LEN('OSNOVNA PLAČA'!D251)&gt;0,'OSNOVNA PLAČA'!D251,"")</f>
        <v/>
      </c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2"/>
      <c r="AP251" s="32"/>
      <c r="AQ251" s="32"/>
      <c r="AR251" s="32"/>
      <c r="AS251" s="32"/>
      <c r="AT251" s="32"/>
      <c r="AU251" s="32"/>
      <c r="AV251" s="32"/>
    </row>
    <row r="252" spans="1:48" ht="28.5" customHeight="1" x14ac:dyDescent="0.25">
      <c r="A252" s="51">
        <f>'OSNOVNA PLAČA'!A252</f>
        <v>243</v>
      </c>
      <c r="B252" s="155" t="str">
        <f>+IF(LEN('OSNOVNA PLAČA'!B252)&gt;0,'OSNOVNA PLAČA'!B252,"")</f>
        <v>A243</v>
      </c>
      <c r="C252" s="52" t="str">
        <f>+IF(LEN('OSNOVNA PLAČA'!C252)&gt;0,'OSNOVNA PLAČA'!C252,"")</f>
        <v/>
      </c>
      <c r="D252" s="54" t="str">
        <f>+IF(LEN('OSNOVNA PLAČA'!D252)&gt;0,'OSNOVNA PLAČA'!D252,"")</f>
        <v/>
      </c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2"/>
      <c r="AP252" s="32"/>
      <c r="AQ252" s="32"/>
      <c r="AR252" s="32"/>
      <c r="AS252" s="32"/>
      <c r="AT252" s="32"/>
      <c r="AU252" s="32"/>
      <c r="AV252" s="32"/>
    </row>
    <row r="253" spans="1:48" ht="28.5" customHeight="1" x14ac:dyDescent="0.25">
      <c r="A253" s="51">
        <f>'OSNOVNA PLAČA'!A253</f>
        <v>244</v>
      </c>
      <c r="B253" s="155" t="str">
        <f>+IF(LEN('OSNOVNA PLAČA'!B253)&gt;0,'OSNOVNA PLAČA'!B253,"")</f>
        <v>A244</v>
      </c>
      <c r="C253" s="52" t="str">
        <f>+IF(LEN('OSNOVNA PLAČA'!C253)&gt;0,'OSNOVNA PLAČA'!C253,"")</f>
        <v/>
      </c>
      <c r="D253" s="54" t="str">
        <f>+IF(LEN('OSNOVNA PLAČA'!D253)&gt;0,'OSNOVNA PLAČA'!D253,"")</f>
        <v/>
      </c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2"/>
      <c r="AP253" s="32"/>
      <c r="AQ253" s="32"/>
      <c r="AR253" s="32"/>
      <c r="AS253" s="32"/>
      <c r="AT253" s="32"/>
      <c r="AU253" s="32"/>
      <c r="AV253" s="32"/>
    </row>
    <row r="254" spans="1:48" ht="28.5" customHeight="1" x14ac:dyDescent="0.25">
      <c r="A254" s="51">
        <f>'OSNOVNA PLAČA'!A254</f>
        <v>245</v>
      </c>
      <c r="B254" s="155" t="str">
        <f>+IF(LEN('OSNOVNA PLAČA'!B254)&gt;0,'OSNOVNA PLAČA'!B254,"")</f>
        <v>A245</v>
      </c>
      <c r="C254" s="52" t="str">
        <f>+IF(LEN('OSNOVNA PLAČA'!C254)&gt;0,'OSNOVNA PLAČA'!C254,"")</f>
        <v/>
      </c>
      <c r="D254" s="54" t="str">
        <f>+IF(LEN('OSNOVNA PLAČA'!D254)&gt;0,'OSNOVNA PLAČA'!D254,"")</f>
        <v/>
      </c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2"/>
      <c r="AP254" s="32"/>
      <c r="AQ254" s="32"/>
      <c r="AR254" s="32"/>
      <c r="AS254" s="32"/>
      <c r="AT254" s="32"/>
      <c r="AU254" s="32"/>
      <c r="AV254" s="32"/>
    </row>
    <row r="255" spans="1:48" ht="28.5" customHeight="1" x14ac:dyDescent="0.25">
      <c r="A255" s="51">
        <f>'OSNOVNA PLAČA'!A255</f>
        <v>246</v>
      </c>
      <c r="B255" s="155" t="str">
        <f>+IF(LEN('OSNOVNA PLAČA'!B255)&gt;0,'OSNOVNA PLAČA'!B255,"")</f>
        <v>A246</v>
      </c>
      <c r="C255" s="52" t="str">
        <f>+IF(LEN('OSNOVNA PLAČA'!C255)&gt;0,'OSNOVNA PLAČA'!C255,"")</f>
        <v/>
      </c>
      <c r="D255" s="54" t="str">
        <f>+IF(LEN('OSNOVNA PLAČA'!D255)&gt;0,'OSNOVNA PLAČA'!D255,"")</f>
        <v/>
      </c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2"/>
      <c r="AP255" s="32"/>
      <c r="AQ255" s="32"/>
      <c r="AR255" s="32"/>
      <c r="AS255" s="32"/>
      <c r="AT255" s="32"/>
      <c r="AU255" s="32"/>
      <c r="AV255" s="32"/>
    </row>
    <row r="256" spans="1:48" ht="28.5" customHeight="1" x14ac:dyDescent="0.25">
      <c r="A256" s="51">
        <f>'OSNOVNA PLAČA'!A256</f>
        <v>247</v>
      </c>
      <c r="B256" s="155" t="str">
        <f>+IF(LEN('OSNOVNA PLAČA'!B256)&gt;0,'OSNOVNA PLAČA'!B256,"")</f>
        <v>A247</v>
      </c>
      <c r="C256" s="52" t="str">
        <f>+IF(LEN('OSNOVNA PLAČA'!C256)&gt;0,'OSNOVNA PLAČA'!C256,"")</f>
        <v/>
      </c>
      <c r="D256" s="54" t="str">
        <f>+IF(LEN('OSNOVNA PLAČA'!D256)&gt;0,'OSNOVNA PLAČA'!D256,"")</f>
        <v/>
      </c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2"/>
      <c r="AP256" s="32"/>
      <c r="AQ256" s="32"/>
      <c r="AR256" s="32"/>
      <c r="AS256" s="32"/>
      <c r="AT256" s="32"/>
      <c r="AU256" s="32"/>
      <c r="AV256" s="32"/>
    </row>
    <row r="257" spans="1:48" ht="28.5" customHeight="1" x14ac:dyDescent="0.25">
      <c r="A257" s="51">
        <f>'OSNOVNA PLAČA'!A257</f>
        <v>248</v>
      </c>
      <c r="B257" s="155" t="str">
        <f>+IF(LEN('OSNOVNA PLAČA'!B257)&gt;0,'OSNOVNA PLAČA'!B257,"")</f>
        <v>A248</v>
      </c>
      <c r="C257" s="52" t="str">
        <f>+IF(LEN('OSNOVNA PLAČA'!C257)&gt;0,'OSNOVNA PLAČA'!C257,"")</f>
        <v/>
      </c>
      <c r="D257" s="54" t="str">
        <f>+IF(LEN('OSNOVNA PLAČA'!D257)&gt;0,'OSNOVNA PLAČA'!D257,"")</f>
        <v/>
      </c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2"/>
      <c r="AP257" s="32"/>
      <c r="AQ257" s="32"/>
      <c r="AR257" s="32"/>
      <c r="AS257" s="32"/>
      <c r="AT257" s="32"/>
      <c r="AU257" s="32"/>
      <c r="AV257" s="32"/>
    </row>
    <row r="258" spans="1:48" ht="28.5" customHeight="1" x14ac:dyDescent="0.25">
      <c r="A258" s="51">
        <f>'OSNOVNA PLAČA'!A258</f>
        <v>249</v>
      </c>
      <c r="B258" s="155" t="str">
        <f>+IF(LEN('OSNOVNA PLAČA'!B258)&gt;0,'OSNOVNA PLAČA'!B258,"")</f>
        <v>A249</v>
      </c>
      <c r="C258" s="52" t="str">
        <f>+IF(LEN('OSNOVNA PLAČA'!C258)&gt;0,'OSNOVNA PLAČA'!C258,"")</f>
        <v/>
      </c>
      <c r="D258" s="54" t="str">
        <f>+IF(LEN('OSNOVNA PLAČA'!D258)&gt;0,'OSNOVNA PLAČA'!D258,"")</f>
        <v/>
      </c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2"/>
      <c r="AP258" s="32"/>
      <c r="AQ258" s="32"/>
      <c r="AR258" s="32"/>
      <c r="AS258" s="32"/>
      <c r="AT258" s="32"/>
      <c r="AU258" s="32"/>
      <c r="AV258" s="32"/>
    </row>
    <row r="259" spans="1:48" ht="28.5" customHeight="1" x14ac:dyDescent="0.25">
      <c r="A259" s="51">
        <f>'OSNOVNA PLAČA'!A259</f>
        <v>250</v>
      </c>
      <c r="B259" s="155" t="str">
        <f>+IF(LEN('OSNOVNA PLAČA'!B259)&gt;0,'OSNOVNA PLAČA'!B259,"")</f>
        <v>A250</v>
      </c>
      <c r="C259" s="52" t="str">
        <f>+IF(LEN('OSNOVNA PLAČA'!C259)&gt;0,'OSNOVNA PLAČA'!C259,"")</f>
        <v/>
      </c>
      <c r="D259" s="54" t="str">
        <f>+IF(LEN('OSNOVNA PLAČA'!D259)&gt;0,'OSNOVNA PLAČA'!D259,"")</f>
        <v/>
      </c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2"/>
      <c r="AP259" s="32"/>
      <c r="AQ259" s="32"/>
      <c r="AR259" s="32"/>
      <c r="AS259" s="32"/>
      <c r="AT259" s="32"/>
      <c r="AU259" s="32"/>
      <c r="AV259" s="32"/>
    </row>
    <row r="260" spans="1:48" ht="28.5" customHeight="1" x14ac:dyDescent="0.25">
      <c r="A260" s="51">
        <f>'OSNOVNA PLAČA'!A260</f>
        <v>251</v>
      </c>
      <c r="B260" s="155" t="str">
        <f>+IF(LEN('OSNOVNA PLAČA'!B260)&gt;0,'OSNOVNA PLAČA'!B260,"")</f>
        <v>A251</v>
      </c>
      <c r="C260" s="52" t="str">
        <f>+IF(LEN('OSNOVNA PLAČA'!C260)&gt;0,'OSNOVNA PLAČA'!C260,"")</f>
        <v/>
      </c>
      <c r="D260" s="54" t="str">
        <f>+IF(LEN('OSNOVNA PLAČA'!D260)&gt;0,'OSNOVNA PLAČA'!D260,"")</f>
        <v/>
      </c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2"/>
      <c r="AP260" s="32"/>
      <c r="AQ260" s="32"/>
      <c r="AR260" s="32"/>
      <c r="AS260" s="32"/>
      <c r="AT260" s="32"/>
      <c r="AU260" s="32"/>
      <c r="AV260" s="32"/>
    </row>
    <row r="261" spans="1:48" ht="28.5" customHeight="1" x14ac:dyDescent="0.25">
      <c r="A261" s="51">
        <f>'OSNOVNA PLAČA'!A261</f>
        <v>252</v>
      </c>
      <c r="B261" s="155" t="str">
        <f>+IF(LEN('OSNOVNA PLAČA'!B261)&gt;0,'OSNOVNA PLAČA'!B261,"")</f>
        <v>A252</v>
      </c>
      <c r="C261" s="52" t="str">
        <f>+IF(LEN('OSNOVNA PLAČA'!C261)&gt;0,'OSNOVNA PLAČA'!C261,"")</f>
        <v/>
      </c>
      <c r="D261" s="54" t="str">
        <f>+IF(LEN('OSNOVNA PLAČA'!D261)&gt;0,'OSNOVNA PLAČA'!D261,"")</f>
        <v/>
      </c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2"/>
      <c r="AP261" s="32"/>
      <c r="AQ261" s="32"/>
      <c r="AR261" s="32"/>
      <c r="AS261" s="32"/>
      <c r="AT261" s="32"/>
      <c r="AU261" s="32"/>
      <c r="AV261" s="32"/>
    </row>
    <row r="262" spans="1:48" ht="28.5" customHeight="1" x14ac:dyDescent="0.25">
      <c r="A262" s="51">
        <f>'OSNOVNA PLAČA'!A262</f>
        <v>253</v>
      </c>
      <c r="B262" s="155" t="str">
        <f>+IF(LEN('OSNOVNA PLAČA'!B262)&gt;0,'OSNOVNA PLAČA'!B262,"")</f>
        <v>A253</v>
      </c>
      <c r="C262" s="52" t="str">
        <f>+IF(LEN('OSNOVNA PLAČA'!C262)&gt;0,'OSNOVNA PLAČA'!C262,"")</f>
        <v/>
      </c>
      <c r="D262" s="54" t="str">
        <f>+IF(LEN('OSNOVNA PLAČA'!D262)&gt;0,'OSNOVNA PLAČA'!D262,"")</f>
        <v/>
      </c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2"/>
      <c r="AP262" s="32"/>
      <c r="AQ262" s="32"/>
      <c r="AR262" s="32"/>
      <c r="AS262" s="32"/>
      <c r="AT262" s="32"/>
      <c r="AU262" s="32"/>
      <c r="AV262" s="32"/>
    </row>
    <row r="263" spans="1:48" ht="28.5" customHeight="1" x14ac:dyDescent="0.25">
      <c r="A263" s="51">
        <f>'OSNOVNA PLAČA'!A263</f>
        <v>254</v>
      </c>
      <c r="B263" s="155" t="str">
        <f>+IF(LEN('OSNOVNA PLAČA'!B263)&gt;0,'OSNOVNA PLAČA'!B263,"")</f>
        <v>A254</v>
      </c>
      <c r="C263" s="52" t="str">
        <f>+IF(LEN('OSNOVNA PLAČA'!C263)&gt;0,'OSNOVNA PLAČA'!C263,"")</f>
        <v/>
      </c>
      <c r="D263" s="54" t="str">
        <f>+IF(LEN('OSNOVNA PLAČA'!D263)&gt;0,'OSNOVNA PLAČA'!D263,"")</f>
        <v/>
      </c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2"/>
      <c r="AP263" s="32"/>
      <c r="AQ263" s="32"/>
      <c r="AR263" s="32"/>
      <c r="AS263" s="32"/>
      <c r="AT263" s="32"/>
      <c r="AU263" s="32"/>
      <c r="AV263" s="32"/>
    </row>
    <row r="264" spans="1:48" ht="28.5" customHeight="1" x14ac:dyDescent="0.25">
      <c r="A264" s="51">
        <f>'OSNOVNA PLAČA'!A264</f>
        <v>255</v>
      </c>
      <c r="B264" s="155" t="str">
        <f>+IF(LEN('OSNOVNA PLAČA'!B264)&gt;0,'OSNOVNA PLAČA'!B264,"")</f>
        <v>A255</v>
      </c>
      <c r="C264" s="52" t="str">
        <f>+IF(LEN('OSNOVNA PLAČA'!C264)&gt;0,'OSNOVNA PLAČA'!C264,"")</f>
        <v/>
      </c>
      <c r="D264" s="54" t="str">
        <f>+IF(LEN('OSNOVNA PLAČA'!D264)&gt;0,'OSNOVNA PLAČA'!D264,"")</f>
        <v/>
      </c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2"/>
      <c r="AP264" s="32"/>
      <c r="AQ264" s="32"/>
      <c r="AR264" s="32"/>
      <c r="AS264" s="32"/>
      <c r="AT264" s="32"/>
      <c r="AU264" s="32"/>
      <c r="AV264" s="32"/>
    </row>
    <row r="265" spans="1:48" ht="28.5" customHeight="1" x14ac:dyDescent="0.25">
      <c r="A265" s="51">
        <f>'OSNOVNA PLAČA'!A265</f>
        <v>256</v>
      </c>
      <c r="B265" s="155" t="str">
        <f>+IF(LEN('OSNOVNA PLAČA'!B265)&gt;0,'OSNOVNA PLAČA'!B265,"")</f>
        <v>A256</v>
      </c>
      <c r="C265" s="52" t="str">
        <f>+IF(LEN('OSNOVNA PLAČA'!C265)&gt;0,'OSNOVNA PLAČA'!C265,"")</f>
        <v/>
      </c>
      <c r="D265" s="54" t="str">
        <f>+IF(LEN('OSNOVNA PLAČA'!D265)&gt;0,'OSNOVNA PLAČA'!D265,"")</f>
        <v/>
      </c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2"/>
      <c r="AP265" s="32"/>
      <c r="AQ265" s="32"/>
      <c r="AR265" s="32"/>
      <c r="AS265" s="32"/>
      <c r="AT265" s="32"/>
      <c r="AU265" s="32"/>
      <c r="AV265" s="32"/>
    </row>
    <row r="266" spans="1:48" ht="28.5" customHeight="1" x14ac:dyDescent="0.25">
      <c r="A266" s="51">
        <f>'OSNOVNA PLAČA'!A266</f>
        <v>257</v>
      </c>
      <c r="B266" s="155" t="str">
        <f>+IF(LEN('OSNOVNA PLAČA'!B266)&gt;0,'OSNOVNA PLAČA'!B266,"")</f>
        <v>A257</v>
      </c>
      <c r="C266" s="52" t="str">
        <f>+IF(LEN('OSNOVNA PLAČA'!C266)&gt;0,'OSNOVNA PLAČA'!C266,"")</f>
        <v/>
      </c>
      <c r="D266" s="54" t="str">
        <f>+IF(LEN('OSNOVNA PLAČA'!D266)&gt;0,'OSNOVNA PLAČA'!D266,"")</f>
        <v/>
      </c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2"/>
      <c r="AP266" s="32"/>
      <c r="AQ266" s="32"/>
      <c r="AR266" s="32"/>
      <c r="AS266" s="32"/>
      <c r="AT266" s="32"/>
      <c r="AU266" s="32"/>
      <c r="AV266" s="32"/>
    </row>
    <row r="267" spans="1:48" ht="28.5" customHeight="1" x14ac:dyDescent="0.25">
      <c r="A267" s="51">
        <f>'OSNOVNA PLAČA'!A267</f>
        <v>258</v>
      </c>
      <c r="B267" s="155" t="str">
        <f>+IF(LEN('OSNOVNA PLAČA'!B267)&gt;0,'OSNOVNA PLAČA'!B267,"")</f>
        <v>A258</v>
      </c>
      <c r="C267" s="52" t="str">
        <f>+IF(LEN('OSNOVNA PLAČA'!C267)&gt;0,'OSNOVNA PLAČA'!C267,"")</f>
        <v/>
      </c>
      <c r="D267" s="54" t="str">
        <f>+IF(LEN('OSNOVNA PLAČA'!D267)&gt;0,'OSNOVNA PLAČA'!D267,"")</f>
        <v/>
      </c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2"/>
      <c r="AP267" s="32"/>
      <c r="AQ267" s="32"/>
      <c r="AR267" s="32"/>
      <c r="AS267" s="32"/>
      <c r="AT267" s="32"/>
      <c r="AU267" s="32"/>
      <c r="AV267" s="32"/>
    </row>
    <row r="268" spans="1:48" ht="28.5" customHeight="1" x14ac:dyDescent="0.25">
      <c r="A268" s="51">
        <f>'OSNOVNA PLAČA'!A268</f>
        <v>259</v>
      </c>
      <c r="B268" s="155" t="str">
        <f>+IF(LEN('OSNOVNA PLAČA'!B268)&gt;0,'OSNOVNA PLAČA'!B268,"")</f>
        <v>A259</v>
      </c>
      <c r="C268" s="52" t="str">
        <f>+IF(LEN('OSNOVNA PLAČA'!C268)&gt;0,'OSNOVNA PLAČA'!C268,"")</f>
        <v/>
      </c>
      <c r="D268" s="54" t="str">
        <f>+IF(LEN('OSNOVNA PLAČA'!D268)&gt;0,'OSNOVNA PLAČA'!D268,"")</f>
        <v/>
      </c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2"/>
      <c r="AP268" s="32"/>
      <c r="AQ268" s="32"/>
      <c r="AR268" s="32"/>
      <c r="AS268" s="32"/>
      <c r="AT268" s="32"/>
      <c r="AU268" s="32"/>
      <c r="AV268" s="32"/>
    </row>
    <row r="269" spans="1:48" ht="28.5" customHeight="1" x14ac:dyDescent="0.25">
      <c r="A269" s="51">
        <f>'OSNOVNA PLAČA'!A269</f>
        <v>260</v>
      </c>
      <c r="B269" s="155" t="str">
        <f>+IF(LEN('OSNOVNA PLAČA'!B269)&gt;0,'OSNOVNA PLAČA'!B269,"")</f>
        <v>A260</v>
      </c>
      <c r="C269" s="52" t="str">
        <f>+IF(LEN('OSNOVNA PLAČA'!C269)&gt;0,'OSNOVNA PLAČA'!C269,"")</f>
        <v/>
      </c>
      <c r="D269" s="54" t="str">
        <f>+IF(LEN('OSNOVNA PLAČA'!D269)&gt;0,'OSNOVNA PLAČA'!D269,"")</f>
        <v/>
      </c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2"/>
      <c r="AP269" s="32"/>
      <c r="AQ269" s="32"/>
      <c r="AR269" s="32"/>
      <c r="AS269" s="32"/>
      <c r="AT269" s="32"/>
      <c r="AU269" s="32"/>
      <c r="AV269" s="32"/>
    </row>
    <row r="270" spans="1:48" ht="28.5" customHeight="1" x14ac:dyDescent="0.25">
      <c r="A270" s="51">
        <f>'OSNOVNA PLAČA'!A270</f>
        <v>261</v>
      </c>
      <c r="B270" s="155" t="str">
        <f>+IF(LEN('OSNOVNA PLAČA'!B270)&gt;0,'OSNOVNA PLAČA'!B270,"")</f>
        <v>A261</v>
      </c>
      <c r="C270" s="52" t="str">
        <f>+IF(LEN('OSNOVNA PLAČA'!C270)&gt;0,'OSNOVNA PLAČA'!C270,"")</f>
        <v/>
      </c>
      <c r="D270" s="54" t="str">
        <f>+IF(LEN('OSNOVNA PLAČA'!D270)&gt;0,'OSNOVNA PLAČA'!D270,"")</f>
        <v/>
      </c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2"/>
      <c r="AP270" s="32"/>
      <c r="AQ270" s="32"/>
      <c r="AR270" s="32"/>
      <c r="AS270" s="32"/>
      <c r="AT270" s="32"/>
      <c r="AU270" s="32"/>
      <c r="AV270" s="32"/>
    </row>
    <row r="271" spans="1:48" ht="28.5" customHeight="1" x14ac:dyDescent="0.25">
      <c r="A271" s="51">
        <f>'OSNOVNA PLAČA'!A271</f>
        <v>262</v>
      </c>
      <c r="B271" s="155" t="str">
        <f>+IF(LEN('OSNOVNA PLAČA'!B271)&gt;0,'OSNOVNA PLAČA'!B271,"")</f>
        <v>A262</v>
      </c>
      <c r="C271" s="52" t="str">
        <f>+IF(LEN('OSNOVNA PLAČA'!C271)&gt;0,'OSNOVNA PLAČA'!C271,"")</f>
        <v/>
      </c>
      <c r="D271" s="54" t="str">
        <f>+IF(LEN('OSNOVNA PLAČA'!D271)&gt;0,'OSNOVNA PLAČA'!D271,"")</f>
        <v/>
      </c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2"/>
      <c r="AP271" s="32"/>
      <c r="AQ271" s="32"/>
      <c r="AR271" s="32"/>
      <c r="AS271" s="32"/>
      <c r="AT271" s="32"/>
      <c r="AU271" s="32"/>
      <c r="AV271" s="32"/>
    </row>
    <row r="272" spans="1:48" ht="28.5" customHeight="1" x14ac:dyDescent="0.25">
      <c r="A272" s="51">
        <f>'OSNOVNA PLAČA'!A272</f>
        <v>263</v>
      </c>
      <c r="B272" s="155" t="str">
        <f>+IF(LEN('OSNOVNA PLAČA'!B272)&gt;0,'OSNOVNA PLAČA'!B272,"")</f>
        <v>A263</v>
      </c>
      <c r="C272" s="52" t="str">
        <f>+IF(LEN('OSNOVNA PLAČA'!C272)&gt;0,'OSNOVNA PLAČA'!C272,"")</f>
        <v/>
      </c>
      <c r="D272" s="54" t="str">
        <f>+IF(LEN('OSNOVNA PLAČA'!D272)&gt;0,'OSNOVNA PLAČA'!D272,"")</f>
        <v/>
      </c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2"/>
      <c r="AP272" s="32"/>
      <c r="AQ272" s="32"/>
      <c r="AR272" s="32"/>
      <c r="AS272" s="32"/>
      <c r="AT272" s="32"/>
      <c r="AU272" s="32"/>
      <c r="AV272" s="32"/>
    </row>
    <row r="273" spans="1:48" ht="28.5" customHeight="1" x14ac:dyDescent="0.25">
      <c r="A273" s="51">
        <f>'OSNOVNA PLAČA'!A273</f>
        <v>264</v>
      </c>
      <c r="B273" s="155" t="str">
        <f>+IF(LEN('OSNOVNA PLAČA'!B273)&gt;0,'OSNOVNA PLAČA'!B273,"")</f>
        <v>A264</v>
      </c>
      <c r="C273" s="52" t="str">
        <f>+IF(LEN('OSNOVNA PLAČA'!C273)&gt;0,'OSNOVNA PLAČA'!C273,"")</f>
        <v/>
      </c>
      <c r="D273" s="54" t="str">
        <f>+IF(LEN('OSNOVNA PLAČA'!D273)&gt;0,'OSNOVNA PLAČA'!D273,"")</f>
        <v/>
      </c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2"/>
      <c r="AP273" s="32"/>
      <c r="AQ273" s="32"/>
      <c r="AR273" s="32"/>
      <c r="AS273" s="32"/>
      <c r="AT273" s="32"/>
      <c r="AU273" s="32"/>
      <c r="AV273" s="32"/>
    </row>
    <row r="274" spans="1:48" ht="28.5" customHeight="1" x14ac:dyDescent="0.25">
      <c r="A274" s="51">
        <f>'OSNOVNA PLAČA'!A274</f>
        <v>265</v>
      </c>
      <c r="B274" s="155" t="str">
        <f>+IF(LEN('OSNOVNA PLAČA'!B274)&gt;0,'OSNOVNA PLAČA'!B274,"")</f>
        <v>A265</v>
      </c>
      <c r="C274" s="52" t="str">
        <f>+IF(LEN('OSNOVNA PLAČA'!C274)&gt;0,'OSNOVNA PLAČA'!C274,"")</f>
        <v/>
      </c>
      <c r="D274" s="54" t="str">
        <f>+IF(LEN('OSNOVNA PLAČA'!D274)&gt;0,'OSNOVNA PLAČA'!D274,"")</f>
        <v/>
      </c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2"/>
      <c r="AP274" s="32"/>
      <c r="AQ274" s="32"/>
      <c r="AR274" s="32"/>
      <c r="AS274" s="32"/>
      <c r="AT274" s="32"/>
      <c r="AU274" s="32"/>
      <c r="AV274" s="32"/>
    </row>
    <row r="275" spans="1:48" ht="28.5" customHeight="1" x14ac:dyDescent="0.25">
      <c r="A275" s="51">
        <f>'OSNOVNA PLAČA'!A275</f>
        <v>266</v>
      </c>
      <c r="B275" s="155" t="str">
        <f>+IF(LEN('OSNOVNA PLAČA'!B275)&gt;0,'OSNOVNA PLAČA'!B275,"")</f>
        <v>A266</v>
      </c>
      <c r="C275" s="52" t="str">
        <f>+IF(LEN('OSNOVNA PLAČA'!C275)&gt;0,'OSNOVNA PLAČA'!C275,"")</f>
        <v/>
      </c>
      <c r="D275" s="54" t="str">
        <f>+IF(LEN('OSNOVNA PLAČA'!D275)&gt;0,'OSNOVNA PLAČA'!D275,"")</f>
        <v/>
      </c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2"/>
      <c r="AP275" s="32"/>
      <c r="AQ275" s="32"/>
      <c r="AR275" s="32"/>
      <c r="AS275" s="32"/>
      <c r="AT275" s="32"/>
      <c r="AU275" s="32"/>
      <c r="AV275" s="32"/>
    </row>
    <row r="276" spans="1:48" ht="28.5" customHeight="1" x14ac:dyDescent="0.25">
      <c r="A276" s="51">
        <f>'OSNOVNA PLAČA'!A276</f>
        <v>267</v>
      </c>
      <c r="B276" s="155" t="str">
        <f>+IF(LEN('OSNOVNA PLAČA'!B276)&gt;0,'OSNOVNA PLAČA'!B276,"")</f>
        <v>A267</v>
      </c>
      <c r="C276" s="52" t="str">
        <f>+IF(LEN('OSNOVNA PLAČA'!C276)&gt;0,'OSNOVNA PLAČA'!C276,"")</f>
        <v/>
      </c>
      <c r="D276" s="54" t="str">
        <f>+IF(LEN('OSNOVNA PLAČA'!D276)&gt;0,'OSNOVNA PLAČA'!D276,"")</f>
        <v/>
      </c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2"/>
      <c r="AP276" s="32"/>
      <c r="AQ276" s="32"/>
      <c r="AR276" s="32"/>
      <c r="AS276" s="32"/>
      <c r="AT276" s="32"/>
      <c r="AU276" s="32"/>
      <c r="AV276" s="32"/>
    </row>
    <row r="277" spans="1:48" ht="28.5" customHeight="1" x14ac:dyDescent="0.25">
      <c r="A277" s="51">
        <f>'OSNOVNA PLAČA'!A277</f>
        <v>268</v>
      </c>
      <c r="B277" s="155" t="str">
        <f>+IF(LEN('OSNOVNA PLAČA'!B277)&gt;0,'OSNOVNA PLAČA'!B277,"")</f>
        <v>A268</v>
      </c>
      <c r="C277" s="52" t="str">
        <f>+IF(LEN('OSNOVNA PLAČA'!C277)&gt;0,'OSNOVNA PLAČA'!C277,"")</f>
        <v/>
      </c>
      <c r="D277" s="54" t="str">
        <f>+IF(LEN('OSNOVNA PLAČA'!D277)&gt;0,'OSNOVNA PLAČA'!D277,"")</f>
        <v/>
      </c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2"/>
      <c r="AP277" s="32"/>
      <c r="AQ277" s="32"/>
      <c r="AR277" s="32"/>
      <c r="AS277" s="32"/>
      <c r="AT277" s="32"/>
      <c r="AU277" s="32"/>
      <c r="AV277" s="32"/>
    </row>
    <row r="278" spans="1:48" ht="28.5" customHeight="1" x14ac:dyDescent="0.25">
      <c r="A278" s="51">
        <f>'OSNOVNA PLAČA'!A278</f>
        <v>269</v>
      </c>
      <c r="B278" s="155" t="str">
        <f>+IF(LEN('OSNOVNA PLAČA'!B278)&gt;0,'OSNOVNA PLAČA'!B278,"")</f>
        <v>A269</v>
      </c>
      <c r="C278" s="52" t="str">
        <f>+IF(LEN('OSNOVNA PLAČA'!C278)&gt;0,'OSNOVNA PLAČA'!C278,"")</f>
        <v/>
      </c>
      <c r="D278" s="54" t="str">
        <f>+IF(LEN('OSNOVNA PLAČA'!D278)&gt;0,'OSNOVNA PLAČA'!D278,"")</f>
        <v/>
      </c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2"/>
      <c r="AP278" s="32"/>
      <c r="AQ278" s="32"/>
      <c r="AR278" s="32"/>
      <c r="AS278" s="32"/>
      <c r="AT278" s="32"/>
      <c r="AU278" s="32"/>
      <c r="AV278" s="32"/>
    </row>
    <row r="279" spans="1:48" ht="28.5" customHeight="1" x14ac:dyDescent="0.25">
      <c r="A279" s="51">
        <f>'OSNOVNA PLAČA'!A279</f>
        <v>270</v>
      </c>
      <c r="B279" s="155" t="str">
        <f>+IF(LEN('OSNOVNA PLAČA'!B279)&gt;0,'OSNOVNA PLAČA'!B279,"")</f>
        <v>A270</v>
      </c>
      <c r="C279" s="52" t="str">
        <f>+IF(LEN('OSNOVNA PLAČA'!C279)&gt;0,'OSNOVNA PLAČA'!C279,"")</f>
        <v/>
      </c>
      <c r="D279" s="54" t="str">
        <f>+IF(LEN('OSNOVNA PLAČA'!D279)&gt;0,'OSNOVNA PLAČA'!D279,"")</f>
        <v/>
      </c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2"/>
      <c r="AP279" s="32"/>
      <c r="AQ279" s="32"/>
      <c r="AR279" s="32"/>
      <c r="AS279" s="32"/>
      <c r="AT279" s="32"/>
      <c r="AU279" s="32"/>
      <c r="AV279" s="32"/>
    </row>
    <row r="280" spans="1:48" ht="28.5" customHeight="1" x14ac:dyDescent="0.25">
      <c r="A280" s="51">
        <f>'OSNOVNA PLAČA'!A280</f>
        <v>271</v>
      </c>
      <c r="B280" s="155" t="str">
        <f>+IF(LEN('OSNOVNA PLAČA'!B280)&gt;0,'OSNOVNA PLAČA'!B280,"")</f>
        <v>A271</v>
      </c>
      <c r="C280" s="52" t="str">
        <f>+IF(LEN('OSNOVNA PLAČA'!C280)&gt;0,'OSNOVNA PLAČA'!C280,"")</f>
        <v/>
      </c>
      <c r="D280" s="54" t="str">
        <f>+IF(LEN('OSNOVNA PLAČA'!D280)&gt;0,'OSNOVNA PLAČA'!D280,"")</f>
        <v/>
      </c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2"/>
      <c r="AP280" s="32"/>
      <c r="AQ280" s="32"/>
      <c r="AR280" s="32"/>
      <c r="AS280" s="32"/>
      <c r="AT280" s="32"/>
      <c r="AU280" s="32"/>
      <c r="AV280" s="32"/>
    </row>
    <row r="281" spans="1:48" ht="28.5" customHeight="1" x14ac:dyDescent="0.25">
      <c r="A281" s="51">
        <f>'OSNOVNA PLAČA'!A281</f>
        <v>272</v>
      </c>
      <c r="B281" s="155" t="str">
        <f>+IF(LEN('OSNOVNA PLAČA'!B281)&gt;0,'OSNOVNA PLAČA'!B281,"")</f>
        <v>A272</v>
      </c>
      <c r="C281" s="52" t="str">
        <f>+IF(LEN('OSNOVNA PLAČA'!C281)&gt;0,'OSNOVNA PLAČA'!C281,"")</f>
        <v/>
      </c>
      <c r="D281" s="54" t="str">
        <f>+IF(LEN('OSNOVNA PLAČA'!D281)&gt;0,'OSNOVNA PLAČA'!D281,"")</f>
        <v/>
      </c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2"/>
      <c r="AP281" s="32"/>
      <c r="AQ281" s="32"/>
      <c r="AR281" s="32"/>
      <c r="AS281" s="32"/>
      <c r="AT281" s="32"/>
      <c r="AU281" s="32"/>
      <c r="AV281" s="32"/>
    </row>
    <row r="282" spans="1:48" ht="28.5" customHeight="1" x14ac:dyDescent="0.25">
      <c r="A282" s="51">
        <f>'OSNOVNA PLAČA'!A282</f>
        <v>273</v>
      </c>
      <c r="B282" s="155" t="str">
        <f>+IF(LEN('OSNOVNA PLAČA'!B282)&gt;0,'OSNOVNA PLAČA'!B282,"")</f>
        <v>A273</v>
      </c>
      <c r="C282" s="52" t="str">
        <f>+IF(LEN('OSNOVNA PLAČA'!C282)&gt;0,'OSNOVNA PLAČA'!C282,"")</f>
        <v/>
      </c>
      <c r="D282" s="54" t="str">
        <f>+IF(LEN('OSNOVNA PLAČA'!D282)&gt;0,'OSNOVNA PLAČA'!D282,"")</f>
        <v/>
      </c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2"/>
      <c r="AP282" s="32"/>
      <c r="AQ282" s="32"/>
      <c r="AR282" s="32"/>
      <c r="AS282" s="32"/>
      <c r="AT282" s="32"/>
      <c r="AU282" s="32"/>
      <c r="AV282" s="32"/>
    </row>
    <row r="283" spans="1:48" ht="28.5" customHeight="1" x14ac:dyDescent="0.25">
      <c r="A283" s="51">
        <f>'OSNOVNA PLAČA'!A283</f>
        <v>274</v>
      </c>
      <c r="B283" s="155" t="str">
        <f>+IF(LEN('OSNOVNA PLAČA'!B283)&gt;0,'OSNOVNA PLAČA'!B283,"")</f>
        <v>A274</v>
      </c>
      <c r="C283" s="52" t="str">
        <f>+IF(LEN('OSNOVNA PLAČA'!C283)&gt;0,'OSNOVNA PLAČA'!C283,"")</f>
        <v/>
      </c>
      <c r="D283" s="54" t="str">
        <f>+IF(LEN('OSNOVNA PLAČA'!D283)&gt;0,'OSNOVNA PLAČA'!D283,"")</f>
        <v/>
      </c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2"/>
      <c r="AP283" s="32"/>
      <c r="AQ283" s="32"/>
      <c r="AR283" s="32"/>
      <c r="AS283" s="32"/>
      <c r="AT283" s="32"/>
      <c r="AU283" s="32"/>
      <c r="AV283" s="32"/>
    </row>
    <row r="284" spans="1:48" ht="28.5" customHeight="1" x14ac:dyDescent="0.25">
      <c r="A284" s="51">
        <f>'OSNOVNA PLAČA'!A284</f>
        <v>275</v>
      </c>
      <c r="B284" s="155" t="str">
        <f>+IF(LEN('OSNOVNA PLAČA'!B284)&gt;0,'OSNOVNA PLAČA'!B284,"")</f>
        <v>A275</v>
      </c>
      <c r="C284" s="52" t="str">
        <f>+IF(LEN('OSNOVNA PLAČA'!C284)&gt;0,'OSNOVNA PLAČA'!C284,"")</f>
        <v/>
      </c>
      <c r="D284" s="54" t="str">
        <f>+IF(LEN('OSNOVNA PLAČA'!D284)&gt;0,'OSNOVNA PLAČA'!D284,"")</f>
        <v/>
      </c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2"/>
      <c r="AP284" s="32"/>
      <c r="AQ284" s="32"/>
      <c r="AR284" s="32"/>
      <c r="AS284" s="32"/>
      <c r="AT284" s="32"/>
      <c r="AU284" s="32"/>
      <c r="AV284" s="32"/>
    </row>
    <row r="285" spans="1:48" ht="28.5" customHeight="1" x14ac:dyDescent="0.25">
      <c r="A285" s="51">
        <f>'OSNOVNA PLAČA'!A285</f>
        <v>276</v>
      </c>
      <c r="B285" s="155" t="str">
        <f>+IF(LEN('OSNOVNA PLAČA'!B285)&gt;0,'OSNOVNA PLAČA'!B285,"")</f>
        <v>A276</v>
      </c>
      <c r="C285" s="52" t="str">
        <f>+IF(LEN('OSNOVNA PLAČA'!C285)&gt;0,'OSNOVNA PLAČA'!C285,"")</f>
        <v/>
      </c>
      <c r="D285" s="54" t="str">
        <f>+IF(LEN('OSNOVNA PLAČA'!D285)&gt;0,'OSNOVNA PLAČA'!D285,"")</f>
        <v/>
      </c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2"/>
      <c r="AP285" s="32"/>
      <c r="AQ285" s="32"/>
      <c r="AR285" s="32"/>
      <c r="AS285" s="32"/>
      <c r="AT285" s="32"/>
      <c r="AU285" s="32"/>
      <c r="AV285" s="32"/>
    </row>
    <row r="286" spans="1:48" ht="28.5" customHeight="1" x14ac:dyDescent="0.25">
      <c r="A286" s="51">
        <f>'OSNOVNA PLAČA'!A286</f>
        <v>277</v>
      </c>
      <c r="B286" s="155" t="str">
        <f>+IF(LEN('OSNOVNA PLAČA'!B286)&gt;0,'OSNOVNA PLAČA'!B286,"")</f>
        <v>A277</v>
      </c>
      <c r="C286" s="52" t="str">
        <f>+IF(LEN('OSNOVNA PLAČA'!C286)&gt;0,'OSNOVNA PLAČA'!C286,"")</f>
        <v/>
      </c>
      <c r="D286" s="54" t="str">
        <f>+IF(LEN('OSNOVNA PLAČA'!D286)&gt;0,'OSNOVNA PLAČA'!D286,"")</f>
        <v/>
      </c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2"/>
      <c r="AP286" s="32"/>
      <c r="AQ286" s="32"/>
      <c r="AR286" s="32"/>
      <c r="AS286" s="32"/>
      <c r="AT286" s="32"/>
      <c r="AU286" s="32"/>
      <c r="AV286" s="32"/>
    </row>
    <row r="287" spans="1:48" ht="28.5" customHeight="1" x14ac:dyDescent="0.25">
      <c r="A287" s="51">
        <f>'OSNOVNA PLAČA'!A287</f>
        <v>278</v>
      </c>
      <c r="B287" s="155" t="str">
        <f>+IF(LEN('OSNOVNA PLAČA'!B287)&gt;0,'OSNOVNA PLAČA'!B287,"")</f>
        <v>A278</v>
      </c>
      <c r="C287" s="52" t="str">
        <f>+IF(LEN('OSNOVNA PLAČA'!C287)&gt;0,'OSNOVNA PLAČA'!C287,"")</f>
        <v/>
      </c>
      <c r="D287" s="54" t="str">
        <f>+IF(LEN('OSNOVNA PLAČA'!D287)&gt;0,'OSNOVNA PLAČA'!D287,"")</f>
        <v/>
      </c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2"/>
      <c r="AP287" s="32"/>
      <c r="AQ287" s="32"/>
      <c r="AR287" s="32"/>
      <c r="AS287" s="32"/>
      <c r="AT287" s="32"/>
      <c r="AU287" s="32"/>
      <c r="AV287" s="32"/>
    </row>
    <row r="288" spans="1:48" ht="28.5" customHeight="1" x14ac:dyDescent="0.25">
      <c r="A288" s="51">
        <f>'OSNOVNA PLAČA'!A288</f>
        <v>279</v>
      </c>
      <c r="B288" s="155" t="str">
        <f>+IF(LEN('OSNOVNA PLAČA'!B288)&gt;0,'OSNOVNA PLAČA'!B288,"")</f>
        <v>A279</v>
      </c>
      <c r="C288" s="52" t="str">
        <f>+IF(LEN('OSNOVNA PLAČA'!C288)&gt;0,'OSNOVNA PLAČA'!C288,"")</f>
        <v/>
      </c>
      <c r="D288" s="54" t="str">
        <f>+IF(LEN('OSNOVNA PLAČA'!D288)&gt;0,'OSNOVNA PLAČA'!D288,"")</f>
        <v/>
      </c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2"/>
      <c r="AP288" s="32"/>
      <c r="AQ288" s="32"/>
      <c r="AR288" s="32"/>
      <c r="AS288" s="32"/>
      <c r="AT288" s="32"/>
      <c r="AU288" s="32"/>
      <c r="AV288" s="32"/>
    </row>
    <row r="289" spans="1:48" ht="28.5" customHeight="1" x14ac:dyDescent="0.25">
      <c r="A289" s="51">
        <f>'OSNOVNA PLAČA'!A289</f>
        <v>280</v>
      </c>
      <c r="B289" s="155" t="str">
        <f>+IF(LEN('OSNOVNA PLAČA'!B289)&gt;0,'OSNOVNA PLAČA'!B289,"")</f>
        <v>A280</v>
      </c>
      <c r="C289" s="52" t="str">
        <f>+IF(LEN('OSNOVNA PLAČA'!C289)&gt;0,'OSNOVNA PLAČA'!C289,"")</f>
        <v/>
      </c>
      <c r="D289" s="54" t="str">
        <f>+IF(LEN('OSNOVNA PLAČA'!D289)&gt;0,'OSNOVNA PLAČA'!D289,"")</f>
        <v/>
      </c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2"/>
      <c r="AP289" s="32"/>
      <c r="AQ289" s="32"/>
      <c r="AR289" s="32"/>
      <c r="AS289" s="32"/>
      <c r="AT289" s="32"/>
      <c r="AU289" s="32"/>
      <c r="AV289" s="32"/>
    </row>
    <row r="290" spans="1:48" ht="28.5" customHeight="1" x14ac:dyDescent="0.25">
      <c r="A290" s="51">
        <f>'OSNOVNA PLAČA'!A290</f>
        <v>281</v>
      </c>
      <c r="B290" s="155" t="str">
        <f>+IF(LEN('OSNOVNA PLAČA'!B290)&gt;0,'OSNOVNA PLAČA'!B290,"")</f>
        <v>A281</v>
      </c>
      <c r="C290" s="52" t="str">
        <f>+IF(LEN('OSNOVNA PLAČA'!C290)&gt;0,'OSNOVNA PLAČA'!C290,"")</f>
        <v/>
      </c>
      <c r="D290" s="54" t="str">
        <f>+IF(LEN('OSNOVNA PLAČA'!D290)&gt;0,'OSNOVNA PLAČA'!D290,"")</f>
        <v/>
      </c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2"/>
      <c r="AP290" s="32"/>
      <c r="AQ290" s="32"/>
      <c r="AR290" s="32"/>
      <c r="AS290" s="32"/>
      <c r="AT290" s="32"/>
      <c r="AU290" s="32"/>
      <c r="AV290" s="32"/>
    </row>
    <row r="291" spans="1:48" ht="28.5" customHeight="1" x14ac:dyDescent="0.25">
      <c r="A291" s="51">
        <f>'OSNOVNA PLAČA'!A291</f>
        <v>282</v>
      </c>
      <c r="B291" s="155" t="str">
        <f>+IF(LEN('OSNOVNA PLAČA'!B291)&gt;0,'OSNOVNA PLAČA'!B291,"")</f>
        <v>A282</v>
      </c>
      <c r="C291" s="52" t="str">
        <f>+IF(LEN('OSNOVNA PLAČA'!C291)&gt;0,'OSNOVNA PLAČA'!C291,"")</f>
        <v/>
      </c>
      <c r="D291" s="54" t="str">
        <f>+IF(LEN('OSNOVNA PLAČA'!D291)&gt;0,'OSNOVNA PLAČA'!D291,"")</f>
        <v/>
      </c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2"/>
      <c r="AP291" s="32"/>
      <c r="AQ291" s="32"/>
      <c r="AR291" s="32"/>
      <c r="AS291" s="32"/>
      <c r="AT291" s="32"/>
      <c r="AU291" s="32"/>
      <c r="AV291" s="32"/>
    </row>
    <row r="292" spans="1:48" ht="28.5" customHeight="1" x14ac:dyDescent="0.25">
      <c r="A292" s="51">
        <f>'OSNOVNA PLAČA'!A292</f>
        <v>283</v>
      </c>
      <c r="B292" s="155" t="str">
        <f>+IF(LEN('OSNOVNA PLAČA'!B292)&gt;0,'OSNOVNA PLAČA'!B292,"")</f>
        <v>A283</v>
      </c>
      <c r="C292" s="52" t="str">
        <f>+IF(LEN('OSNOVNA PLAČA'!C292)&gt;0,'OSNOVNA PLAČA'!C292,"")</f>
        <v/>
      </c>
      <c r="D292" s="54" t="str">
        <f>+IF(LEN('OSNOVNA PLAČA'!D292)&gt;0,'OSNOVNA PLAČA'!D292,"")</f>
        <v/>
      </c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2"/>
      <c r="AP292" s="32"/>
      <c r="AQ292" s="32"/>
      <c r="AR292" s="32"/>
      <c r="AS292" s="32"/>
      <c r="AT292" s="32"/>
      <c r="AU292" s="32"/>
      <c r="AV292" s="32"/>
    </row>
    <row r="293" spans="1:48" ht="28.5" customHeight="1" x14ac:dyDescent="0.25">
      <c r="A293" s="51">
        <f>'OSNOVNA PLAČA'!A293</f>
        <v>284</v>
      </c>
      <c r="B293" s="155" t="str">
        <f>+IF(LEN('OSNOVNA PLAČA'!B293)&gt;0,'OSNOVNA PLAČA'!B293,"")</f>
        <v>A284</v>
      </c>
      <c r="C293" s="52" t="str">
        <f>+IF(LEN('OSNOVNA PLAČA'!C293)&gt;0,'OSNOVNA PLAČA'!C293,"")</f>
        <v/>
      </c>
      <c r="D293" s="54" t="str">
        <f>+IF(LEN('OSNOVNA PLAČA'!D293)&gt;0,'OSNOVNA PLAČA'!D293,"")</f>
        <v/>
      </c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2"/>
      <c r="AP293" s="32"/>
      <c r="AQ293" s="32"/>
      <c r="AR293" s="32"/>
      <c r="AS293" s="32"/>
      <c r="AT293" s="32"/>
      <c r="AU293" s="32"/>
      <c r="AV293" s="32"/>
    </row>
    <row r="294" spans="1:48" ht="28.5" customHeight="1" x14ac:dyDescent="0.25">
      <c r="A294" s="51">
        <f>'OSNOVNA PLAČA'!A294</f>
        <v>285</v>
      </c>
      <c r="B294" s="155" t="str">
        <f>+IF(LEN('OSNOVNA PLAČA'!B294)&gt;0,'OSNOVNA PLAČA'!B294,"")</f>
        <v>A285</v>
      </c>
      <c r="C294" s="52" t="str">
        <f>+IF(LEN('OSNOVNA PLAČA'!C294)&gt;0,'OSNOVNA PLAČA'!C294,"")</f>
        <v/>
      </c>
      <c r="D294" s="54" t="str">
        <f>+IF(LEN('OSNOVNA PLAČA'!D294)&gt;0,'OSNOVNA PLAČA'!D294,"")</f>
        <v/>
      </c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2"/>
      <c r="AP294" s="32"/>
      <c r="AQ294" s="32"/>
      <c r="AR294" s="32"/>
      <c r="AS294" s="32"/>
      <c r="AT294" s="32"/>
      <c r="AU294" s="32"/>
      <c r="AV294" s="32"/>
    </row>
    <row r="295" spans="1:48" ht="28.5" customHeight="1" x14ac:dyDescent="0.25">
      <c r="A295" s="51">
        <f>'OSNOVNA PLAČA'!A295</f>
        <v>286</v>
      </c>
      <c r="B295" s="155" t="str">
        <f>+IF(LEN('OSNOVNA PLAČA'!B295)&gt;0,'OSNOVNA PLAČA'!B295,"")</f>
        <v>A286</v>
      </c>
      <c r="C295" s="52" t="str">
        <f>+IF(LEN('OSNOVNA PLAČA'!C295)&gt;0,'OSNOVNA PLAČA'!C295,"")</f>
        <v/>
      </c>
      <c r="D295" s="54" t="str">
        <f>+IF(LEN('OSNOVNA PLAČA'!D295)&gt;0,'OSNOVNA PLAČA'!D295,"")</f>
        <v/>
      </c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2"/>
      <c r="AP295" s="32"/>
      <c r="AQ295" s="32"/>
      <c r="AR295" s="32"/>
      <c r="AS295" s="32"/>
      <c r="AT295" s="32"/>
      <c r="AU295" s="32"/>
      <c r="AV295" s="32"/>
    </row>
    <row r="296" spans="1:48" ht="28.5" customHeight="1" x14ac:dyDescent="0.25">
      <c r="A296" s="51">
        <f>'OSNOVNA PLAČA'!A296</f>
        <v>287</v>
      </c>
      <c r="B296" s="155" t="str">
        <f>+IF(LEN('OSNOVNA PLAČA'!B296)&gt;0,'OSNOVNA PLAČA'!B296,"")</f>
        <v>A287</v>
      </c>
      <c r="C296" s="52" t="str">
        <f>+IF(LEN('OSNOVNA PLAČA'!C296)&gt;0,'OSNOVNA PLAČA'!C296,"")</f>
        <v/>
      </c>
      <c r="D296" s="54" t="str">
        <f>+IF(LEN('OSNOVNA PLAČA'!D296)&gt;0,'OSNOVNA PLAČA'!D296,"")</f>
        <v/>
      </c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2"/>
      <c r="AP296" s="32"/>
      <c r="AQ296" s="32"/>
      <c r="AR296" s="32"/>
      <c r="AS296" s="32"/>
      <c r="AT296" s="32"/>
      <c r="AU296" s="32"/>
      <c r="AV296" s="32"/>
    </row>
    <row r="297" spans="1:48" ht="28.5" customHeight="1" x14ac:dyDescent="0.25">
      <c r="A297" s="51">
        <f>'OSNOVNA PLAČA'!A297</f>
        <v>288</v>
      </c>
      <c r="B297" s="155" t="str">
        <f>+IF(LEN('OSNOVNA PLAČA'!B297)&gt;0,'OSNOVNA PLAČA'!B297,"")</f>
        <v>A288</v>
      </c>
      <c r="C297" s="52" t="str">
        <f>+IF(LEN('OSNOVNA PLAČA'!C297)&gt;0,'OSNOVNA PLAČA'!C297,"")</f>
        <v/>
      </c>
      <c r="D297" s="54" t="str">
        <f>+IF(LEN('OSNOVNA PLAČA'!D297)&gt;0,'OSNOVNA PLAČA'!D297,"")</f>
        <v/>
      </c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2"/>
      <c r="AP297" s="32"/>
      <c r="AQ297" s="32"/>
      <c r="AR297" s="32"/>
      <c r="AS297" s="32"/>
      <c r="AT297" s="32"/>
      <c r="AU297" s="32"/>
      <c r="AV297" s="32"/>
    </row>
    <row r="298" spans="1:48" ht="28.5" customHeight="1" x14ac:dyDescent="0.25">
      <c r="A298" s="51">
        <f>'OSNOVNA PLAČA'!A298</f>
        <v>289</v>
      </c>
      <c r="B298" s="155" t="str">
        <f>+IF(LEN('OSNOVNA PLAČA'!B298)&gt;0,'OSNOVNA PLAČA'!B298,"")</f>
        <v>A289</v>
      </c>
      <c r="C298" s="52" t="str">
        <f>+IF(LEN('OSNOVNA PLAČA'!C298)&gt;0,'OSNOVNA PLAČA'!C298,"")</f>
        <v/>
      </c>
      <c r="D298" s="54" t="str">
        <f>+IF(LEN('OSNOVNA PLAČA'!D298)&gt;0,'OSNOVNA PLAČA'!D298,"")</f>
        <v/>
      </c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2"/>
      <c r="AP298" s="32"/>
      <c r="AQ298" s="32"/>
      <c r="AR298" s="32"/>
      <c r="AS298" s="32"/>
      <c r="AT298" s="32"/>
      <c r="AU298" s="32"/>
      <c r="AV298" s="32"/>
    </row>
    <row r="299" spans="1:48" ht="28.5" customHeight="1" x14ac:dyDescent="0.25">
      <c r="A299" s="51">
        <f>'OSNOVNA PLAČA'!A299</f>
        <v>290</v>
      </c>
      <c r="B299" s="155" t="str">
        <f>+IF(LEN('OSNOVNA PLAČA'!B299)&gt;0,'OSNOVNA PLAČA'!B299,"")</f>
        <v>A290</v>
      </c>
      <c r="C299" s="52" t="str">
        <f>+IF(LEN('OSNOVNA PLAČA'!C299)&gt;0,'OSNOVNA PLAČA'!C299,"")</f>
        <v/>
      </c>
      <c r="D299" s="54" t="str">
        <f>+IF(LEN('OSNOVNA PLAČA'!D299)&gt;0,'OSNOVNA PLAČA'!D299,"")</f>
        <v/>
      </c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2"/>
      <c r="AP299" s="32"/>
      <c r="AQ299" s="32"/>
      <c r="AR299" s="32"/>
      <c r="AS299" s="32"/>
      <c r="AT299" s="32"/>
      <c r="AU299" s="32"/>
      <c r="AV299" s="32"/>
    </row>
    <row r="300" spans="1:48" ht="28.5" customHeight="1" x14ac:dyDescent="0.25">
      <c r="A300" s="51">
        <f>'OSNOVNA PLAČA'!A300</f>
        <v>291</v>
      </c>
      <c r="B300" s="155" t="str">
        <f>+IF(LEN('OSNOVNA PLAČA'!B300)&gt;0,'OSNOVNA PLAČA'!B300,"")</f>
        <v>A291</v>
      </c>
      <c r="C300" s="52" t="str">
        <f>+IF(LEN('OSNOVNA PLAČA'!C300)&gt;0,'OSNOVNA PLAČA'!C300,"")</f>
        <v/>
      </c>
      <c r="D300" s="54" t="str">
        <f>+IF(LEN('OSNOVNA PLAČA'!D300)&gt;0,'OSNOVNA PLAČA'!D300,"")</f>
        <v/>
      </c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2"/>
      <c r="AP300" s="32"/>
      <c r="AQ300" s="32"/>
      <c r="AR300" s="32"/>
      <c r="AS300" s="32"/>
      <c r="AT300" s="32"/>
      <c r="AU300" s="32"/>
      <c r="AV300" s="32"/>
    </row>
    <row r="301" spans="1:48" ht="28.5" customHeight="1" x14ac:dyDescent="0.25">
      <c r="A301" s="51">
        <f>'OSNOVNA PLAČA'!A301</f>
        <v>292</v>
      </c>
      <c r="B301" s="155" t="str">
        <f>+IF(LEN('OSNOVNA PLAČA'!B301)&gt;0,'OSNOVNA PLAČA'!B301,"")</f>
        <v>A292</v>
      </c>
      <c r="C301" s="52" t="str">
        <f>+IF(LEN('OSNOVNA PLAČA'!C301)&gt;0,'OSNOVNA PLAČA'!C301,"")</f>
        <v/>
      </c>
      <c r="D301" s="54" t="str">
        <f>+IF(LEN('OSNOVNA PLAČA'!D301)&gt;0,'OSNOVNA PLAČA'!D301,"")</f>
        <v/>
      </c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2"/>
      <c r="AP301" s="32"/>
      <c r="AQ301" s="32"/>
      <c r="AR301" s="32"/>
      <c r="AS301" s="32"/>
      <c r="AT301" s="32"/>
      <c r="AU301" s="32"/>
      <c r="AV301" s="32"/>
    </row>
    <row r="302" spans="1:48" ht="28.5" customHeight="1" x14ac:dyDescent="0.25">
      <c r="A302" s="51">
        <f>'OSNOVNA PLAČA'!A302</f>
        <v>293</v>
      </c>
      <c r="B302" s="155" t="str">
        <f>+IF(LEN('OSNOVNA PLAČA'!B302)&gt;0,'OSNOVNA PLAČA'!B302,"")</f>
        <v>A293</v>
      </c>
      <c r="C302" s="52" t="str">
        <f>+IF(LEN('OSNOVNA PLAČA'!C302)&gt;0,'OSNOVNA PLAČA'!C302,"")</f>
        <v/>
      </c>
      <c r="D302" s="54" t="str">
        <f>+IF(LEN('OSNOVNA PLAČA'!D302)&gt;0,'OSNOVNA PLAČA'!D302,"")</f>
        <v/>
      </c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2"/>
      <c r="AP302" s="32"/>
      <c r="AQ302" s="32"/>
      <c r="AR302" s="32"/>
      <c r="AS302" s="32"/>
      <c r="AT302" s="32"/>
      <c r="AU302" s="32"/>
      <c r="AV302" s="32"/>
    </row>
    <row r="303" spans="1:48" ht="28.5" customHeight="1" x14ac:dyDescent="0.25">
      <c r="A303" s="51">
        <f>'OSNOVNA PLAČA'!A303</f>
        <v>294</v>
      </c>
      <c r="B303" s="155" t="str">
        <f>+IF(LEN('OSNOVNA PLAČA'!B303)&gt;0,'OSNOVNA PLAČA'!B303,"")</f>
        <v>A294</v>
      </c>
      <c r="C303" s="52" t="str">
        <f>+IF(LEN('OSNOVNA PLAČA'!C303)&gt;0,'OSNOVNA PLAČA'!C303,"")</f>
        <v/>
      </c>
      <c r="D303" s="54" t="str">
        <f>+IF(LEN('OSNOVNA PLAČA'!D303)&gt;0,'OSNOVNA PLAČA'!D303,"")</f>
        <v/>
      </c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2"/>
      <c r="AP303" s="32"/>
      <c r="AQ303" s="32"/>
      <c r="AR303" s="32"/>
      <c r="AS303" s="32"/>
      <c r="AT303" s="32"/>
      <c r="AU303" s="32"/>
      <c r="AV303" s="32"/>
    </row>
    <row r="304" spans="1:48" ht="28.5" customHeight="1" x14ac:dyDescent="0.25">
      <c r="A304" s="51">
        <f>'OSNOVNA PLAČA'!A304</f>
        <v>295</v>
      </c>
      <c r="B304" s="155" t="str">
        <f>+IF(LEN('OSNOVNA PLAČA'!B304)&gt;0,'OSNOVNA PLAČA'!B304,"")</f>
        <v>A295</v>
      </c>
      <c r="C304" s="52" t="str">
        <f>+IF(LEN('OSNOVNA PLAČA'!C304)&gt;0,'OSNOVNA PLAČA'!C304,"")</f>
        <v/>
      </c>
      <c r="D304" s="54" t="str">
        <f>+IF(LEN('OSNOVNA PLAČA'!D304)&gt;0,'OSNOVNA PLAČA'!D304,"")</f>
        <v/>
      </c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2"/>
      <c r="AP304" s="32"/>
      <c r="AQ304" s="32"/>
      <c r="AR304" s="32"/>
      <c r="AS304" s="32"/>
      <c r="AT304" s="32"/>
      <c r="AU304" s="32"/>
      <c r="AV304" s="32"/>
    </row>
    <row r="305" spans="1:48" ht="28.5" customHeight="1" x14ac:dyDescent="0.25">
      <c r="A305" s="51">
        <f>'OSNOVNA PLAČA'!A305</f>
        <v>296</v>
      </c>
      <c r="B305" s="155" t="str">
        <f>+IF(LEN('OSNOVNA PLAČA'!B305)&gt;0,'OSNOVNA PLAČA'!B305,"")</f>
        <v>A296</v>
      </c>
      <c r="C305" s="52" t="str">
        <f>+IF(LEN('OSNOVNA PLAČA'!C305)&gt;0,'OSNOVNA PLAČA'!C305,"")</f>
        <v/>
      </c>
      <c r="D305" s="54" t="str">
        <f>+IF(LEN('OSNOVNA PLAČA'!D305)&gt;0,'OSNOVNA PLAČA'!D305,"")</f>
        <v/>
      </c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2"/>
      <c r="AP305" s="32"/>
      <c r="AQ305" s="32"/>
      <c r="AR305" s="32"/>
      <c r="AS305" s="32"/>
      <c r="AT305" s="32"/>
      <c r="AU305" s="32"/>
      <c r="AV305" s="32"/>
    </row>
    <row r="306" spans="1:48" ht="28.5" customHeight="1" x14ac:dyDescent="0.25">
      <c r="A306" s="51">
        <f>'OSNOVNA PLAČA'!A306</f>
        <v>297</v>
      </c>
      <c r="B306" s="155" t="str">
        <f>+IF(LEN('OSNOVNA PLAČA'!B306)&gt;0,'OSNOVNA PLAČA'!B306,"")</f>
        <v>A297</v>
      </c>
      <c r="C306" s="52" t="str">
        <f>+IF(LEN('OSNOVNA PLAČA'!C306)&gt;0,'OSNOVNA PLAČA'!C306,"")</f>
        <v/>
      </c>
      <c r="D306" s="54" t="str">
        <f>+IF(LEN('OSNOVNA PLAČA'!D306)&gt;0,'OSNOVNA PLAČA'!D306,"")</f>
        <v/>
      </c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2"/>
      <c r="AP306" s="32"/>
      <c r="AQ306" s="32"/>
      <c r="AR306" s="32"/>
      <c r="AS306" s="32"/>
      <c r="AT306" s="32"/>
      <c r="AU306" s="32"/>
      <c r="AV306" s="32"/>
    </row>
    <row r="307" spans="1:48" ht="28.5" customHeight="1" x14ac:dyDescent="0.25">
      <c r="A307" s="51">
        <f>'OSNOVNA PLAČA'!A307</f>
        <v>298</v>
      </c>
      <c r="B307" s="155" t="str">
        <f>+IF(LEN('OSNOVNA PLAČA'!B307)&gt;0,'OSNOVNA PLAČA'!B307,"")</f>
        <v>A298</v>
      </c>
      <c r="C307" s="52" t="str">
        <f>+IF(LEN('OSNOVNA PLAČA'!C307)&gt;0,'OSNOVNA PLAČA'!C307,"")</f>
        <v/>
      </c>
      <c r="D307" s="54" t="str">
        <f>+IF(LEN('OSNOVNA PLAČA'!D307)&gt;0,'OSNOVNA PLAČA'!D307,"")</f>
        <v/>
      </c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2"/>
      <c r="AP307" s="32"/>
      <c r="AQ307" s="32"/>
      <c r="AR307" s="32"/>
      <c r="AS307" s="32"/>
      <c r="AT307" s="32"/>
      <c r="AU307" s="32"/>
      <c r="AV307" s="32"/>
    </row>
    <row r="308" spans="1:48" ht="28.5" customHeight="1" x14ac:dyDescent="0.25">
      <c r="A308" s="51">
        <f>'OSNOVNA PLAČA'!A308</f>
        <v>299</v>
      </c>
      <c r="B308" s="155" t="str">
        <f>+IF(LEN('OSNOVNA PLAČA'!B308)&gt;0,'OSNOVNA PLAČA'!B308,"")</f>
        <v>A299</v>
      </c>
      <c r="C308" s="52" t="str">
        <f>+IF(LEN('OSNOVNA PLAČA'!C308)&gt;0,'OSNOVNA PLAČA'!C308,"")</f>
        <v/>
      </c>
      <c r="D308" s="54" t="str">
        <f>+IF(LEN('OSNOVNA PLAČA'!D308)&gt;0,'OSNOVNA PLAČA'!D308,"")</f>
        <v/>
      </c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2"/>
      <c r="AP308" s="32"/>
      <c r="AQ308" s="32"/>
      <c r="AR308" s="32"/>
      <c r="AS308" s="32"/>
      <c r="AT308" s="32"/>
      <c r="AU308" s="32"/>
      <c r="AV308" s="32"/>
    </row>
    <row r="309" spans="1:48" ht="28.5" customHeight="1" x14ac:dyDescent="0.25">
      <c r="A309" s="51">
        <f>'OSNOVNA PLAČA'!A309</f>
        <v>300</v>
      </c>
      <c r="B309" s="155" t="str">
        <f>+IF(LEN('OSNOVNA PLAČA'!B309)&gt;0,'OSNOVNA PLAČA'!B309,"")</f>
        <v>A300</v>
      </c>
      <c r="C309" s="52" t="str">
        <f>+IF(LEN('OSNOVNA PLAČA'!C309)&gt;0,'OSNOVNA PLAČA'!C309,"")</f>
        <v/>
      </c>
      <c r="D309" s="54" t="str">
        <f>+IF(LEN('OSNOVNA PLAČA'!D309)&gt;0,'OSNOVNA PLAČA'!D309,"")</f>
        <v/>
      </c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2"/>
      <c r="AP309" s="32"/>
      <c r="AQ309" s="32"/>
      <c r="AR309" s="32"/>
      <c r="AS309" s="32"/>
      <c r="AT309" s="32"/>
      <c r="AU309" s="32"/>
      <c r="AV309" s="32"/>
    </row>
    <row r="310" spans="1:48" ht="28.5" customHeight="1" x14ac:dyDescent="0.25">
      <c r="A310" s="51">
        <f>'OSNOVNA PLAČA'!A310</f>
        <v>301</v>
      </c>
      <c r="B310" s="155" t="str">
        <f>+IF(LEN('OSNOVNA PLAČA'!B310)&gt;0,'OSNOVNA PLAČA'!B310,"")</f>
        <v>A301</v>
      </c>
      <c r="C310" s="52" t="str">
        <f>+IF(LEN('OSNOVNA PLAČA'!C310)&gt;0,'OSNOVNA PLAČA'!C310,"")</f>
        <v/>
      </c>
      <c r="D310" s="54" t="str">
        <f>+IF(LEN('OSNOVNA PLAČA'!D310)&gt;0,'OSNOVNA PLAČA'!D310,"")</f>
        <v/>
      </c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2"/>
      <c r="AP310" s="32"/>
      <c r="AQ310" s="32"/>
      <c r="AR310" s="32"/>
      <c r="AS310" s="32"/>
      <c r="AT310" s="32"/>
      <c r="AU310" s="32"/>
      <c r="AV310" s="32"/>
    </row>
    <row r="311" spans="1:48" ht="28.5" customHeight="1" x14ac:dyDescent="0.25">
      <c r="A311" s="51">
        <f>'OSNOVNA PLAČA'!A311</f>
        <v>302</v>
      </c>
      <c r="B311" s="155" t="str">
        <f>+IF(LEN('OSNOVNA PLAČA'!B311)&gt;0,'OSNOVNA PLAČA'!B311,"")</f>
        <v>A302</v>
      </c>
      <c r="C311" s="52" t="str">
        <f>+IF(LEN('OSNOVNA PLAČA'!C311)&gt;0,'OSNOVNA PLAČA'!C311,"")</f>
        <v/>
      </c>
      <c r="D311" s="54" t="str">
        <f>+IF(LEN('OSNOVNA PLAČA'!D311)&gt;0,'OSNOVNA PLAČA'!D311,"")</f>
        <v/>
      </c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2"/>
      <c r="AP311" s="32"/>
      <c r="AQ311" s="32"/>
      <c r="AR311" s="32"/>
      <c r="AS311" s="32"/>
      <c r="AT311" s="32"/>
      <c r="AU311" s="32"/>
      <c r="AV311" s="32"/>
    </row>
    <row r="312" spans="1:48" ht="28.5" customHeight="1" x14ac:dyDescent="0.25">
      <c r="A312" s="51">
        <f>'OSNOVNA PLAČA'!A312</f>
        <v>303</v>
      </c>
      <c r="B312" s="155" t="str">
        <f>+IF(LEN('OSNOVNA PLAČA'!B312)&gt;0,'OSNOVNA PLAČA'!B312,"")</f>
        <v>A303</v>
      </c>
      <c r="C312" s="52" t="str">
        <f>+IF(LEN('OSNOVNA PLAČA'!C312)&gt;0,'OSNOVNA PLAČA'!C312,"")</f>
        <v/>
      </c>
      <c r="D312" s="54" t="str">
        <f>+IF(LEN('OSNOVNA PLAČA'!D312)&gt;0,'OSNOVNA PLAČA'!D312,"")</f>
        <v/>
      </c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2"/>
      <c r="AP312" s="32"/>
      <c r="AQ312" s="32"/>
      <c r="AR312" s="32"/>
      <c r="AS312" s="32"/>
      <c r="AT312" s="32"/>
      <c r="AU312" s="32"/>
      <c r="AV312" s="32"/>
    </row>
    <row r="313" spans="1:48" ht="28.5" customHeight="1" x14ac:dyDescent="0.25">
      <c r="A313" s="51">
        <f>'OSNOVNA PLAČA'!A313</f>
        <v>304</v>
      </c>
      <c r="B313" s="155" t="str">
        <f>+IF(LEN('OSNOVNA PLAČA'!B313)&gt;0,'OSNOVNA PLAČA'!B313,"")</f>
        <v>A304</v>
      </c>
      <c r="C313" s="52" t="str">
        <f>+IF(LEN('OSNOVNA PLAČA'!C313)&gt;0,'OSNOVNA PLAČA'!C313,"")</f>
        <v/>
      </c>
      <c r="D313" s="54" t="str">
        <f>+IF(LEN('OSNOVNA PLAČA'!D313)&gt;0,'OSNOVNA PLAČA'!D313,"")</f>
        <v/>
      </c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2"/>
      <c r="AP313" s="32"/>
      <c r="AQ313" s="32"/>
      <c r="AR313" s="32"/>
      <c r="AS313" s="32"/>
      <c r="AT313" s="32"/>
      <c r="AU313" s="32"/>
      <c r="AV313" s="32"/>
    </row>
    <row r="314" spans="1:48" ht="28.5" customHeight="1" x14ac:dyDescent="0.25">
      <c r="A314" s="51">
        <f>'OSNOVNA PLAČA'!A314</f>
        <v>305</v>
      </c>
      <c r="B314" s="155" t="str">
        <f>+IF(LEN('OSNOVNA PLAČA'!B314)&gt;0,'OSNOVNA PLAČA'!B314,"")</f>
        <v>A305</v>
      </c>
      <c r="C314" s="52" t="str">
        <f>+IF(LEN('OSNOVNA PLAČA'!C314)&gt;0,'OSNOVNA PLAČA'!C314,"")</f>
        <v/>
      </c>
      <c r="D314" s="54" t="str">
        <f>+IF(LEN('OSNOVNA PLAČA'!D314)&gt;0,'OSNOVNA PLAČA'!D314,"")</f>
        <v/>
      </c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2"/>
      <c r="AP314" s="32"/>
      <c r="AQ314" s="32"/>
      <c r="AR314" s="32"/>
      <c r="AS314" s="32"/>
      <c r="AT314" s="32"/>
      <c r="AU314" s="32"/>
      <c r="AV314" s="32"/>
    </row>
    <row r="315" spans="1:48" ht="28.5" customHeight="1" x14ac:dyDescent="0.25">
      <c r="A315" s="51">
        <f>'OSNOVNA PLAČA'!A315</f>
        <v>306</v>
      </c>
      <c r="B315" s="155" t="str">
        <f>+IF(LEN('OSNOVNA PLAČA'!B315)&gt;0,'OSNOVNA PLAČA'!B315,"")</f>
        <v>A306</v>
      </c>
      <c r="C315" s="52" t="str">
        <f>+IF(LEN('OSNOVNA PLAČA'!C315)&gt;0,'OSNOVNA PLAČA'!C315,"")</f>
        <v/>
      </c>
      <c r="D315" s="54" t="str">
        <f>+IF(LEN('OSNOVNA PLAČA'!D315)&gt;0,'OSNOVNA PLAČA'!D315,"")</f>
        <v/>
      </c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2"/>
      <c r="AP315" s="32"/>
      <c r="AQ315" s="32"/>
      <c r="AR315" s="32"/>
      <c r="AS315" s="32"/>
      <c r="AT315" s="32"/>
      <c r="AU315" s="32"/>
      <c r="AV315" s="32"/>
    </row>
    <row r="316" spans="1:48" ht="28.5" customHeight="1" x14ac:dyDescent="0.25">
      <c r="A316" s="51">
        <f>'OSNOVNA PLAČA'!A316</f>
        <v>307</v>
      </c>
      <c r="B316" s="155" t="str">
        <f>+IF(LEN('OSNOVNA PLAČA'!B316)&gt;0,'OSNOVNA PLAČA'!B316,"")</f>
        <v>A307</v>
      </c>
      <c r="C316" s="52" t="str">
        <f>+IF(LEN('OSNOVNA PLAČA'!C316)&gt;0,'OSNOVNA PLAČA'!C316,"")</f>
        <v/>
      </c>
      <c r="D316" s="54" t="str">
        <f>+IF(LEN('OSNOVNA PLAČA'!D316)&gt;0,'OSNOVNA PLAČA'!D316,"")</f>
        <v/>
      </c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2"/>
      <c r="AP316" s="32"/>
      <c r="AQ316" s="32"/>
      <c r="AR316" s="32"/>
      <c r="AS316" s="32"/>
      <c r="AT316" s="32"/>
      <c r="AU316" s="32"/>
      <c r="AV316" s="32"/>
    </row>
    <row r="317" spans="1:48" ht="28.5" customHeight="1" x14ac:dyDescent="0.25">
      <c r="A317" s="51">
        <f>'OSNOVNA PLAČA'!A317</f>
        <v>308</v>
      </c>
      <c r="B317" s="155" t="str">
        <f>+IF(LEN('OSNOVNA PLAČA'!B317)&gt;0,'OSNOVNA PLAČA'!B317,"")</f>
        <v>A308</v>
      </c>
      <c r="C317" s="52" t="str">
        <f>+IF(LEN('OSNOVNA PLAČA'!C317)&gt;0,'OSNOVNA PLAČA'!C317,"")</f>
        <v/>
      </c>
      <c r="D317" s="54" t="str">
        <f>+IF(LEN('OSNOVNA PLAČA'!D317)&gt;0,'OSNOVNA PLAČA'!D317,"")</f>
        <v/>
      </c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2"/>
      <c r="AP317" s="32"/>
      <c r="AQ317" s="32"/>
      <c r="AR317" s="32"/>
      <c r="AS317" s="32"/>
      <c r="AT317" s="32"/>
      <c r="AU317" s="32"/>
      <c r="AV317" s="32"/>
    </row>
    <row r="318" spans="1:48" ht="28.5" customHeight="1" x14ac:dyDescent="0.25">
      <c r="A318" s="51">
        <f>'OSNOVNA PLAČA'!A318</f>
        <v>309</v>
      </c>
      <c r="B318" s="155" t="str">
        <f>+IF(LEN('OSNOVNA PLAČA'!B318)&gt;0,'OSNOVNA PLAČA'!B318,"")</f>
        <v>A309</v>
      </c>
      <c r="C318" s="52" t="str">
        <f>+IF(LEN('OSNOVNA PLAČA'!C318)&gt;0,'OSNOVNA PLAČA'!C318,"")</f>
        <v/>
      </c>
      <c r="D318" s="54" t="str">
        <f>+IF(LEN('OSNOVNA PLAČA'!D318)&gt;0,'OSNOVNA PLAČA'!D318,"")</f>
        <v/>
      </c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2"/>
      <c r="AP318" s="32"/>
      <c r="AQ318" s="32"/>
      <c r="AR318" s="32"/>
      <c r="AS318" s="32"/>
      <c r="AT318" s="32"/>
      <c r="AU318" s="32"/>
      <c r="AV318" s="32"/>
    </row>
    <row r="319" spans="1:48" ht="28.5" customHeight="1" x14ac:dyDescent="0.25">
      <c r="A319" s="51">
        <f>'OSNOVNA PLAČA'!A319</f>
        <v>310</v>
      </c>
      <c r="B319" s="155" t="str">
        <f>+IF(LEN('OSNOVNA PLAČA'!B319)&gt;0,'OSNOVNA PLAČA'!B319,"")</f>
        <v>A310</v>
      </c>
      <c r="C319" s="52" t="str">
        <f>+IF(LEN('OSNOVNA PLAČA'!C319)&gt;0,'OSNOVNA PLAČA'!C319,"")</f>
        <v/>
      </c>
      <c r="D319" s="54" t="str">
        <f>+IF(LEN('OSNOVNA PLAČA'!D319)&gt;0,'OSNOVNA PLAČA'!D319,"")</f>
        <v/>
      </c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2"/>
      <c r="AP319" s="32"/>
      <c r="AQ319" s="32"/>
      <c r="AR319" s="32"/>
      <c r="AS319" s="32"/>
      <c r="AT319" s="32"/>
      <c r="AU319" s="32"/>
      <c r="AV319" s="32"/>
    </row>
    <row r="320" spans="1:48" ht="28.5" customHeight="1" x14ac:dyDescent="0.25">
      <c r="A320" s="51">
        <f>'OSNOVNA PLAČA'!A320</f>
        <v>311</v>
      </c>
      <c r="B320" s="155" t="str">
        <f>+IF(LEN('OSNOVNA PLAČA'!B320)&gt;0,'OSNOVNA PLAČA'!B320,"")</f>
        <v>A311</v>
      </c>
      <c r="C320" s="52" t="str">
        <f>+IF(LEN('OSNOVNA PLAČA'!C320)&gt;0,'OSNOVNA PLAČA'!C320,"")</f>
        <v/>
      </c>
      <c r="D320" s="54" t="str">
        <f>+IF(LEN('OSNOVNA PLAČA'!D320)&gt;0,'OSNOVNA PLAČA'!D320,"")</f>
        <v/>
      </c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2"/>
      <c r="AP320" s="32"/>
      <c r="AQ320" s="32"/>
      <c r="AR320" s="32"/>
      <c r="AS320" s="32"/>
      <c r="AT320" s="32"/>
      <c r="AU320" s="32"/>
      <c r="AV320" s="32"/>
    </row>
    <row r="321" spans="1:48" ht="28.5" customHeight="1" x14ac:dyDescent="0.25">
      <c r="A321" s="51">
        <f>'OSNOVNA PLAČA'!A321</f>
        <v>312</v>
      </c>
      <c r="B321" s="155" t="str">
        <f>+IF(LEN('OSNOVNA PLAČA'!B321)&gt;0,'OSNOVNA PLAČA'!B321,"")</f>
        <v>A312</v>
      </c>
      <c r="C321" s="52" t="str">
        <f>+IF(LEN('OSNOVNA PLAČA'!C321)&gt;0,'OSNOVNA PLAČA'!C321,"")</f>
        <v/>
      </c>
      <c r="D321" s="54" t="str">
        <f>+IF(LEN('OSNOVNA PLAČA'!D321)&gt;0,'OSNOVNA PLAČA'!D321,"")</f>
        <v/>
      </c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2"/>
      <c r="AP321" s="32"/>
      <c r="AQ321" s="32"/>
      <c r="AR321" s="32"/>
      <c r="AS321" s="32"/>
      <c r="AT321" s="32"/>
      <c r="AU321" s="32"/>
      <c r="AV321" s="32"/>
    </row>
    <row r="322" spans="1:48" ht="28.5" customHeight="1" x14ac:dyDescent="0.25">
      <c r="A322" s="51">
        <f>'OSNOVNA PLAČA'!A322</f>
        <v>313</v>
      </c>
      <c r="B322" s="155" t="str">
        <f>+IF(LEN('OSNOVNA PLAČA'!B322)&gt;0,'OSNOVNA PLAČA'!B322,"")</f>
        <v>A313</v>
      </c>
      <c r="C322" s="52" t="str">
        <f>+IF(LEN('OSNOVNA PLAČA'!C322)&gt;0,'OSNOVNA PLAČA'!C322,"")</f>
        <v/>
      </c>
      <c r="D322" s="54" t="str">
        <f>+IF(LEN('OSNOVNA PLAČA'!D322)&gt;0,'OSNOVNA PLAČA'!D322,"")</f>
        <v/>
      </c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2"/>
      <c r="AP322" s="32"/>
      <c r="AQ322" s="32"/>
      <c r="AR322" s="32"/>
      <c r="AS322" s="32"/>
      <c r="AT322" s="32"/>
      <c r="AU322" s="32"/>
      <c r="AV322" s="32"/>
    </row>
    <row r="323" spans="1:48" ht="28.5" customHeight="1" x14ac:dyDescent="0.25">
      <c r="A323" s="51">
        <f>'OSNOVNA PLAČA'!A323</f>
        <v>314</v>
      </c>
      <c r="B323" s="155" t="str">
        <f>+IF(LEN('OSNOVNA PLAČA'!B323)&gt;0,'OSNOVNA PLAČA'!B323,"")</f>
        <v>A314</v>
      </c>
      <c r="C323" s="52" t="str">
        <f>+IF(LEN('OSNOVNA PLAČA'!C323)&gt;0,'OSNOVNA PLAČA'!C323,"")</f>
        <v/>
      </c>
      <c r="D323" s="54" t="str">
        <f>+IF(LEN('OSNOVNA PLAČA'!D323)&gt;0,'OSNOVNA PLAČA'!D323,"")</f>
        <v/>
      </c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2"/>
      <c r="AP323" s="32"/>
      <c r="AQ323" s="32"/>
      <c r="AR323" s="32"/>
      <c r="AS323" s="32"/>
      <c r="AT323" s="32"/>
      <c r="AU323" s="32"/>
      <c r="AV323" s="32"/>
    </row>
    <row r="324" spans="1:48" ht="28.5" customHeight="1" x14ac:dyDescent="0.25">
      <c r="A324" s="51">
        <f>'OSNOVNA PLAČA'!A324</f>
        <v>315</v>
      </c>
      <c r="B324" s="155" t="str">
        <f>+IF(LEN('OSNOVNA PLAČA'!B324)&gt;0,'OSNOVNA PLAČA'!B324,"")</f>
        <v>A315</v>
      </c>
      <c r="C324" s="52" t="str">
        <f>+IF(LEN('OSNOVNA PLAČA'!C324)&gt;0,'OSNOVNA PLAČA'!C324,"")</f>
        <v/>
      </c>
      <c r="D324" s="54" t="str">
        <f>+IF(LEN('OSNOVNA PLAČA'!D324)&gt;0,'OSNOVNA PLAČA'!D324,"")</f>
        <v/>
      </c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2"/>
      <c r="AP324" s="32"/>
      <c r="AQ324" s="32"/>
      <c r="AR324" s="32"/>
      <c r="AS324" s="32"/>
      <c r="AT324" s="32"/>
      <c r="AU324" s="32"/>
      <c r="AV324" s="32"/>
    </row>
    <row r="325" spans="1:48" ht="28.5" customHeight="1" x14ac:dyDescent="0.25">
      <c r="A325" s="51">
        <f>'OSNOVNA PLAČA'!A325</f>
        <v>316</v>
      </c>
      <c r="B325" s="155" t="str">
        <f>+IF(LEN('OSNOVNA PLAČA'!B325)&gt;0,'OSNOVNA PLAČA'!B325,"")</f>
        <v>A316</v>
      </c>
      <c r="C325" s="52" t="str">
        <f>+IF(LEN('OSNOVNA PLAČA'!C325)&gt;0,'OSNOVNA PLAČA'!C325,"")</f>
        <v/>
      </c>
      <c r="D325" s="54" t="str">
        <f>+IF(LEN('OSNOVNA PLAČA'!D325)&gt;0,'OSNOVNA PLAČA'!D325,"")</f>
        <v/>
      </c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2"/>
      <c r="AP325" s="32"/>
      <c r="AQ325" s="32"/>
      <c r="AR325" s="32"/>
      <c r="AS325" s="32"/>
      <c r="AT325" s="32"/>
      <c r="AU325" s="32"/>
      <c r="AV325" s="32"/>
    </row>
    <row r="326" spans="1:48" ht="28.5" customHeight="1" x14ac:dyDescent="0.25">
      <c r="A326" s="51">
        <f>'OSNOVNA PLAČA'!A326</f>
        <v>317</v>
      </c>
      <c r="B326" s="155" t="str">
        <f>+IF(LEN('OSNOVNA PLAČA'!B326)&gt;0,'OSNOVNA PLAČA'!B326,"")</f>
        <v>A317</v>
      </c>
      <c r="C326" s="52" t="str">
        <f>+IF(LEN('OSNOVNA PLAČA'!C326)&gt;0,'OSNOVNA PLAČA'!C326,"")</f>
        <v/>
      </c>
      <c r="D326" s="54" t="str">
        <f>+IF(LEN('OSNOVNA PLAČA'!D326)&gt;0,'OSNOVNA PLAČA'!D326,"")</f>
        <v/>
      </c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2"/>
      <c r="AP326" s="32"/>
      <c r="AQ326" s="32"/>
      <c r="AR326" s="32"/>
      <c r="AS326" s="32"/>
      <c r="AT326" s="32"/>
      <c r="AU326" s="32"/>
      <c r="AV326" s="32"/>
    </row>
    <row r="327" spans="1:48" ht="28.5" customHeight="1" x14ac:dyDescent="0.25">
      <c r="A327" s="51">
        <f>'OSNOVNA PLAČA'!A327</f>
        <v>318</v>
      </c>
      <c r="B327" s="155" t="str">
        <f>+IF(LEN('OSNOVNA PLAČA'!B327)&gt;0,'OSNOVNA PLAČA'!B327,"")</f>
        <v>A318</v>
      </c>
      <c r="C327" s="52" t="str">
        <f>+IF(LEN('OSNOVNA PLAČA'!C327)&gt;0,'OSNOVNA PLAČA'!C327,"")</f>
        <v/>
      </c>
      <c r="D327" s="54" t="str">
        <f>+IF(LEN('OSNOVNA PLAČA'!D327)&gt;0,'OSNOVNA PLAČA'!D327,"")</f>
        <v/>
      </c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2"/>
      <c r="AP327" s="32"/>
      <c r="AQ327" s="32"/>
      <c r="AR327" s="32"/>
      <c r="AS327" s="32"/>
      <c r="AT327" s="32"/>
      <c r="AU327" s="32"/>
      <c r="AV327" s="32"/>
    </row>
    <row r="328" spans="1:48" ht="28.5" customHeight="1" x14ac:dyDescent="0.25">
      <c r="A328" s="51">
        <f>'OSNOVNA PLAČA'!A328</f>
        <v>319</v>
      </c>
      <c r="B328" s="155" t="str">
        <f>+IF(LEN('OSNOVNA PLAČA'!B328)&gt;0,'OSNOVNA PLAČA'!B328,"")</f>
        <v>A319</v>
      </c>
      <c r="C328" s="52" t="str">
        <f>+IF(LEN('OSNOVNA PLAČA'!C328)&gt;0,'OSNOVNA PLAČA'!C328,"")</f>
        <v/>
      </c>
      <c r="D328" s="54" t="str">
        <f>+IF(LEN('OSNOVNA PLAČA'!D328)&gt;0,'OSNOVNA PLAČA'!D328,"")</f>
        <v/>
      </c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2"/>
      <c r="AP328" s="32"/>
      <c r="AQ328" s="32"/>
      <c r="AR328" s="32"/>
      <c r="AS328" s="32"/>
      <c r="AT328" s="32"/>
      <c r="AU328" s="32"/>
      <c r="AV328" s="32"/>
    </row>
    <row r="329" spans="1:48" ht="28.5" customHeight="1" x14ac:dyDescent="0.25">
      <c r="A329" s="51">
        <f>'OSNOVNA PLAČA'!A329</f>
        <v>320</v>
      </c>
      <c r="B329" s="155" t="str">
        <f>+IF(LEN('OSNOVNA PLAČA'!B329)&gt;0,'OSNOVNA PLAČA'!B329,"")</f>
        <v>A320</v>
      </c>
      <c r="C329" s="52" t="str">
        <f>+IF(LEN('OSNOVNA PLAČA'!C329)&gt;0,'OSNOVNA PLAČA'!C329,"")</f>
        <v/>
      </c>
      <c r="D329" s="54" t="str">
        <f>+IF(LEN('OSNOVNA PLAČA'!D329)&gt;0,'OSNOVNA PLAČA'!D329,"")</f>
        <v/>
      </c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2"/>
      <c r="AP329" s="32"/>
      <c r="AQ329" s="32"/>
      <c r="AR329" s="32"/>
      <c r="AS329" s="32"/>
      <c r="AT329" s="32"/>
      <c r="AU329" s="32"/>
      <c r="AV329" s="32"/>
    </row>
    <row r="330" spans="1:48" ht="28.5" customHeight="1" x14ac:dyDescent="0.25">
      <c r="A330" s="51">
        <f>'OSNOVNA PLAČA'!A330</f>
        <v>321</v>
      </c>
      <c r="B330" s="155" t="str">
        <f>+IF(LEN('OSNOVNA PLAČA'!B330)&gt;0,'OSNOVNA PLAČA'!B330,"")</f>
        <v>A321</v>
      </c>
      <c r="C330" s="52" t="str">
        <f>+IF(LEN('OSNOVNA PLAČA'!C330)&gt;0,'OSNOVNA PLAČA'!C330,"")</f>
        <v/>
      </c>
      <c r="D330" s="54" t="str">
        <f>+IF(LEN('OSNOVNA PLAČA'!D330)&gt;0,'OSNOVNA PLAČA'!D330,"")</f>
        <v/>
      </c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2"/>
      <c r="AP330" s="32"/>
      <c r="AQ330" s="32"/>
      <c r="AR330" s="32"/>
      <c r="AS330" s="32"/>
      <c r="AT330" s="32"/>
      <c r="AU330" s="32"/>
      <c r="AV330" s="32"/>
    </row>
    <row r="331" spans="1:48" ht="28.5" customHeight="1" x14ac:dyDescent="0.25">
      <c r="A331" s="51">
        <f>'OSNOVNA PLAČA'!A331</f>
        <v>322</v>
      </c>
      <c r="B331" s="155" t="str">
        <f>+IF(LEN('OSNOVNA PLAČA'!B331)&gt;0,'OSNOVNA PLAČA'!B331,"")</f>
        <v>A322</v>
      </c>
      <c r="C331" s="52" t="str">
        <f>+IF(LEN('OSNOVNA PLAČA'!C331)&gt;0,'OSNOVNA PLAČA'!C331,"")</f>
        <v/>
      </c>
      <c r="D331" s="54" t="str">
        <f>+IF(LEN('OSNOVNA PLAČA'!D331)&gt;0,'OSNOVNA PLAČA'!D331,"")</f>
        <v/>
      </c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2"/>
      <c r="AP331" s="32"/>
      <c r="AQ331" s="32"/>
      <c r="AR331" s="32"/>
      <c r="AS331" s="32"/>
      <c r="AT331" s="32"/>
      <c r="AU331" s="32"/>
      <c r="AV331" s="32"/>
    </row>
    <row r="332" spans="1:48" ht="28.5" customHeight="1" x14ac:dyDescent="0.25">
      <c r="A332" s="51">
        <f>'OSNOVNA PLAČA'!A332</f>
        <v>323</v>
      </c>
      <c r="B332" s="155" t="str">
        <f>+IF(LEN('OSNOVNA PLAČA'!B332)&gt;0,'OSNOVNA PLAČA'!B332,"")</f>
        <v>A323</v>
      </c>
      <c r="C332" s="52" t="str">
        <f>+IF(LEN('OSNOVNA PLAČA'!C332)&gt;0,'OSNOVNA PLAČA'!C332,"")</f>
        <v/>
      </c>
      <c r="D332" s="54" t="str">
        <f>+IF(LEN('OSNOVNA PLAČA'!D332)&gt;0,'OSNOVNA PLAČA'!D332,"")</f>
        <v/>
      </c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2"/>
      <c r="AP332" s="32"/>
      <c r="AQ332" s="32"/>
      <c r="AR332" s="32"/>
      <c r="AS332" s="32"/>
      <c r="AT332" s="32"/>
      <c r="AU332" s="32"/>
      <c r="AV332" s="32"/>
    </row>
    <row r="333" spans="1:48" ht="28.5" customHeight="1" x14ac:dyDescent="0.25">
      <c r="A333" s="51">
        <f>'OSNOVNA PLAČA'!A333</f>
        <v>324</v>
      </c>
      <c r="B333" s="155" t="str">
        <f>+IF(LEN('OSNOVNA PLAČA'!B333)&gt;0,'OSNOVNA PLAČA'!B333,"")</f>
        <v>A324</v>
      </c>
      <c r="C333" s="52" t="str">
        <f>+IF(LEN('OSNOVNA PLAČA'!C333)&gt;0,'OSNOVNA PLAČA'!C333,"")</f>
        <v/>
      </c>
      <c r="D333" s="54" t="str">
        <f>+IF(LEN('OSNOVNA PLAČA'!D333)&gt;0,'OSNOVNA PLAČA'!D333,"")</f>
        <v/>
      </c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2"/>
      <c r="AP333" s="32"/>
      <c r="AQ333" s="32"/>
      <c r="AR333" s="32"/>
      <c r="AS333" s="32"/>
      <c r="AT333" s="32"/>
      <c r="AU333" s="32"/>
      <c r="AV333" s="32"/>
    </row>
    <row r="334" spans="1:48" ht="28.5" customHeight="1" x14ac:dyDescent="0.25">
      <c r="A334" s="51">
        <f>'OSNOVNA PLAČA'!A334</f>
        <v>325</v>
      </c>
      <c r="B334" s="155" t="str">
        <f>+IF(LEN('OSNOVNA PLAČA'!B334)&gt;0,'OSNOVNA PLAČA'!B334,"")</f>
        <v>A325</v>
      </c>
      <c r="C334" s="52" t="str">
        <f>+IF(LEN('OSNOVNA PLAČA'!C334)&gt;0,'OSNOVNA PLAČA'!C334,"")</f>
        <v/>
      </c>
      <c r="D334" s="54" t="str">
        <f>+IF(LEN('OSNOVNA PLAČA'!D334)&gt;0,'OSNOVNA PLAČA'!D334,"")</f>
        <v/>
      </c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2"/>
      <c r="AP334" s="32"/>
      <c r="AQ334" s="32"/>
      <c r="AR334" s="32"/>
      <c r="AS334" s="32"/>
      <c r="AT334" s="32"/>
      <c r="AU334" s="32"/>
      <c r="AV334" s="32"/>
    </row>
    <row r="335" spans="1:48" ht="28.5" customHeight="1" x14ac:dyDescent="0.25">
      <c r="A335" s="51">
        <f>'OSNOVNA PLAČA'!A335</f>
        <v>326</v>
      </c>
      <c r="B335" s="155" t="str">
        <f>+IF(LEN('OSNOVNA PLAČA'!B335)&gt;0,'OSNOVNA PLAČA'!B335,"")</f>
        <v>A326</v>
      </c>
      <c r="C335" s="52" t="str">
        <f>+IF(LEN('OSNOVNA PLAČA'!C335)&gt;0,'OSNOVNA PLAČA'!C335,"")</f>
        <v/>
      </c>
      <c r="D335" s="54" t="str">
        <f>+IF(LEN('OSNOVNA PLAČA'!D335)&gt;0,'OSNOVNA PLAČA'!D335,"")</f>
        <v/>
      </c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2"/>
      <c r="AP335" s="32"/>
      <c r="AQ335" s="32"/>
      <c r="AR335" s="32"/>
      <c r="AS335" s="32"/>
      <c r="AT335" s="32"/>
      <c r="AU335" s="32"/>
      <c r="AV335" s="32"/>
    </row>
    <row r="336" spans="1:48" ht="28.5" customHeight="1" x14ac:dyDescent="0.25">
      <c r="A336" s="51">
        <f>'OSNOVNA PLAČA'!A336</f>
        <v>327</v>
      </c>
      <c r="B336" s="155" t="str">
        <f>+IF(LEN('OSNOVNA PLAČA'!B336)&gt;0,'OSNOVNA PLAČA'!B336,"")</f>
        <v>A327</v>
      </c>
      <c r="C336" s="52" t="str">
        <f>+IF(LEN('OSNOVNA PLAČA'!C336)&gt;0,'OSNOVNA PLAČA'!C336,"")</f>
        <v/>
      </c>
      <c r="D336" s="54" t="str">
        <f>+IF(LEN('OSNOVNA PLAČA'!D336)&gt;0,'OSNOVNA PLAČA'!D336,"")</f>
        <v/>
      </c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2"/>
      <c r="AP336" s="32"/>
      <c r="AQ336" s="32"/>
      <c r="AR336" s="32"/>
      <c r="AS336" s="32"/>
      <c r="AT336" s="32"/>
      <c r="AU336" s="32"/>
      <c r="AV336" s="32"/>
    </row>
    <row r="337" spans="1:48" ht="28.5" customHeight="1" x14ac:dyDescent="0.25">
      <c r="A337" s="51">
        <f>'OSNOVNA PLAČA'!A337</f>
        <v>328</v>
      </c>
      <c r="B337" s="155" t="str">
        <f>+IF(LEN('OSNOVNA PLAČA'!B337)&gt;0,'OSNOVNA PLAČA'!B337,"")</f>
        <v>A328</v>
      </c>
      <c r="C337" s="52" t="str">
        <f>+IF(LEN('OSNOVNA PLAČA'!C337)&gt;0,'OSNOVNA PLAČA'!C337,"")</f>
        <v/>
      </c>
      <c r="D337" s="54" t="str">
        <f>+IF(LEN('OSNOVNA PLAČA'!D337)&gt;0,'OSNOVNA PLAČA'!D337,"")</f>
        <v/>
      </c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2"/>
      <c r="AP337" s="32"/>
      <c r="AQ337" s="32"/>
      <c r="AR337" s="32"/>
      <c r="AS337" s="32"/>
      <c r="AT337" s="32"/>
      <c r="AU337" s="32"/>
      <c r="AV337" s="32"/>
    </row>
    <row r="338" spans="1:48" ht="28.5" customHeight="1" x14ac:dyDescent="0.25">
      <c r="A338" s="51">
        <f>'OSNOVNA PLAČA'!A338</f>
        <v>329</v>
      </c>
      <c r="B338" s="155" t="str">
        <f>+IF(LEN('OSNOVNA PLAČA'!B338)&gt;0,'OSNOVNA PLAČA'!B338,"")</f>
        <v>A329</v>
      </c>
      <c r="C338" s="52" t="str">
        <f>+IF(LEN('OSNOVNA PLAČA'!C338)&gt;0,'OSNOVNA PLAČA'!C338,"")</f>
        <v/>
      </c>
      <c r="D338" s="54" t="str">
        <f>+IF(LEN('OSNOVNA PLAČA'!D338)&gt;0,'OSNOVNA PLAČA'!D338,"")</f>
        <v/>
      </c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2"/>
      <c r="AP338" s="32"/>
      <c r="AQ338" s="32"/>
      <c r="AR338" s="32"/>
      <c r="AS338" s="32"/>
      <c r="AT338" s="32"/>
      <c r="AU338" s="32"/>
      <c r="AV338" s="32"/>
    </row>
    <row r="339" spans="1:48" ht="28.5" customHeight="1" x14ac:dyDescent="0.25">
      <c r="A339" s="51">
        <f>'OSNOVNA PLAČA'!A339</f>
        <v>330</v>
      </c>
      <c r="B339" s="155" t="str">
        <f>+IF(LEN('OSNOVNA PLAČA'!B339)&gt;0,'OSNOVNA PLAČA'!B339,"")</f>
        <v>A330</v>
      </c>
      <c r="C339" s="52" t="str">
        <f>+IF(LEN('OSNOVNA PLAČA'!C339)&gt;0,'OSNOVNA PLAČA'!C339,"")</f>
        <v/>
      </c>
      <c r="D339" s="54" t="str">
        <f>+IF(LEN('OSNOVNA PLAČA'!D339)&gt;0,'OSNOVNA PLAČA'!D339,"")</f>
        <v/>
      </c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2"/>
      <c r="AP339" s="32"/>
      <c r="AQ339" s="32"/>
      <c r="AR339" s="32"/>
      <c r="AS339" s="32"/>
      <c r="AT339" s="32"/>
      <c r="AU339" s="32"/>
      <c r="AV339" s="32"/>
    </row>
    <row r="340" spans="1:48" ht="28.5" customHeight="1" x14ac:dyDescent="0.25">
      <c r="A340" s="51">
        <f>'OSNOVNA PLAČA'!A340</f>
        <v>331</v>
      </c>
      <c r="B340" s="155" t="str">
        <f>+IF(LEN('OSNOVNA PLAČA'!B340)&gt;0,'OSNOVNA PLAČA'!B340,"")</f>
        <v>A331</v>
      </c>
      <c r="C340" s="52" t="str">
        <f>+IF(LEN('OSNOVNA PLAČA'!C340)&gt;0,'OSNOVNA PLAČA'!C340,"")</f>
        <v/>
      </c>
      <c r="D340" s="54" t="str">
        <f>+IF(LEN('OSNOVNA PLAČA'!D340)&gt;0,'OSNOVNA PLAČA'!D340,"")</f>
        <v/>
      </c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2"/>
      <c r="AP340" s="32"/>
      <c r="AQ340" s="32"/>
      <c r="AR340" s="32"/>
      <c r="AS340" s="32"/>
      <c r="AT340" s="32"/>
      <c r="AU340" s="32"/>
      <c r="AV340" s="32"/>
    </row>
    <row r="341" spans="1:48" ht="28.5" customHeight="1" x14ac:dyDescent="0.25">
      <c r="A341" s="51">
        <f>'OSNOVNA PLAČA'!A341</f>
        <v>332</v>
      </c>
      <c r="B341" s="155" t="str">
        <f>+IF(LEN('OSNOVNA PLAČA'!B341)&gt;0,'OSNOVNA PLAČA'!B341,"")</f>
        <v>A332</v>
      </c>
      <c r="C341" s="52" t="str">
        <f>+IF(LEN('OSNOVNA PLAČA'!C341)&gt;0,'OSNOVNA PLAČA'!C341,"")</f>
        <v/>
      </c>
      <c r="D341" s="54" t="str">
        <f>+IF(LEN('OSNOVNA PLAČA'!D341)&gt;0,'OSNOVNA PLAČA'!D341,"")</f>
        <v/>
      </c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2"/>
      <c r="AP341" s="32"/>
      <c r="AQ341" s="32"/>
      <c r="AR341" s="32"/>
      <c r="AS341" s="32"/>
      <c r="AT341" s="32"/>
      <c r="AU341" s="32"/>
      <c r="AV341" s="32"/>
    </row>
    <row r="342" spans="1:48" ht="28.5" customHeight="1" x14ac:dyDescent="0.25">
      <c r="A342" s="51">
        <f>'OSNOVNA PLAČA'!A342</f>
        <v>333</v>
      </c>
      <c r="B342" s="155" t="str">
        <f>+IF(LEN('OSNOVNA PLAČA'!B342)&gt;0,'OSNOVNA PLAČA'!B342,"")</f>
        <v>A333</v>
      </c>
      <c r="C342" s="52" t="str">
        <f>+IF(LEN('OSNOVNA PLAČA'!C342)&gt;0,'OSNOVNA PLAČA'!C342,"")</f>
        <v/>
      </c>
      <c r="D342" s="54" t="str">
        <f>+IF(LEN('OSNOVNA PLAČA'!D342)&gt;0,'OSNOVNA PLAČA'!D342,"")</f>
        <v/>
      </c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2"/>
      <c r="AP342" s="32"/>
      <c r="AQ342" s="32"/>
      <c r="AR342" s="32"/>
      <c r="AS342" s="32"/>
      <c r="AT342" s="32"/>
      <c r="AU342" s="32"/>
      <c r="AV342" s="32"/>
    </row>
    <row r="343" spans="1:48" ht="28.5" customHeight="1" x14ac:dyDescent="0.25">
      <c r="A343" s="51">
        <f>'OSNOVNA PLAČA'!A343</f>
        <v>334</v>
      </c>
      <c r="B343" s="155" t="str">
        <f>+IF(LEN('OSNOVNA PLAČA'!B343)&gt;0,'OSNOVNA PLAČA'!B343,"")</f>
        <v>A334</v>
      </c>
      <c r="C343" s="52" t="str">
        <f>+IF(LEN('OSNOVNA PLAČA'!C343)&gt;0,'OSNOVNA PLAČA'!C343,"")</f>
        <v/>
      </c>
      <c r="D343" s="54" t="str">
        <f>+IF(LEN('OSNOVNA PLAČA'!D343)&gt;0,'OSNOVNA PLAČA'!D343,"")</f>
        <v/>
      </c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2"/>
      <c r="AP343" s="32"/>
      <c r="AQ343" s="32"/>
      <c r="AR343" s="32"/>
      <c r="AS343" s="32"/>
      <c r="AT343" s="32"/>
      <c r="AU343" s="32"/>
      <c r="AV343" s="32"/>
    </row>
    <row r="344" spans="1:48" ht="28.5" customHeight="1" x14ac:dyDescent="0.25">
      <c r="A344" s="51">
        <f>'OSNOVNA PLAČA'!A344</f>
        <v>335</v>
      </c>
      <c r="B344" s="155" t="str">
        <f>+IF(LEN('OSNOVNA PLAČA'!B344)&gt;0,'OSNOVNA PLAČA'!B344,"")</f>
        <v>A335</v>
      </c>
      <c r="C344" s="52" t="str">
        <f>+IF(LEN('OSNOVNA PLAČA'!C344)&gt;0,'OSNOVNA PLAČA'!C344,"")</f>
        <v/>
      </c>
      <c r="D344" s="54" t="str">
        <f>+IF(LEN('OSNOVNA PLAČA'!D344)&gt;0,'OSNOVNA PLAČA'!D344,"")</f>
        <v/>
      </c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2"/>
      <c r="AP344" s="32"/>
      <c r="AQ344" s="32"/>
      <c r="AR344" s="32"/>
      <c r="AS344" s="32"/>
      <c r="AT344" s="32"/>
      <c r="AU344" s="32"/>
      <c r="AV344" s="32"/>
    </row>
    <row r="345" spans="1:48" ht="28.5" customHeight="1" x14ac:dyDescent="0.25">
      <c r="A345" s="51">
        <f>'OSNOVNA PLAČA'!A345</f>
        <v>336</v>
      </c>
      <c r="B345" s="155" t="str">
        <f>+IF(LEN('OSNOVNA PLAČA'!B345)&gt;0,'OSNOVNA PLAČA'!B345,"")</f>
        <v>A336</v>
      </c>
      <c r="C345" s="52" t="str">
        <f>+IF(LEN('OSNOVNA PLAČA'!C345)&gt;0,'OSNOVNA PLAČA'!C345,"")</f>
        <v/>
      </c>
      <c r="D345" s="54" t="str">
        <f>+IF(LEN('OSNOVNA PLAČA'!D345)&gt;0,'OSNOVNA PLAČA'!D345,"")</f>
        <v/>
      </c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2"/>
      <c r="AP345" s="32"/>
      <c r="AQ345" s="32"/>
      <c r="AR345" s="32"/>
      <c r="AS345" s="32"/>
      <c r="AT345" s="32"/>
      <c r="AU345" s="32"/>
      <c r="AV345" s="32"/>
    </row>
    <row r="346" spans="1:48" ht="28.5" customHeight="1" x14ac:dyDescent="0.25">
      <c r="A346" s="51">
        <f>'OSNOVNA PLAČA'!A346</f>
        <v>337</v>
      </c>
      <c r="B346" s="155" t="str">
        <f>+IF(LEN('OSNOVNA PLAČA'!B346)&gt;0,'OSNOVNA PLAČA'!B346,"")</f>
        <v>A337</v>
      </c>
      <c r="C346" s="52" t="str">
        <f>+IF(LEN('OSNOVNA PLAČA'!C346)&gt;0,'OSNOVNA PLAČA'!C346,"")</f>
        <v/>
      </c>
      <c r="D346" s="54" t="str">
        <f>+IF(LEN('OSNOVNA PLAČA'!D346)&gt;0,'OSNOVNA PLAČA'!D346,"")</f>
        <v/>
      </c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2"/>
      <c r="AP346" s="32"/>
      <c r="AQ346" s="32"/>
      <c r="AR346" s="32"/>
      <c r="AS346" s="32"/>
      <c r="AT346" s="32"/>
      <c r="AU346" s="32"/>
      <c r="AV346" s="32"/>
    </row>
    <row r="347" spans="1:48" ht="28.5" customHeight="1" x14ac:dyDescent="0.25">
      <c r="A347" s="51">
        <f>'OSNOVNA PLAČA'!A347</f>
        <v>338</v>
      </c>
      <c r="B347" s="155" t="str">
        <f>+IF(LEN('OSNOVNA PLAČA'!B347)&gt;0,'OSNOVNA PLAČA'!B347,"")</f>
        <v>A338</v>
      </c>
      <c r="C347" s="52" t="str">
        <f>+IF(LEN('OSNOVNA PLAČA'!C347)&gt;0,'OSNOVNA PLAČA'!C347,"")</f>
        <v/>
      </c>
      <c r="D347" s="54" t="str">
        <f>+IF(LEN('OSNOVNA PLAČA'!D347)&gt;0,'OSNOVNA PLAČA'!D347,"")</f>
        <v/>
      </c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2"/>
      <c r="AP347" s="32"/>
      <c r="AQ347" s="32"/>
      <c r="AR347" s="32"/>
      <c r="AS347" s="32"/>
      <c r="AT347" s="32"/>
      <c r="AU347" s="32"/>
      <c r="AV347" s="32"/>
    </row>
    <row r="348" spans="1:48" ht="28.5" customHeight="1" x14ac:dyDescent="0.25">
      <c r="A348" s="51">
        <f>'OSNOVNA PLAČA'!A348</f>
        <v>339</v>
      </c>
      <c r="B348" s="155" t="str">
        <f>+IF(LEN('OSNOVNA PLAČA'!B348)&gt;0,'OSNOVNA PLAČA'!B348,"")</f>
        <v>A339</v>
      </c>
      <c r="C348" s="52" t="str">
        <f>+IF(LEN('OSNOVNA PLAČA'!C348)&gt;0,'OSNOVNA PLAČA'!C348,"")</f>
        <v/>
      </c>
      <c r="D348" s="54" t="str">
        <f>+IF(LEN('OSNOVNA PLAČA'!D348)&gt;0,'OSNOVNA PLAČA'!D348,"")</f>
        <v/>
      </c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2"/>
      <c r="AP348" s="32"/>
      <c r="AQ348" s="32"/>
      <c r="AR348" s="32"/>
      <c r="AS348" s="32"/>
      <c r="AT348" s="32"/>
      <c r="AU348" s="32"/>
      <c r="AV348" s="32"/>
    </row>
    <row r="349" spans="1:48" ht="28.5" customHeight="1" x14ac:dyDescent="0.25">
      <c r="A349" s="51">
        <f>'OSNOVNA PLAČA'!A349</f>
        <v>340</v>
      </c>
      <c r="B349" s="155" t="str">
        <f>+IF(LEN('OSNOVNA PLAČA'!B349)&gt;0,'OSNOVNA PLAČA'!B349,"")</f>
        <v>A340</v>
      </c>
      <c r="C349" s="52" t="str">
        <f>+IF(LEN('OSNOVNA PLAČA'!C349)&gt;0,'OSNOVNA PLAČA'!C349,"")</f>
        <v/>
      </c>
      <c r="D349" s="54" t="str">
        <f>+IF(LEN('OSNOVNA PLAČA'!D349)&gt;0,'OSNOVNA PLAČA'!D349,"")</f>
        <v/>
      </c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2"/>
      <c r="AP349" s="32"/>
      <c r="AQ349" s="32"/>
      <c r="AR349" s="32"/>
      <c r="AS349" s="32"/>
      <c r="AT349" s="32"/>
      <c r="AU349" s="32"/>
      <c r="AV349" s="32"/>
    </row>
    <row r="350" spans="1:48" ht="28.5" customHeight="1" x14ac:dyDescent="0.25">
      <c r="A350" s="51">
        <f>'OSNOVNA PLAČA'!A350</f>
        <v>341</v>
      </c>
      <c r="B350" s="155" t="str">
        <f>+IF(LEN('OSNOVNA PLAČA'!B350)&gt;0,'OSNOVNA PLAČA'!B350,"")</f>
        <v>A341</v>
      </c>
      <c r="C350" s="52" t="str">
        <f>+IF(LEN('OSNOVNA PLAČA'!C350)&gt;0,'OSNOVNA PLAČA'!C350,"")</f>
        <v/>
      </c>
      <c r="D350" s="54" t="str">
        <f>+IF(LEN('OSNOVNA PLAČA'!D350)&gt;0,'OSNOVNA PLAČA'!D350,"")</f>
        <v/>
      </c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2"/>
      <c r="AP350" s="32"/>
      <c r="AQ350" s="32"/>
      <c r="AR350" s="32"/>
      <c r="AS350" s="32"/>
      <c r="AT350" s="32"/>
      <c r="AU350" s="32"/>
      <c r="AV350" s="32"/>
    </row>
    <row r="351" spans="1:48" ht="28.5" customHeight="1" x14ac:dyDescent="0.25">
      <c r="A351" s="51">
        <f>'OSNOVNA PLAČA'!A351</f>
        <v>342</v>
      </c>
      <c r="B351" s="155" t="str">
        <f>+IF(LEN('OSNOVNA PLAČA'!B351)&gt;0,'OSNOVNA PLAČA'!B351,"")</f>
        <v>A342</v>
      </c>
      <c r="C351" s="52" t="str">
        <f>+IF(LEN('OSNOVNA PLAČA'!C351)&gt;0,'OSNOVNA PLAČA'!C351,"")</f>
        <v/>
      </c>
      <c r="D351" s="54" t="str">
        <f>+IF(LEN('OSNOVNA PLAČA'!D351)&gt;0,'OSNOVNA PLAČA'!D351,"")</f>
        <v/>
      </c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2"/>
      <c r="AP351" s="32"/>
      <c r="AQ351" s="32"/>
      <c r="AR351" s="32"/>
      <c r="AS351" s="32"/>
      <c r="AT351" s="32"/>
      <c r="AU351" s="32"/>
      <c r="AV351" s="32"/>
    </row>
    <row r="352" spans="1:48" ht="28.5" customHeight="1" x14ac:dyDescent="0.25">
      <c r="A352" s="51">
        <f>'OSNOVNA PLAČA'!A352</f>
        <v>343</v>
      </c>
      <c r="B352" s="155" t="str">
        <f>+IF(LEN('OSNOVNA PLAČA'!B352)&gt;0,'OSNOVNA PLAČA'!B352,"")</f>
        <v>A343</v>
      </c>
      <c r="C352" s="52" t="str">
        <f>+IF(LEN('OSNOVNA PLAČA'!C352)&gt;0,'OSNOVNA PLAČA'!C352,"")</f>
        <v/>
      </c>
      <c r="D352" s="54" t="str">
        <f>+IF(LEN('OSNOVNA PLAČA'!D352)&gt;0,'OSNOVNA PLAČA'!D352,"")</f>
        <v/>
      </c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2"/>
      <c r="AP352" s="32"/>
      <c r="AQ352" s="32"/>
      <c r="AR352" s="32"/>
      <c r="AS352" s="32"/>
      <c r="AT352" s="32"/>
      <c r="AU352" s="32"/>
      <c r="AV352" s="32"/>
    </row>
    <row r="353" spans="1:48" ht="28.5" customHeight="1" x14ac:dyDescent="0.25">
      <c r="A353" s="51">
        <f>'OSNOVNA PLAČA'!A353</f>
        <v>344</v>
      </c>
      <c r="B353" s="155" t="str">
        <f>+IF(LEN('OSNOVNA PLAČA'!B353)&gt;0,'OSNOVNA PLAČA'!B353,"")</f>
        <v>A344</v>
      </c>
      <c r="C353" s="52" t="str">
        <f>+IF(LEN('OSNOVNA PLAČA'!C353)&gt;0,'OSNOVNA PLAČA'!C353,"")</f>
        <v/>
      </c>
      <c r="D353" s="54" t="str">
        <f>+IF(LEN('OSNOVNA PLAČA'!D353)&gt;0,'OSNOVNA PLAČA'!D353,"")</f>
        <v/>
      </c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AA353" s="32"/>
      <c r="AB353" s="32"/>
      <c r="AC353" s="32"/>
      <c r="AD353" s="32"/>
      <c r="AE353" s="32"/>
      <c r="AF353" s="32"/>
      <c r="AG353" s="32"/>
      <c r="AH353" s="32"/>
      <c r="AI353" s="32"/>
      <c r="AJ353" s="32"/>
      <c r="AK353" s="32"/>
      <c r="AL353" s="32"/>
      <c r="AM353" s="32"/>
      <c r="AN353" s="32"/>
      <c r="AO353" s="32"/>
      <c r="AP353" s="32"/>
      <c r="AQ353" s="32"/>
      <c r="AR353" s="32"/>
      <c r="AS353" s="32"/>
      <c r="AT353" s="32"/>
      <c r="AU353" s="32"/>
      <c r="AV353" s="32"/>
    </row>
    <row r="354" spans="1:48" ht="28.5" customHeight="1" x14ac:dyDescent="0.25">
      <c r="A354" s="51">
        <f>'OSNOVNA PLAČA'!A354</f>
        <v>345</v>
      </c>
      <c r="B354" s="155" t="str">
        <f>+IF(LEN('OSNOVNA PLAČA'!B354)&gt;0,'OSNOVNA PLAČA'!B354,"")</f>
        <v>A345</v>
      </c>
      <c r="C354" s="52" t="str">
        <f>+IF(LEN('OSNOVNA PLAČA'!C354)&gt;0,'OSNOVNA PLAČA'!C354,"")</f>
        <v/>
      </c>
      <c r="D354" s="54" t="str">
        <f>+IF(LEN('OSNOVNA PLAČA'!D354)&gt;0,'OSNOVNA PLAČA'!D354,"")</f>
        <v/>
      </c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AA354" s="32"/>
      <c r="AB354" s="32"/>
      <c r="AC354" s="32"/>
      <c r="AD354" s="32"/>
      <c r="AE354" s="32"/>
      <c r="AF354" s="32"/>
      <c r="AG354" s="32"/>
      <c r="AH354" s="32"/>
      <c r="AI354" s="32"/>
      <c r="AJ354" s="32"/>
      <c r="AK354" s="32"/>
      <c r="AL354" s="32"/>
      <c r="AM354" s="32"/>
      <c r="AN354" s="32"/>
      <c r="AO354" s="32"/>
      <c r="AP354" s="32"/>
      <c r="AQ354" s="32"/>
      <c r="AR354" s="32"/>
      <c r="AS354" s="32"/>
      <c r="AT354" s="32"/>
      <c r="AU354" s="32"/>
      <c r="AV354" s="32"/>
    </row>
    <row r="355" spans="1:48" ht="28.5" customHeight="1" x14ac:dyDescent="0.25">
      <c r="A355" s="51">
        <f>'OSNOVNA PLAČA'!A355</f>
        <v>346</v>
      </c>
      <c r="B355" s="155" t="str">
        <f>+IF(LEN('OSNOVNA PLAČA'!B355)&gt;0,'OSNOVNA PLAČA'!B355,"")</f>
        <v>A346</v>
      </c>
      <c r="C355" s="52" t="str">
        <f>+IF(LEN('OSNOVNA PLAČA'!C355)&gt;0,'OSNOVNA PLAČA'!C355,"")</f>
        <v/>
      </c>
      <c r="D355" s="54" t="str">
        <f>+IF(LEN('OSNOVNA PLAČA'!D355)&gt;0,'OSNOVNA PLAČA'!D355,"")</f>
        <v/>
      </c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AA355" s="32"/>
      <c r="AB355" s="32"/>
      <c r="AC355" s="32"/>
      <c r="AD355" s="32"/>
      <c r="AE355" s="32"/>
      <c r="AF355" s="32"/>
      <c r="AG355" s="32"/>
      <c r="AH355" s="32"/>
      <c r="AI355" s="32"/>
      <c r="AJ355" s="32"/>
      <c r="AK355" s="32"/>
      <c r="AL355" s="32"/>
      <c r="AM355" s="32"/>
      <c r="AN355" s="32"/>
      <c r="AO355" s="32"/>
      <c r="AP355" s="32"/>
      <c r="AQ355" s="32"/>
      <c r="AR355" s="32"/>
      <c r="AS355" s="32"/>
      <c r="AT355" s="32"/>
      <c r="AU355" s="32"/>
      <c r="AV355" s="32"/>
    </row>
    <row r="356" spans="1:48" ht="28.5" customHeight="1" x14ac:dyDescent="0.25">
      <c r="A356" s="51">
        <f>'OSNOVNA PLAČA'!A356</f>
        <v>347</v>
      </c>
      <c r="B356" s="155" t="str">
        <f>+IF(LEN('OSNOVNA PLAČA'!B356)&gt;0,'OSNOVNA PLAČA'!B356,"")</f>
        <v>A347</v>
      </c>
      <c r="C356" s="52" t="str">
        <f>+IF(LEN('OSNOVNA PLAČA'!C356)&gt;0,'OSNOVNA PLAČA'!C356,"")</f>
        <v/>
      </c>
      <c r="D356" s="54" t="str">
        <f>+IF(LEN('OSNOVNA PLAČA'!D356)&gt;0,'OSNOVNA PLAČA'!D356,"")</f>
        <v/>
      </c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AA356" s="32"/>
      <c r="AB356" s="32"/>
      <c r="AC356" s="32"/>
      <c r="AD356" s="32"/>
      <c r="AE356" s="32"/>
      <c r="AF356" s="32"/>
      <c r="AG356" s="32"/>
      <c r="AH356" s="32"/>
      <c r="AI356" s="32"/>
      <c r="AJ356" s="32"/>
      <c r="AK356" s="32"/>
      <c r="AL356" s="32"/>
      <c r="AM356" s="32"/>
      <c r="AN356" s="32"/>
      <c r="AO356" s="32"/>
      <c r="AP356" s="32"/>
      <c r="AQ356" s="32"/>
      <c r="AR356" s="32"/>
      <c r="AS356" s="32"/>
      <c r="AT356" s="32"/>
      <c r="AU356" s="32"/>
      <c r="AV356" s="32"/>
    </row>
    <row r="357" spans="1:48" ht="28.5" customHeight="1" x14ac:dyDescent="0.25">
      <c r="A357" s="51">
        <f>'OSNOVNA PLAČA'!A357</f>
        <v>348</v>
      </c>
      <c r="B357" s="155" t="str">
        <f>+IF(LEN('OSNOVNA PLAČA'!B357)&gt;0,'OSNOVNA PLAČA'!B357,"")</f>
        <v>A348</v>
      </c>
      <c r="C357" s="52" t="str">
        <f>+IF(LEN('OSNOVNA PLAČA'!C357)&gt;0,'OSNOVNA PLAČA'!C357,"")</f>
        <v/>
      </c>
      <c r="D357" s="54" t="str">
        <f>+IF(LEN('OSNOVNA PLAČA'!D357)&gt;0,'OSNOVNA PLAČA'!D357,"")</f>
        <v/>
      </c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AA357" s="32"/>
      <c r="AB357" s="32"/>
      <c r="AC357" s="32"/>
      <c r="AD357" s="32"/>
      <c r="AE357" s="32"/>
      <c r="AF357" s="32"/>
      <c r="AG357" s="32"/>
      <c r="AH357" s="32"/>
      <c r="AI357" s="32"/>
      <c r="AJ357" s="32"/>
      <c r="AK357" s="32"/>
      <c r="AL357" s="32"/>
      <c r="AM357" s="32"/>
      <c r="AN357" s="32"/>
      <c r="AO357" s="32"/>
      <c r="AP357" s="32"/>
      <c r="AQ357" s="32"/>
      <c r="AR357" s="32"/>
      <c r="AS357" s="32"/>
      <c r="AT357" s="32"/>
      <c r="AU357" s="32"/>
      <c r="AV357" s="32"/>
    </row>
    <row r="358" spans="1:48" ht="28.5" customHeight="1" x14ac:dyDescent="0.25">
      <c r="A358" s="51">
        <f>'OSNOVNA PLAČA'!A358</f>
        <v>349</v>
      </c>
      <c r="B358" s="155" t="str">
        <f>+IF(LEN('OSNOVNA PLAČA'!B358)&gt;0,'OSNOVNA PLAČA'!B358,"")</f>
        <v>A349</v>
      </c>
      <c r="C358" s="52" t="str">
        <f>+IF(LEN('OSNOVNA PLAČA'!C358)&gt;0,'OSNOVNA PLAČA'!C358,"")</f>
        <v/>
      </c>
      <c r="D358" s="54" t="str">
        <f>+IF(LEN('OSNOVNA PLAČA'!D358)&gt;0,'OSNOVNA PLAČA'!D358,"")</f>
        <v/>
      </c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AA358" s="32"/>
      <c r="AB358" s="32"/>
      <c r="AC358" s="32"/>
      <c r="AD358" s="32"/>
      <c r="AE358" s="32"/>
      <c r="AF358" s="32"/>
      <c r="AG358" s="32"/>
      <c r="AH358" s="32"/>
      <c r="AI358" s="32"/>
      <c r="AJ358" s="32"/>
      <c r="AK358" s="32"/>
      <c r="AL358" s="32"/>
      <c r="AM358" s="32"/>
      <c r="AN358" s="32"/>
      <c r="AO358" s="32"/>
      <c r="AP358" s="32"/>
      <c r="AQ358" s="32"/>
      <c r="AR358" s="32"/>
      <c r="AS358" s="32"/>
      <c r="AT358" s="32"/>
      <c r="AU358" s="32"/>
      <c r="AV358" s="32"/>
    </row>
    <row r="359" spans="1:48" ht="28.5" customHeight="1" x14ac:dyDescent="0.25">
      <c r="A359" s="51">
        <f>'OSNOVNA PLAČA'!A359</f>
        <v>350</v>
      </c>
      <c r="B359" s="155" t="str">
        <f>+IF(LEN('OSNOVNA PLAČA'!B359)&gt;0,'OSNOVNA PLAČA'!B359,"")</f>
        <v>A350</v>
      </c>
      <c r="C359" s="52" t="str">
        <f>+IF(LEN('OSNOVNA PLAČA'!C359)&gt;0,'OSNOVNA PLAČA'!C359,"")</f>
        <v/>
      </c>
      <c r="D359" s="54" t="str">
        <f>+IF(LEN('OSNOVNA PLAČA'!D359)&gt;0,'OSNOVNA PLAČA'!D359,"")</f>
        <v/>
      </c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AA359" s="32"/>
      <c r="AB359" s="32"/>
      <c r="AC359" s="32"/>
      <c r="AD359" s="32"/>
      <c r="AE359" s="32"/>
      <c r="AF359" s="32"/>
      <c r="AG359" s="32"/>
      <c r="AH359" s="32"/>
      <c r="AI359" s="32"/>
      <c r="AJ359" s="32"/>
      <c r="AK359" s="32"/>
      <c r="AL359" s="32"/>
      <c r="AM359" s="32"/>
      <c r="AN359" s="32"/>
      <c r="AO359" s="32"/>
      <c r="AP359" s="32"/>
      <c r="AQ359" s="32"/>
      <c r="AR359" s="32"/>
      <c r="AS359" s="32"/>
      <c r="AT359" s="32"/>
      <c r="AU359" s="32"/>
      <c r="AV359" s="32"/>
    </row>
    <row r="360" spans="1:48" ht="28.5" customHeight="1" x14ac:dyDescent="0.25">
      <c r="A360" s="51">
        <f>'OSNOVNA PLAČA'!A360</f>
        <v>351</v>
      </c>
      <c r="B360" s="155" t="str">
        <f>+IF(LEN('OSNOVNA PLAČA'!B360)&gt;0,'OSNOVNA PLAČA'!B360,"")</f>
        <v>A351</v>
      </c>
      <c r="C360" s="52" t="str">
        <f>+IF(LEN('OSNOVNA PLAČA'!C360)&gt;0,'OSNOVNA PLAČA'!C360,"")</f>
        <v/>
      </c>
      <c r="D360" s="54" t="str">
        <f>+IF(LEN('OSNOVNA PLAČA'!D360)&gt;0,'OSNOVNA PLAČA'!D360,"")</f>
        <v/>
      </c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AA360" s="32"/>
      <c r="AB360" s="32"/>
      <c r="AC360" s="32"/>
      <c r="AD360" s="32"/>
      <c r="AE360" s="32"/>
      <c r="AF360" s="32"/>
      <c r="AG360" s="32"/>
      <c r="AH360" s="32"/>
      <c r="AI360" s="32"/>
      <c r="AJ360" s="32"/>
      <c r="AK360" s="32"/>
      <c r="AL360" s="32"/>
      <c r="AM360" s="32"/>
      <c r="AN360" s="32"/>
      <c r="AO360" s="32"/>
      <c r="AP360" s="32"/>
      <c r="AQ360" s="32"/>
      <c r="AR360" s="32"/>
      <c r="AS360" s="32"/>
      <c r="AT360" s="32"/>
      <c r="AU360" s="32"/>
      <c r="AV360" s="32"/>
    </row>
    <row r="361" spans="1:48" ht="28.5" customHeight="1" x14ac:dyDescent="0.25">
      <c r="A361" s="51">
        <f>'OSNOVNA PLAČA'!A361</f>
        <v>352</v>
      </c>
      <c r="B361" s="155" t="str">
        <f>+IF(LEN('OSNOVNA PLAČA'!B361)&gt;0,'OSNOVNA PLAČA'!B361,"")</f>
        <v>A352</v>
      </c>
      <c r="C361" s="52" t="str">
        <f>+IF(LEN('OSNOVNA PLAČA'!C361)&gt;0,'OSNOVNA PLAČA'!C361,"")</f>
        <v/>
      </c>
      <c r="D361" s="54" t="str">
        <f>+IF(LEN('OSNOVNA PLAČA'!D361)&gt;0,'OSNOVNA PLAČA'!D361,"")</f>
        <v/>
      </c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AA361" s="32"/>
      <c r="AB361" s="32"/>
      <c r="AC361" s="32"/>
      <c r="AD361" s="32"/>
      <c r="AE361" s="32"/>
      <c r="AF361" s="32"/>
      <c r="AG361" s="32"/>
      <c r="AH361" s="32"/>
      <c r="AI361" s="32"/>
      <c r="AJ361" s="32"/>
      <c r="AK361" s="32"/>
      <c r="AL361" s="32"/>
      <c r="AM361" s="32"/>
      <c r="AN361" s="32"/>
      <c r="AO361" s="32"/>
      <c r="AP361" s="32"/>
      <c r="AQ361" s="32"/>
      <c r="AR361" s="32"/>
      <c r="AS361" s="32"/>
      <c r="AT361" s="32"/>
      <c r="AU361" s="32"/>
      <c r="AV361" s="32"/>
    </row>
    <row r="362" spans="1:48" ht="28.5" customHeight="1" x14ac:dyDescent="0.25">
      <c r="A362" s="51">
        <f>'OSNOVNA PLAČA'!A362</f>
        <v>353</v>
      </c>
      <c r="B362" s="155" t="str">
        <f>+IF(LEN('OSNOVNA PLAČA'!B362)&gt;0,'OSNOVNA PLAČA'!B362,"")</f>
        <v>A353</v>
      </c>
      <c r="C362" s="52" t="str">
        <f>+IF(LEN('OSNOVNA PLAČA'!C362)&gt;0,'OSNOVNA PLAČA'!C362,"")</f>
        <v/>
      </c>
      <c r="D362" s="54" t="str">
        <f>+IF(LEN('OSNOVNA PLAČA'!D362)&gt;0,'OSNOVNA PLAČA'!D362,"")</f>
        <v/>
      </c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AA362" s="32"/>
      <c r="AB362" s="32"/>
      <c r="AC362" s="32"/>
      <c r="AD362" s="32"/>
      <c r="AE362" s="32"/>
      <c r="AF362" s="32"/>
      <c r="AG362" s="32"/>
      <c r="AH362" s="32"/>
      <c r="AI362" s="32"/>
      <c r="AJ362" s="32"/>
      <c r="AK362" s="32"/>
      <c r="AL362" s="32"/>
      <c r="AM362" s="32"/>
      <c r="AN362" s="32"/>
      <c r="AO362" s="32"/>
      <c r="AP362" s="32"/>
      <c r="AQ362" s="32"/>
      <c r="AR362" s="32"/>
      <c r="AS362" s="32"/>
      <c r="AT362" s="32"/>
      <c r="AU362" s="32"/>
      <c r="AV362" s="32"/>
    </row>
    <row r="363" spans="1:48" ht="28.5" customHeight="1" x14ac:dyDescent="0.25">
      <c r="A363" s="51">
        <f>'OSNOVNA PLAČA'!A363</f>
        <v>354</v>
      </c>
      <c r="B363" s="155" t="str">
        <f>+IF(LEN('OSNOVNA PLAČA'!B363)&gt;0,'OSNOVNA PLAČA'!B363,"")</f>
        <v>A354</v>
      </c>
      <c r="C363" s="52" t="str">
        <f>+IF(LEN('OSNOVNA PLAČA'!C363)&gt;0,'OSNOVNA PLAČA'!C363,"")</f>
        <v/>
      </c>
      <c r="D363" s="54" t="str">
        <f>+IF(LEN('OSNOVNA PLAČA'!D363)&gt;0,'OSNOVNA PLAČA'!D363,"")</f>
        <v/>
      </c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AA363" s="32"/>
      <c r="AB363" s="32"/>
      <c r="AC363" s="32"/>
      <c r="AD363" s="32"/>
      <c r="AE363" s="32"/>
      <c r="AF363" s="32"/>
      <c r="AG363" s="32"/>
      <c r="AH363" s="32"/>
      <c r="AI363" s="32"/>
      <c r="AJ363" s="32"/>
      <c r="AK363" s="32"/>
      <c r="AL363" s="32"/>
      <c r="AM363" s="32"/>
      <c r="AN363" s="32"/>
      <c r="AO363" s="32"/>
      <c r="AP363" s="32"/>
      <c r="AQ363" s="32"/>
      <c r="AR363" s="32"/>
      <c r="AS363" s="32"/>
      <c r="AT363" s="32"/>
      <c r="AU363" s="32"/>
      <c r="AV363" s="32"/>
    </row>
    <row r="364" spans="1:48" ht="28.5" customHeight="1" x14ac:dyDescent="0.25">
      <c r="A364" s="51">
        <f>'OSNOVNA PLAČA'!A364</f>
        <v>355</v>
      </c>
      <c r="B364" s="155" t="str">
        <f>+IF(LEN('OSNOVNA PLAČA'!B364)&gt;0,'OSNOVNA PLAČA'!B364,"")</f>
        <v>A355</v>
      </c>
      <c r="C364" s="52" t="str">
        <f>+IF(LEN('OSNOVNA PLAČA'!C364)&gt;0,'OSNOVNA PLAČA'!C364,"")</f>
        <v/>
      </c>
      <c r="D364" s="54" t="str">
        <f>+IF(LEN('OSNOVNA PLAČA'!D364)&gt;0,'OSNOVNA PLAČA'!D364,"")</f>
        <v/>
      </c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AA364" s="32"/>
      <c r="AB364" s="32"/>
      <c r="AC364" s="32"/>
      <c r="AD364" s="32"/>
      <c r="AE364" s="32"/>
      <c r="AF364" s="32"/>
      <c r="AG364" s="32"/>
      <c r="AH364" s="32"/>
      <c r="AI364" s="32"/>
      <c r="AJ364" s="32"/>
      <c r="AK364" s="32"/>
      <c r="AL364" s="32"/>
      <c r="AM364" s="32"/>
      <c r="AN364" s="32"/>
      <c r="AO364" s="32"/>
      <c r="AP364" s="32"/>
      <c r="AQ364" s="32"/>
      <c r="AR364" s="32"/>
      <c r="AS364" s="32"/>
      <c r="AT364" s="32"/>
      <c r="AU364" s="32"/>
      <c r="AV364" s="32"/>
    </row>
    <row r="365" spans="1:48" ht="28.5" customHeight="1" x14ac:dyDescent="0.25">
      <c r="A365" s="51">
        <f>'OSNOVNA PLAČA'!A365</f>
        <v>356</v>
      </c>
      <c r="B365" s="155" t="str">
        <f>+IF(LEN('OSNOVNA PLAČA'!B365)&gt;0,'OSNOVNA PLAČA'!B365,"")</f>
        <v>A356</v>
      </c>
      <c r="C365" s="52" t="str">
        <f>+IF(LEN('OSNOVNA PLAČA'!C365)&gt;0,'OSNOVNA PLAČA'!C365,"")</f>
        <v/>
      </c>
      <c r="D365" s="54" t="str">
        <f>+IF(LEN('OSNOVNA PLAČA'!D365)&gt;0,'OSNOVNA PLAČA'!D365,"")</f>
        <v/>
      </c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AA365" s="32"/>
      <c r="AB365" s="32"/>
      <c r="AC365" s="32"/>
      <c r="AD365" s="32"/>
      <c r="AE365" s="32"/>
      <c r="AF365" s="32"/>
      <c r="AG365" s="32"/>
      <c r="AH365" s="32"/>
      <c r="AI365" s="32"/>
      <c r="AJ365" s="32"/>
      <c r="AK365" s="32"/>
      <c r="AL365" s="32"/>
      <c r="AM365" s="32"/>
      <c r="AN365" s="32"/>
      <c r="AO365" s="32"/>
      <c r="AP365" s="32"/>
      <c r="AQ365" s="32"/>
      <c r="AR365" s="32"/>
      <c r="AS365" s="32"/>
      <c r="AT365" s="32"/>
      <c r="AU365" s="32"/>
      <c r="AV365" s="32"/>
    </row>
    <row r="366" spans="1:48" ht="28.5" customHeight="1" x14ac:dyDescent="0.25">
      <c r="A366" s="51">
        <f>'OSNOVNA PLAČA'!A366</f>
        <v>357</v>
      </c>
      <c r="B366" s="155" t="str">
        <f>+IF(LEN('OSNOVNA PLAČA'!B366)&gt;0,'OSNOVNA PLAČA'!B366,"")</f>
        <v>A357</v>
      </c>
      <c r="C366" s="52" t="str">
        <f>+IF(LEN('OSNOVNA PLAČA'!C366)&gt;0,'OSNOVNA PLAČA'!C366,"")</f>
        <v/>
      </c>
      <c r="D366" s="54" t="str">
        <f>+IF(LEN('OSNOVNA PLAČA'!D366)&gt;0,'OSNOVNA PLAČA'!D366,"")</f>
        <v/>
      </c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AA366" s="32"/>
      <c r="AB366" s="32"/>
      <c r="AC366" s="32"/>
      <c r="AD366" s="32"/>
      <c r="AE366" s="32"/>
      <c r="AF366" s="32"/>
      <c r="AG366" s="32"/>
      <c r="AH366" s="32"/>
      <c r="AI366" s="32"/>
      <c r="AJ366" s="32"/>
      <c r="AK366" s="32"/>
      <c r="AL366" s="32"/>
      <c r="AM366" s="32"/>
      <c r="AN366" s="32"/>
      <c r="AO366" s="32"/>
      <c r="AP366" s="32"/>
      <c r="AQ366" s="32"/>
      <c r="AR366" s="32"/>
      <c r="AS366" s="32"/>
      <c r="AT366" s="32"/>
      <c r="AU366" s="32"/>
      <c r="AV366" s="32"/>
    </row>
    <row r="367" spans="1:48" ht="28.5" customHeight="1" x14ac:dyDescent="0.25">
      <c r="A367" s="51">
        <f>'OSNOVNA PLAČA'!A367</f>
        <v>358</v>
      </c>
      <c r="B367" s="155" t="str">
        <f>+IF(LEN('OSNOVNA PLAČA'!B367)&gt;0,'OSNOVNA PLAČA'!B367,"")</f>
        <v>A358</v>
      </c>
      <c r="C367" s="52" t="str">
        <f>+IF(LEN('OSNOVNA PLAČA'!C367)&gt;0,'OSNOVNA PLAČA'!C367,"")</f>
        <v/>
      </c>
      <c r="D367" s="54" t="str">
        <f>+IF(LEN('OSNOVNA PLAČA'!D367)&gt;0,'OSNOVNA PLAČA'!D367,"")</f>
        <v/>
      </c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AA367" s="32"/>
      <c r="AB367" s="32"/>
      <c r="AC367" s="32"/>
      <c r="AD367" s="32"/>
      <c r="AE367" s="32"/>
      <c r="AF367" s="32"/>
      <c r="AG367" s="32"/>
      <c r="AH367" s="32"/>
      <c r="AI367" s="32"/>
      <c r="AJ367" s="32"/>
      <c r="AK367" s="32"/>
      <c r="AL367" s="32"/>
      <c r="AM367" s="32"/>
      <c r="AN367" s="32"/>
      <c r="AO367" s="32"/>
      <c r="AP367" s="32"/>
      <c r="AQ367" s="32"/>
      <c r="AR367" s="32"/>
      <c r="AS367" s="32"/>
      <c r="AT367" s="32"/>
      <c r="AU367" s="32"/>
      <c r="AV367" s="32"/>
    </row>
    <row r="368" spans="1:48" ht="28.5" customHeight="1" x14ac:dyDescent="0.25">
      <c r="A368" s="51">
        <f>'OSNOVNA PLAČA'!A368</f>
        <v>359</v>
      </c>
      <c r="B368" s="155" t="str">
        <f>+IF(LEN('OSNOVNA PLAČA'!B368)&gt;0,'OSNOVNA PLAČA'!B368,"")</f>
        <v>A359</v>
      </c>
      <c r="C368" s="52" t="str">
        <f>+IF(LEN('OSNOVNA PLAČA'!C368)&gt;0,'OSNOVNA PLAČA'!C368,"")</f>
        <v/>
      </c>
      <c r="D368" s="54" t="str">
        <f>+IF(LEN('OSNOVNA PLAČA'!D368)&gt;0,'OSNOVNA PLAČA'!D368,"")</f>
        <v/>
      </c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AA368" s="32"/>
      <c r="AB368" s="32"/>
      <c r="AC368" s="32"/>
      <c r="AD368" s="32"/>
      <c r="AE368" s="32"/>
      <c r="AF368" s="32"/>
      <c r="AG368" s="32"/>
      <c r="AH368" s="32"/>
      <c r="AI368" s="32"/>
      <c r="AJ368" s="32"/>
      <c r="AK368" s="32"/>
      <c r="AL368" s="32"/>
      <c r="AM368" s="32"/>
      <c r="AN368" s="32"/>
      <c r="AO368" s="32"/>
      <c r="AP368" s="32"/>
      <c r="AQ368" s="32"/>
      <c r="AR368" s="32"/>
      <c r="AS368" s="32"/>
      <c r="AT368" s="32"/>
      <c r="AU368" s="32"/>
      <c r="AV368" s="32"/>
    </row>
    <row r="369" spans="1:48" ht="28.5" customHeight="1" x14ac:dyDescent="0.25">
      <c r="A369" s="51">
        <f>'OSNOVNA PLAČA'!A369</f>
        <v>360</v>
      </c>
      <c r="B369" s="155" t="str">
        <f>+IF(LEN('OSNOVNA PLAČA'!B369)&gt;0,'OSNOVNA PLAČA'!B369,"")</f>
        <v>A360</v>
      </c>
      <c r="C369" s="52" t="str">
        <f>+IF(LEN('OSNOVNA PLAČA'!C369)&gt;0,'OSNOVNA PLAČA'!C369,"")</f>
        <v/>
      </c>
      <c r="D369" s="54" t="str">
        <f>+IF(LEN('OSNOVNA PLAČA'!D369)&gt;0,'OSNOVNA PLAČA'!D369,"")</f>
        <v/>
      </c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AA369" s="32"/>
      <c r="AB369" s="32"/>
      <c r="AC369" s="32"/>
      <c r="AD369" s="32"/>
      <c r="AE369" s="32"/>
      <c r="AF369" s="32"/>
      <c r="AG369" s="32"/>
      <c r="AH369" s="32"/>
      <c r="AI369" s="32"/>
      <c r="AJ369" s="32"/>
      <c r="AK369" s="32"/>
      <c r="AL369" s="32"/>
      <c r="AM369" s="32"/>
      <c r="AN369" s="32"/>
      <c r="AO369" s="32"/>
      <c r="AP369" s="32"/>
      <c r="AQ369" s="32"/>
      <c r="AR369" s="32"/>
      <c r="AS369" s="32"/>
      <c r="AT369" s="32"/>
      <c r="AU369" s="32"/>
      <c r="AV369" s="32"/>
    </row>
    <row r="370" spans="1:48" ht="28.5" customHeight="1" x14ac:dyDescent="0.25">
      <c r="A370" s="51">
        <f>'OSNOVNA PLAČA'!A370</f>
        <v>361</v>
      </c>
      <c r="B370" s="155" t="str">
        <f>+IF(LEN('OSNOVNA PLAČA'!B370)&gt;0,'OSNOVNA PLAČA'!B370,"")</f>
        <v>A361</v>
      </c>
      <c r="C370" s="52" t="str">
        <f>+IF(LEN('OSNOVNA PLAČA'!C370)&gt;0,'OSNOVNA PLAČA'!C370,"")</f>
        <v/>
      </c>
      <c r="D370" s="54" t="str">
        <f>+IF(LEN('OSNOVNA PLAČA'!D370)&gt;0,'OSNOVNA PLAČA'!D370,"")</f>
        <v/>
      </c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AA370" s="32"/>
      <c r="AB370" s="32"/>
      <c r="AC370" s="32"/>
      <c r="AD370" s="32"/>
      <c r="AE370" s="32"/>
      <c r="AF370" s="32"/>
      <c r="AG370" s="32"/>
      <c r="AH370" s="32"/>
      <c r="AI370" s="32"/>
      <c r="AJ370" s="32"/>
      <c r="AK370" s="32"/>
      <c r="AL370" s="32"/>
      <c r="AM370" s="32"/>
      <c r="AN370" s="32"/>
      <c r="AO370" s="32"/>
      <c r="AP370" s="32"/>
      <c r="AQ370" s="32"/>
      <c r="AR370" s="32"/>
      <c r="AS370" s="32"/>
      <c r="AT370" s="32"/>
      <c r="AU370" s="32"/>
      <c r="AV370" s="32"/>
    </row>
    <row r="371" spans="1:48" ht="28.5" customHeight="1" x14ac:dyDescent="0.25">
      <c r="A371" s="51">
        <f>'OSNOVNA PLAČA'!A371</f>
        <v>362</v>
      </c>
      <c r="B371" s="155" t="str">
        <f>+IF(LEN('OSNOVNA PLAČA'!B371)&gt;0,'OSNOVNA PLAČA'!B371,"")</f>
        <v>A362</v>
      </c>
      <c r="C371" s="52" t="str">
        <f>+IF(LEN('OSNOVNA PLAČA'!C371)&gt;0,'OSNOVNA PLAČA'!C371,"")</f>
        <v/>
      </c>
      <c r="D371" s="54" t="str">
        <f>+IF(LEN('OSNOVNA PLAČA'!D371)&gt;0,'OSNOVNA PLAČA'!D371,"")</f>
        <v/>
      </c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AA371" s="32"/>
      <c r="AB371" s="32"/>
      <c r="AC371" s="32"/>
      <c r="AD371" s="32"/>
      <c r="AE371" s="32"/>
      <c r="AF371" s="32"/>
      <c r="AG371" s="32"/>
      <c r="AH371" s="32"/>
      <c r="AI371" s="32"/>
      <c r="AJ371" s="32"/>
      <c r="AK371" s="32"/>
      <c r="AL371" s="32"/>
      <c r="AM371" s="32"/>
      <c r="AN371" s="32"/>
      <c r="AO371" s="32"/>
      <c r="AP371" s="32"/>
      <c r="AQ371" s="32"/>
      <c r="AR371" s="32"/>
      <c r="AS371" s="32"/>
      <c r="AT371" s="32"/>
      <c r="AU371" s="32"/>
      <c r="AV371" s="32"/>
    </row>
    <row r="372" spans="1:48" ht="28.5" customHeight="1" x14ac:dyDescent="0.25">
      <c r="A372" s="51">
        <f>'OSNOVNA PLAČA'!A372</f>
        <v>363</v>
      </c>
      <c r="B372" s="155" t="str">
        <f>+IF(LEN('OSNOVNA PLAČA'!B372)&gt;0,'OSNOVNA PLAČA'!B372,"")</f>
        <v>A363</v>
      </c>
      <c r="C372" s="52" t="str">
        <f>+IF(LEN('OSNOVNA PLAČA'!C372)&gt;0,'OSNOVNA PLAČA'!C372,"")</f>
        <v/>
      </c>
      <c r="D372" s="54" t="str">
        <f>+IF(LEN('OSNOVNA PLAČA'!D372)&gt;0,'OSNOVNA PLAČA'!D372,"")</f>
        <v/>
      </c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AA372" s="32"/>
      <c r="AB372" s="32"/>
      <c r="AC372" s="32"/>
      <c r="AD372" s="32"/>
      <c r="AE372" s="32"/>
      <c r="AF372" s="32"/>
      <c r="AG372" s="32"/>
      <c r="AH372" s="32"/>
      <c r="AI372" s="32"/>
      <c r="AJ372" s="32"/>
      <c r="AK372" s="32"/>
      <c r="AL372" s="32"/>
      <c r="AM372" s="32"/>
      <c r="AN372" s="32"/>
      <c r="AO372" s="32"/>
      <c r="AP372" s="32"/>
      <c r="AQ372" s="32"/>
      <c r="AR372" s="32"/>
      <c r="AS372" s="32"/>
      <c r="AT372" s="32"/>
      <c r="AU372" s="32"/>
      <c r="AV372" s="32"/>
    </row>
    <row r="373" spans="1:48" ht="28.5" customHeight="1" x14ac:dyDescent="0.25">
      <c r="A373" s="51">
        <f>'OSNOVNA PLAČA'!A373</f>
        <v>364</v>
      </c>
      <c r="B373" s="155" t="str">
        <f>+IF(LEN('OSNOVNA PLAČA'!B373)&gt;0,'OSNOVNA PLAČA'!B373,"")</f>
        <v>A364</v>
      </c>
      <c r="C373" s="52" t="str">
        <f>+IF(LEN('OSNOVNA PLAČA'!C373)&gt;0,'OSNOVNA PLAČA'!C373,"")</f>
        <v/>
      </c>
      <c r="D373" s="54" t="str">
        <f>+IF(LEN('OSNOVNA PLAČA'!D373)&gt;0,'OSNOVNA PLAČA'!D373,"")</f>
        <v/>
      </c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AA373" s="32"/>
      <c r="AB373" s="32"/>
      <c r="AC373" s="32"/>
      <c r="AD373" s="32"/>
      <c r="AE373" s="32"/>
      <c r="AF373" s="32"/>
      <c r="AG373" s="32"/>
      <c r="AH373" s="32"/>
      <c r="AI373" s="32"/>
      <c r="AJ373" s="32"/>
      <c r="AK373" s="32"/>
      <c r="AL373" s="32"/>
      <c r="AM373" s="32"/>
      <c r="AN373" s="32"/>
      <c r="AO373" s="32"/>
      <c r="AP373" s="32"/>
      <c r="AQ373" s="32"/>
      <c r="AR373" s="32"/>
      <c r="AS373" s="32"/>
      <c r="AT373" s="32"/>
      <c r="AU373" s="32"/>
      <c r="AV373" s="32"/>
    </row>
    <row r="374" spans="1:48" ht="28.5" customHeight="1" x14ac:dyDescent="0.25">
      <c r="A374" s="51">
        <f>'OSNOVNA PLAČA'!A374</f>
        <v>365</v>
      </c>
      <c r="B374" s="155" t="str">
        <f>+IF(LEN('OSNOVNA PLAČA'!B374)&gt;0,'OSNOVNA PLAČA'!B374,"")</f>
        <v>A365</v>
      </c>
      <c r="C374" s="52" t="str">
        <f>+IF(LEN('OSNOVNA PLAČA'!C374)&gt;0,'OSNOVNA PLAČA'!C374,"")</f>
        <v/>
      </c>
      <c r="D374" s="54" t="str">
        <f>+IF(LEN('OSNOVNA PLAČA'!D374)&gt;0,'OSNOVNA PLAČA'!D374,"")</f>
        <v/>
      </c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AA374" s="32"/>
      <c r="AB374" s="32"/>
      <c r="AC374" s="32"/>
      <c r="AD374" s="32"/>
      <c r="AE374" s="32"/>
      <c r="AF374" s="32"/>
      <c r="AG374" s="32"/>
      <c r="AH374" s="32"/>
      <c r="AI374" s="32"/>
      <c r="AJ374" s="32"/>
      <c r="AK374" s="32"/>
      <c r="AL374" s="32"/>
      <c r="AM374" s="32"/>
      <c r="AN374" s="32"/>
      <c r="AO374" s="32"/>
      <c r="AP374" s="32"/>
      <c r="AQ374" s="32"/>
      <c r="AR374" s="32"/>
      <c r="AS374" s="32"/>
      <c r="AT374" s="32"/>
      <c r="AU374" s="32"/>
      <c r="AV374" s="32"/>
    </row>
    <row r="375" spans="1:48" ht="28.5" customHeight="1" x14ac:dyDescent="0.25">
      <c r="A375" s="51">
        <f>'OSNOVNA PLAČA'!A375</f>
        <v>366</v>
      </c>
      <c r="B375" s="155" t="str">
        <f>+IF(LEN('OSNOVNA PLAČA'!B375)&gt;0,'OSNOVNA PLAČA'!B375,"")</f>
        <v>A366</v>
      </c>
      <c r="C375" s="52" t="str">
        <f>+IF(LEN('OSNOVNA PLAČA'!C375)&gt;0,'OSNOVNA PLAČA'!C375,"")</f>
        <v/>
      </c>
      <c r="D375" s="54" t="str">
        <f>+IF(LEN('OSNOVNA PLAČA'!D375)&gt;0,'OSNOVNA PLAČA'!D375,"")</f>
        <v/>
      </c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AA375" s="32"/>
      <c r="AB375" s="32"/>
      <c r="AC375" s="32"/>
      <c r="AD375" s="32"/>
      <c r="AE375" s="32"/>
      <c r="AF375" s="32"/>
      <c r="AG375" s="32"/>
      <c r="AH375" s="32"/>
      <c r="AI375" s="32"/>
      <c r="AJ375" s="32"/>
      <c r="AK375" s="32"/>
      <c r="AL375" s="32"/>
      <c r="AM375" s="32"/>
      <c r="AN375" s="32"/>
      <c r="AO375" s="32"/>
      <c r="AP375" s="32"/>
      <c r="AQ375" s="32"/>
      <c r="AR375" s="32"/>
      <c r="AS375" s="32"/>
      <c r="AT375" s="32"/>
      <c r="AU375" s="32"/>
      <c r="AV375" s="32"/>
    </row>
    <row r="376" spans="1:48" ht="28.5" customHeight="1" x14ac:dyDescent="0.25">
      <c r="A376" s="51">
        <f>'OSNOVNA PLAČA'!A376</f>
        <v>367</v>
      </c>
      <c r="B376" s="155" t="str">
        <f>+IF(LEN('OSNOVNA PLAČA'!B376)&gt;0,'OSNOVNA PLAČA'!B376,"")</f>
        <v>A367</v>
      </c>
      <c r="C376" s="52" t="str">
        <f>+IF(LEN('OSNOVNA PLAČA'!C376)&gt;0,'OSNOVNA PLAČA'!C376,"")</f>
        <v/>
      </c>
      <c r="D376" s="54" t="str">
        <f>+IF(LEN('OSNOVNA PLAČA'!D376)&gt;0,'OSNOVNA PLAČA'!D376,"")</f>
        <v/>
      </c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AA376" s="32"/>
      <c r="AB376" s="32"/>
      <c r="AC376" s="32"/>
      <c r="AD376" s="32"/>
      <c r="AE376" s="32"/>
      <c r="AF376" s="32"/>
      <c r="AG376" s="32"/>
      <c r="AH376" s="32"/>
      <c r="AI376" s="32"/>
      <c r="AJ376" s="32"/>
      <c r="AK376" s="32"/>
      <c r="AL376" s="32"/>
      <c r="AM376" s="32"/>
      <c r="AN376" s="32"/>
      <c r="AO376" s="32"/>
      <c r="AP376" s="32"/>
      <c r="AQ376" s="32"/>
      <c r="AR376" s="32"/>
      <c r="AS376" s="32"/>
      <c r="AT376" s="32"/>
      <c r="AU376" s="32"/>
      <c r="AV376" s="32"/>
    </row>
    <row r="377" spans="1:48" ht="28.5" customHeight="1" x14ac:dyDescent="0.25">
      <c r="A377" s="51">
        <f>'OSNOVNA PLAČA'!A377</f>
        <v>368</v>
      </c>
      <c r="B377" s="155" t="str">
        <f>+IF(LEN('OSNOVNA PLAČA'!B377)&gt;0,'OSNOVNA PLAČA'!B377,"")</f>
        <v>A368</v>
      </c>
      <c r="C377" s="52" t="str">
        <f>+IF(LEN('OSNOVNA PLAČA'!C377)&gt;0,'OSNOVNA PLAČA'!C377,"")</f>
        <v/>
      </c>
      <c r="D377" s="54" t="str">
        <f>+IF(LEN('OSNOVNA PLAČA'!D377)&gt;0,'OSNOVNA PLAČA'!D377,"")</f>
        <v/>
      </c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AA377" s="32"/>
      <c r="AB377" s="32"/>
      <c r="AC377" s="32"/>
      <c r="AD377" s="32"/>
      <c r="AE377" s="32"/>
      <c r="AF377" s="32"/>
      <c r="AG377" s="32"/>
      <c r="AH377" s="32"/>
      <c r="AI377" s="32"/>
      <c r="AJ377" s="32"/>
      <c r="AK377" s="32"/>
      <c r="AL377" s="32"/>
      <c r="AM377" s="32"/>
      <c r="AN377" s="32"/>
      <c r="AO377" s="32"/>
      <c r="AP377" s="32"/>
      <c r="AQ377" s="32"/>
      <c r="AR377" s="32"/>
      <c r="AS377" s="32"/>
      <c r="AT377" s="32"/>
      <c r="AU377" s="32"/>
      <c r="AV377" s="32"/>
    </row>
    <row r="378" spans="1:48" ht="28.5" customHeight="1" x14ac:dyDescent="0.25">
      <c r="A378" s="51">
        <f>'OSNOVNA PLAČA'!A378</f>
        <v>369</v>
      </c>
      <c r="B378" s="155" t="str">
        <f>+IF(LEN('OSNOVNA PLAČA'!B378)&gt;0,'OSNOVNA PLAČA'!B378,"")</f>
        <v>A369</v>
      </c>
      <c r="C378" s="52" t="str">
        <f>+IF(LEN('OSNOVNA PLAČA'!C378)&gt;0,'OSNOVNA PLAČA'!C378,"")</f>
        <v/>
      </c>
      <c r="D378" s="54" t="str">
        <f>+IF(LEN('OSNOVNA PLAČA'!D378)&gt;0,'OSNOVNA PLAČA'!D378,"")</f>
        <v/>
      </c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AA378" s="32"/>
      <c r="AB378" s="32"/>
      <c r="AC378" s="32"/>
      <c r="AD378" s="32"/>
      <c r="AE378" s="32"/>
      <c r="AF378" s="32"/>
      <c r="AG378" s="32"/>
      <c r="AH378" s="32"/>
      <c r="AI378" s="32"/>
      <c r="AJ378" s="32"/>
      <c r="AK378" s="32"/>
      <c r="AL378" s="32"/>
      <c r="AM378" s="32"/>
      <c r="AN378" s="32"/>
      <c r="AO378" s="32"/>
      <c r="AP378" s="32"/>
      <c r="AQ378" s="32"/>
      <c r="AR378" s="32"/>
      <c r="AS378" s="32"/>
      <c r="AT378" s="32"/>
      <c r="AU378" s="32"/>
      <c r="AV378" s="32"/>
    </row>
    <row r="379" spans="1:48" ht="28.5" customHeight="1" x14ac:dyDescent="0.25">
      <c r="A379" s="51">
        <f>'OSNOVNA PLAČA'!A379</f>
        <v>370</v>
      </c>
      <c r="B379" s="155" t="str">
        <f>+IF(LEN('OSNOVNA PLAČA'!B379)&gt;0,'OSNOVNA PLAČA'!B379,"")</f>
        <v>A370</v>
      </c>
      <c r="C379" s="52" t="str">
        <f>+IF(LEN('OSNOVNA PLAČA'!C379)&gt;0,'OSNOVNA PLAČA'!C379,"")</f>
        <v/>
      </c>
      <c r="D379" s="54" t="str">
        <f>+IF(LEN('OSNOVNA PLAČA'!D379)&gt;0,'OSNOVNA PLAČA'!D379,"")</f>
        <v/>
      </c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AA379" s="32"/>
      <c r="AB379" s="32"/>
      <c r="AC379" s="32"/>
      <c r="AD379" s="32"/>
      <c r="AE379" s="32"/>
      <c r="AF379" s="32"/>
      <c r="AG379" s="32"/>
      <c r="AH379" s="32"/>
      <c r="AI379" s="32"/>
      <c r="AJ379" s="32"/>
      <c r="AK379" s="32"/>
      <c r="AL379" s="32"/>
      <c r="AM379" s="32"/>
      <c r="AN379" s="32"/>
      <c r="AO379" s="32"/>
      <c r="AP379" s="32"/>
      <c r="AQ379" s="32"/>
      <c r="AR379" s="32"/>
      <c r="AS379" s="32"/>
      <c r="AT379" s="32"/>
      <c r="AU379" s="32"/>
      <c r="AV379" s="32"/>
    </row>
    <row r="380" spans="1:48" ht="28.5" customHeight="1" x14ac:dyDescent="0.25">
      <c r="A380" s="51">
        <f>'OSNOVNA PLAČA'!A380</f>
        <v>371</v>
      </c>
      <c r="B380" s="155" t="str">
        <f>+IF(LEN('OSNOVNA PLAČA'!B380)&gt;0,'OSNOVNA PLAČA'!B380,"")</f>
        <v>A371</v>
      </c>
      <c r="C380" s="52" t="str">
        <f>+IF(LEN('OSNOVNA PLAČA'!C380)&gt;0,'OSNOVNA PLAČA'!C380,"")</f>
        <v/>
      </c>
      <c r="D380" s="54" t="str">
        <f>+IF(LEN('OSNOVNA PLAČA'!D380)&gt;0,'OSNOVNA PLAČA'!D380,"")</f>
        <v/>
      </c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AA380" s="32"/>
      <c r="AB380" s="32"/>
      <c r="AC380" s="32"/>
      <c r="AD380" s="32"/>
      <c r="AE380" s="32"/>
      <c r="AF380" s="32"/>
      <c r="AG380" s="32"/>
      <c r="AH380" s="32"/>
      <c r="AI380" s="32"/>
      <c r="AJ380" s="32"/>
      <c r="AK380" s="32"/>
      <c r="AL380" s="32"/>
      <c r="AM380" s="32"/>
      <c r="AN380" s="32"/>
      <c r="AO380" s="32"/>
      <c r="AP380" s="32"/>
      <c r="AQ380" s="32"/>
      <c r="AR380" s="32"/>
      <c r="AS380" s="32"/>
      <c r="AT380" s="32"/>
      <c r="AU380" s="32"/>
      <c r="AV380" s="32"/>
    </row>
    <row r="381" spans="1:48" ht="28.5" customHeight="1" x14ac:dyDescent="0.25">
      <c r="A381" s="51">
        <f>'OSNOVNA PLAČA'!A381</f>
        <v>372</v>
      </c>
      <c r="B381" s="155" t="str">
        <f>+IF(LEN('OSNOVNA PLAČA'!B381)&gt;0,'OSNOVNA PLAČA'!B381,"")</f>
        <v>A372</v>
      </c>
      <c r="C381" s="52" t="str">
        <f>+IF(LEN('OSNOVNA PLAČA'!C381)&gt;0,'OSNOVNA PLAČA'!C381,"")</f>
        <v/>
      </c>
      <c r="D381" s="54" t="str">
        <f>+IF(LEN('OSNOVNA PLAČA'!D381)&gt;0,'OSNOVNA PLAČA'!D381,"")</f>
        <v/>
      </c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AA381" s="32"/>
      <c r="AB381" s="32"/>
      <c r="AC381" s="32"/>
      <c r="AD381" s="32"/>
      <c r="AE381" s="32"/>
      <c r="AF381" s="32"/>
      <c r="AG381" s="32"/>
      <c r="AH381" s="32"/>
      <c r="AI381" s="32"/>
      <c r="AJ381" s="32"/>
      <c r="AK381" s="32"/>
      <c r="AL381" s="32"/>
      <c r="AM381" s="32"/>
      <c r="AN381" s="32"/>
      <c r="AO381" s="32"/>
      <c r="AP381" s="32"/>
      <c r="AQ381" s="32"/>
      <c r="AR381" s="32"/>
      <c r="AS381" s="32"/>
      <c r="AT381" s="32"/>
      <c r="AU381" s="32"/>
      <c r="AV381" s="32"/>
    </row>
    <row r="382" spans="1:48" ht="28.5" customHeight="1" x14ac:dyDescent="0.25">
      <c r="A382" s="51">
        <f>'OSNOVNA PLAČA'!A382</f>
        <v>373</v>
      </c>
      <c r="B382" s="155" t="str">
        <f>+IF(LEN('OSNOVNA PLAČA'!B382)&gt;0,'OSNOVNA PLAČA'!B382,"")</f>
        <v>A373</v>
      </c>
      <c r="C382" s="52" t="str">
        <f>+IF(LEN('OSNOVNA PLAČA'!C382)&gt;0,'OSNOVNA PLAČA'!C382,"")</f>
        <v/>
      </c>
      <c r="D382" s="54" t="str">
        <f>+IF(LEN('OSNOVNA PLAČA'!D382)&gt;0,'OSNOVNA PLAČA'!D382,"")</f>
        <v/>
      </c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AA382" s="32"/>
      <c r="AB382" s="32"/>
      <c r="AC382" s="32"/>
      <c r="AD382" s="32"/>
      <c r="AE382" s="32"/>
      <c r="AF382" s="32"/>
      <c r="AG382" s="32"/>
      <c r="AH382" s="32"/>
      <c r="AI382" s="32"/>
      <c r="AJ382" s="32"/>
      <c r="AK382" s="32"/>
      <c r="AL382" s="32"/>
      <c r="AM382" s="32"/>
      <c r="AN382" s="32"/>
      <c r="AO382" s="32"/>
      <c r="AP382" s="32"/>
      <c r="AQ382" s="32"/>
      <c r="AR382" s="32"/>
      <c r="AS382" s="32"/>
      <c r="AT382" s="32"/>
      <c r="AU382" s="32"/>
      <c r="AV382" s="32"/>
    </row>
    <row r="383" spans="1:48" ht="28.5" customHeight="1" x14ac:dyDescent="0.25">
      <c r="A383" s="51">
        <f>'OSNOVNA PLAČA'!A383</f>
        <v>374</v>
      </c>
      <c r="B383" s="155" t="str">
        <f>+IF(LEN('OSNOVNA PLAČA'!B383)&gt;0,'OSNOVNA PLAČA'!B383,"")</f>
        <v>A374</v>
      </c>
      <c r="C383" s="52" t="str">
        <f>+IF(LEN('OSNOVNA PLAČA'!C383)&gt;0,'OSNOVNA PLAČA'!C383,"")</f>
        <v/>
      </c>
      <c r="D383" s="54" t="str">
        <f>+IF(LEN('OSNOVNA PLAČA'!D383)&gt;0,'OSNOVNA PLAČA'!D383,"")</f>
        <v/>
      </c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AA383" s="32"/>
      <c r="AB383" s="32"/>
      <c r="AC383" s="32"/>
      <c r="AD383" s="32"/>
      <c r="AE383" s="32"/>
      <c r="AF383" s="32"/>
      <c r="AG383" s="32"/>
      <c r="AH383" s="32"/>
      <c r="AI383" s="32"/>
      <c r="AJ383" s="32"/>
      <c r="AK383" s="32"/>
      <c r="AL383" s="32"/>
      <c r="AM383" s="32"/>
      <c r="AN383" s="32"/>
      <c r="AO383" s="32"/>
      <c r="AP383" s="32"/>
      <c r="AQ383" s="32"/>
      <c r="AR383" s="32"/>
      <c r="AS383" s="32"/>
      <c r="AT383" s="32"/>
      <c r="AU383" s="32"/>
      <c r="AV383" s="32"/>
    </row>
    <row r="384" spans="1:48" ht="28.5" customHeight="1" x14ac:dyDescent="0.25">
      <c r="A384" s="51">
        <f>'OSNOVNA PLAČA'!A384</f>
        <v>375</v>
      </c>
      <c r="B384" s="155" t="str">
        <f>+IF(LEN('OSNOVNA PLAČA'!B384)&gt;0,'OSNOVNA PLAČA'!B384,"")</f>
        <v>A375</v>
      </c>
      <c r="C384" s="52" t="str">
        <f>+IF(LEN('OSNOVNA PLAČA'!C384)&gt;0,'OSNOVNA PLAČA'!C384,"")</f>
        <v/>
      </c>
      <c r="D384" s="54" t="str">
        <f>+IF(LEN('OSNOVNA PLAČA'!D384)&gt;0,'OSNOVNA PLAČA'!D384,"")</f>
        <v/>
      </c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AA384" s="32"/>
      <c r="AB384" s="32"/>
      <c r="AC384" s="32"/>
      <c r="AD384" s="32"/>
      <c r="AE384" s="32"/>
      <c r="AF384" s="32"/>
      <c r="AG384" s="32"/>
      <c r="AH384" s="32"/>
      <c r="AI384" s="32"/>
      <c r="AJ384" s="32"/>
      <c r="AK384" s="32"/>
      <c r="AL384" s="32"/>
      <c r="AM384" s="32"/>
      <c r="AN384" s="32"/>
      <c r="AO384" s="32"/>
      <c r="AP384" s="32"/>
      <c r="AQ384" s="32"/>
      <c r="AR384" s="32"/>
      <c r="AS384" s="32"/>
      <c r="AT384" s="32"/>
      <c r="AU384" s="32"/>
      <c r="AV384" s="32"/>
    </row>
    <row r="385" spans="1:48" ht="28.5" customHeight="1" x14ac:dyDescent="0.25">
      <c r="A385" s="51">
        <f>'OSNOVNA PLAČA'!A385</f>
        <v>376</v>
      </c>
      <c r="B385" s="155" t="str">
        <f>+IF(LEN('OSNOVNA PLAČA'!B385)&gt;0,'OSNOVNA PLAČA'!B385,"")</f>
        <v>A376</v>
      </c>
      <c r="C385" s="52" t="str">
        <f>+IF(LEN('OSNOVNA PLAČA'!C385)&gt;0,'OSNOVNA PLAČA'!C385,"")</f>
        <v/>
      </c>
      <c r="D385" s="54" t="str">
        <f>+IF(LEN('OSNOVNA PLAČA'!D385)&gt;0,'OSNOVNA PLAČA'!D385,"")</f>
        <v/>
      </c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AA385" s="32"/>
      <c r="AB385" s="32"/>
      <c r="AC385" s="32"/>
      <c r="AD385" s="32"/>
      <c r="AE385" s="32"/>
      <c r="AF385" s="32"/>
      <c r="AG385" s="32"/>
      <c r="AH385" s="32"/>
      <c r="AI385" s="32"/>
      <c r="AJ385" s="32"/>
      <c r="AK385" s="32"/>
      <c r="AL385" s="32"/>
      <c r="AM385" s="32"/>
      <c r="AN385" s="32"/>
      <c r="AO385" s="32"/>
      <c r="AP385" s="32"/>
      <c r="AQ385" s="32"/>
      <c r="AR385" s="32"/>
      <c r="AS385" s="32"/>
      <c r="AT385" s="32"/>
      <c r="AU385" s="32"/>
      <c r="AV385" s="32"/>
    </row>
    <row r="386" spans="1:48" ht="28.5" customHeight="1" x14ac:dyDescent="0.25">
      <c r="A386" s="51">
        <f>'OSNOVNA PLAČA'!A386</f>
        <v>377</v>
      </c>
      <c r="B386" s="155" t="str">
        <f>+IF(LEN('OSNOVNA PLAČA'!B386)&gt;0,'OSNOVNA PLAČA'!B386,"")</f>
        <v>A377</v>
      </c>
      <c r="C386" s="52" t="str">
        <f>+IF(LEN('OSNOVNA PLAČA'!C386)&gt;0,'OSNOVNA PLAČA'!C386,"")</f>
        <v/>
      </c>
      <c r="D386" s="54" t="str">
        <f>+IF(LEN('OSNOVNA PLAČA'!D386)&gt;0,'OSNOVNA PLAČA'!D386,"")</f>
        <v/>
      </c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AA386" s="32"/>
      <c r="AB386" s="32"/>
      <c r="AC386" s="32"/>
      <c r="AD386" s="32"/>
      <c r="AE386" s="32"/>
      <c r="AF386" s="32"/>
      <c r="AG386" s="32"/>
      <c r="AH386" s="32"/>
      <c r="AI386" s="32"/>
      <c r="AJ386" s="32"/>
      <c r="AK386" s="32"/>
      <c r="AL386" s="32"/>
      <c r="AM386" s="32"/>
      <c r="AN386" s="32"/>
      <c r="AO386" s="32"/>
      <c r="AP386" s="32"/>
      <c r="AQ386" s="32"/>
      <c r="AR386" s="32"/>
      <c r="AS386" s="32"/>
      <c r="AT386" s="32"/>
      <c r="AU386" s="32"/>
      <c r="AV386" s="32"/>
    </row>
    <row r="387" spans="1:48" ht="28.5" customHeight="1" x14ac:dyDescent="0.25">
      <c r="A387" s="51">
        <f>'OSNOVNA PLAČA'!A387</f>
        <v>378</v>
      </c>
      <c r="B387" s="155" t="str">
        <f>+IF(LEN('OSNOVNA PLAČA'!B387)&gt;0,'OSNOVNA PLAČA'!B387,"")</f>
        <v>A378</v>
      </c>
      <c r="C387" s="52" t="str">
        <f>+IF(LEN('OSNOVNA PLAČA'!C387)&gt;0,'OSNOVNA PLAČA'!C387,"")</f>
        <v/>
      </c>
      <c r="D387" s="54" t="str">
        <f>+IF(LEN('OSNOVNA PLAČA'!D387)&gt;0,'OSNOVNA PLAČA'!D387,"")</f>
        <v/>
      </c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AA387" s="32"/>
      <c r="AB387" s="32"/>
      <c r="AC387" s="32"/>
      <c r="AD387" s="32"/>
      <c r="AE387" s="32"/>
      <c r="AF387" s="32"/>
      <c r="AG387" s="32"/>
      <c r="AH387" s="32"/>
      <c r="AI387" s="32"/>
      <c r="AJ387" s="32"/>
      <c r="AK387" s="32"/>
      <c r="AL387" s="32"/>
      <c r="AM387" s="32"/>
      <c r="AN387" s="32"/>
      <c r="AO387" s="32"/>
      <c r="AP387" s="32"/>
      <c r="AQ387" s="32"/>
      <c r="AR387" s="32"/>
      <c r="AS387" s="32"/>
      <c r="AT387" s="32"/>
      <c r="AU387" s="32"/>
      <c r="AV387" s="32"/>
    </row>
    <row r="388" spans="1:48" ht="28.5" customHeight="1" x14ac:dyDescent="0.25">
      <c r="A388" s="51">
        <f>'OSNOVNA PLAČA'!A388</f>
        <v>379</v>
      </c>
      <c r="B388" s="155" t="str">
        <f>+IF(LEN('OSNOVNA PLAČA'!B388)&gt;0,'OSNOVNA PLAČA'!B388,"")</f>
        <v>A379</v>
      </c>
      <c r="C388" s="52" t="str">
        <f>+IF(LEN('OSNOVNA PLAČA'!C388)&gt;0,'OSNOVNA PLAČA'!C388,"")</f>
        <v/>
      </c>
      <c r="D388" s="54" t="str">
        <f>+IF(LEN('OSNOVNA PLAČA'!D388)&gt;0,'OSNOVNA PLAČA'!D388,"")</f>
        <v/>
      </c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AA388" s="32"/>
      <c r="AB388" s="32"/>
      <c r="AC388" s="32"/>
      <c r="AD388" s="32"/>
      <c r="AE388" s="32"/>
      <c r="AF388" s="32"/>
      <c r="AG388" s="32"/>
      <c r="AH388" s="32"/>
      <c r="AI388" s="32"/>
      <c r="AJ388" s="32"/>
      <c r="AK388" s="32"/>
      <c r="AL388" s="32"/>
      <c r="AM388" s="32"/>
      <c r="AN388" s="32"/>
      <c r="AO388" s="32"/>
      <c r="AP388" s="32"/>
      <c r="AQ388" s="32"/>
      <c r="AR388" s="32"/>
      <c r="AS388" s="32"/>
      <c r="AT388" s="32"/>
      <c r="AU388" s="32"/>
      <c r="AV388" s="32"/>
    </row>
    <row r="389" spans="1:48" ht="28.5" customHeight="1" x14ac:dyDescent="0.25">
      <c r="A389" s="51">
        <f>'OSNOVNA PLAČA'!A389</f>
        <v>380</v>
      </c>
      <c r="B389" s="155" t="str">
        <f>+IF(LEN('OSNOVNA PLAČA'!B389)&gt;0,'OSNOVNA PLAČA'!B389,"")</f>
        <v>A380</v>
      </c>
      <c r="C389" s="52" t="str">
        <f>+IF(LEN('OSNOVNA PLAČA'!C389)&gt;0,'OSNOVNA PLAČA'!C389,"")</f>
        <v/>
      </c>
      <c r="D389" s="54" t="str">
        <f>+IF(LEN('OSNOVNA PLAČA'!D389)&gt;0,'OSNOVNA PLAČA'!D389,"")</f>
        <v/>
      </c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AA389" s="32"/>
      <c r="AB389" s="32"/>
      <c r="AC389" s="32"/>
      <c r="AD389" s="32"/>
      <c r="AE389" s="32"/>
      <c r="AF389" s="32"/>
      <c r="AG389" s="32"/>
      <c r="AH389" s="32"/>
      <c r="AI389" s="32"/>
      <c r="AJ389" s="32"/>
      <c r="AK389" s="32"/>
      <c r="AL389" s="32"/>
      <c r="AM389" s="32"/>
      <c r="AN389" s="32"/>
      <c r="AO389" s="32"/>
      <c r="AP389" s="32"/>
      <c r="AQ389" s="32"/>
      <c r="AR389" s="32"/>
      <c r="AS389" s="32"/>
      <c r="AT389" s="32"/>
      <c r="AU389" s="32"/>
      <c r="AV389" s="32"/>
    </row>
    <row r="390" spans="1:48" ht="28.5" customHeight="1" x14ac:dyDescent="0.25">
      <c r="A390" s="51">
        <f>'OSNOVNA PLAČA'!A390</f>
        <v>381</v>
      </c>
      <c r="B390" s="155" t="str">
        <f>+IF(LEN('OSNOVNA PLAČA'!B390)&gt;0,'OSNOVNA PLAČA'!B390,"")</f>
        <v>A381</v>
      </c>
      <c r="C390" s="52" t="str">
        <f>+IF(LEN('OSNOVNA PLAČA'!C390)&gt;0,'OSNOVNA PLAČA'!C390,"")</f>
        <v/>
      </c>
      <c r="D390" s="54" t="str">
        <f>+IF(LEN('OSNOVNA PLAČA'!D390)&gt;0,'OSNOVNA PLAČA'!D390,"")</f>
        <v/>
      </c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AA390" s="32"/>
      <c r="AB390" s="32"/>
      <c r="AC390" s="32"/>
      <c r="AD390" s="32"/>
      <c r="AE390" s="32"/>
      <c r="AF390" s="32"/>
      <c r="AG390" s="32"/>
      <c r="AH390" s="32"/>
      <c r="AI390" s="32"/>
      <c r="AJ390" s="32"/>
      <c r="AK390" s="32"/>
      <c r="AL390" s="32"/>
      <c r="AM390" s="32"/>
      <c r="AN390" s="32"/>
      <c r="AO390" s="32"/>
      <c r="AP390" s="32"/>
      <c r="AQ390" s="32"/>
      <c r="AR390" s="32"/>
      <c r="AS390" s="32"/>
      <c r="AT390" s="32"/>
      <c r="AU390" s="32"/>
      <c r="AV390" s="32"/>
    </row>
    <row r="391" spans="1:48" ht="28.5" customHeight="1" x14ac:dyDescent="0.25">
      <c r="A391" s="51">
        <f>'OSNOVNA PLAČA'!A391</f>
        <v>382</v>
      </c>
      <c r="B391" s="155" t="str">
        <f>+IF(LEN('OSNOVNA PLAČA'!B391)&gt;0,'OSNOVNA PLAČA'!B391,"")</f>
        <v>A382</v>
      </c>
      <c r="C391" s="52" t="str">
        <f>+IF(LEN('OSNOVNA PLAČA'!C391)&gt;0,'OSNOVNA PLAČA'!C391,"")</f>
        <v/>
      </c>
      <c r="D391" s="54" t="str">
        <f>+IF(LEN('OSNOVNA PLAČA'!D391)&gt;0,'OSNOVNA PLAČA'!D391,"")</f>
        <v/>
      </c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AA391" s="32"/>
      <c r="AB391" s="32"/>
      <c r="AC391" s="32"/>
      <c r="AD391" s="32"/>
      <c r="AE391" s="32"/>
      <c r="AF391" s="32"/>
      <c r="AG391" s="32"/>
      <c r="AH391" s="32"/>
      <c r="AI391" s="32"/>
      <c r="AJ391" s="32"/>
      <c r="AK391" s="32"/>
      <c r="AL391" s="32"/>
      <c r="AM391" s="32"/>
      <c r="AN391" s="32"/>
      <c r="AO391" s="32"/>
      <c r="AP391" s="32"/>
      <c r="AQ391" s="32"/>
      <c r="AR391" s="32"/>
      <c r="AS391" s="32"/>
      <c r="AT391" s="32"/>
      <c r="AU391" s="32"/>
      <c r="AV391" s="32"/>
    </row>
    <row r="392" spans="1:48" ht="28.5" customHeight="1" x14ac:dyDescent="0.25">
      <c r="A392" s="51">
        <f>'OSNOVNA PLAČA'!A392</f>
        <v>383</v>
      </c>
      <c r="B392" s="155" t="str">
        <f>+IF(LEN('OSNOVNA PLAČA'!B392)&gt;0,'OSNOVNA PLAČA'!B392,"")</f>
        <v>A383</v>
      </c>
      <c r="C392" s="52" t="str">
        <f>+IF(LEN('OSNOVNA PLAČA'!C392)&gt;0,'OSNOVNA PLAČA'!C392,"")</f>
        <v/>
      </c>
      <c r="D392" s="54" t="str">
        <f>+IF(LEN('OSNOVNA PLAČA'!D392)&gt;0,'OSNOVNA PLAČA'!D392,"")</f>
        <v/>
      </c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AA392" s="32"/>
      <c r="AB392" s="32"/>
      <c r="AC392" s="32"/>
      <c r="AD392" s="32"/>
      <c r="AE392" s="32"/>
      <c r="AF392" s="32"/>
      <c r="AG392" s="32"/>
      <c r="AH392" s="32"/>
      <c r="AI392" s="32"/>
      <c r="AJ392" s="32"/>
      <c r="AK392" s="32"/>
      <c r="AL392" s="32"/>
      <c r="AM392" s="32"/>
      <c r="AN392" s="32"/>
      <c r="AO392" s="32"/>
      <c r="AP392" s="32"/>
      <c r="AQ392" s="32"/>
      <c r="AR392" s="32"/>
      <c r="AS392" s="32"/>
      <c r="AT392" s="32"/>
      <c r="AU392" s="32"/>
      <c r="AV392" s="32"/>
    </row>
    <row r="393" spans="1:48" ht="28.5" customHeight="1" x14ac:dyDescent="0.25">
      <c r="A393" s="51">
        <f>'OSNOVNA PLAČA'!A393</f>
        <v>384</v>
      </c>
      <c r="B393" s="155" t="str">
        <f>+IF(LEN('OSNOVNA PLAČA'!B393)&gt;0,'OSNOVNA PLAČA'!B393,"")</f>
        <v>A384</v>
      </c>
      <c r="C393" s="52" t="str">
        <f>+IF(LEN('OSNOVNA PLAČA'!C393)&gt;0,'OSNOVNA PLAČA'!C393,"")</f>
        <v/>
      </c>
      <c r="D393" s="54" t="str">
        <f>+IF(LEN('OSNOVNA PLAČA'!D393)&gt;0,'OSNOVNA PLAČA'!D393,"")</f>
        <v/>
      </c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AA393" s="32"/>
      <c r="AB393" s="32"/>
      <c r="AC393" s="32"/>
      <c r="AD393" s="32"/>
      <c r="AE393" s="32"/>
      <c r="AF393" s="32"/>
      <c r="AG393" s="32"/>
      <c r="AH393" s="32"/>
      <c r="AI393" s="32"/>
      <c r="AJ393" s="32"/>
      <c r="AK393" s="32"/>
      <c r="AL393" s="32"/>
      <c r="AM393" s="32"/>
      <c r="AN393" s="32"/>
      <c r="AO393" s="32"/>
      <c r="AP393" s="32"/>
      <c r="AQ393" s="32"/>
      <c r="AR393" s="32"/>
      <c r="AS393" s="32"/>
      <c r="AT393" s="32"/>
      <c r="AU393" s="32"/>
      <c r="AV393" s="32"/>
    </row>
    <row r="394" spans="1:48" ht="28.5" customHeight="1" x14ac:dyDescent="0.25">
      <c r="A394" s="51">
        <f>'OSNOVNA PLAČA'!A394</f>
        <v>385</v>
      </c>
      <c r="B394" s="155" t="str">
        <f>+IF(LEN('OSNOVNA PLAČA'!B394)&gt;0,'OSNOVNA PLAČA'!B394,"")</f>
        <v>A385</v>
      </c>
      <c r="C394" s="52" t="str">
        <f>+IF(LEN('OSNOVNA PLAČA'!C394)&gt;0,'OSNOVNA PLAČA'!C394,"")</f>
        <v/>
      </c>
      <c r="D394" s="54" t="str">
        <f>+IF(LEN('OSNOVNA PLAČA'!D394)&gt;0,'OSNOVNA PLAČA'!D394,"")</f>
        <v/>
      </c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AA394" s="32"/>
      <c r="AB394" s="32"/>
      <c r="AC394" s="32"/>
      <c r="AD394" s="32"/>
      <c r="AE394" s="32"/>
      <c r="AF394" s="32"/>
      <c r="AG394" s="32"/>
      <c r="AH394" s="32"/>
      <c r="AI394" s="32"/>
      <c r="AJ394" s="32"/>
      <c r="AK394" s="32"/>
      <c r="AL394" s="32"/>
      <c r="AM394" s="32"/>
      <c r="AN394" s="32"/>
      <c r="AO394" s="32"/>
      <c r="AP394" s="32"/>
      <c r="AQ394" s="32"/>
      <c r="AR394" s="32"/>
      <c r="AS394" s="32"/>
      <c r="AT394" s="32"/>
      <c r="AU394" s="32"/>
      <c r="AV394" s="32"/>
    </row>
    <row r="395" spans="1:48" ht="28.5" customHeight="1" x14ac:dyDescent="0.25">
      <c r="A395" s="51">
        <f>'OSNOVNA PLAČA'!A395</f>
        <v>386</v>
      </c>
      <c r="B395" s="155" t="str">
        <f>+IF(LEN('OSNOVNA PLAČA'!B395)&gt;0,'OSNOVNA PLAČA'!B395,"")</f>
        <v>A386</v>
      </c>
      <c r="C395" s="52" t="str">
        <f>+IF(LEN('OSNOVNA PLAČA'!C395)&gt;0,'OSNOVNA PLAČA'!C395,"")</f>
        <v/>
      </c>
      <c r="D395" s="54" t="str">
        <f>+IF(LEN('OSNOVNA PLAČA'!D395)&gt;0,'OSNOVNA PLAČA'!D395,"")</f>
        <v/>
      </c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AA395" s="32"/>
      <c r="AB395" s="32"/>
      <c r="AC395" s="32"/>
      <c r="AD395" s="32"/>
      <c r="AE395" s="32"/>
      <c r="AF395" s="32"/>
      <c r="AG395" s="32"/>
      <c r="AH395" s="32"/>
      <c r="AI395" s="32"/>
      <c r="AJ395" s="32"/>
      <c r="AK395" s="32"/>
      <c r="AL395" s="32"/>
      <c r="AM395" s="32"/>
      <c r="AN395" s="32"/>
      <c r="AO395" s="32"/>
      <c r="AP395" s="32"/>
      <c r="AQ395" s="32"/>
      <c r="AR395" s="32"/>
      <c r="AS395" s="32"/>
      <c r="AT395" s="32"/>
      <c r="AU395" s="32"/>
      <c r="AV395" s="32"/>
    </row>
    <row r="396" spans="1:48" ht="28.5" customHeight="1" x14ac:dyDescent="0.25">
      <c r="A396" s="51">
        <f>'OSNOVNA PLAČA'!A396</f>
        <v>387</v>
      </c>
      <c r="B396" s="155" t="str">
        <f>+IF(LEN('OSNOVNA PLAČA'!B396)&gt;0,'OSNOVNA PLAČA'!B396,"")</f>
        <v>A387</v>
      </c>
      <c r="C396" s="52" t="str">
        <f>+IF(LEN('OSNOVNA PLAČA'!C396)&gt;0,'OSNOVNA PLAČA'!C396,"")</f>
        <v/>
      </c>
      <c r="D396" s="54" t="str">
        <f>+IF(LEN('OSNOVNA PLAČA'!D396)&gt;0,'OSNOVNA PLAČA'!D396,"")</f>
        <v/>
      </c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AA396" s="32"/>
      <c r="AB396" s="32"/>
      <c r="AC396" s="32"/>
      <c r="AD396" s="32"/>
      <c r="AE396" s="32"/>
      <c r="AF396" s="32"/>
      <c r="AG396" s="32"/>
      <c r="AH396" s="32"/>
      <c r="AI396" s="32"/>
      <c r="AJ396" s="32"/>
      <c r="AK396" s="32"/>
      <c r="AL396" s="32"/>
      <c r="AM396" s="32"/>
      <c r="AN396" s="32"/>
      <c r="AO396" s="32"/>
      <c r="AP396" s="32"/>
      <c r="AQ396" s="32"/>
      <c r="AR396" s="32"/>
      <c r="AS396" s="32"/>
      <c r="AT396" s="32"/>
      <c r="AU396" s="32"/>
      <c r="AV396" s="32"/>
    </row>
    <row r="397" spans="1:48" ht="28.5" customHeight="1" x14ac:dyDescent="0.25">
      <c r="A397" s="51">
        <f>'OSNOVNA PLAČA'!A397</f>
        <v>388</v>
      </c>
      <c r="B397" s="155" t="str">
        <f>+IF(LEN('OSNOVNA PLAČA'!B397)&gt;0,'OSNOVNA PLAČA'!B397,"")</f>
        <v>A388</v>
      </c>
      <c r="C397" s="52" t="str">
        <f>+IF(LEN('OSNOVNA PLAČA'!C397)&gt;0,'OSNOVNA PLAČA'!C397,"")</f>
        <v/>
      </c>
      <c r="D397" s="54" t="str">
        <f>+IF(LEN('OSNOVNA PLAČA'!D397)&gt;0,'OSNOVNA PLAČA'!D397,"")</f>
        <v/>
      </c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AA397" s="32"/>
      <c r="AB397" s="32"/>
      <c r="AC397" s="32"/>
      <c r="AD397" s="32"/>
      <c r="AE397" s="32"/>
      <c r="AF397" s="32"/>
      <c r="AG397" s="32"/>
      <c r="AH397" s="32"/>
      <c r="AI397" s="32"/>
      <c r="AJ397" s="32"/>
      <c r="AK397" s="32"/>
      <c r="AL397" s="32"/>
      <c r="AM397" s="32"/>
      <c r="AN397" s="32"/>
      <c r="AO397" s="32"/>
      <c r="AP397" s="32"/>
      <c r="AQ397" s="32"/>
      <c r="AR397" s="32"/>
      <c r="AS397" s="32"/>
      <c r="AT397" s="32"/>
      <c r="AU397" s="32"/>
      <c r="AV397" s="32"/>
    </row>
    <row r="398" spans="1:48" ht="28.5" customHeight="1" x14ac:dyDescent="0.25">
      <c r="A398" s="51">
        <f>'OSNOVNA PLAČA'!A398</f>
        <v>389</v>
      </c>
      <c r="B398" s="155" t="str">
        <f>+IF(LEN('OSNOVNA PLAČA'!B398)&gt;0,'OSNOVNA PLAČA'!B398,"")</f>
        <v>A389</v>
      </c>
      <c r="C398" s="52" t="str">
        <f>+IF(LEN('OSNOVNA PLAČA'!C398)&gt;0,'OSNOVNA PLAČA'!C398,"")</f>
        <v/>
      </c>
      <c r="D398" s="54" t="str">
        <f>+IF(LEN('OSNOVNA PLAČA'!D398)&gt;0,'OSNOVNA PLAČA'!D398,"")</f>
        <v/>
      </c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AA398" s="32"/>
      <c r="AB398" s="32"/>
      <c r="AC398" s="32"/>
      <c r="AD398" s="32"/>
      <c r="AE398" s="32"/>
      <c r="AF398" s="32"/>
      <c r="AG398" s="32"/>
      <c r="AH398" s="32"/>
      <c r="AI398" s="32"/>
      <c r="AJ398" s="32"/>
      <c r="AK398" s="32"/>
      <c r="AL398" s="32"/>
      <c r="AM398" s="32"/>
      <c r="AN398" s="32"/>
      <c r="AO398" s="32"/>
      <c r="AP398" s="32"/>
      <c r="AQ398" s="32"/>
      <c r="AR398" s="32"/>
      <c r="AS398" s="32"/>
      <c r="AT398" s="32"/>
      <c r="AU398" s="32"/>
      <c r="AV398" s="32"/>
    </row>
    <row r="399" spans="1:48" ht="28.5" customHeight="1" x14ac:dyDescent="0.25">
      <c r="A399" s="51">
        <f>'OSNOVNA PLAČA'!A399</f>
        <v>390</v>
      </c>
      <c r="B399" s="155" t="str">
        <f>+IF(LEN('OSNOVNA PLAČA'!B399)&gt;0,'OSNOVNA PLAČA'!B399,"")</f>
        <v>A390</v>
      </c>
      <c r="C399" s="52" t="str">
        <f>+IF(LEN('OSNOVNA PLAČA'!C399)&gt;0,'OSNOVNA PLAČA'!C399,"")</f>
        <v/>
      </c>
      <c r="D399" s="54" t="str">
        <f>+IF(LEN('OSNOVNA PLAČA'!D399)&gt;0,'OSNOVNA PLAČA'!D399,"")</f>
        <v/>
      </c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AA399" s="32"/>
      <c r="AB399" s="32"/>
      <c r="AC399" s="32"/>
      <c r="AD399" s="32"/>
      <c r="AE399" s="32"/>
      <c r="AF399" s="32"/>
      <c r="AG399" s="32"/>
      <c r="AH399" s="32"/>
      <c r="AI399" s="32"/>
      <c r="AJ399" s="32"/>
      <c r="AK399" s="32"/>
      <c r="AL399" s="32"/>
      <c r="AM399" s="32"/>
      <c r="AN399" s="32"/>
      <c r="AO399" s="32"/>
      <c r="AP399" s="32"/>
      <c r="AQ399" s="32"/>
      <c r="AR399" s="32"/>
      <c r="AS399" s="32"/>
      <c r="AT399" s="32"/>
      <c r="AU399" s="32"/>
      <c r="AV399" s="32"/>
    </row>
    <row r="400" spans="1:48" ht="28.5" customHeight="1" x14ac:dyDescent="0.25">
      <c r="A400" s="51">
        <f>'OSNOVNA PLAČA'!A400</f>
        <v>391</v>
      </c>
      <c r="B400" s="155" t="str">
        <f>+IF(LEN('OSNOVNA PLAČA'!B400)&gt;0,'OSNOVNA PLAČA'!B400,"")</f>
        <v>A391</v>
      </c>
      <c r="C400" s="52" t="str">
        <f>+IF(LEN('OSNOVNA PLAČA'!C400)&gt;0,'OSNOVNA PLAČA'!C400,"")</f>
        <v/>
      </c>
      <c r="D400" s="54" t="str">
        <f>+IF(LEN('OSNOVNA PLAČA'!D400)&gt;0,'OSNOVNA PLAČA'!D400,"")</f>
        <v/>
      </c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AA400" s="32"/>
      <c r="AB400" s="32"/>
      <c r="AC400" s="32"/>
      <c r="AD400" s="32"/>
      <c r="AE400" s="32"/>
      <c r="AF400" s="32"/>
      <c r="AG400" s="32"/>
      <c r="AH400" s="32"/>
      <c r="AI400" s="32"/>
      <c r="AJ400" s="32"/>
      <c r="AK400" s="32"/>
      <c r="AL400" s="32"/>
      <c r="AM400" s="32"/>
      <c r="AN400" s="32"/>
      <c r="AO400" s="32"/>
      <c r="AP400" s="32"/>
      <c r="AQ400" s="32"/>
      <c r="AR400" s="32"/>
      <c r="AS400" s="32"/>
      <c r="AT400" s="32"/>
      <c r="AU400" s="32"/>
      <c r="AV400" s="32"/>
    </row>
    <row r="401" spans="1:48" ht="28.5" customHeight="1" x14ac:dyDescent="0.25">
      <c r="A401" s="51">
        <f>'OSNOVNA PLAČA'!A401</f>
        <v>392</v>
      </c>
      <c r="B401" s="155" t="str">
        <f>+IF(LEN('OSNOVNA PLAČA'!B401)&gt;0,'OSNOVNA PLAČA'!B401,"")</f>
        <v>A392</v>
      </c>
      <c r="C401" s="52" t="str">
        <f>+IF(LEN('OSNOVNA PLAČA'!C401)&gt;0,'OSNOVNA PLAČA'!C401,"")</f>
        <v/>
      </c>
      <c r="D401" s="54" t="str">
        <f>+IF(LEN('OSNOVNA PLAČA'!D401)&gt;0,'OSNOVNA PLAČA'!D401,"")</f>
        <v/>
      </c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AA401" s="32"/>
      <c r="AB401" s="32"/>
      <c r="AC401" s="32"/>
      <c r="AD401" s="32"/>
      <c r="AE401" s="32"/>
      <c r="AF401" s="32"/>
      <c r="AG401" s="32"/>
      <c r="AH401" s="32"/>
      <c r="AI401" s="32"/>
      <c r="AJ401" s="32"/>
      <c r="AK401" s="32"/>
      <c r="AL401" s="32"/>
      <c r="AM401" s="32"/>
      <c r="AN401" s="32"/>
      <c r="AO401" s="32"/>
      <c r="AP401" s="32"/>
      <c r="AQ401" s="32"/>
      <c r="AR401" s="32"/>
      <c r="AS401" s="32"/>
      <c r="AT401" s="32"/>
      <c r="AU401" s="32"/>
      <c r="AV401" s="32"/>
    </row>
    <row r="402" spans="1:48" ht="28.5" customHeight="1" x14ac:dyDescent="0.25">
      <c r="A402" s="51">
        <f>'OSNOVNA PLAČA'!A402</f>
        <v>393</v>
      </c>
      <c r="B402" s="155" t="str">
        <f>+IF(LEN('OSNOVNA PLAČA'!B402)&gt;0,'OSNOVNA PLAČA'!B402,"")</f>
        <v>A393</v>
      </c>
      <c r="C402" s="52" t="str">
        <f>+IF(LEN('OSNOVNA PLAČA'!C402)&gt;0,'OSNOVNA PLAČA'!C402,"")</f>
        <v/>
      </c>
      <c r="D402" s="54" t="str">
        <f>+IF(LEN('OSNOVNA PLAČA'!D402)&gt;0,'OSNOVNA PLAČA'!D402,"")</f>
        <v/>
      </c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AA402" s="32"/>
      <c r="AB402" s="32"/>
      <c r="AC402" s="32"/>
      <c r="AD402" s="32"/>
      <c r="AE402" s="32"/>
      <c r="AF402" s="32"/>
      <c r="AG402" s="32"/>
      <c r="AH402" s="32"/>
      <c r="AI402" s="32"/>
      <c r="AJ402" s="32"/>
      <c r="AK402" s="32"/>
      <c r="AL402" s="32"/>
      <c r="AM402" s="32"/>
      <c r="AN402" s="32"/>
      <c r="AO402" s="32"/>
      <c r="AP402" s="32"/>
      <c r="AQ402" s="32"/>
      <c r="AR402" s="32"/>
      <c r="AS402" s="32"/>
      <c r="AT402" s="32"/>
      <c r="AU402" s="32"/>
      <c r="AV402" s="32"/>
    </row>
    <row r="403" spans="1:48" ht="28.5" customHeight="1" x14ac:dyDescent="0.25">
      <c r="A403" s="51">
        <f>'OSNOVNA PLAČA'!A403</f>
        <v>394</v>
      </c>
      <c r="B403" s="155" t="str">
        <f>+IF(LEN('OSNOVNA PLAČA'!B403)&gt;0,'OSNOVNA PLAČA'!B403,"")</f>
        <v>A394</v>
      </c>
      <c r="C403" s="52" t="str">
        <f>+IF(LEN('OSNOVNA PLAČA'!C403)&gt;0,'OSNOVNA PLAČA'!C403,"")</f>
        <v/>
      </c>
      <c r="D403" s="54" t="str">
        <f>+IF(LEN('OSNOVNA PLAČA'!D403)&gt;0,'OSNOVNA PLAČA'!D403,"")</f>
        <v/>
      </c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AA403" s="32"/>
      <c r="AB403" s="32"/>
      <c r="AC403" s="32"/>
      <c r="AD403" s="32"/>
      <c r="AE403" s="32"/>
      <c r="AF403" s="32"/>
      <c r="AG403" s="32"/>
      <c r="AH403" s="32"/>
      <c r="AI403" s="32"/>
      <c r="AJ403" s="32"/>
      <c r="AK403" s="32"/>
      <c r="AL403" s="32"/>
      <c r="AM403" s="32"/>
      <c r="AN403" s="32"/>
      <c r="AO403" s="32"/>
      <c r="AP403" s="32"/>
      <c r="AQ403" s="32"/>
      <c r="AR403" s="32"/>
      <c r="AS403" s="32"/>
      <c r="AT403" s="32"/>
      <c r="AU403" s="32"/>
      <c r="AV403" s="32"/>
    </row>
    <row r="404" spans="1:48" ht="28.5" customHeight="1" x14ac:dyDescent="0.25">
      <c r="A404" s="51">
        <f>'OSNOVNA PLAČA'!A404</f>
        <v>395</v>
      </c>
      <c r="B404" s="155" t="str">
        <f>+IF(LEN('OSNOVNA PLAČA'!B404)&gt;0,'OSNOVNA PLAČA'!B404,"")</f>
        <v>A395</v>
      </c>
      <c r="C404" s="52" t="str">
        <f>+IF(LEN('OSNOVNA PLAČA'!C404)&gt;0,'OSNOVNA PLAČA'!C404,"")</f>
        <v/>
      </c>
      <c r="D404" s="54" t="str">
        <f>+IF(LEN('OSNOVNA PLAČA'!D404)&gt;0,'OSNOVNA PLAČA'!D404,"")</f>
        <v/>
      </c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AA404" s="32"/>
      <c r="AB404" s="32"/>
      <c r="AC404" s="32"/>
      <c r="AD404" s="32"/>
      <c r="AE404" s="32"/>
      <c r="AF404" s="32"/>
      <c r="AG404" s="32"/>
      <c r="AH404" s="32"/>
      <c r="AI404" s="32"/>
      <c r="AJ404" s="32"/>
      <c r="AK404" s="32"/>
      <c r="AL404" s="32"/>
      <c r="AM404" s="32"/>
      <c r="AN404" s="32"/>
      <c r="AO404" s="32"/>
      <c r="AP404" s="32"/>
      <c r="AQ404" s="32"/>
      <c r="AR404" s="32"/>
      <c r="AS404" s="32"/>
      <c r="AT404" s="32"/>
      <c r="AU404" s="32"/>
      <c r="AV404" s="32"/>
    </row>
    <row r="405" spans="1:48" ht="28.5" customHeight="1" x14ac:dyDescent="0.25">
      <c r="A405" s="51">
        <f>'OSNOVNA PLAČA'!A405</f>
        <v>396</v>
      </c>
      <c r="B405" s="155" t="str">
        <f>+IF(LEN('OSNOVNA PLAČA'!B405)&gt;0,'OSNOVNA PLAČA'!B405,"")</f>
        <v>A396</v>
      </c>
      <c r="C405" s="52" t="str">
        <f>+IF(LEN('OSNOVNA PLAČA'!C405)&gt;0,'OSNOVNA PLAČA'!C405,"")</f>
        <v/>
      </c>
      <c r="D405" s="54" t="str">
        <f>+IF(LEN('OSNOVNA PLAČA'!D405)&gt;0,'OSNOVNA PLAČA'!D405,"")</f>
        <v/>
      </c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AA405" s="32"/>
      <c r="AB405" s="32"/>
      <c r="AC405" s="32"/>
      <c r="AD405" s="32"/>
      <c r="AE405" s="32"/>
      <c r="AF405" s="32"/>
      <c r="AG405" s="32"/>
      <c r="AH405" s="32"/>
      <c r="AI405" s="32"/>
      <c r="AJ405" s="32"/>
      <c r="AK405" s="32"/>
      <c r="AL405" s="32"/>
      <c r="AM405" s="32"/>
      <c r="AN405" s="32"/>
      <c r="AO405" s="32"/>
      <c r="AP405" s="32"/>
      <c r="AQ405" s="32"/>
      <c r="AR405" s="32"/>
      <c r="AS405" s="32"/>
      <c r="AT405" s="32"/>
      <c r="AU405" s="32"/>
      <c r="AV405" s="32"/>
    </row>
    <row r="406" spans="1:48" ht="28.5" customHeight="1" x14ac:dyDescent="0.25">
      <c r="A406" s="51">
        <f>'OSNOVNA PLAČA'!A406</f>
        <v>397</v>
      </c>
      <c r="B406" s="155" t="str">
        <f>+IF(LEN('OSNOVNA PLAČA'!B406)&gt;0,'OSNOVNA PLAČA'!B406,"")</f>
        <v>A397</v>
      </c>
      <c r="C406" s="52" t="str">
        <f>+IF(LEN('OSNOVNA PLAČA'!C406)&gt;0,'OSNOVNA PLAČA'!C406,"")</f>
        <v/>
      </c>
      <c r="D406" s="54" t="str">
        <f>+IF(LEN('OSNOVNA PLAČA'!D406)&gt;0,'OSNOVNA PLAČA'!D406,"")</f>
        <v/>
      </c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AA406" s="32"/>
      <c r="AB406" s="32"/>
      <c r="AC406" s="32"/>
      <c r="AD406" s="32"/>
      <c r="AE406" s="32"/>
      <c r="AF406" s="32"/>
      <c r="AG406" s="32"/>
      <c r="AH406" s="32"/>
      <c r="AI406" s="32"/>
      <c r="AJ406" s="32"/>
      <c r="AK406" s="32"/>
      <c r="AL406" s="32"/>
      <c r="AM406" s="32"/>
      <c r="AN406" s="32"/>
      <c r="AO406" s="32"/>
      <c r="AP406" s="32"/>
      <c r="AQ406" s="32"/>
      <c r="AR406" s="32"/>
      <c r="AS406" s="32"/>
      <c r="AT406" s="32"/>
      <c r="AU406" s="32"/>
      <c r="AV406" s="32"/>
    </row>
    <row r="407" spans="1:48" ht="28.5" customHeight="1" x14ac:dyDescent="0.25">
      <c r="A407" s="51">
        <f>'OSNOVNA PLAČA'!A407</f>
        <v>398</v>
      </c>
      <c r="B407" s="155" t="str">
        <f>+IF(LEN('OSNOVNA PLAČA'!B407)&gt;0,'OSNOVNA PLAČA'!B407,"")</f>
        <v>A398</v>
      </c>
      <c r="C407" s="52" t="str">
        <f>+IF(LEN('OSNOVNA PLAČA'!C407)&gt;0,'OSNOVNA PLAČA'!C407,"")</f>
        <v/>
      </c>
      <c r="D407" s="54" t="str">
        <f>+IF(LEN('OSNOVNA PLAČA'!D407)&gt;0,'OSNOVNA PLAČA'!D407,"")</f>
        <v/>
      </c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AA407" s="32"/>
      <c r="AB407" s="32"/>
      <c r="AC407" s="32"/>
      <c r="AD407" s="32"/>
      <c r="AE407" s="32"/>
      <c r="AF407" s="32"/>
      <c r="AG407" s="32"/>
      <c r="AH407" s="32"/>
      <c r="AI407" s="32"/>
      <c r="AJ407" s="32"/>
      <c r="AK407" s="32"/>
      <c r="AL407" s="32"/>
      <c r="AM407" s="32"/>
      <c r="AN407" s="32"/>
      <c r="AO407" s="32"/>
      <c r="AP407" s="32"/>
      <c r="AQ407" s="32"/>
      <c r="AR407" s="32"/>
      <c r="AS407" s="32"/>
      <c r="AT407" s="32"/>
      <c r="AU407" s="32"/>
      <c r="AV407" s="32"/>
    </row>
    <row r="408" spans="1:48" ht="28.5" customHeight="1" x14ac:dyDescent="0.25">
      <c r="A408" s="51">
        <f>'OSNOVNA PLAČA'!A408</f>
        <v>399</v>
      </c>
      <c r="B408" s="155" t="str">
        <f>+IF(LEN('OSNOVNA PLAČA'!B408)&gt;0,'OSNOVNA PLAČA'!B408,"")</f>
        <v>A399</v>
      </c>
      <c r="C408" s="52" t="str">
        <f>+IF(LEN('OSNOVNA PLAČA'!C408)&gt;0,'OSNOVNA PLAČA'!C408,"")</f>
        <v/>
      </c>
      <c r="D408" s="54" t="str">
        <f>+IF(LEN('OSNOVNA PLAČA'!D408)&gt;0,'OSNOVNA PLAČA'!D408,"")</f>
        <v/>
      </c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AA408" s="32"/>
      <c r="AB408" s="32"/>
      <c r="AC408" s="32"/>
      <c r="AD408" s="32"/>
      <c r="AE408" s="32"/>
      <c r="AF408" s="32"/>
      <c r="AG408" s="32"/>
      <c r="AH408" s="32"/>
      <c r="AI408" s="32"/>
      <c r="AJ408" s="32"/>
      <c r="AK408" s="32"/>
      <c r="AL408" s="32"/>
      <c r="AM408" s="32"/>
      <c r="AN408" s="32"/>
      <c r="AO408" s="32"/>
      <c r="AP408" s="32"/>
      <c r="AQ408" s="32"/>
      <c r="AR408" s="32"/>
      <c r="AS408" s="32"/>
      <c r="AT408" s="32"/>
      <c r="AU408" s="32"/>
      <c r="AV408" s="32"/>
    </row>
    <row r="409" spans="1:48" ht="28.5" customHeight="1" x14ac:dyDescent="0.25">
      <c r="A409" s="51">
        <f>'OSNOVNA PLAČA'!A409</f>
        <v>400</v>
      </c>
      <c r="B409" s="155" t="str">
        <f>+IF(LEN('OSNOVNA PLAČA'!B409)&gt;0,'OSNOVNA PLAČA'!B409,"")</f>
        <v>A400</v>
      </c>
      <c r="C409" s="52" t="str">
        <f>+IF(LEN('OSNOVNA PLAČA'!C409)&gt;0,'OSNOVNA PLAČA'!C409,"")</f>
        <v/>
      </c>
      <c r="D409" s="54" t="str">
        <f>+IF(LEN('OSNOVNA PLAČA'!D409)&gt;0,'OSNOVNA PLAČA'!D409,"")</f>
        <v/>
      </c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AA409" s="32"/>
      <c r="AB409" s="32"/>
      <c r="AC409" s="32"/>
      <c r="AD409" s="32"/>
      <c r="AE409" s="32"/>
      <c r="AF409" s="32"/>
      <c r="AG409" s="32"/>
      <c r="AH409" s="32"/>
      <c r="AI409" s="32"/>
      <c r="AJ409" s="32"/>
      <c r="AK409" s="32"/>
      <c r="AL409" s="32"/>
      <c r="AM409" s="32"/>
      <c r="AN409" s="32"/>
      <c r="AO409" s="32"/>
      <c r="AP409" s="32"/>
      <c r="AQ409" s="32"/>
      <c r="AR409" s="32"/>
      <c r="AS409" s="32"/>
      <c r="AT409" s="32"/>
      <c r="AU409" s="32"/>
      <c r="AV409" s="32"/>
    </row>
    <row r="410" spans="1:48" ht="28.5" customHeight="1" x14ac:dyDescent="0.25">
      <c r="A410" s="51">
        <f>'OSNOVNA PLAČA'!A410</f>
        <v>401</v>
      </c>
      <c r="B410" s="155" t="str">
        <f>+IF(LEN('OSNOVNA PLAČA'!B410)&gt;0,'OSNOVNA PLAČA'!B410,"")</f>
        <v>A401</v>
      </c>
      <c r="C410" s="52" t="str">
        <f>+IF(LEN('OSNOVNA PLAČA'!C410)&gt;0,'OSNOVNA PLAČA'!C410,"")</f>
        <v/>
      </c>
      <c r="D410" s="54" t="str">
        <f>+IF(LEN('OSNOVNA PLAČA'!D410)&gt;0,'OSNOVNA PLAČA'!D410,"")</f>
        <v/>
      </c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AA410" s="32"/>
      <c r="AB410" s="32"/>
      <c r="AC410" s="32"/>
      <c r="AD410" s="32"/>
      <c r="AE410" s="32"/>
      <c r="AF410" s="32"/>
      <c r="AG410" s="32"/>
      <c r="AH410" s="32"/>
      <c r="AI410" s="32"/>
      <c r="AJ410" s="32"/>
      <c r="AK410" s="32"/>
      <c r="AL410" s="32"/>
      <c r="AM410" s="32"/>
      <c r="AN410" s="32"/>
      <c r="AO410" s="32"/>
      <c r="AP410" s="32"/>
      <c r="AQ410" s="32"/>
      <c r="AR410" s="32"/>
      <c r="AS410" s="32"/>
      <c r="AT410" s="32"/>
      <c r="AU410" s="32"/>
      <c r="AV410" s="32"/>
    </row>
    <row r="411" spans="1:48" ht="28.5" customHeight="1" x14ac:dyDescent="0.25">
      <c r="A411" s="51">
        <f>'OSNOVNA PLAČA'!A411</f>
        <v>402</v>
      </c>
      <c r="B411" s="155" t="str">
        <f>+IF(LEN('OSNOVNA PLAČA'!B411)&gt;0,'OSNOVNA PLAČA'!B411,"")</f>
        <v>A402</v>
      </c>
      <c r="C411" s="52" t="str">
        <f>+IF(LEN('OSNOVNA PLAČA'!C411)&gt;0,'OSNOVNA PLAČA'!C411,"")</f>
        <v/>
      </c>
      <c r="D411" s="54" t="str">
        <f>+IF(LEN('OSNOVNA PLAČA'!D411)&gt;0,'OSNOVNA PLAČA'!D411,"")</f>
        <v/>
      </c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AA411" s="32"/>
      <c r="AB411" s="32"/>
      <c r="AC411" s="32"/>
      <c r="AD411" s="32"/>
      <c r="AE411" s="32"/>
      <c r="AF411" s="32"/>
      <c r="AG411" s="32"/>
      <c r="AH411" s="32"/>
      <c r="AI411" s="32"/>
      <c r="AJ411" s="32"/>
      <c r="AK411" s="32"/>
      <c r="AL411" s="32"/>
      <c r="AM411" s="32"/>
      <c r="AN411" s="32"/>
      <c r="AO411" s="32"/>
      <c r="AP411" s="32"/>
      <c r="AQ411" s="32"/>
      <c r="AR411" s="32"/>
      <c r="AS411" s="32"/>
      <c r="AT411" s="32"/>
      <c r="AU411" s="32"/>
      <c r="AV411" s="32"/>
    </row>
    <row r="412" spans="1:48" ht="28.5" customHeight="1" x14ac:dyDescent="0.25">
      <c r="A412" s="51">
        <f>'OSNOVNA PLAČA'!A412</f>
        <v>403</v>
      </c>
      <c r="B412" s="155" t="str">
        <f>+IF(LEN('OSNOVNA PLAČA'!B412)&gt;0,'OSNOVNA PLAČA'!B412,"")</f>
        <v>A403</v>
      </c>
      <c r="C412" s="52" t="str">
        <f>+IF(LEN('OSNOVNA PLAČA'!C412)&gt;0,'OSNOVNA PLAČA'!C412,"")</f>
        <v/>
      </c>
      <c r="D412" s="54" t="str">
        <f>+IF(LEN('OSNOVNA PLAČA'!D412)&gt;0,'OSNOVNA PLAČA'!D412,"")</f>
        <v/>
      </c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AA412" s="32"/>
      <c r="AB412" s="32"/>
      <c r="AC412" s="32"/>
      <c r="AD412" s="32"/>
      <c r="AE412" s="32"/>
      <c r="AF412" s="32"/>
      <c r="AG412" s="32"/>
      <c r="AH412" s="32"/>
      <c r="AI412" s="32"/>
      <c r="AJ412" s="32"/>
      <c r="AK412" s="32"/>
      <c r="AL412" s="32"/>
      <c r="AM412" s="32"/>
      <c r="AN412" s="32"/>
      <c r="AO412" s="32"/>
      <c r="AP412" s="32"/>
      <c r="AQ412" s="32"/>
      <c r="AR412" s="32"/>
      <c r="AS412" s="32"/>
      <c r="AT412" s="32"/>
      <c r="AU412" s="32"/>
      <c r="AV412" s="32"/>
    </row>
    <row r="413" spans="1:48" ht="28.5" customHeight="1" x14ac:dyDescent="0.25">
      <c r="A413" s="51">
        <f>'OSNOVNA PLAČA'!A413</f>
        <v>404</v>
      </c>
      <c r="B413" s="155" t="str">
        <f>+IF(LEN('OSNOVNA PLAČA'!B413)&gt;0,'OSNOVNA PLAČA'!B413,"")</f>
        <v>A404</v>
      </c>
      <c r="C413" s="52" t="str">
        <f>+IF(LEN('OSNOVNA PLAČA'!C413)&gt;0,'OSNOVNA PLAČA'!C413,"")</f>
        <v/>
      </c>
      <c r="D413" s="54" t="str">
        <f>+IF(LEN('OSNOVNA PLAČA'!D413)&gt;0,'OSNOVNA PLAČA'!D413,"")</f>
        <v/>
      </c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AA413" s="32"/>
      <c r="AB413" s="32"/>
      <c r="AC413" s="32"/>
      <c r="AD413" s="32"/>
      <c r="AE413" s="32"/>
      <c r="AF413" s="32"/>
      <c r="AG413" s="32"/>
      <c r="AH413" s="32"/>
      <c r="AI413" s="32"/>
      <c r="AJ413" s="32"/>
      <c r="AK413" s="32"/>
      <c r="AL413" s="32"/>
      <c r="AM413" s="32"/>
      <c r="AN413" s="32"/>
      <c r="AO413" s="32"/>
      <c r="AP413" s="32"/>
      <c r="AQ413" s="32"/>
      <c r="AR413" s="32"/>
      <c r="AS413" s="32"/>
      <c r="AT413" s="32"/>
      <c r="AU413" s="32"/>
      <c r="AV413" s="32"/>
    </row>
    <row r="414" spans="1:48" ht="28.5" customHeight="1" x14ac:dyDescent="0.25">
      <c r="A414" s="51">
        <f>'OSNOVNA PLAČA'!A414</f>
        <v>405</v>
      </c>
      <c r="B414" s="155" t="str">
        <f>+IF(LEN('OSNOVNA PLAČA'!B414)&gt;0,'OSNOVNA PLAČA'!B414,"")</f>
        <v>A405</v>
      </c>
      <c r="C414" s="52" t="str">
        <f>+IF(LEN('OSNOVNA PLAČA'!C414)&gt;0,'OSNOVNA PLAČA'!C414,"")</f>
        <v/>
      </c>
      <c r="D414" s="54" t="str">
        <f>+IF(LEN('OSNOVNA PLAČA'!D414)&gt;0,'OSNOVNA PLAČA'!D414,"")</f>
        <v/>
      </c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AA414" s="32"/>
      <c r="AB414" s="32"/>
      <c r="AC414" s="32"/>
      <c r="AD414" s="32"/>
      <c r="AE414" s="32"/>
      <c r="AF414" s="32"/>
      <c r="AG414" s="32"/>
      <c r="AH414" s="32"/>
      <c r="AI414" s="32"/>
      <c r="AJ414" s="32"/>
      <c r="AK414" s="32"/>
      <c r="AL414" s="32"/>
      <c r="AM414" s="32"/>
      <c r="AN414" s="32"/>
      <c r="AO414" s="32"/>
      <c r="AP414" s="32"/>
      <c r="AQ414" s="32"/>
      <c r="AR414" s="32"/>
      <c r="AS414" s="32"/>
      <c r="AT414" s="32"/>
      <c r="AU414" s="32"/>
      <c r="AV414" s="32"/>
    </row>
    <row r="415" spans="1:48" ht="28.5" customHeight="1" x14ac:dyDescent="0.25">
      <c r="A415" s="51">
        <f>'OSNOVNA PLAČA'!A415</f>
        <v>406</v>
      </c>
      <c r="B415" s="155" t="str">
        <f>+IF(LEN('OSNOVNA PLAČA'!B415)&gt;0,'OSNOVNA PLAČA'!B415,"")</f>
        <v>A406</v>
      </c>
      <c r="C415" s="52" t="str">
        <f>+IF(LEN('OSNOVNA PLAČA'!C415)&gt;0,'OSNOVNA PLAČA'!C415,"")</f>
        <v/>
      </c>
      <c r="D415" s="54" t="str">
        <f>+IF(LEN('OSNOVNA PLAČA'!D415)&gt;0,'OSNOVNA PLAČA'!D415,"")</f>
        <v/>
      </c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AA415" s="32"/>
      <c r="AB415" s="32"/>
      <c r="AC415" s="32"/>
      <c r="AD415" s="32"/>
      <c r="AE415" s="32"/>
      <c r="AF415" s="32"/>
      <c r="AG415" s="32"/>
      <c r="AH415" s="32"/>
      <c r="AI415" s="32"/>
      <c r="AJ415" s="32"/>
      <c r="AK415" s="32"/>
      <c r="AL415" s="32"/>
      <c r="AM415" s="32"/>
      <c r="AN415" s="32"/>
      <c r="AO415" s="32"/>
      <c r="AP415" s="32"/>
      <c r="AQ415" s="32"/>
      <c r="AR415" s="32"/>
      <c r="AS415" s="32"/>
      <c r="AT415" s="32"/>
      <c r="AU415" s="32"/>
      <c r="AV415" s="32"/>
    </row>
    <row r="416" spans="1:48" ht="28.5" customHeight="1" x14ac:dyDescent="0.25">
      <c r="A416" s="51">
        <f>'OSNOVNA PLAČA'!A416</f>
        <v>407</v>
      </c>
      <c r="B416" s="155" t="str">
        <f>+IF(LEN('OSNOVNA PLAČA'!B416)&gt;0,'OSNOVNA PLAČA'!B416,"")</f>
        <v>A407</v>
      </c>
      <c r="C416" s="52" t="str">
        <f>+IF(LEN('OSNOVNA PLAČA'!C416)&gt;0,'OSNOVNA PLAČA'!C416,"")</f>
        <v/>
      </c>
      <c r="D416" s="54" t="str">
        <f>+IF(LEN('OSNOVNA PLAČA'!D416)&gt;0,'OSNOVNA PLAČA'!D416,"")</f>
        <v/>
      </c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AA416" s="32"/>
      <c r="AB416" s="32"/>
      <c r="AC416" s="32"/>
      <c r="AD416" s="32"/>
      <c r="AE416" s="32"/>
      <c r="AF416" s="32"/>
      <c r="AG416" s="32"/>
      <c r="AH416" s="32"/>
      <c r="AI416" s="32"/>
      <c r="AJ416" s="32"/>
      <c r="AK416" s="32"/>
      <c r="AL416" s="32"/>
      <c r="AM416" s="32"/>
      <c r="AN416" s="32"/>
      <c r="AO416" s="32"/>
      <c r="AP416" s="32"/>
      <c r="AQ416" s="32"/>
      <c r="AR416" s="32"/>
      <c r="AS416" s="32"/>
      <c r="AT416" s="32"/>
      <c r="AU416" s="32"/>
      <c r="AV416" s="32"/>
    </row>
    <row r="417" spans="1:48" ht="28.5" customHeight="1" x14ac:dyDescent="0.25">
      <c r="A417" s="51">
        <f>'OSNOVNA PLAČA'!A417</f>
        <v>408</v>
      </c>
      <c r="B417" s="155" t="str">
        <f>+IF(LEN('OSNOVNA PLAČA'!B417)&gt;0,'OSNOVNA PLAČA'!B417,"")</f>
        <v>A408</v>
      </c>
      <c r="C417" s="52" t="str">
        <f>+IF(LEN('OSNOVNA PLAČA'!C417)&gt;0,'OSNOVNA PLAČA'!C417,"")</f>
        <v/>
      </c>
      <c r="D417" s="54" t="str">
        <f>+IF(LEN('OSNOVNA PLAČA'!D417)&gt;0,'OSNOVNA PLAČA'!D417,"")</f>
        <v/>
      </c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AA417" s="32"/>
      <c r="AB417" s="32"/>
      <c r="AC417" s="32"/>
      <c r="AD417" s="32"/>
      <c r="AE417" s="32"/>
      <c r="AF417" s="32"/>
      <c r="AG417" s="32"/>
      <c r="AH417" s="32"/>
      <c r="AI417" s="32"/>
      <c r="AJ417" s="32"/>
      <c r="AK417" s="32"/>
      <c r="AL417" s="32"/>
      <c r="AM417" s="32"/>
      <c r="AN417" s="32"/>
      <c r="AO417" s="32"/>
      <c r="AP417" s="32"/>
      <c r="AQ417" s="32"/>
      <c r="AR417" s="32"/>
      <c r="AS417" s="32"/>
      <c r="AT417" s="32"/>
      <c r="AU417" s="32"/>
      <c r="AV417" s="32"/>
    </row>
    <row r="418" spans="1:48" ht="28.5" customHeight="1" x14ac:dyDescent="0.25">
      <c r="A418" s="51">
        <f>'OSNOVNA PLAČA'!A418</f>
        <v>409</v>
      </c>
      <c r="B418" s="155" t="str">
        <f>+IF(LEN('OSNOVNA PLAČA'!B418)&gt;0,'OSNOVNA PLAČA'!B418,"")</f>
        <v>A409</v>
      </c>
      <c r="C418" s="52" t="str">
        <f>+IF(LEN('OSNOVNA PLAČA'!C418)&gt;0,'OSNOVNA PLAČA'!C418,"")</f>
        <v/>
      </c>
      <c r="D418" s="54" t="str">
        <f>+IF(LEN('OSNOVNA PLAČA'!D418)&gt;0,'OSNOVNA PLAČA'!D418,"")</f>
        <v/>
      </c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AA418" s="32"/>
      <c r="AB418" s="32"/>
      <c r="AC418" s="32"/>
      <c r="AD418" s="32"/>
      <c r="AE418" s="32"/>
      <c r="AF418" s="32"/>
      <c r="AG418" s="32"/>
      <c r="AH418" s="32"/>
      <c r="AI418" s="32"/>
      <c r="AJ418" s="32"/>
      <c r="AK418" s="32"/>
      <c r="AL418" s="32"/>
      <c r="AM418" s="32"/>
      <c r="AN418" s="32"/>
      <c r="AO418" s="32"/>
      <c r="AP418" s="32"/>
      <c r="AQ418" s="32"/>
      <c r="AR418" s="32"/>
      <c r="AS418" s="32"/>
      <c r="AT418" s="32"/>
      <c r="AU418" s="32"/>
      <c r="AV418" s="32"/>
    </row>
    <row r="419" spans="1:48" ht="28.5" customHeight="1" x14ac:dyDescent="0.25">
      <c r="A419" s="51">
        <f>'OSNOVNA PLAČA'!A419</f>
        <v>410</v>
      </c>
      <c r="B419" s="155" t="str">
        <f>+IF(LEN('OSNOVNA PLAČA'!B419)&gt;0,'OSNOVNA PLAČA'!B419,"")</f>
        <v>A410</v>
      </c>
      <c r="C419" s="52" t="str">
        <f>+IF(LEN('OSNOVNA PLAČA'!C419)&gt;0,'OSNOVNA PLAČA'!C419,"")</f>
        <v/>
      </c>
      <c r="D419" s="54" t="str">
        <f>+IF(LEN('OSNOVNA PLAČA'!D419)&gt;0,'OSNOVNA PLAČA'!D419,"")</f>
        <v/>
      </c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AA419" s="32"/>
      <c r="AB419" s="32"/>
      <c r="AC419" s="32"/>
      <c r="AD419" s="32"/>
      <c r="AE419" s="32"/>
      <c r="AF419" s="32"/>
      <c r="AG419" s="32"/>
      <c r="AH419" s="32"/>
      <c r="AI419" s="32"/>
      <c r="AJ419" s="32"/>
      <c r="AK419" s="32"/>
      <c r="AL419" s="32"/>
      <c r="AM419" s="32"/>
      <c r="AN419" s="32"/>
      <c r="AO419" s="32"/>
      <c r="AP419" s="32"/>
      <c r="AQ419" s="32"/>
      <c r="AR419" s="32"/>
      <c r="AS419" s="32"/>
      <c r="AT419" s="32"/>
      <c r="AU419" s="32"/>
      <c r="AV419" s="32"/>
    </row>
    <row r="420" spans="1:48" ht="28.5" customHeight="1" x14ac:dyDescent="0.25">
      <c r="A420" s="51">
        <f>'OSNOVNA PLAČA'!A420</f>
        <v>411</v>
      </c>
      <c r="B420" s="155" t="str">
        <f>+IF(LEN('OSNOVNA PLAČA'!B420)&gt;0,'OSNOVNA PLAČA'!B420,"")</f>
        <v>A411</v>
      </c>
      <c r="C420" s="52" t="str">
        <f>+IF(LEN('OSNOVNA PLAČA'!C420)&gt;0,'OSNOVNA PLAČA'!C420,"")</f>
        <v/>
      </c>
      <c r="D420" s="54" t="str">
        <f>+IF(LEN('OSNOVNA PLAČA'!D420)&gt;0,'OSNOVNA PLAČA'!D420,"")</f>
        <v/>
      </c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AA420" s="32"/>
      <c r="AB420" s="32"/>
      <c r="AC420" s="32"/>
      <c r="AD420" s="32"/>
      <c r="AE420" s="32"/>
      <c r="AF420" s="32"/>
      <c r="AG420" s="32"/>
      <c r="AH420" s="32"/>
      <c r="AI420" s="32"/>
      <c r="AJ420" s="32"/>
      <c r="AK420" s="32"/>
      <c r="AL420" s="32"/>
      <c r="AM420" s="32"/>
      <c r="AN420" s="32"/>
      <c r="AO420" s="32"/>
      <c r="AP420" s="32"/>
      <c r="AQ420" s="32"/>
      <c r="AR420" s="32"/>
      <c r="AS420" s="32"/>
      <c r="AT420" s="32"/>
      <c r="AU420" s="32"/>
      <c r="AV420" s="32"/>
    </row>
    <row r="421" spans="1:48" ht="28.5" customHeight="1" x14ac:dyDescent="0.25">
      <c r="A421" s="51">
        <f>'OSNOVNA PLAČA'!A421</f>
        <v>412</v>
      </c>
      <c r="B421" s="155" t="str">
        <f>+IF(LEN('OSNOVNA PLAČA'!B421)&gt;0,'OSNOVNA PLAČA'!B421,"")</f>
        <v>A412</v>
      </c>
      <c r="C421" s="52" t="str">
        <f>+IF(LEN('OSNOVNA PLAČA'!C421)&gt;0,'OSNOVNA PLAČA'!C421,"")</f>
        <v/>
      </c>
      <c r="D421" s="54" t="str">
        <f>+IF(LEN('OSNOVNA PLAČA'!D421)&gt;0,'OSNOVNA PLAČA'!D421,"")</f>
        <v/>
      </c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AA421" s="32"/>
      <c r="AB421" s="32"/>
      <c r="AC421" s="32"/>
      <c r="AD421" s="32"/>
      <c r="AE421" s="32"/>
      <c r="AF421" s="32"/>
      <c r="AG421" s="32"/>
      <c r="AH421" s="32"/>
      <c r="AI421" s="32"/>
      <c r="AJ421" s="32"/>
      <c r="AK421" s="32"/>
      <c r="AL421" s="32"/>
      <c r="AM421" s="32"/>
      <c r="AN421" s="32"/>
      <c r="AO421" s="32"/>
      <c r="AP421" s="32"/>
      <c r="AQ421" s="32"/>
      <c r="AR421" s="32"/>
      <c r="AS421" s="32"/>
      <c r="AT421" s="32"/>
      <c r="AU421" s="32"/>
      <c r="AV421" s="32"/>
    </row>
    <row r="422" spans="1:48" ht="28.5" customHeight="1" x14ac:dyDescent="0.25">
      <c r="A422" s="51">
        <f>'OSNOVNA PLAČA'!A422</f>
        <v>413</v>
      </c>
      <c r="B422" s="155" t="str">
        <f>+IF(LEN('OSNOVNA PLAČA'!B422)&gt;0,'OSNOVNA PLAČA'!B422,"")</f>
        <v>A413</v>
      </c>
      <c r="C422" s="52" t="str">
        <f>+IF(LEN('OSNOVNA PLAČA'!C422)&gt;0,'OSNOVNA PLAČA'!C422,"")</f>
        <v/>
      </c>
      <c r="D422" s="54" t="str">
        <f>+IF(LEN('OSNOVNA PLAČA'!D422)&gt;0,'OSNOVNA PLAČA'!D422,"")</f>
        <v/>
      </c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AA422" s="32"/>
      <c r="AB422" s="32"/>
      <c r="AC422" s="32"/>
      <c r="AD422" s="32"/>
      <c r="AE422" s="32"/>
      <c r="AF422" s="32"/>
      <c r="AG422" s="32"/>
      <c r="AH422" s="32"/>
      <c r="AI422" s="32"/>
      <c r="AJ422" s="32"/>
      <c r="AK422" s="32"/>
      <c r="AL422" s="32"/>
      <c r="AM422" s="32"/>
      <c r="AN422" s="32"/>
      <c r="AO422" s="32"/>
      <c r="AP422" s="32"/>
      <c r="AQ422" s="32"/>
      <c r="AR422" s="32"/>
      <c r="AS422" s="32"/>
      <c r="AT422" s="32"/>
      <c r="AU422" s="32"/>
      <c r="AV422" s="32"/>
    </row>
    <row r="423" spans="1:48" ht="28.5" customHeight="1" x14ac:dyDescent="0.25">
      <c r="A423" s="51">
        <f>'OSNOVNA PLAČA'!A423</f>
        <v>414</v>
      </c>
      <c r="B423" s="155" t="str">
        <f>+IF(LEN('OSNOVNA PLAČA'!B423)&gt;0,'OSNOVNA PLAČA'!B423,"")</f>
        <v>A414</v>
      </c>
      <c r="C423" s="52" t="str">
        <f>+IF(LEN('OSNOVNA PLAČA'!C423)&gt;0,'OSNOVNA PLAČA'!C423,"")</f>
        <v/>
      </c>
      <c r="D423" s="54" t="str">
        <f>+IF(LEN('OSNOVNA PLAČA'!D423)&gt;0,'OSNOVNA PLAČA'!D423,"")</f>
        <v/>
      </c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AA423" s="32"/>
      <c r="AB423" s="32"/>
      <c r="AC423" s="32"/>
      <c r="AD423" s="32"/>
      <c r="AE423" s="32"/>
      <c r="AF423" s="32"/>
      <c r="AG423" s="32"/>
      <c r="AH423" s="32"/>
      <c r="AI423" s="32"/>
      <c r="AJ423" s="32"/>
      <c r="AK423" s="32"/>
      <c r="AL423" s="32"/>
      <c r="AM423" s="32"/>
      <c r="AN423" s="32"/>
      <c r="AO423" s="32"/>
      <c r="AP423" s="32"/>
      <c r="AQ423" s="32"/>
      <c r="AR423" s="32"/>
      <c r="AS423" s="32"/>
      <c r="AT423" s="32"/>
      <c r="AU423" s="32"/>
      <c r="AV423" s="32"/>
    </row>
    <row r="424" spans="1:48" ht="28.5" customHeight="1" x14ac:dyDescent="0.25">
      <c r="A424" s="51">
        <f>'OSNOVNA PLAČA'!A424</f>
        <v>415</v>
      </c>
      <c r="B424" s="155" t="str">
        <f>+IF(LEN('OSNOVNA PLAČA'!B424)&gt;0,'OSNOVNA PLAČA'!B424,"")</f>
        <v>A415</v>
      </c>
      <c r="C424" s="52" t="str">
        <f>+IF(LEN('OSNOVNA PLAČA'!C424)&gt;0,'OSNOVNA PLAČA'!C424,"")</f>
        <v/>
      </c>
      <c r="D424" s="54" t="str">
        <f>+IF(LEN('OSNOVNA PLAČA'!D424)&gt;0,'OSNOVNA PLAČA'!D424,"")</f>
        <v/>
      </c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AA424" s="32"/>
      <c r="AB424" s="32"/>
      <c r="AC424" s="32"/>
      <c r="AD424" s="32"/>
      <c r="AE424" s="32"/>
      <c r="AF424" s="32"/>
      <c r="AG424" s="32"/>
      <c r="AH424" s="32"/>
      <c r="AI424" s="32"/>
      <c r="AJ424" s="32"/>
      <c r="AK424" s="32"/>
      <c r="AL424" s="32"/>
      <c r="AM424" s="32"/>
      <c r="AN424" s="32"/>
      <c r="AO424" s="32"/>
      <c r="AP424" s="32"/>
      <c r="AQ424" s="32"/>
      <c r="AR424" s="32"/>
      <c r="AS424" s="32"/>
      <c r="AT424" s="32"/>
      <c r="AU424" s="32"/>
      <c r="AV424" s="32"/>
    </row>
    <row r="425" spans="1:48" ht="28.5" customHeight="1" x14ac:dyDescent="0.25">
      <c r="A425" s="51">
        <f>'OSNOVNA PLAČA'!A425</f>
        <v>416</v>
      </c>
      <c r="B425" s="155" t="str">
        <f>+IF(LEN('OSNOVNA PLAČA'!B425)&gt;0,'OSNOVNA PLAČA'!B425,"")</f>
        <v>A416</v>
      </c>
      <c r="C425" s="52" t="str">
        <f>+IF(LEN('OSNOVNA PLAČA'!C425)&gt;0,'OSNOVNA PLAČA'!C425,"")</f>
        <v/>
      </c>
      <c r="D425" s="54" t="str">
        <f>+IF(LEN('OSNOVNA PLAČA'!D425)&gt;0,'OSNOVNA PLAČA'!D425,"")</f>
        <v/>
      </c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AA425" s="32"/>
      <c r="AB425" s="32"/>
      <c r="AC425" s="32"/>
      <c r="AD425" s="32"/>
      <c r="AE425" s="32"/>
      <c r="AF425" s="32"/>
      <c r="AG425" s="32"/>
      <c r="AH425" s="32"/>
      <c r="AI425" s="32"/>
      <c r="AJ425" s="32"/>
      <c r="AK425" s="32"/>
      <c r="AL425" s="32"/>
      <c r="AM425" s="32"/>
      <c r="AN425" s="32"/>
      <c r="AO425" s="32"/>
      <c r="AP425" s="32"/>
      <c r="AQ425" s="32"/>
      <c r="AR425" s="32"/>
      <c r="AS425" s="32"/>
      <c r="AT425" s="32"/>
      <c r="AU425" s="32"/>
      <c r="AV425" s="32"/>
    </row>
    <row r="426" spans="1:48" ht="28.5" customHeight="1" x14ac:dyDescent="0.25">
      <c r="A426" s="51">
        <f>'OSNOVNA PLAČA'!A426</f>
        <v>417</v>
      </c>
      <c r="B426" s="155" t="str">
        <f>+IF(LEN('OSNOVNA PLAČA'!B426)&gt;0,'OSNOVNA PLAČA'!B426,"")</f>
        <v>A417</v>
      </c>
      <c r="C426" s="52" t="str">
        <f>+IF(LEN('OSNOVNA PLAČA'!C426)&gt;0,'OSNOVNA PLAČA'!C426,"")</f>
        <v/>
      </c>
      <c r="D426" s="54" t="str">
        <f>+IF(LEN('OSNOVNA PLAČA'!D426)&gt;0,'OSNOVNA PLAČA'!D426,"")</f>
        <v/>
      </c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AA426" s="32"/>
      <c r="AB426" s="32"/>
      <c r="AC426" s="32"/>
      <c r="AD426" s="32"/>
      <c r="AE426" s="32"/>
      <c r="AF426" s="32"/>
      <c r="AG426" s="32"/>
      <c r="AH426" s="32"/>
      <c r="AI426" s="32"/>
      <c r="AJ426" s="32"/>
      <c r="AK426" s="32"/>
      <c r="AL426" s="32"/>
      <c r="AM426" s="32"/>
      <c r="AN426" s="32"/>
      <c r="AO426" s="32"/>
      <c r="AP426" s="32"/>
      <c r="AQ426" s="32"/>
      <c r="AR426" s="32"/>
      <c r="AS426" s="32"/>
      <c r="AT426" s="32"/>
      <c r="AU426" s="32"/>
      <c r="AV426" s="32"/>
    </row>
    <row r="427" spans="1:48" ht="28.5" customHeight="1" x14ac:dyDescent="0.25">
      <c r="A427" s="51">
        <f>'OSNOVNA PLAČA'!A427</f>
        <v>418</v>
      </c>
      <c r="B427" s="155" t="str">
        <f>+IF(LEN('OSNOVNA PLAČA'!B427)&gt;0,'OSNOVNA PLAČA'!B427,"")</f>
        <v>A418</v>
      </c>
      <c r="C427" s="52" t="str">
        <f>+IF(LEN('OSNOVNA PLAČA'!C427)&gt;0,'OSNOVNA PLAČA'!C427,"")</f>
        <v/>
      </c>
      <c r="D427" s="54" t="str">
        <f>+IF(LEN('OSNOVNA PLAČA'!D427)&gt;0,'OSNOVNA PLAČA'!D427,"")</f>
        <v/>
      </c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AA427" s="32"/>
      <c r="AB427" s="32"/>
      <c r="AC427" s="32"/>
      <c r="AD427" s="32"/>
      <c r="AE427" s="32"/>
      <c r="AF427" s="32"/>
      <c r="AG427" s="32"/>
      <c r="AH427" s="32"/>
      <c r="AI427" s="32"/>
      <c r="AJ427" s="32"/>
      <c r="AK427" s="32"/>
      <c r="AL427" s="32"/>
      <c r="AM427" s="32"/>
      <c r="AN427" s="32"/>
      <c r="AO427" s="32"/>
      <c r="AP427" s="32"/>
      <c r="AQ427" s="32"/>
      <c r="AR427" s="32"/>
      <c r="AS427" s="32"/>
      <c r="AT427" s="32"/>
      <c r="AU427" s="32"/>
      <c r="AV427" s="32"/>
    </row>
    <row r="428" spans="1:48" ht="28.5" customHeight="1" x14ac:dyDescent="0.25">
      <c r="A428" s="51">
        <f>'OSNOVNA PLAČA'!A428</f>
        <v>419</v>
      </c>
      <c r="B428" s="155" t="str">
        <f>+IF(LEN('OSNOVNA PLAČA'!B428)&gt;0,'OSNOVNA PLAČA'!B428,"")</f>
        <v>A419</v>
      </c>
      <c r="C428" s="52" t="str">
        <f>+IF(LEN('OSNOVNA PLAČA'!C428)&gt;0,'OSNOVNA PLAČA'!C428,"")</f>
        <v/>
      </c>
      <c r="D428" s="54" t="str">
        <f>+IF(LEN('OSNOVNA PLAČA'!D428)&gt;0,'OSNOVNA PLAČA'!D428,"")</f>
        <v/>
      </c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AA428" s="32"/>
      <c r="AB428" s="32"/>
      <c r="AC428" s="32"/>
      <c r="AD428" s="32"/>
      <c r="AE428" s="32"/>
      <c r="AF428" s="32"/>
      <c r="AG428" s="32"/>
      <c r="AH428" s="32"/>
      <c r="AI428" s="32"/>
      <c r="AJ428" s="32"/>
      <c r="AK428" s="32"/>
      <c r="AL428" s="32"/>
      <c r="AM428" s="32"/>
      <c r="AN428" s="32"/>
      <c r="AO428" s="32"/>
      <c r="AP428" s="32"/>
      <c r="AQ428" s="32"/>
      <c r="AR428" s="32"/>
      <c r="AS428" s="32"/>
      <c r="AT428" s="32"/>
      <c r="AU428" s="32"/>
      <c r="AV428" s="32"/>
    </row>
    <row r="429" spans="1:48" ht="28.5" customHeight="1" x14ac:dyDescent="0.25">
      <c r="A429" s="51">
        <f>'OSNOVNA PLAČA'!A429</f>
        <v>420</v>
      </c>
      <c r="B429" s="155" t="str">
        <f>+IF(LEN('OSNOVNA PLAČA'!B429)&gt;0,'OSNOVNA PLAČA'!B429,"")</f>
        <v>A420</v>
      </c>
      <c r="C429" s="52" t="str">
        <f>+IF(LEN('OSNOVNA PLAČA'!C429)&gt;0,'OSNOVNA PLAČA'!C429,"")</f>
        <v/>
      </c>
      <c r="D429" s="54" t="str">
        <f>+IF(LEN('OSNOVNA PLAČA'!D429)&gt;0,'OSNOVNA PLAČA'!D429,"")</f>
        <v/>
      </c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AA429" s="32"/>
      <c r="AB429" s="32"/>
      <c r="AC429" s="32"/>
      <c r="AD429" s="32"/>
      <c r="AE429" s="32"/>
      <c r="AF429" s="32"/>
      <c r="AG429" s="32"/>
      <c r="AH429" s="32"/>
      <c r="AI429" s="32"/>
      <c r="AJ429" s="32"/>
      <c r="AK429" s="32"/>
      <c r="AL429" s="32"/>
      <c r="AM429" s="32"/>
      <c r="AN429" s="32"/>
      <c r="AO429" s="32"/>
      <c r="AP429" s="32"/>
      <c r="AQ429" s="32"/>
      <c r="AR429" s="32"/>
      <c r="AS429" s="32"/>
      <c r="AT429" s="32"/>
      <c r="AU429" s="32"/>
      <c r="AV429" s="32"/>
    </row>
    <row r="430" spans="1:48" ht="28.5" customHeight="1" x14ac:dyDescent="0.25">
      <c r="A430" s="51">
        <f>'OSNOVNA PLAČA'!A430</f>
        <v>421</v>
      </c>
      <c r="B430" s="155" t="str">
        <f>+IF(LEN('OSNOVNA PLAČA'!B430)&gt;0,'OSNOVNA PLAČA'!B430,"")</f>
        <v>A421</v>
      </c>
      <c r="C430" s="52" t="str">
        <f>+IF(LEN('OSNOVNA PLAČA'!C430)&gt;0,'OSNOVNA PLAČA'!C430,"")</f>
        <v/>
      </c>
      <c r="D430" s="54" t="str">
        <f>+IF(LEN('OSNOVNA PLAČA'!D430)&gt;0,'OSNOVNA PLAČA'!D430,"")</f>
        <v/>
      </c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AA430" s="32"/>
      <c r="AB430" s="32"/>
      <c r="AC430" s="32"/>
      <c r="AD430" s="32"/>
      <c r="AE430" s="32"/>
      <c r="AF430" s="32"/>
      <c r="AG430" s="32"/>
      <c r="AH430" s="32"/>
      <c r="AI430" s="32"/>
      <c r="AJ430" s="32"/>
      <c r="AK430" s="32"/>
      <c r="AL430" s="32"/>
      <c r="AM430" s="32"/>
      <c r="AN430" s="32"/>
      <c r="AO430" s="32"/>
      <c r="AP430" s="32"/>
      <c r="AQ430" s="32"/>
      <c r="AR430" s="32"/>
      <c r="AS430" s="32"/>
      <c r="AT430" s="32"/>
      <c r="AU430" s="32"/>
      <c r="AV430" s="32"/>
    </row>
    <row r="431" spans="1:48" ht="28.5" customHeight="1" x14ac:dyDescent="0.25">
      <c r="A431" s="51">
        <f>'OSNOVNA PLAČA'!A431</f>
        <v>422</v>
      </c>
      <c r="B431" s="155" t="str">
        <f>+IF(LEN('OSNOVNA PLAČA'!B431)&gt;0,'OSNOVNA PLAČA'!B431,"")</f>
        <v>A422</v>
      </c>
      <c r="C431" s="52" t="str">
        <f>+IF(LEN('OSNOVNA PLAČA'!C431)&gt;0,'OSNOVNA PLAČA'!C431,"")</f>
        <v/>
      </c>
      <c r="D431" s="54" t="str">
        <f>+IF(LEN('OSNOVNA PLAČA'!D431)&gt;0,'OSNOVNA PLAČA'!D431,"")</f>
        <v/>
      </c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AA431" s="32"/>
      <c r="AB431" s="32"/>
      <c r="AC431" s="32"/>
      <c r="AD431" s="32"/>
      <c r="AE431" s="32"/>
      <c r="AF431" s="32"/>
      <c r="AG431" s="32"/>
      <c r="AH431" s="32"/>
      <c r="AI431" s="32"/>
      <c r="AJ431" s="32"/>
      <c r="AK431" s="32"/>
      <c r="AL431" s="32"/>
      <c r="AM431" s="32"/>
      <c r="AN431" s="32"/>
      <c r="AO431" s="32"/>
      <c r="AP431" s="32"/>
      <c r="AQ431" s="32"/>
      <c r="AR431" s="32"/>
      <c r="AS431" s="32"/>
      <c r="AT431" s="32"/>
      <c r="AU431" s="32"/>
      <c r="AV431" s="32"/>
    </row>
    <row r="432" spans="1:48" ht="28.5" customHeight="1" x14ac:dyDescent="0.25">
      <c r="A432" s="51">
        <f>'OSNOVNA PLAČA'!A432</f>
        <v>423</v>
      </c>
      <c r="B432" s="155" t="str">
        <f>+IF(LEN('OSNOVNA PLAČA'!B432)&gt;0,'OSNOVNA PLAČA'!B432,"")</f>
        <v>A423</v>
      </c>
      <c r="C432" s="52" t="str">
        <f>+IF(LEN('OSNOVNA PLAČA'!C432)&gt;0,'OSNOVNA PLAČA'!C432,"")</f>
        <v/>
      </c>
      <c r="D432" s="54" t="str">
        <f>+IF(LEN('OSNOVNA PLAČA'!D432)&gt;0,'OSNOVNA PLAČA'!D432,"")</f>
        <v/>
      </c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AA432" s="32"/>
      <c r="AB432" s="32"/>
      <c r="AC432" s="32"/>
      <c r="AD432" s="32"/>
      <c r="AE432" s="32"/>
      <c r="AF432" s="32"/>
      <c r="AG432" s="32"/>
      <c r="AH432" s="32"/>
      <c r="AI432" s="32"/>
      <c r="AJ432" s="32"/>
      <c r="AK432" s="32"/>
      <c r="AL432" s="32"/>
      <c r="AM432" s="32"/>
      <c r="AN432" s="32"/>
      <c r="AO432" s="32"/>
      <c r="AP432" s="32"/>
      <c r="AQ432" s="32"/>
      <c r="AR432" s="32"/>
      <c r="AS432" s="32"/>
      <c r="AT432" s="32"/>
      <c r="AU432" s="32"/>
      <c r="AV432" s="32"/>
    </row>
    <row r="433" spans="1:48" ht="28.5" customHeight="1" x14ac:dyDescent="0.25">
      <c r="A433" s="51">
        <f>'OSNOVNA PLAČA'!A433</f>
        <v>424</v>
      </c>
      <c r="B433" s="155" t="str">
        <f>+IF(LEN('OSNOVNA PLAČA'!B433)&gt;0,'OSNOVNA PLAČA'!B433,"")</f>
        <v>A424</v>
      </c>
      <c r="C433" s="52" t="str">
        <f>+IF(LEN('OSNOVNA PLAČA'!C433)&gt;0,'OSNOVNA PLAČA'!C433,"")</f>
        <v/>
      </c>
      <c r="D433" s="54" t="str">
        <f>+IF(LEN('OSNOVNA PLAČA'!D433)&gt;0,'OSNOVNA PLAČA'!D433,"")</f>
        <v/>
      </c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AA433" s="32"/>
      <c r="AB433" s="32"/>
      <c r="AC433" s="32"/>
      <c r="AD433" s="32"/>
      <c r="AE433" s="32"/>
      <c r="AF433" s="32"/>
      <c r="AG433" s="32"/>
      <c r="AH433" s="32"/>
      <c r="AI433" s="32"/>
      <c r="AJ433" s="32"/>
      <c r="AK433" s="32"/>
      <c r="AL433" s="32"/>
      <c r="AM433" s="32"/>
      <c r="AN433" s="32"/>
      <c r="AO433" s="32"/>
      <c r="AP433" s="32"/>
      <c r="AQ433" s="32"/>
      <c r="AR433" s="32"/>
      <c r="AS433" s="32"/>
      <c r="AT433" s="32"/>
      <c r="AU433" s="32"/>
      <c r="AV433" s="32"/>
    </row>
    <row r="434" spans="1:48" ht="28.5" customHeight="1" x14ac:dyDescent="0.25">
      <c r="A434" s="51">
        <f>'OSNOVNA PLAČA'!A434</f>
        <v>425</v>
      </c>
      <c r="B434" s="155" t="str">
        <f>+IF(LEN('OSNOVNA PLAČA'!B434)&gt;0,'OSNOVNA PLAČA'!B434,"")</f>
        <v>A425</v>
      </c>
      <c r="C434" s="52" t="str">
        <f>+IF(LEN('OSNOVNA PLAČA'!C434)&gt;0,'OSNOVNA PLAČA'!C434,"")</f>
        <v/>
      </c>
      <c r="D434" s="54" t="str">
        <f>+IF(LEN('OSNOVNA PLAČA'!D434)&gt;0,'OSNOVNA PLAČA'!D434,"")</f>
        <v/>
      </c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AA434" s="32"/>
      <c r="AB434" s="32"/>
      <c r="AC434" s="32"/>
      <c r="AD434" s="32"/>
      <c r="AE434" s="32"/>
      <c r="AF434" s="32"/>
      <c r="AG434" s="32"/>
      <c r="AH434" s="32"/>
      <c r="AI434" s="32"/>
      <c r="AJ434" s="32"/>
      <c r="AK434" s="32"/>
      <c r="AL434" s="32"/>
      <c r="AM434" s="32"/>
      <c r="AN434" s="32"/>
      <c r="AO434" s="32"/>
      <c r="AP434" s="32"/>
      <c r="AQ434" s="32"/>
      <c r="AR434" s="32"/>
      <c r="AS434" s="32"/>
      <c r="AT434" s="32"/>
      <c r="AU434" s="32"/>
      <c r="AV434" s="32"/>
    </row>
    <row r="435" spans="1:48" ht="28.5" customHeight="1" x14ac:dyDescent="0.25">
      <c r="A435" s="51">
        <f>'OSNOVNA PLAČA'!A435</f>
        <v>426</v>
      </c>
      <c r="B435" s="155" t="str">
        <f>+IF(LEN('OSNOVNA PLAČA'!B435)&gt;0,'OSNOVNA PLAČA'!B435,"")</f>
        <v>A426</v>
      </c>
      <c r="C435" s="52" t="str">
        <f>+IF(LEN('OSNOVNA PLAČA'!C435)&gt;0,'OSNOVNA PLAČA'!C435,"")</f>
        <v/>
      </c>
      <c r="D435" s="54" t="str">
        <f>+IF(LEN('OSNOVNA PLAČA'!D435)&gt;0,'OSNOVNA PLAČA'!D435,"")</f>
        <v/>
      </c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AA435" s="32"/>
      <c r="AB435" s="32"/>
      <c r="AC435" s="32"/>
      <c r="AD435" s="32"/>
      <c r="AE435" s="32"/>
      <c r="AF435" s="32"/>
      <c r="AG435" s="32"/>
      <c r="AH435" s="32"/>
      <c r="AI435" s="32"/>
      <c r="AJ435" s="32"/>
      <c r="AK435" s="32"/>
      <c r="AL435" s="32"/>
      <c r="AM435" s="32"/>
      <c r="AN435" s="32"/>
      <c r="AO435" s="32"/>
      <c r="AP435" s="32"/>
      <c r="AQ435" s="32"/>
      <c r="AR435" s="32"/>
      <c r="AS435" s="32"/>
      <c r="AT435" s="32"/>
      <c r="AU435" s="32"/>
      <c r="AV435" s="32"/>
    </row>
    <row r="436" spans="1:48" ht="28.5" customHeight="1" x14ac:dyDescent="0.25">
      <c r="A436" s="51">
        <f>'OSNOVNA PLAČA'!A436</f>
        <v>427</v>
      </c>
      <c r="B436" s="155" t="str">
        <f>+IF(LEN('OSNOVNA PLAČA'!B436)&gt;0,'OSNOVNA PLAČA'!B436,"")</f>
        <v>A427</v>
      </c>
      <c r="C436" s="52" t="str">
        <f>+IF(LEN('OSNOVNA PLAČA'!C436)&gt;0,'OSNOVNA PLAČA'!C436,"")</f>
        <v/>
      </c>
      <c r="D436" s="54" t="str">
        <f>+IF(LEN('OSNOVNA PLAČA'!D436)&gt;0,'OSNOVNA PLAČA'!D436,"")</f>
        <v/>
      </c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AA436" s="32"/>
      <c r="AB436" s="32"/>
      <c r="AC436" s="32"/>
      <c r="AD436" s="32"/>
      <c r="AE436" s="32"/>
      <c r="AF436" s="32"/>
      <c r="AG436" s="32"/>
      <c r="AH436" s="32"/>
      <c r="AI436" s="32"/>
      <c r="AJ436" s="32"/>
      <c r="AK436" s="32"/>
      <c r="AL436" s="32"/>
      <c r="AM436" s="32"/>
      <c r="AN436" s="32"/>
      <c r="AO436" s="32"/>
      <c r="AP436" s="32"/>
      <c r="AQ436" s="32"/>
      <c r="AR436" s="32"/>
      <c r="AS436" s="32"/>
      <c r="AT436" s="32"/>
      <c r="AU436" s="32"/>
      <c r="AV436" s="32"/>
    </row>
    <row r="437" spans="1:48" ht="28.5" customHeight="1" x14ac:dyDescent="0.25">
      <c r="A437" s="51">
        <f>'OSNOVNA PLAČA'!A437</f>
        <v>428</v>
      </c>
      <c r="B437" s="155" t="str">
        <f>+IF(LEN('OSNOVNA PLAČA'!B437)&gt;0,'OSNOVNA PLAČA'!B437,"")</f>
        <v>A428</v>
      </c>
      <c r="C437" s="52" t="str">
        <f>+IF(LEN('OSNOVNA PLAČA'!C437)&gt;0,'OSNOVNA PLAČA'!C437,"")</f>
        <v/>
      </c>
      <c r="D437" s="54" t="str">
        <f>+IF(LEN('OSNOVNA PLAČA'!D437)&gt;0,'OSNOVNA PLAČA'!D437,"")</f>
        <v/>
      </c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AA437" s="32"/>
      <c r="AB437" s="32"/>
      <c r="AC437" s="32"/>
      <c r="AD437" s="32"/>
      <c r="AE437" s="32"/>
      <c r="AF437" s="32"/>
      <c r="AG437" s="32"/>
      <c r="AH437" s="32"/>
      <c r="AI437" s="32"/>
      <c r="AJ437" s="32"/>
      <c r="AK437" s="32"/>
      <c r="AL437" s="32"/>
      <c r="AM437" s="32"/>
      <c r="AN437" s="32"/>
      <c r="AO437" s="32"/>
      <c r="AP437" s="32"/>
      <c r="AQ437" s="32"/>
      <c r="AR437" s="32"/>
      <c r="AS437" s="32"/>
      <c r="AT437" s="32"/>
      <c r="AU437" s="32"/>
      <c r="AV437" s="32"/>
    </row>
    <row r="438" spans="1:48" ht="28.5" customHeight="1" x14ac:dyDescent="0.25">
      <c r="A438" s="51">
        <f>'OSNOVNA PLAČA'!A438</f>
        <v>429</v>
      </c>
      <c r="B438" s="155" t="str">
        <f>+IF(LEN('OSNOVNA PLAČA'!B438)&gt;0,'OSNOVNA PLAČA'!B438,"")</f>
        <v>A429</v>
      </c>
      <c r="C438" s="52" t="str">
        <f>+IF(LEN('OSNOVNA PLAČA'!C438)&gt;0,'OSNOVNA PLAČA'!C438,"")</f>
        <v/>
      </c>
      <c r="D438" s="54" t="str">
        <f>+IF(LEN('OSNOVNA PLAČA'!D438)&gt;0,'OSNOVNA PLAČA'!D438,"")</f>
        <v/>
      </c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AA438" s="32"/>
      <c r="AB438" s="32"/>
      <c r="AC438" s="32"/>
      <c r="AD438" s="32"/>
      <c r="AE438" s="32"/>
      <c r="AF438" s="32"/>
      <c r="AG438" s="32"/>
      <c r="AH438" s="32"/>
      <c r="AI438" s="32"/>
      <c r="AJ438" s="32"/>
      <c r="AK438" s="32"/>
      <c r="AL438" s="32"/>
      <c r="AM438" s="32"/>
      <c r="AN438" s="32"/>
      <c r="AO438" s="32"/>
      <c r="AP438" s="32"/>
      <c r="AQ438" s="32"/>
      <c r="AR438" s="32"/>
      <c r="AS438" s="32"/>
      <c r="AT438" s="32"/>
      <c r="AU438" s="32"/>
      <c r="AV438" s="32"/>
    </row>
    <row r="439" spans="1:48" ht="28.5" customHeight="1" x14ac:dyDescent="0.25">
      <c r="A439" s="51">
        <f>'OSNOVNA PLAČA'!A439</f>
        <v>430</v>
      </c>
      <c r="B439" s="155" t="str">
        <f>+IF(LEN('OSNOVNA PLAČA'!B439)&gt;0,'OSNOVNA PLAČA'!B439,"")</f>
        <v>A430</v>
      </c>
      <c r="C439" s="52" t="str">
        <f>+IF(LEN('OSNOVNA PLAČA'!C439)&gt;0,'OSNOVNA PLAČA'!C439,"")</f>
        <v/>
      </c>
      <c r="D439" s="54" t="str">
        <f>+IF(LEN('OSNOVNA PLAČA'!D439)&gt;0,'OSNOVNA PLAČA'!D439,"")</f>
        <v/>
      </c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AA439" s="32"/>
      <c r="AB439" s="32"/>
      <c r="AC439" s="32"/>
      <c r="AD439" s="32"/>
      <c r="AE439" s="32"/>
      <c r="AF439" s="32"/>
      <c r="AG439" s="32"/>
      <c r="AH439" s="32"/>
      <c r="AI439" s="32"/>
      <c r="AJ439" s="32"/>
      <c r="AK439" s="32"/>
      <c r="AL439" s="32"/>
      <c r="AM439" s="32"/>
      <c r="AN439" s="32"/>
      <c r="AO439" s="32"/>
      <c r="AP439" s="32"/>
      <c r="AQ439" s="32"/>
      <c r="AR439" s="32"/>
      <c r="AS439" s="32"/>
      <c r="AT439" s="32"/>
      <c r="AU439" s="32"/>
      <c r="AV439" s="32"/>
    </row>
    <row r="440" spans="1:48" ht="28.5" customHeight="1" x14ac:dyDescent="0.25">
      <c r="A440" s="51">
        <f>'OSNOVNA PLAČA'!A440</f>
        <v>431</v>
      </c>
      <c r="B440" s="155" t="str">
        <f>+IF(LEN('OSNOVNA PLAČA'!B440)&gt;0,'OSNOVNA PLAČA'!B440,"")</f>
        <v>A431</v>
      </c>
      <c r="C440" s="52" t="str">
        <f>+IF(LEN('OSNOVNA PLAČA'!C440)&gt;0,'OSNOVNA PLAČA'!C440,"")</f>
        <v/>
      </c>
      <c r="D440" s="54" t="str">
        <f>+IF(LEN('OSNOVNA PLAČA'!D440)&gt;0,'OSNOVNA PLAČA'!D440,"")</f>
        <v/>
      </c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AA440" s="32"/>
      <c r="AB440" s="32"/>
      <c r="AC440" s="32"/>
      <c r="AD440" s="32"/>
      <c r="AE440" s="32"/>
      <c r="AF440" s="32"/>
      <c r="AG440" s="32"/>
      <c r="AH440" s="32"/>
      <c r="AI440" s="32"/>
      <c r="AJ440" s="32"/>
      <c r="AK440" s="32"/>
      <c r="AL440" s="32"/>
      <c r="AM440" s="32"/>
      <c r="AN440" s="32"/>
      <c r="AO440" s="32"/>
      <c r="AP440" s="32"/>
      <c r="AQ440" s="32"/>
      <c r="AR440" s="32"/>
      <c r="AS440" s="32"/>
      <c r="AT440" s="32"/>
      <c r="AU440" s="32"/>
      <c r="AV440" s="32"/>
    </row>
    <row r="441" spans="1:48" ht="28.5" customHeight="1" x14ac:dyDescent="0.25">
      <c r="A441" s="51">
        <f>'OSNOVNA PLAČA'!A441</f>
        <v>432</v>
      </c>
      <c r="B441" s="155" t="str">
        <f>+IF(LEN('OSNOVNA PLAČA'!B441)&gt;0,'OSNOVNA PLAČA'!B441,"")</f>
        <v>A432</v>
      </c>
      <c r="C441" s="52" t="str">
        <f>+IF(LEN('OSNOVNA PLAČA'!C441)&gt;0,'OSNOVNA PLAČA'!C441,"")</f>
        <v/>
      </c>
      <c r="D441" s="54" t="str">
        <f>+IF(LEN('OSNOVNA PLAČA'!D441)&gt;0,'OSNOVNA PLAČA'!D441,"")</f>
        <v/>
      </c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AA441" s="32"/>
      <c r="AB441" s="32"/>
      <c r="AC441" s="32"/>
      <c r="AD441" s="32"/>
      <c r="AE441" s="32"/>
      <c r="AF441" s="32"/>
      <c r="AG441" s="32"/>
      <c r="AH441" s="32"/>
      <c r="AI441" s="32"/>
      <c r="AJ441" s="32"/>
      <c r="AK441" s="32"/>
      <c r="AL441" s="32"/>
      <c r="AM441" s="32"/>
      <c r="AN441" s="32"/>
      <c r="AO441" s="32"/>
      <c r="AP441" s="32"/>
      <c r="AQ441" s="32"/>
      <c r="AR441" s="32"/>
      <c r="AS441" s="32"/>
      <c r="AT441" s="32"/>
      <c r="AU441" s="32"/>
      <c r="AV441" s="32"/>
    </row>
    <row r="442" spans="1:48" ht="28.5" customHeight="1" x14ac:dyDescent="0.25">
      <c r="A442" s="51">
        <f>'OSNOVNA PLAČA'!A442</f>
        <v>433</v>
      </c>
      <c r="B442" s="155" t="str">
        <f>+IF(LEN('OSNOVNA PLAČA'!B442)&gt;0,'OSNOVNA PLAČA'!B442,"")</f>
        <v>A433</v>
      </c>
      <c r="C442" s="52" t="str">
        <f>+IF(LEN('OSNOVNA PLAČA'!C442)&gt;0,'OSNOVNA PLAČA'!C442,"")</f>
        <v/>
      </c>
      <c r="D442" s="54" t="str">
        <f>+IF(LEN('OSNOVNA PLAČA'!D442)&gt;0,'OSNOVNA PLAČA'!D442,"")</f>
        <v/>
      </c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AA442" s="32"/>
      <c r="AB442" s="32"/>
      <c r="AC442" s="32"/>
      <c r="AD442" s="32"/>
      <c r="AE442" s="32"/>
      <c r="AF442" s="32"/>
      <c r="AG442" s="32"/>
      <c r="AH442" s="32"/>
      <c r="AI442" s="32"/>
      <c r="AJ442" s="32"/>
      <c r="AK442" s="32"/>
      <c r="AL442" s="32"/>
      <c r="AM442" s="32"/>
      <c r="AN442" s="32"/>
      <c r="AO442" s="32"/>
      <c r="AP442" s="32"/>
      <c r="AQ442" s="32"/>
      <c r="AR442" s="32"/>
      <c r="AS442" s="32"/>
      <c r="AT442" s="32"/>
      <c r="AU442" s="32"/>
      <c r="AV442" s="32"/>
    </row>
    <row r="443" spans="1:48" ht="28.5" customHeight="1" x14ac:dyDescent="0.25">
      <c r="A443" s="51">
        <f>'OSNOVNA PLAČA'!A443</f>
        <v>434</v>
      </c>
      <c r="B443" s="155" t="str">
        <f>+IF(LEN('OSNOVNA PLAČA'!B443)&gt;0,'OSNOVNA PLAČA'!B443,"")</f>
        <v>A434</v>
      </c>
      <c r="C443" s="52" t="str">
        <f>+IF(LEN('OSNOVNA PLAČA'!C443)&gt;0,'OSNOVNA PLAČA'!C443,"")</f>
        <v/>
      </c>
      <c r="D443" s="54" t="str">
        <f>+IF(LEN('OSNOVNA PLAČA'!D443)&gt;0,'OSNOVNA PLAČA'!D443,"")</f>
        <v/>
      </c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AA443" s="32"/>
      <c r="AB443" s="32"/>
      <c r="AC443" s="32"/>
      <c r="AD443" s="32"/>
      <c r="AE443" s="32"/>
      <c r="AF443" s="32"/>
      <c r="AG443" s="32"/>
      <c r="AH443" s="32"/>
      <c r="AI443" s="32"/>
      <c r="AJ443" s="32"/>
      <c r="AK443" s="32"/>
      <c r="AL443" s="32"/>
      <c r="AM443" s="32"/>
      <c r="AN443" s="32"/>
      <c r="AO443" s="32"/>
      <c r="AP443" s="32"/>
      <c r="AQ443" s="32"/>
      <c r="AR443" s="32"/>
      <c r="AS443" s="32"/>
      <c r="AT443" s="32"/>
      <c r="AU443" s="32"/>
      <c r="AV443" s="32"/>
    </row>
    <row r="444" spans="1:48" ht="28.5" customHeight="1" x14ac:dyDescent="0.25">
      <c r="A444" s="51">
        <f>'OSNOVNA PLAČA'!A444</f>
        <v>435</v>
      </c>
      <c r="B444" s="155" t="str">
        <f>+IF(LEN('OSNOVNA PLAČA'!B444)&gt;0,'OSNOVNA PLAČA'!B444,"")</f>
        <v>A435</v>
      </c>
      <c r="C444" s="52" t="str">
        <f>+IF(LEN('OSNOVNA PLAČA'!C444)&gt;0,'OSNOVNA PLAČA'!C444,"")</f>
        <v/>
      </c>
      <c r="D444" s="54" t="str">
        <f>+IF(LEN('OSNOVNA PLAČA'!D444)&gt;0,'OSNOVNA PLAČA'!D444,"")</f>
        <v/>
      </c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AA444" s="32"/>
      <c r="AB444" s="32"/>
      <c r="AC444" s="32"/>
      <c r="AD444" s="32"/>
      <c r="AE444" s="32"/>
      <c r="AF444" s="32"/>
      <c r="AG444" s="32"/>
      <c r="AH444" s="32"/>
      <c r="AI444" s="32"/>
      <c r="AJ444" s="32"/>
      <c r="AK444" s="32"/>
      <c r="AL444" s="32"/>
      <c r="AM444" s="32"/>
      <c r="AN444" s="32"/>
      <c r="AO444" s="32"/>
      <c r="AP444" s="32"/>
      <c r="AQ444" s="32"/>
      <c r="AR444" s="32"/>
      <c r="AS444" s="32"/>
      <c r="AT444" s="32"/>
      <c r="AU444" s="32"/>
      <c r="AV444" s="32"/>
    </row>
    <row r="445" spans="1:48" ht="28.5" customHeight="1" x14ac:dyDescent="0.25">
      <c r="A445" s="51">
        <f>'OSNOVNA PLAČA'!A445</f>
        <v>436</v>
      </c>
      <c r="B445" s="155" t="str">
        <f>+IF(LEN('OSNOVNA PLAČA'!B445)&gt;0,'OSNOVNA PLAČA'!B445,"")</f>
        <v>A436</v>
      </c>
      <c r="C445" s="52" t="str">
        <f>+IF(LEN('OSNOVNA PLAČA'!C445)&gt;0,'OSNOVNA PLAČA'!C445,"")</f>
        <v/>
      </c>
      <c r="D445" s="54" t="str">
        <f>+IF(LEN('OSNOVNA PLAČA'!D445)&gt;0,'OSNOVNA PLAČA'!D445,"")</f>
        <v/>
      </c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AA445" s="32"/>
      <c r="AB445" s="32"/>
      <c r="AC445" s="32"/>
      <c r="AD445" s="32"/>
      <c r="AE445" s="32"/>
      <c r="AF445" s="32"/>
      <c r="AG445" s="32"/>
      <c r="AH445" s="32"/>
      <c r="AI445" s="32"/>
      <c r="AJ445" s="32"/>
      <c r="AK445" s="32"/>
      <c r="AL445" s="32"/>
      <c r="AM445" s="32"/>
      <c r="AN445" s="32"/>
      <c r="AO445" s="32"/>
      <c r="AP445" s="32"/>
      <c r="AQ445" s="32"/>
      <c r="AR445" s="32"/>
      <c r="AS445" s="32"/>
      <c r="AT445" s="32"/>
      <c r="AU445" s="32"/>
      <c r="AV445" s="32"/>
    </row>
    <row r="446" spans="1:48" ht="28.5" customHeight="1" x14ac:dyDescent="0.25">
      <c r="A446" s="51">
        <f>'OSNOVNA PLAČA'!A446</f>
        <v>437</v>
      </c>
      <c r="B446" s="155" t="str">
        <f>+IF(LEN('OSNOVNA PLAČA'!B446)&gt;0,'OSNOVNA PLAČA'!B446,"")</f>
        <v>A437</v>
      </c>
      <c r="C446" s="52" t="str">
        <f>+IF(LEN('OSNOVNA PLAČA'!C446)&gt;0,'OSNOVNA PLAČA'!C446,"")</f>
        <v/>
      </c>
      <c r="D446" s="54" t="str">
        <f>+IF(LEN('OSNOVNA PLAČA'!D446)&gt;0,'OSNOVNA PLAČA'!D446,"")</f>
        <v/>
      </c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AA446" s="32"/>
      <c r="AB446" s="32"/>
      <c r="AC446" s="32"/>
      <c r="AD446" s="32"/>
      <c r="AE446" s="32"/>
      <c r="AF446" s="32"/>
      <c r="AG446" s="32"/>
      <c r="AH446" s="32"/>
      <c r="AI446" s="32"/>
      <c r="AJ446" s="32"/>
      <c r="AK446" s="32"/>
      <c r="AL446" s="32"/>
      <c r="AM446" s="32"/>
      <c r="AN446" s="32"/>
      <c r="AO446" s="32"/>
      <c r="AP446" s="32"/>
      <c r="AQ446" s="32"/>
      <c r="AR446" s="32"/>
      <c r="AS446" s="32"/>
      <c r="AT446" s="32"/>
      <c r="AU446" s="32"/>
      <c r="AV446" s="32"/>
    </row>
    <row r="447" spans="1:48" ht="28.5" customHeight="1" x14ac:dyDescent="0.25">
      <c r="A447" s="51">
        <f>'OSNOVNA PLAČA'!A447</f>
        <v>438</v>
      </c>
      <c r="B447" s="155" t="str">
        <f>+IF(LEN('OSNOVNA PLAČA'!B447)&gt;0,'OSNOVNA PLAČA'!B447,"")</f>
        <v>A438</v>
      </c>
      <c r="C447" s="52" t="str">
        <f>+IF(LEN('OSNOVNA PLAČA'!C447)&gt;0,'OSNOVNA PLAČA'!C447,"")</f>
        <v/>
      </c>
      <c r="D447" s="54" t="str">
        <f>+IF(LEN('OSNOVNA PLAČA'!D447)&gt;0,'OSNOVNA PLAČA'!D447,"")</f>
        <v/>
      </c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AA447" s="32"/>
      <c r="AB447" s="32"/>
      <c r="AC447" s="32"/>
      <c r="AD447" s="32"/>
      <c r="AE447" s="32"/>
      <c r="AF447" s="32"/>
      <c r="AG447" s="32"/>
      <c r="AH447" s="32"/>
      <c r="AI447" s="32"/>
      <c r="AJ447" s="32"/>
      <c r="AK447" s="32"/>
      <c r="AL447" s="32"/>
      <c r="AM447" s="32"/>
      <c r="AN447" s="32"/>
      <c r="AO447" s="32"/>
      <c r="AP447" s="32"/>
      <c r="AQ447" s="32"/>
      <c r="AR447" s="32"/>
      <c r="AS447" s="32"/>
      <c r="AT447" s="32"/>
      <c r="AU447" s="32"/>
      <c r="AV447" s="32"/>
    </row>
    <row r="448" spans="1:48" ht="28.5" customHeight="1" x14ac:dyDescent="0.25">
      <c r="A448" s="51">
        <f>'OSNOVNA PLAČA'!A448</f>
        <v>439</v>
      </c>
      <c r="B448" s="155" t="str">
        <f>+IF(LEN('OSNOVNA PLAČA'!B448)&gt;0,'OSNOVNA PLAČA'!B448,"")</f>
        <v>A439</v>
      </c>
      <c r="C448" s="52" t="str">
        <f>+IF(LEN('OSNOVNA PLAČA'!C448)&gt;0,'OSNOVNA PLAČA'!C448,"")</f>
        <v/>
      </c>
      <c r="D448" s="54" t="str">
        <f>+IF(LEN('OSNOVNA PLAČA'!D448)&gt;0,'OSNOVNA PLAČA'!D448,"")</f>
        <v/>
      </c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AA448" s="32"/>
      <c r="AB448" s="32"/>
      <c r="AC448" s="32"/>
      <c r="AD448" s="32"/>
      <c r="AE448" s="32"/>
      <c r="AF448" s="32"/>
      <c r="AG448" s="32"/>
      <c r="AH448" s="32"/>
      <c r="AI448" s="32"/>
      <c r="AJ448" s="32"/>
      <c r="AK448" s="32"/>
      <c r="AL448" s="32"/>
      <c r="AM448" s="32"/>
      <c r="AN448" s="32"/>
      <c r="AO448" s="32"/>
      <c r="AP448" s="32"/>
      <c r="AQ448" s="32"/>
      <c r="AR448" s="32"/>
      <c r="AS448" s="32"/>
      <c r="AT448" s="32"/>
      <c r="AU448" s="32"/>
      <c r="AV448" s="32"/>
    </row>
    <row r="449" spans="1:48" ht="28.5" customHeight="1" x14ac:dyDescent="0.25">
      <c r="A449" s="51">
        <f>'OSNOVNA PLAČA'!A449</f>
        <v>440</v>
      </c>
      <c r="B449" s="155" t="str">
        <f>+IF(LEN('OSNOVNA PLAČA'!B449)&gt;0,'OSNOVNA PLAČA'!B449,"")</f>
        <v>A440</v>
      </c>
      <c r="C449" s="52" t="str">
        <f>+IF(LEN('OSNOVNA PLAČA'!C449)&gt;0,'OSNOVNA PLAČA'!C449,"")</f>
        <v/>
      </c>
      <c r="D449" s="54" t="str">
        <f>+IF(LEN('OSNOVNA PLAČA'!D449)&gt;0,'OSNOVNA PLAČA'!D449,"")</f>
        <v/>
      </c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AA449" s="32"/>
      <c r="AB449" s="32"/>
      <c r="AC449" s="32"/>
      <c r="AD449" s="32"/>
      <c r="AE449" s="32"/>
      <c r="AF449" s="32"/>
      <c r="AG449" s="32"/>
      <c r="AH449" s="32"/>
      <c r="AI449" s="32"/>
      <c r="AJ449" s="32"/>
      <c r="AK449" s="32"/>
      <c r="AL449" s="32"/>
      <c r="AM449" s="32"/>
      <c r="AN449" s="32"/>
      <c r="AO449" s="32"/>
      <c r="AP449" s="32"/>
      <c r="AQ449" s="32"/>
      <c r="AR449" s="32"/>
      <c r="AS449" s="32"/>
      <c r="AT449" s="32"/>
      <c r="AU449" s="32"/>
      <c r="AV449" s="32"/>
    </row>
    <row r="450" spans="1:48" ht="28.5" customHeight="1" x14ac:dyDescent="0.25">
      <c r="A450" s="51">
        <f>'OSNOVNA PLAČA'!A450</f>
        <v>441</v>
      </c>
      <c r="B450" s="155" t="str">
        <f>+IF(LEN('OSNOVNA PLAČA'!B450)&gt;0,'OSNOVNA PLAČA'!B450,"")</f>
        <v>A441</v>
      </c>
      <c r="C450" s="52" t="str">
        <f>+IF(LEN('OSNOVNA PLAČA'!C450)&gt;0,'OSNOVNA PLAČA'!C450,"")</f>
        <v/>
      </c>
      <c r="D450" s="54" t="str">
        <f>+IF(LEN('OSNOVNA PLAČA'!D450)&gt;0,'OSNOVNA PLAČA'!D450,"")</f>
        <v/>
      </c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AA450" s="32"/>
      <c r="AB450" s="32"/>
      <c r="AC450" s="32"/>
      <c r="AD450" s="32"/>
      <c r="AE450" s="32"/>
      <c r="AF450" s="32"/>
      <c r="AG450" s="32"/>
      <c r="AH450" s="32"/>
      <c r="AI450" s="32"/>
      <c r="AJ450" s="32"/>
      <c r="AK450" s="32"/>
      <c r="AL450" s="32"/>
      <c r="AM450" s="32"/>
      <c r="AN450" s="32"/>
      <c r="AO450" s="32"/>
      <c r="AP450" s="32"/>
      <c r="AQ450" s="32"/>
      <c r="AR450" s="32"/>
      <c r="AS450" s="32"/>
      <c r="AT450" s="32"/>
      <c r="AU450" s="32"/>
      <c r="AV450" s="32"/>
    </row>
    <row r="451" spans="1:48" ht="28.5" customHeight="1" x14ac:dyDescent="0.25">
      <c r="A451" s="51">
        <f>'OSNOVNA PLAČA'!A451</f>
        <v>442</v>
      </c>
      <c r="B451" s="155" t="str">
        <f>+IF(LEN('OSNOVNA PLAČA'!B451)&gt;0,'OSNOVNA PLAČA'!B451,"")</f>
        <v>A442</v>
      </c>
      <c r="C451" s="52" t="str">
        <f>+IF(LEN('OSNOVNA PLAČA'!C451)&gt;0,'OSNOVNA PLAČA'!C451,"")</f>
        <v/>
      </c>
      <c r="D451" s="54" t="str">
        <f>+IF(LEN('OSNOVNA PLAČA'!D451)&gt;0,'OSNOVNA PLAČA'!D451,"")</f>
        <v/>
      </c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AA451" s="32"/>
      <c r="AB451" s="32"/>
      <c r="AC451" s="32"/>
      <c r="AD451" s="32"/>
      <c r="AE451" s="32"/>
      <c r="AF451" s="32"/>
      <c r="AG451" s="32"/>
      <c r="AH451" s="32"/>
      <c r="AI451" s="32"/>
      <c r="AJ451" s="32"/>
      <c r="AK451" s="32"/>
      <c r="AL451" s="32"/>
      <c r="AM451" s="32"/>
      <c r="AN451" s="32"/>
      <c r="AO451" s="32"/>
      <c r="AP451" s="32"/>
      <c r="AQ451" s="32"/>
      <c r="AR451" s="32"/>
      <c r="AS451" s="32"/>
      <c r="AT451" s="32"/>
      <c r="AU451" s="32"/>
      <c r="AV451" s="32"/>
    </row>
    <row r="452" spans="1:48" ht="28.5" customHeight="1" x14ac:dyDescent="0.25">
      <c r="A452" s="51">
        <f>'OSNOVNA PLAČA'!A452</f>
        <v>443</v>
      </c>
      <c r="B452" s="155" t="str">
        <f>+IF(LEN('OSNOVNA PLAČA'!B452)&gt;0,'OSNOVNA PLAČA'!B452,"")</f>
        <v>A443</v>
      </c>
      <c r="C452" s="52" t="str">
        <f>+IF(LEN('OSNOVNA PLAČA'!C452)&gt;0,'OSNOVNA PLAČA'!C452,"")</f>
        <v/>
      </c>
      <c r="D452" s="54" t="str">
        <f>+IF(LEN('OSNOVNA PLAČA'!D452)&gt;0,'OSNOVNA PLAČA'!D452,"")</f>
        <v/>
      </c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AA452" s="32"/>
      <c r="AB452" s="32"/>
      <c r="AC452" s="32"/>
      <c r="AD452" s="32"/>
      <c r="AE452" s="32"/>
      <c r="AF452" s="32"/>
      <c r="AG452" s="32"/>
      <c r="AH452" s="32"/>
      <c r="AI452" s="32"/>
      <c r="AJ452" s="32"/>
      <c r="AK452" s="32"/>
      <c r="AL452" s="32"/>
      <c r="AM452" s="32"/>
      <c r="AN452" s="32"/>
      <c r="AO452" s="32"/>
      <c r="AP452" s="32"/>
      <c r="AQ452" s="32"/>
      <c r="AR452" s="32"/>
      <c r="AS452" s="32"/>
      <c r="AT452" s="32"/>
      <c r="AU452" s="32"/>
      <c r="AV452" s="32"/>
    </row>
    <row r="453" spans="1:48" ht="28.5" customHeight="1" x14ac:dyDescent="0.25">
      <c r="A453" s="51">
        <f>'OSNOVNA PLAČA'!A453</f>
        <v>444</v>
      </c>
      <c r="B453" s="155" t="str">
        <f>+IF(LEN('OSNOVNA PLAČA'!B453)&gt;0,'OSNOVNA PLAČA'!B453,"")</f>
        <v>A444</v>
      </c>
      <c r="C453" s="52" t="str">
        <f>+IF(LEN('OSNOVNA PLAČA'!C453)&gt;0,'OSNOVNA PLAČA'!C453,"")</f>
        <v/>
      </c>
      <c r="D453" s="54" t="str">
        <f>+IF(LEN('OSNOVNA PLAČA'!D453)&gt;0,'OSNOVNA PLAČA'!D453,"")</f>
        <v/>
      </c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AA453" s="32"/>
      <c r="AB453" s="32"/>
      <c r="AC453" s="32"/>
      <c r="AD453" s="32"/>
      <c r="AE453" s="32"/>
      <c r="AF453" s="32"/>
      <c r="AG453" s="32"/>
      <c r="AH453" s="32"/>
      <c r="AI453" s="32"/>
      <c r="AJ453" s="32"/>
      <c r="AK453" s="32"/>
      <c r="AL453" s="32"/>
      <c r="AM453" s="32"/>
      <c r="AN453" s="32"/>
      <c r="AO453" s="32"/>
      <c r="AP453" s="32"/>
      <c r="AQ453" s="32"/>
      <c r="AR453" s="32"/>
      <c r="AS453" s="32"/>
      <c r="AT453" s="32"/>
      <c r="AU453" s="32"/>
      <c r="AV453" s="32"/>
    </row>
    <row r="454" spans="1:48" ht="28.5" customHeight="1" x14ac:dyDescent="0.25">
      <c r="A454" s="51">
        <f>'OSNOVNA PLAČA'!A454</f>
        <v>445</v>
      </c>
      <c r="B454" s="155" t="str">
        <f>+IF(LEN('OSNOVNA PLAČA'!B454)&gt;0,'OSNOVNA PLAČA'!B454,"")</f>
        <v>A445</v>
      </c>
      <c r="C454" s="52" t="str">
        <f>+IF(LEN('OSNOVNA PLAČA'!C454)&gt;0,'OSNOVNA PLAČA'!C454,"")</f>
        <v/>
      </c>
      <c r="D454" s="54" t="str">
        <f>+IF(LEN('OSNOVNA PLAČA'!D454)&gt;0,'OSNOVNA PLAČA'!D454,"")</f>
        <v/>
      </c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AA454" s="32"/>
      <c r="AB454" s="32"/>
      <c r="AC454" s="32"/>
      <c r="AD454" s="32"/>
      <c r="AE454" s="32"/>
      <c r="AF454" s="32"/>
      <c r="AG454" s="32"/>
      <c r="AH454" s="32"/>
      <c r="AI454" s="32"/>
      <c r="AJ454" s="32"/>
      <c r="AK454" s="32"/>
      <c r="AL454" s="32"/>
      <c r="AM454" s="32"/>
      <c r="AN454" s="32"/>
      <c r="AO454" s="32"/>
      <c r="AP454" s="32"/>
      <c r="AQ454" s="32"/>
      <c r="AR454" s="32"/>
      <c r="AS454" s="32"/>
      <c r="AT454" s="32"/>
      <c r="AU454" s="32"/>
      <c r="AV454" s="32"/>
    </row>
    <row r="455" spans="1:48" ht="28.5" customHeight="1" x14ac:dyDescent="0.25">
      <c r="A455" s="51">
        <f>'OSNOVNA PLAČA'!A455</f>
        <v>446</v>
      </c>
      <c r="B455" s="155" t="str">
        <f>+IF(LEN('OSNOVNA PLAČA'!B455)&gt;0,'OSNOVNA PLAČA'!B455,"")</f>
        <v>A446</v>
      </c>
      <c r="C455" s="52" t="str">
        <f>+IF(LEN('OSNOVNA PLAČA'!C455)&gt;0,'OSNOVNA PLAČA'!C455,"")</f>
        <v/>
      </c>
      <c r="D455" s="54" t="str">
        <f>+IF(LEN('OSNOVNA PLAČA'!D455)&gt;0,'OSNOVNA PLAČA'!D455,"")</f>
        <v/>
      </c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AA455" s="32"/>
      <c r="AB455" s="32"/>
      <c r="AC455" s="32"/>
      <c r="AD455" s="32"/>
      <c r="AE455" s="32"/>
      <c r="AF455" s="32"/>
      <c r="AG455" s="32"/>
      <c r="AH455" s="32"/>
      <c r="AI455" s="32"/>
      <c r="AJ455" s="32"/>
      <c r="AK455" s="32"/>
      <c r="AL455" s="32"/>
      <c r="AM455" s="32"/>
      <c r="AN455" s="32"/>
      <c r="AO455" s="32"/>
      <c r="AP455" s="32"/>
      <c r="AQ455" s="32"/>
      <c r="AR455" s="32"/>
      <c r="AS455" s="32"/>
      <c r="AT455" s="32"/>
      <c r="AU455" s="32"/>
      <c r="AV455" s="32"/>
    </row>
    <row r="456" spans="1:48" ht="28.5" customHeight="1" x14ac:dyDescent="0.25">
      <c r="A456" s="51">
        <f>'OSNOVNA PLAČA'!A456</f>
        <v>447</v>
      </c>
      <c r="B456" s="155" t="str">
        <f>+IF(LEN('OSNOVNA PLAČA'!B456)&gt;0,'OSNOVNA PLAČA'!B456,"")</f>
        <v>A447</v>
      </c>
      <c r="C456" s="52" t="str">
        <f>+IF(LEN('OSNOVNA PLAČA'!C456)&gt;0,'OSNOVNA PLAČA'!C456,"")</f>
        <v/>
      </c>
      <c r="D456" s="54" t="str">
        <f>+IF(LEN('OSNOVNA PLAČA'!D456)&gt;0,'OSNOVNA PLAČA'!D456,"")</f>
        <v/>
      </c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AA456" s="32"/>
      <c r="AB456" s="32"/>
      <c r="AC456" s="32"/>
      <c r="AD456" s="32"/>
      <c r="AE456" s="32"/>
      <c r="AF456" s="32"/>
      <c r="AG456" s="32"/>
      <c r="AH456" s="32"/>
      <c r="AI456" s="32"/>
      <c r="AJ456" s="32"/>
      <c r="AK456" s="32"/>
      <c r="AL456" s="32"/>
      <c r="AM456" s="32"/>
      <c r="AN456" s="32"/>
      <c r="AO456" s="32"/>
      <c r="AP456" s="32"/>
      <c r="AQ456" s="32"/>
      <c r="AR456" s="32"/>
      <c r="AS456" s="32"/>
      <c r="AT456" s="32"/>
      <c r="AU456" s="32"/>
      <c r="AV456" s="32"/>
    </row>
    <row r="457" spans="1:48" ht="28.5" customHeight="1" x14ac:dyDescent="0.25">
      <c r="A457" s="51">
        <f>'OSNOVNA PLAČA'!A457</f>
        <v>448</v>
      </c>
      <c r="B457" s="155" t="str">
        <f>+IF(LEN('OSNOVNA PLAČA'!B457)&gt;0,'OSNOVNA PLAČA'!B457,"")</f>
        <v>A448</v>
      </c>
      <c r="C457" s="52" t="str">
        <f>+IF(LEN('OSNOVNA PLAČA'!C457)&gt;0,'OSNOVNA PLAČA'!C457,"")</f>
        <v/>
      </c>
      <c r="D457" s="54" t="str">
        <f>+IF(LEN('OSNOVNA PLAČA'!D457)&gt;0,'OSNOVNA PLAČA'!D457,"")</f>
        <v/>
      </c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AA457" s="32"/>
      <c r="AB457" s="32"/>
      <c r="AC457" s="32"/>
      <c r="AD457" s="32"/>
      <c r="AE457" s="32"/>
      <c r="AF457" s="32"/>
      <c r="AG457" s="32"/>
      <c r="AH457" s="32"/>
      <c r="AI457" s="32"/>
      <c r="AJ457" s="32"/>
      <c r="AK457" s="32"/>
      <c r="AL457" s="32"/>
      <c r="AM457" s="32"/>
      <c r="AN457" s="32"/>
      <c r="AO457" s="32"/>
      <c r="AP457" s="32"/>
      <c r="AQ457" s="32"/>
      <c r="AR457" s="32"/>
      <c r="AS457" s="32"/>
      <c r="AT457" s="32"/>
      <c r="AU457" s="32"/>
      <c r="AV457" s="32"/>
    </row>
    <row r="458" spans="1:48" ht="28.5" customHeight="1" x14ac:dyDescent="0.25">
      <c r="A458" s="51">
        <f>'OSNOVNA PLAČA'!A458</f>
        <v>449</v>
      </c>
      <c r="B458" s="155" t="str">
        <f>+IF(LEN('OSNOVNA PLAČA'!B458)&gt;0,'OSNOVNA PLAČA'!B458,"")</f>
        <v>A449</v>
      </c>
      <c r="C458" s="52" t="str">
        <f>+IF(LEN('OSNOVNA PLAČA'!C458)&gt;0,'OSNOVNA PLAČA'!C458,"")</f>
        <v/>
      </c>
      <c r="D458" s="54" t="str">
        <f>+IF(LEN('OSNOVNA PLAČA'!D458)&gt;0,'OSNOVNA PLAČA'!D458,"")</f>
        <v/>
      </c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AA458" s="32"/>
      <c r="AB458" s="32"/>
      <c r="AC458" s="32"/>
      <c r="AD458" s="32"/>
      <c r="AE458" s="32"/>
      <c r="AF458" s="32"/>
      <c r="AG458" s="32"/>
      <c r="AH458" s="32"/>
      <c r="AI458" s="32"/>
      <c r="AJ458" s="32"/>
      <c r="AK458" s="32"/>
      <c r="AL458" s="32"/>
      <c r="AM458" s="32"/>
      <c r="AN458" s="32"/>
      <c r="AO458" s="32"/>
      <c r="AP458" s="32"/>
      <c r="AQ458" s="32"/>
      <c r="AR458" s="32"/>
      <c r="AS458" s="32"/>
      <c r="AT458" s="32"/>
      <c r="AU458" s="32"/>
      <c r="AV458" s="32"/>
    </row>
    <row r="459" spans="1:48" ht="28.5" customHeight="1" x14ac:dyDescent="0.25">
      <c r="A459" s="51">
        <f>'OSNOVNA PLAČA'!A459</f>
        <v>450</v>
      </c>
      <c r="B459" s="155" t="str">
        <f>+IF(LEN('OSNOVNA PLAČA'!B459)&gt;0,'OSNOVNA PLAČA'!B459,"")</f>
        <v>A450</v>
      </c>
      <c r="C459" s="52" t="str">
        <f>+IF(LEN('OSNOVNA PLAČA'!C459)&gt;0,'OSNOVNA PLAČA'!C459,"")</f>
        <v/>
      </c>
      <c r="D459" s="54" t="str">
        <f>+IF(LEN('OSNOVNA PLAČA'!D459)&gt;0,'OSNOVNA PLAČA'!D459,"")</f>
        <v/>
      </c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AA459" s="32"/>
      <c r="AB459" s="32"/>
      <c r="AC459" s="32"/>
      <c r="AD459" s="32"/>
      <c r="AE459" s="32"/>
      <c r="AF459" s="32"/>
      <c r="AG459" s="32"/>
      <c r="AH459" s="32"/>
      <c r="AI459" s="32"/>
      <c r="AJ459" s="32"/>
      <c r="AK459" s="32"/>
      <c r="AL459" s="32"/>
      <c r="AM459" s="32"/>
      <c r="AN459" s="32"/>
      <c r="AO459" s="32"/>
      <c r="AP459" s="32"/>
      <c r="AQ459" s="32"/>
      <c r="AR459" s="32"/>
      <c r="AS459" s="32"/>
      <c r="AT459" s="32"/>
      <c r="AU459" s="32"/>
      <c r="AV459" s="32"/>
    </row>
    <row r="460" spans="1:48" ht="28.5" customHeight="1" x14ac:dyDescent="0.25">
      <c r="A460" s="51">
        <f>'OSNOVNA PLAČA'!A460</f>
        <v>451</v>
      </c>
      <c r="B460" s="155" t="str">
        <f>+IF(LEN('OSNOVNA PLAČA'!B460)&gt;0,'OSNOVNA PLAČA'!B460,"")</f>
        <v>A451</v>
      </c>
      <c r="C460" s="52" t="str">
        <f>+IF(LEN('OSNOVNA PLAČA'!C460)&gt;0,'OSNOVNA PLAČA'!C460,"")</f>
        <v/>
      </c>
      <c r="D460" s="54" t="str">
        <f>+IF(LEN('OSNOVNA PLAČA'!D460)&gt;0,'OSNOVNA PLAČA'!D460,"")</f>
        <v/>
      </c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AA460" s="32"/>
      <c r="AB460" s="32"/>
      <c r="AC460" s="32"/>
      <c r="AD460" s="32"/>
      <c r="AE460" s="32"/>
      <c r="AF460" s="32"/>
      <c r="AG460" s="32"/>
      <c r="AH460" s="32"/>
      <c r="AI460" s="32"/>
      <c r="AJ460" s="32"/>
      <c r="AK460" s="32"/>
      <c r="AL460" s="32"/>
      <c r="AM460" s="32"/>
      <c r="AN460" s="32"/>
      <c r="AO460" s="32"/>
      <c r="AP460" s="32"/>
      <c r="AQ460" s="32"/>
      <c r="AR460" s="32"/>
      <c r="AS460" s="32"/>
      <c r="AT460" s="32"/>
      <c r="AU460" s="32"/>
      <c r="AV460" s="32"/>
    </row>
    <row r="461" spans="1:48" ht="28.5" customHeight="1" x14ac:dyDescent="0.25">
      <c r="A461" s="51">
        <f>'OSNOVNA PLAČA'!A461</f>
        <v>452</v>
      </c>
      <c r="B461" s="155" t="str">
        <f>+IF(LEN('OSNOVNA PLAČA'!B461)&gt;0,'OSNOVNA PLAČA'!B461,"")</f>
        <v>A452</v>
      </c>
      <c r="C461" s="52" t="str">
        <f>+IF(LEN('OSNOVNA PLAČA'!C461)&gt;0,'OSNOVNA PLAČA'!C461,"")</f>
        <v/>
      </c>
      <c r="D461" s="54" t="str">
        <f>+IF(LEN('OSNOVNA PLAČA'!D461)&gt;0,'OSNOVNA PLAČA'!D461,"")</f>
        <v/>
      </c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AA461" s="32"/>
      <c r="AB461" s="32"/>
      <c r="AC461" s="32"/>
      <c r="AD461" s="32"/>
      <c r="AE461" s="32"/>
      <c r="AF461" s="32"/>
      <c r="AG461" s="32"/>
      <c r="AH461" s="32"/>
      <c r="AI461" s="32"/>
      <c r="AJ461" s="32"/>
      <c r="AK461" s="32"/>
      <c r="AL461" s="32"/>
      <c r="AM461" s="32"/>
      <c r="AN461" s="32"/>
      <c r="AO461" s="32"/>
      <c r="AP461" s="32"/>
      <c r="AQ461" s="32"/>
      <c r="AR461" s="32"/>
      <c r="AS461" s="32"/>
      <c r="AT461" s="32"/>
      <c r="AU461" s="32"/>
      <c r="AV461" s="32"/>
    </row>
    <row r="462" spans="1:48" ht="28.5" customHeight="1" x14ac:dyDescent="0.25">
      <c r="A462" s="51">
        <f>'OSNOVNA PLAČA'!A462</f>
        <v>453</v>
      </c>
      <c r="B462" s="155" t="str">
        <f>+IF(LEN('OSNOVNA PLAČA'!B462)&gt;0,'OSNOVNA PLAČA'!B462,"")</f>
        <v>A453</v>
      </c>
      <c r="C462" s="52" t="str">
        <f>+IF(LEN('OSNOVNA PLAČA'!C462)&gt;0,'OSNOVNA PLAČA'!C462,"")</f>
        <v/>
      </c>
      <c r="D462" s="54" t="str">
        <f>+IF(LEN('OSNOVNA PLAČA'!D462)&gt;0,'OSNOVNA PLAČA'!D462,"")</f>
        <v/>
      </c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AA462" s="32"/>
      <c r="AB462" s="32"/>
      <c r="AC462" s="32"/>
      <c r="AD462" s="32"/>
      <c r="AE462" s="32"/>
      <c r="AF462" s="32"/>
      <c r="AG462" s="32"/>
      <c r="AH462" s="32"/>
      <c r="AI462" s="32"/>
      <c r="AJ462" s="32"/>
      <c r="AK462" s="32"/>
      <c r="AL462" s="32"/>
      <c r="AM462" s="32"/>
      <c r="AN462" s="32"/>
      <c r="AO462" s="32"/>
      <c r="AP462" s="32"/>
      <c r="AQ462" s="32"/>
      <c r="AR462" s="32"/>
      <c r="AS462" s="32"/>
      <c r="AT462" s="32"/>
      <c r="AU462" s="32"/>
      <c r="AV462" s="32"/>
    </row>
    <row r="463" spans="1:48" ht="28.5" customHeight="1" x14ac:dyDescent="0.25">
      <c r="A463" s="51">
        <f>'OSNOVNA PLAČA'!A463</f>
        <v>454</v>
      </c>
      <c r="B463" s="155" t="str">
        <f>+IF(LEN('OSNOVNA PLAČA'!B463)&gt;0,'OSNOVNA PLAČA'!B463,"")</f>
        <v>A454</v>
      </c>
      <c r="C463" s="52" t="str">
        <f>+IF(LEN('OSNOVNA PLAČA'!C463)&gt;0,'OSNOVNA PLAČA'!C463,"")</f>
        <v/>
      </c>
      <c r="D463" s="54" t="str">
        <f>+IF(LEN('OSNOVNA PLAČA'!D463)&gt;0,'OSNOVNA PLAČA'!D463,"")</f>
        <v/>
      </c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AA463" s="32"/>
      <c r="AB463" s="32"/>
      <c r="AC463" s="32"/>
      <c r="AD463" s="32"/>
      <c r="AE463" s="32"/>
      <c r="AF463" s="32"/>
      <c r="AG463" s="32"/>
      <c r="AH463" s="32"/>
      <c r="AI463" s="32"/>
      <c r="AJ463" s="32"/>
      <c r="AK463" s="32"/>
      <c r="AL463" s="32"/>
      <c r="AM463" s="32"/>
      <c r="AN463" s="32"/>
      <c r="AO463" s="32"/>
      <c r="AP463" s="32"/>
      <c r="AQ463" s="32"/>
      <c r="AR463" s="32"/>
      <c r="AS463" s="32"/>
      <c r="AT463" s="32"/>
      <c r="AU463" s="32"/>
      <c r="AV463" s="32"/>
    </row>
    <row r="464" spans="1:48" ht="28.5" customHeight="1" x14ac:dyDescent="0.25">
      <c r="A464" s="51">
        <f>'OSNOVNA PLAČA'!A464</f>
        <v>455</v>
      </c>
      <c r="B464" s="155" t="str">
        <f>+IF(LEN('OSNOVNA PLAČA'!B464)&gt;0,'OSNOVNA PLAČA'!B464,"")</f>
        <v>A455</v>
      </c>
      <c r="C464" s="52" t="str">
        <f>+IF(LEN('OSNOVNA PLAČA'!C464)&gt;0,'OSNOVNA PLAČA'!C464,"")</f>
        <v/>
      </c>
      <c r="D464" s="54" t="str">
        <f>+IF(LEN('OSNOVNA PLAČA'!D464)&gt;0,'OSNOVNA PLAČA'!D464,"")</f>
        <v/>
      </c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AA464" s="32"/>
      <c r="AB464" s="32"/>
      <c r="AC464" s="32"/>
      <c r="AD464" s="32"/>
      <c r="AE464" s="32"/>
      <c r="AF464" s="32"/>
      <c r="AG464" s="32"/>
      <c r="AH464" s="32"/>
      <c r="AI464" s="32"/>
      <c r="AJ464" s="32"/>
      <c r="AK464" s="32"/>
      <c r="AL464" s="32"/>
      <c r="AM464" s="32"/>
      <c r="AN464" s="32"/>
      <c r="AO464" s="32"/>
      <c r="AP464" s="32"/>
      <c r="AQ464" s="32"/>
      <c r="AR464" s="32"/>
      <c r="AS464" s="32"/>
      <c r="AT464" s="32"/>
      <c r="AU464" s="32"/>
      <c r="AV464" s="32"/>
    </row>
    <row r="465" spans="1:48" ht="28.5" customHeight="1" x14ac:dyDescent="0.25">
      <c r="A465" s="51">
        <f>'OSNOVNA PLAČA'!A465</f>
        <v>456</v>
      </c>
      <c r="B465" s="155" t="str">
        <f>+IF(LEN('OSNOVNA PLAČA'!B465)&gt;0,'OSNOVNA PLAČA'!B465,"")</f>
        <v>A456</v>
      </c>
      <c r="C465" s="52" t="str">
        <f>+IF(LEN('OSNOVNA PLAČA'!C465)&gt;0,'OSNOVNA PLAČA'!C465,"")</f>
        <v/>
      </c>
      <c r="D465" s="54" t="str">
        <f>+IF(LEN('OSNOVNA PLAČA'!D465)&gt;0,'OSNOVNA PLAČA'!D465,"")</f>
        <v/>
      </c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AA465" s="32"/>
      <c r="AB465" s="32"/>
      <c r="AC465" s="32"/>
      <c r="AD465" s="32"/>
      <c r="AE465" s="32"/>
      <c r="AF465" s="32"/>
      <c r="AG465" s="32"/>
      <c r="AH465" s="32"/>
      <c r="AI465" s="32"/>
      <c r="AJ465" s="32"/>
      <c r="AK465" s="32"/>
      <c r="AL465" s="32"/>
      <c r="AM465" s="32"/>
      <c r="AN465" s="32"/>
      <c r="AO465" s="32"/>
      <c r="AP465" s="32"/>
      <c r="AQ465" s="32"/>
      <c r="AR465" s="32"/>
      <c r="AS465" s="32"/>
      <c r="AT465" s="32"/>
      <c r="AU465" s="32"/>
      <c r="AV465" s="32"/>
    </row>
    <row r="466" spans="1:48" ht="28.5" customHeight="1" x14ac:dyDescent="0.25">
      <c r="A466" s="51">
        <f>'OSNOVNA PLAČA'!A466</f>
        <v>457</v>
      </c>
      <c r="B466" s="155" t="str">
        <f>+IF(LEN('OSNOVNA PLAČA'!B466)&gt;0,'OSNOVNA PLAČA'!B466,"")</f>
        <v>A457</v>
      </c>
      <c r="C466" s="52" t="str">
        <f>+IF(LEN('OSNOVNA PLAČA'!C466)&gt;0,'OSNOVNA PLAČA'!C466,"")</f>
        <v/>
      </c>
      <c r="D466" s="54" t="str">
        <f>+IF(LEN('OSNOVNA PLAČA'!D466)&gt;0,'OSNOVNA PLAČA'!D466,"")</f>
        <v/>
      </c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AA466" s="32"/>
      <c r="AB466" s="32"/>
      <c r="AC466" s="32"/>
      <c r="AD466" s="32"/>
      <c r="AE466" s="32"/>
      <c r="AF466" s="32"/>
      <c r="AG466" s="32"/>
      <c r="AH466" s="32"/>
      <c r="AI466" s="32"/>
      <c r="AJ466" s="32"/>
      <c r="AK466" s="32"/>
      <c r="AL466" s="32"/>
      <c r="AM466" s="32"/>
      <c r="AN466" s="32"/>
      <c r="AO466" s="32"/>
      <c r="AP466" s="32"/>
      <c r="AQ466" s="32"/>
      <c r="AR466" s="32"/>
      <c r="AS466" s="32"/>
      <c r="AT466" s="32"/>
      <c r="AU466" s="32"/>
      <c r="AV466" s="32"/>
    </row>
    <row r="467" spans="1:48" ht="28.5" customHeight="1" x14ac:dyDescent="0.25">
      <c r="A467" s="51">
        <f>'OSNOVNA PLAČA'!A467</f>
        <v>458</v>
      </c>
      <c r="B467" s="155" t="str">
        <f>+IF(LEN('OSNOVNA PLAČA'!B467)&gt;0,'OSNOVNA PLAČA'!B467,"")</f>
        <v>A458</v>
      </c>
      <c r="C467" s="52" t="str">
        <f>+IF(LEN('OSNOVNA PLAČA'!C467)&gt;0,'OSNOVNA PLAČA'!C467,"")</f>
        <v/>
      </c>
      <c r="D467" s="54" t="str">
        <f>+IF(LEN('OSNOVNA PLAČA'!D467)&gt;0,'OSNOVNA PLAČA'!D467,"")</f>
        <v/>
      </c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AA467" s="32"/>
      <c r="AB467" s="32"/>
      <c r="AC467" s="32"/>
      <c r="AD467" s="32"/>
      <c r="AE467" s="32"/>
      <c r="AF467" s="32"/>
      <c r="AG467" s="32"/>
      <c r="AH467" s="32"/>
      <c r="AI467" s="32"/>
      <c r="AJ467" s="32"/>
      <c r="AK467" s="32"/>
      <c r="AL467" s="32"/>
      <c r="AM467" s="32"/>
      <c r="AN467" s="32"/>
      <c r="AO467" s="32"/>
      <c r="AP467" s="32"/>
      <c r="AQ467" s="32"/>
      <c r="AR467" s="32"/>
      <c r="AS467" s="32"/>
      <c r="AT467" s="32"/>
      <c r="AU467" s="32"/>
      <c r="AV467" s="32"/>
    </row>
    <row r="468" spans="1:48" ht="28.5" customHeight="1" x14ac:dyDescent="0.25">
      <c r="A468" s="51">
        <f>'OSNOVNA PLAČA'!A468</f>
        <v>459</v>
      </c>
      <c r="B468" s="155" t="str">
        <f>+IF(LEN('OSNOVNA PLAČA'!B468)&gt;0,'OSNOVNA PLAČA'!B468,"")</f>
        <v>A459</v>
      </c>
      <c r="C468" s="52" t="str">
        <f>+IF(LEN('OSNOVNA PLAČA'!C468)&gt;0,'OSNOVNA PLAČA'!C468,"")</f>
        <v/>
      </c>
      <c r="D468" s="54" t="str">
        <f>+IF(LEN('OSNOVNA PLAČA'!D468)&gt;0,'OSNOVNA PLAČA'!D468,"")</f>
        <v/>
      </c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AA468" s="32"/>
      <c r="AB468" s="32"/>
      <c r="AC468" s="32"/>
      <c r="AD468" s="32"/>
      <c r="AE468" s="32"/>
      <c r="AF468" s="32"/>
      <c r="AG468" s="32"/>
      <c r="AH468" s="32"/>
      <c r="AI468" s="32"/>
      <c r="AJ468" s="32"/>
      <c r="AK468" s="32"/>
      <c r="AL468" s="32"/>
      <c r="AM468" s="32"/>
      <c r="AN468" s="32"/>
      <c r="AO468" s="32"/>
      <c r="AP468" s="32"/>
      <c r="AQ468" s="32"/>
      <c r="AR468" s="32"/>
      <c r="AS468" s="32"/>
      <c r="AT468" s="32"/>
      <c r="AU468" s="32"/>
      <c r="AV468" s="32"/>
    </row>
    <row r="469" spans="1:48" ht="28.5" customHeight="1" x14ac:dyDescent="0.25">
      <c r="A469" s="51">
        <f>'OSNOVNA PLAČA'!A469</f>
        <v>460</v>
      </c>
      <c r="B469" s="155" t="str">
        <f>+IF(LEN('OSNOVNA PLAČA'!B469)&gt;0,'OSNOVNA PLAČA'!B469,"")</f>
        <v>A460</v>
      </c>
      <c r="C469" s="52" t="str">
        <f>+IF(LEN('OSNOVNA PLAČA'!C469)&gt;0,'OSNOVNA PLAČA'!C469,"")</f>
        <v/>
      </c>
      <c r="D469" s="54" t="str">
        <f>+IF(LEN('OSNOVNA PLAČA'!D469)&gt;0,'OSNOVNA PLAČA'!D469,"")</f>
        <v/>
      </c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AA469" s="32"/>
      <c r="AB469" s="32"/>
      <c r="AC469" s="32"/>
      <c r="AD469" s="32"/>
      <c r="AE469" s="32"/>
      <c r="AF469" s="32"/>
      <c r="AG469" s="32"/>
      <c r="AH469" s="32"/>
      <c r="AI469" s="32"/>
      <c r="AJ469" s="32"/>
      <c r="AK469" s="32"/>
      <c r="AL469" s="32"/>
      <c r="AM469" s="32"/>
      <c r="AN469" s="32"/>
      <c r="AO469" s="32"/>
      <c r="AP469" s="32"/>
      <c r="AQ469" s="32"/>
      <c r="AR469" s="32"/>
      <c r="AS469" s="32"/>
      <c r="AT469" s="32"/>
      <c r="AU469" s="32"/>
      <c r="AV469" s="32"/>
    </row>
    <row r="470" spans="1:48" ht="28.5" customHeight="1" x14ac:dyDescent="0.25">
      <c r="A470" s="51">
        <f>'OSNOVNA PLAČA'!A470</f>
        <v>461</v>
      </c>
      <c r="B470" s="155" t="str">
        <f>+IF(LEN('OSNOVNA PLAČA'!B470)&gt;0,'OSNOVNA PLAČA'!B470,"")</f>
        <v>A461</v>
      </c>
      <c r="C470" s="52" t="str">
        <f>+IF(LEN('OSNOVNA PLAČA'!C470)&gt;0,'OSNOVNA PLAČA'!C470,"")</f>
        <v/>
      </c>
      <c r="D470" s="54" t="str">
        <f>+IF(LEN('OSNOVNA PLAČA'!D470)&gt;0,'OSNOVNA PLAČA'!D470,"")</f>
        <v/>
      </c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AA470" s="32"/>
      <c r="AB470" s="32"/>
      <c r="AC470" s="32"/>
      <c r="AD470" s="32"/>
      <c r="AE470" s="32"/>
      <c r="AF470" s="32"/>
      <c r="AG470" s="32"/>
      <c r="AH470" s="32"/>
      <c r="AI470" s="32"/>
      <c r="AJ470" s="32"/>
      <c r="AK470" s="32"/>
      <c r="AL470" s="32"/>
      <c r="AM470" s="32"/>
      <c r="AN470" s="32"/>
      <c r="AO470" s="32"/>
      <c r="AP470" s="32"/>
      <c r="AQ470" s="32"/>
      <c r="AR470" s="32"/>
      <c r="AS470" s="32"/>
      <c r="AT470" s="32"/>
      <c r="AU470" s="32"/>
      <c r="AV470" s="32"/>
    </row>
    <row r="471" spans="1:48" ht="28.5" customHeight="1" x14ac:dyDescent="0.25">
      <c r="A471" s="51">
        <f>'OSNOVNA PLAČA'!A471</f>
        <v>462</v>
      </c>
      <c r="B471" s="155" t="str">
        <f>+IF(LEN('OSNOVNA PLAČA'!B471)&gt;0,'OSNOVNA PLAČA'!B471,"")</f>
        <v>A462</v>
      </c>
      <c r="C471" s="52" t="str">
        <f>+IF(LEN('OSNOVNA PLAČA'!C471)&gt;0,'OSNOVNA PLAČA'!C471,"")</f>
        <v/>
      </c>
      <c r="D471" s="54" t="str">
        <f>+IF(LEN('OSNOVNA PLAČA'!D471)&gt;0,'OSNOVNA PLAČA'!D471,"")</f>
        <v/>
      </c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AA471" s="32"/>
      <c r="AB471" s="32"/>
      <c r="AC471" s="32"/>
      <c r="AD471" s="32"/>
      <c r="AE471" s="32"/>
      <c r="AF471" s="32"/>
      <c r="AG471" s="32"/>
      <c r="AH471" s="32"/>
      <c r="AI471" s="32"/>
      <c r="AJ471" s="32"/>
      <c r="AK471" s="32"/>
      <c r="AL471" s="32"/>
      <c r="AM471" s="32"/>
      <c r="AN471" s="32"/>
      <c r="AO471" s="32"/>
      <c r="AP471" s="32"/>
      <c r="AQ471" s="32"/>
      <c r="AR471" s="32"/>
      <c r="AS471" s="32"/>
      <c r="AT471" s="32"/>
      <c r="AU471" s="32"/>
      <c r="AV471" s="32"/>
    </row>
    <row r="472" spans="1:48" ht="28.5" customHeight="1" x14ac:dyDescent="0.25">
      <c r="A472" s="51">
        <f>'OSNOVNA PLAČA'!A472</f>
        <v>463</v>
      </c>
      <c r="B472" s="155" t="str">
        <f>+IF(LEN('OSNOVNA PLAČA'!B472)&gt;0,'OSNOVNA PLAČA'!B472,"")</f>
        <v>A463</v>
      </c>
      <c r="C472" s="52" t="str">
        <f>+IF(LEN('OSNOVNA PLAČA'!C472)&gt;0,'OSNOVNA PLAČA'!C472,"")</f>
        <v/>
      </c>
      <c r="D472" s="54" t="str">
        <f>+IF(LEN('OSNOVNA PLAČA'!D472)&gt;0,'OSNOVNA PLAČA'!D472,"")</f>
        <v/>
      </c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AA472" s="32"/>
      <c r="AB472" s="32"/>
      <c r="AC472" s="32"/>
      <c r="AD472" s="32"/>
      <c r="AE472" s="32"/>
      <c r="AF472" s="32"/>
      <c r="AG472" s="32"/>
      <c r="AH472" s="32"/>
      <c r="AI472" s="32"/>
      <c r="AJ472" s="32"/>
      <c r="AK472" s="32"/>
      <c r="AL472" s="32"/>
      <c r="AM472" s="32"/>
      <c r="AN472" s="32"/>
      <c r="AO472" s="32"/>
      <c r="AP472" s="32"/>
      <c r="AQ472" s="32"/>
      <c r="AR472" s="32"/>
      <c r="AS472" s="32"/>
      <c r="AT472" s="32"/>
      <c r="AU472" s="32"/>
      <c r="AV472" s="32"/>
    </row>
    <row r="473" spans="1:48" ht="28.5" customHeight="1" x14ac:dyDescent="0.25">
      <c r="A473" s="51">
        <f>'OSNOVNA PLAČA'!A473</f>
        <v>464</v>
      </c>
      <c r="B473" s="155" t="str">
        <f>+IF(LEN('OSNOVNA PLAČA'!B473)&gt;0,'OSNOVNA PLAČA'!B473,"")</f>
        <v>A464</v>
      </c>
      <c r="C473" s="52" t="str">
        <f>+IF(LEN('OSNOVNA PLAČA'!C473)&gt;0,'OSNOVNA PLAČA'!C473,"")</f>
        <v/>
      </c>
      <c r="D473" s="54" t="str">
        <f>+IF(LEN('OSNOVNA PLAČA'!D473)&gt;0,'OSNOVNA PLAČA'!D473,"")</f>
        <v/>
      </c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AA473" s="32"/>
      <c r="AB473" s="32"/>
      <c r="AC473" s="32"/>
      <c r="AD473" s="32"/>
      <c r="AE473" s="32"/>
      <c r="AF473" s="32"/>
      <c r="AG473" s="32"/>
      <c r="AH473" s="32"/>
      <c r="AI473" s="32"/>
      <c r="AJ473" s="32"/>
      <c r="AK473" s="32"/>
      <c r="AL473" s="32"/>
      <c r="AM473" s="32"/>
      <c r="AN473" s="32"/>
      <c r="AO473" s="32"/>
      <c r="AP473" s="32"/>
      <c r="AQ473" s="32"/>
      <c r="AR473" s="32"/>
      <c r="AS473" s="32"/>
      <c r="AT473" s="32"/>
      <c r="AU473" s="32"/>
      <c r="AV473" s="32"/>
    </row>
    <row r="474" spans="1:48" ht="28.5" customHeight="1" x14ac:dyDescent="0.25">
      <c r="A474" s="51">
        <f>'OSNOVNA PLAČA'!A474</f>
        <v>465</v>
      </c>
      <c r="B474" s="155" t="str">
        <f>+IF(LEN('OSNOVNA PLAČA'!B474)&gt;0,'OSNOVNA PLAČA'!B474,"")</f>
        <v>A465</v>
      </c>
      <c r="C474" s="52" t="str">
        <f>+IF(LEN('OSNOVNA PLAČA'!C474)&gt;0,'OSNOVNA PLAČA'!C474,"")</f>
        <v/>
      </c>
      <c r="D474" s="54" t="str">
        <f>+IF(LEN('OSNOVNA PLAČA'!D474)&gt;0,'OSNOVNA PLAČA'!D474,"")</f>
        <v/>
      </c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AA474" s="32"/>
      <c r="AB474" s="32"/>
      <c r="AC474" s="32"/>
      <c r="AD474" s="32"/>
      <c r="AE474" s="32"/>
      <c r="AF474" s="32"/>
      <c r="AG474" s="32"/>
      <c r="AH474" s="32"/>
      <c r="AI474" s="32"/>
      <c r="AJ474" s="32"/>
      <c r="AK474" s="32"/>
      <c r="AL474" s="32"/>
      <c r="AM474" s="32"/>
      <c r="AN474" s="32"/>
      <c r="AO474" s="32"/>
      <c r="AP474" s="32"/>
      <c r="AQ474" s="32"/>
      <c r="AR474" s="32"/>
      <c r="AS474" s="32"/>
      <c r="AT474" s="32"/>
      <c r="AU474" s="32"/>
      <c r="AV474" s="32"/>
    </row>
    <row r="475" spans="1:48" ht="28.5" customHeight="1" x14ac:dyDescent="0.25">
      <c r="A475" s="51">
        <f>'OSNOVNA PLAČA'!A475</f>
        <v>466</v>
      </c>
      <c r="B475" s="155" t="str">
        <f>+IF(LEN('OSNOVNA PLAČA'!B475)&gt;0,'OSNOVNA PLAČA'!B475,"")</f>
        <v>A466</v>
      </c>
      <c r="C475" s="52" t="str">
        <f>+IF(LEN('OSNOVNA PLAČA'!C475)&gt;0,'OSNOVNA PLAČA'!C475,"")</f>
        <v/>
      </c>
      <c r="D475" s="54" t="str">
        <f>+IF(LEN('OSNOVNA PLAČA'!D475)&gt;0,'OSNOVNA PLAČA'!D475,"")</f>
        <v/>
      </c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AA475" s="32"/>
      <c r="AB475" s="32"/>
      <c r="AC475" s="32"/>
      <c r="AD475" s="32"/>
      <c r="AE475" s="32"/>
      <c r="AF475" s="32"/>
      <c r="AG475" s="32"/>
      <c r="AH475" s="32"/>
      <c r="AI475" s="32"/>
      <c r="AJ475" s="32"/>
      <c r="AK475" s="32"/>
      <c r="AL475" s="32"/>
      <c r="AM475" s="32"/>
      <c r="AN475" s="32"/>
      <c r="AO475" s="32"/>
      <c r="AP475" s="32"/>
      <c r="AQ475" s="32"/>
      <c r="AR475" s="32"/>
      <c r="AS475" s="32"/>
      <c r="AT475" s="32"/>
      <c r="AU475" s="32"/>
      <c r="AV475" s="32"/>
    </row>
    <row r="476" spans="1:48" ht="28.5" customHeight="1" x14ac:dyDescent="0.25">
      <c r="A476" s="51">
        <f>'OSNOVNA PLAČA'!A476</f>
        <v>467</v>
      </c>
      <c r="B476" s="155" t="str">
        <f>+IF(LEN('OSNOVNA PLAČA'!B476)&gt;0,'OSNOVNA PLAČA'!B476,"")</f>
        <v>A467</v>
      </c>
      <c r="C476" s="52" t="str">
        <f>+IF(LEN('OSNOVNA PLAČA'!C476)&gt;0,'OSNOVNA PLAČA'!C476,"")</f>
        <v/>
      </c>
      <c r="D476" s="54" t="str">
        <f>+IF(LEN('OSNOVNA PLAČA'!D476)&gt;0,'OSNOVNA PLAČA'!D476,"")</f>
        <v/>
      </c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AA476" s="32"/>
      <c r="AB476" s="32"/>
      <c r="AC476" s="32"/>
      <c r="AD476" s="32"/>
      <c r="AE476" s="32"/>
      <c r="AF476" s="32"/>
      <c r="AG476" s="32"/>
      <c r="AH476" s="32"/>
      <c r="AI476" s="32"/>
      <c r="AJ476" s="32"/>
      <c r="AK476" s="32"/>
      <c r="AL476" s="32"/>
      <c r="AM476" s="32"/>
      <c r="AN476" s="32"/>
      <c r="AO476" s="32"/>
      <c r="AP476" s="32"/>
      <c r="AQ476" s="32"/>
      <c r="AR476" s="32"/>
      <c r="AS476" s="32"/>
      <c r="AT476" s="32"/>
      <c r="AU476" s="32"/>
      <c r="AV476" s="32"/>
    </row>
    <row r="477" spans="1:48" ht="28.5" customHeight="1" x14ac:dyDescent="0.25">
      <c r="A477" s="51">
        <f>'OSNOVNA PLAČA'!A477</f>
        <v>468</v>
      </c>
      <c r="B477" s="155" t="str">
        <f>+IF(LEN('OSNOVNA PLAČA'!B477)&gt;0,'OSNOVNA PLAČA'!B477,"")</f>
        <v>A468</v>
      </c>
      <c r="C477" s="52" t="str">
        <f>+IF(LEN('OSNOVNA PLAČA'!C477)&gt;0,'OSNOVNA PLAČA'!C477,"")</f>
        <v/>
      </c>
      <c r="D477" s="54" t="str">
        <f>+IF(LEN('OSNOVNA PLAČA'!D477)&gt;0,'OSNOVNA PLAČA'!D477,"")</f>
        <v/>
      </c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AA477" s="32"/>
      <c r="AB477" s="32"/>
      <c r="AC477" s="32"/>
      <c r="AD477" s="32"/>
      <c r="AE477" s="32"/>
      <c r="AF477" s="32"/>
      <c r="AG477" s="32"/>
      <c r="AH477" s="32"/>
      <c r="AI477" s="32"/>
      <c r="AJ477" s="32"/>
      <c r="AK477" s="32"/>
      <c r="AL477" s="32"/>
      <c r="AM477" s="32"/>
      <c r="AN477" s="32"/>
      <c r="AO477" s="32"/>
      <c r="AP477" s="32"/>
      <c r="AQ477" s="32"/>
      <c r="AR477" s="32"/>
      <c r="AS477" s="32"/>
      <c r="AT477" s="32"/>
      <c r="AU477" s="32"/>
      <c r="AV477" s="32"/>
    </row>
    <row r="478" spans="1:48" ht="28.5" customHeight="1" x14ac:dyDescent="0.25">
      <c r="A478" s="51">
        <f>'OSNOVNA PLAČA'!A478</f>
        <v>469</v>
      </c>
      <c r="B478" s="155" t="str">
        <f>+IF(LEN('OSNOVNA PLAČA'!B478)&gt;0,'OSNOVNA PLAČA'!B478,"")</f>
        <v>A469</v>
      </c>
      <c r="C478" s="52" t="str">
        <f>+IF(LEN('OSNOVNA PLAČA'!C478)&gt;0,'OSNOVNA PLAČA'!C478,"")</f>
        <v/>
      </c>
      <c r="D478" s="54" t="str">
        <f>+IF(LEN('OSNOVNA PLAČA'!D478)&gt;0,'OSNOVNA PLAČA'!D478,"")</f>
        <v/>
      </c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AA478" s="32"/>
      <c r="AB478" s="32"/>
      <c r="AC478" s="32"/>
      <c r="AD478" s="32"/>
      <c r="AE478" s="32"/>
      <c r="AF478" s="32"/>
      <c r="AG478" s="32"/>
      <c r="AH478" s="32"/>
      <c r="AI478" s="32"/>
      <c r="AJ478" s="32"/>
      <c r="AK478" s="32"/>
      <c r="AL478" s="32"/>
      <c r="AM478" s="32"/>
      <c r="AN478" s="32"/>
      <c r="AO478" s="32"/>
      <c r="AP478" s="32"/>
      <c r="AQ478" s="32"/>
      <c r="AR478" s="32"/>
      <c r="AS478" s="32"/>
      <c r="AT478" s="32"/>
      <c r="AU478" s="32"/>
      <c r="AV478" s="32"/>
    </row>
    <row r="479" spans="1:48" ht="28.5" customHeight="1" x14ac:dyDescent="0.25">
      <c r="A479" s="51">
        <f>'OSNOVNA PLAČA'!A479</f>
        <v>470</v>
      </c>
      <c r="B479" s="155" t="str">
        <f>+IF(LEN('OSNOVNA PLAČA'!B479)&gt;0,'OSNOVNA PLAČA'!B479,"")</f>
        <v>A470</v>
      </c>
      <c r="C479" s="52" t="str">
        <f>+IF(LEN('OSNOVNA PLAČA'!C479)&gt;0,'OSNOVNA PLAČA'!C479,"")</f>
        <v/>
      </c>
      <c r="D479" s="54" t="str">
        <f>+IF(LEN('OSNOVNA PLAČA'!D479)&gt;0,'OSNOVNA PLAČA'!D479,"")</f>
        <v/>
      </c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AA479" s="32"/>
      <c r="AB479" s="32"/>
      <c r="AC479" s="32"/>
      <c r="AD479" s="32"/>
      <c r="AE479" s="32"/>
      <c r="AF479" s="32"/>
      <c r="AG479" s="32"/>
      <c r="AH479" s="32"/>
      <c r="AI479" s="32"/>
      <c r="AJ479" s="32"/>
      <c r="AK479" s="32"/>
      <c r="AL479" s="32"/>
      <c r="AM479" s="32"/>
      <c r="AN479" s="32"/>
      <c r="AO479" s="32"/>
      <c r="AP479" s="32"/>
      <c r="AQ479" s="32"/>
      <c r="AR479" s="32"/>
      <c r="AS479" s="32"/>
      <c r="AT479" s="32"/>
      <c r="AU479" s="32"/>
      <c r="AV479" s="32"/>
    </row>
    <row r="480" spans="1:48" ht="28.5" customHeight="1" x14ac:dyDescent="0.25">
      <c r="A480" s="51">
        <f>'OSNOVNA PLAČA'!A480</f>
        <v>471</v>
      </c>
      <c r="B480" s="155" t="str">
        <f>+IF(LEN('OSNOVNA PLAČA'!B480)&gt;0,'OSNOVNA PLAČA'!B480,"")</f>
        <v>A471</v>
      </c>
      <c r="C480" s="52" t="str">
        <f>+IF(LEN('OSNOVNA PLAČA'!C480)&gt;0,'OSNOVNA PLAČA'!C480,"")</f>
        <v/>
      </c>
      <c r="D480" s="54" t="str">
        <f>+IF(LEN('OSNOVNA PLAČA'!D480)&gt;0,'OSNOVNA PLAČA'!D480,"")</f>
        <v/>
      </c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AA480" s="32"/>
      <c r="AB480" s="32"/>
      <c r="AC480" s="32"/>
      <c r="AD480" s="32"/>
      <c r="AE480" s="32"/>
      <c r="AF480" s="32"/>
      <c r="AG480" s="32"/>
      <c r="AH480" s="32"/>
      <c r="AI480" s="32"/>
      <c r="AJ480" s="32"/>
      <c r="AK480" s="32"/>
      <c r="AL480" s="32"/>
      <c r="AM480" s="32"/>
      <c r="AN480" s="32"/>
      <c r="AO480" s="32"/>
      <c r="AP480" s="32"/>
      <c r="AQ480" s="32"/>
      <c r="AR480" s="32"/>
      <c r="AS480" s="32"/>
      <c r="AT480" s="32"/>
      <c r="AU480" s="32"/>
      <c r="AV480" s="32"/>
    </row>
    <row r="481" spans="1:48" ht="28.5" customHeight="1" x14ac:dyDescent="0.25">
      <c r="A481" s="51">
        <f>'OSNOVNA PLAČA'!A481</f>
        <v>472</v>
      </c>
      <c r="B481" s="155" t="str">
        <f>+IF(LEN('OSNOVNA PLAČA'!B481)&gt;0,'OSNOVNA PLAČA'!B481,"")</f>
        <v>A472</v>
      </c>
      <c r="C481" s="52" t="str">
        <f>+IF(LEN('OSNOVNA PLAČA'!C481)&gt;0,'OSNOVNA PLAČA'!C481,"")</f>
        <v/>
      </c>
      <c r="D481" s="54" t="str">
        <f>+IF(LEN('OSNOVNA PLAČA'!D481)&gt;0,'OSNOVNA PLAČA'!D481,"")</f>
        <v/>
      </c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AA481" s="32"/>
      <c r="AB481" s="32"/>
      <c r="AC481" s="32"/>
      <c r="AD481" s="32"/>
      <c r="AE481" s="32"/>
      <c r="AF481" s="32"/>
      <c r="AG481" s="32"/>
      <c r="AH481" s="32"/>
      <c r="AI481" s="32"/>
      <c r="AJ481" s="32"/>
      <c r="AK481" s="32"/>
      <c r="AL481" s="32"/>
      <c r="AM481" s="32"/>
      <c r="AN481" s="32"/>
      <c r="AO481" s="32"/>
      <c r="AP481" s="32"/>
      <c r="AQ481" s="32"/>
      <c r="AR481" s="32"/>
      <c r="AS481" s="32"/>
      <c r="AT481" s="32"/>
      <c r="AU481" s="32"/>
      <c r="AV481" s="32"/>
    </row>
    <row r="482" spans="1:48" ht="28.5" customHeight="1" x14ac:dyDescent="0.25">
      <c r="A482" s="51">
        <f>'OSNOVNA PLAČA'!A482</f>
        <v>473</v>
      </c>
      <c r="B482" s="155" t="str">
        <f>+IF(LEN('OSNOVNA PLAČA'!B482)&gt;0,'OSNOVNA PLAČA'!B482,"")</f>
        <v>A473</v>
      </c>
      <c r="C482" s="52" t="str">
        <f>+IF(LEN('OSNOVNA PLAČA'!C482)&gt;0,'OSNOVNA PLAČA'!C482,"")</f>
        <v/>
      </c>
      <c r="D482" s="54" t="str">
        <f>+IF(LEN('OSNOVNA PLAČA'!D482)&gt;0,'OSNOVNA PLAČA'!D482,"")</f>
        <v/>
      </c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AA482" s="32"/>
      <c r="AB482" s="32"/>
      <c r="AC482" s="32"/>
      <c r="AD482" s="32"/>
      <c r="AE482" s="32"/>
      <c r="AF482" s="32"/>
      <c r="AG482" s="32"/>
      <c r="AH482" s="32"/>
      <c r="AI482" s="32"/>
      <c r="AJ482" s="32"/>
      <c r="AK482" s="32"/>
      <c r="AL482" s="32"/>
      <c r="AM482" s="32"/>
      <c r="AN482" s="32"/>
      <c r="AO482" s="32"/>
      <c r="AP482" s="32"/>
      <c r="AQ482" s="32"/>
      <c r="AR482" s="32"/>
      <c r="AS482" s="32"/>
      <c r="AT482" s="32"/>
      <c r="AU482" s="32"/>
      <c r="AV482" s="32"/>
    </row>
    <row r="483" spans="1:48" ht="28.5" customHeight="1" x14ac:dyDescent="0.25">
      <c r="A483" s="51">
        <f>'OSNOVNA PLAČA'!A483</f>
        <v>474</v>
      </c>
      <c r="B483" s="155" t="str">
        <f>+IF(LEN('OSNOVNA PLAČA'!B483)&gt;0,'OSNOVNA PLAČA'!B483,"")</f>
        <v>A474</v>
      </c>
      <c r="C483" s="52" t="str">
        <f>+IF(LEN('OSNOVNA PLAČA'!C483)&gt;0,'OSNOVNA PLAČA'!C483,"")</f>
        <v/>
      </c>
      <c r="D483" s="54" t="str">
        <f>+IF(LEN('OSNOVNA PLAČA'!D483)&gt;0,'OSNOVNA PLAČA'!D483,"")</f>
        <v/>
      </c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AA483" s="32"/>
      <c r="AB483" s="32"/>
      <c r="AC483" s="32"/>
      <c r="AD483" s="32"/>
      <c r="AE483" s="32"/>
      <c r="AF483" s="32"/>
      <c r="AG483" s="32"/>
      <c r="AH483" s="32"/>
      <c r="AI483" s="32"/>
      <c r="AJ483" s="32"/>
      <c r="AK483" s="32"/>
      <c r="AL483" s="32"/>
      <c r="AM483" s="32"/>
      <c r="AN483" s="32"/>
      <c r="AO483" s="32"/>
      <c r="AP483" s="32"/>
      <c r="AQ483" s="32"/>
      <c r="AR483" s="32"/>
      <c r="AS483" s="32"/>
      <c r="AT483" s="32"/>
      <c r="AU483" s="32"/>
      <c r="AV483" s="32"/>
    </row>
    <row r="484" spans="1:48" ht="28.5" customHeight="1" x14ac:dyDescent="0.25">
      <c r="A484" s="51">
        <f>'OSNOVNA PLAČA'!A484</f>
        <v>475</v>
      </c>
      <c r="B484" s="155" t="str">
        <f>+IF(LEN('OSNOVNA PLAČA'!B484)&gt;0,'OSNOVNA PLAČA'!B484,"")</f>
        <v>A475</v>
      </c>
      <c r="C484" s="52" t="str">
        <f>+IF(LEN('OSNOVNA PLAČA'!C484)&gt;0,'OSNOVNA PLAČA'!C484,"")</f>
        <v/>
      </c>
      <c r="D484" s="54" t="str">
        <f>+IF(LEN('OSNOVNA PLAČA'!D484)&gt;0,'OSNOVNA PLAČA'!D484,"")</f>
        <v/>
      </c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AA484" s="32"/>
      <c r="AB484" s="32"/>
      <c r="AC484" s="32"/>
      <c r="AD484" s="32"/>
      <c r="AE484" s="32"/>
      <c r="AF484" s="32"/>
      <c r="AG484" s="32"/>
      <c r="AH484" s="32"/>
      <c r="AI484" s="32"/>
      <c r="AJ484" s="32"/>
      <c r="AK484" s="32"/>
      <c r="AL484" s="32"/>
      <c r="AM484" s="32"/>
      <c r="AN484" s="32"/>
      <c r="AO484" s="32"/>
      <c r="AP484" s="32"/>
      <c r="AQ484" s="32"/>
      <c r="AR484" s="32"/>
      <c r="AS484" s="32"/>
      <c r="AT484" s="32"/>
      <c r="AU484" s="32"/>
      <c r="AV484" s="32"/>
    </row>
    <row r="485" spans="1:48" ht="28.5" customHeight="1" x14ac:dyDescent="0.25">
      <c r="A485" s="51">
        <f>'OSNOVNA PLAČA'!A485</f>
        <v>476</v>
      </c>
      <c r="B485" s="155" t="str">
        <f>+IF(LEN('OSNOVNA PLAČA'!B485)&gt;0,'OSNOVNA PLAČA'!B485,"")</f>
        <v>A476</v>
      </c>
      <c r="C485" s="52" t="str">
        <f>+IF(LEN('OSNOVNA PLAČA'!C485)&gt;0,'OSNOVNA PLAČA'!C485,"")</f>
        <v/>
      </c>
      <c r="D485" s="54" t="str">
        <f>+IF(LEN('OSNOVNA PLAČA'!D485)&gt;0,'OSNOVNA PLAČA'!D485,"")</f>
        <v/>
      </c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AA485" s="32"/>
      <c r="AB485" s="32"/>
      <c r="AC485" s="32"/>
      <c r="AD485" s="32"/>
      <c r="AE485" s="32"/>
      <c r="AF485" s="32"/>
      <c r="AG485" s="32"/>
      <c r="AH485" s="32"/>
      <c r="AI485" s="32"/>
      <c r="AJ485" s="32"/>
      <c r="AK485" s="32"/>
      <c r="AL485" s="32"/>
      <c r="AM485" s="32"/>
      <c r="AN485" s="32"/>
      <c r="AO485" s="32"/>
      <c r="AP485" s="32"/>
      <c r="AQ485" s="32"/>
      <c r="AR485" s="32"/>
      <c r="AS485" s="32"/>
      <c r="AT485" s="32"/>
      <c r="AU485" s="32"/>
      <c r="AV485" s="32"/>
    </row>
    <row r="486" spans="1:48" ht="28.5" customHeight="1" x14ac:dyDescent="0.25">
      <c r="A486" s="51">
        <f>'OSNOVNA PLAČA'!A486</f>
        <v>477</v>
      </c>
      <c r="B486" s="155" t="str">
        <f>+IF(LEN('OSNOVNA PLAČA'!B486)&gt;0,'OSNOVNA PLAČA'!B486,"")</f>
        <v>A477</v>
      </c>
      <c r="C486" s="52" t="str">
        <f>+IF(LEN('OSNOVNA PLAČA'!C486)&gt;0,'OSNOVNA PLAČA'!C486,"")</f>
        <v/>
      </c>
      <c r="D486" s="54" t="str">
        <f>+IF(LEN('OSNOVNA PLAČA'!D486)&gt;0,'OSNOVNA PLAČA'!D486,"")</f>
        <v/>
      </c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AA486" s="32"/>
      <c r="AB486" s="32"/>
      <c r="AC486" s="32"/>
      <c r="AD486" s="32"/>
      <c r="AE486" s="32"/>
      <c r="AF486" s="32"/>
      <c r="AG486" s="32"/>
      <c r="AH486" s="32"/>
      <c r="AI486" s="32"/>
      <c r="AJ486" s="32"/>
      <c r="AK486" s="32"/>
      <c r="AL486" s="32"/>
      <c r="AM486" s="32"/>
      <c r="AN486" s="32"/>
      <c r="AO486" s="32"/>
      <c r="AP486" s="32"/>
      <c r="AQ486" s="32"/>
      <c r="AR486" s="32"/>
      <c r="AS486" s="32"/>
      <c r="AT486" s="32"/>
      <c r="AU486" s="32"/>
      <c r="AV486" s="32"/>
    </row>
    <row r="487" spans="1:48" ht="28.5" customHeight="1" x14ac:dyDescent="0.25">
      <c r="A487" s="51">
        <f>'OSNOVNA PLAČA'!A487</f>
        <v>478</v>
      </c>
      <c r="B487" s="155" t="str">
        <f>+IF(LEN('OSNOVNA PLAČA'!B487)&gt;0,'OSNOVNA PLAČA'!B487,"")</f>
        <v>A478</v>
      </c>
      <c r="C487" s="52" t="str">
        <f>+IF(LEN('OSNOVNA PLAČA'!C487)&gt;0,'OSNOVNA PLAČA'!C487,"")</f>
        <v/>
      </c>
      <c r="D487" s="54" t="str">
        <f>+IF(LEN('OSNOVNA PLAČA'!D487)&gt;0,'OSNOVNA PLAČA'!D487,"")</f>
        <v/>
      </c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AA487" s="32"/>
      <c r="AB487" s="32"/>
      <c r="AC487" s="32"/>
      <c r="AD487" s="32"/>
      <c r="AE487" s="32"/>
      <c r="AF487" s="32"/>
      <c r="AG487" s="32"/>
      <c r="AH487" s="32"/>
      <c r="AI487" s="32"/>
      <c r="AJ487" s="32"/>
      <c r="AK487" s="32"/>
      <c r="AL487" s="32"/>
      <c r="AM487" s="32"/>
      <c r="AN487" s="32"/>
      <c r="AO487" s="32"/>
      <c r="AP487" s="32"/>
      <c r="AQ487" s="32"/>
      <c r="AR487" s="32"/>
      <c r="AS487" s="32"/>
      <c r="AT487" s="32"/>
      <c r="AU487" s="32"/>
      <c r="AV487" s="32"/>
    </row>
    <row r="488" spans="1:48" ht="28.5" customHeight="1" x14ac:dyDescent="0.25">
      <c r="A488" s="51">
        <f>'OSNOVNA PLAČA'!A488</f>
        <v>479</v>
      </c>
      <c r="B488" s="155" t="str">
        <f>+IF(LEN('OSNOVNA PLAČA'!B488)&gt;0,'OSNOVNA PLAČA'!B488,"")</f>
        <v>A479</v>
      </c>
      <c r="C488" s="52" t="str">
        <f>+IF(LEN('OSNOVNA PLAČA'!C488)&gt;0,'OSNOVNA PLAČA'!C488,"")</f>
        <v/>
      </c>
      <c r="D488" s="54" t="str">
        <f>+IF(LEN('OSNOVNA PLAČA'!D488)&gt;0,'OSNOVNA PLAČA'!D488,"")</f>
        <v/>
      </c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AA488" s="32"/>
      <c r="AB488" s="32"/>
      <c r="AC488" s="32"/>
      <c r="AD488" s="32"/>
      <c r="AE488" s="32"/>
      <c r="AF488" s="32"/>
      <c r="AG488" s="32"/>
      <c r="AH488" s="32"/>
      <c r="AI488" s="32"/>
      <c r="AJ488" s="32"/>
      <c r="AK488" s="32"/>
      <c r="AL488" s="32"/>
      <c r="AM488" s="32"/>
      <c r="AN488" s="32"/>
      <c r="AO488" s="32"/>
      <c r="AP488" s="32"/>
      <c r="AQ488" s="32"/>
      <c r="AR488" s="32"/>
      <c r="AS488" s="32"/>
      <c r="AT488" s="32"/>
      <c r="AU488" s="32"/>
      <c r="AV488" s="32"/>
    </row>
    <row r="489" spans="1:48" ht="28.5" customHeight="1" x14ac:dyDescent="0.25">
      <c r="A489" s="51">
        <f>'OSNOVNA PLAČA'!A489</f>
        <v>480</v>
      </c>
      <c r="B489" s="155" t="str">
        <f>+IF(LEN('OSNOVNA PLAČA'!B489)&gt;0,'OSNOVNA PLAČA'!B489,"")</f>
        <v>A480</v>
      </c>
      <c r="C489" s="52" t="str">
        <f>+IF(LEN('OSNOVNA PLAČA'!C489)&gt;0,'OSNOVNA PLAČA'!C489,"")</f>
        <v/>
      </c>
      <c r="D489" s="54" t="str">
        <f>+IF(LEN('OSNOVNA PLAČA'!D489)&gt;0,'OSNOVNA PLAČA'!D489,"")</f>
        <v/>
      </c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AA489" s="32"/>
      <c r="AB489" s="32"/>
      <c r="AC489" s="32"/>
      <c r="AD489" s="32"/>
      <c r="AE489" s="32"/>
      <c r="AF489" s="32"/>
      <c r="AG489" s="32"/>
      <c r="AH489" s="32"/>
      <c r="AI489" s="32"/>
      <c r="AJ489" s="32"/>
      <c r="AK489" s="32"/>
      <c r="AL489" s="32"/>
      <c r="AM489" s="32"/>
      <c r="AN489" s="32"/>
      <c r="AO489" s="32"/>
      <c r="AP489" s="32"/>
      <c r="AQ489" s="32"/>
      <c r="AR489" s="32"/>
      <c r="AS489" s="32"/>
      <c r="AT489" s="32"/>
      <c r="AU489" s="32"/>
      <c r="AV489" s="32"/>
    </row>
    <row r="490" spans="1:48" ht="28.5" customHeight="1" x14ac:dyDescent="0.25">
      <c r="A490" s="51">
        <f>'OSNOVNA PLAČA'!A490</f>
        <v>481</v>
      </c>
      <c r="B490" s="155" t="str">
        <f>+IF(LEN('OSNOVNA PLAČA'!B490)&gt;0,'OSNOVNA PLAČA'!B490,"")</f>
        <v>A481</v>
      </c>
      <c r="C490" s="52" t="str">
        <f>+IF(LEN('OSNOVNA PLAČA'!C490)&gt;0,'OSNOVNA PLAČA'!C490,"")</f>
        <v/>
      </c>
      <c r="D490" s="54" t="str">
        <f>+IF(LEN('OSNOVNA PLAČA'!D490)&gt;0,'OSNOVNA PLAČA'!D490,"")</f>
        <v/>
      </c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AA490" s="32"/>
      <c r="AB490" s="32"/>
      <c r="AC490" s="32"/>
      <c r="AD490" s="32"/>
      <c r="AE490" s="32"/>
      <c r="AF490" s="32"/>
      <c r="AG490" s="32"/>
      <c r="AH490" s="32"/>
      <c r="AI490" s="32"/>
      <c r="AJ490" s="32"/>
      <c r="AK490" s="32"/>
      <c r="AL490" s="32"/>
      <c r="AM490" s="32"/>
      <c r="AN490" s="32"/>
      <c r="AO490" s="32"/>
      <c r="AP490" s="32"/>
      <c r="AQ490" s="32"/>
      <c r="AR490" s="32"/>
      <c r="AS490" s="32"/>
      <c r="AT490" s="32"/>
      <c r="AU490" s="32"/>
      <c r="AV490" s="32"/>
    </row>
    <row r="491" spans="1:48" ht="28.5" customHeight="1" x14ac:dyDescent="0.25">
      <c r="A491" s="51">
        <f>'OSNOVNA PLAČA'!A491</f>
        <v>482</v>
      </c>
      <c r="B491" s="155" t="str">
        <f>+IF(LEN('OSNOVNA PLAČA'!B491)&gt;0,'OSNOVNA PLAČA'!B491,"")</f>
        <v>A482</v>
      </c>
      <c r="C491" s="52" t="str">
        <f>+IF(LEN('OSNOVNA PLAČA'!C491)&gt;0,'OSNOVNA PLAČA'!C491,"")</f>
        <v/>
      </c>
      <c r="D491" s="54" t="str">
        <f>+IF(LEN('OSNOVNA PLAČA'!D491)&gt;0,'OSNOVNA PLAČA'!D491,"")</f>
        <v/>
      </c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AA491" s="32"/>
      <c r="AB491" s="32"/>
      <c r="AC491" s="32"/>
      <c r="AD491" s="32"/>
      <c r="AE491" s="32"/>
      <c r="AF491" s="32"/>
      <c r="AG491" s="32"/>
      <c r="AH491" s="32"/>
      <c r="AI491" s="32"/>
      <c r="AJ491" s="32"/>
      <c r="AK491" s="32"/>
      <c r="AL491" s="32"/>
      <c r="AM491" s="32"/>
      <c r="AN491" s="32"/>
      <c r="AO491" s="32"/>
      <c r="AP491" s="32"/>
      <c r="AQ491" s="32"/>
      <c r="AR491" s="32"/>
      <c r="AS491" s="32"/>
      <c r="AT491" s="32"/>
      <c r="AU491" s="32"/>
      <c r="AV491" s="32"/>
    </row>
    <row r="492" spans="1:48" ht="28.5" customHeight="1" x14ac:dyDescent="0.25">
      <c r="A492" s="51">
        <f>'OSNOVNA PLAČA'!A492</f>
        <v>483</v>
      </c>
      <c r="B492" s="155" t="str">
        <f>+IF(LEN('OSNOVNA PLAČA'!B492)&gt;0,'OSNOVNA PLAČA'!B492,"")</f>
        <v>A483</v>
      </c>
      <c r="C492" s="52" t="str">
        <f>+IF(LEN('OSNOVNA PLAČA'!C492)&gt;0,'OSNOVNA PLAČA'!C492,"")</f>
        <v/>
      </c>
      <c r="D492" s="54" t="str">
        <f>+IF(LEN('OSNOVNA PLAČA'!D492)&gt;0,'OSNOVNA PLAČA'!D492,"")</f>
        <v/>
      </c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AA492" s="32"/>
      <c r="AB492" s="32"/>
      <c r="AC492" s="32"/>
      <c r="AD492" s="32"/>
      <c r="AE492" s="32"/>
      <c r="AF492" s="32"/>
      <c r="AG492" s="32"/>
      <c r="AH492" s="32"/>
      <c r="AI492" s="32"/>
      <c r="AJ492" s="32"/>
      <c r="AK492" s="32"/>
      <c r="AL492" s="32"/>
      <c r="AM492" s="32"/>
      <c r="AN492" s="32"/>
      <c r="AO492" s="32"/>
      <c r="AP492" s="32"/>
      <c r="AQ492" s="32"/>
      <c r="AR492" s="32"/>
      <c r="AS492" s="32"/>
      <c r="AT492" s="32"/>
      <c r="AU492" s="32"/>
      <c r="AV492" s="32"/>
    </row>
    <row r="493" spans="1:48" ht="28.5" customHeight="1" x14ac:dyDescent="0.25">
      <c r="A493" s="51">
        <f>'OSNOVNA PLAČA'!A493</f>
        <v>484</v>
      </c>
      <c r="B493" s="155" t="str">
        <f>+IF(LEN('OSNOVNA PLAČA'!B493)&gt;0,'OSNOVNA PLAČA'!B493,"")</f>
        <v>A484</v>
      </c>
      <c r="C493" s="52" t="str">
        <f>+IF(LEN('OSNOVNA PLAČA'!C493)&gt;0,'OSNOVNA PLAČA'!C493,"")</f>
        <v/>
      </c>
      <c r="D493" s="54" t="str">
        <f>+IF(LEN('OSNOVNA PLAČA'!D493)&gt;0,'OSNOVNA PLAČA'!D493,"")</f>
        <v/>
      </c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AA493" s="32"/>
      <c r="AB493" s="32"/>
      <c r="AC493" s="32"/>
      <c r="AD493" s="32"/>
      <c r="AE493" s="32"/>
      <c r="AF493" s="32"/>
      <c r="AG493" s="32"/>
      <c r="AH493" s="32"/>
      <c r="AI493" s="32"/>
      <c r="AJ493" s="32"/>
      <c r="AK493" s="32"/>
      <c r="AL493" s="32"/>
      <c r="AM493" s="32"/>
      <c r="AN493" s="32"/>
      <c r="AO493" s="32"/>
      <c r="AP493" s="32"/>
      <c r="AQ493" s="32"/>
      <c r="AR493" s="32"/>
      <c r="AS493" s="32"/>
      <c r="AT493" s="32"/>
      <c r="AU493" s="32"/>
      <c r="AV493" s="32"/>
    </row>
    <row r="494" spans="1:48" ht="28.5" customHeight="1" x14ac:dyDescent="0.25">
      <c r="A494" s="51">
        <f>'OSNOVNA PLAČA'!A494</f>
        <v>485</v>
      </c>
      <c r="B494" s="155" t="str">
        <f>+IF(LEN('OSNOVNA PLAČA'!B494)&gt;0,'OSNOVNA PLAČA'!B494,"")</f>
        <v>A485</v>
      </c>
      <c r="C494" s="52" t="str">
        <f>+IF(LEN('OSNOVNA PLAČA'!C494)&gt;0,'OSNOVNA PLAČA'!C494,"")</f>
        <v/>
      </c>
      <c r="D494" s="54" t="str">
        <f>+IF(LEN('OSNOVNA PLAČA'!D494)&gt;0,'OSNOVNA PLAČA'!D494,"")</f>
        <v/>
      </c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AA494" s="32"/>
      <c r="AB494" s="32"/>
      <c r="AC494" s="32"/>
      <c r="AD494" s="32"/>
      <c r="AE494" s="32"/>
      <c r="AF494" s="32"/>
      <c r="AG494" s="32"/>
      <c r="AH494" s="32"/>
      <c r="AI494" s="32"/>
      <c r="AJ494" s="32"/>
      <c r="AK494" s="32"/>
      <c r="AL494" s="32"/>
      <c r="AM494" s="32"/>
      <c r="AN494" s="32"/>
      <c r="AO494" s="32"/>
      <c r="AP494" s="32"/>
      <c r="AQ494" s="32"/>
      <c r="AR494" s="32"/>
      <c r="AS494" s="32"/>
      <c r="AT494" s="32"/>
      <c r="AU494" s="32"/>
      <c r="AV494" s="32"/>
    </row>
    <row r="495" spans="1:48" ht="28.5" customHeight="1" x14ac:dyDescent="0.25">
      <c r="A495" s="51">
        <f>'OSNOVNA PLAČA'!A495</f>
        <v>486</v>
      </c>
      <c r="B495" s="155" t="str">
        <f>+IF(LEN('OSNOVNA PLAČA'!B495)&gt;0,'OSNOVNA PLAČA'!B495,"")</f>
        <v>A486</v>
      </c>
      <c r="C495" s="52" t="str">
        <f>+IF(LEN('OSNOVNA PLAČA'!C495)&gt;0,'OSNOVNA PLAČA'!C495,"")</f>
        <v/>
      </c>
      <c r="D495" s="54" t="str">
        <f>+IF(LEN('OSNOVNA PLAČA'!D495)&gt;0,'OSNOVNA PLAČA'!D495,"")</f>
        <v/>
      </c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AA495" s="32"/>
      <c r="AB495" s="32"/>
      <c r="AC495" s="32"/>
      <c r="AD495" s="32"/>
      <c r="AE495" s="32"/>
      <c r="AF495" s="32"/>
      <c r="AG495" s="32"/>
      <c r="AH495" s="32"/>
      <c r="AI495" s="32"/>
      <c r="AJ495" s="32"/>
      <c r="AK495" s="32"/>
      <c r="AL495" s="32"/>
      <c r="AM495" s="32"/>
      <c r="AN495" s="32"/>
      <c r="AO495" s="32"/>
      <c r="AP495" s="32"/>
      <c r="AQ495" s="32"/>
      <c r="AR495" s="32"/>
      <c r="AS495" s="32"/>
      <c r="AT495" s="32"/>
      <c r="AU495" s="32"/>
      <c r="AV495" s="32"/>
    </row>
    <row r="496" spans="1:48" ht="28.5" customHeight="1" x14ac:dyDescent="0.25">
      <c r="A496" s="51">
        <f>'OSNOVNA PLAČA'!A496</f>
        <v>487</v>
      </c>
      <c r="B496" s="155" t="str">
        <f>+IF(LEN('OSNOVNA PLAČA'!B496)&gt;0,'OSNOVNA PLAČA'!B496,"")</f>
        <v>A487</v>
      </c>
      <c r="C496" s="52" t="str">
        <f>+IF(LEN('OSNOVNA PLAČA'!C496)&gt;0,'OSNOVNA PLAČA'!C496,"")</f>
        <v/>
      </c>
      <c r="D496" s="54" t="str">
        <f>+IF(LEN('OSNOVNA PLAČA'!D496)&gt;0,'OSNOVNA PLAČA'!D496,"")</f>
        <v/>
      </c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AA496" s="32"/>
      <c r="AB496" s="32"/>
      <c r="AC496" s="32"/>
      <c r="AD496" s="32"/>
      <c r="AE496" s="32"/>
      <c r="AF496" s="32"/>
      <c r="AG496" s="32"/>
      <c r="AH496" s="32"/>
      <c r="AI496" s="32"/>
      <c r="AJ496" s="32"/>
      <c r="AK496" s="32"/>
      <c r="AL496" s="32"/>
      <c r="AM496" s="32"/>
      <c r="AN496" s="32"/>
      <c r="AO496" s="32"/>
      <c r="AP496" s="32"/>
      <c r="AQ496" s="32"/>
      <c r="AR496" s="32"/>
      <c r="AS496" s="32"/>
      <c r="AT496" s="32"/>
      <c r="AU496" s="32"/>
      <c r="AV496" s="32"/>
    </row>
    <row r="497" spans="1:48" ht="28.5" customHeight="1" x14ac:dyDescent="0.25">
      <c r="A497" s="51">
        <f>'OSNOVNA PLAČA'!A497</f>
        <v>488</v>
      </c>
      <c r="B497" s="155" t="str">
        <f>+IF(LEN('OSNOVNA PLAČA'!B497)&gt;0,'OSNOVNA PLAČA'!B497,"")</f>
        <v>A488</v>
      </c>
      <c r="C497" s="52" t="str">
        <f>+IF(LEN('OSNOVNA PLAČA'!C497)&gt;0,'OSNOVNA PLAČA'!C497,"")</f>
        <v/>
      </c>
      <c r="D497" s="54" t="str">
        <f>+IF(LEN('OSNOVNA PLAČA'!D497)&gt;0,'OSNOVNA PLAČA'!D497,"")</f>
        <v/>
      </c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AA497" s="32"/>
      <c r="AB497" s="32"/>
      <c r="AC497" s="32"/>
      <c r="AD497" s="32"/>
      <c r="AE497" s="32"/>
      <c r="AF497" s="32"/>
      <c r="AG497" s="32"/>
      <c r="AH497" s="32"/>
      <c r="AI497" s="32"/>
      <c r="AJ497" s="32"/>
      <c r="AK497" s="32"/>
      <c r="AL497" s="32"/>
      <c r="AM497" s="32"/>
      <c r="AN497" s="32"/>
      <c r="AO497" s="32"/>
      <c r="AP497" s="32"/>
      <c r="AQ497" s="32"/>
      <c r="AR497" s="32"/>
      <c r="AS497" s="32"/>
      <c r="AT497" s="32"/>
      <c r="AU497" s="32"/>
      <c r="AV497" s="32"/>
    </row>
    <row r="498" spans="1:48" ht="28.5" customHeight="1" x14ac:dyDescent="0.25">
      <c r="A498" s="51">
        <f>'OSNOVNA PLAČA'!A498</f>
        <v>489</v>
      </c>
      <c r="B498" s="155" t="str">
        <f>+IF(LEN('OSNOVNA PLAČA'!B498)&gt;0,'OSNOVNA PLAČA'!B498,"")</f>
        <v>A489</v>
      </c>
      <c r="C498" s="52" t="str">
        <f>+IF(LEN('OSNOVNA PLAČA'!C498)&gt;0,'OSNOVNA PLAČA'!C498,"")</f>
        <v/>
      </c>
      <c r="D498" s="54" t="str">
        <f>+IF(LEN('OSNOVNA PLAČA'!D498)&gt;0,'OSNOVNA PLAČA'!D498,"")</f>
        <v/>
      </c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AA498" s="32"/>
      <c r="AB498" s="32"/>
      <c r="AC498" s="32"/>
      <c r="AD498" s="32"/>
      <c r="AE498" s="32"/>
      <c r="AF498" s="32"/>
      <c r="AG498" s="32"/>
      <c r="AH498" s="32"/>
      <c r="AI498" s="32"/>
      <c r="AJ498" s="32"/>
      <c r="AK498" s="32"/>
      <c r="AL498" s="32"/>
      <c r="AM498" s="32"/>
      <c r="AN498" s="32"/>
      <c r="AO498" s="32"/>
      <c r="AP498" s="32"/>
      <c r="AQ498" s="32"/>
      <c r="AR498" s="32"/>
      <c r="AS498" s="32"/>
      <c r="AT498" s="32"/>
      <c r="AU498" s="32"/>
      <c r="AV498" s="32"/>
    </row>
    <row r="499" spans="1:48" ht="28.5" customHeight="1" x14ac:dyDescent="0.25">
      <c r="A499" s="51">
        <f>'OSNOVNA PLAČA'!A499</f>
        <v>490</v>
      </c>
      <c r="B499" s="155" t="str">
        <f>+IF(LEN('OSNOVNA PLAČA'!B499)&gt;0,'OSNOVNA PLAČA'!B499,"")</f>
        <v>A490</v>
      </c>
      <c r="C499" s="52" t="str">
        <f>+IF(LEN('OSNOVNA PLAČA'!C499)&gt;0,'OSNOVNA PLAČA'!C499,"")</f>
        <v/>
      </c>
      <c r="D499" s="54" t="str">
        <f>+IF(LEN('OSNOVNA PLAČA'!D499)&gt;0,'OSNOVNA PLAČA'!D499,"")</f>
        <v/>
      </c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AA499" s="32"/>
      <c r="AB499" s="32"/>
      <c r="AC499" s="32"/>
      <c r="AD499" s="32"/>
      <c r="AE499" s="32"/>
      <c r="AF499" s="32"/>
      <c r="AG499" s="32"/>
      <c r="AH499" s="32"/>
      <c r="AI499" s="32"/>
      <c r="AJ499" s="32"/>
      <c r="AK499" s="32"/>
      <c r="AL499" s="32"/>
      <c r="AM499" s="32"/>
      <c r="AN499" s="32"/>
      <c r="AO499" s="32"/>
      <c r="AP499" s="32"/>
      <c r="AQ499" s="32"/>
      <c r="AR499" s="32"/>
      <c r="AS499" s="32"/>
      <c r="AT499" s="32"/>
      <c r="AU499" s="32"/>
      <c r="AV499" s="32"/>
    </row>
    <row r="500" spans="1:48" ht="28.5" customHeight="1" x14ac:dyDescent="0.25">
      <c r="A500" s="51">
        <f>'OSNOVNA PLAČA'!A500</f>
        <v>491</v>
      </c>
      <c r="B500" s="155" t="str">
        <f>+IF(LEN('OSNOVNA PLAČA'!B500)&gt;0,'OSNOVNA PLAČA'!B500,"")</f>
        <v>A491</v>
      </c>
      <c r="C500" s="52" t="str">
        <f>+IF(LEN('OSNOVNA PLAČA'!C500)&gt;0,'OSNOVNA PLAČA'!C500,"")</f>
        <v/>
      </c>
      <c r="D500" s="54" t="str">
        <f>+IF(LEN('OSNOVNA PLAČA'!D500)&gt;0,'OSNOVNA PLAČA'!D500,"")</f>
        <v/>
      </c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AA500" s="32"/>
      <c r="AB500" s="32"/>
      <c r="AC500" s="32"/>
      <c r="AD500" s="32"/>
      <c r="AE500" s="32"/>
      <c r="AF500" s="32"/>
      <c r="AG500" s="32"/>
      <c r="AH500" s="32"/>
      <c r="AI500" s="32"/>
      <c r="AJ500" s="32"/>
      <c r="AK500" s="32"/>
      <c r="AL500" s="32"/>
      <c r="AM500" s="32"/>
      <c r="AN500" s="32"/>
      <c r="AO500" s="32"/>
      <c r="AP500" s="32"/>
      <c r="AQ500" s="32"/>
      <c r="AR500" s="32"/>
      <c r="AS500" s="32"/>
      <c r="AT500" s="32"/>
      <c r="AU500" s="32"/>
      <c r="AV500" s="32"/>
    </row>
    <row r="501" spans="1:48" ht="28.5" customHeight="1" x14ac:dyDescent="0.25">
      <c r="A501" s="51">
        <f>'OSNOVNA PLAČA'!A501</f>
        <v>492</v>
      </c>
      <c r="B501" s="155" t="str">
        <f>+IF(LEN('OSNOVNA PLAČA'!B501)&gt;0,'OSNOVNA PLAČA'!B501,"")</f>
        <v>A492</v>
      </c>
      <c r="C501" s="52" t="str">
        <f>+IF(LEN('OSNOVNA PLAČA'!C501)&gt;0,'OSNOVNA PLAČA'!C501,"")</f>
        <v/>
      </c>
      <c r="D501" s="54" t="str">
        <f>+IF(LEN('OSNOVNA PLAČA'!D501)&gt;0,'OSNOVNA PLAČA'!D501,"")</f>
        <v/>
      </c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AA501" s="32"/>
      <c r="AB501" s="32"/>
      <c r="AC501" s="32"/>
      <c r="AD501" s="32"/>
      <c r="AE501" s="32"/>
      <c r="AF501" s="32"/>
      <c r="AG501" s="32"/>
      <c r="AH501" s="32"/>
      <c r="AI501" s="32"/>
      <c r="AJ501" s="32"/>
      <c r="AK501" s="32"/>
      <c r="AL501" s="32"/>
      <c r="AM501" s="32"/>
      <c r="AN501" s="32"/>
      <c r="AO501" s="32"/>
      <c r="AP501" s="32"/>
      <c r="AQ501" s="32"/>
      <c r="AR501" s="32"/>
      <c r="AS501" s="32"/>
      <c r="AT501" s="32"/>
      <c r="AU501" s="32"/>
      <c r="AV501" s="32"/>
    </row>
    <row r="502" spans="1:48" ht="28.5" customHeight="1" x14ac:dyDescent="0.25">
      <c r="A502" s="51">
        <f>'OSNOVNA PLAČA'!A502</f>
        <v>493</v>
      </c>
      <c r="B502" s="155" t="str">
        <f>+IF(LEN('OSNOVNA PLAČA'!B502)&gt;0,'OSNOVNA PLAČA'!B502,"")</f>
        <v>A493</v>
      </c>
      <c r="C502" s="52" t="str">
        <f>+IF(LEN('OSNOVNA PLAČA'!C502)&gt;0,'OSNOVNA PLAČA'!C502,"")</f>
        <v/>
      </c>
      <c r="D502" s="54" t="str">
        <f>+IF(LEN('OSNOVNA PLAČA'!D502)&gt;0,'OSNOVNA PLAČA'!D502,"")</f>
        <v/>
      </c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AA502" s="32"/>
      <c r="AB502" s="32"/>
      <c r="AC502" s="32"/>
      <c r="AD502" s="32"/>
      <c r="AE502" s="32"/>
      <c r="AF502" s="32"/>
      <c r="AG502" s="32"/>
      <c r="AH502" s="32"/>
      <c r="AI502" s="32"/>
      <c r="AJ502" s="32"/>
      <c r="AK502" s="32"/>
      <c r="AL502" s="32"/>
      <c r="AM502" s="32"/>
      <c r="AN502" s="32"/>
      <c r="AO502" s="32"/>
      <c r="AP502" s="32"/>
      <c r="AQ502" s="32"/>
      <c r="AR502" s="32"/>
      <c r="AS502" s="32"/>
      <c r="AT502" s="32"/>
      <c r="AU502" s="32"/>
      <c r="AV502" s="32"/>
    </row>
    <row r="503" spans="1:48" ht="28.5" customHeight="1" x14ac:dyDescent="0.25">
      <c r="A503" s="51">
        <f>'OSNOVNA PLAČA'!A503</f>
        <v>494</v>
      </c>
      <c r="B503" s="155" t="str">
        <f>+IF(LEN('OSNOVNA PLAČA'!B503)&gt;0,'OSNOVNA PLAČA'!B503,"")</f>
        <v>A494</v>
      </c>
      <c r="C503" s="52" t="str">
        <f>+IF(LEN('OSNOVNA PLAČA'!C503)&gt;0,'OSNOVNA PLAČA'!C503,"")</f>
        <v/>
      </c>
      <c r="D503" s="54" t="str">
        <f>+IF(LEN('OSNOVNA PLAČA'!D503)&gt;0,'OSNOVNA PLAČA'!D503,"")</f>
        <v/>
      </c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AA503" s="32"/>
      <c r="AB503" s="32"/>
      <c r="AC503" s="32"/>
      <c r="AD503" s="32"/>
      <c r="AE503" s="32"/>
      <c r="AF503" s="32"/>
      <c r="AG503" s="32"/>
      <c r="AH503" s="32"/>
      <c r="AI503" s="32"/>
      <c r="AJ503" s="32"/>
      <c r="AK503" s="32"/>
      <c r="AL503" s="32"/>
      <c r="AM503" s="32"/>
      <c r="AN503" s="32"/>
      <c r="AO503" s="32"/>
      <c r="AP503" s="32"/>
      <c r="AQ503" s="32"/>
      <c r="AR503" s="32"/>
      <c r="AS503" s="32"/>
      <c r="AT503" s="32"/>
      <c r="AU503" s="32"/>
      <c r="AV503" s="32"/>
    </row>
    <row r="504" spans="1:48" ht="28.5" customHeight="1" x14ac:dyDescent="0.25">
      <c r="A504" s="51">
        <f>'OSNOVNA PLAČA'!A504</f>
        <v>495</v>
      </c>
      <c r="B504" s="155" t="str">
        <f>+IF(LEN('OSNOVNA PLAČA'!B504)&gt;0,'OSNOVNA PLAČA'!B504,"")</f>
        <v>A495</v>
      </c>
      <c r="C504" s="52" t="str">
        <f>+IF(LEN('OSNOVNA PLAČA'!C504)&gt;0,'OSNOVNA PLAČA'!C504,"")</f>
        <v/>
      </c>
      <c r="D504" s="54" t="str">
        <f>+IF(LEN('OSNOVNA PLAČA'!D504)&gt;0,'OSNOVNA PLAČA'!D504,"")</f>
        <v/>
      </c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AA504" s="32"/>
      <c r="AB504" s="32"/>
      <c r="AC504" s="32"/>
      <c r="AD504" s="32"/>
      <c r="AE504" s="32"/>
      <c r="AF504" s="32"/>
      <c r="AG504" s="32"/>
      <c r="AH504" s="32"/>
      <c r="AI504" s="32"/>
      <c r="AJ504" s="32"/>
      <c r="AK504" s="32"/>
      <c r="AL504" s="32"/>
      <c r="AM504" s="32"/>
      <c r="AN504" s="32"/>
      <c r="AO504" s="32"/>
      <c r="AP504" s="32"/>
      <c r="AQ504" s="32"/>
      <c r="AR504" s="32"/>
      <c r="AS504" s="32"/>
      <c r="AT504" s="32"/>
      <c r="AU504" s="32"/>
      <c r="AV504" s="32"/>
    </row>
    <row r="505" spans="1:48" ht="28.5" customHeight="1" x14ac:dyDescent="0.25">
      <c r="A505" s="51">
        <f>'OSNOVNA PLAČA'!A505</f>
        <v>496</v>
      </c>
      <c r="B505" s="155" t="str">
        <f>+IF(LEN('OSNOVNA PLAČA'!B505)&gt;0,'OSNOVNA PLAČA'!B505,"")</f>
        <v>A496</v>
      </c>
      <c r="C505" s="52" t="str">
        <f>+IF(LEN('OSNOVNA PLAČA'!C505)&gt;0,'OSNOVNA PLAČA'!C505,"")</f>
        <v/>
      </c>
      <c r="D505" s="54" t="str">
        <f>+IF(LEN('OSNOVNA PLAČA'!D505)&gt;0,'OSNOVNA PLAČA'!D505,"")</f>
        <v/>
      </c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AA505" s="32"/>
      <c r="AB505" s="32"/>
      <c r="AC505" s="32"/>
      <c r="AD505" s="32"/>
      <c r="AE505" s="32"/>
      <c r="AF505" s="32"/>
      <c r="AG505" s="32"/>
      <c r="AH505" s="32"/>
      <c r="AI505" s="32"/>
      <c r="AJ505" s="32"/>
      <c r="AK505" s="32"/>
      <c r="AL505" s="32"/>
      <c r="AM505" s="32"/>
      <c r="AN505" s="32"/>
      <c r="AO505" s="32"/>
      <c r="AP505" s="32"/>
      <c r="AQ505" s="32"/>
      <c r="AR505" s="32"/>
      <c r="AS505" s="32"/>
      <c r="AT505" s="32"/>
      <c r="AU505" s="32"/>
      <c r="AV505" s="32"/>
    </row>
    <row r="506" spans="1:48" ht="28.5" customHeight="1" x14ac:dyDescent="0.25">
      <c r="A506" s="51">
        <f>'OSNOVNA PLAČA'!A506</f>
        <v>497</v>
      </c>
      <c r="B506" s="155" t="str">
        <f>+IF(LEN('OSNOVNA PLAČA'!B506)&gt;0,'OSNOVNA PLAČA'!B506,"")</f>
        <v>A497</v>
      </c>
      <c r="C506" s="52" t="str">
        <f>+IF(LEN('OSNOVNA PLAČA'!C506)&gt;0,'OSNOVNA PLAČA'!C506,"")</f>
        <v/>
      </c>
      <c r="D506" s="54" t="str">
        <f>+IF(LEN('OSNOVNA PLAČA'!D506)&gt;0,'OSNOVNA PLAČA'!D506,"")</f>
        <v/>
      </c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AA506" s="32"/>
      <c r="AB506" s="32"/>
      <c r="AC506" s="32"/>
      <c r="AD506" s="32"/>
      <c r="AE506" s="32"/>
      <c r="AF506" s="32"/>
      <c r="AG506" s="32"/>
      <c r="AH506" s="32"/>
      <c r="AI506" s="32"/>
      <c r="AJ506" s="32"/>
      <c r="AK506" s="32"/>
      <c r="AL506" s="32"/>
      <c r="AM506" s="32"/>
      <c r="AN506" s="32"/>
      <c r="AO506" s="32"/>
      <c r="AP506" s="32"/>
      <c r="AQ506" s="32"/>
      <c r="AR506" s="32"/>
      <c r="AS506" s="32"/>
      <c r="AT506" s="32"/>
      <c r="AU506" s="32"/>
      <c r="AV506" s="32"/>
    </row>
    <row r="507" spans="1:48" ht="28.5" customHeight="1" x14ac:dyDescent="0.25">
      <c r="A507" s="51">
        <f>'OSNOVNA PLAČA'!A507</f>
        <v>498</v>
      </c>
      <c r="B507" s="155" t="str">
        <f>+IF(LEN('OSNOVNA PLAČA'!B507)&gt;0,'OSNOVNA PLAČA'!B507,"")</f>
        <v>A498</v>
      </c>
      <c r="C507" s="52" t="str">
        <f>+IF(LEN('OSNOVNA PLAČA'!C507)&gt;0,'OSNOVNA PLAČA'!C507,"")</f>
        <v/>
      </c>
      <c r="D507" s="54" t="str">
        <f>+IF(LEN('OSNOVNA PLAČA'!D507)&gt;0,'OSNOVNA PLAČA'!D507,"")</f>
        <v/>
      </c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AA507" s="32"/>
      <c r="AB507" s="32"/>
      <c r="AC507" s="32"/>
      <c r="AD507" s="32"/>
      <c r="AE507" s="32"/>
      <c r="AF507" s="32"/>
      <c r="AG507" s="32"/>
      <c r="AH507" s="32"/>
      <c r="AI507" s="32"/>
      <c r="AJ507" s="32"/>
      <c r="AK507" s="32"/>
      <c r="AL507" s="32"/>
      <c r="AM507" s="32"/>
      <c r="AN507" s="32"/>
      <c r="AO507" s="32"/>
      <c r="AP507" s="32"/>
      <c r="AQ507" s="32"/>
      <c r="AR507" s="32"/>
      <c r="AS507" s="32"/>
      <c r="AT507" s="32"/>
      <c r="AU507" s="32"/>
      <c r="AV507" s="32"/>
    </row>
    <row r="508" spans="1:48" ht="28.5" customHeight="1" x14ac:dyDescent="0.25">
      <c r="A508" s="51">
        <f>'OSNOVNA PLAČA'!A508</f>
        <v>499</v>
      </c>
      <c r="B508" s="155" t="str">
        <f>+IF(LEN('OSNOVNA PLAČA'!B508)&gt;0,'OSNOVNA PLAČA'!B508,"")</f>
        <v>A499</v>
      </c>
      <c r="C508" s="52" t="str">
        <f>+IF(LEN('OSNOVNA PLAČA'!C508)&gt;0,'OSNOVNA PLAČA'!C508,"")</f>
        <v/>
      </c>
      <c r="D508" s="54" t="str">
        <f>+IF(LEN('OSNOVNA PLAČA'!D508)&gt;0,'OSNOVNA PLAČA'!D508,"")</f>
        <v/>
      </c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AA508" s="32"/>
      <c r="AB508" s="32"/>
      <c r="AC508" s="32"/>
      <c r="AD508" s="32"/>
      <c r="AE508" s="32"/>
      <c r="AF508" s="32"/>
      <c r="AG508" s="32"/>
      <c r="AH508" s="32"/>
      <c r="AI508" s="32"/>
      <c r="AJ508" s="32"/>
      <c r="AK508" s="32"/>
      <c r="AL508" s="32"/>
      <c r="AM508" s="32"/>
      <c r="AN508" s="32"/>
      <c r="AO508" s="32"/>
      <c r="AP508" s="32"/>
      <c r="AQ508" s="32"/>
      <c r="AR508" s="32"/>
      <c r="AS508" s="32"/>
      <c r="AT508" s="32"/>
      <c r="AU508" s="32"/>
      <c r="AV508" s="32"/>
    </row>
    <row r="509" spans="1:48" ht="28.5" customHeight="1" x14ac:dyDescent="0.25">
      <c r="A509" s="51">
        <f>'OSNOVNA PLAČA'!A509</f>
        <v>500</v>
      </c>
      <c r="B509" s="155" t="str">
        <f>+IF(LEN('OSNOVNA PLAČA'!B509)&gt;0,'OSNOVNA PLAČA'!B509,"")</f>
        <v>A500</v>
      </c>
      <c r="C509" s="52" t="str">
        <f>+IF(LEN('OSNOVNA PLAČA'!C509)&gt;0,'OSNOVNA PLAČA'!C509,"")</f>
        <v/>
      </c>
      <c r="D509" s="54" t="str">
        <f>+IF(LEN('OSNOVNA PLAČA'!D509)&gt;0,'OSNOVNA PLAČA'!D509,"")</f>
        <v/>
      </c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AA509" s="32"/>
      <c r="AB509" s="32"/>
      <c r="AC509" s="32"/>
      <c r="AD509" s="32"/>
      <c r="AE509" s="32"/>
      <c r="AF509" s="32"/>
      <c r="AG509" s="32"/>
      <c r="AH509" s="32"/>
      <c r="AI509" s="32"/>
      <c r="AJ509" s="32"/>
      <c r="AK509" s="32"/>
      <c r="AL509" s="32"/>
      <c r="AM509" s="32"/>
      <c r="AN509" s="32"/>
      <c r="AO509" s="32"/>
      <c r="AP509" s="32"/>
      <c r="AQ509" s="32"/>
      <c r="AR509" s="32"/>
      <c r="AS509" s="32"/>
      <c r="AT509" s="32"/>
      <c r="AU509" s="32"/>
      <c r="AV509" s="32"/>
    </row>
    <row r="510" spans="1:48" ht="28.5" customHeight="1" x14ac:dyDescent="0.25">
      <c r="A510" s="51">
        <f>'OSNOVNA PLAČA'!A510</f>
        <v>501</v>
      </c>
      <c r="B510" s="155" t="str">
        <f>+IF(LEN('OSNOVNA PLAČA'!B510)&gt;0,'OSNOVNA PLAČA'!B510,"")</f>
        <v>A501</v>
      </c>
      <c r="C510" s="52" t="str">
        <f>+IF(LEN('OSNOVNA PLAČA'!C510)&gt;0,'OSNOVNA PLAČA'!C510,"")</f>
        <v/>
      </c>
      <c r="D510" s="54" t="str">
        <f>+IF(LEN('OSNOVNA PLAČA'!D510)&gt;0,'OSNOVNA PLAČA'!D510,"")</f>
        <v/>
      </c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AA510" s="32"/>
      <c r="AB510" s="32"/>
      <c r="AC510" s="32"/>
      <c r="AD510" s="32"/>
      <c r="AE510" s="32"/>
      <c r="AF510" s="32"/>
      <c r="AG510" s="32"/>
      <c r="AH510" s="32"/>
      <c r="AI510" s="32"/>
      <c r="AJ510" s="32"/>
      <c r="AK510" s="32"/>
      <c r="AL510" s="32"/>
      <c r="AM510" s="32"/>
      <c r="AN510" s="32"/>
      <c r="AO510" s="32"/>
      <c r="AP510" s="32"/>
      <c r="AQ510" s="32"/>
      <c r="AR510" s="32"/>
      <c r="AS510" s="32"/>
      <c r="AT510" s="32"/>
      <c r="AU510" s="32"/>
      <c r="AV510" s="32"/>
    </row>
    <row r="511" spans="1:48" ht="28.5" customHeight="1" x14ac:dyDescent="0.25">
      <c r="A511" s="51">
        <f>'OSNOVNA PLAČA'!A511</f>
        <v>502</v>
      </c>
      <c r="B511" s="155" t="str">
        <f>+IF(LEN('OSNOVNA PLAČA'!B511)&gt;0,'OSNOVNA PLAČA'!B511,"")</f>
        <v>A502</v>
      </c>
      <c r="C511" s="52" t="str">
        <f>+IF(LEN('OSNOVNA PLAČA'!C511)&gt;0,'OSNOVNA PLAČA'!C511,"")</f>
        <v/>
      </c>
      <c r="D511" s="54" t="str">
        <f>+IF(LEN('OSNOVNA PLAČA'!D511)&gt;0,'OSNOVNA PLAČA'!D511,"")</f>
        <v/>
      </c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AA511" s="32"/>
      <c r="AB511" s="32"/>
      <c r="AC511" s="32"/>
      <c r="AD511" s="32"/>
      <c r="AE511" s="32"/>
      <c r="AF511" s="32"/>
      <c r="AG511" s="32"/>
      <c r="AH511" s="32"/>
      <c r="AI511" s="32"/>
      <c r="AJ511" s="32"/>
      <c r="AK511" s="32"/>
      <c r="AL511" s="32"/>
      <c r="AM511" s="32"/>
      <c r="AN511" s="32"/>
      <c r="AO511" s="32"/>
      <c r="AP511" s="32"/>
      <c r="AQ511" s="32"/>
      <c r="AR511" s="32"/>
      <c r="AS511" s="32"/>
      <c r="AT511" s="32"/>
      <c r="AU511" s="32"/>
      <c r="AV511" s="32"/>
    </row>
    <row r="512" spans="1:48" ht="28.5" customHeight="1" x14ac:dyDescent="0.25">
      <c r="A512" s="51">
        <f>'OSNOVNA PLAČA'!A512</f>
        <v>503</v>
      </c>
      <c r="B512" s="155" t="str">
        <f>+IF(LEN('OSNOVNA PLAČA'!B512)&gt;0,'OSNOVNA PLAČA'!B512,"")</f>
        <v>A503</v>
      </c>
      <c r="C512" s="52" t="str">
        <f>+IF(LEN('OSNOVNA PLAČA'!C512)&gt;0,'OSNOVNA PLAČA'!C512,"")</f>
        <v/>
      </c>
      <c r="D512" s="54" t="str">
        <f>+IF(LEN('OSNOVNA PLAČA'!D512)&gt;0,'OSNOVNA PLAČA'!D512,"")</f>
        <v/>
      </c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AA512" s="32"/>
      <c r="AB512" s="32"/>
      <c r="AC512" s="32"/>
      <c r="AD512" s="32"/>
      <c r="AE512" s="32"/>
      <c r="AF512" s="32"/>
      <c r="AG512" s="32"/>
      <c r="AH512" s="32"/>
      <c r="AI512" s="32"/>
      <c r="AJ512" s="32"/>
      <c r="AK512" s="32"/>
      <c r="AL512" s="32"/>
      <c r="AM512" s="32"/>
      <c r="AN512" s="32"/>
      <c r="AO512" s="32"/>
      <c r="AP512" s="32"/>
      <c r="AQ512" s="32"/>
      <c r="AR512" s="32"/>
      <c r="AS512" s="32"/>
      <c r="AT512" s="32"/>
      <c r="AU512" s="32"/>
      <c r="AV512" s="32"/>
    </row>
    <row r="513" spans="1:48" ht="28.5" customHeight="1" x14ac:dyDescent="0.25">
      <c r="A513" s="51">
        <f>'OSNOVNA PLAČA'!A513</f>
        <v>504</v>
      </c>
      <c r="B513" s="155" t="str">
        <f>+IF(LEN('OSNOVNA PLAČA'!B513)&gt;0,'OSNOVNA PLAČA'!B513,"")</f>
        <v>A504</v>
      </c>
      <c r="C513" s="52" t="str">
        <f>+IF(LEN('OSNOVNA PLAČA'!C513)&gt;0,'OSNOVNA PLAČA'!C513,"")</f>
        <v/>
      </c>
      <c r="D513" s="54" t="str">
        <f>+IF(LEN('OSNOVNA PLAČA'!D513)&gt;0,'OSNOVNA PLAČA'!D513,"")</f>
        <v/>
      </c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AA513" s="32"/>
      <c r="AB513" s="32"/>
      <c r="AC513" s="32"/>
      <c r="AD513" s="32"/>
      <c r="AE513" s="32"/>
      <c r="AF513" s="32"/>
      <c r="AG513" s="32"/>
      <c r="AH513" s="32"/>
      <c r="AI513" s="32"/>
      <c r="AJ513" s="32"/>
      <c r="AK513" s="32"/>
      <c r="AL513" s="32"/>
      <c r="AM513" s="32"/>
      <c r="AN513" s="32"/>
      <c r="AO513" s="32"/>
      <c r="AP513" s="32"/>
      <c r="AQ513" s="32"/>
      <c r="AR513" s="32"/>
      <c r="AS513" s="32"/>
      <c r="AT513" s="32"/>
      <c r="AU513" s="32"/>
      <c r="AV513" s="32"/>
    </row>
    <row r="514" spans="1:48" ht="28.5" customHeight="1" x14ac:dyDescent="0.25">
      <c r="A514" s="51">
        <f>'OSNOVNA PLAČA'!A514</f>
        <v>505</v>
      </c>
      <c r="B514" s="155" t="str">
        <f>+IF(LEN('OSNOVNA PLAČA'!B514)&gt;0,'OSNOVNA PLAČA'!B514,"")</f>
        <v>A505</v>
      </c>
      <c r="C514" s="52" t="str">
        <f>+IF(LEN('OSNOVNA PLAČA'!C514)&gt;0,'OSNOVNA PLAČA'!C514,"")</f>
        <v/>
      </c>
      <c r="D514" s="54" t="str">
        <f>+IF(LEN('OSNOVNA PLAČA'!D514)&gt;0,'OSNOVNA PLAČA'!D514,"")</f>
        <v/>
      </c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AA514" s="32"/>
      <c r="AB514" s="32"/>
      <c r="AC514" s="32"/>
      <c r="AD514" s="32"/>
      <c r="AE514" s="32"/>
      <c r="AF514" s="32"/>
      <c r="AG514" s="32"/>
      <c r="AH514" s="32"/>
      <c r="AI514" s="32"/>
      <c r="AJ514" s="32"/>
      <c r="AK514" s="32"/>
      <c r="AL514" s="32"/>
      <c r="AM514" s="32"/>
      <c r="AN514" s="32"/>
      <c r="AO514" s="32"/>
      <c r="AP514" s="32"/>
      <c r="AQ514" s="32"/>
      <c r="AR514" s="32"/>
      <c r="AS514" s="32"/>
      <c r="AT514" s="32"/>
      <c r="AU514" s="32"/>
      <c r="AV514" s="32"/>
    </row>
    <row r="515" spans="1:48" ht="28.5" customHeight="1" x14ac:dyDescent="0.25">
      <c r="A515" s="51">
        <f>'OSNOVNA PLAČA'!A515</f>
        <v>506</v>
      </c>
      <c r="B515" s="155" t="str">
        <f>+IF(LEN('OSNOVNA PLAČA'!B515)&gt;0,'OSNOVNA PLAČA'!B515,"")</f>
        <v>A506</v>
      </c>
      <c r="C515" s="52" t="str">
        <f>+IF(LEN('OSNOVNA PLAČA'!C515)&gt;0,'OSNOVNA PLAČA'!C515,"")</f>
        <v/>
      </c>
      <c r="D515" s="54" t="str">
        <f>+IF(LEN('OSNOVNA PLAČA'!D515)&gt;0,'OSNOVNA PLAČA'!D515,"")</f>
        <v/>
      </c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AA515" s="32"/>
      <c r="AB515" s="32"/>
      <c r="AC515" s="32"/>
      <c r="AD515" s="32"/>
      <c r="AE515" s="32"/>
      <c r="AF515" s="32"/>
      <c r="AG515" s="32"/>
      <c r="AH515" s="32"/>
      <c r="AI515" s="32"/>
      <c r="AJ515" s="32"/>
      <c r="AK515" s="32"/>
      <c r="AL515" s="32"/>
      <c r="AM515" s="32"/>
      <c r="AN515" s="32"/>
      <c r="AO515" s="32"/>
      <c r="AP515" s="32"/>
      <c r="AQ515" s="32"/>
      <c r="AR515" s="32"/>
      <c r="AS515" s="32"/>
      <c r="AT515" s="32"/>
      <c r="AU515" s="32"/>
      <c r="AV515" s="32"/>
    </row>
    <row r="516" spans="1:48" ht="28.5" customHeight="1" x14ac:dyDescent="0.25">
      <c r="A516" s="51">
        <f>'OSNOVNA PLAČA'!A516</f>
        <v>507</v>
      </c>
      <c r="B516" s="155" t="str">
        <f>+IF(LEN('OSNOVNA PLAČA'!B516)&gt;0,'OSNOVNA PLAČA'!B516,"")</f>
        <v>A507</v>
      </c>
      <c r="C516" s="52" t="str">
        <f>+IF(LEN('OSNOVNA PLAČA'!C516)&gt;0,'OSNOVNA PLAČA'!C516,"")</f>
        <v/>
      </c>
      <c r="D516" s="54" t="str">
        <f>+IF(LEN('OSNOVNA PLAČA'!D516)&gt;0,'OSNOVNA PLAČA'!D516,"")</f>
        <v/>
      </c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AA516" s="32"/>
      <c r="AB516" s="32"/>
      <c r="AC516" s="32"/>
      <c r="AD516" s="32"/>
      <c r="AE516" s="32"/>
      <c r="AF516" s="32"/>
      <c r="AG516" s="32"/>
      <c r="AH516" s="32"/>
      <c r="AI516" s="32"/>
      <c r="AJ516" s="32"/>
      <c r="AK516" s="32"/>
      <c r="AL516" s="32"/>
      <c r="AM516" s="32"/>
      <c r="AN516" s="32"/>
      <c r="AO516" s="32"/>
      <c r="AP516" s="32"/>
      <c r="AQ516" s="32"/>
      <c r="AR516" s="32"/>
      <c r="AS516" s="32"/>
      <c r="AT516" s="32"/>
      <c r="AU516" s="32"/>
      <c r="AV516" s="32"/>
    </row>
    <row r="517" spans="1:48" ht="28.5" customHeight="1" x14ac:dyDescent="0.25">
      <c r="A517" s="51">
        <f>'OSNOVNA PLAČA'!A517</f>
        <v>508</v>
      </c>
      <c r="B517" s="155" t="str">
        <f>+IF(LEN('OSNOVNA PLAČA'!B517)&gt;0,'OSNOVNA PLAČA'!B517,"")</f>
        <v>A508</v>
      </c>
      <c r="C517" s="52" t="str">
        <f>+IF(LEN('OSNOVNA PLAČA'!C517)&gt;0,'OSNOVNA PLAČA'!C517,"")</f>
        <v/>
      </c>
      <c r="D517" s="54" t="str">
        <f>+IF(LEN('OSNOVNA PLAČA'!D517)&gt;0,'OSNOVNA PLAČA'!D517,"")</f>
        <v/>
      </c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AA517" s="32"/>
      <c r="AB517" s="32"/>
      <c r="AC517" s="32"/>
      <c r="AD517" s="32"/>
      <c r="AE517" s="32"/>
      <c r="AF517" s="32"/>
      <c r="AG517" s="32"/>
      <c r="AH517" s="32"/>
      <c r="AI517" s="32"/>
      <c r="AJ517" s="32"/>
      <c r="AK517" s="32"/>
      <c r="AL517" s="32"/>
      <c r="AM517" s="32"/>
      <c r="AN517" s="32"/>
      <c r="AO517" s="32"/>
      <c r="AP517" s="32"/>
      <c r="AQ517" s="32"/>
      <c r="AR517" s="32"/>
      <c r="AS517" s="32"/>
      <c r="AT517" s="32"/>
      <c r="AU517" s="32"/>
      <c r="AV517" s="32"/>
    </row>
    <row r="518" spans="1:48" ht="28.5" customHeight="1" x14ac:dyDescent="0.25">
      <c r="A518" s="51">
        <f>'OSNOVNA PLAČA'!A518</f>
        <v>509</v>
      </c>
      <c r="B518" s="155" t="str">
        <f>+IF(LEN('OSNOVNA PLAČA'!B518)&gt;0,'OSNOVNA PLAČA'!B518,"")</f>
        <v>A509</v>
      </c>
      <c r="C518" s="52" t="str">
        <f>+IF(LEN('OSNOVNA PLAČA'!C518)&gt;0,'OSNOVNA PLAČA'!C518,"")</f>
        <v/>
      </c>
      <c r="D518" s="54" t="str">
        <f>+IF(LEN('OSNOVNA PLAČA'!D518)&gt;0,'OSNOVNA PLAČA'!D518,"")</f>
        <v/>
      </c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AA518" s="32"/>
      <c r="AB518" s="32"/>
      <c r="AC518" s="32"/>
      <c r="AD518" s="32"/>
      <c r="AE518" s="32"/>
      <c r="AF518" s="32"/>
      <c r="AG518" s="32"/>
      <c r="AH518" s="32"/>
      <c r="AI518" s="32"/>
      <c r="AJ518" s="32"/>
      <c r="AK518" s="32"/>
      <c r="AL518" s="32"/>
      <c r="AM518" s="32"/>
      <c r="AN518" s="32"/>
      <c r="AO518" s="32"/>
      <c r="AP518" s="32"/>
      <c r="AQ518" s="32"/>
      <c r="AR518" s="32"/>
      <c r="AS518" s="32"/>
      <c r="AT518" s="32"/>
      <c r="AU518" s="32"/>
      <c r="AV518" s="32"/>
    </row>
    <row r="519" spans="1:48" ht="28.5" customHeight="1" x14ac:dyDescent="0.25">
      <c r="A519" s="51">
        <f>'OSNOVNA PLAČA'!A519</f>
        <v>510</v>
      </c>
      <c r="B519" s="155" t="str">
        <f>+IF(LEN('OSNOVNA PLAČA'!B519)&gt;0,'OSNOVNA PLAČA'!B519,"")</f>
        <v>A510</v>
      </c>
      <c r="C519" s="52" t="str">
        <f>+IF(LEN('OSNOVNA PLAČA'!C519)&gt;0,'OSNOVNA PLAČA'!C519,"")</f>
        <v/>
      </c>
      <c r="D519" s="54" t="str">
        <f>+IF(LEN('OSNOVNA PLAČA'!D519)&gt;0,'OSNOVNA PLAČA'!D519,"")</f>
        <v/>
      </c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AA519" s="32"/>
      <c r="AB519" s="32"/>
      <c r="AC519" s="32"/>
      <c r="AD519" s="32"/>
      <c r="AE519" s="32"/>
      <c r="AF519" s="32"/>
      <c r="AG519" s="32"/>
      <c r="AH519" s="32"/>
      <c r="AI519" s="32"/>
      <c r="AJ519" s="32"/>
      <c r="AK519" s="32"/>
      <c r="AL519" s="32"/>
      <c r="AM519" s="32"/>
      <c r="AN519" s="32"/>
      <c r="AO519" s="32"/>
      <c r="AP519" s="32"/>
      <c r="AQ519" s="32"/>
      <c r="AR519" s="32"/>
      <c r="AS519" s="32"/>
      <c r="AT519" s="32"/>
      <c r="AU519" s="32"/>
      <c r="AV519" s="32"/>
    </row>
    <row r="520" spans="1:48" ht="28.5" customHeight="1" x14ac:dyDescent="0.25">
      <c r="A520" s="51">
        <f>'OSNOVNA PLAČA'!A520</f>
        <v>511</v>
      </c>
      <c r="B520" s="155" t="str">
        <f>+IF(LEN('OSNOVNA PLAČA'!B520)&gt;0,'OSNOVNA PLAČA'!B520,"")</f>
        <v>A511</v>
      </c>
      <c r="C520" s="52" t="str">
        <f>+IF(LEN('OSNOVNA PLAČA'!C520)&gt;0,'OSNOVNA PLAČA'!C520,"")</f>
        <v/>
      </c>
      <c r="D520" s="54" t="str">
        <f>+IF(LEN('OSNOVNA PLAČA'!D520)&gt;0,'OSNOVNA PLAČA'!D520,"")</f>
        <v/>
      </c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AA520" s="32"/>
      <c r="AB520" s="32"/>
      <c r="AC520" s="32"/>
      <c r="AD520" s="32"/>
      <c r="AE520" s="32"/>
      <c r="AF520" s="32"/>
      <c r="AG520" s="32"/>
      <c r="AH520" s="32"/>
      <c r="AI520" s="32"/>
      <c r="AJ520" s="32"/>
      <c r="AK520" s="32"/>
      <c r="AL520" s="32"/>
      <c r="AM520" s="32"/>
      <c r="AN520" s="32"/>
      <c r="AO520" s="32"/>
      <c r="AP520" s="32"/>
      <c r="AQ520" s="32"/>
      <c r="AR520" s="32"/>
      <c r="AS520" s="32"/>
      <c r="AT520" s="32"/>
      <c r="AU520" s="32"/>
      <c r="AV520" s="32"/>
    </row>
    <row r="521" spans="1:48" ht="28.5" customHeight="1" x14ac:dyDescent="0.25">
      <c r="A521" s="51">
        <f>'OSNOVNA PLAČA'!A521</f>
        <v>512</v>
      </c>
      <c r="B521" s="155" t="str">
        <f>+IF(LEN('OSNOVNA PLAČA'!B521)&gt;0,'OSNOVNA PLAČA'!B521,"")</f>
        <v>A512</v>
      </c>
      <c r="C521" s="52" t="str">
        <f>+IF(LEN('OSNOVNA PLAČA'!C521)&gt;0,'OSNOVNA PLAČA'!C521,"")</f>
        <v/>
      </c>
      <c r="D521" s="54" t="str">
        <f>+IF(LEN('OSNOVNA PLAČA'!D521)&gt;0,'OSNOVNA PLAČA'!D521,"")</f>
        <v/>
      </c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AA521" s="32"/>
      <c r="AB521" s="32"/>
      <c r="AC521" s="32"/>
      <c r="AD521" s="32"/>
      <c r="AE521" s="32"/>
      <c r="AF521" s="32"/>
      <c r="AG521" s="32"/>
      <c r="AH521" s="32"/>
      <c r="AI521" s="32"/>
      <c r="AJ521" s="32"/>
      <c r="AK521" s="32"/>
      <c r="AL521" s="32"/>
      <c r="AM521" s="32"/>
      <c r="AN521" s="32"/>
      <c r="AO521" s="32"/>
      <c r="AP521" s="32"/>
      <c r="AQ521" s="32"/>
      <c r="AR521" s="32"/>
      <c r="AS521" s="32"/>
      <c r="AT521" s="32"/>
      <c r="AU521" s="32"/>
      <c r="AV521" s="32"/>
    </row>
    <row r="522" spans="1:48" ht="28.5" customHeight="1" x14ac:dyDescent="0.25">
      <c r="A522" s="51">
        <f>'OSNOVNA PLAČA'!A522</f>
        <v>513</v>
      </c>
      <c r="B522" s="155" t="str">
        <f>+IF(LEN('OSNOVNA PLAČA'!B522)&gt;0,'OSNOVNA PLAČA'!B522,"")</f>
        <v>A513</v>
      </c>
      <c r="C522" s="52" t="str">
        <f>+IF(LEN('OSNOVNA PLAČA'!C522)&gt;0,'OSNOVNA PLAČA'!C522,"")</f>
        <v/>
      </c>
      <c r="D522" s="54" t="str">
        <f>+IF(LEN('OSNOVNA PLAČA'!D522)&gt;0,'OSNOVNA PLAČA'!D522,"")</f>
        <v/>
      </c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AA522" s="32"/>
      <c r="AB522" s="32"/>
      <c r="AC522" s="32"/>
      <c r="AD522" s="32"/>
      <c r="AE522" s="32"/>
      <c r="AF522" s="32"/>
      <c r="AG522" s="32"/>
      <c r="AH522" s="32"/>
      <c r="AI522" s="32"/>
      <c r="AJ522" s="32"/>
      <c r="AK522" s="32"/>
      <c r="AL522" s="32"/>
      <c r="AM522" s="32"/>
      <c r="AN522" s="32"/>
      <c r="AO522" s="32"/>
      <c r="AP522" s="32"/>
      <c r="AQ522" s="32"/>
      <c r="AR522" s="32"/>
      <c r="AS522" s="32"/>
      <c r="AT522" s="32"/>
      <c r="AU522" s="32"/>
      <c r="AV522" s="32"/>
    </row>
    <row r="523" spans="1:48" ht="28.5" customHeight="1" x14ac:dyDescent="0.25">
      <c r="A523" s="51">
        <f>'OSNOVNA PLAČA'!A523</f>
        <v>514</v>
      </c>
      <c r="B523" s="155" t="str">
        <f>+IF(LEN('OSNOVNA PLAČA'!B523)&gt;0,'OSNOVNA PLAČA'!B523,"")</f>
        <v>A514</v>
      </c>
      <c r="C523" s="52" t="str">
        <f>+IF(LEN('OSNOVNA PLAČA'!C523)&gt;0,'OSNOVNA PLAČA'!C523,"")</f>
        <v/>
      </c>
      <c r="D523" s="54" t="str">
        <f>+IF(LEN('OSNOVNA PLAČA'!D523)&gt;0,'OSNOVNA PLAČA'!D523,"")</f>
        <v/>
      </c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AA523" s="32"/>
      <c r="AB523" s="32"/>
      <c r="AC523" s="32"/>
      <c r="AD523" s="32"/>
      <c r="AE523" s="32"/>
      <c r="AF523" s="32"/>
      <c r="AG523" s="32"/>
      <c r="AH523" s="32"/>
      <c r="AI523" s="32"/>
      <c r="AJ523" s="32"/>
      <c r="AK523" s="32"/>
      <c r="AL523" s="32"/>
      <c r="AM523" s="32"/>
      <c r="AN523" s="32"/>
      <c r="AO523" s="32"/>
      <c r="AP523" s="32"/>
      <c r="AQ523" s="32"/>
      <c r="AR523" s="32"/>
      <c r="AS523" s="32"/>
      <c r="AT523" s="32"/>
      <c r="AU523" s="32"/>
      <c r="AV523" s="32"/>
    </row>
    <row r="524" spans="1:48" ht="28.5" customHeight="1" x14ac:dyDescent="0.25">
      <c r="A524" s="51">
        <f>'OSNOVNA PLAČA'!A524</f>
        <v>515</v>
      </c>
      <c r="B524" s="155" t="str">
        <f>+IF(LEN('OSNOVNA PLAČA'!B524)&gt;0,'OSNOVNA PLAČA'!B524,"")</f>
        <v>A515</v>
      </c>
      <c r="C524" s="52" t="str">
        <f>+IF(LEN('OSNOVNA PLAČA'!C524)&gt;0,'OSNOVNA PLAČA'!C524,"")</f>
        <v/>
      </c>
      <c r="D524" s="54" t="str">
        <f>+IF(LEN('OSNOVNA PLAČA'!D524)&gt;0,'OSNOVNA PLAČA'!D524,"")</f>
        <v/>
      </c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AA524" s="32"/>
      <c r="AB524" s="32"/>
      <c r="AC524" s="32"/>
      <c r="AD524" s="32"/>
      <c r="AE524" s="32"/>
      <c r="AF524" s="32"/>
      <c r="AG524" s="32"/>
      <c r="AH524" s="32"/>
      <c r="AI524" s="32"/>
      <c r="AJ524" s="32"/>
      <c r="AK524" s="32"/>
      <c r="AL524" s="32"/>
      <c r="AM524" s="32"/>
      <c r="AN524" s="32"/>
      <c r="AO524" s="32"/>
      <c r="AP524" s="32"/>
      <c r="AQ524" s="32"/>
      <c r="AR524" s="32"/>
      <c r="AS524" s="32"/>
      <c r="AT524" s="32"/>
      <c r="AU524" s="32"/>
      <c r="AV524" s="32"/>
    </row>
    <row r="525" spans="1:48" ht="28.5" customHeight="1" x14ac:dyDescent="0.25">
      <c r="A525" s="51">
        <f>'OSNOVNA PLAČA'!A525</f>
        <v>516</v>
      </c>
      <c r="B525" s="155" t="str">
        <f>+IF(LEN('OSNOVNA PLAČA'!B525)&gt;0,'OSNOVNA PLAČA'!B525,"")</f>
        <v>A516</v>
      </c>
      <c r="C525" s="52" t="str">
        <f>+IF(LEN('OSNOVNA PLAČA'!C525)&gt;0,'OSNOVNA PLAČA'!C525,"")</f>
        <v/>
      </c>
      <c r="D525" s="54" t="str">
        <f>+IF(LEN('OSNOVNA PLAČA'!D525)&gt;0,'OSNOVNA PLAČA'!D525,"")</f>
        <v/>
      </c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AA525" s="32"/>
      <c r="AB525" s="32"/>
      <c r="AC525" s="32"/>
      <c r="AD525" s="32"/>
      <c r="AE525" s="32"/>
      <c r="AF525" s="32"/>
      <c r="AG525" s="32"/>
      <c r="AH525" s="32"/>
      <c r="AI525" s="32"/>
      <c r="AJ525" s="32"/>
      <c r="AK525" s="32"/>
      <c r="AL525" s="32"/>
      <c r="AM525" s="32"/>
      <c r="AN525" s="32"/>
      <c r="AO525" s="32"/>
      <c r="AP525" s="32"/>
      <c r="AQ525" s="32"/>
      <c r="AR525" s="32"/>
      <c r="AS525" s="32"/>
      <c r="AT525" s="32"/>
      <c r="AU525" s="32"/>
      <c r="AV525" s="32"/>
    </row>
    <row r="526" spans="1:48" ht="28.5" customHeight="1" x14ac:dyDescent="0.25">
      <c r="A526" s="51">
        <f>'OSNOVNA PLAČA'!A526</f>
        <v>517</v>
      </c>
      <c r="B526" s="155" t="str">
        <f>+IF(LEN('OSNOVNA PLAČA'!B526)&gt;0,'OSNOVNA PLAČA'!B526,"")</f>
        <v>A517</v>
      </c>
      <c r="C526" s="52" t="str">
        <f>+IF(LEN('OSNOVNA PLAČA'!C526)&gt;0,'OSNOVNA PLAČA'!C526,"")</f>
        <v/>
      </c>
      <c r="D526" s="54" t="str">
        <f>+IF(LEN('OSNOVNA PLAČA'!D526)&gt;0,'OSNOVNA PLAČA'!D526,"")</f>
        <v/>
      </c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AA526" s="32"/>
      <c r="AB526" s="32"/>
      <c r="AC526" s="32"/>
      <c r="AD526" s="32"/>
      <c r="AE526" s="32"/>
      <c r="AF526" s="32"/>
      <c r="AG526" s="32"/>
      <c r="AH526" s="32"/>
      <c r="AI526" s="32"/>
      <c r="AJ526" s="32"/>
      <c r="AK526" s="32"/>
      <c r="AL526" s="32"/>
      <c r="AM526" s="32"/>
      <c r="AN526" s="32"/>
      <c r="AO526" s="32"/>
      <c r="AP526" s="32"/>
      <c r="AQ526" s="32"/>
      <c r="AR526" s="32"/>
      <c r="AS526" s="32"/>
      <c r="AT526" s="32"/>
      <c r="AU526" s="32"/>
      <c r="AV526" s="32"/>
    </row>
    <row r="527" spans="1:48" ht="28.5" customHeight="1" x14ac:dyDescent="0.25">
      <c r="A527" s="51">
        <f>'OSNOVNA PLAČA'!A527</f>
        <v>518</v>
      </c>
      <c r="B527" s="155" t="str">
        <f>+IF(LEN('OSNOVNA PLAČA'!B527)&gt;0,'OSNOVNA PLAČA'!B527,"")</f>
        <v>A518</v>
      </c>
      <c r="C527" s="52" t="str">
        <f>+IF(LEN('OSNOVNA PLAČA'!C527)&gt;0,'OSNOVNA PLAČA'!C527,"")</f>
        <v/>
      </c>
      <c r="D527" s="54" t="str">
        <f>+IF(LEN('OSNOVNA PLAČA'!D527)&gt;0,'OSNOVNA PLAČA'!D527,"")</f>
        <v/>
      </c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AA527" s="32"/>
      <c r="AB527" s="32"/>
      <c r="AC527" s="32"/>
      <c r="AD527" s="32"/>
      <c r="AE527" s="32"/>
      <c r="AF527" s="32"/>
      <c r="AG527" s="32"/>
      <c r="AH527" s="32"/>
      <c r="AI527" s="32"/>
      <c r="AJ527" s="32"/>
      <c r="AK527" s="32"/>
      <c r="AL527" s="32"/>
      <c r="AM527" s="32"/>
      <c r="AN527" s="32"/>
      <c r="AO527" s="32"/>
      <c r="AP527" s="32"/>
      <c r="AQ527" s="32"/>
      <c r="AR527" s="32"/>
      <c r="AS527" s="32"/>
      <c r="AT527" s="32"/>
      <c r="AU527" s="32"/>
      <c r="AV527" s="32"/>
    </row>
    <row r="528" spans="1:48" ht="28.5" customHeight="1" x14ac:dyDescent="0.25">
      <c r="A528" s="51">
        <f>'OSNOVNA PLAČA'!A528</f>
        <v>519</v>
      </c>
      <c r="B528" s="155" t="str">
        <f>+IF(LEN('OSNOVNA PLAČA'!B528)&gt;0,'OSNOVNA PLAČA'!B528,"")</f>
        <v>A519</v>
      </c>
      <c r="C528" s="52" t="str">
        <f>+IF(LEN('OSNOVNA PLAČA'!C528)&gt;0,'OSNOVNA PLAČA'!C528,"")</f>
        <v/>
      </c>
      <c r="D528" s="54" t="str">
        <f>+IF(LEN('OSNOVNA PLAČA'!D528)&gt;0,'OSNOVNA PLAČA'!D528,"")</f>
        <v/>
      </c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AA528" s="32"/>
      <c r="AB528" s="32"/>
      <c r="AC528" s="32"/>
      <c r="AD528" s="32"/>
      <c r="AE528" s="32"/>
      <c r="AF528" s="32"/>
      <c r="AG528" s="32"/>
      <c r="AH528" s="32"/>
      <c r="AI528" s="32"/>
      <c r="AJ528" s="32"/>
      <c r="AK528" s="32"/>
      <c r="AL528" s="32"/>
      <c r="AM528" s="32"/>
      <c r="AN528" s="32"/>
      <c r="AO528" s="32"/>
      <c r="AP528" s="32"/>
      <c r="AQ528" s="32"/>
      <c r="AR528" s="32"/>
      <c r="AS528" s="32"/>
      <c r="AT528" s="32"/>
      <c r="AU528" s="32"/>
      <c r="AV528" s="32"/>
    </row>
    <row r="529" spans="1:48" ht="28.5" customHeight="1" x14ac:dyDescent="0.25">
      <c r="A529" s="51">
        <f>'OSNOVNA PLAČA'!A529</f>
        <v>520</v>
      </c>
      <c r="B529" s="155" t="str">
        <f>+IF(LEN('OSNOVNA PLAČA'!B529)&gt;0,'OSNOVNA PLAČA'!B529,"")</f>
        <v>A520</v>
      </c>
      <c r="C529" s="52" t="str">
        <f>+IF(LEN('OSNOVNA PLAČA'!C529)&gt;0,'OSNOVNA PLAČA'!C529,"")</f>
        <v/>
      </c>
      <c r="D529" s="54" t="str">
        <f>+IF(LEN('OSNOVNA PLAČA'!D529)&gt;0,'OSNOVNA PLAČA'!D529,"")</f>
        <v/>
      </c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AA529" s="32"/>
      <c r="AB529" s="32"/>
      <c r="AC529" s="32"/>
      <c r="AD529" s="32"/>
      <c r="AE529" s="32"/>
      <c r="AF529" s="32"/>
      <c r="AG529" s="32"/>
      <c r="AH529" s="32"/>
      <c r="AI529" s="32"/>
      <c r="AJ529" s="32"/>
      <c r="AK529" s="32"/>
      <c r="AL529" s="32"/>
      <c r="AM529" s="32"/>
      <c r="AN529" s="32"/>
      <c r="AO529" s="32"/>
      <c r="AP529" s="32"/>
      <c r="AQ529" s="32"/>
      <c r="AR529" s="32"/>
      <c r="AS529" s="32"/>
      <c r="AT529" s="32"/>
      <c r="AU529" s="32"/>
      <c r="AV529" s="32"/>
    </row>
    <row r="530" spans="1:48" ht="28.5" customHeight="1" x14ac:dyDescent="0.25">
      <c r="A530" s="51">
        <f>'OSNOVNA PLAČA'!A530</f>
        <v>521</v>
      </c>
      <c r="B530" s="155" t="str">
        <f>+IF(LEN('OSNOVNA PLAČA'!B530)&gt;0,'OSNOVNA PLAČA'!B530,"")</f>
        <v>A521</v>
      </c>
      <c r="C530" s="52" t="str">
        <f>+IF(LEN('OSNOVNA PLAČA'!C530)&gt;0,'OSNOVNA PLAČA'!C530,"")</f>
        <v/>
      </c>
      <c r="D530" s="54" t="str">
        <f>+IF(LEN('OSNOVNA PLAČA'!D530)&gt;0,'OSNOVNA PLAČA'!D530,"")</f>
        <v/>
      </c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AA530" s="32"/>
      <c r="AB530" s="32"/>
      <c r="AC530" s="32"/>
      <c r="AD530" s="32"/>
      <c r="AE530" s="32"/>
      <c r="AF530" s="32"/>
      <c r="AG530" s="32"/>
      <c r="AH530" s="32"/>
      <c r="AI530" s="32"/>
      <c r="AJ530" s="32"/>
      <c r="AK530" s="32"/>
      <c r="AL530" s="32"/>
      <c r="AM530" s="32"/>
      <c r="AN530" s="32"/>
      <c r="AO530" s="32"/>
      <c r="AP530" s="32"/>
      <c r="AQ530" s="32"/>
      <c r="AR530" s="32"/>
      <c r="AS530" s="32"/>
      <c r="AT530" s="32"/>
      <c r="AU530" s="32"/>
      <c r="AV530" s="32"/>
    </row>
    <row r="531" spans="1:48" ht="28.5" customHeight="1" x14ac:dyDescent="0.25">
      <c r="A531" s="51">
        <f>'OSNOVNA PLAČA'!A531</f>
        <v>522</v>
      </c>
      <c r="B531" s="155" t="str">
        <f>+IF(LEN('OSNOVNA PLAČA'!B531)&gt;0,'OSNOVNA PLAČA'!B531,"")</f>
        <v>A522</v>
      </c>
      <c r="C531" s="52" t="str">
        <f>+IF(LEN('OSNOVNA PLAČA'!C531)&gt;0,'OSNOVNA PLAČA'!C531,"")</f>
        <v/>
      </c>
      <c r="D531" s="54" t="str">
        <f>+IF(LEN('OSNOVNA PLAČA'!D531)&gt;0,'OSNOVNA PLAČA'!D531,"")</f>
        <v/>
      </c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AA531" s="32"/>
      <c r="AB531" s="32"/>
      <c r="AC531" s="32"/>
      <c r="AD531" s="32"/>
      <c r="AE531" s="32"/>
      <c r="AF531" s="32"/>
      <c r="AG531" s="32"/>
      <c r="AH531" s="32"/>
      <c r="AI531" s="32"/>
      <c r="AJ531" s="32"/>
      <c r="AK531" s="32"/>
      <c r="AL531" s="32"/>
      <c r="AM531" s="32"/>
      <c r="AN531" s="32"/>
      <c r="AO531" s="32"/>
      <c r="AP531" s="32"/>
      <c r="AQ531" s="32"/>
      <c r="AR531" s="32"/>
      <c r="AS531" s="32"/>
      <c r="AT531" s="32"/>
      <c r="AU531" s="32"/>
      <c r="AV531" s="32"/>
    </row>
    <row r="532" spans="1:48" ht="28.5" customHeight="1" x14ac:dyDescent="0.25">
      <c r="A532" s="51">
        <f>'OSNOVNA PLAČA'!A532</f>
        <v>523</v>
      </c>
      <c r="B532" s="155" t="str">
        <f>+IF(LEN('OSNOVNA PLAČA'!B532)&gt;0,'OSNOVNA PLAČA'!B532,"")</f>
        <v>A523</v>
      </c>
      <c r="C532" s="52" t="str">
        <f>+IF(LEN('OSNOVNA PLAČA'!C532)&gt;0,'OSNOVNA PLAČA'!C532,"")</f>
        <v/>
      </c>
      <c r="D532" s="54" t="str">
        <f>+IF(LEN('OSNOVNA PLAČA'!D532)&gt;0,'OSNOVNA PLAČA'!D532,"")</f>
        <v/>
      </c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AA532" s="32"/>
      <c r="AB532" s="32"/>
      <c r="AC532" s="32"/>
      <c r="AD532" s="32"/>
      <c r="AE532" s="32"/>
      <c r="AF532" s="32"/>
      <c r="AG532" s="32"/>
      <c r="AH532" s="32"/>
      <c r="AI532" s="32"/>
      <c r="AJ532" s="32"/>
      <c r="AK532" s="32"/>
      <c r="AL532" s="32"/>
      <c r="AM532" s="32"/>
      <c r="AN532" s="32"/>
      <c r="AO532" s="32"/>
      <c r="AP532" s="32"/>
      <c r="AQ532" s="32"/>
      <c r="AR532" s="32"/>
      <c r="AS532" s="32"/>
      <c r="AT532" s="32"/>
      <c r="AU532" s="32"/>
      <c r="AV532" s="32"/>
    </row>
    <row r="533" spans="1:48" ht="28.5" customHeight="1" x14ac:dyDescent="0.25">
      <c r="A533" s="51">
        <f>'OSNOVNA PLAČA'!A533</f>
        <v>524</v>
      </c>
      <c r="B533" s="155" t="str">
        <f>+IF(LEN('OSNOVNA PLAČA'!B533)&gt;0,'OSNOVNA PLAČA'!B533,"")</f>
        <v>A524</v>
      </c>
      <c r="C533" s="52" t="str">
        <f>+IF(LEN('OSNOVNA PLAČA'!C533)&gt;0,'OSNOVNA PLAČA'!C533,"")</f>
        <v/>
      </c>
      <c r="D533" s="54" t="str">
        <f>+IF(LEN('OSNOVNA PLAČA'!D533)&gt;0,'OSNOVNA PLAČA'!D533,"")</f>
        <v/>
      </c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AA533" s="32"/>
      <c r="AB533" s="32"/>
      <c r="AC533" s="32"/>
      <c r="AD533" s="32"/>
      <c r="AE533" s="32"/>
      <c r="AF533" s="32"/>
      <c r="AG533" s="32"/>
      <c r="AH533" s="32"/>
      <c r="AI533" s="32"/>
      <c r="AJ533" s="32"/>
      <c r="AK533" s="32"/>
      <c r="AL533" s="32"/>
      <c r="AM533" s="32"/>
      <c r="AN533" s="32"/>
      <c r="AO533" s="32"/>
      <c r="AP533" s="32"/>
      <c r="AQ533" s="32"/>
      <c r="AR533" s="32"/>
      <c r="AS533" s="32"/>
      <c r="AT533" s="32"/>
      <c r="AU533" s="32"/>
      <c r="AV533" s="32"/>
    </row>
    <row r="534" spans="1:48" ht="28.5" customHeight="1" x14ac:dyDescent="0.25">
      <c r="A534" s="51">
        <f>'OSNOVNA PLAČA'!A534</f>
        <v>525</v>
      </c>
      <c r="B534" s="155" t="str">
        <f>+IF(LEN('OSNOVNA PLAČA'!B534)&gt;0,'OSNOVNA PLAČA'!B534,"")</f>
        <v>A525</v>
      </c>
      <c r="C534" s="52" t="str">
        <f>+IF(LEN('OSNOVNA PLAČA'!C534)&gt;0,'OSNOVNA PLAČA'!C534,"")</f>
        <v/>
      </c>
      <c r="D534" s="54" t="str">
        <f>+IF(LEN('OSNOVNA PLAČA'!D534)&gt;0,'OSNOVNA PLAČA'!D534,"")</f>
        <v/>
      </c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AA534" s="32"/>
      <c r="AB534" s="32"/>
      <c r="AC534" s="32"/>
      <c r="AD534" s="32"/>
      <c r="AE534" s="32"/>
      <c r="AF534" s="32"/>
      <c r="AG534" s="32"/>
      <c r="AH534" s="32"/>
      <c r="AI534" s="32"/>
      <c r="AJ534" s="32"/>
      <c r="AK534" s="32"/>
      <c r="AL534" s="32"/>
      <c r="AM534" s="32"/>
      <c r="AN534" s="32"/>
      <c r="AO534" s="32"/>
      <c r="AP534" s="32"/>
      <c r="AQ534" s="32"/>
      <c r="AR534" s="32"/>
      <c r="AS534" s="32"/>
      <c r="AT534" s="32"/>
      <c r="AU534" s="32"/>
      <c r="AV534" s="32"/>
    </row>
    <row r="535" spans="1:48" ht="28.5" customHeight="1" x14ac:dyDescent="0.25">
      <c r="A535" s="51">
        <f>'OSNOVNA PLAČA'!A535</f>
        <v>526</v>
      </c>
      <c r="B535" s="155" t="str">
        <f>+IF(LEN('OSNOVNA PLAČA'!B535)&gt;0,'OSNOVNA PLAČA'!B535,"")</f>
        <v>A526</v>
      </c>
      <c r="C535" s="52" t="str">
        <f>+IF(LEN('OSNOVNA PLAČA'!C535)&gt;0,'OSNOVNA PLAČA'!C535,"")</f>
        <v/>
      </c>
      <c r="D535" s="54" t="str">
        <f>+IF(LEN('OSNOVNA PLAČA'!D535)&gt;0,'OSNOVNA PLAČA'!D535,"")</f>
        <v/>
      </c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AA535" s="32"/>
      <c r="AB535" s="32"/>
      <c r="AC535" s="32"/>
      <c r="AD535" s="32"/>
      <c r="AE535" s="32"/>
      <c r="AF535" s="32"/>
      <c r="AG535" s="32"/>
      <c r="AH535" s="32"/>
      <c r="AI535" s="32"/>
      <c r="AJ535" s="32"/>
      <c r="AK535" s="32"/>
      <c r="AL535" s="32"/>
      <c r="AM535" s="32"/>
      <c r="AN535" s="32"/>
      <c r="AO535" s="32"/>
      <c r="AP535" s="32"/>
      <c r="AQ535" s="32"/>
      <c r="AR535" s="32"/>
      <c r="AS535" s="32"/>
      <c r="AT535" s="32"/>
      <c r="AU535" s="32"/>
      <c r="AV535" s="32"/>
    </row>
    <row r="536" spans="1:48" ht="28.5" customHeight="1" x14ac:dyDescent="0.25">
      <c r="A536" s="51">
        <f>'OSNOVNA PLAČA'!A536</f>
        <v>527</v>
      </c>
      <c r="B536" s="155" t="str">
        <f>+IF(LEN('OSNOVNA PLAČA'!B536)&gt;0,'OSNOVNA PLAČA'!B536,"")</f>
        <v>A527</v>
      </c>
      <c r="C536" s="52" t="str">
        <f>+IF(LEN('OSNOVNA PLAČA'!C536)&gt;0,'OSNOVNA PLAČA'!C536,"")</f>
        <v/>
      </c>
      <c r="D536" s="54" t="str">
        <f>+IF(LEN('OSNOVNA PLAČA'!D536)&gt;0,'OSNOVNA PLAČA'!D536,"")</f>
        <v/>
      </c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AA536" s="32"/>
      <c r="AB536" s="32"/>
      <c r="AC536" s="32"/>
      <c r="AD536" s="32"/>
      <c r="AE536" s="32"/>
      <c r="AF536" s="32"/>
      <c r="AG536" s="32"/>
      <c r="AH536" s="32"/>
      <c r="AI536" s="32"/>
      <c r="AJ536" s="32"/>
      <c r="AK536" s="32"/>
      <c r="AL536" s="32"/>
      <c r="AM536" s="32"/>
      <c r="AN536" s="32"/>
      <c r="AO536" s="32"/>
      <c r="AP536" s="32"/>
      <c r="AQ536" s="32"/>
      <c r="AR536" s="32"/>
      <c r="AS536" s="32"/>
      <c r="AT536" s="32"/>
      <c r="AU536" s="32"/>
      <c r="AV536" s="32"/>
    </row>
    <row r="537" spans="1:48" ht="28.5" customHeight="1" x14ac:dyDescent="0.25">
      <c r="A537" s="51">
        <f>'OSNOVNA PLAČA'!A537</f>
        <v>528</v>
      </c>
      <c r="B537" s="155" t="str">
        <f>+IF(LEN('OSNOVNA PLAČA'!B537)&gt;0,'OSNOVNA PLAČA'!B537,"")</f>
        <v>A528</v>
      </c>
      <c r="C537" s="52" t="str">
        <f>+IF(LEN('OSNOVNA PLAČA'!C537)&gt;0,'OSNOVNA PLAČA'!C537,"")</f>
        <v/>
      </c>
      <c r="D537" s="54" t="str">
        <f>+IF(LEN('OSNOVNA PLAČA'!D537)&gt;0,'OSNOVNA PLAČA'!D537,"")</f>
        <v/>
      </c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AA537" s="32"/>
      <c r="AB537" s="32"/>
      <c r="AC537" s="32"/>
      <c r="AD537" s="32"/>
      <c r="AE537" s="32"/>
      <c r="AF537" s="32"/>
      <c r="AG537" s="32"/>
      <c r="AH537" s="32"/>
      <c r="AI537" s="32"/>
      <c r="AJ537" s="32"/>
      <c r="AK537" s="32"/>
      <c r="AL537" s="32"/>
      <c r="AM537" s="32"/>
      <c r="AN537" s="32"/>
      <c r="AO537" s="32"/>
      <c r="AP537" s="32"/>
      <c r="AQ537" s="32"/>
      <c r="AR537" s="32"/>
      <c r="AS537" s="32"/>
      <c r="AT537" s="32"/>
      <c r="AU537" s="32"/>
      <c r="AV537" s="32"/>
    </row>
    <row r="538" spans="1:48" ht="28.5" customHeight="1" x14ac:dyDescent="0.25">
      <c r="A538" s="51">
        <f>'OSNOVNA PLAČA'!A538</f>
        <v>529</v>
      </c>
      <c r="B538" s="155" t="str">
        <f>+IF(LEN('OSNOVNA PLAČA'!B538)&gt;0,'OSNOVNA PLAČA'!B538,"")</f>
        <v>A529</v>
      </c>
      <c r="C538" s="52" t="str">
        <f>+IF(LEN('OSNOVNA PLAČA'!C538)&gt;0,'OSNOVNA PLAČA'!C538,"")</f>
        <v/>
      </c>
      <c r="D538" s="54" t="str">
        <f>+IF(LEN('OSNOVNA PLAČA'!D538)&gt;0,'OSNOVNA PLAČA'!D538,"")</f>
        <v/>
      </c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AA538" s="32"/>
      <c r="AB538" s="32"/>
      <c r="AC538" s="32"/>
      <c r="AD538" s="32"/>
      <c r="AE538" s="32"/>
      <c r="AF538" s="32"/>
      <c r="AG538" s="32"/>
      <c r="AH538" s="32"/>
      <c r="AI538" s="32"/>
      <c r="AJ538" s="32"/>
      <c r="AK538" s="32"/>
      <c r="AL538" s="32"/>
      <c r="AM538" s="32"/>
      <c r="AN538" s="32"/>
      <c r="AO538" s="32"/>
      <c r="AP538" s="32"/>
      <c r="AQ538" s="32"/>
      <c r="AR538" s="32"/>
      <c r="AS538" s="32"/>
      <c r="AT538" s="32"/>
      <c r="AU538" s="32"/>
      <c r="AV538" s="32"/>
    </row>
    <row r="539" spans="1:48" ht="28.5" customHeight="1" x14ac:dyDescent="0.25">
      <c r="A539" s="51">
        <f>'OSNOVNA PLAČA'!A539</f>
        <v>530</v>
      </c>
      <c r="B539" s="155" t="str">
        <f>+IF(LEN('OSNOVNA PLAČA'!B539)&gt;0,'OSNOVNA PLAČA'!B539,"")</f>
        <v>A530</v>
      </c>
      <c r="C539" s="52" t="str">
        <f>+IF(LEN('OSNOVNA PLAČA'!C539)&gt;0,'OSNOVNA PLAČA'!C539,"")</f>
        <v/>
      </c>
      <c r="D539" s="54" t="str">
        <f>+IF(LEN('OSNOVNA PLAČA'!D539)&gt;0,'OSNOVNA PLAČA'!D539,"")</f>
        <v/>
      </c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AA539" s="32"/>
      <c r="AB539" s="32"/>
      <c r="AC539" s="32"/>
      <c r="AD539" s="32"/>
      <c r="AE539" s="32"/>
      <c r="AF539" s="32"/>
      <c r="AG539" s="32"/>
      <c r="AH539" s="32"/>
      <c r="AI539" s="32"/>
      <c r="AJ539" s="32"/>
      <c r="AK539" s="32"/>
      <c r="AL539" s="32"/>
      <c r="AM539" s="32"/>
      <c r="AN539" s="32"/>
      <c r="AO539" s="32"/>
      <c r="AP539" s="32"/>
      <c r="AQ539" s="32"/>
      <c r="AR539" s="32"/>
      <c r="AS539" s="32"/>
      <c r="AT539" s="32"/>
      <c r="AU539" s="32"/>
      <c r="AV539" s="32"/>
    </row>
    <row r="540" spans="1:48" ht="28.5" customHeight="1" x14ac:dyDescent="0.25">
      <c r="A540" s="51">
        <f>'OSNOVNA PLAČA'!A540</f>
        <v>531</v>
      </c>
      <c r="B540" s="155" t="str">
        <f>+IF(LEN('OSNOVNA PLAČA'!B540)&gt;0,'OSNOVNA PLAČA'!B540,"")</f>
        <v>A531</v>
      </c>
      <c r="C540" s="52" t="str">
        <f>+IF(LEN('OSNOVNA PLAČA'!C540)&gt;0,'OSNOVNA PLAČA'!C540,"")</f>
        <v/>
      </c>
      <c r="D540" s="54" t="str">
        <f>+IF(LEN('OSNOVNA PLAČA'!D540)&gt;0,'OSNOVNA PLAČA'!D540,"")</f>
        <v/>
      </c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AA540" s="32"/>
      <c r="AB540" s="32"/>
      <c r="AC540" s="32"/>
      <c r="AD540" s="32"/>
      <c r="AE540" s="32"/>
      <c r="AF540" s="32"/>
      <c r="AG540" s="32"/>
      <c r="AH540" s="32"/>
      <c r="AI540" s="32"/>
      <c r="AJ540" s="32"/>
      <c r="AK540" s="32"/>
      <c r="AL540" s="32"/>
      <c r="AM540" s="32"/>
      <c r="AN540" s="32"/>
      <c r="AO540" s="32"/>
      <c r="AP540" s="32"/>
      <c r="AQ540" s="32"/>
      <c r="AR540" s="32"/>
      <c r="AS540" s="32"/>
      <c r="AT540" s="32"/>
      <c r="AU540" s="32"/>
      <c r="AV540" s="32"/>
    </row>
    <row r="541" spans="1:48" ht="28.5" customHeight="1" x14ac:dyDescent="0.25">
      <c r="A541" s="51">
        <f>'OSNOVNA PLAČA'!A541</f>
        <v>532</v>
      </c>
      <c r="B541" s="155" t="str">
        <f>+IF(LEN('OSNOVNA PLAČA'!B541)&gt;0,'OSNOVNA PLAČA'!B541,"")</f>
        <v>A532</v>
      </c>
      <c r="C541" s="52" t="str">
        <f>+IF(LEN('OSNOVNA PLAČA'!C541)&gt;0,'OSNOVNA PLAČA'!C541,"")</f>
        <v/>
      </c>
      <c r="D541" s="54" t="str">
        <f>+IF(LEN('OSNOVNA PLAČA'!D541)&gt;0,'OSNOVNA PLAČA'!D541,"")</f>
        <v/>
      </c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AA541" s="32"/>
      <c r="AB541" s="32"/>
      <c r="AC541" s="32"/>
      <c r="AD541" s="32"/>
      <c r="AE541" s="32"/>
      <c r="AF541" s="32"/>
      <c r="AG541" s="32"/>
      <c r="AH541" s="32"/>
      <c r="AI541" s="32"/>
      <c r="AJ541" s="32"/>
      <c r="AK541" s="32"/>
      <c r="AL541" s="32"/>
      <c r="AM541" s="32"/>
      <c r="AN541" s="32"/>
      <c r="AO541" s="32"/>
      <c r="AP541" s="32"/>
      <c r="AQ541" s="32"/>
      <c r="AR541" s="32"/>
      <c r="AS541" s="32"/>
      <c r="AT541" s="32"/>
      <c r="AU541" s="32"/>
      <c r="AV541" s="32"/>
    </row>
    <row r="542" spans="1:48" ht="28.5" customHeight="1" x14ac:dyDescent="0.25">
      <c r="A542" s="51">
        <f>'OSNOVNA PLAČA'!A542</f>
        <v>533</v>
      </c>
      <c r="B542" s="155" t="str">
        <f>+IF(LEN('OSNOVNA PLAČA'!B542)&gt;0,'OSNOVNA PLAČA'!B542,"")</f>
        <v>A533</v>
      </c>
      <c r="C542" s="52" t="str">
        <f>+IF(LEN('OSNOVNA PLAČA'!C542)&gt;0,'OSNOVNA PLAČA'!C542,"")</f>
        <v/>
      </c>
      <c r="D542" s="54" t="str">
        <f>+IF(LEN('OSNOVNA PLAČA'!D542)&gt;0,'OSNOVNA PLAČA'!D542,"")</f>
        <v/>
      </c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AA542" s="32"/>
      <c r="AB542" s="32"/>
      <c r="AC542" s="32"/>
      <c r="AD542" s="32"/>
      <c r="AE542" s="32"/>
      <c r="AF542" s="32"/>
      <c r="AG542" s="32"/>
      <c r="AH542" s="32"/>
      <c r="AI542" s="32"/>
      <c r="AJ542" s="32"/>
      <c r="AK542" s="32"/>
      <c r="AL542" s="32"/>
      <c r="AM542" s="32"/>
      <c r="AN542" s="32"/>
      <c r="AO542" s="32"/>
      <c r="AP542" s="32"/>
      <c r="AQ542" s="32"/>
      <c r="AR542" s="32"/>
      <c r="AS542" s="32"/>
      <c r="AT542" s="32"/>
      <c r="AU542" s="32"/>
      <c r="AV542" s="32"/>
    </row>
    <row r="543" spans="1:48" ht="28.5" customHeight="1" x14ac:dyDescent="0.25">
      <c r="A543" s="51">
        <f>'OSNOVNA PLAČA'!A543</f>
        <v>534</v>
      </c>
      <c r="B543" s="155" t="str">
        <f>+IF(LEN('OSNOVNA PLAČA'!B543)&gt;0,'OSNOVNA PLAČA'!B543,"")</f>
        <v>A534</v>
      </c>
      <c r="C543" s="52" t="str">
        <f>+IF(LEN('OSNOVNA PLAČA'!C543)&gt;0,'OSNOVNA PLAČA'!C543,"")</f>
        <v/>
      </c>
      <c r="D543" s="54" t="str">
        <f>+IF(LEN('OSNOVNA PLAČA'!D543)&gt;0,'OSNOVNA PLAČA'!D543,"")</f>
        <v/>
      </c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AA543" s="32"/>
      <c r="AB543" s="32"/>
      <c r="AC543" s="32"/>
      <c r="AD543" s="32"/>
      <c r="AE543" s="32"/>
      <c r="AF543" s="32"/>
      <c r="AG543" s="32"/>
      <c r="AH543" s="32"/>
      <c r="AI543" s="32"/>
      <c r="AJ543" s="32"/>
      <c r="AK543" s="32"/>
      <c r="AL543" s="32"/>
      <c r="AM543" s="32"/>
      <c r="AN543" s="32"/>
      <c r="AO543" s="32"/>
      <c r="AP543" s="32"/>
      <c r="AQ543" s="32"/>
      <c r="AR543" s="32"/>
      <c r="AS543" s="32"/>
      <c r="AT543" s="32"/>
      <c r="AU543" s="32"/>
      <c r="AV543" s="32"/>
    </row>
    <row r="544" spans="1:48" ht="28.5" customHeight="1" x14ac:dyDescent="0.25">
      <c r="A544" s="51">
        <f>'OSNOVNA PLAČA'!A544</f>
        <v>535</v>
      </c>
      <c r="B544" s="155" t="str">
        <f>+IF(LEN('OSNOVNA PLAČA'!B544)&gt;0,'OSNOVNA PLAČA'!B544,"")</f>
        <v>A535</v>
      </c>
      <c r="C544" s="52" t="str">
        <f>+IF(LEN('OSNOVNA PLAČA'!C544)&gt;0,'OSNOVNA PLAČA'!C544,"")</f>
        <v/>
      </c>
      <c r="D544" s="54" t="str">
        <f>+IF(LEN('OSNOVNA PLAČA'!D544)&gt;0,'OSNOVNA PLAČA'!D544,"")</f>
        <v/>
      </c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AA544" s="32"/>
      <c r="AB544" s="32"/>
      <c r="AC544" s="32"/>
      <c r="AD544" s="32"/>
      <c r="AE544" s="32"/>
      <c r="AF544" s="32"/>
      <c r="AG544" s="32"/>
      <c r="AH544" s="32"/>
      <c r="AI544" s="32"/>
      <c r="AJ544" s="32"/>
      <c r="AK544" s="32"/>
      <c r="AL544" s="32"/>
      <c r="AM544" s="32"/>
      <c r="AN544" s="32"/>
      <c r="AO544" s="32"/>
      <c r="AP544" s="32"/>
      <c r="AQ544" s="32"/>
      <c r="AR544" s="32"/>
      <c r="AS544" s="32"/>
      <c r="AT544" s="32"/>
      <c r="AU544" s="32"/>
      <c r="AV544" s="32"/>
    </row>
    <row r="545" spans="1:48" ht="28.5" customHeight="1" x14ac:dyDescent="0.25">
      <c r="A545" s="51">
        <f>'OSNOVNA PLAČA'!A545</f>
        <v>536</v>
      </c>
      <c r="B545" s="155" t="str">
        <f>+IF(LEN('OSNOVNA PLAČA'!B545)&gt;0,'OSNOVNA PLAČA'!B545,"")</f>
        <v>A536</v>
      </c>
      <c r="C545" s="52" t="str">
        <f>+IF(LEN('OSNOVNA PLAČA'!C545)&gt;0,'OSNOVNA PLAČA'!C545,"")</f>
        <v/>
      </c>
      <c r="D545" s="54" t="str">
        <f>+IF(LEN('OSNOVNA PLAČA'!D545)&gt;0,'OSNOVNA PLAČA'!D545,"")</f>
        <v/>
      </c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AA545" s="32"/>
      <c r="AB545" s="32"/>
      <c r="AC545" s="32"/>
      <c r="AD545" s="32"/>
      <c r="AE545" s="32"/>
      <c r="AF545" s="32"/>
      <c r="AG545" s="32"/>
      <c r="AH545" s="32"/>
      <c r="AI545" s="32"/>
      <c r="AJ545" s="32"/>
      <c r="AK545" s="32"/>
      <c r="AL545" s="32"/>
      <c r="AM545" s="32"/>
      <c r="AN545" s="32"/>
      <c r="AO545" s="32"/>
      <c r="AP545" s="32"/>
      <c r="AQ545" s="32"/>
      <c r="AR545" s="32"/>
      <c r="AS545" s="32"/>
      <c r="AT545" s="32"/>
      <c r="AU545" s="32"/>
      <c r="AV545" s="32"/>
    </row>
    <row r="546" spans="1:48" ht="28.5" customHeight="1" x14ac:dyDescent="0.25">
      <c r="A546" s="51">
        <f>'OSNOVNA PLAČA'!A546</f>
        <v>537</v>
      </c>
      <c r="B546" s="155" t="str">
        <f>+IF(LEN('OSNOVNA PLAČA'!B546)&gt;0,'OSNOVNA PLAČA'!B546,"")</f>
        <v>A537</v>
      </c>
      <c r="C546" s="52" t="str">
        <f>+IF(LEN('OSNOVNA PLAČA'!C546)&gt;0,'OSNOVNA PLAČA'!C546,"")</f>
        <v/>
      </c>
      <c r="D546" s="54" t="str">
        <f>+IF(LEN('OSNOVNA PLAČA'!D546)&gt;0,'OSNOVNA PLAČA'!D546,"")</f>
        <v/>
      </c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AA546" s="32"/>
      <c r="AB546" s="32"/>
      <c r="AC546" s="32"/>
      <c r="AD546" s="32"/>
      <c r="AE546" s="32"/>
      <c r="AF546" s="32"/>
      <c r="AG546" s="32"/>
      <c r="AH546" s="32"/>
      <c r="AI546" s="32"/>
      <c r="AJ546" s="32"/>
      <c r="AK546" s="32"/>
      <c r="AL546" s="32"/>
      <c r="AM546" s="32"/>
      <c r="AN546" s="32"/>
      <c r="AO546" s="32"/>
      <c r="AP546" s="32"/>
      <c r="AQ546" s="32"/>
      <c r="AR546" s="32"/>
      <c r="AS546" s="32"/>
      <c r="AT546" s="32"/>
      <c r="AU546" s="32"/>
      <c r="AV546" s="32"/>
    </row>
    <row r="547" spans="1:48" ht="28.5" customHeight="1" x14ac:dyDescent="0.25">
      <c r="A547" s="51">
        <f>'OSNOVNA PLAČA'!A547</f>
        <v>538</v>
      </c>
      <c r="B547" s="155" t="str">
        <f>+IF(LEN('OSNOVNA PLAČA'!B547)&gt;0,'OSNOVNA PLAČA'!B547,"")</f>
        <v>A538</v>
      </c>
      <c r="C547" s="52" t="str">
        <f>+IF(LEN('OSNOVNA PLAČA'!C547)&gt;0,'OSNOVNA PLAČA'!C547,"")</f>
        <v/>
      </c>
      <c r="D547" s="54" t="str">
        <f>+IF(LEN('OSNOVNA PLAČA'!D547)&gt;0,'OSNOVNA PLAČA'!D547,"")</f>
        <v/>
      </c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AA547" s="32"/>
      <c r="AB547" s="32"/>
      <c r="AC547" s="32"/>
      <c r="AD547" s="32"/>
      <c r="AE547" s="32"/>
      <c r="AF547" s="32"/>
      <c r="AG547" s="32"/>
      <c r="AH547" s="32"/>
      <c r="AI547" s="32"/>
      <c r="AJ547" s="32"/>
      <c r="AK547" s="32"/>
      <c r="AL547" s="32"/>
      <c r="AM547" s="32"/>
      <c r="AN547" s="32"/>
      <c r="AO547" s="32"/>
      <c r="AP547" s="32"/>
      <c r="AQ547" s="32"/>
      <c r="AR547" s="32"/>
      <c r="AS547" s="32"/>
      <c r="AT547" s="32"/>
      <c r="AU547" s="32"/>
      <c r="AV547" s="32"/>
    </row>
    <row r="548" spans="1:48" ht="28.5" customHeight="1" x14ac:dyDescent="0.25">
      <c r="A548" s="51">
        <f>'OSNOVNA PLAČA'!A548</f>
        <v>539</v>
      </c>
      <c r="B548" s="155" t="str">
        <f>+IF(LEN('OSNOVNA PLAČA'!B548)&gt;0,'OSNOVNA PLAČA'!B548,"")</f>
        <v>A539</v>
      </c>
      <c r="C548" s="52" t="str">
        <f>+IF(LEN('OSNOVNA PLAČA'!C548)&gt;0,'OSNOVNA PLAČA'!C548,"")</f>
        <v/>
      </c>
      <c r="D548" s="54" t="str">
        <f>+IF(LEN('OSNOVNA PLAČA'!D548)&gt;0,'OSNOVNA PLAČA'!D548,"")</f>
        <v/>
      </c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AA548" s="32"/>
      <c r="AB548" s="32"/>
      <c r="AC548" s="32"/>
      <c r="AD548" s="32"/>
      <c r="AE548" s="32"/>
      <c r="AF548" s="32"/>
      <c r="AG548" s="32"/>
      <c r="AH548" s="32"/>
      <c r="AI548" s="32"/>
      <c r="AJ548" s="32"/>
      <c r="AK548" s="32"/>
      <c r="AL548" s="32"/>
      <c r="AM548" s="32"/>
      <c r="AN548" s="32"/>
      <c r="AO548" s="32"/>
      <c r="AP548" s="32"/>
      <c r="AQ548" s="32"/>
      <c r="AR548" s="32"/>
      <c r="AS548" s="32"/>
      <c r="AT548" s="32"/>
      <c r="AU548" s="32"/>
      <c r="AV548" s="32"/>
    </row>
    <row r="549" spans="1:48" ht="28.5" customHeight="1" x14ac:dyDescent="0.25">
      <c r="A549" s="51">
        <f>'OSNOVNA PLAČA'!A549</f>
        <v>540</v>
      </c>
      <c r="B549" s="155" t="str">
        <f>+IF(LEN('OSNOVNA PLAČA'!B549)&gt;0,'OSNOVNA PLAČA'!B549,"")</f>
        <v>A540</v>
      </c>
      <c r="C549" s="52" t="str">
        <f>+IF(LEN('OSNOVNA PLAČA'!C549)&gt;0,'OSNOVNA PLAČA'!C549,"")</f>
        <v/>
      </c>
      <c r="D549" s="54" t="str">
        <f>+IF(LEN('OSNOVNA PLAČA'!D549)&gt;0,'OSNOVNA PLAČA'!D549,"")</f>
        <v/>
      </c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AA549" s="32"/>
      <c r="AB549" s="32"/>
      <c r="AC549" s="32"/>
      <c r="AD549" s="32"/>
      <c r="AE549" s="32"/>
      <c r="AF549" s="32"/>
      <c r="AG549" s="32"/>
      <c r="AH549" s="32"/>
      <c r="AI549" s="32"/>
      <c r="AJ549" s="32"/>
      <c r="AK549" s="32"/>
      <c r="AL549" s="32"/>
      <c r="AM549" s="32"/>
      <c r="AN549" s="32"/>
      <c r="AO549" s="32"/>
      <c r="AP549" s="32"/>
      <c r="AQ549" s="32"/>
      <c r="AR549" s="32"/>
      <c r="AS549" s="32"/>
      <c r="AT549" s="32"/>
      <c r="AU549" s="32"/>
      <c r="AV549" s="32"/>
    </row>
    <row r="550" spans="1:48" ht="28.5" customHeight="1" x14ac:dyDescent="0.25">
      <c r="A550" s="51">
        <f>'OSNOVNA PLAČA'!A550</f>
        <v>541</v>
      </c>
      <c r="B550" s="155" t="str">
        <f>+IF(LEN('OSNOVNA PLAČA'!B550)&gt;0,'OSNOVNA PLAČA'!B550,"")</f>
        <v>A541</v>
      </c>
      <c r="C550" s="52" t="str">
        <f>+IF(LEN('OSNOVNA PLAČA'!C550)&gt;0,'OSNOVNA PLAČA'!C550,"")</f>
        <v/>
      </c>
      <c r="D550" s="54" t="str">
        <f>+IF(LEN('OSNOVNA PLAČA'!D550)&gt;0,'OSNOVNA PLAČA'!D550,"")</f>
        <v/>
      </c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AA550" s="32"/>
      <c r="AB550" s="32"/>
      <c r="AC550" s="32"/>
      <c r="AD550" s="32"/>
      <c r="AE550" s="32"/>
      <c r="AF550" s="32"/>
      <c r="AG550" s="32"/>
      <c r="AH550" s="32"/>
      <c r="AI550" s="32"/>
      <c r="AJ550" s="32"/>
      <c r="AK550" s="32"/>
      <c r="AL550" s="32"/>
      <c r="AM550" s="32"/>
      <c r="AN550" s="32"/>
      <c r="AO550" s="32"/>
      <c r="AP550" s="32"/>
      <c r="AQ550" s="32"/>
      <c r="AR550" s="32"/>
      <c r="AS550" s="32"/>
      <c r="AT550" s="32"/>
      <c r="AU550" s="32"/>
      <c r="AV550" s="32"/>
    </row>
    <row r="551" spans="1:48" ht="28.5" customHeight="1" x14ac:dyDescent="0.25">
      <c r="A551" s="51">
        <f>'OSNOVNA PLAČA'!A551</f>
        <v>542</v>
      </c>
      <c r="B551" s="155" t="str">
        <f>+IF(LEN('OSNOVNA PLAČA'!B551)&gt;0,'OSNOVNA PLAČA'!B551,"")</f>
        <v>A542</v>
      </c>
      <c r="C551" s="52" t="str">
        <f>+IF(LEN('OSNOVNA PLAČA'!C551)&gt;0,'OSNOVNA PLAČA'!C551,"")</f>
        <v/>
      </c>
      <c r="D551" s="54" t="str">
        <f>+IF(LEN('OSNOVNA PLAČA'!D551)&gt;0,'OSNOVNA PLAČA'!D551,"")</f>
        <v/>
      </c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AA551" s="32"/>
      <c r="AB551" s="32"/>
      <c r="AC551" s="32"/>
      <c r="AD551" s="32"/>
      <c r="AE551" s="32"/>
      <c r="AF551" s="32"/>
      <c r="AG551" s="32"/>
      <c r="AH551" s="32"/>
      <c r="AI551" s="32"/>
      <c r="AJ551" s="32"/>
      <c r="AK551" s="32"/>
      <c r="AL551" s="32"/>
      <c r="AM551" s="32"/>
      <c r="AN551" s="32"/>
      <c r="AO551" s="32"/>
      <c r="AP551" s="32"/>
      <c r="AQ551" s="32"/>
      <c r="AR551" s="32"/>
      <c r="AS551" s="32"/>
      <c r="AT551" s="32"/>
      <c r="AU551" s="32"/>
      <c r="AV551" s="32"/>
    </row>
    <row r="552" spans="1:48" ht="28.5" customHeight="1" x14ac:dyDescent="0.25">
      <c r="A552" s="51">
        <f>'OSNOVNA PLAČA'!A552</f>
        <v>543</v>
      </c>
      <c r="B552" s="155" t="str">
        <f>+IF(LEN('OSNOVNA PLAČA'!B552)&gt;0,'OSNOVNA PLAČA'!B552,"")</f>
        <v>A543</v>
      </c>
      <c r="C552" s="52" t="str">
        <f>+IF(LEN('OSNOVNA PLAČA'!C552)&gt;0,'OSNOVNA PLAČA'!C552,"")</f>
        <v/>
      </c>
      <c r="D552" s="54" t="str">
        <f>+IF(LEN('OSNOVNA PLAČA'!D552)&gt;0,'OSNOVNA PLAČA'!D552,"")</f>
        <v/>
      </c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AA552" s="32"/>
      <c r="AB552" s="32"/>
      <c r="AC552" s="32"/>
      <c r="AD552" s="32"/>
      <c r="AE552" s="32"/>
      <c r="AF552" s="32"/>
      <c r="AG552" s="32"/>
      <c r="AH552" s="32"/>
      <c r="AI552" s="32"/>
      <c r="AJ552" s="32"/>
      <c r="AK552" s="32"/>
      <c r="AL552" s="32"/>
      <c r="AM552" s="32"/>
      <c r="AN552" s="32"/>
      <c r="AO552" s="32"/>
      <c r="AP552" s="32"/>
      <c r="AQ552" s="32"/>
      <c r="AR552" s="32"/>
      <c r="AS552" s="32"/>
      <c r="AT552" s="32"/>
      <c r="AU552" s="32"/>
      <c r="AV552" s="32"/>
    </row>
    <row r="553" spans="1:48" ht="28.5" customHeight="1" x14ac:dyDescent="0.25">
      <c r="A553" s="51">
        <f>'OSNOVNA PLAČA'!A553</f>
        <v>544</v>
      </c>
      <c r="B553" s="155" t="str">
        <f>+IF(LEN('OSNOVNA PLAČA'!B553)&gt;0,'OSNOVNA PLAČA'!B553,"")</f>
        <v>A544</v>
      </c>
      <c r="C553" s="52" t="str">
        <f>+IF(LEN('OSNOVNA PLAČA'!C553)&gt;0,'OSNOVNA PLAČA'!C553,"")</f>
        <v/>
      </c>
      <c r="D553" s="54" t="str">
        <f>+IF(LEN('OSNOVNA PLAČA'!D553)&gt;0,'OSNOVNA PLAČA'!D553,"")</f>
        <v/>
      </c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AA553" s="32"/>
      <c r="AB553" s="32"/>
      <c r="AC553" s="32"/>
      <c r="AD553" s="32"/>
      <c r="AE553" s="32"/>
      <c r="AF553" s="32"/>
      <c r="AG553" s="32"/>
      <c r="AH553" s="32"/>
      <c r="AI553" s="32"/>
      <c r="AJ553" s="32"/>
      <c r="AK553" s="32"/>
      <c r="AL553" s="32"/>
      <c r="AM553" s="32"/>
      <c r="AN553" s="32"/>
      <c r="AO553" s="32"/>
      <c r="AP553" s="32"/>
      <c r="AQ553" s="32"/>
      <c r="AR553" s="32"/>
      <c r="AS553" s="32"/>
      <c r="AT553" s="32"/>
      <c r="AU553" s="32"/>
      <c r="AV553" s="32"/>
    </row>
    <row r="554" spans="1:48" ht="28.5" customHeight="1" x14ac:dyDescent="0.25">
      <c r="A554" s="51">
        <f>'OSNOVNA PLAČA'!A554</f>
        <v>545</v>
      </c>
      <c r="B554" s="155" t="str">
        <f>+IF(LEN('OSNOVNA PLAČA'!B554)&gt;0,'OSNOVNA PLAČA'!B554,"")</f>
        <v>A545</v>
      </c>
      <c r="C554" s="52" t="str">
        <f>+IF(LEN('OSNOVNA PLAČA'!C554)&gt;0,'OSNOVNA PLAČA'!C554,"")</f>
        <v/>
      </c>
      <c r="D554" s="54" t="str">
        <f>+IF(LEN('OSNOVNA PLAČA'!D554)&gt;0,'OSNOVNA PLAČA'!D554,"")</f>
        <v/>
      </c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AA554" s="32"/>
      <c r="AB554" s="32"/>
      <c r="AC554" s="32"/>
      <c r="AD554" s="32"/>
      <c r="AE554" s="32"/>
      <c r="AF554" s="32"/>
      <c r="AG554" s="32"/>
      <c r="AH554" s="32"/>
      <c r="AI554" s="32"/>
      <c r="AJ554" s="32"/>
      <c r="AK554" s="32"/>
      <c r="AL554" s="32"/>
      <c r="AM554" s="32"/>
      <c r="AN554" s="32"/>
      <c r="AO554" s="32"/>
      <c r="AP554" s="32"/>
      <c r="AQ554" s="32"/>
      <c r="AR554" s="32"/>
      <c r="AS554" s="32"/>
      <c r="AT554" s="32"/>
      <c r="AU554" s="32"/>
      <c r="AV554" s="32"/>
    </row>
    <row r="555" spans="1:48" ht="28.5" customHeight="1" x14ac:dyDescent="0.25">
      <c r="A555" s="51">
        <f>'OSNOVNA PLAČA'!A555</f>
        <v>546</v>
      </c>
      <c r="B555" s="155" t="str">
        <f>+IF(LEN('OSNOVNA PLAČA'!B555)&gt;0,'OSNOVNA PLAČA'!B555,"")</f>
        <v>A546</v>
      </c>
      <c r="C555" s="52" t="str">
        <f>+IF(LEN('OSNOVNA PLAČA'!C555)&gt;0,'OSNOVNA PLAČA'!C555,"")</f>
        <v/>
      </c>
      <c r="D555" s="54" t="str">
        <f>+IF(LEN('OSNOVNA PLAČA'!D555)&gt;0,'OSNOVNA PLAČA'!D555,"")</f>
        <v/>
      </c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AA555" s="32"/>
      <c r="AB555" s="32"/>
      <c r="AC555" s="32"/>
      <c r="AD555" s="32"/>
      <c r="AE555" s="32"/>
      <c r="AF555" s="32"/>
      <c r="AG555" s="32"/>
      <c r="AH555" s="32"/>
      <c r="AI555" s="32"/>
      <c r="AJ555" s="32"/>
      <c r="AK555" s="32"/>
      <c r="AL555" s="32"/>
      <c r="AM555" s="32"/>
      <c r="AN555" s="32"/>
      <c r="AO555" s="32"/>
      <c r="AP555" s="32"/>
      <c r="AQ555" s="32"/>
      <c r="AR555" s="32"/>
      <c r="AS555" s="32"/>
      <c r="AT555" s="32"/>
      <c r="AU555" s="32"/>
      <c r="AV555" s="32"/>
    </row>
    <row r="556" spans="1:48" ht="28.5" customHeight="1" x14ac:dyDescent="0.25">
      <c r="A556" s="51">
        <f>'OSNOVNA PLAČA'!A556</f>
        <v>547</v>
      </c>
      <c r="B556" s="155" t="str">
        <f>+IF(LEN('OSNOVNA PLAČA'!B556)&gt;0,'OSNOVNA PLAČA'!B556,"")</f>
        <v>A547</v>
      </c>
      <c r="C556" s="52" t="str">
        <f>+IF(LEN('OSNOVNA PLAČA'!C556)&gt;0,'OSNOVNA PLAČA'!C556,"")</f>
        <v/>
      </c>
      <c r="D556" s="54" t="str">
        <f>+IF(LEN('OSNOVNA PLAČA'!D556)&gt;0,'OSNOVNA PLAČA'!D556,"")</f>
        <v/>
      </c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AA556" s="32"/>
      <c r="AB556" s="32"/>
      <c r="AC556" s="32"/>
      <c r="AD556" s="32"/>
      <c r="AE556" s="32"/>
      <c r="AF556" s="32"/>
      <c r="AG556" s="32"/>
      <c r="AH556" s="32"/>
      <c r="AI556" s="32"/>
      <c r="AJ556" s="32"/>
      <c r="AK556" s="32"/>
      <c r="AL556" s="32"/>
      <c r="AM556" s="32"/>
      <c r="AN556" s="32"/>
      <c r="AO556" s="32"/>
      <c r="AP556" s="32"/>
      <c r="AQ556" s="32"/>
      <c r="AR556" s="32"/>
      <c r="AS556" s="32"/>
      <c r="AT556" s="32"/>
      <c r="AU556" s="32"/>
      <c r="AV556" s="32"/>
    </row>
    <row r="557" spans="1:48" ht="28.5" customHeight="1" x14ac:dyDescent="0.25">
      <c r="A557" s="51">
        <f>'OSNOVNA PLAČA'!A557</f>
        <v>548</v>
      </c>
      <c r="B557" s="155" t="str">
        <f>+IF(LEN('OSNOVNA PLAČA'!B557)&gt;0,'OSNOVNA PLAČA'!B557,"")</f>
        <v>A548</v>
      </c>
      <c r="C557" s="52" t="str">
        <f>+IF(LEN('OSNOVNA PLAČA'!C557)&gt;0,'OSNOVNA PLAČA'!C557,"")</f>
        <v/>
      </c>
      <c r="D557" s="54" t="str">
        <f>+IF(LEN('OSNOVNA PLAČA'!D557)&gt;0,'OSNOVNA PLAČA'!D557,"")</f>
        <v/>
      </c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AA557" s="32"/>
      <c r="AB557" s="32"/>
      <c r="AC557" s="32"/>
      <c r="AD557" s="32"/>
      <c r="AE557" s="32"/>
      <c r="AF557" s="32"/>
      <c r="AG557" s="32"/>
      <c r="AH557" s="32"/>
      <c r="AI557" s="32"/>
      <c r="AJ557" s="32"/>
      <c r="AK557" s="32"/>
      <c r="AL557" s="32"/>
      <c r="AM557" s="32"/>
      <c r="AN557" s="32"/>
      <c r="AO557" s="32"/>
      <c r="AP557" s="32"/>
      <c r="AQ557" s="32"/>
      <c r="AR557" s="32"/>
      <c r="AS557" s="32"/>
      <c r="AT557" s="32"/>
      <c r="AU557" s="32"/>
      <c r="AV557" s="32"/>
    </row>
    <row r="558" spans="1:48" ht="28.5" customHeight="1" x14ac:dyDescent="0.25">
      <c r="A558" s="51">
        <f>'OSNOVNA PLAČA'!A558</f>
        <v>549</v>
      </c>
      <c r="B558" s="155" t="str">
        <f>+IF(LEN('OSNOVNA PLAČA'!B558)&gt;0,'OSNOVNA PLAČA'!B558,"")</f>
        <v>A549</v>
      </c>
      <c r="C558" s="52" t="str">
        <f>+IF(LEN('OSNOVNA PLAČA'!C558)&gt;0,'OSNOVNA PLAČA'!C558,"")</f>
        <v/>
      </c>
      <c r="D558" s="54" t="str">
        <f>+IF(LEN('OSNOVNA PLAČA'!D558)&gt;0,'OSNOVNA PLAČA'!D558,"")</f>
        <v/>
      </c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AA558" s="32"/>
      <c r="AB558" s="32"/>
      <c r="AC558" s="32"/>
      <c r="AD558" s="32"/>
      <c r="AE558" s="32"/>
      <c r="AF558" s="32"/>
      <c r="AG558" s="32"/>
      <c r="AH558" s="32"/>
      <c r="AI558" s="32"/>
      <c r="AJ558" s="32"/>
      <c r="AK558" s="32"/>
      <c r="AL558" s="32"/>
      <c r="AM558" s="32"/>
      <c r="AN558" s="32"/>
      <c r="AO558" s="32"/>
      <c r="AP558" s="32"/>
      <c r="AQ558" s="32"/>
      <c r="AR558" s="32"/>
      <c r="AS558" s="32"/>
      <c r="AT558" s="32"/>
      <c r="AU558" s="32"/>
      <c r="AV558" s="32"/>
    </row>
    <row r="559" spans="1:48" ht="28.5" customHeight="1" x14ac:dyDescent="0.25">
      <c r="A559" s="51">
        <f>'OSNOVNA PLAČA'!A559</f>
        <v>550</v>
      </c>
      <c r="B559" s="155" t="str">
        <f>+IF(LEN('OSNOVNA PLAČA'!B559)&gt;0,'OSNOVNA PLAČA'!B559,"")</f>
        <v>A550</v>
      </c>
      <c r="C559" s="52" t="str">
        <f>+IF(LEN('OSNOVNA PLAČA'!C559)&gt;0,'OSNOVNA PLAČA'!C559,"")</f>
        <v/>
      </c>
      <c r="D559" s="54" t="str">
        <f>+IF(LEN('OSNOVNA PLAČA'!D559)&gt;0,'OSNOVNA PLAČA'!D559,"")</f>
        <v/>
      </c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AA559" s="32"/>
      <c r="AB559" s="32"/>
      <c r="AC559" s="32"/>
      <c r="AD559" s="32"/>
      <c r="AE559" s="32"/>
      <c r="AF559" s="32"/>
      <c r="AG559" s="32"/>
      <c r="AH559" s="32"/>
      <c r="AI559" s="32"/>
      <c r="AJ559" s="32"/>
      <c r="AK559" s="32"/>
      <c r="AL559" s="32"/>
      <c r="AM559" s="32"/>
      <c r="AN559" s="32"/>
      <c r="AO559" s="32"/>
      <c r="AP559" s="32"/>
      <c r="AQ559" s="32"/>
      <c r="AR559" s="32"/>
      <c r="AS559" s="32"/>
      <c r="AT559" s="32"/>
      <c r="AU559" s="32"/>
      <c r="AV559" s="32"/>
    </row>
    <row r="560" spans="1:48" ht="28.5" customHeight="1" x14ac:dyDescent="0.25">
      <c r="A560" s="51">
        <f>'OSNOVNA PLAČA'!A560</f>
        <v>551</v>
      </c>
      <c r="B560" s="155" t="str">
        <f>+IF(LEN('OSNOVNA PLAČA'!B560)&gt;0,'OSNOVNA PLAČA'!B560,"")</f>
        <v>A551</v>
      </c>
      <c r="C560" s="52" t="str">
        <f>+IF(LEN('OSNOVNA PLAČA'!C560)&gt;0,'OSNOVNA PLAČA'!C560,"")</f>
        <v/>
      </c>
      <c r="D560" s="54" t="str">
        <f>+IF(LEN('OSNOVNA PLAČA'!D560)&gt;0,'OSNOVNA PLAČA'!D560,"")</f>
        <v/>
      </c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AA560" s="32"/>
      <c r="AB560" s="32"/>
      <c r="AC560" s="32"/>
      <c r="AD560" s="32"/>
      <c r="AE560" s="32"/>
      <c r="AF560" s="32"/>
      <c r="AG560" s="32"/>
      <c r="AH560" s="32"/>
      <c r="AI560" s="32"/>
      <c r="AJ560" s="32"/>
      <c r="AK560" s="32"/>
      <c r="AL560" s="32"/>
      <c r="AM560" s="32"/>
      <c r="AN560" s="32"/>
      <c r="AO560" s="32"/>
      <c r="AP560" s="32"/>
      <c r="AQ560" s="32"/>
      <c r="AR560" s="32"/>
      <c r="AS560" s="32"/>
      <c r="AT560" s="32"/>
      <c r="AU560" s="32"/>
      <c r="AV560" s="32"/>
    </row>
    <row r="561" spans="1:48" ht="28.5" customHeight="1" x14ac:dyDescent="0.25">
      <c r="A561" s="51">
        <f>'OSNOVNA PLAČA'!A561</f>
        <v>552</v>
      </c>
      <c r="B561" s="155" t="str">
        <f>+IF(LEN('OSNOVNA PLAČA'!B561)&gt;0,'OSNOVNA PLAČA'!B561,"")</f>
        <v>A552</v>
      </c>
      <c r="C561" s="52" t="str">
        <f>+IF(LEN('OSNOVNA PLAČA'!C561)&gt;0,'OSNOVNA PLAČA'!C561,"")</f>
        <v/>
      </c>
      <c r="D561" s="54" t="str">
        <f>+IF(LEN('OSNOVNA PLAČA'!D561)&gt;0,'OSNOVNA PLAČA'!D561,"")</f>
        <v/>
      </c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AA561" s="32"/>
      <c r="AB561" s="32"/>
      <c r="AC561" s="32"/>
      <c r="AD561" s="32"/>
      <c r="AE561" s="32"/>
      <c r="AF561" s="32"/>
      <c r="AG561" s="32"/>
      <c r="AH561" s="32"/>
      <c r="AI561" s="32"/>
      <c r="AJ561" s="32"/>
      <c r="AK561" s="32"/>
      <c r="AL561" s="32"/>
      <c r="AM561" s="32"/>
      <c r="AN561" s="32"/>
      <c r="AO561" s="32"/>
      <c r="AP561" s="32"/>
      <c r="AQ561" s="32"/>
      <c r="AR561" s="32"/>
      <c r="AS561" s="32"/>
      <c r="AT561" s="32"/>
      <c r="AU561" s="32"/>
      <c r="AV561" s="32"/>
    </row>
    <row r="562" spans="1:48" ht="28.5" customHeight="1" x14ac:dyDescent="0.25">
      <c r="A562" s="51">
        <f>'OSNOVNA PLAČA'!A562</f>
        <v>553</v>
      </c>
      <c r="B562" s="155" t="str">
        <f>+IF(LEN('OSNOVNA PLAČA'!B562)&gt;0,'OSNOVNA PLAČA'!B562,"")</f>
        <v>A553</v>
      </c>
      <c r="C562" s="52" t="str">
        <f>+IF(LEN('OSNOVNA PLAČA'!C562)&gt;0,'OSNOVNA PLAČA'!C562,"")</f>
        <v/>
      </c>
      <c r="D562" s="54" t="str">
        <f>+IF(LEN('OSNOVNA PLAČA'!D562)&gt;0,'OSNOVNA PLAČA'!D562,"")</f>
        <v/>
      </c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AA562" s="32"/>
      <c r="AB562" s="32"/>
      <c r="AC562" s="32"/>
      <c r="AD562" s="32"/>
      <c r="AE562" s="32"/>
      <c r="AF562" s="32"/>
      <c r="AG562" s="32"/>
      <c r="AH562" s="32"/>
      <c r="AI562" s="32"/>
      <c r="AJ562" s="32"/>
      <c r="AK562" s="32"/>
      <c r="AL562" s="32"/>
      <c r="AM562" s="32"/>
      <c r="AN562" s="32"/>
      <c r="AO562" s="32"/>
      <c r="AP562" s="32"/>
      <c r="AQ562" s="32"/>
      <c r="AR562" s="32"/>
      <c r="AS562" s="32"/>
      <c r="AT562" s="32"/>
      <c r="AU562" s="32"/>
      <c r="AV562" s="32"/>
    </row>
    <row r="563" spans="1:48" ht="28.5" customHeight="1" x14ac:dyDescent="0.25">
      <c r="A563" s="51">
        <f>'OSNOVNA PLAČA'!A563</f>
        <v>554</v>
      </c>
      <c r="B563" s="155" t="str">
        <f>+IF(LEN('OSNOVNA PLAČA'!B563)&gt;0,'OSNOVNA PLAČA'!B563,"")</f>
        <v>A554</v>
      </c>
      <c r="C563" s="52" t="str">
        <f>+IF(LEN('OSNOVNA PLAČA'!C563)&gt;0,'OSNOVNA PLAČA'!C563,"")</f>
        <v/>
      </c>
      <c r="D563" s="54" t="str">
        <f>+IF(LEN('OSNOVNA PLAČA'!D563)&gt;0,'OSNOVNA PLAČA'!D563,"")</f>
        <v/>
      </c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AA563" s="32"/>
      <c r="AB563" s="32"/>
      <c r="AC563" s="32"/>
      <c r="AD563" s="32"/>
      <c r="AE563" s="32"/>
      <c r="AF563" s="32"/>
      <c r="AG563" s="32"/>
      <c r="AH563" s="32"/>
      <c r="AI563" s="32"/>
      <c r="AJ563" s="32"/>
      <c r="AK563" s="32"/>
      <c r="AL563" s="32"/>
      <c r="AM563" s="32"/>
      <c r="AN563" s="32"/>
      <c r="AO563" s="32"/>
      <c r="AP563" s="32"/>
      <c r="AQ563" s="32"/>
      <c r="AR563" s="32"/>
      <c r="AS563" s="32"/>
      <c r="AT563" s="32"/>
      <c r="AU563" s="32"/>
      <c r="AV563" s="32"/>
    </row>
    <row r="564" spans="1:48" ht="28.5" customHeight="1" x14ac:dyDescent="0.25">
      <c r="A564" s="51">
        <f>'OSNOVNA PLAČA'!A564</f>
        <v>555</v>
      </c>
      <c r="B564" s="155" t="str">
        <f>+IF(LEN('OSNOVNA PLAČA'!B564)&gt;0,'OSNOVNA PLAČA'!B564,"")</f>
        <v>A555</v>
      </c>
      <c r="C564" s="52" t="str">
        <f>+IF(LEN('OSNOVNA PLAČA'!C564)&gt;0,'OSNOVNA PLAČA'!C564,"")</f>
        <v/>
      </c>
      <c r="D564" s="54" t="str">
        <f>+IF(LEN('OSNOVNA PLAČA'!D564)&gt;0,'OSNOVNA PLAČA'!D564,"")</f>
        <v/>
      </c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AA564" s="32"/>
      <c r="AB564" s="32"/>
      <c r="AC564" s="32"/>
      <c r="AD564" s="32"/>
      <c r="AE564" s="32"/>
      <c r="AF564" s="32"/>
      <c r="AG564" s="32"/>
      <c r="AH564" s="32"/>
      <c r="AI564" s="32"/>
      <c r="AJ564" s="32"/>
      <c r="AK564" s="32"/>
      <c r="AL564" s="32"/>
      <c r="AM564" s="32"/>
      <c r="AN564" s="32"/>
      <c r="AO564" s="32"/>
      <c r="AP564" s="32"/>
      <c r="AQ564" s="32"/>
      <c r="AR564" s="32"/>
      <c r="AS564" s="32"/>
      <c r="AT564" s="32"/>
      <c r="AU564" s="32"/>
      <c r="AV564" s="32"/>
    </row>
    <row r="565" spans="1:48" ht="28.5" customHeight="1" x14ac:dyDescent="0.25">
      <c r="A565" s="51">
        <f>'OSNOVNA PLAČA'!A565</f>
        <v>556</v>
      </c>
      <c r="B565" s="155" t="str">
        <f>+IF(LEN('OSNOVNA PLAČA'!B565)&gt;0,'OSNOVNA PLAČA'!B565,"")</f>
        <v>A556</v>
      </c>
      <c r="C565" s="52" t="str">
        <f>+IF(LEN('OSNOVNA PLAČA'!C565)&gt;0,'OSNOVNA PLAČA'!C565,"")</f>
        <v/>
      </c>
      <c r="D565" s="54" t="str">
        <f>+IF(LEN('OSNOVNA PLAČA'!D565)&gt;0,'OSNOVNA PLAČA'!D565,"")</f>
        <v/>
      </c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AA565" s="32"/>
      <c r="AB565" s="32"/>
      <c r="AC565" s="32"/>
      <c r="AD565" s="32"/>
      <c r="AE565" s="32"/>
      <c r="AF565" s="32"/>
      <c r="AG565" s="32"/>
      <c r="AH565" s="32"/>
      <c r="AI565" s="32"/>
      <c r="AJ565" s="32"/>
      <c r="AK565" s="32"/>
      <c r="AL565" s="32"/>
      <c r="AM565" s="32"/>
      <c r="AN565" s="32"/>
      <c r="AO565" s="32"/>
      <c r="AP565" s="32"/>
      <c r="AQ565" s="32"/>
      <c r="AR565" s="32"/>
      <c r="AS565" s="32"/>
      <c r="AT565" s="32"/>
      <c r="AU565" s="32"/>
      <c r="AV565" s="32"/>
    </row>
    <row r="566" spans="1:48" ht="28.5" customHeight="1" x14ac:dyDescent="0.25">
      <c r="A566" s="51">
        <f>'OSNOVNA PLAČA'!A566</f>
        <v>557</v>
      </c>
      <c r="B566" s="155" t="str">
        <f>+IF(LEN('OSNOVNA PLAČA'!B566)&gt;0,'OSNOVNA PLAČA'!B566,"")</f>
        <v>A557</v>
      </c>
      <c r="C566" s="52" t="str">
        <f>+IF(LEN('OSNOVNA PLAČA'!C566)&gt;0,'OSNOVNA PLAČA'!C566,"")</f>
        <v/>
      </c>
      <c r="D566" s="54" t="str">
        <f>+IF(LEN('OSNOVNA PLAČA'!D566)&gt;0,'OSNOVNA PLAČA'!D566,"")</f>
        <v/>
      </c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AA566" s="32"/>
      <c r="AB566" s="32"/>
      <c r="AC566" s="32"/>
      <c r="AD566" s="32"/>
      <c r="AE566" s="32"/>
      <c r="AF566" s="32"/>
      <c r="AG566" s="32"/>
      <c r="AH566" s="32"/>
      <c r="AI566" s="32"/>
      <c r="AJ566" s="32"/>
      <c r="AK566" s="32"/>
      <c r="AL566" s="32"/>
      <c r="AM566" s="32"/>
      <c r="AN566" s="32"/>
      <c r="AO566" s="32"/>
      <c r="AP566" s="32"/>
      <c r="AQ566" s="32"/>
      <c r="AR566" s="32"/>
      <c r="AS566" s="32"/>
      <c r="AT566" s="32"/>
      <c r="AU566" s="32"/>
      <c r="AV566" s="32"/>
    </row>
    <row r="567" spans="1:48" ht="28.5" customHeight="1" x14ac:dyDescent="0.25">
      <c r="A567" s="51">
        <f>'OSNOVNA PLAČA'!A567</f>
        <v>558</v>
      </c>
      <c r="B567" s="155" t="str">
        <f>+IF(LEN('OSNOVNA PLAČA'!B567)&gt;0,'OSNOVNA PLAČA'!B567,"")</f>
        <v>A558</v>
      </c>
      <c r="C567" s="52" t="str">
        <f>+IF(LEN('OSNOVNA PLAČA'!C567)&gt;0,'OSNOVNA PLAČA'!C567,"")</f>
        <v/>
      </c>
      <c r="D567" s="54" t="str">
        <f>+IF(LEN('OSNOVNA PLAČA'!D567)&gt;0,'OSNOVNA PLAČA'!D567,"")</f>
        <v/>
      </c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AA567" s="32"/>
      <c r="AB567" s="32"/>
      <c r="AC567" s="32"/>
      <c r="AD567" s="32"/>
      <c r="AE567" s="32"/>
      <c r="AF567" s="32"/>
      <c r="AG567" s="32"/>
      <c r="AH567" s="32"/>
      <c r="AI567" s="32"/>
      <c r="AJ567" s="32"/>
      <c r="AK567" s="32"/>
      <c r="AL567" s="32"/>
      <c r="AM567" s="32"/>
      <c r="AN567" s="32"/>
      <c r="AO567" s="32"/>
      <c r="AP567" s="32"/>
      <c r="AQ567" s="32"/>
      <c r="AR567" s="32"/>
      <c r="AS567" s="32"/>
      <c r="AT567" s="32"/>
      <c r="AU567" s="32"/>
      <c r="AV567" s="32"/>
    </row>
    <row r="568" spans="1:48" ht="28.5" customHeight="1" x14ac:dyDescent="0.25">
      <c r="A568" s="51">
        <f>'OSNOVNA PLAČA'!A568</f>
        <v>559</v>
      </c>
      <c r="B568" s="155" t="str">
        <f>+IF(LEN('OSNOVNA PLAČA'!B568)&gt;0,'OSNOVNA PLAČA'!B568,"")</f>
        <v>A559</v>
      </c>
      <c r="C568" s="52" t="str">
        <f>+IF(LEN('OSNOVNA PLAČA'!C568)&gt;0,'OSNOVNA PLAČA'!C568,"")</f>
        <v/>
      </c>
      <c r="D568" s="54" t="str">
        <f>+IF(LEN('OSNOVNA PLAČA'!D568)&gt;0,'OSNOVNA PLAČA'!D568,"")</f>
        <v/>
      </c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AA568" s="32"/>
      <c r="AB568" s="32"/>
      <c r="AC568" s="32"/>
      <c r="AD568" s="32"/>
      <c r="AE568" s="32"/>
      <c r="AF568" s="32"/>
      <c r="AG568" s="32"/>
      <c r="AH568" s="32"/>
      <c r="AI568" s="32"/>
      <c r="AJ568" s="32"/>
      <c r="AK568" s="32"/>
      <c r="AL568" s="32"/>
      <c r="AM568" s="32"/>
      <c r="AN568" s="32"/>
      <c r="AO568" s="32"/>
      <c r="AP568" s="32"/>
      <c r="AQ568" s="32"/>
      <c r="AR568" s="32"/>
      <c r="AS568" s="32"/>
      <c r="AT568" s="32"/>
      <c r="AU568" s="32"/>
      <c r="AV568" s="32"/>
    </row>
    <row r="569" spans="1:48" ht="28.5" customHeight="1" x14ac:dyDescent="0.25">
      <c r="A569" s="51">
        <f>'OSNOVNA PLAČA'!A569</f>
        <v>560</v>
      </c>
      <c r="B569" s="155" t="str">
        <f>+IF(LEN('OSNOVNA PLAČA'!B569)&gt;0,'OSNOVNA PLAČA'!B569,"")</f>
        <v>A560</v>
      </c>
      <c r="C569" s="52" t="str">
        <f>+IF(LEN('OSNOVNA PLAČA'!C569)&gt;0,'OSNOVNA PLAČA'!C569,"")</f>
        <v/>
      </c>
      <c r="D569" s="54" t="str">
        <f>+IF(LEN('OSNOVNA PLAČA'!D569)&gt;0,'OSNOVNA PLAČA'!D569,"")</f>
        <v/>
      </c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AA569" s="32"/>
      <c r="AB569" s="32"/>
      <c r="AC569" s="32"/>
      <c r="AD569" s="32"/>
      <c r="AE569" s="32"/>
      <c r="AF569" s="32"/>
      <c r="AG569" s="32"/>
      <c r="AH569" s="32"/>
      <c r="AI569" s="32"/>
      <c r="AJ569" s="32"/>
      <c r="AK569" s="32"/>
      <c r="AL569" s="32"/>
      <c r="AM569" s="32"/>
      <c r="AN569" s="32"/>
      <c r="AO569" s="32"/>
      <c r="AP569" s="32"/>
      <c r="AQ569" s="32"/>
      <c r="AR569" s="32"/>
      <c r="AS569" s="32"/>
      <c r="AT569" s="32"/>
      <c r="AU569" s="32"/>
      <c r="AV569" s="32"/>
    </row>
    <row r="570" spans="1:48" ht="28.5" customHeight="1" x14ac:dyDescent="0.25">
      <c r="A570" s="51">
        <f>'OSNOVNA PLAČA'!A570</f>
        <v>561</v>
      </c>
      <c r="B570" s="155" t="str">
        <f>+IF(LEN('OSNOVNA PLAČA'!B570)&gt;0,'OSNOVNA PLAČA'!B570,"")</f>
        <v>A561</v>
      </c>
      <c r="C570" s="52" t="str">
        <f>+IF(LEN('OSNOVNA PLAČA'!C570)&gt;0,'OSNOVNA PLAČA'!C570,"")</f>
        <v/>
      </c>
      <c r="D570" s="54" t="str">
        <f>+IF(LEN('OSNOVNA PLAČA'!D570)&gt;0,'OSNOVNA PLAČA'!D570,"")</f>
        <v/>
      </c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AA570" s="32"/>
      <c r="AB570" s="32"/>
      <c r="AC570" s="32"/>
      <c r="AD570" s="32"/>
      <c r="AE570" s="32"/>
      <c r="AF570" s="32"/>
      <c r="AG570" s="32"/>
      <c r="AH570" s="32"/>
      <c r="AI570" s="32"/>
      <c r="AJ570" s="32"/>
      <c r="AK570" s="32"/>
      <c r="AL570" s="32"/>
      <c r="AM570" s="32"/>
      <c r="AN570" s="32"/>
      <c r="AO570" s="32"/>
      <c r="AP570" s="32"/>
      <c r="AQ570" s="32"/>
      <c r="AR570" s="32"/>
      <c r="AS570" s="32"/>
      <c r="AT570" s="32"/>
      <c r="AU570" s="32"/>
      <c r="AV570" s="32"/>
    </row>
    <row r="571" spans="1:48" ht="28.5" customHeight="1" x14ac:dyDescent="0.25">
      <c r="A571" s="51">
        <f>'OSNOVNA PLAČA'!A571</f>
        <v>562</v>
      </c>
      <c r="B571" s="155" t="str">
        <f>+IF(LEN('OSNOVNA PLAČA'!B571)&gt;0,'OSNOVNA PLAČA'!B571,"")</f>
        <v>A562</v>
      </c>
      <c r="C571" s="52" t="str">
        <f>+IF(LEN('OSNOVNA PLAČA'!C571)&gt;0,'OSNOVNA PLAČA'!C571,"")</f>
        <v/>
      </c>
      <c r="D571" s="54" t="str">
        <f>+IF(LEN('OSNOVNA PLAČA'!D571)&gt;0,'OSNOVNA PLAČA'!D571,"")</f>
        <v/>
      </c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AA571" s="32"/>
      <c r="AB571" s="32"/>
      <c r="AC571" s="32"/>
      <c r="AD571" s="32"/>
      <c r="AE571" s="32"/>
      <c r="AF571" s="32"/>
      <c r="AG571" s="32"/>
      <c r="AH571" s="32"/>
      <c r="AI571" s="32"/>
      <c r="AJ571" s="32"/>
      <c r="AK571" s="32"/>
      <c r="AL571" s="32"/>
      <c r="AM571" s="32"/>
      <c r="AN571" s="32"/>
      <c r="AO571" s="32"/>
      <c r="AP571" s="32"/>
      <c r="AQ571" s="32"/>
      <c r="AR571" s="32"/>
      <c r="AS571" s="32"/>
      <c r="AT571" s="32"/>
      <c r="AU571" s="32"/>
      <c r="AV571" s="32"/>
    </row>
    <row r="572" spans="1:48" ht="28.5" customHeight="1" x14ac:dyDescent="0.25">
      <c r="A572" s="51">
        <f>'OSNOVNA PLAČA'!A572</f>
        <v>563</v>
      </c>
      <c r="B572" s="155" t="str">
        <f>+IF(LEN('OSNOVNA PLAČA'!B572)&gt;0,'OSNOVNA PLAČA'!B572,"")</f>
        <v>A563</v>
      </c>
      <c r="C572" s="52" t="str">
        <f>+IF(LEN('OSNOVNA PLAČA'!C572)&gt;0,'OSNOVNA PLAČA'!C572,"")</f>
        <v/>
      </c>
      <c r="D572" s="54" t="str">
        <f>+IF(LEN('OSNOVNA PLAČA'!D572)&gt;0,'OSNOVNA PLAČA'!D572,"")</f>
        <v/>
      </c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AA572" s="32"/>
      <c r="AB572" s="32"/>
      <c r="AC572" s="32"/>
      <c r="AD572" s="32"/>
      <c r="AE572" s="32"/>
      <c r="AF572" s="32"/>
      <c r="AG572" s="32"/>
      <c r="AH572" s="32"/>
      <c r="AI572" s="32"/>
      <c r="AJ572" s="32"/>
      <c r="AK572" s="32"/>
      <c r="AL572" s="32"/>
      <c r="AM572" s="32"/>
      <c r="AN572" s="32"/>
      <c r="AO572" s="32"/>
      <c r="AP572" s="32"/>
      <c r="AQ572" s="32"/>
      <c r="AR572" s="32"/>
      <c r="AS572" s="32"/>
      <c r="AT572" s="32"/>
      <c r="AU572" s="32"/>
      <c r="AV572" s="32"/>
    </row>
    <row r="573" spans="1:48" ht="28.5" customHeight="1" x14ac:dyDescent="0.25">
      <c r="A573" s="51">
        <f>'OSNOVNA PLAČA'!A573</f>
        <v>564</v>
      </c>
      <c r="B573" s="155" t="str">
        <f>+IF(LEN('OSNOVNA PLAČA'!B573)&gt;0,'OSNOVNA PLAČA'!B573,"")</f>
        <v>A564</v>
      </c>
      <c r="C573" s="52" t="str">
        <f>+IF(LEN('OSNOVNA PLAČA'!C573)&gt;0,'OSNOVNA PLAČA'!C573,"")</f>
        <v/>
      </c>
      <c r="D573" s="54" t="str">
        <f>+IF(LEN('OSNOVNA PLAČA'!D573)&gt;0,'OSNOVNA PLAČA'!D573,"")</f>
        <v/>
      </c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AA573" s="32"/>
      <c r="AB573" s="32"/>
      <c r="AC573" s="32"/>
      <c r="AD573" s="32"/>
      <c r="AE573" s="32"/>
      <c r="AF573" s="32"/>
      <c r="AG573" s="32"/>
      <c r="AH573" s="32"/>
      <c r="AI573" s="32"/>
      <c r="AJ573" s="32"/>
      <c r="AK573" s="32"/>
      <c r="AL573" s="32"/>
      <c r="AM573" s="32"/>
      <c r="AN573" s="32"/>
      <c r="AO573" s="32"/>
      <c r="AP573" s="32"/>
      <c r="AQ573" s="32"/>
      <c r="AR573" s="32"/>
      <c r="AS573" s="32"/>
      <c r="AT573" s="32"/>
      <c r="AU573" s="32"/>
      <c r="AV573" s="32"/>
    </row>
    <row r="574" spans="1:48" ht="28.5" customHeight="1" x14ac:dyDescent="0.25">
      <c r="A574" s="51">
        <f>'OSNOVNA PLAČA'!A574</f>
        <v>565</v>
      </c>
      <c r="B574" s="155" t="str">
        <f>+IF(LEN('OSNOVNA PLAČA'!B574)&gt;0,'OSNOVNA PLAČA'!B574,"")</f>
        <v>A565</v>
      </c>
      <c r="C574" s="52" t="str">
        <f>+IF(LEN('OSNOVNA PLAČA'!C574)&gt;0,'OSNOVNA PLAČA'!C574,"")</f>
        <v/>
      </c>
      <c r="D574" s="54" t="str">
        <f>+IF(LEN('OSNOVNA PLAČA'!D574)&gt;0,'OSNOVNA PLAČA'!D574,"")</f>
        <v/>
      </c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AA574" s="32"/>
      <c r="AB574" s="32"/>
      <c r="AC574" s="32"/>
      <c r="AD574" s="32"/>
      <c r="AE574" s="32"/>
      <c r="AF574" s="32"/>
      <c r="AG574" s="32"/>
      <c r="AH574" s="32"/>
      <c r="AI574" s="32"/>
      <c r="AJ574" s="32"/>
      <c r="AK574" s="32"/>
      <c r="AL574" s="32"/>
      <c r="AM574" s="32"/>
      <c r="AN574" s="32"/>
      <c r="AO574" s="32"/>
      <c r="AP574" s="32"/>
      <c r="AQ574" s="32"/>
      <c r="AR574" s="32"/>
      <c r="AS574" s="32"/>
      <c r="AT574" s="32"/>
      <c r="AU574" s="32"/>
      <c r="AV574" s="32"/>
    </row>
    <row r="575" spans="1:48" ht="28.5" customHeight="1" x14ac:dyDescent="0.25">
      <c r="A575" s="51">
        <f>'OSNOVNA PLAČA'!A575</f>
        <v>566</v>
      </c>
      <c r="B575" s="155" t="str">
        <f>+IF(LEN('OSNOVNA PLAČA'!B575)&gt;0,'OSNOVNA PLAČA'!B575,"")</f>
        <v>A566</v>
      </c>
      <c r="C575" s="52" t="str">
        <f>+IF(LEN('OSNOVNA PLAČA'!C575)&gt;0,'OSNOVNA PLAČA'!C575,"")</f>
        <v/>
      </c>
      <c r="D575" s="54" t="str">
        <f>+IF(LEN('OSNOVNA PLAČA'!D575)&gt;0,'OSNOVNA PLAČA'!D575,"")</f>
        <v/>
      </c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AA575" s="32"/>
      <c r="AB575" s="32"/>
      <c r="AC575" s="32"/>
      <c r="AD575" s="32"/>
      <c r="AE575" s="32"/>
      <c r="AF575" s="32"/>
      <c r="AG575" s="32"/>
      <c r="AH575" s="32"/>
      <c r="AI575" s="32"/>
      <c r="AJ575" s="32"/>
      <c r="AK575" s="32"/>
      <c r="AL575" s="32"/>
      <c r="AM575" s="32"/>
      <c r="AN575" s="32"/>
      <c r="AO575" s="32"/>
      <c r="AP575" s="32"/>
      <c r="AQ575" s="32"/>
      <c r="AR575" s="32"/>
      <c r="AS575" s="32"/>
      <c r="AT575" s="32"/>
      <c r="AU575" s="32"/>
      <c r="AV575" s="32"/>
    </row>
    <row r="576" spans="1:48" ht="28.5" customHeight="1" x14ac:dyDescent="0.25">
      <c r="A576" s="51">
        <f>'OSNOVNA PLAČA'!A576</f>
        <v>567</v>
      </c>
      <c r="B576" s="155" t="str">
        <f>+IF(LEN('OSNOVNA PLAČA'!B576)&gt;0,'OSNOVNA PLAČA'!B576,"")</f>
        <v>A567</v>
      </c>
      <c r="C576" s="52" t="str">
        <f>+IF(LEN('OSNOVNA PLAČA'!C576)&gt;0,'OSNOVNA PLAČA'!C576,"")</f>
        <v/>
      </c>
      <c r="D576" s="54" t="str">
        <f>+IF(LEN('OSNOVNA PLAČA'!D576)&gt;0,'OSNOVNA PLAČA'!D576,"")</f>
        <v/>
      </c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AA576" s="32"/>
      <c r="AB576" s="32"/>
      <c r="AC576" s="32"/>
      <c r="AD576" s="32"/>
      <c r="AE576" s="32"/>
      <c r="AF576" s="32"/>
      <c r="AG576" s="32"/>
      <c r="AH576" s="32"/>
      <c r="AI576" s="32"/>
      <c r="AJ576" s="32"/>
      <c r="AK576" s="32"/>
      <c r="AL576" s="32"/>
      <c r="AM576" s="32"/>
      <c r="AN576" s="32"/>
      <c r="AO576" s="32"/>
      <c r="AP576" s="32"/>
      <c r="AQ576" s="32"/>
      <c r="AR576" s="32"/>
      <c r="AS576" s="32"/>
      <c r="AT576" s="32"/>
      <c r="AU576" s="32"/>
      <c r="AV576" s="32"/>
    </row>
    <row r="577" spans="1:48" ht="28.5" customHeight="1" x14ac:dyDescent="0.25">
      <c r="A577" s="51">
        <f>'OSNOVNA PLAČA'!A577</f>
        <v>568</v>
      </c>
      <c r="B577" s="155" t="str">
        <f>+IF(LEN('OSNOVNA PLAČA'!B577)&gt;0,'OSNOVNA PLAČA'!B577,"")</f>
        <v>A568</v>
      </c>
      <c r="C577" s="52" t="str">
        <f>+IF(LEN('OSNOVNA PLAČA'!C577)&gt;0,'OSNOVNA PLAČA'!C577,"")</f>
        <v/>
      </c>
      <c r="D577" s="54" t="str">
        <f>+IF(LEN('OSNOVNA PLAČA'!D577)&gt;0,'OSNOVNA PLAČA'!D577,"")</f>
        <v/>
      </c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AA577" s="32"/>
      <c r="AB577" s="32"/>
      <c r="AC577" s="32"/>
      <c r="AD577" s="32"/>
      <c r="AE577" s="32"/>
      <c r="AF577" s="32"/>
      <c r="AG577" s="32"/>
      <c r="AH577" s="32"/>
      <c r="AI577" s="32"/>
      <c r="AJ577" s="32"/>
      <c r="AK577" s="32"/>
      <c r="AL577" s="32"/>
      <c r="AM577" s="32"/>
      <c r="AN577" s="32"/>
      <c r="AO577" s="32"/>
      <c r="AP577" s="32"/>
      <c r="AQ577" s="32"/>
      <c r="AR577" s="32"/>
      <c r="AS577" s="32"/>
      <c r="AT577" s="32"/>
      <c r="AU577" s="32"/>
      <c r="AV577" s="32"/>
    </row>
    <row r="578" spans="1:48" ht="28.5" customHeight="1" x14ac:dyDescent="0.25">
      <c r="A578" s="51">
        <f>'OSNOVNA PLAČA'!A578</f>
        <v>569</v>
      </c>
      <c r="B578" s="155" t="str">
        <f>+IF(LEN('OSNOVNA PLAČA'!B578)&gt;0,'OSNOVNA PLAČA'!B578,"")</f>
        <v>A569</v>
      </c>
      <c r="C578" s="52" t="str">
        <f>+IF(LEN('OSNOVNA PLAČA'!C578)&gt;0,'OSNOVNA PLAČA'!C578,"")</f>
        <v/>
      </c>
      <c r="D578" s="54" t="str">
        <f>+IF(LEN('OSNOVNA PLAČA'!D578)&gt;0,'OSNOVNA PLAČA'!D578,"")</f>
        <v/>
      </c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AA578" s="32"/>
      <c r="AB578" s="32"/>
      <c r="AC578" s="32"/>
      <c r="AD578" s="32"/>
      <c r="AE578" s="32"/>
      <c r="AF578" s="32"/>
      <c r="AG578" s="32"/>
      <c r="AH578" s="32"/>
      <c r="AI578" s="32"/>
      <c r="AJ578" s="32"/>
      <c r="AK578" s="32"/>
      <c r="AL578" s="32"/>
      <c r="AM578" s="32"/>
      <c r="AN578" s="32"/>
      <c r="AO578" s="32"/>
      <c r="AP578" s="32"/>
      <c r="AQ578" s="32"/>
      <c r="AR578" s="32"/>
      <c r="AS578" s="32"/>
      <c r="AT578" s="32"/>
      <c r="AU578" s="32"/>
      <c r="AV578" s="32"/>
    </row>
    <row r="579" spans="1:48" ht="28.5" customHeight="1" x14ac:dyDescent="0.25">
      <c r="A579" s="51">
        <f>'OSNOVNA PLAČA'!A579</f>
        <v>570</v>
      </c>
      <c r="B579" s="155" t="str">
        <f>+IF(LEN('OSNOVNA PLAČA'!B579)&gt;0,'OSNOVNA PLAČA'!B579,"")</f>
        <v>A570</v>
      </c>
      <c r="C579" s="52" t="str">
        <f>+IF(LEN('OSNOVNA PLAČA'!C579)&gt;0,'OSNOVNA PLAČA'!C579,"")</f>
        <v/>
      </c>
      <c r="D579" s="54" t="str">
        <f>+IF(LEN('OSNOVNA PLAČA'!D579)&gt;0,'OSNOVNA PLAČA'!D579,"")</f>
        <v/>
      </c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AA579" s="32"/>
      <c r="AB579" s="32"/>
      <c r="AC579" s="32"/>
      <c r="AD579" s="32"/>
      <c r="AE579" s="32"/>
      <c r="AF579" s="32"/>
      <c r="AG579" s="32"/>
      <c r="AH579" s="32"/>
      <c r="AI579" s="32"/>
      <c r="AJ579" s="32"/>
      <c r="AK579" s="32"/>
      <c r="AL579" s="32"/>
      <c r="AM579" s="32"/>
      <c r="AN579" s="32"/>
      <c r="AO579" s="32"/>
      <c r="AP579" s="32"/>
      <c r="AQ579" s="32"/>
      <c r="AR579" s="32"/>
      <c r="AS579" s="32"/>
      <c r="AT579" s="32"/>
      <c r="AU579" s="32"/>
      <c r="AV579" s="32"/>
    </row>
    <row r="580" spans="1:48" ht="28.5" customHeight="1" x14ac:dyDescent="0.25">
      <c r="A580" s="51">
        <f>'OSNOVNA PLAČA'!A580</f>
        <v>571</v>
      </c>
      <c r="B580" s="155" t="str">
        <f>+IF(LEN('OSNOVNA PLAČA'!B580)&gt;0,'OSNOVNA PLAČA'!B580,"")</f>
        <v>A571</v>
      </c>
      <c r="C580" s="52" t="str">
        <f>+IF(LEN('OSNOVNA PLAČA'!C580)&gt;0,'OSNOVNA PLAČA'!C580,"")</f>
        <v/>
      </c>
      <c r="D580" s="54" t="str">
        <f>+IF(LEN('OSNOVNA PLAČA'!D580)&gt;0,'OSNOVNA PLAČA'!D580,"")</f>
        <v/>
      </c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AA580" s="32"/>
      <c r="AB580" s="32"/>
      <c r="AC580" s="32"/>
      <c r="AD580" s="32"/>
      <c r="AE580" s="32"/>
      <c r="AF580" s="32"/>
      <c r="AG580" s="32"/>
      <c r="AH580" s="32"/>
      <c r="AI580" s="32"/>
      <c r="AJ580" s="32"/>
      <c r="AK580" s="32"/>
      <c r="AL580" s="32"/>
      <c r="AM580" s="32"/>
      <c r="AN580" s="32"/>
      <c r="AO580" s="32"/>
      <c r="AP580" s="32"/>
      <c r="AQ580" s="32"/>
      <c r="AR580" s="32"/>
      <c r="AS580" s="32"/>
      <c r="AT580" s="32"/>
      <c r="AU580" s="32"/>
      <c r="AV580" s="32"/>
    </row>
    <row r="581" spans="1:48" ht="28.5" customHeight="1" x14ac:dyDescent="0.25">
      <c r="A581" s="51">
        <f>'OSNOVNA PLAČA'!A581</f>
        <v>572</v>
      </c>
      <c r="B581" s="155" t="str">
        <f>+IF(LEN('OSNOVNA PLAČA'!B581)&gt;0,'OSNOVNA PLAČA'!B581,"")</f>
        <v>A572</v>
      </c>
      <c r="C581" s="52" t="str">
        <f>+IF(LEN('OSNOVNA PLAČA'!C581)&gt;0,'OSNOVNA PLAČA'!C581,"")</f>
        <v/>
      </c>
      <c r="D581" s="54" t="str">
        <f>+IF(LEN('OSNOVNA PLAČA'!D581)&gt;0,'OSNOVNA PLAČA'!D581,"")</f>
        <v/>
      </c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AA581" s="32"/>
      <c r="AB581" s="32"/>
      <c r="AC581" s="32"/>
      <c r="AD581" s="32"/>
      <c r="AE581" s="32"/>
      <c r="AF581" s="32"/>
      <c r="AG581" s="32"/>
      <c r="AH581" s="32"/>
      <c r="AI581" s="32"/>
      <c r="AJ581" s="32"/>
      <c r="AK581" s="32"/>
      <c r="AL581" s="32"/>
      <c r="AM581" s="32"/>
      <c r="AN581" s="32"/>
      <c r="AO581" s="32"/>
      <c r="AP581" s="32"/>
      <c r="AQ581" s="32"/>
      <c r="AR581" s="32"/>
      <c r="AS581" s="32"/>
      <c r="AT581" s="32"/>
      <c r="AU581" s="32"/>
      <c r="AV581" s="32"/>
    </row>
    <row r="582" spans="1:48" ht="28.5" customHeight="1" x14ac:dyDescent="0.25">
      <c r="A582" s="51">
        <f>'OSNOVNA PLAČA'!A582</f>
        <v>573</v>
      </c>
      <c r="B582" s="155" t="str">
        <f>+IF(LEN('OSNOVNA PLAČA'!B582)&gt;0,'OSNOVNA PLAČA'!B582,"")</f>
        <v>A573</v>
      </c>
      <c r="C582" s="52" t="str">
        <f>+IF(LEN('OSNOVNA PLAČA'!C582)&gt;0,'OSNOVNA PLAČA'!C582,"")</f>
        <v/>
      </c>
      <c r="D582" s="54" t="str">
        <f>+IF(LEN('OSNOVNA PLAČA'!D582)&gt;0,'OSNOVNA PLAČA'!D582,"")</f>
        <v/>
      </c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AA582" s="32"/>
      <c r="AB582" s="32"/>
      <c r="AC582" s="32"/>
      <c r="AD582" s="32"/>
      <c r="AE582" s="32"/>
      <c r="AF582" s="32"/>
      <c r="AG582" s="32"/>
      <c r="AH582" s="32"/>
      <c r="AI582" s="32"/>
      <c r="AJ582" s="32"/>
      <c r="AK582" s="32"/>
      <c r="AL582" s="32"/>
      <c r="AM582" s="32"/>
      <c r="AN582" s="32"/>
      <c r="AO582" s="32"/>
      <c r="AP582" s="32"/>
      <c r="AQ582" s="32"/>
      <c r="AR582" s="32"/>
      <c r="AS582" s="32"/>
      <c r="AT582" s="32"/>
      <c r="AU582" s="32"/>
      <c r="AV582" s="32"/>
    </row>
    <row r="583" spans="1:48" ht="28.5" customHeight="1" x14ac:dyDescent="0.25">
      <c r="A583" s="51">
        <f>'OSNOVNA PLAČA'!A583</f>
        <v>574</v>
      </c>
      <c r="B583" s="155" t="str">
        <f>+IF(LEN('OSNOVNA PLAČA'!B583)&gt;0,'OSNOVNA PLAČA'!B583,"")</f>
        <v>A574</v>
      </c>
      <c r="C583" s="52" t="str">
        <f>+IF(LEN('OSNOVNA PLAČA'!C583)&gt;0,'OSNOVNA PLAČA'!C583,"")</f>
        <v/>
      </c>
      <c r="D583" s="54" t="str">
        <f>+IF(LEN('OSNOVNA PLAČA'!D583)&gt;0,'OSNOVNA PLAČA'!D583,"")</f>
        <v/>
      </c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AA583" s="32"/>
      <c r="AB583" s="32"/>
      <c r="AC583" s="32"/>
      <c r="AD583" s="32"/>
      <c r="AE583" s="32"/>
      <c r="AF583" s="32"/>
      <c r="AG583" s="32"/>
      <c r="AH583" s="32"/>
      <c r="AI583" s="32"/>
      <c r="AJ583" s="32"/>
      <c r="AK583" s="32"/>
      <c r="AL583" s="32"/>
      <c r="AM583" s="32"/>
      <c r="AN583" s="32"/>
      <c r="AO583" s="32"/>
      <c r="AP583" s="32"/>
      <c r="AQ583" s="32"/>
      <c r="AR583" s="32"/>
      <c r="AS583" s="32"/>
      <c r="AT583" s="32"/>
      <c r="AU583" s="32"/>
      <c r="AV583" s="32"/>
    </row>
    <row r="584" spans="1:48" ht="28.5" customHeight="1" x14ac:dyDescent="0.25">
      <c r="A584" s="51">
        <f>'OSNOVNA PLAČA'!A584</f>
        <v>575</v>
      </c>
      <c r="B584" s="155" t="str">
        <f>+IF(LEN('OSNOVNA PLAČA'!B584)&gt;0,'OSNOVNA PLAČA'!B584,"")</f>
        <v>A575</v>
      </c>
      <c r="C584" s="52" t="str">
        <f>+IF(LEN('OSNOVNA PLAČA'!C584)&gt;0,'OSNOVNA PLAČA'!C584,"")</f>
        <v/>
      </c>
      <c r="D584" s="54" t="str">
        <f>+IF(LEN('OSNOVNA PLAČA'!D584)&gt;0,'OSNOVNA PLAČA'!D584,"")</f>
        <v/>
      </c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AA584" s="32"/>
      <c r="AB584" s="32"/>
      <c r="AC584" s="32"/>
      <c r="AD584" s="32"/>
      <c r="AE584" s="32"/>
      <c r="AF584" s="32"/>
      <c r="AG584" s="32"/>
      <c r="AH584" s="32"/>
      <c r="AI584" s="32"/>
      <c r="AJ584" s="32"/>
      <c r="AK584" s="32"/>
      <c r="AL584" s="32"/>
      <c r="AM584" s="32"/>
      <c r="AN584" s="32"/>
      <c r="AO584" s="32"/>
      <c r="AP584" s="32"/>
      <c r="AQ584" s="32"/>
      <c r="AR584" s="32"/>
      <c r="AS584" s="32"/>
      <c r="AT584" s="32"/>
      <c r="AU584" s="32"/>
      <c r="AV584" s="32"/>
    </row>
    <row r="585" spans="1:48" ht="28.5" customHeight="1" x14ac:dyDescent="0.25">
      <c r="A585" s="51">
        <f>'OSNOVNA PLAČA'!A585</f>
        <v>576</v>
      </c>
      <c r="B585" s="155" t="str">
        <f>+IF(LEN('OSNOVNA PLAČA'!B585)&gt;0,'OSNOVNA PLAČA'!B585,"")</f>
        <v>A576</v>
      </c>
      <c r="C585" s="52" t="str">
        <f>+IF(LEN('OSNOVNA PLAČA'!C585)&gt;0,'OSNOVNA PLAČA'!C585,"")</f>
        <v/>
      </c>
      <c r="D585" s="54" t="str">
        <f>+IF(LEN('OSNOVNA PLAČA'!D585)&gt;0,'OSNOVNA PLAČA'!D585,"")</f>
        <v/>
      </c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AA585" s="32"/>
      <c r="AB585" s="32"/>
      <c r="AC585" s="32"/>
      <c r="AD585" s="32"/>
      <c r="AE585" s="32"/>
      <c r="AF585" s="32"/>
      <c r="AG585" s="32"/>
      <c r="AH585" s="32"/>
      <c r="AI585" s="32"/>
      <c r="AJ585" s="32"/>
      <c r="AK585" s="32"/>
      <c r="AL585" s="32"/>
      <c r="AM585" s="32"/>
      <c r="AN585" s="32"/>
      <c r="AO585" s="32"/>
      <c r="AP585" s="32"/>
      <c r="AQ585" s="32"/>
      <c r="AR585" s="32"/>
      <c r="AS585" s="32"/>
      <c r="AT585" s="32"/>
      <c r="AU585" s="32"/>
      <c r="AV585" s="32"/>
    </row>
    <row r="586" spans="1:48" ht="28.5" customHeight="1" x14ac:dyDescent="0.25">
      <c r="A586" s="51">
        <f>'OSNOVNA PLAČA'!A586</f>
        <v>577</v>
      </c>
      <c r="B586" s="155" t="str">
        <f>+IF(LEN('OSNOVNA PLAČA'!B586)&gt;0,'OSNOVNA PLAČA'!B586,"")</f>
        <v>A577</v>
      </c>
      <c r="C586" s="52" t="str">
        <f>+IF(LEN('OSNOVNA PLAČA'!C586)&gt;0,'OSNOVNA PLAČA'!C586,"")</f>
        <v/>
      </c>
      <c r="D586" s="54" t="str">
        <f>+IF(LEN('OSNOVNA PLAČA'!D586)&gt;0,'OSNOVNA PLAČA'!D586,"")</f>
        <v/>
      </c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AA586" s="32"/>
      <c r="AB586" s="32"/>
      <c r="AC586" s="32"/>
      <c r="AD586" s="32"/>
      <c r="AE586" s="32"/>
      <c r="AF586" s="32"/>
      <c r="AG586" s="32"/>
      <c r="AH586" s="32"/>
      <c r="AI586" s="32"/>
      <c r="AJ586" s="32"/>
      <c r="AK586" s="32"/>
      <c r="AL586" s="32"/>
      <c r="AM586" s="32"/>
      <c r="AN586" s="32"/>
      <c r="AO586" s="32"/>
      <c r="AP586" s="32"/>
      <c r="AQ586" s="32"/>
      <c r="AR586" s="32"/>
      <c r="AS586" s="32"/>
      <c r="AT586" s="32"/>
      <c r="AU586" s="32"/>
      <c r="AV586" s="32"/>
    </row>
    <row r="587" spans="1:48" ht="28.5" customHeight="1" x14ac:dyDescent="0.25">
      <c r="A587" s="51">
        <f>'OSNOVNA PLAČA'!A587</f>
        <v>578</v>
      </c>
      <c r="B587" s="155" t="str">
        <f>+IF(LEN('OSNOVNA PLAČA'!B587)&gt;0,'OSNOVNA PLAČA'!B587,"")</f>
        <v>A578</v>
      </c>
      <c r="C587" s="52" t="str">
        <f>+IF(LEN('OSNOVNA PLAČA'!C587)&gt;0,'OSNOVNA PLAČA'!C587,"")</f>
        <v/>
      </c>
      <c r="D587" s="54" t="str">
        <f>+IF(LEN('OSNOVNA PLAČA'!D587)&gt;0,'OSNOVNA PLAČA'!D587,"")</f>
        <v/>
      </c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AA587" s="32"/>
      <c r="AB587" s="32"/>
      <c r="AC587" s="32"/>
      <c r="AD587" s="32"/>
      <c r="AE587" s="32"/>
      <c r="AF587" s="32"/>
      <c r="AG587" s="32"/>
      <c r="AH587" s="32"/>
      <c r="AI587" s="32"/>
      <c r="AJ587" s="32"/>
      <c r="AK587" s="32"/>
      <c r="AL587" s="32"/>
      <c r="AM587" s="32"/>
      <c r="AN587" s="32"/>
      <c r="AO587" s="32"/>
      <c r="AP587" s="32"/>
      <c r="AQ587" s="32"/>
      <c r="AR587" s="32"/>
      <c r="AS587" s="32"/>
      <c r="AT587" s="32"/>
      <c r="AU587" s="32"/>
      <c r="AV587" s="32"/>
    </row>
    <row r="588" spans="1:48" ht="28.5" customHeight="1" x14ac:dyDescent="0.25">
      <c r="A588" s="51">
        <f>'OSNOVNA PLAČA'!A588</f>
        <v>579</v>
      </c>
      <c r="B588" s="155" t="str">
        <f>+IF(LEN('OSNOVNA PLAČA'!B588)&gt;0,'OSNOVNA PLAČA'!B588,"")</f>
        <v>A579</v>
      </c>
      <c r="C588" s="52" t="str">
        <f>+IF(LEN('OSNOVNA PLAČA'!C588)&gt;0,'OSNOVNA PLAČA'!C588,"")</f>
        <v/>
      </c>
      <c r="D588" s="54" t="str">
        <f>+IF(LEN('OSNOVNA PLAČA'!D588)&gt;0,'OSNOVNA PLAČA'!D588,"")</f>
        <v/>
      </c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AA588" s="32"/>
      <c r="AB588" s="32"/>
      <c r="AC588" s="32"/>
      <c r="AD588" s="32"/>
      <c r="AE588" s="32"/>
      <c r="AF588" s="32"/>
      <c r="AG588" s="32"/>
      <c r="AH588" s="32"/>
      <c r="AI588" s="32"/>
      <c r="AJ588" s="32"/>
      <c r="AK588" s="32"/>
      <c r="AL588" s="32"/>
      <c r="AM588" s="32"/>
      <c r="AN588" s="32"/>
      <c r="AO588" s="32"/>
      <c r="AP588" s="32"/>
      <c r="AQ588" s="32"/>
      <c r="AR588" s="32"/>
      <c r="AS588" s="32"/>
      <c r="AT588" s="32"/>
      <c r="AU588" s="32"/>
      <c r="AV588" s="32"/>
    </row>
    <row r="589" spans="1:48" ht="28.5" customHeight="1" x14ac:dyDescent="0.25">
      <c r="A589" s="51">
        <f>'OSNOVNA PLAČA'!A589</f>
        <v>580</v>
      </c>
      <c r="B589" s="155" t="str">
        <f>+IF(LEN('OSNOVNA PLAČA'!B589)&gt;0,'OSNOVNA PLAČA'!B589,"")</f>
        <v>A580</v>
      </c>
      <c r="C589" s="52" t="str">
        <f>+IF(LEN('OSNOVNA PLAČA'!C589)&gt;0,'OSNOVNA PLAČA'!C589,"")</f>
        <v/>
      </c>
      <c r="D589" s="54" t="str">
        <f>+IF(LEN('OSNOVNA PLAČA'!D589)&gt;0,'OSNOVNA PLAČA'!D589,"")</f>
        <v/>
      </c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AA589" s="32"/>
      <c r="AB589" s="32"/>
      <c r="AC589" s="32"/>
      <c r="AD589" s="32"/>
      <c r="AE589" s="32"/>
      <c r="AF589" s="32"/>
      <c r="AG589" s="32"/>
      <c r="AH589" s="32"/>
      <c r="AI589" s="32"/>
      <c r="AJ589" s="32"/>
      <c r="AK589" s="32"/>
      <c r="AL589" s="32"/>
      <c r="AM589" s="32"/>
      <c r="AN589" s="32"/>
      <c r="AO589" s="32"/>
      <c r="AP589" s="32"/>
      <c r="AQ589" s="32"/>
      <c r="AR589" s="32"/>
      <c r="AS589" s="32"/>
      <c r="AT589" s="32"/>
      <c r="AU589" s="32"/>
      <c r="AV589" s="32"/>
    </row>
    <row r="590" spans="1:48" ht="28.5" customHeight="1" x14ac:dyDescent="0.25">
      <c r="A590" s="51">
        <f>'OSNOVNA PLAČA'!A590</f>
        <v>581</v>
      </c>
      <c r="B590" s="155" t="str">
        <f>+IF(LEN('OSNOVNA PLAČA'!B590)&gt;0,'OSNOVNA PLAČA'!B590,"")</f>
        <v>A581</v>
      </c>
      <c r="C590" s="52" t="str">
        <f>+IF(LEN('OSNOVNA PLAČA'!C590)&gt;0,'OSNOVNA PLAČA'!C590,"")</f>
        <v/>
      </c>
      <c r="D590" s="54" t="str">
        <f>+IF(LEN('OSNOVNA PLAČA'!D590)&gt;0,'OSNOVNA PLAČA'!D590,"")</f>
        <v/>
      </c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AA590" s="32"/>
      <c r="AB590" s="32"/>
      <c r="AC590" s="32"/>
      <c r="AD590" s="32"/>
      <c r="AE590" s="32"/>
      <c r="AF590" s="32"/>
      <c r="AG590" s="32"/>
      <c r="AH590" s="32"/>
      <c r="AI590" s="32"/>
      <c r="AJ590" s="32"/>
      <c r="AK590" s="32"/>
      <c r="AL590" s="32"/>
      <c r="AM590" s="32"/>
      <c r="AN590" s="32"/>
      <c r="AO590" s="32"/>
      <c r="AP590" s="32"/>
      <c r="AQ590" s="32"/>
      <c r="AR590" s="32"/>
      <c r="AS590" s="32"/>
      <c r="AT590" s="32"/>
      <c r="AU590" s="32"/>
      <c r="AV590" s="32"/>
    </row>
    <row r="591" spans="1:48" ht="28.5" customHeight="1" x14ac:dyDescent="0.25">
      <c r="A591" s="51">
        <f>'OSNOVNA PLAČA'!A591</f>
        <v>582</v>
      </c>
      <c r="B591" s="155" t="str">
        <f>+IF(LEN('OSNOVNA PLAČA'!B591)&gt;0,'OSNOVNA PLAČA'!B591,"")</f>
        <v>A582</v>
      </c>
      <c r="C591" s="52" t="str">
        <f>+IF(LEN('OSNOVNA PLAČA'!C591)&gt;0,'OSNOVNA PLAČA'!C591,"")</f>
        <v/>
      </c>
      <c r="D591" s="54" t="str">
        <f>+IF(LEN('OSNOVNA PLAČA'!D591)&gt;0,'OSNOVNA PLAČA'!D591,"")</f>
        <v/>
      </c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AA591" s="32"/>
      <c r="AB591" s="32"/>
      <c r="AC591" s="32"/>
      <c r="AD591" s="32"/>
      <c r="AE591" s="32"/>
      <c r="AF591" s="32"/>
      <c r="AG591" s="32"/>
      <c r="AH591" s="32"/>
      <c r="AI591" s="32"/>
      <c r="AJ591" s="32"/>
      <c r="AK591" s="32"/>
      <c r="AL591" s="32"/>
      <c r="AM591" s="32"/>
      <c r="AN591" s="32"/>
      <c r="AO591" s="32"/>
      <c r="AP591" s="32"/>
      <c r="AQ591" s="32"/>
      <c r="AR591" s="32"/>
      <c r="AS591" s="32"/>
      <c r="AT591" s="32"/>
      <c r="AU591" s="32"/>
      <c r="AV591" s="32"/>
    </row>
    <row r="592" spans="1:48" ht="28.5" customHeight="1" x14ac:dyDescent="0.25">
      <c r="A592" s="51">
        <f>'OSNOVNA PLAČA'!A592</f>
        <v>583</v>
      </c>
      <c r="B592" s="155" t="str">
        <f>+IF(LEN('OSNOVNA PLAČA'!B592)&gt;0,'OSNOVNA PLAČA'!B592,"")</f>
        <v>A583</v>
      </c>
      <c r="C592" s="52" t="str">
        <f>+IF(LEN('OSNOVNA PLAČA'!C592)&gt;0,'OSNOVNA PLAČA'!C592,"")</f>
        <v/>
      </c>
      <c r="D592" s="54" t="str">
        <f>+IF(LEN('OSNOVNA PLAČA'!D592)&gt;0,'OSNOVNA PLAČA'!D592,"")</f>
        <v/>
      </c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AA592" s="32"/>
      <c r="AB592" s="32"/>
      <c r="AC592" s="32"/>
      <c r="AD592" s="32"/>
      <c r="AE592" s="32"/>
      <c r="AF592" s="32"/>
      <c r="AG592" s="32"/>
      <c r="AH592" s="32"/>
      <c r="AI592" s="32"/>
      <c r="AJ592" s="32"/>
      <c r="AK592" s="32"/>
      <c r="AL592" s="32"/>
      <c r="AM592" s="32"/>
      <c r="AN592" s="32"/>
      <c r="AO592" s="32"/>
      <c r="AP592" s="32"/>
      <c r="AQ592" s="32"/>
      <c r="AR592" s="32"/>
      <c r="AS592" s="32"/>
      <c r="AT592" s="32"/>
      <c r="AU592" s="32"/>
      <c r="AV592" s="32"/>
    </row>
    <row r="593" spans="1:48" ht="28.5" customHeight="1" x14ac:dyDescent="0.25">
      <c r="A593" s="51">
        <f>'OSNOVNA PLAČA'!A593</f>
        <v>584</v>
      </c>
      <c r="B593" s="155" t="str">
        <f>+IF(LEN('OSNOVNA PLAČA'!B593)&gt;0,'OSNOVNA PLAČA'!B593,"")</f>
        <v>A584</v>
      </c>
      <c r="C593" s="52" t="str">
        <f>+IF(LEN('OSNOVNA PLAČA'!C593)&gt;0,'OSNOVNA PLAČA'!C593,"")</f>
        <v/>
      </c>
      <c r="D593" s="54" t="str">
        <f>+IF(LEN('OSNOVNA PLAČA'!D593)&gt;0,'OSNOVNA PLAČA'!D593,"")</f>
        <v/>
      </c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AA593" s="32"/>
      <c r="AB593" s="32"/>
      <c r="AC593" s="32"/>
      <c r="AD593" s="32"/>
      <c r="AE593" s="32"/>
      <c r="AF593" s="32"/>
      <c r="AG593" s="32"/>
      <c r="AH593" s="32"/>
      <c r="AI593" s="32"/>
      <c r="AJ593" s="32"/>
      <c r="AK593" s="32"/>
      <c r="AL593" s="32"/>
      <c r="AM593" s="32"/>
      <c r="AN593" s="32"/>
      <c r="AO593" s="32"/>
      <c r="AP593" s="32"/>
      <c r="AQ593" s="32"/>
      <c r="AR593" s="32"/>
      <c r="AS593" s="32"/>
      <c r="AT593" s="32"/>
      <c r="AU593" s="32"/>
      <c r="AV593" s="32"/>
    </row>
    <row r="594" spans="1:48" ht="28.5" customHeight="1" x14ac:dyDescent="0.25">
      <c r="A594" s="51">
        <f>'OSNOVNA PLAČA'!A594</f>
        <v>585</v>
      </c>
      <c r="B594" s="155" t="str">
        <f>+IF(LEN('OSNOVNA PLAČA'!B594)&gt;0,'OSNOVNA PLAČA'!B594,"")</f>
        <v>A585</v>
      </c>
      <c r="C594" s="52" t="str">
        <f>+IF(LEN('OSNOVNA PLAČA'!C594)&gt;0,'OSNOVNA PLAČA'!C594,"")</f>
        <v/>
      </c>
      <c r="D594" s="54" t="str">
        <f>+IF(LEN('OSNOVNA PLAČA'!D594)&gt;0,'OSNOVNA PLAČA'!D594,"")</f>
        <v/>
      </c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AA594" s="32"/>
      <c r="AB594" s="32"/>
      <c r="AC594" s="32"/>
      <c r="AD594" s="32"/>
      <c r="AE594" s="32"/>
      <c r="AF594" s="32"/>
      <c r="AG594" s="32"/>
      <c r="AH594" s="32"/>
      <c r="AI594" s="32"/>
      <c r="AJ594" s="32"/>
      <c r="AK594" s="32"/>
      <c r="AL594" s="32"/>
      <c r="AM594" s="32"/>
      <c r="AN594" s="32"/>
      <c r="AO594" s="32"/>
      <c r="AP594" s="32"/>
      <c r="AQ594" s="32"/>
      <c r="AR594" s="32"/>
      <c r="AS594" s="32"/>
      <c r="AT594" s="32"/>
      <c r="AU594" s="32"/>
      <c r="AV594" s="32"/>
    </row>
    <row r="595" spans="1:48" ht="28.5" customHeight="1" x14ac:dyDescent="0.25">
      <c r="A595" s="51">
        <f>'OSNOVNA PLAČA'!A595</f>
        <v>586</v>
      </c>
      <c r="B595" s="155" t="str">
        <f>+IF(LEN('OSNOVNA PLAČA'!B595)&gt;0,'OSNOVNA PLAČA'!B595,"")</f>
        <v>A586</v>
      </c>
      <c r="C595" s="52" t="str">
        <f>+IF(LEN('OSNOVNA PLAČA'!C595)&gt;0,'OSNOVNA PLAČA'!C595,"")</f>
        <v/>
      </c>
      <c r="D595" s="54" t="str">
        <f>+IF(LEN('OSNOVNA PLAČA'!D595)&gt;0,'OSNOVNA PLAČA'!D595,"")</f>
        <v/>
      </c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AA595" s="32"/>
      <c r="AB595" s="32"/>
      <c r="AC595" s="32"/>
      <c r="AD595" s="32"/>
      <c r="AE595" s="32"/>
      <c r="AF595" s="32"/>
      <c r="AG595" s="32"/>
      <c r="AH595" s="32"/>
      <c r="AI595" s="32"/>
      <c r="AJ595" s="32"/>
      <c r="AK595" s="32"/>
      <c r="AL595" s="32"/>
      <c r="AM595" s="32"/>
      <c r="AN595" s="32"/>
      <c r="AO595" s="32"/>
      <c r="AP595" s="32"/>
      <c r="AQ595" s="32"/>
      <c r="AR595" s="32"/>
      <c r="AS595" s="32"/>
      <c r="AT595" s="32"/>
      <c r="AU595" s="32"/>
      <c r="AV595" s="32"/>
    </row>
    <row r="596" spans="1:48" ht="28.5" customHeight="1" x14ac:dyDescent="0.25">
      <c r="A596" s="51">
        <f>'OSNOVNA PLAČA'!A596</f>
        <v>587</v>
      </c>
      <c r="B596" s="155" t="str">
        <f>+IF(LEN('OSNOVNA PLAČA'!B596)&gt;0,'OSNOVNA PLAČA'!B596,"")</f>
        <v>A587</v>
      </c>
      <c r="C596" s="52" t="str">
        <f>+IF(LEN('OSNOVNA PLAČA'!C596)&gt;0,'OSNOVNA PLAČA'!C596,"")</f>
        <v/>
      </c>
      <c r="D596" s="54" t="str">
        <f>+IF(LEN('OSNOVNA PLAČA'!D596)&gt;0,'OSNOVNA PLAČA'!D596,"")</f>
        <v/>
      </c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AA596" s="32"/>
      <c r="AB596" s="32"/>
      <c r="AC596" s="32"/>
      <c r="AD596" s="32"/>
      <c r="AE596" s="32"/>
      <c r="AF596" s="32"/>
      <c r="AG596" s="32"/>
      <c r="AH596" s="32"/>
      <c r="AI596" s="32"/>
      <c r="AJ596" s="32"/>
      <c r="AK596" s="32"/>
      <c r="AL596" s="32"/>
      <c r="AM596" s="32"/>
      <c r="AN596" s="32"/>
      <c r="AO596" s="32"/>
      <c r="AP596" s="32"/>
      <c r="AQ596" s="32"/>
      <c r="AR596" s="32"/>
      <c r="AS596" s="32"/>
      <c r="AT596" s="32"/>
      <c r="AU596" s="32"/>
      <c r="AV596" s="32"/>
    </row>
    <row r="597" spans="1:48" ht="28.5" customHeight="1" x14ac:dyDescent="0.25">
      <c r="A597" s="51">
        <f>'OSNOVNA PLAČA'!A597</f>
        <v>588</v>
      </c>
      <c r="B597" s="155" t="str">
        <f>+IF(LEN('OSNOVNA PLAČA'!B597)&gt;0,'OSNOVNA PLAČA'!B597,"")</f>
        <v>A588</v>
      </c>
      <c r="C597" s="52" t="str">
        <f>+IF(LEN('OSNOVNA PLAČA'!C597)&gt;0,'OSNOVNA PLAČA'!C597,"")</f>
        <v/>
      </c>
      <c r="D597" s="54" t="str">
        <f>+IF(LEN('OSNOVNA PLAČA'!D597)&gt;0,'OSNOVNA PLAČA'!D597,"")</f>
        <v/>
      </c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AA597" s="32"/>
      <c r="AB597" s="32"/>
      <c r="AC597" s="32"/>
      <c r="AD597" s="32"/>
      <c r="AE597" s="32"/>
      <c r="AF597" s="32"/>
      <c r="AG597" s="32"/>
      <c r="AH597" s="32"/>
      <c r="AI597" s="32"/>
      <c r="AJ597" s="32"/>
      <c r="AK597" s="32"/>
      <c r="AL597" s="32"/>
      <c r="AM597" s="32"/>
      <c r="AN597" s="32"/>
      <c r="AO597" s="32"/>
      <c r="AP597" s="32"/>
      <c r="AQ597" s="32"/>
      <c r="AR597" s="32"/>
      <c r="AS597" s="32"/>
      <c r="AT597" s="32"/>
      <c r="AU597" s="32"/>
      <c r="AV597" s="32"/>
    </row>
    <row r="598" spans="1:48" ht="28.5" customHeight="1" x14ac:dyDescent="0.25">
      <c r="A598" s="51">
        <f>'OSNOVNA PLAČA'!A598</f>
        <v>589</v>
      </c>
      <c r="B598" s="155" t="str">
        <f>+IF(LEN('OSNOVNA PLAČA'!B598)&gt;0,'OSNOVNA PLAČA'!B598,"")</f>
        <v>A589</v>
      </c>
      <c r="C598" s="52" t="str">
        <f>+IF(LEN('OSNOVNA PLAČA'!C598)&gt;0,'OSNOVNA PLAČA'!C598,"")</f>
        <v/>
      </c>
      <c r="D598" s="54" t="str">
        <f>+IF(LEN('OSNOVNA PLAČA'!D598)&gt;0,'OSNOVNA PLAČA'!D598,"")</f>
        <v/>
      </c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AA598" s="32"/>
      <c r="AB598" s="32"/>
      <c r="AC598" s="32"/>
      <c r="AD598" s="32"/>
      <c r="AE598" s="32"/>
      <c r="AF598" s="32"/>
      <c r="AG598" s="32"/>
      <c r="AH598" s="32"/>
      <c r="AI598" s="32"/>
      <c r="AJ598" s="32"/>
      <c r="AK598" s="32"/>
      <c r="AL598" s="32"/>
      <c r="AM598" s="32"/>
      <c r="AN598" s="32"/>
      <c r="AO598" s="32"/>
      <c r="AP598" s="32"/>
      <c r="AQ598" s="32"/>
      <c r="AR598" s="32"/>
      <c r="AS598" s="32"/>
      <c r="AT598" s="32"/>
      <c r="AU598" s="32"/>
      <c r="AV598" s="32"/>
    </row>
    <row r="599" spans="1:48" ht="28.5" customHeight="1" x14ac:dyDescent="0.25">
      <c r="A599" s="51">
        <f>'OSNOVNA PLAČA'!A599</f>
        <v>590</v>
      </c>
      <c r="B599" s="155" t="str">
        <f>+IF(LEN('OSNOVNA PLAČA'!B599)&gt;0,'OSNOVNA PLAČA'!B599,"")</f>
        <v>A590</v>
      </c>
      <c r="C599" s="52" t="str">
        <f>+IF(LEN('OSNOVNA PLAČA'!C599)&gt;0,'OSNOVNA PLAČA'!C599,"")</f>
        <v/>
      </c>
      <c r="D599" s="54" t="str">
        <f>+IF(LEN('OSNOVNA PLAČA'!D599)&gt;0,'OSNOVNA PLAČA'!D599,"")</f>
        <v/>
      </c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AA599" s="32"/>
      <c r="AB599" s="32"/>
      <c r="AC599" s="32"/>
      <c r="AD599" s="32"/>
      <c r="AE599" s="32"/>
      <c r="AF599" s="32"/>
      <c r="AG599" s="32"/>
      <c r="AH599" s="32"/>
      <c r="AI599" s="32"/>
      <c r="AJ599" s="32"/>
      <c r="AK599" s="32"/>
      <c r="AL599" s="32"/>
      <c r="AM599" s="32"/>
      <c r="AN599" s="32"/>
      <c r="AO599" s="32"/>
      <c r="AP599" s="32"/>
      <c r="AQ599" s="32"/>
      <c r="AR599" s="32"/>
      <c r="AS599" s="32"/>
      <c r="AT599" s="32"/>
      <c r="AU599" s="32"/>
      <c r="AV599" s="32"/>
    </row>
    <row r="600" spans="1:48" ht="28.5" customHeight="1" x14ac:dyDescent="0.25">
      <c r="A600" s="51">
        <f>'OSNOVNA PLAČA'!A600</f>
        <v>591</v>
      </c>
      <c r="B600" s="155" t="str">
        <f>+IF(LEN('OSNOVNA PLAČA'!B600)&gt;0,'OSNOVNA PLAČA'!B600,"")</f>
        <v>A591</v>
      </c>
      <c r="C600" s="52" t="str">
        <f>+IF(LEN('OSNOVNA PLAČA'!C600)&gt;0,'OSNOVNA PLAČA'!C600,"")</f>
        <v/>
      </c>
      <c r="D600" s="54" t="str">
        <f>+IF(LEN('OSNOVNA PLAČA'!D600)&gt;0,'OSNOVNA PLAČA'!D600,"")</f>
        <v/>
      </c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AA600" s="32"/>
      <c r="AB600" s="32"/>
      <c r="AC600" s="32"/>
      <c r="AD600" s="32"/>
      <c r="AE600" s="32"/>
      <c r="AF600" s="32"/>
      <c r="AG600" s="32"/>
      <c r="AH600" s="32"/>
      <c r="AI600" s="32"/>
      <c r="AJ600" s="32"/>
      <c r="AK600" s="32"/>
      <c r="AL600" s="32"/>
      <c r="AM600" s="32"/>
      <c r="AN600" s="32"/>
      <c r="AO600" s="32"/>
      <c r="AP600" s="32"/>
      <c r="AQ600" s="32"/>
      <c r="AR600" s="32"/>
      <c r="AS600" s="32"/>
      <c r="AT600" s="32"/>
      <c r="AU600" s="32"/>
      <c r="AV600" s="32"/>
    </row>
    <row r="601" spans="1:48" ht="28.5" customHeight="1" x14ac:dyDescent="0.25">
      <c r="A601" s="51">
        <f>'OSNOVNA PLAČA'!A601</f>
        <v>592</v>
      </c>
      <c r="B601" s="155" t="str">
        <f>+IF(LEN('OSNOVNA PLAČA'!B601)&gt;0,'OSNOVNA PLAČA'!B601,"")</f>
        <v>A592</v>
      </c>
      <c r="C601" s="52" t="str">
        <f>+IF(LEN('OSNOVNA PLAČA'!C601)&gt;0,'OSNOVNA PLAČA'!C601,"")</f>
        <v/>
      </c>
      <c r="D601" s="54" t="str">
        <f>+IF(LEN('OSNOVNA PLAČA'!D601)&gt;0,'OSNOVNA PLAČA'!D601,"")</f>
        <v/>
      </c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AA601" s="32"/>
      <c r="AB601" s="32"/>
      <c r="AC601" s="32"/>
      <c r="AD601" s="32"/>
      <c r="AE601" s="32"/>
      <c r="AF601" s="32"/>
      <c r="AG601" s="32"/>
      <c r="AH601" s="32"/>
      <c r="AI601" s="32"/>
      <c r="AJ601" s="32"/>
      <c r="AK601" s="32"/>
      <c r="AL601" s="32"/>
      <c r="AM601" s="32"/>
      <c r="AN601" s="32"/>
      <c r="AO601" s="32"/>
      <c r="AP601" s="32"/>
      <c r="AQ601" s="32"/>
      <c r="AR601" s="32"/>
      <c r="AS601" s="32"/>
      <c r="AT601" s="32"/>
      <c r="AU601" s="32"/>
      <c r="AV601" s="32"/>
    </row>
    <row r="602" spans="1:48" ht="28.5" customHeight="1" x14ac:dyDescent="0.25">
      <c r="A602" s="51">
        <f>'OSNOVNA PLAČA'!A602</f>
        <v>593</v>
      </c>
      <c r="B602" s="155" t="str">
        <f>+IF(LEN('OSNOVNA PLAČA'!B602)&gt;0,'OSNOVNA PLAČA'!B602,"")</f>
        <v>A593</v>
      </c>
      <c r="C602" s="52" t="str">
        <f>+IF(LEN('OSNOVNA PLAČA'!C602)&gt;0,'OSNOVNA PLAČA'!C602,"")</f>
        <v/>
      </c>
      <c r="D602" s="54" t="str">
        <f>+IF(LEN('OSNOVNA PLAČA'!D602)&gt;0,'OSNOVNA PLAČA'!D602,"")</f>
        <v/>
      </c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AA602" s="32"/>
      <c r="AB602" s="32"/>
      <c r="AC602" s="32"/>
      <c r="AD602" s="32"/>
      <c r="AE602" s="32"/>
      <c r="AF602" s="32"/>
      <c r="AG602" s="32"/>
      <c r="AH602" s="32"/>
      <c r="AI602" s="32"/>
      <c r="AJ602" s="32"/>
      <c r="AK602" s="32"/>
      <c r="AL602" s="32"/>
      <c r="AM602" s="32"/>
      <c r="AN602" s="32"/>
      <c r="AO602" s="32"/>
      <c r="AP602" s="32"/>
      <c r="AQ602" s="32"/>
      <c r="AR602" s="32"/>
      <c r="AS602" s="32"/>
      <c r="AT602" s="32"/>
      <c r="AU602" s="32"/>
      <c r="AV602" s="32"/>
    </row>
    <row r="603" spans="1:48" ht="28.5" customHeight="1" x14ac:dyDescent="0.25">
      <c r="A603" s="51">
        <f>'OSNOVNA PLAČA'!A603</f>
        <v>594</v>
      </c>
      <c r="B603" s="155" t="str">
        <f>+IF(LEN('OSNOVNA PLAČA'!B603)&gt;0,'OSNOVNA PLAČA'!B603,"")</f>
        <v>A594</v>
      </c>
      <c r="C603" s="52" t="str">
        <f>+IF(LEN('OSNOVNA PLAČA'!C603)&gt;0,'OSNOVNA PLAČA'!C603,"")</f>
        <v/>
      </c>
      <c r="D603" s="54" t="str">
        <f>+IF(LEN('OSNOVNA PLAČA'!D603)&gt;0,'OSNOVNA PLAČA'!D603,"")</f>
        <v/>
      </c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AA603" s="32"/>
      <c r="AB603" s="32"/>
      <c r="AC603" s="32"/>
      <c r="AD603" s="32"/>
      <c r="AE603" s="32"/>
      <c r="AF603" s="32"/>
      <c r="AG603" s="32"/>
      <c r="AH603" s="32"/>
      <c r="AI603" s="32"/>
      <c r="AJ603" s="32"/>
      <c r="AK603" s="32"/>
      <c r="AL603" s="32"/>
      <c r="AM603" s="32"/>
      <c r="AN603" s="32"/>
      <c r="AO603" s="32"/>
      <c r="AP603" s="32"/>
      <c r="AQ603" s="32"/>
      <c r="AR603" s="32"/>
      <c r="AS603" s="32"/>
      <c r="AT603" s="32"/>
      <c r="AU603" s="32"/>
      <c r="AV603" s="32"/>
    </row>
    <row r="604" spans="1:48" ht="28.5" customHeight="1" x14ac:dyDescent="0.25">
      <c r="A604" s="51">
        <f>'OSNOVNA PLAČA'!A604</f>
        <v>595</v>
      </c>
      <c r="B604" s="155" t="str">
        <f>+IF(LEN('OSNOVNA PLAČA'!B604)&gt;0,'OSNOVNA PLAČA'!B604,"")</f>
        <v>A595</v>
      </c>
      <c r="C604" s="52" t="str">
        <f>+IF(LEN('OSNOVNA PLAČA'!C604)&gt;0,'OSNOVNA PLAČA'!C604,"")</f>
        <v/>
      </c>
      <c r="D604" s="54" t="str">
        <f>+IF(LEN('OSNOVNA PLAČA'!D604)&gt;0,'OSNOVNA PLAČA'!D604,"")</f>
        <v/>
      </c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AA604" s="32"/>
      <c r="AB604" s="32"/>
      <c r="AC604" s="32"/>
      <c r="AD604" s="32"/>
      <c r="AE604" s="32"/>
      <c r="AF604" s="32"/>
      <c r="AG604" s="32"/>
      <c r="AH604" s="32"/>
      <c r="AI604" s="32"/>
      <c r="AJ604" s="32"/>
      <c r="AK604" s="32"/>
      <c r="AL604" s="32"/>
      <c r="AM604" s="32"/>
      <c r="AN604" s="32"/>
      <c r="AO604" s="32"/>
      <c r="AP604" s="32"/>
      <c r="AQ604" s="32"/>
      <c r="AR604" s="32"/>
      <c r="AS604" s="32"/>
      <c r="AT604" s="32"/>
      <c r="AU604" s="32"/>
      <c r="AV604" s="32"/>
    </row>
    <row r="605" spans="1:48" ht="28.5" customHeight="1" x14ac:dyDescent="0.25">
      <c r="A605" s="51">
        <f>'OSNOVNA PLAČA'!A605</f>
        <v>596</v>
      </c>
      <c r="B605" s="155" t="str">
        <f>+IF(LEN('OSNOVNA PLAČA'!B605)&gt;0,'OSNOVNA PLAČA'!B605,"")</f>
        <v>A596</v>
      </c>
      <c r="C605" s="52" t="str">
        <f>+IF(LEN('OSNOVNA PLAČA'!C605)&gt;0,'OSNOVNA PLAČA'!C605,"")</f>
        <v/>
      </c>
      <c r="D605" s="54" t="str">
        <f>+IF(LEN('OSNOVNA PLAČA'!D605)&gt;0,'OSNOVNA PLAČA'!D605,"")</f>
        <v/>
      </c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AA605" s="32"/>
      <c r="AB605" s="32"/>
      <c r="AC605" s="32"/>
      <c r="AD605" s="32"/>
      <c r="AE605" s="32"/>
      <c r="AF605" s="32"/>
      <c r="AG605" s="32"/>
      <c r="AH605" s="32"/>
      <c r="AI605" s="32"/>
      <c r="AJ605" s="32"/>
      <c r="AK605" s="32"/>
      <c r="AL605" s="32"/>
      <c r="AM605" s="32"/>
      <c r="AN605" s="32"/>
      <c r="AO605" s="32"/>
      <c r="AP605" s="32"/>
      <c r="AQ605" s="32"/>
      <c r="AR605" s="32"/>
      <c r="AS605" s="32"/>
      <c r="AT605" s="32"/>
      <c r="AU605" s="32"/>
      <c r="AV605" s="32"/>
    </row>
    <row r="606" spans="1:48" ht="28.5" customHeight="1" x14ac:dyDescent="0.25">
      <c r="A606" s="51">
        <f>'OSNOVNA PLAČA'!A606</f>
        <v>597</v>
      </c>
      <c r="B606" s="155" t="str">
        <f>+IF(LEN('OSNOVNA PLAČA'!B606)&gt;0,'OSNOVNA PLAČA'!B606,"")</f>
        <v>A597</v>
      </c>
      <c r="C606" s="52" t="str">
        <f>+IF(LEN('OSNOVNA PLAČA'!C606)&gt;0,'OSNOVNA PLAČA'!C606,"")</f>
        <v/>
      </c>
      <c r="D606" s="54" t="str">
        <f>+IF(LEN('OSNOVNA PLAČA'!D606)&gt;0,'OSNOVNA PLAČA'!D606,"")</f>
        <v/>
      </c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AA606" s="32"/>
      <c r="AB606" s="32"/>
      <c r="AC606" s="32"/>
      <c r="AD606" s="32"/>
      <c r="AE606" s="32"/>
      <c r="AF606" s="32"/>
      <c r="AG606" s="32"/>
      <c r="AH606" s="32"/>
      <c r="AI606" s="32"/>
      <c r="AJ606" s="32"/>
      <c r="AK606" s="32"/>
      <c r="AL606" s="32"/>
      <c r="AM606" s="32"/>
      <c r="AN606" s="32"/>
      <c r="AO606" s="32"/>
      <c r="AP606" s="32"/>
      <c r="AQ606" s="32"/>
      <c r="AR606" s="32"/>
      <c r="AS606" s="32"/>
      <c r="AT606" s="32"/>
      <c r="AU606" s="32"/>
      <c r="AV606" s="32"/>
    </row>
    <row r="607" spans="1:48" ht="28.5" customHeight="1" x14ac:dyDescent="0.25">
      <c r="A607" s="51">
        <f>'OSNOVNA PLAČA'!A607</f>
        <v>598</v>
      </c>
      <c r="B607" s="155" t="str">
        <f>+IF(LEN('OSNOVNA PLAČA'!B607)&gt;0,'OSNOVNA PLAČA'!B607,"")</f>
        <v>A598</v>
      </c>
      <c r="C607" s="52" t="str">
        <f>+IF(LEN('OSNOVNA PLAČA'!C607)&gt;0,'OSNOVNA PLAČA'!C607,"")</f>
        <v/>
      </c>
      <c r="D607" s="54" t="str">
        <f>+IF(LEN('OSNOVNA PLAČA'!D607)&gt;0,'OSNOVNA PLAČA'!D607,"")</f>
        <v/>
      </c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AA607" s="32"/>
      <c r="AB607" s="32"/>
      <c r="AC607" s="32"/>
      <c r="AD607" s="32"/>
      <c r="AE607" s="32"/>
      <c r="AF607" s="32"/>
      <c r="AG607" s="32"/>
      <c r="AH607" s="32"/>
      <c r="AI607" s="32"/>
      <c r="AJ607" s="32"/>
      <c r="AK607" s="32"/>
      <c r="AL607" s="32"/>
      <c r="AM607" s="32"/>
      <c r="AN607" s="32"/>
      <c r="AO607" s="32"/>
      <c r="AP607" s="32"/>
      <c r="AQ607" s="32"/>
      <c r="AR607" s="32"/>
      <c r="AS607" s="32"/>
      <c r="AT607" s="32"/>
      <c r="AU607" s="32"/>
      <c r="AV607" s="32"/>
    </row>
    <row r="608" spans="1:48" ht="28.5" customHeight="1" x14ac:dyDescent="0.25">
      <c r="A608" s="51">
        <f>'OSNOVNA PLAČA'!A608</f>
        <v>599</v>
      </c>
      <c r="B608" s="155" t="str">
        <f>+IF(LEN('OSNOVNA PLAČA'!B608)&gt;0,'OSNOVNA PLAČA'!B608,"")</f>
        <v>A599</v>
      </c>
      <c r="C608" s="52" t="str">
        <f>+IF(LEN('OSNOVNA PLAČA'!C608)&gt;0,'OSNOVNA PLAČA'!C608,"")</f>
        <v/>
      </c>
      <c r="D608" s="54" t="str">
        <f>+IF(LEN('OSNOVNA PLAČA'!D608)&gt;0,'OSNOVNA PLAČA'!D608,"")</f>
        <v/>
      </c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AA608" s="32"/>
      <c r="AB608" s="32"/>
      <c r="AC608" s="32"/>
      <c r="AD608" s="32"/>
      <c r="AE608" s="32"/>
      <c r="AF608" s="32"/>
      <c r="AG608" s="32"/>
      <c r="AH608" s="32"/>
      <c r="AI608" s="32"/>
      <c r="AJ608" s="32"/>
      <c r="AK608" s="32"/>
      <c r="AL608" s="32"/>
      <c r="AM608" s="32"/>
      <c r="AN608" s="32"/>
      <c r="AO608" s="32"/>
      <c r="AP608" s="32"/>
      <c r="AQ608" s="32"/>
      <c r="AR608" s="32"/>
      <c r="AS608" s="32"/>
      <c r="AT608" s="32"/>
      <c r="AU608" s="32"/>
      <c r="AV608" s="32"/>
    </row>
    <row r="609" spans="1:48" ht="28.5" customHeight="1" x14ac:dyDescent="0.25">
      <c r="A609" s="51">
        <f>'OSNOVNA PLAČA'!A609</f>
        <v>600</v>
      </c>
      <c r="B609" s="155" t="str">
        <f>+IF(LEN('OSNOVNA PLAČA'!B609)&gt;0,'OSNOVNA PLAČA'!B609,"")</f>
        <v>A600</v>
      </c>
      <c r="C609" s="52" t="str">
        <f>+IF(LEN('OSNOVNA PLAČA'!C609)&gt;0,'OSNOVNA PLAČA'!C609,"")</f>
        <v/>
      </c>
      <c r="D609" s="54" t="str">
        <f>+IF(LEN('OSNOVNA PLAČA'!D609)&gt;0,'OSNOVNA PLAČA'!D609,"")</f>
        <v/>
      </c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AA609" s="32"/>
      <c r="AB609" s="32"/>
      <c r="AC609" s="32"/>
      <c r="AD609" s="32"/>
      <c r="AE609" s="32"/>
      <c r="AF609" s="32"/>
      <c r="AG609" s="32"/>
      <c r="AH609" s="32"/>
      <c r="AI609" s="32"/>
      <c r="AJ609" s="32"/>
      <c r="AK609" s="32"/>
      <c r="AL609" s="32"/>
      <c r="AM609" s="32"/>
      <c r="AN609" s="32"/>
      <c r="AO609" s="32"/>
      <c r="AP609" s="32"/>
      <c r="AQ609" s="32"/>
      <c r="AR609" s="32"/>
      <c r="AS609" s="32"/>
      <c r="AT609" s="32"/>
      <c r="AU609" s="32"/>
      <c r="AV609" s="32"/>
    </row>
    <row r="610" spans="1:48" ht="28.5" customHeight="1" x14ac:dyDescent="0.25">
      <c r="A610" s="51">
        <f>'OSNOVNA PLAČA'!A610</f>
        <v>601</v>
      </c>
      <c r="B610" s="155" t="str">
        <f>+IF(LEN('OSNOVNA PLAČA'!B610)&gt;0,'OSNOVNA PLAČA'!B610,"")</f>
        <v>A601</v>
      </c>
      <c r="C610" s="52" t="str">
        <f>+IF(LEN('OSNOVNA PLAČA'!C610)&gt;0,'OSNOVNA PLAČA'!C610,"")</f>
        <v/>
      </c>
      <c r="D610" s="54" t="str">
        <f>+IF(LEN('OSNOVNA PLAČA'!D610)&gt;0,'OSNOVNA PLAČA'!D610,"")</f>
        <v/>
      </c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AA610" s="32"/>
      <c r="AB610" s="32"/>
      <c r="AC610" s="32"/>
      <c r="AD610" s="32"/>
      <c r="AE610" s="32"/>
      <c r="AF610" s="32"/>
      <c r="AG610" s="32"/>
      <c r="AH610" s="32"/>
      <c r="AI610" s="32"/>
      <c r="AJ610" s="32"/>
      <c r="AK610" s="32"/>
      <c r="AL610" s="32"/>
      <c r="AM610" s="32"/>
      <c r="AN610" s="32"/>
      <c r="AO610" s="32"/>
      <c r="AP610" s="32"/>
      <c r="AQ610" s="32"/>
      <c r="AR610" s="32"/>
      <c r="AS610" s="32"/>
      <c r="AT610" s="32"/>
      <c r="AU610" s="32"/>
      <c r="AV610" s="32"/>
    </row>
    <row r="611" spans="1:48" ht="28.5" customHeight="1" x14ac:dyDescent="0.25">
      <c r="A611" s="51">
        <f>'OSNOVNA PLAČA'!A611</f>
        <v>602</v>
      </c>
      <c r="B611" s="155" t="str">
        <f>+IF(LEN('OSNOVNA PLAČA'!B611)&gt;0,'OSNOVNA PLAČA'!B611,"")</f>
        <v>A602</v>
      </c>
      <c r="C611" s="52" t="str">
        <f>+IF(LEN('OSNOVNA PLAČA'!C611)&gt;0,'OSNOVNA PLAČA'!C611,"")</f>
        <v/>
      </c>
      <c r="D611" s="54" t="str">
        <f>+IF(LEN('OSNOVNA PLAČA'!D611)&gt;0,'OSNOVNA PLAČA'!D611,"")</f>
        <v/>
      </c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AA611" s="32"/>
      <c r="AB611" s="32"/>
      <c r="AC611" s="32"/>
      <c r="AD611" s="32"/>
      <c r="AE611" s="32"/>
      <c r="AF611" s="32"/>
      <c r="AG611" s="32"/>
      <c r="AH611" s="32"/>
      <c r="AI611" s="32"/>
      <c r="AJ611" s="32"/>
      <c r="AK611" s="32"/>
      <c r="AL611" s="32"/>
      <c r="AM611" s="32"/>
      <c r="AN611" s="32"/>
      <c r="AO611" s="32"/>
      <c r="AP611" s="32"/>
      <c r="AQ611" s="32"/>
      <c r="AR611" s="32"/>
      <c r="AS611" s="32"/>
      <c r="AT611" s="32"/>
      <c r="AU611" s="32"/>
      <c r="AV611" s="32"/>
    </row>
    <row r="612" spans="1:48" ht="28.5" customHeight="1" x14ac:dyDescent="0.25">
      <c r="A612" s="51">
        <f>'OSNOVNA PLAČA'!A612</f>
        <v>603</v>
      </c>
      <c r="B612" s="155" t="str">
        <f>+IF(LEN('OSNOVNA PLAČA'!B612)&gt;0,'OSNOVNA PLAČA'!B612,"")</f>
        <v>A603</v>
      </c>
      <c r="C612" s="52" t="str">
        <f>+IF(LEN('OSNOVNA PLAČA'!C612)&gt;0,'OSNOVNA PLAČA'!C612,"")</f>
        <v/>
      </c>
      <c r="D612" s="54" t="str">
        <f>+IF(LEN('OSNOVNA PLAČA'!D612)&gt;0,'OSNOVNA PLAČA'!D612,"")</f>
        <v/>
      </c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AA612" s="32"/>
      <c r="AB612" s="32"/>
      <c r="AC612" s="32"/>
      <c r="AD612" s="32"/>
      <c r="AE612" s="32"/>
      <c r="AF612" s="32"/>
      <c r="AG612" s="32"/>
      <c r="AH612" s="32"/>
      <c r="AI612" s="32"/>
      <c r="AJ612" s="32"/>
      <c r="AK612" s="32"/>
      <c r="AL612" s="32"/>
      <c r="AM612" s="32"/>
      <c r="AN612" s="32"/>
      <c r="AO612" s="32"/>
      <c r="AP612" s="32"/>
      <c r="AQ612" s="32"/>
      <c r="AR612" s="32"/>
      <c r="AS612" s="32"/>
      <c r="AT612" s="32"/>
      <c r="AU612" s="32"/>
      <c r="AV612" s="32"/>
    </row>
    <row r="613" spans="1:48" ht="28.5" customHeight="1" x14ac:dyDescent="0.25">
      <c r="A613" s="51">
        <f>'OSNOVNA PLAČA'!A613</f>
        <v>604</v>
      </c>
      <c r="B613" s="155" t="str">
        <f>+IF(LEN('OSNOVNA PLAČA'!B613)&gt;0,'OSNOVNA PLAČA'!B613,"")</f>
        <v>A604</v>
      </c>
      <c r="C613" s="52" t="str">
        <f>+IF(LEN('OSNOVNA PLAČA'!C613)&gt;0,'OSNOVNA PLAČA'!C613,"")</f>
        <v/>
      </c>
      <c r="D613" s="54" t="str">
        <f>+IF(LEN('OSNOVNA PLAČA'!D613)&gt;0,'OSNOVNA PLAČA'!D613,"")</f>
        <v/>
      </c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AA613" s="32"/>
      <c r="AB613" s="32"/>
      <c r="AC613" s="32"/>
      <c r="AD613" s="32"/>
      <c r="AE613" s="32"/>
      <c r="AF613" s="32"/>
      <c r="AG613" s="32"/>
      <c r="AH613" s="32"/>
      <c r="AI613" s="32"/>
      <c r="AJ613" s="32"/>
      <c r="AK613" s="32"/>
      <c r="AL613" s="32"/>
      <c r="AM613" s="32"/>
      <c r="AN613" s="32"/>
      <c r="AO613" s="32"/>
      <c r="AP613" s="32"/>
      <c r="AQ613" s="32"/>
      <c r="AR613" s="32"/>
      <c r="AS613" s="32"/>
      <c r="AT613" s="32"/>
      <c r="AU613" s="32"/>
      <c r="AV613" s="32"/>
    </row>
    <row r="614" spans="1:48" ht="28.5" customHeight="1" x14ac:dyDescent="0.25">
      <c r="A614" s="51">
        <f>'OSNOVNA PLAČA'!A614</f>
        <v>605</v>
      </c>
      <c r="B614" s="155" t="str">
        <f>+IF(LEN('OSNOVNA PLAČA'!B614)&gt;0,'OSNOVNA PLAČA'!B614,"")</f>
        <v>A605</v>
      </c>
      <c r="C614" s="52" t="str">
        <f>+IF(LEN('OSNOVNA PLAČA'!C614)&gt;0,'OSNOVNA PLAČA'!C614,"")</f>
        <v/>
      </c>
      <c r="D614" s="54" t="str">
        <f>+IF(LEN('OSNOVNA PLAČA'!D614)&gt;0,'OSNOVNA PLAČA'!D614,"")</f>
        <v/>
      </c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AA614" s="32"/>
      <c r="AB614" s="32"/>
      <c r="AC614" s="32"/>
      <c r="AD614" s="32"/>
      <c r="AE614" s="32"/>
      <c r="AF614" s="32"/>
      <c r="AG614" s="32"/>
      <c r="AH614" s="32"/>
      <c r="AI614" s="32"/>
      <c r="AJ614" s="32"/>
      <c r="AK614" s="32"/>
      <c r="AL614" s="32"/>
      <c r="AM614" s="32"/>
      <c r="AN614" s="32"/>
      <c r="AO614" s="32"/>
      <c r="AP614" s="32"/>
      <c r="AQ614" s="32"/>
      <c r="AR614" s="32"/>
      <c r="AS614" s="32"/>
      <c r="AT614" s="32"/>
      <c r="AU614" s="32"/>
      <c r="AV614" s="32"/>
    </row>
    <row r="615" spans="1:48" ht="28.5" customHeight="1" x14ac:dyDescent="0.25">
      <c r="A615" s="51">
        <f>'OSNOVNA PLAČA'!A615</f>
        <v>606</v>
      </c>
      <c r="B615" s="155" t="str">
        <f>+IF(LEN('OSNOVNA PLAČA'!B615)&gt;0,'OSNOVNA PLAČA'!B615,"")</f>
        <v>A606</v>
      </c>
      <c r="C615" s="52" t="str">
        <f>+IF(LEN('OSNOVNA PLAČA'!C615)&gt;0,'OSNOVNA PLAČA'!C615,"")</f>
        <v/>
      </c>
      <c r="D615" s="54" t="str">
        <f>+IF(LEN('OSNOVNA PLAČA'!D615)&gt;0,'OSNOVNA PLAČA'!D615,"")</f>
        <v/>
      </c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AA615" s="32"/>
      <c r="AB615" s="32"/>
      <c r="AC615" s="32"/>
      <c r="AD615" s="32"/>
      <c r="AE615" s="32"/>
      <c r="AF615" s="32"/>
      <c r="AG615" s="32"/>
      <c r="AH615" s="32"/>
      <c r="AI615" s="32"/>
      <c r="AJ615" s="32"/>
      <c r="AK615" s="32"/>
      <c r="AL615" s="32"/>
      <c r="AM615" s="32"/>
      <c r="AN615" s="32"/>
      <c r="AO615" s="32"/>
      <c r="AP615" s="32"/>
      <c r="AQ615" s="32"/>
      <c r="AR615" s="32"/>
      <c r="AS615" s="32"/>
      <c r="AT615" s="32"/>
      <c r="AU615" s="32"/>
      <c r="AV615" s="32"/>
    </row>
    <row r="616" spans="1:48" ht="28.5" customHeight="1" x14ac:dyDescent="0.25">
      <c r="A616" s="51">
        <f>'OSNOVNA PLAČA'!A616</f>
        <v>607</v>
      </c>
      <c r="B616" s="155" t="str">
        <f>+IF(LEN('OSNOVNA PLAČA'!B616)&gt;0,'OSNOVNA PLAČA'!B616,"")</f>
        <v>A607</v>
      </c>
      <c r="C616" s="52" t="str">
        <f>+IF(LEN('OSNOVNA PLAČA'!C616)&gt;0,'OSNOVNA PLAČA'!C616,"")</f>
        <v/>
      </c>
      <c r="D616" s="54" t="str">
        <f>+IF(LEN('OSNOVNA PLAČA'!D616)&gt;0,'OSNOVNA PLAČA'!D616,"")</f>
        <v/>
      </c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AA616" s="32"/>
      <c r="AB616" s="32"/>
      <c r="AC616" s="32"/>
      <c r="AD616" s="32"/>
      <c r="AE616" s="32"/>
      <c r="AF616" s="32"/>
      <c r="AG616" s="32"/>
      <c r="AH616" s="32"/>
      <c r="AI616" s="32"/>
      <c r="AJ616" s="32"/>
      <c r="AK616" s="32"/>
      <c r="AL616" s="32"/>
      <c r="AM616" s="32"/>
      <c r="AN616" s="32"/>
      <c r="AO616" s="32"/>
      <c r="AP616" s="32"/>
      <c r="AQ616" s="32"/>
      <c r="AR616" s="32"/>
      <c r="AS616" s="32"/>
      <c r="AT616" s="32"/>
      <c r="AU616" s="32"/>
      <c r="AV616" s="32"/>
    </row>
    <row r="617" spans="1:48" ht="28.5" customHeight="1" x14ac:dyDescent="0.25">
      <c r="A617" s="51">
        <f>'OSNOVNA PLAČA'!A617</f>
        <v>608</v>
      </c>
      <c r="B617" s="155" t="str">
        <f>+IF(LEN('OSNOVNA PLAČA'!B617)&gt;0,'OSNOVNA PLAČA'!B617,"")</f>
        <v>A608</v>
      </c>
      <c r="C617" s="52" t="str">
        <f>+IF(LEN('OSNOVNA PLAČA'!C617)&gt;0,'OSNOVNA PLAČA'!C617,"")</f>
        <v/>
      </c>
      <c r="D617" s="54" t="str">
        <f>+IF(LEN('OSNOVNA PLAČA'!D617)&gt;0,'OSNOVNA PLAČA'!D617,"")</f>
        <v/>
      </c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AA617" s="32"/>
      <c r="AB617" s="32"/>
      <c r="AC617" s="32"/>
      <c r="AD617" s="32"/>
      <c r="AE617" s="32"/>
      <c r="AF617" s="32"/>
      <c r="AG617" s="32"/>
      <c r="AH617" s="32"/>
      <c r="AI617" s="32"/>
      <c r="AJ617" s="32"/>
      <c r="AK617" s="32"/>
      <c r="AL617" s="32"/>
      <c r="AM617" s="32"/>
      <c r="AN617" s="32"/>
      <c r="AO617" s="32"/>
      <c r="AP617" s="32"/>
      <c r="AQ617" s="32"/>
      <c r="AR617" s="32"/>
      <c r="AS617" s="32"/>
      <c r="AT617" s="32"/>
      <c r="AU617" s="32"/>
      <c r="AV617" s="32"/>
    </row>
    <row r="618" spans="1:48" ht="28.5" customHeight="1" x14ac:dyDescent="0.25">
      <c r="A618" s="51">
        <f>'OSNOVNA PLAČA'!A618</f>
        <v>609</v>
      </c>
      <c r="B618" s="155" t="str">
        <f>+IF(LEN('OSNOVNA PLAČA'!B618)&gt;0,'OSNOVNA PLAČA'!B618,"")</f>
        <v>A609</v>
      </c>
      <c r="C618" s="52" t="str">
        <f>+IF(LEN('OSNOVNA PLAČA'!C618)&gt;0,'OSNOVNA PLAČA'!C618,"")</f>
        <v/>
      </c>
      <c r="D618" s="54" t="str">
        <f>+IF(LEN('OSNOVNA PLAČA'!D618)&gt;0,'OSNOVNA PLAČA'!D618,"")</f>
        <v/>
      </c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AA618" s="32"/>
      <c r="AB618" s="32"/>
      <c r="AC618" s="32"/>
      <c r="AD618" s="32"/>
      <c r="AE618" s="32"/>
      <c r="AF618" s="32"/>
      <c r="AG618" s="32"/>
      <c r="AH618" s="32"/>
      <c r="AI618" s="32"/>
      <c r="AJ618" s="32"/>
      <c r="AK618" s="32"/>
      <c r="AL618" s="32"/>
      <c r="AM618" s="32"/>
      <c r="AN618" s="32"/>
      <c r="AO618" s="32"/>
      <c r="AP618" s="32"/>
      <c r="AQ618" s="32"/>
      <c r="AR618" s="32"/>
      <c r="AS618" s="32"/>
      <c r="AT618" s="32"/>
      <c r="AU618" s="32"/>
      <c r="AV618" s="32"/>
    </row>
    <row r="619" spans="1:48" ht="28.5" customHeight="1" x14ac:dyDescent="0.25">
      <c r="A619" s="51">
        <f>'OSNOVNA PLAČA'!A619</f>
        <v>610</v>
      </c>
      <c r="B619" s="155" t="str">
        <f>+IF(LEN('OSNOVNA PLAČA'!B619)&gt;0,'OSNOVNA PLAČA'!B619,"")</f>
        <v>A610</v>
      </c>
      <c r="C619" s="52" t="str">
        <f>+IF(LEN('OSNOVNA PLAČA'!C619)&gt;0,'OSNOVNA PLAČA'!C619,"")</f>
        <v/>
      </c>
      <c r="D619" s="54" t="str">
        <f>+IF(LEN('OSNOVNA PLAČA'!D619)&gt;0,'OSNOVNA PLAČA'!D619,"")</f>
        <v/>
      </c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AA619" s="32"/>
      <c r="AB619" s="32"/>
      <c r="AC619" s="32"/>
      <c r="AD619" s="32"/>
      <c r="AE619" s="32"/>
      <c r="AF619" s="32"/>
      <c r="AG619" s="32"/>
      <c r="AH619" s="32"/>
      <c r="AI619" s="32"/>
      <c r="AJ619" s="32"/>
      <c r="AK619" s="32"/>
      <c r="AL619" s="32"/>
      <c r="AM619" s="32"/>
      <c r="AN619" s="32"/>
      <c r="AO619" s="32"/>
      <c r="AP619" s="32"/>
      <c r="AQ619" s="32"/>
      <c r="AR619" s="32"/>
      <c r="AS619" s="32"/>
      <c r="AT619" s="32"/>
      <c r="AU619" s="32"/>
      <c r="AV619" s="32"/>
    </row>
    <row r="620" spans="1:48" ht="28.5" customHeight="1" x14ac:dyDescent="0.25">
      <c r="A620" s="51">
        <f>'OSNOVNA PLAČA'!A620</f>
        <v>611</v>
      </c>
      <c r="B620" s="155" t="str">
        <f>+IF(LEN('OSNOVNA PLAČA'!B620)&gt;0,'OSNOVNA PLAČA'!B620,"")</f>
        <v>A611</v>
      </c>
      <c r="C620" s="52" t="str">
        <f>+IF(LEN('OSNOVNA PLAČA'!C620)&gt;0,'OSNOVNA PLAČA'!C620,"")</f>
        <v/>
      </c>
      <c r="D620" s="54" t="str">
        <f>+IF(LEN('OSNOVNA PLAČA'!D620)&gt;0,'OSNOVNA PLAČA'!D620,"")</f>
        <v/>
      </c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AA620" s="32"/>
      <c r="AB620" s="32"/>
      <c r="AC620" s="32"/>
      <c r="AD620" s="32"/>
      <c r="AE620" s="32"/>
      <c r="AF620" s="32"/>
      <c r="AG620" s="32"/>
      <c r="AH620" s="32"/>
      <c r="AI620" s="32"/>
      <c r="AJ620" s="32"/>
      <c r="AK620" s="32"/>
      <c r="AL620" s="32"/>
      <c r="AM620" s="32"/>
      <c r="AN620" s="32"/>
      <c r="AO620" s="32"/>
      <c r="AP620" s="32"/>
      <c r="AQ620" s="32"/>
      <c r="AR620" s="32"/>
      <c r="AS620" s="32"/>
      <c r="AT620" s="32"/>
      <c r="AU620" s="32"/>
      <c r="AV620" s="32"/>
    </row>
    <row r="621" spans="1:48" ht="28.5" customHeight="1" x14ac:dyDescent="0.25">
      <c r="A621" s="51">
        <f>'OSNOVNA PLAČA'!A621</f>
        <v>612</v>
      </c>
      <c r="B621" s="155" t="str">
        <f>+IF(LEN('OSNOVNA PLAČA'!B621)&gt;0,'OSNOVNA PLAČA'!B621,"")</f>
        <v>A612</v>
      </c>
      <c r="C621" s="52" t="str">
        <f>+IF(LEN('OSNOVNA PLAČA'!C621)&gt;0,'OSNOVNA PLAČA'!C621,"")</f>
        <v/>
      </c>
      <c r="D621" s="54" t="str">
        <f>+IF(LEN('OSNOVNA PLAČA'!D621)&gt;0,'OSNOVNA PLAČA'!D621,"")</f>
        <v/>
      </c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AA621" s="32"/>
      <c r="AB621" s="32"/>
      <c r="AC621" s="32"/>
      <c r="AD621" s="32"/>
      <c r="AE621" s="32"/>
      <c r="AF621" s="32"/>
      <c r="AG621" s="32"/>
      <c r="AH621" s="32"/>
      <c r="AI621" s="32"/>
      <c r="AJ621" s="32"/>
      <c r="AK621" s="32"/>
      <c r="AL621" s="32"/>
      <c r="AM621" s="32"/>
      <c r="AN621" s="32"/>
      <c r="AO621" s="32"/>
      <c r="AP621" s="32"/>
      <c r="AQ621" s="32"/>
      <c r="AR621" s="32"/>
      <c r="AS621" s="32"/>
      <c r="AT621" s="32"/>
      <c r="AU621" s="32"/>
      <c r="AV621" s="32"/>
    </row>
    <row r="622" spans="1:48" ht="28.5" customHeight="1" x14ac:dyDescent="0.25">
      <c r="A622" s="51">
        <f>'OSNOVNA PLAČA'!A622</f>
        <v>613</v>
      </c>
      <c r="B622" s="155" t="str">
        <f>+IF(LEN('OSNOVNA PLAČA'!B622)&gt;0,'OSNOVNA PLAČA'!B622,"")</f>
        <v>A613</v>
      </c>
      <c r="C622" s="52" t="str">
        <f>+IF(LEN('OSNOVNA PLAČA'!C622)&gt;0,'OSNOVNA PLAČA'!C622,"")</f>
        <v/>
      </c>
      <c r="D622" s="54" t="str">
        <f>+IF(LEN('OSNOVNA PLAČA'!D622)&gt;0,'OSNOVNA PLAČA'!D622,"")</f>
        <v/>
      </c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AA622" s="32"/>
      <c r="AB622" s="32"/>
      <c r="AC622" s="32"/>
      <c r="AD622" s="32"/>
      <c r="AE622" s="32"/>
      <c r="AF622" s="32"/>
      <c r="AG622" s="32"/>
      <c r="AH622" s="32"/>
      <c r="AI622" s="32"/>
      <c r="AJ622" s="32"/>
      <c r="AK622" s="32"/>
      <c r="AL622" s="32"/>
      <c r="AM622" s="32"/>
      <c r="AN622" s="32"/>
      <c r="AO622" s="32"/>
      <c r="AP622" s="32"/>
      <c r="AQ622" s="32"/>
      <c r="AR622" s="32"/>
      <c r="AS622" s="32"/>
      <c r="AT622" s="32"/>
      <c r="AU622" s="32"/>
      <c r="AV622" s="32"/>
    </row>
    <row r="623" spans="1:48" ht="28.5" customHeight="1" x14ac:dyDescent="0.25">
      <c r="A623" s="51">
        <f>'OSNOVNA PLAČA'!A623</f>
        <v>614</v>
      </c>
      <c r="B623" s="155" t="str">
        <f>+IF(LEN('OSNOVNA PLAČA'!B623)&gt;0,'OSNOVNA PLAČA'!B623,"")</f>
        <v>A614</v>
      </c>
      <c r="C623" s="52" t="str">
        <f>+IF(LEN('OSNOVNA PLAČA'!C623)&gt;0,'OSNOVNA PLAČA'!C623,"")</f>
        <v/>
      </c>
      <c r="D623" s="54" t="str">
        <f>+IF(LEN('OSNOVNA PLAČA'!D623)&gt;0,'OSNOVNA PLAČA'!D623,"")</f>
        <v/>
      </c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AA623" s="32"/>
      <c r="AB623" s="32"/>
      <c r="AC623" s="32"/>
      <c r="AD623" s="32"/>
      <c r="AE623" s="32"/>
      <c r="AF623" s="32"/>
      <c r="AG623" s="32"/>
      <c r="AH623" s="32"/>
      <c r="AI623" s="32"/>
      <c r="AJ623" s="32"/>
      <c r="AK623" s="32"/>
      <c r="AL623" s="32"/>
      <c r="AM623" s="32"/>
      <c r="AN623" s="32"/>
      <c r="AO623" s="32"/>
      <c r="AP623" s="32"/>
      <c r="AQ623" s="32"/>
      <c r="AR623" s="32"/>
      <c r="AS623" s="32"/>
      <c r="AT623" s="32"/>
      <c r="AU623" s="32"/>
      <c r="AV623" s="32"/>
    </row>
    <row r="624" spans="1:48" ht="28.5" customHeight="1" x14ac:dyDescent="0.25">
      <c r="A624" s="51">
        <f>'OSNOVNA PLAČA'!A624</f>
        <v>615</v>
      </c>
      <c r="B624" s="155" t="str">
        <f>+IF(LEN('OSNOVNA PLAČA'!B624)&gt;0,'OSNOVNA PLAČA'!B624,"")</f>
        <v>A615</v>
      </c>
      <c r="C624" s="52" t="str">
        <f>+IF(LEN('OSNOVNA PLAČA'!C624)&gt;0,'OSNOVNA PLAČA'!C624,"")</f>
        <v/>
      </c>
      <c r="D624" s="54" t="str">
        <f>+IF(LEN('OSNOVNA PLAČA'!D624)&gt;0,'OSNOVNA PLAČA'!D624,"")</f>
        <v/>
      </c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AA624" s="32"/>
      <c r="AB624" s="32"/>
      <c r="AC624" s="32"/>
      <c r="AD624" s="32"/>
      <c r="AE624" s="32"/>
      <c r="AF624" s="32"/>
      <c r="AG624" s="32"/>
      <c r="AH624" s="32"/>
      <c r="AI624" s="32"/>
      <c r="AJ624" s="32"/>
      <c r="AK624" s="32"/>
      <c r="AL624" s="32"/>
      <c r="AM624" s="32"/>
      <c r="AN624" s="32"/>
      <c r="AO624" s="32"/>
      <c r="AP624" s="32"/>
      <c r="AQ624" s="32"/>
      <c r="AR624" s="32"/>
      <c r="AS624" s="32"/>
      <c r="AT624" s="32"/>
      <c r="AU624" s="32"/>
      <c r="AV624" s="32"/>
    </row>
    <row r="625" spans="1:48" ht="28.5" customHeight="1" x14ac:dyDescent="0.25">
      <c r="A625" s="51">
        <f>'OSNOVNA PLAČA'!A625</f>
        <v>616</v>
      </c>
      <c r="B625" s="155" t="str">
        <f>+IF(LEN('OSNOVNA PLAČA'!B625)&gt;0,'OSNOVNA PLAČA'!B625,"")</f>
        <v>A616</v>
      </c>
      <c r="C625" s="52" t="str">
        <f>+IF(LEN('OSNOVNA PLAČA'!C625)&gt;0,'OSNOVNA PLAČA'!C625,"")</f>
        <v/>
      </c>
      <c r="D625" s="54" t="str">
        <f>+IF(LEN('OSNOVNA PLAČA'!D625)&gt;0,'OSNOVNA PLAČA'!D625,"")</f>
        <v/>
      </c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AA625" s="32"/>
      <c r="AB625" s="32"/>
      <c r="AC625" s="32"/>
      <c r="AD625" s="32"/>
      <c r="AE625" s="32"/>
      <c r="AF625" s="32"/>
      <c r="AG625" s="32"/>
      <c r="AH625" s="32"/>
      <c r="AI625" s="32"/>
      <c r="AJ625" s="32"/>
      <c r="AK625" s="32"/>
      <c r="AL625" s="32"/>
      <c r="AM625" s="32"/>
      <c r="AN625" s="32"/>
      <c r="AO625" s="32"/>
      <c r="AP625" s="32"/>
      <c r="AQ625" s="32"/>
      <c r="AR625" s="32"/>
      <c r="AS625" s="32"/>
      <c r="AT625" s="32"/>
      <c r="AU625" s="32"/>
      <c r="AV625" s="32"/>
    </row>
    <row r="626" spans="1:48" ht="28.5" customHeight="1" x14ac:dyDescent="0.25">
      <c r="A626" s="51">
        <f>'OSNOVNA PLAČA'!A626</f>
        <v>617</v>
      </c>
      <c r="B626" s="155" t="str">
        <f>+IF(LEN('OSNOVNA PLAČA'!B626)&gt;0,'OSNOVNA PLAČA'!B626,"")</f>
        <v>A617</v>
      </c>
      <c r="C626" s="52" t="str">
        <f>+IF(LEN('OSNOVNA PLAČA'!C626)&gt;0,'OSNOVNA PLAČA'!C626,"")</f>
        <v/>
      </c>
      <c r="D626" s="54" t="str">
        <f>+IF(LEN('OSNOVNA PLAČA'!D626)&gt;0,'OSNOVNA PLAČA'!D626,"")</f>
        <v/>
      </c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AA626" s="32"/>
      <c r="AB626" s="32"/>
      <c r="AC626" s="32"/>
      <c r="AD626" s="32"/>
      <c r="AE626" s="32"/>
      <c r="AF626" s="32"/>
      <c r="AG626" s="32"/>
      <c r="AH626" s="32"/>
      <c r="AI626" s="32"/>
      <c r="AJ626" s="32"/>
      <c r="AK626" s="32"/>
      <c r="AL626" s="32"/>
      <c r="AM626" s="32"/>
      <c r="AN626" s="32"/>
      <c r="AO626" s="32"/>
      <c r="AP626" s="32"/>
      <c r="AQ626" s="32"/>
      <c r="AR626" s="32"/>
      <c r="AS626" s="32"/>
      <c r="AT626" s="32"/>
      <c r="AU626" s="32"/>
      <c r="AV626" s="32"/>
    </row>
    <row r="627" spans="1:48" ht="28.5" customHeight="1" x14ac:dyDescent="0.25">
      <c r="A627" s="51">
        <f>'OSNOVNA PLAČA'!A627</f>
        <v>618</v>
      </c>
      <c r="B627" s="155" t="str">
        <f>+IF(LEN('OSNOVNA PLAČA'!B627)&gt;0,'OSNOVNA PLAČA'!B627,"")</f>
        <v>A618</v>
      </c>
      <c r="C627" s="52" t="str">
        <f>+IF(LEN('OSNOVNA PLAČA'!C627)&gt;0,'OSNOVNA PLAČA'!C627,"")</f>
        <v/>
      </c>
      <c r="D627" s="54" t="str">
        <f>+IF(LEN('OSNOVNA PLAČA'!D627)&gt;0,'OSNOVNA PLAČA'!D627,"")</f>
        <v/>
      </c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AA627" s="32"/>
      <c r="AB627" s="32"/>
      <c r="AC627" s="32"/>
      <c r="AD627" s="32"/>
      <c r="AE627" s="32"/>
      <c r="AF627" s="32"/>
      <c r="AG627" s="32"/>
      <c r="AH627" s="32"/>
      <c r="AI627" s="32"/>
      <c r="AJ627" s="32"/>
      <c r="AK627" s="32"/>
      <c r="AL627" s="32"/>
      <c r="AM627" s="32"/>
      <c r="AN627" s="32"/>
      <c r="AO627" s="32"/>
      <c r="AP627" s="32"/>
      <c r="AQ627" s="32"/>
      <c r="AR627" s="32"/>
      <c r="AS627" s="32"/>
      <c r="AT627" s="32"/>
      <c r="AU627" s="32"/>
      <c r="AV627" s="32"/>
    </row>
    <row r="628" spans="1:48" ht="28.5" customHeight="1" x14ac:dyDescent="0.25">
      <c r="A628" s="51">
        <f>'OSNOVNA PLAČA'!A628</f>
        <v>619</v>
      </c>
      <c r="B628" s="155" t="str">
        <f>+IF(LEN('OSNOVNA PLAČA'!B628)&gt;0,'OSNOVNA PLAČA'!B628,"")</f>
        <v>A619</v>
      </c>
      <c r="C628" s="52" t="str">
        <f>+IF(LEN('OSNOVNA PLAČA'!C628)&gt;0,'OSNOVNA PLAČA'!C628,"")</f>
        <v/>
      </c>
      <c r="D628" s="54" t="str">
        <f>+IF(LEN('OSNOVNA PLAČA'!D628)&gt;0,'OSNOVNA PLAČA'!D628,"")</f>
        <v/>
      </c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AA628" s="32"/>
      <c r="AB628" s="32"/>
      <c r="AC628" s="32"/>
      <c r="AD628" s="32"/>
      <c r="AE628" s="32"/>
      <c r="AF628" s="32"/>
      <c r="AG628" s="32"/>
      <c r="AH628" s="32"/>
      <c r="AI628" s="32"/>
      <c r="AJ628" s="32"/>
      <c r="AK628" s="32"/>
      <c r="AL628" s="32"/>
      <c r="AM628" s="32"/>
      <c r="AN628" s="32"/>
      <c r="AO628" s="32"/>
      <c r="AP628" s="32"/>
      <c r="AQ628" s="32"/>
      <c r="AR628" s="32"/>
      <c r="AS628" s="32"/>
      <c r="AT628" s="32"/>
      <c r="AU628" s="32"/>
      <c r="AV628" s="32"/>
    </row>
    <row r="629" spans="1:48" ht="28.5" customHeight="1" x14ac:dyDescent="0.25">
      <c r="A629" s="51">
        <f>'OSNOVNA PLAČA'!A629</f>
        <v>620</v>
      </c>
      <c r="B629" s="155" t="str">
        <f>+IF(LEN('OSNOVNA PLAČA'!B629)&gt;0,'OSNOVNA PLAČA'!B629,"")</f>
        <v>A620</v>
      </c>
      <c r="C629" s="52" t="str">
        <f>+IF(LEN('OSNOVNA PLAČA'!C629)&gt;0,'OSNOVNA PLAČA'!C629,"")</f>
        <v/>
      </c>
      <c r="D629" s="54" t="str">
        <f>+IF(LEN('OSNOVNA PLAČA'!D629)&gt;0,'OSNOVNA PLAČA'!D629,"")</f>
        <v/>
      </c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AA629" s="32"/>
      <c r="AB629" s="32"/>
      <c r="AC629" s="32"/>
      <c r="AD629" s="32"/>
      <c r="AE629" s="32"/>
      <c r="AF629" s="32"/>
      <c r="AG629" s="32"/>
      <c r="AH629" s="32"/>
      <c r="AI629" s="32"/>
      <c r="AJ629" s="32"/>
      <c r="AK629" s="32"/>
      <c r="AL629" s="32"/>
      <c r="AM629" s="32"/>
      <c r="AN629" s="32"/>
      <c r="AO629" s="32"/>
      <c r="AP629" s="32"/>
      <c r="AQ629" s="32"/>
      <c r="AR629" s="32"/>
      <c r="AS629" s="32"/>
      <c r="AT629" s="32"/>
      <c r="AU629" s="32"/>
      <c r="AV629" s="32"/>
    </row>
    <row r="630" spans="1:48" ht="28.5" customHeight="1" x14ac:dyDescent="0.25">
      <c r="A630" s="51">
        <f>'OSNOVNA PLAČA'!A630</f>
        <v>621</v>
      </c>
      <c r="B630" s="155" t="str">
        <f>+IF(LEN('OSNOVNA PLAČA'!B630)&gt;0,'OSNOVNA PLAČA'!B630,"")</f>
        <v>A621</v>
      </c>
      <c r="C630" s="52" t="str">
        <f>+IF(LEN('OSNOVNA PLAČA'!C630)&gt;0,'OSNOVNA PLAČA'!C630,"")</f>
        <v/>
      </c>
      <c r="D630" s="54" t="str">
        <f>+IF(LEN('OSNOVNA PLAČA'!D630)&gt;0,'OSNOVNA PLAČA'!D630,"")</f>
        <v/>
      </c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AA630" s="32"/>
      <c r="AB630" s="32"/>
      <c r="AC630" s="32"/>
      <c r="AD630" s="32"/>
      <c r="AE630" s="32"/>
      <c r="AF630" s="32"/>
      <c r="AG630" s="32"/>
      <c r="AH630" s="32"/>
      <c r="AI630" s="32"/>
      <c r="AJ630" s="32"/>
      <c r="AK630" s="32"/>
      <c r="AL630" s="32"/>
      <c r="AM630" s="32"/>
      <c r="AN630" s="32"/>
      <c r="AO630" s="32"/>
      <c r="AP630" s="32"/>
      <c r="AQ630" s="32"/>
      <c r="AR630" s="32"/>
      <c r="AS630" s="32"/>
      <c r="AT630" s="32"/>
      <c r="AU630" s="32"/>
      <c r="AV630" s="32"/>
    </row>
    <row r="631" spans="1:48" ht="28.5" customHeight="1" x14ac:dyDescent="0.25">
      <c r="A631" s="51">
        <f>'OSNOVNA PLAČA'!A631</f>
        <v>622</v>
      </c>
      <c r="B631" s="155" t="str">
        <f>+IF(LEN('OSNOVNA PLAČA'!B631)&gt;0,'OSNOVNA PLAČA'!B631,"")</f>
        <v>A622</v>
      </c>
      <c r="C631" s="52" t="str">
        <f>+IF(LEN('OSNOVNA PLAČA'!C631)&gt;0,'OSNOVNA PLAČA'!C631,"")</f>
        <v/>
      </c>
      <c r="D631" s="54" t="str">
        <f>+IF(LEN('OSNOVNA PLAČA'!D631)&gt;0,'OSNOVNA PLAČA'!D631,"")</f>
        <v/>
      </c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AA631" s="32"/>
      <c r="AB631" s="32"/>
      <c r="AC631" s="32"/>
      <c r="AD631" s="32"/>
      <c r="AE631" s="32"/>
      <c r="AF631" s="32"/>
      <c r="AG631" s="32"/>
      <c r="AH631" s="32"/>
      <c r="AI631" s="32"/>
      <c r="AJ631" s="32"/>
      <c r="AK631" s="32"/>
      <c r="AL631" s="32"/>
      <c r="AM631" s="32"/>
      <c r="AN631" s="32"/>
      <c r="AO631" s="32"/>
      <c r="AP631" s="32"/>
      <c r="AQ631" s="32"/>
      <c r="AR631" s="32"/>
      <c r="AS631" s="32"/>
      <c r="AT631" s="32"/>
      <c r="AU631" s="32"/>
      <c r="AV631" s="32"/>
    </row>
    <row r="632" spans="1:48" ht="28.5" customHeight="1" x14ac:dyDescent="0.25">
      <c r="A632" s="51">
        <f>'OSNOVNA PLAČA'!A632</f>
        <v>623</v>
      </c>
      <c r="B632" s="155" t="str">
        <f>+IF(LEN('OSNOVNA PLAČA'!B632)&gt;0,'OSNOVNA PLAČA'!B632,"")</f>
        <v>A623</v>
      </c>
      <c r="C632" s="52" t="str">
        <f>+IF(LEN('OSNOVNA PLAČA'!C632)&gt;0,'OSNOVNA PLAČA'!C632,"")</f>
        <v/>
      </c>
      <c r="D632" s="54" t="str">
        <f>+IF(LEN('OSNOVNA PLAČA'!D632)&gt;0,'OSNOVNA PLAČA'!D632,"")</f>
        <v/>
      </c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AA632" s="32"/>
      <c r="AB632" s="32"/>
      <c r="AC632" s="32"/>
      <c r="AD632" s="32"/>
      <c r="AE632" s="32"/>
      <c r="AF632" s="32"/>
      <c r="AG632" s="32"/>
      <c r="AH632" s="32"/>
      <c r="AI632" s="32"/>
      <c r="AJ632" s="32"/>
      <c r="AK632" s="32"/>
      <c r="AL632" s="32"/>
      <c r="AM632" s="32"/>
      <c r="AN632" s="32"/>
      <c r="AO632" s="32"/>
      <c r="AP632" s="32"/>
      <c r="AQ632" s="32"/>
      <c r="AR632" s="32"/>
      <c r="AS632" s="32"/>
      <c r="AT632" s="32"/>
      <c r="AU632" s="32"/>
      <c r="AV632" s="32"/>
    </row>
    <row r="633" spans="1:48" ht="28.5" customHeight="1" x14ac:dyDescent="0.25">
      <c r="A633" s="51">
        <f>'OSNOVNA PLAČA'!A633</f>
        <v>624</v>
      </c>
      <c r="B633" s="155" t="str">
        <f>+IF(LEN('OSNOVNA PLAČA'!B633)&gt;0,'OSNOVNA PLAČA'!B633,"")</f>
        <v>A624</v>
      </c>
      <c r="C633" s="52" t="str">
        <f>+IF(LEN('OSNOVNA PLAČA'!C633)&gt;0,'OSNOVNA PLAČA'!C633,"")</f>
        <v/>
      </c>
      <c r="D633" s="54" t="str">
        <f>+IF(LEN('OSNOVNA PLAČA'!D633)&gt;0,'OSNOVNA PLAČA'!D633,"")</f>
        <v/>
      </c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AA633" s="32"/>
      <c r="AB633" s="32"/>
      <c r="AC633" s="32"/>
      <c r="AD633" s="32"/>
      <c r="AE633" s="32"/>
      <c r="AF633" s="32"/>
      <c r="AG633" s="32"/>
      <c r="AH633" s="32"/>
      <c r="AI633" s="32"/>
      <c r="AJ633" s="32"/>
      <c r="AK633" s="32"/>
      <c r="AL633" s="32"/>
      <c r="AM633" s="32"/>
      <c r="AN633" s="32"/>
      <c r="AO633" s="32"/>
      <c r="AP633" s="32"/>
      <c r="AQ633" s="32"/>
      <c r="AR633" s="32"/>
      <c r="AS633" s="32"/>
      <c r="AT633" s="32"/>
      <c r="AU633" s="32"/>
      <c r="AV633" s="32"/>
    </row>
    <row r="634" spans="1:48" ht="28.5" customHeight="1" x14ac:dyDescent="0.25">
      <c r="A634" s="51">
        <f>'OSNOVNA PLAČA'!A634</f>
        <v>625</v>
      </c>
      <c r="B634" s="155" t="str">
        <f>+IF(LEN('OSNOVNA PLAČA'!B634)&gt;0,'OSNOVNA PLAČA'!B634,"")</f>
        <v>A625</v>
      </c>
      <c r="C634" s="52" t="str">
        <f>+IF(LEN('OSNOVNA PLAČA'!C634)&gt;0,'OSNOVNA PLAČA'!C634,"")</f>
        <v/>
      </c>
      <c r="D634" s="54" t="str">
        <f>+IF(LEN('OSNOVNA PLAČA'!D634)&gt;0,'OSNOVNA PLAČA'!D634,"")</f>
        <v/>
      </c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AA634" s="32"/>
      <c r="AB634" s="32"/>
      <c r="AC634" s="32"/>
      <c r="AD634" s="32"/>
      <c r="AE634" s="32"/>
      <c r="AF634" s="32"/>
      <c r="AG634" s="32"/>
      <c r="AH634" s="32"/>
      <c r="AI634" s="32"/>
      <c r="AJ634" s="32"/>
      <c r="AK634" s="32"/>
      <c r="AL634" s="32"/>
      <c r="AM634" s="32"/>
      <c r="AN634" s="32"/>
      <c r="AO634" s="32"/>
      <c r="AP634" s="32"/>
      <c r="AQ634" s="32"/>
      <c r="AR634" s="32"/>
      <c r="AS634" s="32"/>
      <c r="AT634" s="32"/>
      <c r="AU634" s="32"/>
      <c r="AV634" s="32"/>
    </row>
    <row r="635" spans="1:48" ht="28.5" customHeight="1" x14ac:dyDescent="0.25">
      <c r="A635" s="51">
        <f>'OSNOVNA PLAČA'!A635</f>
        <v>626</v>
      </c>
      <c r="B635" s="155" t="str">
        <f>+IF(LEN('OSNOVNA PLAČA'!B635)&gt;0,'OSNOVNA PLAČA'!B635,"")</f>
        <v>A626</v>
      </c>
      <c r="C635" s="52" t="str">
        <f>+IF(LEN('OSNOVNA PLAČA'!C635)&gt;0,'OSNOVNA PLAČA'!C635,"")</f>
        <v/>
      </c>
      <c r="D635" s="54" t="str">
        <f>+IF(LEN('OSNOVNA PLAČA'!D635)&gt;0,'OSNOVNA PLAČA'!D635,"")</f>
        <v/>
      </c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AA635" s="32"/>
      <c r="AB635" s="32"/>
      <c r="AC635" s="32"/>
      <c r="AD635" s="32"/>
      <c r="AE635" s="32"/>
      <c r="AF635" s="32"/>
      <c r="AG635" s="32"/>
      <c r="AH635" s="32"/>
      <c r="AI635" s="32"/>
      <c r="AJ635" s="32"/>
      <c r="AK635" s="32"/>
      <c r="AL635" s="32"/>
      <c r="AM635" s="32"/>
      <c r="AN635" s="32"/>
      <c r="AO635" s="32"/>
      <c r="AP635" s="32"/>
      <c r="AQ635" s="32"/>
      <c r="AR635" s="32"/>
      <c r="AS635" s="32"/>
      <c r="AT635" s="32"/>
      <c r="AU635" s="32"/>
      <c r="AV635" s="32"/>
    </row>
    <row r="636" spans="1:48" ht="28.5" customHeight="1" x14ac:dyDescent="0.25">
      <c r="A636" s="51">
        <f>'OSNOVNA PLAČA'!A636</f>
        <v>627</v>
      </c>
      <c r="B636" s="155" t="str">
        <f>+IF(LEN('OSNOVNA PLAČA'!B636)&gt;0,'OSNOVNA PLAČA'!B636,"")</f>
        <v>A627</v>
      </c>
      <c r="C636" s="52" t="str">
        <f>+IF(LEN('OSNOVNA PLAČA'!C636)&gt;0,'OSNOVNA PLAČA'!C636,"")</f>
        <v/>
      </c>
      <c r="D636" s="54" t="str">
        <f>+IF(LEN('OSNOVNA PLAČA'!D636)&gt;0,'OSNOVNA PLAČA'!D636,"")</f>
        <v/>
      </c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AA636" s="32"/>
      <c r="AB636" s="32"/>
      <c r="AC636" s="32"/>
      <c r="AD636" s="32"/>
      <c r="AE636" s="32"/>
      <c r="AF636" s="32"/>
      <c r="AG636" s="32"/>
      <c r="AH636" s="32"/>
      <c r="AI636" s="32"/>
      <c r="AJ636" s="32"/>
      <c r="AK636" s="32"/>
      <c r="AL636" s="32"/>
      <c r="AM636" s="32"/>
      <c r="AN636" s="32"/>
      <c r="AO636" s="32"/>
      <c r="AP636" s="32"/>
      <c r="AQ636" s="32"/>
      <c r="AR636" s="32"/>
      <c r="AS636" s="32"/>
      <c r="AT636" s="32"/>
      <c r="AU636" s="32"/>
      <c r="AV636" s="32"/>
    </row>
    <row r="637" spans="1:48" ht="28.5" customHeight="1" x14ac:dyDescent="0.25">
      <c r="A637" s="51">
        <f>'OSNOVNA PLAČA'!A637</f>
        <v>628</v>
      </c>
      <c r="B637" s="155" t="str">
        <f>+IF(LEN('OSNOVNA PLAČA'!B637)&gt;0,'OSNOVNA PLAČA'!B637,"")</f>
        <v>A628</v>
      </c>
      <c r="C637" s="52" t="str">
        <f>+IF(LEN('OSNOVNA PLAČA'!C637)&gt;0,'OSNOVNA PLAČA'!C637,"")</f>
        <v/>
      </c>
      <c r="D637" s="54" t="str">
        <f>+IF(LEN('OSNOVNA PLAČA'!D637)&gt;0,'OSNOVNA PLAČA'!D637,"")</f>
        <v/>
      </c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AA637" s="32"/>
      <c r="AB637" s="32"/>
      <c r="AC637" s="32"/>
      <c r="AD637" s="32"/>
      <c r="AE637" s="32"/>
      <c r="AF637" s="32"/>
      <c r="AG637" s="32"/>
      <c r="AH637" s="32"/>
      <c r="AI637" s="32"/>
      <c r="AJ637" s="32"/>
      <c r="AK637" s="32"/>
      <c r="AL637" s="32"/>
      <c r="AM637" s="32"/>
      <c r="AN637" s="32"/>
      <c r="AO637" s="32"/>
      <c r="AP637" s="32"/>
      <c r="AQ637" s="32"/>
      <c r="AR637" s="32"/>
      <c r="AS637" s="32"/>
      <c r="AT637" s="32"/>
      <c r="AU637" s="32"/>
      <c r="AV637" s="32"/>
    </row>
    <row r="638" spans="1:48" ht="28.5" customHeight="1" x14ac:dyDescent="0.25">
      <c r="A638" s="51">
        <f>'OSNOVNA PLAČA'!A638</f>
        <v>629</v>
      </c>
      <c r="B638" s="155" t="str">
        <f>+IF(LEN('OSNOVNA PLAČA'!B638)&gt;0,'OSNOVNA PLAČA'!B638,"")</f>
        <v>A629</v>
      </c>
      <c r="C638" s="52" t="str">
        <f>+IF(LEN('OSNOVNA PLAČA'!C638)&gt;0,'OSNOVNA PLAČA'!C638,"")</f>
        <v/>
      </c>
      <c r="D638" s="54" t="str">
        <f>+IF(LEN('OSNOVNA PLAČA'!D638)&gt;0,'OSNOVNA PLAČA'!D638,"")</f>
        <v/>
      </c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AA638" s="32"/>
      <c r="AB638" s="32"/>
      <c r="AC638" s="32"/>
      <c r="AD638" s="32"/>
      <c r="AE638" s="32"/>
      <c r="AF638" s="32"/>
      <c r="AG638" s="32"/>
      <c r="AH638" s="32"/>
      <c r="AI638" s="32"/>
      <c r="AJ638" s="32"/>
      <c r="AK638" s="32"/>
      <c r="AL638" s="32"/>
      <c r="AM638" s="32"/>
      <c r="AN638" s="32"/>
      <c r="AO638" s="32"/>
      <c r="AP638" s="32"/>
      <c r="AQ638" s="32"/>
      <c r="AR638" s="32"/>
      <c r="AS638" s="32"/>
      <c r="AT638" s="32"/>
      <c r="AU638" s="32"/>
      <c r="AV638" s="32"/>
    </row>
    <row r="639" spans="1:48" ht="28.5" customHeight="1" x14ac:dyDescent="0.25">
      <c r="A639" s="51">
        <f>'OSNOVNA PLAČA'!A639</f>
        <v>630</v>
      </c>
      <c r="B639" s="155" t="str">
        <f>+IF(LEN('OSNOVNA PLAČA'!B639)&gt;0,'OSNOVNA PLAČA'!B639,"")</f>
        <v>A630</v>
      </c>
      <c r="C639" s="52" t="str">
        <f>+IF(LEN('OSNOVNA PLAČA'!C639)&gt;0,'OSNOVNA PLAČA'!C639,"")</f>
        <v/>
      </c>
      <c r="D639" s="54" t="str">
        <f>+IF(LEN('OSNOVNA PLAČA'!D639)&gt;0,'OSNOVNA PLAČA'!D639,"")</f>
        <v/>
      </c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AA639" s="32"/>
      <c r="AB639" s="32"/>
      <c r="AC639" s="32"/>
      <c r="AD639" s="32"/>
      <c r="AE639" s="32"/>
      <c r="AF639" s="32"/>
      <c r="AG639" s="32"/>
      <c r="AH639" s="32"/>
      <c r="AI639" s="32"/>
      <c r="AJ639" s="32"/>
      <c r="AK639" s="32"/>
      <c r="AL639" s="32"/>
      <c r="AM639" s="32"/>
      <c r="AN639" s="32"/>
      <c r="AO639" s="32"/>
      <c r="AP639" s="32"/>
      <c r="AQ639" s="32"/>
      <c r="AR639" s="32"/>
      <c r="AS639" s="32"/>
      <c r="AT639" s="32"/>
      <c r="AU639" s="32"/>
      <c r="AV639" s="32"/>
    </row>
    <row r="640" spans="1:48" ht="28.5" customHeight="1" x14ac:dyDescent="0.25">
      <c r="A640" s="51">
        <f>'OSNOVNA PLAČA'!A640</f>
        <v>631</v>
      </c>
      <c r="B640" s="155" t="str">
        <f>+IF(LEN('OSNOVNA PLAČA'!B640)&gt;0,'OSNOVNA PLAČA'!B640,"")</f>
        <v>A631</v>
      </c>
      <c r="C640" s="52" t="str">
        <f>+IF(LEN('OSNOVNA PLAČA'!C640)&gt;0,'OSNOVNA PLAČA'!C640,"")</f>
        <v/>
      </c>
      <c r="D640" s="54" t="str">
        <f>+IF(LEN('OSNOVNA PLAČA'!D640)&gt;0,'OSNOVNA PLAČA'!D640,"")</f>
        <v/>
      </c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AA640" s="32"/>
      <c r="AB640" s="32"/>
      <c r="AC640" s="32"/>
      <c r="AD640" s="32"/>
      <c r="AE640" s="32"/>
      <c r="AF640" s="32"/>
      <c r="AG640" s="32"/>
      <c r="AH640" s="32"/>
      <c r="AI640" s="32"/>
      <c r="AJ640" s="32"/>
      <c r="AK640" s="32"/>
      <c r="AL640" s="32"/>
      <c r="AM640" s="32"/>
      <c r="AN640" s="32"/>
      <c r="AO640" s="32"/>
      <c r="AP640" s="32"/>
      <c r="AQ640" s="32"/>
      <c r="AR640" s="32"/>
      <c r="AS640" s="32"/>
      <c r="AT640" s="32"/>
      <c r="AU640" s="32"/>
      <c r="AV640" s="32"/>
    </row>
    <row r="641" spans="1:48" ht="28.5" customHeight="1" x14ac:dyDescent="0.25">
      <c r="A641" s="51">
        <f>'OSNOVNA PLAČA'!A641</f>
        <v>632</v>
      </c>
      <c r="B641" s="155" t="str">
        <f>+IF(LEN('OSNOVNA PLAČA'!B641)&gt;0,'OSNOVNA PLAČA'!B641,"")</f>
        <v>A632</v>
      </c>
      <c r="C641" s="52" t="str">
        <f>+IF(LEN('OSNOVNA PLAČA'!C641)&gt;0,'OSNOVNA PLAČA'!C641,"")</f>
        <v/>
      </c>
      <c r="D641" s="54" t="str">
        <f>+IF(LEN('OSNOVNA PLAČA'!D641)&gt;0,'OSNOVNA PLAČA'!D641,"")</f>
        <v/>
      </c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AA641" s="32"/>
      <c r="AB641" s="32"/>
      <c r="AC641" s="32"/>
      <c r="AD641" s="32"/>
      <c r="AE641" s="32"/>
      <c r="AF641" s="32"/>
      <c r="AG641" s="32"/>
      <c r="AH641" s="32"/>
      <c r="AI641" s="32"/>
      <c r="AJ641" s="32"/>
      <c r="AK641" s="32"/>
      <c r="AL641" s="32"/>
      <c r="AM641" s="32"/>
      <c r="AN641" s="32"/>
      <c r="AO641" s="32"/>
      <c r="AP641" s="32"/>
      <c r="AQ641" s="32"/>
      <c r="AR641" s="32"/>
      <c r="AS641" s="32"/>
      <c r="AT641" s="32"/>
      <c r="AU641" s="32"/>
      <c r="AV641" s="32"/>
    </row>
    <row r="642" spans="1:48" ht="28.5" customHeight="1" x14ac:dyDescent="0.25">
      <c r="A642" s="51">
        <f>'OSNOVNA PLAČA'!A642</f>
        <v>633</v>
      </c>
      <c r="B642" s="155" t="str">
        <f>+IF(LEN('OSNOVNA PLAČA'!B642)&gt;0,'OSNOVNA PLAČA'!B642,"")</f>
        <v>A633</v>
      </c>
      <c r="C642" s="52" t="str">
        <f>+IF(LEN('OSNOVNA PLAČA'!C642)&gt;0,'OSNOVNA PLAČA'!C642,"")</f>
        <v/>
      </c>
      <c r="D642" s="54" t="str">
        <f>+IF(LEN('OSNOVNA PLAČA'!D642)&gt;0,'OSNOVNA PLAČA'!D642,"")</f>
        <v/>
      </c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AA642" s="32"/>
      <c r="AB642" s="32"/>
      <c r="AC642" s="32"/>
      <c r="AD642" s="32"/>
      <c r="AE642" s="32"/>
      <c r="AF642" s="32"/>
      <c r="AG642" s="32"/>
      <c r="AH642" s="32"/>
      <c r="AI642" s="32"/>
      <c r="AJ642" s="32"/>
      <c r="AK642" s="32"/>
      <c r="AL642" s="32"/>
      <c r="AM642" s="32"/>
      <c r="AN642" s="32"/>
      <c r="AO642" s="32"/>
      <c r="AP642" s="32"/>
      <c r="AQ642" s="32"/>
      <c r="AR642" s="32"/>
      <c r="AS642" s="32"/>
      <c r="AT642" s="32"/>
      <c r="AU642" s="32"/>
      <c r="AV642" s="32"/>
    </row>
    <row r="643" spans="1:48" ht="28.5" customHeight="1" x14ac:dyDescent="0.25">
      <c r="A643" s="51">
        <f>'OSNOVNA PLAČA'!A643</f>
        <v>634</v>
      </c>
      <c r="B643" s="155" t="str">
        <f>+IF(LEN('OSNOVNA PLAČA'!B643)&gt;0,'OSNOVNA PLAČA'!B643,"")</f>
        <v>A634</v>
      </c>
      <c r="C643" s="52" t="str">
        <f>+IF(LEN('OSNOVNA PLAČA'!C643)&gt;0,'OSNOVNA PLAČA'!C643,"")</f>
        <v/>
      </c>
      <c r="D643" s="54" t="str">
        <f>+IF(LEN('OSNOVNA PLAČA'!D643)&gt;0,'OSNOVNA PLAČA'!D643,"")</f>
        <v/>
      </c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AA643" s="32"/>
      <c r="AB643" s="32"/>
      <c r="AC643" s="32"/>
      <c r="AD643" s="32"/>
      <c r="AE643" s="32"/>
      <c r="AF643" s="32"/>
      <c r="AG643" s="32"/>
      <c r="AH643" s="32"/>
      <c r="AI643" s="32"/>
      <c r="AJ643" s="32"/>
      <c r="AK643" s="32"/>
      <c r="AL643" s="32"/>
      <c r="AM643" s="32"/>
      <c r="AN643" s="32"/>
      <c r="AO643" s="32"/>
      <c r="AP643" s="32"/>
      <c r="AQ643" s="32"/>
      <c r="AR643" s="32"/>
      <c r="AS643" s="32"/>
      <c r="AT643" s="32"/>
      <c r="AU643" s="32"/>
      <c r="AV643" s="32"/>
    </row>
    <row r="644" spans="1:48" ht="28.5" customHeight="1" x14ac:dyDescent="0.25">
      <c r="A644" s="51">
        <f>'OSNOVNA PLAČA'!A644</f>
        <v>635</v>
      </c>
      <c r="B644" s="155" t="str">
        <f>+IF(LEN('OSNOVNA PLAČA'!B644)&gt;0,'OSNOVNA PLAČA'!B644,"")</f>
        <v>A635</v>
      </c>
      <c r="C644" s="52" t="str">
        <f>+IF(LEN('OSNOVNA PLAČA'!C644)&gt;0,'OSNOVNA PLAČA'!C644,"")</f>
        <v/>
      </c>
      <c r="D644" s="54" t="str">
        <f>+IF(LEN('OSNOVNA PLAČA'!D644)&gt;0,'OSNOVNA PLAČA'!D644,"")</f>
        <v/>
      </c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AA644" s="32"/>
      <c r="AB644" s="32"/>
      <c r="AC644" s="32"/>
      <c r="AD644" s="32"/>
      <c r="AE644" s="32"/>
      <c r="AF644" s="32"/>
      <c r="AG644" s="32"/>
      <c r="AH644" s="32"/>
      <c r="AI644" s="32"/>
      <c r="AJ644" s="32"/>
      <c r="AK644" s="32"/>
      <c r="AL644" s="32"/>
      <c r="AM644" s="32"/>
      <c r="AN644" s="32"/>
      <c r="AO644" s="32"/>
      <c r="AP644" s="32"/>
      <c r="AQ644" s="32"/>
      <c r="AR644" s="32"/>
      <c r="AS644" s="32"/>
      <c r="AT644" s="32"/>
      <c r="AU644" s="32"/>
      <c r="AV644" s="32"/>
    </row>
    <row r="645" spans="1:48" ht="28.5" customHeight="1" x14ac:dyDescent="0.25">
      <c r="A645" s="51">
        <f>'OSNOVNA PLAČA'!A645</f>
        <v>636</v>
      </c>
      <c r="B645" s="155" t="str">
        <f>+IF(LEN('OSNOVNA PLAČA'!B645)&gt;0,'OSNOVNA PLAČA'!B645,"")</f>
        <v>A636</v>
      </c>
      <c r="C645" s="52" t="str">
        <f>+IF(LEN('OSNOVNA PLAČA'!C645)&gt;0,'OSNOVNA PLAČA'!C645,"")</f>
        <v/>
      </c>
      <c r="D645" s="54" t="str">
        <f>+IF(LEN('OSNOVNA PLAČA'!D645)&gt;0,'OSNOVNA PLAČA'!D645,"")</f>
        <v/>
      </c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AA645" s="32"/>
      <c r="AB645" s="32"/>
      <c r="AC645" s="32"/>
      <c r="AD645" s="32"/>
      <c r="AE645" s="32"/>
      <c r="AF645" s="32"/>
      <c r="AG645" s="32"/>
      <c r="AH645" s="32"/>
      <c r="AI645" s="32"/>
      <c r="AJ645" s="32"/>
      <c r="AK645" s="32"/>
      <c r="AL645" s="32"/>
      <c r="AM645" s="32"/>
      <c r="AN645" s="32"/>
      <c r="AO645" s="32"/>
      <c r="AP645" s="32"/>
      <c r="AQ645" s="32"/>
      <c r="AR645" s="32"/>
      <c r="AS645" s="32"/>
      <c r="AT645" s="32"/>
      <c r="AU645" s="32"/>
      <c r="AV645" s="32"/>
    </row>
    <row r="646" spans="1:48" ht="28.5" customHeight="1" x14ac:dyDescent="0.25">
      <c r="A646" s="51">
        <f>'OSNOVNA PLAČA'!A646</f>
        <v>637</v>
      </c>
      <c r="B646" s="155" t="str">
        <f>+IF(LEN('OSNOVNA PLAČA'!B646)&gt;0,'OSNOVNA PLAČA'!B646,"")</f>
        <v>A637</v>
      </c>
      <c r="C646" s="52" t="str">
        <f>+IF(LEN('OSNOVNA PLAČA'!C646)&gt;0,'OSNOVNA PLAČA'!C646,"")</f>
        <v/>
      </c>
      <c r="D646" s="54" t="str">
        <f>+IF(LEN('OSNOVNA PLAČA'!D646)&gt;0,'OSNOVNA PLAČA'!D646,"")</f>
        <v/>
      </c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AA646" s="32"/>
      <c r="AB646" s="32"/>
      <c r="AC646" s="32"/>
      <c r="AD646" s="32"/>
      <c r="AE646" s="32"/>
      <c r="AF646" s="32"/>
      <c r="AG646" s="32"/>
      <c r="AH646" s="32"/>
      <c r="AI646" s="32"/>
      <c r="AJ646" s="32"/>
      <c r="AK646" s="32"/>
      <c r="AL646" s="32"/>
      <c r="AM646" s="32"/>
      <c r="AN646" s="32"/>
      <c r="AO646" s="32"/>
      <c r="AP646" s="32"/>
      <c r="AQ646" s="32"/>
      <c r="AR646" s="32"/>
      <c r="AS646" s="32"/>
      <c r="AT646" s="32"/>
      <c r="AU646" s="32"/>
      <c r="AV646" s="32"/>
    </row>
    <row r="647" spans="1:48" ht="28.5" customHeight="1" x14ac:dyDescent="0.25">
      <c r="A647" s="51">
        <f>'OSNOVNA PLAČA'!A647</f>
        <v>638</v>
      </c>
      <c r="B647" s="155" t="str">
        <f>+IF(LEN('OSNOVNA PLAČA'!B647)&gt;0,'OSNOVNA PLAČA'!B647,"")</f>
        <v>A638</v>
      </c>
      <c r="C647" s="52" t="str">
        <f>+IF(LEN('OSNOVNA PLAČA'!C647)&gt;0,'OSNOVNA PLAČA'!C647,"")</f>
        <v/>
      </c>
      <c r="D647" s="54" t="str">
        <f>+IF(LEN('OSNOVNA PLAČA'!D647)&gt;0,'OSNOVNA PLAČA'!D647,"")</f>
        <v/>
      </c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AA647" s="32"/>
      <c r="AB647" s="32"/>
      <c r="AC647" s="32"/>
      <c r="AD647" s="32"/>
      <c r="AE647" s="32"/>
      <c r="AF647" s="32"/>
      <c r="AG647" s="32"/>
      <c r="AH647" s="32"/>
      <c r="AI647" s="32"/>
      <c r="AJ647" s="32"/>
      <c r="AK647" s="32"/>
      <c r="AL647" s="32"/>
      <c r="AM647" s="32"/>
      <c r="AN647" s="32"/>
      <c r="AO647" s="32"/>
      <c r="AP647" s="32"/>
      <c r="AQ647" s="32"/>
      <c r="AR647" s="32"/>
      <c r="AS647" s="32"/>
      <c r="AT647" s="32"/>
      <c r="AU647" s="32"/>
      <c r="AV647" s="32"/>
    </row>
    <row r="648" spans="1:48" ht="28.5" customHeight="1" x14ac:dyDescent="0.25">
      <c r="A648" s="51">
        <f>'OSNOVNA PLAČA'!A648</f>
        <v>639</v>
      </c>
      <c r="B648" s="155" t="str">
        <f>+IF(LEN('OSNOVNA PLAČA'!B648)&gt;0,'OSNOVNA PLAČA'!B648,"")</f>
        <v>A639</v>
      </c>
      <c r="C648" s="52" t="str">
        <f>+IF(LEN('OSNOVNA PLAČA'!C648)&gt;0,'OSNOVNA PLAČA'!C648,"")</f>
        <v/>
      </c>
      <c r="D648" s="54" t="str">
        <f>+IF(LEN('OSNOVNA PLAČA'!D648)&gt;0,'OSNOVNA PLAČA'!D648,"")</f>
        <v/>
      </c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AA648" s="32"/>
      <c r="AB648" s="32"/>
      <c r="AC648" s="32"/>
      <c r="AD648" s="32"/>
      <c r="AE648" s="32"/>
      <c r="AF648" s="32"/>
      <c r="AG648" s="32"/>
      <c r="AH648" s="32"/>
      <c r="AI648" s="32"/>
      <c r="AJ648" s="32"/>
      <c r="AK648" s="32"/>
      <c r="AL648" s="32"/>
      <c r="AM648" s="32"/>
      <c r="AN648" s="32"/>
      <c r="AO648" s="32"/>
      <c r="AP648" s="32"/>
      <c r="AQ648" s="32"/>
      <c r="AR648" s="32"/>
      <c r="AS648" s="32"/>
      <c r="AT648" s="32"/>
      <c r="AU648" s="32"/>
      <c r="AV648" s="32"/>
    </row>
    <row r="649" spans="1:48" ht="28.5" customHeight="1" x14ac:dyDescent="0.25">
      <c r="A649" s="51">
        <f>'OSNOVNA PLAČA'!A649</f>
        <v>640</v>
      </c>
      <c r="B649" s="155" t="str">
        <f>+IF(LEN('OSNOVNA PLAČA'!B649)&gt;0,'OSNOVNA PLAČA'!B649,"")</f>
        <v>A640</v>
      </c>
      <c r="C649" s="52" t="str">
        <f>+IF(LEN('OSNOVNA PLAČA'!C649)&gt;0,'OSNOVNA PLAČA'!C649,"")</f>
        <v/>
      </c>
      <c r="D649" s="54" t="str">
        <f>+IF(LEN('OSNOVNA PLAČA'!D649)&gt;0,'OSNOVNA PLAČA'!D649,"")</f>
        <v/>
      </c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AA649" s="32"/>
      <c r="AB649" s="32"/>
      <c r="AC649" s="32"/>
      <c r="AD649" s="32"/>
      <c r="AE649" s="32"/>
      <c r="AF649" s="32"/>
      <c r="AG649" s="32"/>
      <c r="AH649" s="32"/>
      <c r="AI649" s="32"/>
      <c r="AJ649" s="32"/>
      <c r="AK649" s="32"/>
      <c r="AL649" s="32"/>
      <c r="AM649" s="32"/>
      <c r="AN649" s="32"/>
      <c r="AO649" s="32"/>
      <c r="AP649" s="32"/>
      <c r="AQ649" s="32"/>
      <c r="AR649" s="32"/>
      <c r="AS649" s="32"/>
      <c r="AT649" s="32"/>
      <c r="AU649" s="32"/>
      <c r="AV649" s="32"/>
    </row>
    <row r="650" spans="1:48" ht="28.5" customHeight="1" x14ac:dyDescent="0.25">
      <c r="A650" s="51">
        <f>'OSNOVNA PLAČA'!A650</f>
        <v>641</v>
      </c>
      <c r="B650" s="155" t="str">
        <f>+IF(LEN('OSNOVNA PLAČA'!B650)&gt;0,'OSNOVNA PLAČA'!B650,"")</f>
        <v>A641</v>
      </c>
      <c r="C650" s="52" t="str">
        <f>+IF(LEN('OSNOVNA PLAČA'!C650)&gt;0,'OSNOVNA PLAČA'!C650,"")</f>
        <v/>
      </c>
      <c r="D650" s="54" t="str">
        <f>+IF(LEN('OSNOVNA PLAČA'!D650)&gt;0,'OSNOVNA PLAČA'!D650,"")</f>
        <v/>
      </c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AA650" s="32"/>
      <c r="AB650" s="32"/>
      <c r="AC650" s="32"/>
      <c r="AD650" s="32"/>
      <c r="AE650" s="32"/>
      <c r="AF650" s="32"/>
      <c r="AG650" s="32"/>
      <c r="AH650" s="32"/>
      <c r="AI650" s="32"/>
      <c r="AJ650" s="32"/>
      <c r="AK650" s="32"/>
      <c r="AL650" s="32"/>
      <c r="AM650" s="32"/>
      <c r="AN650" s="32"/>
      <c r="AO650" s="32"/>
      <c r="AP650" s="32"/>
      <c r="AQ650" s="32"/>
      <c r="AR650" s="32"/>
      <c r="AS650" s="32"/>
      <c r="AT650" s="32"/>
      <c r="AU650" s="32"/>
      <c r="AV650" s="32"/>
    </row>
    <row r="651" spans="1:48" ht="28.5" customHeight="1" x14ac:dyDescent="0.25">
      <c r="A651" s="51">
        <f>'OSNOVNA PLAČA'!A651</f>
        <v>642</v>
      </c>
      <c r="B651" s="155" t="str">
        <f>+IF(LEN('OSNOVNA PLAČA'!B651)&gt;0,'OSNOVNA PLAČA'!B651,"")</f>
        <v>A642</v>
      </c>
      <c r="C651" s="52" t="str">
        <f>+IF(LEN('OSNOVNA PLAČA'!C651)&gt;0,'OSNOVNA PLAČA'!C651,"")</f>
        <v/>
      </c>
      <c r="D651" s="54" t="str">
        <f>+IF(LEN('OSNOVNA PLAČA'!D651)&gt;0,'OSNOVNA PLAČA'!D651,"")</f>
        <v/>
      </c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AA651" s="32"/>
      <c r="AB651" s="32"/>
      <c r="AC651" s="32"/>
      <c r="AD651" s="32"/>
      <c r="AE651" s="32"/>
      <c r="AF651" s="32"/>
      <c r="AG651" s="32"/>
      <c r="AH651" s="32"/>
      <c r="AI651" s="32"/>
      <c r="AJ651" s="32"/>
      <c r="AK651" s="32"/>
      <c r="AL651" s="32"/>
      <c r="AM651" s="32"/>
      <c r="AN651" s="32"/>
      <c r="AO651" s="32"/>
      <c r="AP651" s="32"/>
      <c r="AQ651" s="32"/>
      <c r="AR651" s="32"/>
      <c r="AS651" s="32"/>
      <c r="AT651" s="32"/>
      <c r="AU651" s="32"/>
      <c r="AV651" s="32"/>
    </row>
    <row r="652" spans="1:48" ht="28.5" customHeight="1" x14ac:dyDescent="0.25">
      <c r="A652" s="51">
        <f>'OSNOVNA PLAČA'!A652</f>
        <v>643</v>
      </c>
      <c r="B652" s="155" t="str">
        <f>+IF(LEN('OSNOVNA PLAČA'!B652)&gt;0,'OSNOVNA PLAČA'!B652,"")</f>
        <v>A643</v>
      </c>
      <c r="C652" s="52" t="str">
        <f>+IF(LEN('OSNOVNA PLAČA'!C652)&gt;0,'OSNOVNA PLAČA'!C652,"")</f>
        <v/>
      </c>
      <c r="D652" s="54" t="str">
        <f>+IF(LEN('OSNOVNA PLAČA'!D652)&gt;0,'OSNOVNA PLAČA'!D652,"")</f>
        <v/>
      </c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AA652" s="32"/>
      <c r="AB652" s="32"/>
      <c r="AC652" s="32"/>
      <c r="AD652" s="32"/>
      <c r="AE652" s="32"/>
      <c r="AF652" s="32"/>
      <c r="AG652" s="32"/>
      <c r="AH652" s="32"/>
      <c r="AI652" s="32"/>
      <c r="AJ652" s="32"/>
      <c r="AK652" s="32"/>
      <c r="AL652" s="32"/>
      <c r="AM652" s="32"/>
      <c r="AN652" s="32"/>
      <c r="AO652" s="32"/>
      <c r="AP652" s="32"/>
      <c r="AQ652" s="32"/>
      <c r="AR652" s="32"/>
      <c r="AS652" s="32"/>
      <c r="AT652" s="32"/>
      <c r="AU652" s="32"/>
      <c r="AV652" s="32"/>
    </row>
    <row r="653" spans="1:48" ht="28.5" customHeight="1" x14ac:dyDescent="0.25">
      <c r="A653" s="51">
        <f>'OSNOVNA PLAČA'!A653</f>
        <v>644</v>
      </c>
      <c r="B653" s="155" t="str">
        <f>+IF(LEN('OSNOVNA PLAČA'!B653)&gt;0,'OSNOVNA PLAČA'!B653,"")</f>
        <v>A644</v>
      </c>
      <c r="C653" s="52" t="str">
        <f>+IF(LEN('OSNOVNA PLAČA'!C653)&gt;0,'OSNOVNA PLAČA'!C653,"")</f>
        <v/>
      </c>
      <c r="D653" s="54" t="str">
        <f>+IF(LEN('OSNOVNA PLAČA'!D653)&gt;0,'OSNOVNA PLAČA'!D653,"")</f>
        <v/>
      </c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AA653" s="32"/>
      <c r="AB653" s="32"/>
      <c r="AC653" s="32"/>
      <c r="AD653" s="32"/>
      <c r="AE653" s="32"/>
      <c r="AF653" s="32"/>
      <c r="AG653" s="32"/>
      <c r="AH653" s="32"/>
      <c r="AI653" s="32"/>
      <c r="AJ653" s="32"/>
      <c r="AK653" s="32"/>
      <c r="AL653" s="32"/>
      <c r="AM653" s="32"/>
      <c r="AN653" s="32"/>
      <c r="AO653" s="32"/>
      <c r="AP653" s="32"/>
      <c r="AQ653" s="32"/>
      <c r="AR653" s="32"/>
      <c r="AS653" s="32"/>
      <c r="AT653" s="32"/>
      <c r="AU653" s="32"/>
      <c r="AV653" s="32"/>
    </row>
    <row r="654" spans="1:48" ht="28.5" customHeight="1" x14ac:dyDescent="0.25">
      <c r="A654" s="51">
        <f>'OSNOVNA PLAČA'!A654</f>
        <v>645</v>
      </c>
      <c r="B654" s="155" t="str">
        <f>+IF(LEN('OSNOVNA PLAČA'!B654)&gt;0,'OSNOVNA PLAČA'!B654,"")</f>
        <v>A645</v>
      </c>
      <c r="C654" s="52" t="str">
        <f>+IF(LEN('OSNOVNA PLAČA'!C654)&gt;0,'OSNOVNA PLAČA'!C654,"")</f>
        <v/>
      </c>
      <c r="D654" s="54" t="str">
        <f>+IF(LEN('OSNOVNA PLAČA'!D654)&gt;0,'OSNOVNA PLAČA'!D654,"")</f>
        <v/>
      </c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AA654" s="32"/>
      <c r="AB654" s="32"/>
      <c r="AC654" s="32"/>
      <c r="AD654" s="32"/>
      <c r="AE654" s="32"/>
      <c r="AF654" s="32"/>
      <c r="AG654" s="32"/>
      <c r="AH654" s="32"/>
      <c r="AI654" s="32"/>
      <c r="AJ654" s="32"/>
      <c r="AK654" s="32"/>
      <c r="AL654" s="32"/>
      <c r="AM654" s="32"/>
      <c r="AN654" s="32"/>
      <c r="AO654" s="32"/>
      <c r="AP654" s="32"/>
      <c r="AQ654" s="32"/>
      <c r="AR654" s="32"/>
      <c r="AS654" s="32"/>
      <c r="AT654" s="32"/>
      <c r="AU654" s="32"/>
      <c r="AV654" s="32"/>
    </row>
    <row r="655" spans="1:48" ht="28.5" customHeight="1" x14ac:dyDescent="0.25">
      <c r="A655" s="51">
        <f>'OSNOVNA PLAČA'!A655</f>
        <v>646</v>
      </c>
      <c r="B655" s="155" t="str">
        <f>+IF(LEN('OSNOVNA PLAČA'!B655)&gt;0,'OSNOVNA PLAČA'!B655,"")</f>
        <v>A646</v>
      </c>
      <c r="C655" s="52" t="str">
        <f>+IF(LEN('OSNOVNA PLAČA'!C655)&gt;0,'OSNOVNA PLAČA'!C655,"")</f>
        <v/>
      </c>
      <c r="D655" s="54" t="str">
        <f>+IF(LEN('OSNOVNA PLAČA'!D655)&gt;0,'OSNOVNA PLAČA'!D655,"")</f>
        <v/>
      </c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AA655" s="32"/>
      <c r="AB655" s="32"/>
      <c r="AC655" s="32"/>
      <c r="AD655" s="32"/>
      <c r="AE655" s="32"/>
      <c r="AF655" s="32"/>
      <c r="AG655" s="32"/>
      <c r="AH655" s="32"/>
      <c r="AI655" s="32"/>
      <c r="AJ655" s="32"/>
      <c r="AK655" s="32"/>
      <c r="AL655" s="32"/>
      <c r="AM655" s="32"/>
      <c r="AN655" s="32"/>
      <c r="AO655" s="32"/>
      <c r="AP655" s="32"/>
      <c r="AQ655" s="32"/>
      <c r="AR655" s="32"/>
      <c r="AS655" s="32"/>
      <c r="AT655" s="32"/>
      <c r="AU655" s="32"/>
      <c r="AV655" s="32"/>
    </row>
    <row r="656" spans="1:48" ht="28.5" customHeight="1" x14ac:dyDescent="0.25">
      <c r="A656" s="51">
        <f>'OSNOVNA PLAČA'!A656</f>
        <v>647</v>
      </c>
      <c r="B656" s="155" t="str">
        <f>+IF(LEN('OSNOVNA PLAČA'!B656)&gt;0,'OSNOVNA PLAČA'!B656,"")</f>
        <v>A647</v>
      </c>
      <c r="C656" s="52" t="str">
        <f>+IF(LEN('OSNOVNA PLAČA'!C656)&gt;0,'OSNOVNA PLAČA'!C656,"")</f>
        <v/>
      </c>
      <c r="D656" s="54" t="str">
        <f>+IF(LEN('OSNOVNA PLAČA'!D656)&gt;0,'OSNOVNA PLAČA'!D656,"")</f>
        <v/>
      </c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AA656" s="32"/>
      <c r="AB656" s="32"/>
      <c r="AC656" s="32"/>
      <c r="AD656" s="32"/>
      <c r="AE656" s="32"/>
      <c r="AF656" s="32"/>
      <c r="AG656" s="32"/>
      <c r="AH656" s="32"/>
      <c r="AI656" s="32"/>
      <c r="AJ656" s="32"/>
      <c r="AK656" s="32"/>
      <c r="AL656" s="32"/>
      <c r="AM656" s="32"/>
      <c r="AN656" s="32"/>
      <c r="AO656" s="32"/>
      <c r="AP656" s="32"/>
      <c r="AQ656" s="32"/>
      <c r="AR656" s="32"/>
      <c r="AS656" s="32"/>
      <c r="AT656" s="32"/>
      <c r="AU656" s="32"/>
      <c r="AV656" s="32"/>
    </row>
    <row r="657" spans="1:48" ht="28.5" customHeight="1" x14ac:dyDescent="0.25">
      <c r="A657" s="51">
        <f>'OSNOVNA PLAČA'!A657</f>
        <v>648</v>
      </c>
      <c r="B657" s="155" t="str">
        <f>+IF(LEN('OSNOVNA PLAČA'!B657)&gt;0,'OSNOVNA PLAČA'!B657,"")</f>
        <v>A648</v>
      </c>
      <c r="C657" s="52" t="str">
        <f>+IF(LEN('OSNOVNA PLAČA'!C657)&gt;0,'OSNOVNA PLAČA'!C657,"")</f>
        <v/>
      </c>
      <c r="D657" s="54" t="str">
        <f>+IF(LEN('OSNOVNA PLAČA'!D657)&gt;0,'OSNOVNA PLAČA'!D657,"")</f>
        <v/>
      </c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AA657" s="32"/>
      <c r="AB657" s="32"/>
      <c r="AC657" s="32"/>
      <c r="AD657" s="32"/>
      <c r="AE657" s="32"/>
      <c r="AF657" s="32"/>
      <c r="AG657" s="32"/>
      <c r="AH657" s="32"/>
      <c r="AI657" s="32"/>
      <c r="AJ657" s="32"/>
      <c r="AK657" s="32"/>
      <c r="AL657" s="32"/>
      <c r="AM657" s="32"/>
      <c r="AN657" s="32"/>
      <c r="AO657" s="32"/>
      <c r="AP657" s="32"/>
      <c r="AQ657" s="32"/>
      <c r="AR657" s="32"/>
      <c r="AS657" s="32"/>
      <c r="AT657" s="32"/>
      <c r="AU657" s="32"/>
      <c r="AV657" s="32"/>
    </row>
    <row r="658" spans="1:48" ht="28.5" customHeight="1" x14ac:dyDescent="0.25">
      <c r="A658" s="51">
        <f>'OSNOVNA PLAČA'!A658</f>
        <v>649</v>
      </c>
      <c r="B658" s="155" t="str">
        <f>+IF(LEN('OSNOVNA PLAČA'!B658)&gt;0,'OSNOVNA PLAČA'!B658,"")</f>
        <v>A649</v>
      </c>
      <c r="C658" s="52" t="str">
        <f>+IF(LEN('OSNOVNA PLAČA'!C658)&gt;0,'OSNOVNA PLAČA'!C658,"")</f>
        <v/>
      </c>
      <c r="D658" s="54" t="str">
        <f>+IF(LEN('OSNOVNA PLAČA'!D658)&gt;0,'OSNOVNA PLAČA'!D658,"")</f>
        <v/>
      </c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AA658" s="32"/>
      <c r="AB658" s="32"/>
      <c r="AC658" s="32"/>
      <c r="AD658" s="32"/>
      <c r="AE658" s="32"/>
      <c r="AF658" s="32"/>
      <c r="AG658" s="32"/>
      <c r="AH658" s="32"/>
      <c r="AI658" s="32"/>
      <c r="AJ658" s="32"/>
      <c r="AK658" s="32"/>
      <c r="AL658" s="32"/>
      <c r="AM658" s="32"/>
      <c r="AN658" s="32"/>
      <c r="AO658" s="32"/>
      <c r="AP658" s="32"/>
      <c r="AQ658" s="32"/>
      <c r="AR658" s="32"/>
      <c r="AS658" s="32"/>
      <c r="AT658" s="32"/>
      <c r="AU658" s="32"/>
      <c r="AV658" s="32"/>
    </row>
    <row r="659" spans="1:48" ht="28.5" customHeight="1" x14ac:dyDescent="0.25">
      <c r="A659" s="51">
        <f>'OSNOVNA PLAČA'!A659</f>
        <v>650</v>
      </c>
      <c r="B659" s="155" t="str">
        <f>+IF(LEN('OSNOVNA PLAČA'!B659)&gt;0,'OSNOVNA PLAČA'!B659,"")</f>
        <v>A650</v>
      </c>
      <c r="C659" s="52" t="str">
        <f>+IF(LEN('OSNOVNA PLAČA'!C659)&gt;0,'OSNOVNA PLAČA'!C659,"")</f>
        <v/>
      </c>
      <c r="D659" s="54" t="str">
        <f>+IF(LEN('OSNOVNA PLAČA'!D659)&gt;0,'OSNOVNA PLAČA'!D659,"")</f>
        <v/>
      </c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AA659" s="32"/>
      <c r="AB659" s="32"/>
      <c r="AC659" s="32"/>
      <c r="AD659" s="32"/>
      <c r="AE659" s="32"/>
      <c r="AF659" s="32"/>
      <c r="AG659" s="32"/>
      <c r="AH659" s="32"/>
      <c r="AI659" s="32"/>
      <c r="AJ659" s="32"/>
      <c r="AK659" s="32"/>
      <c r="AL659" s="32"/>
      <c r="AM659" s="32"/>
      <c r="AN659" s="32"/>
      <c r="AO659" s="32"/>
      <c r="AP659" s="32"/>
      <c r="AQ659" s="32"/>
      <c r="AR659" s="32"/>
      <c r="AS659" s="32"/>
      <c r="AT659" s="32"/>
      <c r="AU659" s="32"/>
      <c r="AV659" s="32"/>
    </row>
    <row r="660" spans="1:48" ht="28.5" customHeight="1" x14ac:dyDescent="0.25">
      <c r="A660" s="51">
        <f>'OSNOVNA PLAČA'!A660</f>
        <v>651</v>
      </c>
      <c r="B660" s="155" t="str">
        <f>+IF(LEN('OSNOVNA PLAČA'!B660)&gt;0,'OSNOVNA PLAČA'!B660,"")</f>
        <v>A651</v>
      </c>
      <c r="C660" s="52" t="str">
        <f>+IF(LEN('OSNOVNA PLAČA'!C660)&gt;0,'OSNOVNA PLAČA'!C660,"")</f>
        <v/>
      </c>
      <c r="D660" s="54" t="str">
        <f>+IF(LEN('OSNOVNA PLAČA'!D660)&gt;0,'OSNOVNA PLAČA'!D660,"")</f>
        <v/>
      </c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AA660" s="32"/>
      <c r="AB660" s="32"/>
      <c r="AC660" s="32"/>
      <c r="AD660" s="32"/>
      <c r="AE660" s="32"/>
      <c r="AF660" s="32"/>
      <c r="AG660" s="32"/>
      <c r="AH660" s="32"/>
      <c r="AI660" s="32"/>
      <c r="AJ660" s="32"/>
      <c r="AK660" s="32"/>
      <c r="AL660" s="32"/>
      <c r="AM660" s="32"/>
      <c r="AN660" s="32"/>
      <c r="AO660" s="32"/>
      <c r="AP660" s="32"/>
      <c r="AQ660" s="32"/>
      <c r="AR660" s="32"/>
      <c r="AS660" s="32"/>
      <c r="AT660" s="32"/>
      <c r="AU660" s="32"/>
      <c r="AV660" s="32"/>
    </row>
    <row r="661" spans="1:48" ht="28.5" customHeight="1" x14ac:dyDescent="0.25">
      <c r="A661" s="51">
        <f>'OSNOVNA PLAČA'!A661</f>
        <v>652</v>
      </c>
      <c r="B661" s="155" t="str">
        <f>+IF(LEN('OSNOVNA PLAČA'!B661)&gt;0,'OSNOVNA PLAČA'!B661,"")</f>
        <v>A652</v>
      </c>
      <c r="C661" s="52" t="str">
        <f>+IF(LEN('OSNOVNA PLAČA'!C661)&gt;0,'OSNOVNA PLAČA'!C661,"")</f>
        <v/>
      </c>
      <c r="D661" s="54" t="str">
        <f>+IF(LEN('OSNOVNA PLAČA'!D661)&gt;0,'OSNOVNA PLAČA'!D661,"")</f>
        <v/>
      </c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AA661" s="32"/>
      <c r="AB661" s="32"/>
      <c r="AC661" s="32"/>
      <c r="AD661" s="32"/>
      <c r="AE661" s="32"/>
      <c r="AF661" s="32"/>
      <c r="AG661" s="32"/>
      <c r="AH661" s="32"/>
      <c r="AI661" s="32"/>
      <c r="AJ661" s="32"/>
      <c r="AK661" s="32"/>
      <c r="AL661" s="32"/>
      <c r="AM661" s="32"/>
      <c r="AN661" s="32"/>
      <c r="AO661" s="32"/>
      <c r="AP661" s="32"/>
      <c r="AQ661" s="32"/>
      <c r="AR661" s="32"/>
      <c r="AS661" s="32"/>
      <c r="AT661" s="32"/>
      <c r="AU661" s="32"/>
      <c r="AV661" s="32"/>
    </row>
    <row r="662" spans="1:48" ht="28.5" customHeight="1" x14ac:dyDescent="0.25">
      <c r="A662" s="51">
        <f>'OSNOVNA PLAČA'!A662</f>
        <v>653</v>
      </c>
      <c r="B662" s="155" t="str">
        <f>+IF(LEN('OSNOVNA PLAČA'!B662)&gt;0,'OSNOVNA PLAČA'!B662,"")</f>
        <v>A653</v>
      </c>
      <c r="C662" s="52" t="str">
        <f>+IF(LEN('OSNOVNA PLAČA'!C662)&gt;0,'OSNOVNA PLAČA'!C662,"")</f>
        <v/>
      </c>
      <c r="D662" s="54" t="str">
        <f>+IF(LEN('OSNOVNA PLAČA'!D662)&gt;0,'OSNOVNA PLAČA'!D662,"")</f>
        <v/>
      </c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AA662" s="32"/>
      <c r="AB662" s="32"/>
      <c r="AC662" s="32"/>
      <c r="AD662" s="32"/>
      <c r="AE662" s="32"/>
      <c r="AF662" s="32"/>
      <c r="AG662" s="32"/>
      <c r="AH662" s="32"/>
      <c r="AI662" s="32"/>
      <c r="AJ662" s="32"/>
      <c r="AK662" s="32"/>
      <c r="AL662" s="32"/>
      <c r="AM662" s="32"/>
      <c r="AN662" s="32"/>
      <c r="AO662" s="32"/>
      <c r="AP662" s="32"/>
      <c r="AQ662" s="32"/>
      <c r="AR662" s="32"/>
      <c r="AS662" s="32"/>
      <c r="AT662" s="32"/>
      <c r="AU662" s="32"/>
      <c r="AV662" s="32"/>
    </row>
    <row r="663" spans="1:48" ht="28.5" customHeight="1" x14ac:dyDescent="0.25">
      <c r="A663" s="51">
        <f>'OSNOVNA PLAČA'!A663</f>
        <v>654</v>
      </c>
      <c r="B663" s="155" t="str">
        <f>+IF(LEN('OSNOVNA PLAČA'!B663)&gt;0,'OSNOVNA PLAČA'!B663,"")</f>
        <v>A654</v>
      </c>
      <c r="C663" s="52" t="str">
        <f>+IF(LEN('OSNOVNA PLAČA'!C663)&gt;0,'OSNOVNA PLAČA'!C663,"")</f>
        <v/>
      </c>
      <c r="D663" s="54" t="str">
        <f>+IF(LEN('OSNOVNA PLAČA'!D663)&gt;0,'OSNOVNA PLAČA'!D663,"")</f>
        <v/>
      </c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AA663" s="32"/>
      <c r="AB663" s="32"/>
      <c r="AC663" s="32"/>
      <c r="AD663" s="32"/>
      <c r="AE663" s="32"/>
      <c r="AF663" s="32"/>
      <c r="AG663" s="32"/>
      <c r="AH663" s="32"/>
      <c r="AI663" s="32"/>
      <c r="AJ663" s="32"/>
      <c r="AK663" s="32"/>
      <c r="AL663" s="32"/>
      <c r="AM663" s="32"/>
      <c r="AN663" s="32"/>
      <c r="AO663" s="32"/>
      <c r="AP663" s="32"/>
      <c r="AQ663" s="32"/>
      <c r="AR663" s="32"/>
      <c r="AS663" s="32"/>
      <c r="AT663" s="32"/>
      <c r="AU663" s="32"/>
      <c r="AV663" s="32"/>
    </row>
    <row r="664" spans="1:48" ht="28.5" customHeight="1" x14ac:dyDescent="0.25">
      <c r="A664" s="51">
        <f>'OSNOVNA PLAČA'!A664</f>
        <v>655</v>
      </c>
      <c r="B664" s="155" t="str">
        <f>+IF(LEN('OSNOVNA PLAČA'!B664)&gt;0,'OSNOVNA PLAČA'!B664,"")</f>
        <v>A655</v>
      </c>
      <c r="C664" s="52" t="str">
        <f>+IF(LEN('OSNOVNA PLAČA'!C664)&gt;0,'OSNOVNA PLAČA'!C664,"")</f>
        <v/>
      </c>
      <c r="D664" s="54" t="str">
        <f>+IF(LEN('OSNOVNA PLAČA'!D664)&gt;0,'OSNOVNA PLAČA'!D664,"")</f>
        <v/>
      </c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AA664" s="32"/>
      <c r="AB664" s="32"/>
      <c r="AC664" s="32"/>
      <c r="AD664" s="32"/>
      <c r="AE664" s="32"/>
      <c r="AF664" s="32"/>
      <c r="AG664" s="32"/>
      <c r="AH664" s="32"/>
      <c r="AI664" s="32"/>
      <c r="AJ664" s="32"/>
      <c r="AK664" s="32"/>
      <c r="AL664" s="32"/>
      <c r="AM664" s="32"/>
      <c r="AN664" s="32"/>
      <c r="AO664" s="32"/>
      <c r="AP664" s="32"/>
      <c r="AQ664" s="32"/>
      <c r="AR664" s="32"/>
      <c r="AS664" s="32"/>
      <c r="AT664" s="32"/>
      <c r="AU664" s="32"/>
      <c r="AV664" s="32"/>
    </row>
    <row r="665" spans="1:48" ht="28.5" customHeight="1" x14ac:dyDescent="0.25">
      <c r="A665" s="51">
        <f>'OSNOVNA PLAČA'!A665</f>
        <v>656</v>
      </c>
      <c r="B665" s="155" t="str">
        <f>+IF(LEN('OSNOVNA PLAČA'!B665)&gt;0,'OSNOVNA PLAČA'!B665,"")</f>
        <v>A656</v>
      </c>
      <c r="C665" s="52" t="str">
        <f>+IF(LEN('OSNOVNA PLAČA'!C665)&gt;0,'OSNOVNA PLAČA'!C665,"")</f>
        <v/>
      </c>
      <c r="D665" s="54" t="str">
        <f>+IF(LEN('OSNOVNA PLAČA'!D665)&gt;0,'OSNOVNA PLAČA'!D665,"")</f>
        <v/>
      </c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AA665" s="32"/>
      <c r="AB665" s="32"/>
      <c r="AC665" s="32"/>
      <c r="AD665" s="32"/>
      <c r="AE665" s="32"/>
      <c r="AF665" s="32"/>
      <c r="AG665" s="32"/>
      <c r="AH665" s="32"/>
      <c r="AI665" s="32"/>
      <c r="AJ665" s="32"/>
      <c r="AK665" s="32"/>
      <c r="AL665" s="32"/>
      <c r="AM665" s="32"/>
      <c r="AN665" s="32"/>
      <c r="AO665" s="32"/>
      <c r="AP665" s="32"/>
      <c r="AQ665" s="32"/>
      <c r="AR665" s="32"/>
      <c r="AS665" s="32"/>
      <c r="AT665" s="32"/>
      <c r="AU665" s="32"/>
      <c r="AV665" s="32"/>
    </row>
    <row r="666" spans="1:48" ht="28.5" customHeight="1" x14ac:dyDescent="0.25">
      <c r="A666" s="51">
        <f>'OSNOVNA PLAČA'!A666</f>
        <v>657</v>
      </c>
      <c r="B666" s="155" t="str">
        <f>+IF(LEN('OSNOVNA PLAČA'!B666)&gt;0,'OSNOVNA PLAČA'!B666,"")</f>
        <v>A657</v>
      </c>
      <c r="C666" s="52" t="str">
        <f>+IF(LEN('OSNOVNA PLAČA'!C666)&gt;0,'OSNOVNA PLAČA'!C666,"")</f>
        <v/>
      </c>
      <c r="D666" s="54" t="str">
        <f>+IF(LEN('OSNOVNA PLAČA'!D666)&gt;0,'OSNOVNA PLAČA'!D666,"")</f>
        <v/>
      </c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AA666" s="32"/>
      <c r="AB666" s="32"/>
      <c r="AC666" s="32"/>
      <c r="AD666" s="32"/>
      <c r="AE666" s="32"/>
      <c r="AF666" s="32"/>
      <c r="AG666" s="32"/>
      <c r="AH666" s="32"/>
      <c r="AI666" s="32"/>
      <c r="AJ666" s="32"/>
      <c r="AK666" s="32"/>
      <c r="AL666" s="32"/>
      <c r="AM666" s="32"/>
      <c r="AN666" s="32"/>
      <c r="AO666" s="32"/>
      <c r="AP666" s="32"/>
      <c r="AQ666" s="32"/>
      <c r="AR666" s="32"/>
      <c r="AS666" s="32"/>
      <c r="AT666" s="32"/>
      <c r="AU666" s="32"/>
      <c r="AV666" s="32"/>
    </row>
    <row r="667" spans="1:48" ht="28.5" customHeight="1" x14ac:dyDescent="0.25">
      <c r="A667" s="51">
        <f>'OSNOVNA PLAČA'!A667</f>
        <v>658</v>
      </c>
      <c r="B667" s="155" t="str">
        <f>+IF(LEN('OSNOVNA PLAČA'!B667)&gt;0,'OSNOVNA PLAČA'!B667,"")</f>
        <v>A658</v>
      </c>
      <c r="C667" s="52" t="str">
        <f>+IF(LEN('OSNOVNA PLAČA'!C667)&gt;0,'OSNOVNA PLAČA'!C667,"")</f>
        <v/>
      </c>
      <c r="D667" s="54" t="str">
        <f>+IF(LEN('OSNOVNA PLAČA'!D667)&gt;0,'OSNOVNA PLAČA'!D667,"")</f>
        <v/>
      </c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AA667" s="32"/>
      <c r="AB667" s="32"/>
      <c r="AC667" s="32"/>
      <c r="AD667" s="32"/>
      <c r="AE667" s="32"/>
      <c r="AF667" s="32"/>
      <c r="AG667" s="32"/>
      <c r="AH667" s="32"/>
      <c r="AI667" s="32"/>
      <c r="AJ667" s="32"/>
      <c r="AK667" s="32"/>
      <c r="AL667" s="32"/>
      <c r="AM667" s="32"/>
      <c r="AN667" s="32"/>
      <c r="AO667" s="32"/>
      <c r="AP667" s="32"/>
      <c r="AQ667" s="32"/>
      <c r="AR667" s="32"/>
      <c r="AS667" s="32"/>
      <c r="AT667" s="32"/>
      <c r="AU667" s="32"/>
      <c r="AV667" s="32"/>
    </row>
    <row r="668" spans="1:48" ht="28.5" customHeight="1" x14ac:dyDescent="0.25">
      <c r="A668" s="51">
        <f>'OSNOVNA PLAČA'!A668</f>
        <v>659</v>
      </c>
      <c r="B668" s="155" t="str">
        <f>+IF(LEN('OSNOVNA PLAČA'!B668)&gt;0,'OSNOVNA PLAČA'!B668,"")</f>
        <v>A659</v>
      </c>
      <c r="C668" s="52" t="str">
        <f>+IF(LEN('OSNOVNA PLAČA'!C668)&gt;0,'OSNOVNA PLAČA'!C668,"")</f>
        <v/>
      </c>
      <c r="D668" s="54" t="str">
        <f>+IF(LEN('OSNOVNA PLAČA'!D668)&gt;0,'OSNOVNA PLAČA'!D668,"")</f>
        <v/>
      </c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AA668" s="32"/>
      <c r="AB668" s="32"/>
      <c r="AC668" s="32"/>
      <c r="AD668" s="32"/>
      <c r="AE668" s="32"/>
      <c r="AF668" s="32"/>
      <c r="AG668" s="32"/>
      <c r="AH668" s="32"/>
      <c r="AI668" s="32"/>
      <c r="AJ668" s="32"/>
      <c r="AK668" s="32"/>
      <c r="AL668" s="32"/>
      <c r="AM668" s="32"/>
      <c r="AN668" s="32"/>
      <c r="AO668" s="32"/>
      <c r="AP668" s="32"/>
      <c r="AQ668" s="32"/>
      <c r="AR668" s="32"/>
      <c r="AS668" s="32"/>
      <c r="AT668" s="32"/>
      <c r="AU668" s="32"/>
      <c r="AV668" s="32"/>
    </row>
    <row r="669" spans="1:48" ht="28.5" customHeight="1" x14ac:dyDescent="0.25">
      <c r="A669" s="51">
        <f>'OSNOVNA PLAČA'!A669</f>
        <v>660</v>
      </c>
      <c r="B669" s="155" t="str">
        <f>+IF(LEN('OSNOVNA PLAČA'!B669)&gt;0,'OSNOVNA PLAČA'!B669,"")</f>
        <v>A660</v>
      </c>
      <c r="C669" s="52" t="str">
        <f>+IF(LEN('OSNOVNA PLAČA'!C669)&gt;0,'OSNOVNA PLAČA'!C669,"")</f>
        <v/>
      </c>
      <c r="D669" s="54" t="str">
        <f>+IF(LEN('OSNOVNA PLAČA'!D669)&gt;0,'OSNOVNA PLAČA'!D669,"")</f>
        <v/>
      </c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AA669" s="32"/>
      <c r="AB669" s="32"/>
      <c r="AC669" s="32"/>
      <c r="AD669" s="32"/>
      <c r="AE669" s="32"/>
      <c r="AF669" s="32"/>
      <c r="AG669" s="32"/>
      <c r="AH669" s="32"/>
      <c r="AI669" s="32"/>
      <c r="AJ669" s="32"/>
      <c r="AK669" s="32"/>
      <c r="AL669" s="32"/>
      <c r="AM669" s="32"/>
      <c r="AN669" s="32"/>
      <c r="AO669" s="32"/>
      <c r="AP669" s="32"/>
      <c r="AQ669" s="32"/>
      <c r="AR669" s="32"/>
      <c r="AS669" s="32"/>
      <c r="AT669" s="32"/>
      <c r="AU669" s="32"/>
      <c r="AV669" s="32"/>
    </row>
    <row r="670" spans="1:48" ht="28.5" customHeight="1" x14ac:dyDescent="0.25">
      <c r="A670" s="51">
        <f>'OSNOVNA PLAČA'!A670</f>
        <v>661</v>
      </c>
      <c r="B670" s="155" t="str">
        <f>+IF(LEN('OSNOVNA PLAČA'!B670)&gt;0,'OSNOVNA PLAČA'!B670,"")</f>
        <v>A661</v>
      </c>
      <c r="C670" s="52" t="str">
        <f>+IF(LEN('OSNOVNA PLAČA'!C670)&gt;0,'OSNOVNA PLAČA'!C670,"")</f>
        <v/>
      </c>
      <c r="D670" s="54" t="str">
        <f>+IF(LEN('OSNOVNA PLAČA'!D670)&gt;0,'OSNOVNA PLAČA'!D670,"")</f>
        <v/>
      </c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AA670" s="32"/>
      <c r="AB670" s="32"/>
      <c r="AC670" s="32"/>
      <c r="AD670" s="32"/>
      <c r="AE670" s="32"/>
      <c r="AF670" s="32"/>
      <c r="AG670" s="32"/>
      <c r="AH670" s="32"/>
      <c r="AI670" s="32"/>
      <c r="AJ670" s="32"/>
      <c r="AK670" s="32"/>
      <c r="AL670" s="32"/>
      <c r="AM670" s="32"/>
      <c r="AN670" s="32"/>
      <c r="AO670" s="32"/>
      <c r="AP670" s="32"/>
      <c r="AQ670" s="32"/>
      <c r="AR670" s="32"/>
      <c r="AS670" s="32"/>
      <c r="AT670" s="32"/>
      <c r="AU670" s="32"/>
      <c r="AV670" s="32"/>
    </row>
    <row r="671" spans="1:48" ht="28.5" customHeight="1" x14ac:dyDescent="0.25">
      <c r="A671" s="51">
        <f>'OSNOVNA PLAČA'!A671</f>
        <v>662</v>
      </c>
      <c r="B671" s="155" t="str">
        <f>+IF(LEN('OSNOVNA PLAČA'!B671)&gt;0,'OSNOVNA PLAČA'!B671,"")</f>
        <v>A662</v>
      </c>
      <c r="C671" s="52" t="str">
        <f>+IF(LEN('OSNOVNA PLAČA'!C671)&gt;0,'OSNOVNA PLAČA'!C671,"")</f>
        <v/>
      </c>
      <c r="D671" s="54" t="str">
        <f>+IF(LEN('OSNOVNA PLAČA'!D671)&gt;0,'OSNOVNA PLAČA'!D671,"")</f>
        <v/>
      </c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AA671" s="32"/>
      <c r="AB671" s="32"/>
      <c r="AC671" s="32"/>
      <c r="AD671" s="32"/>
      <c r="AE671" s="32"/>
      <c r="AF671" s="32"/>
      <c r="AG671" s="32"/>
      <c r="AH671" s="32"/>
      <c r="AI671" s="32"/>
      <c r="AJ671" s="32"/>
      <c r="AK671" s="32"/>
      <c r="AL671" s="32"/>
      <c r="AM671" s="32"/>
      <c r="AN671" s="32"/>
      <c r="AO671" s="32"/>
      <c r="AP671" s="32"/>
      <c r="AQ671" s="32"/>
      <c r="AR671" s="32"/>
      <c r="AS671" s="32"/>
      <c r="AT671" s="32"/>
      <c r="AU671" s="32"/>
      <c r="AV671" s="32"/>
    </row>
    <row r="672" spans="1:48" ht="28.5" customHeight="1" x14ac:dyDescent="0.25">
      <c r="A672" s="51">
        <f>'OSNOVNA PLAČA'!A672</f>
        <v>663</v>
      </c>
      <c r="B672" s="155" t="str">
        <f>+IF(LEN('OSNOVNA PLAČA'!B672)&gt;0,'OSNOVNA PLAČA'!B672,"")</f>
        <v>A663</v>
      </c>
      <c r="C672" s="52" t="str">
        <f>+IF(LEN('OSNOVNA PLAČA'!C672)&gt;0,'OSNOVNA PLAČA'!C672,"")</f>
        <v/>
      </c>
      <c r="D672" s="54" t="str">
        <f>+IF(LEN('OSNOVNA PLAČA'!D672)&gt;0,'OSNOVNA PLAČA'!D672,"")</f>
        <v/>
      </c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AA672" s="32"/>
      <c r="AB672" s="32"/>
      <c r="AC672" s="32"/>
      <c r="AD672" s="32"/>
      <c r="AE672" s="32"/>
      <c r="AF672" s="32"/>
      <c r="AG672" s="32"/>
      <c r="AH672" s="32"/>
      <c r="AI672" s="32"/>
      <c r="AJ672" s="32"/>
      <c r="AK672" s="32"/>
      <c r="AL672" s="32"/>
      <c r="AM672" s="32"/>
      <c r="AN672" s="32"/>
      <c r="AO672" s="32"/>
      <c r="AP672" s="32"/>
      <c r="AQ672" s="32"/>
      <c r="AR672" s="32"/>
      <c r="AS672" s="32"/>
      <c r="AT672" s="32"/>
      <c r="AU672" s="32"/>
      <c r="AV672" s="32"/>
    </row>
    <row r="673" spans="1:48" ht="28.5" customHeight="1" x14ac:dyDescent="0.25">
      <c r="A673" s="51">
        <f>'OSNOVNA PLAČA'!A673</f>
        <v>664</v>
      </c>
      <c r="B673" s="155" t="str">
        <f>+IF(LEN('OSNOVNA PLAČA'!B673)&gt;0,'OSNOVNA PLAČA'!B673,"")</f>
        <v>A664</v>
      </c>
      <c r="C673" s="52" t="str">
        <f>+IF(LEN('OSNOVNA PLAČA'!C673)&gt;0,'OSNOVNA PLAČA'!C673,"")</f>
        <v/>
      </c>
      <c r="D673" s="54" t="str">
        <f>+IF(LEN('OSNOVNA PLAČA'!D673)&gt;0,'OSNOVNA PLAČA'!D673,"")</f>
        <v/>
      </c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AA673" s="32"/>
      <c r="AB673" s="32"/>
      <c r="AC673" s="32"/>
      <c r="AD673" s="32"/>
      <c r="AE673" s="32"/>
      <c r="AF673" s="32"/>
      <c r="AG673" s="32"/>
      <c r="AH673" s="32"/>
      <c r="AI673" s="32"/>
      <c r="AJ673" s="32"/>
      <c r="AK673" s="32"/>
      <c r="AL673" s="32"/>
      <c r="AM673" s="32"/>
      <c r="AN673" s="32"/>
      <c r="AO673" s="32"/>
      <c r="AP673" s="32"/>
      <c r="AQ673" s="32"/>
      <c r="AR673" s="32"/>
      <c r="AS673" s="32"/>
      <c r="AT673" s="32"/>
      <c r="AU673" s="32"/>
      <c r="AV673" s="32"/>
    </row>
    <row r="674" spans="1:48" ht="28.5" customHeight="1" x14ac:dyDescent="0.25">
      <c r="A674" s="51">
        <f>'OSNOVNA PLAČA'!A674</f>
        <v>665</v>
      </c>
      <c r="B674" s="155" t="str">
        <f>+IF(LEN('OSNOVNA PLAČA'!B674)&gt;0,'OSNOVNA PLAČA'!B674,"")</f>
        <v>A665</v>
      </c>
      <c r="C674" s="52" t="str">
        <f>+IF(LEN('OSNOVNA PLAČA'!C674)&gt;0,'OSNOVNA PLAČA'!C674,"")</f>
        <v/>
      </c>
      <c r="D674" s="54" t="str">
        <f>+IF(LEN('OSNOVNA PLAČA'!D674)&gt;0,'OSNOVNA PLAČA'!D674,"")</f>
        <v/>
      </c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AA674" s="32"/>
      <c r="AB674" s="32"/>
      <c r="AC674" s="32"/>
      <c r="AD674" s="32"/>
      <c r="AE674" s="32"/>
      <c r="AF674" s="32"/>
      <c r="AG674" s="32"/>
      <c r="AH674" s="32"/>
      <c r="AI674" s="32"/>
      <c r="AJ674" s="32"/>
      <c r="AK674" s="32"/>
      <c r="AL674" s="32"/>
      <c r="AM674" s="32"/>
      <c r="AN674" s="32"/>
      <c r="AO674" s="32"/>
      <c r="AP674" s="32"/>
      <c r="AQ674" s="32"/>
      <c r="AR674" s="32"/>
      <c r="AS674" s="32"/>
      <c r="AT674" s="32"/>
      <c r="AU674" s="32"/>
      <c r="AV674" s="32"/>
    </row>
    <row r="675" spans="1:48" ht="28.5" customHeight="1" x14ac:dyDescent="0.25">
      <c r="A675" s="51">
        <f>'OSNOVNA PLAČA'!A675</f>
        <v>666</v>
      </c>
      <c r="B675" s="155" t="str">
        <f>+IF(LEN('OSNOVNA PLAČA'!B675)&gt;0,'OSNOVNA PLAČA'!B675,"")</f>
        <v>A666</v>
      </c>
      <c r="C675" s="52" t="str">
        <f>+IF(LEN('OSNOVNA PLAČA'!C675)&gt;0,'OSNOVNA PLAČA'!C675,"")</f>
        <v/>
      </c>
      <c r="D675" s="54" t="str">
        <f>+IF(LEN('OSNOVNA PLAČA'!D675)&gt;0,'OSNOVNA PLAČA'!D675,"")</f>
        <v/>
      </c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AA675" s="32"/>
      <c r="AB675" s="32"/>
      <c r="AC675" s="32"/>
      <c r="AD675" s="32"/>
      <c r="AE675" s="32"/>
      <c r="AF675" s="32"/>
      <c r="AG675" s="32"/>
      <c r="AH675" s="32"/>
      <c r="AI675" s="32"/>
      <c r="AJ675" s="32"/>
      <c r="AK675" s="32"/>
      <c r="AL675" s="32"/>
      <c r="AM675" s="32"/>
      <c r="AN675" s="32"/>
      <c r="AO675" s="32"/>
      <c r="AP675" s="32"/>
      <c r="AQ675" s="32"/>
      <c r="AR675" s="32"/>
      <c r="AS675" s="32"/>
      <c r="AT675" s="32"/>
      <c r="AU675" s="32"/>
      <c r="AV675" s="32"/>
    </row>
    <row r="676" spans="1:48" ht="28.5" customHeight="1" x14ac:dyDescent="0.25">
      <c r="A676" s="51">
        <f>'OSNOVNA PLAČA'!A676</f>
        <v>667</v>
      </c>
      <c r="B676" s="155" t="str">
        <f>+IF(LEN('OSNOVNA PLAČA'!B676)&gt;0,'OSNOVNA PLAČA'!B676,"")</f>
        <v>A667</v>
      </c>
      <c r="C676" s="52" t="str">
        <f>+IF(LEN('OSNOVNA PLAČA'!C676)&gt;0,'OSNOVNA PLAČA'!C676,"")</f>
        <v/>
      </c>
      <c r="D676" s="54" t="str">
        <f>+IF(LEN('OSNOVNA PLAČA'!D676)&gt;0,'OSNOVNA PLAČA'!D676,"")</f>
        <v/>
      </c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AA676" s="32"/>
      <c r="AB676" s="32"/>
      <c r="AC676" s="32"/>
      <c r="AD676" s="32"/>
      <c r="AE676" s="32"/>
      <c r="AF676" s="32"/>
      <c r="AG676" s="32"/>
      <c r="AH676" s="32"/>
      <c r="AI676" s="32"/>
      <c r="AJ676" s="32"/>
      <c r="AK676" s="32"/>
      <c r="AL676" s="32"/>
      <c r="AM676" s="32"/>
      <c r="AN676" s="32"/>
      <c r="AO676" s="32"/>
      <c r="AP676" s="32"/>
      <c r="AQ676" s="32"/>
      <c r="AR676" s="32"/>
      <c r="AS676" s="32"/>
      <c r="AT676" s="32"/>
      <c r="AU676" s="32"/>
      <c r="AV676" s="32"/>
    </row>
    <row r="677" spans="1:48" ht="28.5" customHeight="1" x14ac:dyDescent="0.25">
      <c r="A677" s="51">
        <f>'OSNOVNA PLAČA'!A677</f>
        <v>668</v>
      </c>
      <c r="B677" s="155" t="str">
        <f>+IF(LEN('OSNOVNA PLAČA'!B677)&gt;0,'OSNOVNA PLAČA'!B677,"")</f>
        <v>A668</v>
      </c>
      <c r="C677" s="52" t="str">
        <f>+IF(LEN('OSNOVNA PLAČA'!C677)&gt;0,'OSNOVNA PLAČA'!C677,"")</f>
        <v/>
      </c>
      <c r="D677" s="54" t="str">
        <f>+IF(LEN('OSNOVNA PLAČA'!D677)&gt;0,'OSNOVNA PLAČA'!D677,"")</f>
        <v/>
      </c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AA677" s="32"/>
      <c r="AB677" s="32"/>
      <c r="AC677" s="32"/>
      <c r="AD677" s="32"/>
      <c r="AE677" s="32"/>
      <c r="AF677" s="32"/>
      <c r="AG677" s="32"/>
      <c r="AH677" s="32"/>
      <c r="AI677" s="32"/>
      <c r="AJ677" s="32"/>
      <c r="AK677" s="32"/>
      <c r="AL677" s="32"/>
      <c r="AM677" s="32"/>
      <c r="AN677" s="32"/>
      <c r="AO677" s="32"/>
      <c r="AP677" s="32"/>
      <c r="AQ677" s="32"/>
      <c r="AR677" s="32"/>
      <c r="AS677" s="32"/>
      <c r="AT677" s="32"/>
      <c r="AU677" s="32"/>
      <c r="AV677" s="32"/>
    </row>
    <row r="678" spans="1:48" ht="28.5" customHeight="1" x14ac:dyDescent="0.25">
      <c r="A678" s="51">
        <f>'OSNOVNA PLAČA'!A678</f>
        <v>669</v>
      </c>
      <c r="B678" s="155" t="str">
        <f>+IF(LEN('OSNOVNA PLAČA'!B678)&gt;0,'OSNOVNA PLAČA'!B678,"")</f>
        <v>A669</v>
      </c>
      <c r="C678" s="52" t="str">
        <f>+IF(LEN('OSNOVNA PLAČA'!C678)&gt;0,'OSNOVNA PLAČA'!C678,"")</f>
        <v/>
      </c>
      <c r="D678" s="54" t="str">
        <f>+IF(LEN('OSNOVNA PLAČA'!D678)&gt;0,'OSNOVNA PLAČA'!D678,"")</f>
        <v/>
      </c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AA678" s="32"/>
      <c r="AB678" s="32"/>
      <c r="AC678" s="32"/>
      <c r="AD678" s="32"/>
      <c r="AE678" s="32"/>
      <c r="AF678" s="32"/>
      <c r="AG678" s="32"/>
      <c r="AH678" s="32"/>
      <c r="AI678" s="32"/>
      <c r="AJ678" s="32"/>
      <c r="AK678" s="32"/>
      <c r="AL678" s="32"/>
      <c r="AM678" s="32"/>
      <c r="AN678" s="32"/>
      <c r="AO678" s="32"/>
      <c r="AP678" s="32"/>
      <c r="AQ678" s="32"/>
      <c r="AR678" s="32"/>
      <c r="AS678" s="32"/>
      <c r="AT678" s="32"/>
      <c r="AU678" s="32"/>
      <c r="AV678" s="32"/>
    </row>
    <row r="679" spans="1:48" ht="28.5" customHeight="1" x14ac:dyDescent="0.25">
      <c r="A679" s="51">
        <f>'OSNOVNA PLAČA'!A679</f>
        <v>670</v>
      </c>
      <c r="B679" s="155" t="str">
        <f>+IF(LEN('OSNOVNA PLAČA'!B679)&gt;0,'OSNOVNA PLAČA'!B679,"")</f>
        <v>A670</v>
      </c>
      <c r="C679" s="52" t="str">
        <f>+IF(LEN('OSNOVNA PLAČA'!C679)&gt;0,'OSNOVNA PLAČA'!C679,"")</f>
        <v/>
      </c>
      <c r="D679" s="54" t="str">
        <f>+IF(LEN('OSNOVNA PLAČA'!D679)&gt;0,'OSNOVNA PLAČA'!D679,"")</f>
        <v/>
      </c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AA679" s="32"/>
      <c r="AB679" s="32"/>
      <c r="AC679" s="32"/>
      <c r="AD679" s="32"/>
      <c r="AE679" s="32"/>
      <c r="AF679" s="32"/>
      <c r="AG679" s="32"/>
      <c r="AH679" s="32"/>
      <c r="AI679" s="32"/>
      <c r="AJ679" s="32"/>
      <c r="AK679" s="32"/>
      <c r="AL679" s="32"/>
      <c r="AM679" s="32"/>
      <c r="AN679" s="32"/>
      <c r="AO679" s="32"/>
      <c r="AP679" s="32"/>
      <c r="AQ679" s="32"/>
      <c r="AR679" s="32"/>
      <c r="AS679" s="32"/>
      <c r="AT679" s="32"/>
      <c r="AU679" s="32"/>
      <c r="AV679" s="32"/>
    </row>
    <row r="680" spans="1:48" ht="28.5" customHeight="1" x14ac:dyDescent="0.25">
      <c r="A680" s="51">
        <f>'OSNOVNA PLAČA'!A680</f>
        <v>671</v>
      </c>
      <c r="B680" s="155" t="str">
        <f>+IF(LEN('OSNOVNA PLAČA'!B680)&gt;0,'OSNOVNA PLAČA'!B680,"")</f>
        <v>A671</v>
      </c>
      <c r="C680" s="52" t="str">
        <f>+IF(LEN('OSNOVNA PLAČA'!C680)&gt;0,'OSNOVNA PLAČA'!C680,"")</f>
        <v/>
      </c>
      <c r="D680" s="54" t="str">
        <f>+IF(LEN('OSNOVNA PLAČA'!D680)&gt;0,'OSNOVNA PLAČA'!D680,"")</f>
        <v/>
      </c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AA680" s="32"/>
      <c r="AB680" s="32"/>
      <c r="AC680" s="32"/>
      <c r="AD680" s="32"/>
      <c r="AE680" s="32"/>
      <c r="AF680" s="32"/>
      <c r="AG680" s="32"/>
      <c r="AH680" s="32"/>
      <c r="AI680" s="32"/>
      <c r="AJ680" s="32"/>
      <c r="AK680" s="32"/>
      <c r="AL680" s="32"/>
      <c r="AM680" s="32"/>
      <c r="AN680" s="32"/>
      <c r="AO680" s="32"/>
      <c r="AP680" s="32"/>
      <c r="AQ680" s="32"/>
      <c r="AR680" s="32"/>
      <c r="AS680" s="32"/>
      <c r="AT680" s="32"/>
      <c r="AU680" s="32"/>
      <c r="AV680" s="32"/>
    </row>
    <row r="681" spans="1:48" ht="28.5" customHeight="1" x14ac:dyDescent="0.25">
      <c r="A681" s="51">
        <f>'OSNOVNA PLAČA'!A681</f>
        <v>672</v>
      </c>
      <c r="B681" s="155" t="str">
        <f>+IF(LEN('OSNOVNA PLAČA'!B681)&gt;0,'OSNOVNA PLAČA'!B681,"")</f>
        <v>A672</v>
      </c>
      <c r="C681" s="52" t="str">
        <f>+IF(LEN('OSNOVNA PLAČA'!C681)&gt;0,'OSNOVNA PLAČA'!C681,"")</f>
        <v/>
      </c>
      <c r="D681" s="54" t="str">
        <f>+IF(LEN('OSNOVNA PLAČA'!D681)&gt;0,'OSNOVNA PLAČA'!D681,"")</f>
        <v/>
      </c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AA681" s="32"/>
      <c r="AB681" s="32"/>
      <c r="AC681" s="32"/>
      <c r="AD681" s="32"/>
      <c r="AE681" s="32"/>
      <c r="AF681" s="32"/>
      <c r="AG681" s="32"/>
      <c r="AH681" s="32"/>
      <c r="AI681" s="32"/>
      <c r="AJ681" s="32"/>
      <c r="AK681" s="32"/>
      <c r="AL681" s="32"/>
      <c r="AM681" s="32"/>
      <c r="AN681" s="32"/>
      <c r="AO681" s="32"/>
      <c r="AP681" s="32"/>
      <c r="AQ681" s="32"/>
      <c r="AR681" s="32"/>
      <c r="AS681" s="32"/>
      <c r="AT681" s="32"/>
      <c r="AU681" s="32"/>
      <c r="AV681" s="32"/>
    </row>
    <row r="682" spans="1:48" ht="28.5" customHeight="1" x14ac:dyDescent="0.25">
      <c r="A682" s="51">
        <f>'OSNOVNA PLAČA'!A682</f>
        <v>673</v>
      </c>
      <c r="B682" s="155" t="str">
        <f>+IF(LEN('OSNOVNA PLAČA'!B682)&gt;0,'OSNOVNA PLAČA'!B682,"")</f>
        <v>A673</v>
      </c>
      <c r="C682" s="52" t="str">
        <f>+IF(LEN('OSNOVNA PLAČA'!C682)&gt;0,'OSNOVNA PLAČA'!C682,"")</f>
        <v/>
      </c>
      <c r="D682" s="54" t="str">
        <f>+IF(LEN('OSNOVNA PLAČA'!D682)&gt;0,'OSNOVNA PLAČA'!D682,"")</f>
        <v/>
      </c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AA682" s="32"/>
      <c r="AB682" s="32"/>
      <c r="AC682" s="32"/>
      <c r="AD682" s="32"/>
      <c r="AE682" s="32"/>
      <c r="AF682" s="32"/>
      <c r="AG682" s="32"/>
      <c r="AH682" s="32"/>
      <c r="AI682" s="32"/>
      <c r="AJ682" s="32"/>
      <c r="AK682" s="32"/>
      <c r="AL682" s="32"/>
      <c r="AM682" s="32"/>
      <c r="AN682" s="32"/>
      <c r="AO682" s="32"/>
      <c r="AP682" s="32"/>
      <c r="AQ682" s="32"/>
      <c r="AR682" s="32"/>
      <c r="AS682" s="32"/>
      <c r="AT682" s="32"/>
      <c r="AU682" s="32"/>
      <c r="AV682" s="32"/>
    </row>
    <row r="683" spans="1:48" ht="28.5" customHeight="1" x14ac:dyDescent="0.25">
      <c r="A683" s="51">
        <f>'OSNOVNA PLAČA'!A683</f>
        <v>674</v>
      </c>
      <c r="B683" s="155" t="str">
        <f>+IF(LEN('OSNOVNA PLAČA'!B683)&gt;0,'OSNOVNA PLAČA'!B683,"")</f>
        <v>A674</v>
      </c>
      <c r="C683" s="52" t="str">
        <f>+IF(LEN('OSNOVNA PLAČA'!C683)&gt;0,'OSNOVNA PLAČA'!C683,"")</f>
        <v/>
      </c>
      <c r="D683" s="54" t="str">
        <f>+IF(LEN('OSNOVNA PLAČA'!D683)&gt;0,'OSNOVNA PLAČA'!D683,"")</f>
        <v/>
      </c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AA683" s="32"/>
      <c r="AB683" s="32"/>
      <c r="AC683" s="32"/>
      <c r="AD683" s="32"/>
      <c r="AE683" s="32"/>
      <c r="AF683" s="32"/>
      <c r="AG683" s="32"/>
      <c r="AH683" s="32"/>
      <c r="AI683" s="32"/>
      <c r="AJ683" s="32"/>
      <c r="AK683" s="32"/>
      <c r="AL683" s="32"/>
      <c r="AM683" s="32"/>
      <c r="AN683" s="32"/>
      <c r="AO683" s="32"/>
      <c r="AP683" s="32"/>
      <c r="AQ683" s="32"/>
      <c r="AR683" s="32"/>
      <c r="AS683" s="32"/>
      <c r="AT683" s="32"/>
      <c r="AU683" s="32"/>
      <c r="AV683" s="32"/>
    </row>
    <row r="684" spans="1:48" ht="28.5" customHeight="1" x14ac:dyDescent="0.25">
      <c r="A684" s="51">
        <f>'OSNOVNA PLAČA'!A684</f>
        <v>675</v>
      </c>
      <c r="B684" s="155" t="str">
        <f>+IF(LEN('OSNOVNA PLAČA'!B684)&gt;0,'OSNOVNA PLAČA'!B684,"")</f>
        <v>A675</v>
      </c>
      <c r="C684" s="52" t="str">
        <f>+IF(LEN('OSNOVNA PLAČA'!C684)&gt;0,'OSNOVNA PLAČA'!C684,"")</f>
        <v/>
      </c>
      <c r="D684" s="54" t="str">
        <f>+IF(LEN('OSNOVNA PLAČA'!D684)&gt;0,'OSNOVNA PLAČA'!D684,"")</f>
        <v/>
      </c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AA684" s="32"/>
      <c r="AB684" s="32"/>
      <c r="AC684" s="32"/>
      <c r="AD684" s="32"/>
      <c r="AE684" s="32"/>
      <c r="AF684" s="32"/>
      <c r="AG684" s="32"/>
      <c r="AH684" s="32"/>
      <c r="AI684" s="32"/>
      <c r="AJ684" s="32"/>
      <c r="AK684" s="32"/>
      <c r="AL684" s="32"/>
      <c r="AM684" s="32"/>
      <c r="AN684" s="32"/>
      <c r="AO684" s="32"/>
      <c r="AP684" s="32"/>
      <c r="AQ684" s="32"/>
      <c r="AR684" s="32"/>
      <c r="AS684" s="32"/>
      <c r="AT684" s="32"/>
      <c r="AU684" s="32"/>
      <c r="AV684" s="32"/>
    </row>
    <row r="685" spans="1:48" ht="28.5" customHeight="1" x14ac:dyDescent="0.25">
      <c r="A685" s="51">
        <f>'OSNOVNA PLAČA'!A685</f>
        <v>676</v>
      </c>
      <c r="B685" s="155" t="str">
        <f>+IF(LEN('OSNOVNA PLAČA'!B685)&gt;0,'OSNOVNA PLAČA'!B685,"")</f>
        <v>A676</v>
      </c>
      <c r="C685" s="52" t="str">
        <f>+IF(LEN('OSNOVNA PLAČA'!C685)&gt;0,'OSNOVNA PLAČA'!C685,"")</f>
        <v/>
      </c>
      <c r="D685" s="54" t="str">
        <f>+IF(LEN('OSNOVNA PLAČA'!D685)&gt;0,'OSNOVNA PLAČA'!D685,"")</f>
        <v/>
      </c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AA685" s="32"/>
      <c r="AB685" s="32"/>
      <c r="AC685" s="32"/>
      <c r="AD685" s="32"/>
      <c r="AE685" s="32"/>
      <c r="AF685" s="32"/>
      <c r="AG685" s="32"/>
      <c r="AH685" s="32"/>
      <c r="AI685" s="32"/>
      <c r="AJ685" s="32"/>
      <c r="AK685" s="32"/>
      <c r="AL685" s="32"/>
      <c r="AM685" s="32"/>
      <c r="AN685" s="32"/>
      <c r="AO685" s="32"/>
      <c r="AP685" s="32"/>
      <c r="AQ685" s="32"/>
      <c r="AR685" s="32"/>
      <c r="AS685" s="32"/>
      <c r="AT685" s="32"/>
      <c r="AU685" s="32"/>
      <c r="AV685" s="32"/>
    </row>
    <row r="686" spans="1:48" ht="28.5" customHeight="1" x14ac:dyDescent="0.25">
      <c r="A686" s="51">
        <f>'OSNOVNA PLAČA'!A686</f>
        <v>677</v>
      </c>
      <c r="B686" s="155" t="str">
        <f>+IF(LEN('OSNOVNA PLAČA'!B686)&gt;0,'OSNOVNA PLAČA'!B686,"")</f>
        <v>A677</v>
      </c>
      <c r="C686" s="52" t="str">
        <f>+IF(LEN('OSNOVNA PLAČA'!C686)&gt;0,'OSNOVNA PLAČA'!C686,"")</f>
        <v/>
      </c>
      <c r="D686" s="54" t="str">
        <f>+IF(LEN('OSNOVNA PLAČA'!D686)&gt;0,'OSNOVNA PLAČA'!D686,"")</f>
        <v/>
      </c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AA686" s="32"/>
      <c r="AB686" s="32"/>
      <c r="AC686" s="32"/>
      <c r="AD686" s="32"/>
      <c r="AE686" s="32"/>
      <c r="AF686" s="32"/>
      <c r="AG686" s="32"/>
      <c r="AH686" s="32"/>
      <c r="AI686" s="32"/>
      <c r="AJ686" s="32"/>
      <c r="AK686" s="32"/>
      <c r="AL686" s="32"/>
      <c r="AM686" s="32"/>
      <c r="AN686" s="32"/>
      <c r="AO686" s="32"/>
      <c r="AP686" s="32"/>
      <c r="AQ686" s="32"/>
      <c r="AR686" s="32"/>
      <c r="AS686" s="32"/>
      <c r="AT686" s="32"/>
      <c r="AU686" s="32"/>
      <c r="AV686" s="32"/>
    </row>
    <row r="687" spans="1:48" ht="28.5" customHeight="1" x14ac:dyDescent="0.25">
      <c r="A687" s="51">
        <f>'OSNOVNA PLAČA'!A687</f>
        <v>678</v>
      </c>
      <c r="B687" s="155" t="str">
        <f>+IF(LEN('OSNOVNA PLAČA'!B687)&gt;0,'OSNOVNA PLAČA'!B687,"")</f>
        <v>A678</v>
      </c>
      <c r="C687" s="52" t="str">
        <f>+IF(LEN('OSNOVNA PLAČA'!C687)&gt;0,'OSNOVNA PLAČA'!C687,"")</f>
        <v/>
      </c>
      <c r="D687" s="54" t="str">
        <f>+IF(LEN('OSNOVNA PLAČA'!D687)&gt;0,'OSNOVNA PLAČA'!D687,"")</f>
        <v/>
      </c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AA687" s="32"/>
      <c r="AB687" s="32"/>
      <c r="AC687" s="32"/>
      <c r="AD687" s="32"/>
      <c r="AE687" s="32"/>
      <c r="AF687" s="32"/>
      <c r="AG687" s="32"/>
      <c r="AH687" s="32"/>
      <c r="AI687" s="32"/>
      <c r="AJ687" s="32"/>
      <c r="AK687" s="32"/>
      <c r="AL687" s="32"/>
      <c r="AM687" s="32"/>
      <c r="AN687" s="32"/>
      <c r="AO687" s="32"/>
      <c r="AP687" s="32"/>
      <c r="AQ687" s="32"/>
      <c r="AR687" s="32"/>
      <c r="AS687" s="32"/>
      <c r="AT687" s="32"/>
      <c r="AU687" s="32"/>
      <c r="AV687" s="32"/>
    </row>
    <row r="688" spans="1:48" ht="28.5" customHeight="1" x14ac:dyDescent="0.25">
      <c r="A688" s="51">
        <f>'OSNOVNA PLAČA'!A688</f>
        <v>679</v>
      </c>
      <c r="B688" s="155" t="str">
        <f>+IF(LEN('OSNOVNA PLAČA'!B688)&gt;0,'OSNOVNA PLAČA'!B688,"")</f>
        <v>A679</v>
      </c>
      <c r="C688" s="52" t="str">
        <f>+IF(LEN('OSNOVNA PLAČA'!C688)&gt;0,'OSNOVNA PLAČA'!C688,"")</f>
        <v/>
      </c>
      <c r="D688" s="54" t="str">
        <f>+IF(LEN('OSNOVNA PLAČA'!D688)&gt;0,'OSNOVNA PLAČA'!D688,"")</f>
        <v/>
      </c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AA688" s="32"/>
      <c r="AB688" s="32"/>
      <c r="AC688" s="32"/>
      <c r="AD688" s="32"/>
      <c r="AE688" s="32"/>
      <c r="AF688" s="32"/>
      <c r="AG688" s="32"/>
      <c r="AH688" s="32"/>
      <c r="AI688" s="32"/>
      <c r="AJ688" s="32"/>
      <c r="AK688" s="32"/>
      <c r="AL688" s="32"/>
      <c r="AM688" s="32"/>
      <c r="AN688" s="32"/>
      <c r="AO688" s="32"/>
      <c r="AP688" s="32"/>
      <c r="AQ688" s="32"/>
      <c r="AR688" s="32"/>
      <c r="AS688" s="32"/>
      <c r="AT688" s="32"/>
      <c r="AU688" s="32"/>
      <c r="AV688" s="32"/>
    </row>
    <row r="689" spans="1:48" ht="28.5" customHeight="1" x14ac:dyDescent="0.25">
      <c r="A689" s="51">
        <f>'OSNOVNA PLAČA'!A689</f>
        <v>680</v>
      </c>
      <c r="B689" s="155" t="str">
        <f>+IF(LEN('OSNOVNA PLAČA'!B689)&gt;0,'OSNOVNA PLAČA'!B689,"")</f>
        <v>A680</v>
      </c>
      <c r="C689" s="52" t="str">
        <f>+IF(LEN('OSNOVNA PLAČA'!C689)&gt;0,'OSNOVNA PLAČA'!C689,"")</f>
        <v/>
      </c>
      <c r="D689" s="54" t="str">
        <f>+IF(LEN('OSNOVNA PLAČA'!D689)&gt;0,'OSNOVNA PLAČA'!D689,"")</f>
        <v/>
      </c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AA689" s="32"/>
      <c r="AB689" s="32"/>
      <c r="AC689" s="32"/>
      <c r="AD689" s="32"/>
      <c r="AE689" s="32"/>
      <c r="AF689" s="32"/>
      <c r="AG689" s="32"/>
      <c r="AH689" s="32"/>
      <c r="AI689" s="32"/>
      <c r="AJ689" s="32"/>
      <c r="AK689" s="32"/>
      <c r="AL689" s="32"/>
      <c r="AM689" s="32"/>
      <c r="AN689" s="32"/>
      <c r="AO689" s="32"/>
      <c r="AP689" s="32"/>
      <c r="AQ689" s="32"/>
      <c r="AR689" s="32"/>
      <c r="AS689" s="32"/>
      <c r="AT689" s="32"/>
      <c r="AU689" s="32"/>
      <c r="AV689" s="32"/>
    </row>
    <row r="690" spans="1:48" ht="28.5" customHeight="1" x14ac:dyDescent="0.25">
      <c r="A690" s="51">
        <f>'OSNOVNA PLAČA'!A690</f>
        <v>681</v>
      </c>
      <c r="B690" s="155" t="str">
        <f>+IF(LEN('OSNOVNA PLAČA'!B690)&gt;0,'OSNOVNA PLAČA'!B690,"")</f>
        <v>A681</v>
      </c>
      <c r="C690" s="52" t="str">
        <f>+IF(LEN('OSNOVNA PLAČA'!C690)&gt;0,'OSNOVNA PLAČA'!C690,"")</f>
        <v/>
      </c>
      <c r="D690" s="54" t="str">
        <f>+IF(LEN('OSNOVNA PLAČA'!D690)&gt;0,'OSNOVNA PLAČA'!D690,"")</f>
        <v/>
      </c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AA690" s="32"/>
      <c r="AB690" s="32"/>
      <c r="AC690" s="32"/>
      <c r="AD690" s="32"/>
      <c r="AE690" s="32"/>
      <c r="AF690" s="32"/>
      <c r="AG690" s="32"/>
      <c r="AH690" s="32"/>
      <c r="AI690" s="32"/>
      <c r="AJ690" s="32"/>
      <c r="AK690" s="32"/>
      <c r="AL690" s="32"/>
      <c r="AM690" s="32"/>
      <c r="AN690" s="32"/>
      <c r="AO690" s="32"/>
      <c r="AP690" s="32"/>
      <c r="AQ690" s="32"/>
      <c r="AR690" s="32"/>
      <c r="AS690" s="32"/>
      <c r="AT690" s="32"/>
      <c r="AU690" s="32"/>
      <c r="AV690" s="32"/>
    </row>
    <row r="691" spans="1:48" ht="28.5" customHeight="1" x14ac:dyDescent="0.25">
      <c r="A691" s="51">
        <f>'OSNOVNA PLAČA'!A691</f>
        <v>682</v>
      </c>
      <c r="B691" s="155" t="str">
        <f>+IF(LEN('OSNOVNA PLAČA'!B691)&gt;0,'OSNOVNA PLAČA'!B691,"")</f>
        <v>A682</v>
      </c>
      <c r="C691" s="52" t="str">
        <f>+IF(LEN('OSNOVNA PLAČA'!C691)&gt;0,'OSNOVNA PLAČA'!C691,"")</f>
        <v/>
      </c>
      <c r="D691" s="54" t="str">
        <f>+IF(LEN('OSNOVNA PLAČA'!D691)&gt;0,'OSNOVNA PLAČA'!D691,"")</f>
        <v/>
      </c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AA691" s="32"/>
      <c r="AB691" s="32"/>
      <c r="AC691" s="32"/>
      <c r="AD691" s="32"/>
      <c r="AE691" s="32"/>
      <c r="AF691" s="32"/>
      <c r="AG691" s="32"/>
      <c r="AH691" s="32"/>
      <c r="AI691" s="32"/>
      <c r="AJ691" s="32"/>
      <c r="AK691" s="32"/>
      <c r="AL691" s="32"/>
      <c r="AM691" s="32"/>
      <c r="AN691" s="32"/>
      <c r="AO691" s="32"/>
      <c r="AP691" s="32"/>
      <c r="AQ691" s="32"/>
      <c r="AR691" s="32"/>
      <c r="AS691" s="32"/>
      <c r="AT691" s="32"/>
      <c r="AU691" s="32"/>
      <c r="AV691" s="32"/>
    </row>
    <row r="692" spans="1:48" ht="28.5" customHeight="1" x14ac:dyDescent="0.25">
      <c r="A692" s="51">
        <f>'OSNOVNA PLAČA'!A692</f>
        <v>683</v>
      </c>
      <c r="B692" s="155" t="str">
        <f>+IF(LEN('OSNOVNA PLAČA'!B692)&gt;0,'OSNOVNA PLAČA'!B692,"")</f>
        <v>A683</v>
      </c>
      <c r="C692" s="52" t="str">
        <f>+IF(LEN('OSNOVNA PLAČA'!C692)&gt;0,'OSNOVNA PLAČA'!C692,"")</f>
        <v/>
      </c>
      <c r="D692" s="54" t="str">
        <f>+IF(LEN('OSNOVNA PLAČA'!D692)&gt;0,'OSNOVNA PLAČA'!D692,"")</f>
        <v/>
      </c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AA692" s="32"/>
      <c r="AB692" s="32"/>
      <c r="AC692" s="32"/>
      <c r="AD692" s="32"/>
      <c r="AE692" s="32"/>
      <c r="AF692" s="32"/>
      <c r="AG692" s="32"/>
      <c r="AH692" s="32"/>
      <c r="AI692" s="32"/>
      <c r="AJ692" s="32"/>
      <c r="AK692" s="32"/>
      <c r="AL692" s="32"/>
      <c r="AM692" s="32"/>
      <c r="AN692" s="32"/>
      <c r="AO692" s="32"/>
      <c r="AP692" s="32"/>
      <c r="AQ692" s="32"/>
      <c r="AR692" s="32"/>
      <c r="AS692" s="32"/>
      <c r="AT692" s="32"/>
      <c r="AU692" s="32"/>
      <c r="AV692" s="32"/>
    </row>
    <row r="693" spans="1:48" ht="28.5" customHeight="1" x14ac:dyDescent="0.25">
      <c r="A693" s="51">
        <f>'OSNOVNA PLAČA'!A693</f>
        <v>684</v>
      </c>
      <c r="B693" s="155" t="str">
        <f>+IF(LEN('OSNOVNA PLAČA'!B693)&gt;0,'OSNOVNA PLAČA'!B693,"")</f>
        <v>A684</v>
      </c>
      <c r="C693" s="52" t="str">
        <f>+IF(LEN('OSNOVNA PLAČA'!C693)&gt;0,'OSNOVNA PLAČA'!C693,"")</f>
        <v/>
      </c>
      <c r="D693" s="54" t="str">
        <f>+IF(LEN('OSNOVNA PLAČA'!D693)&gt;0,'OSNOVNA PLAČA'!D693,"")</f>
        <v/>
      </c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AA693" s="32"/>
      <c r="AB693" s="32"/>
      <c r="AC693" s="32"/>
      <c r="AD693" s="32"/>
      <c r="AE693" s="32"/>
      <c r="AF693" s="32"/>
      <c r="AG693" s="32"/>
      <c r="AH693" s="32"/>
      <c r="AI693" s="32"/>
      <c r="AJ693" s="32"/>
      <c r="AK693" s="32"/>
      <c r="AL693" s="32"/>
      <c r="AM693" s="32"/>
      <c r="AN693" s="32"/>
      <c r="AO693" s="32"/>
      <c r="AP693" s="32"/>
      <c r="AQ693" s="32"/>
      <c r="AR693" s="32"/>
      <c r="AS693" s="32"/>
      <c r="AT693" s="32"/>
      <c r="AU693" s="32"/>
      <c r="AV693" s="32"/>
    </row>
    <row r="694" spans="1:48" ht="28.5" customHeight="1" x14ac:dyDescent="0.25">
      <c r="A694" s="51">
        <f>'OSNOVNA PLAČA'!A694</f>
        <v>685</v>
      </c>
      <c r="B694" s="155" t="str">
        <f>+IF(LEN('OSNOVNA PLAČA'!B694)&gt;0,'OSNOVNA PLAČA'!B694,"")</f>
        <v>A685</v>
      </c>
      <c r="C694" s="52" t="str">
        <f>+IF(LEN('OSNOVNA PLAČA'!C694)&gt;0,'OSNOVNA PLAČA'!C694,"")</f>
        <v/>
      </c>
      <c r="D694" s="54" t="str">
        <f>+IF(LEN('OSNOVNA PLAČA'!D694)&gt;0,'OSNOVNA PLAČA'!D694,"")</f>
        <v/>
      </c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AA694" s="32"/>
      <c r="AB694" s="32"/>
      <c r="AC694" s="32"/>
      <c r="AD694" s="32"/>
      <c r="AE694" s="32"/>
      <c r="AF694" s="32"/>
      <c r="AG694" s="32"/>
      <c r="AH694" s="32"/>
      <c r="AI694" s="32"/>
      <c r="AJ694" s="32"/>
      <c r="AK694" s="32"/>
      <c r="AL694" s="32"/>
      <c r="AM694" s="32"/>
      <c r="AN694" s="32"/>
      <c r="AO694" s="32"/>
      <c r="AP694" s="32"/>
      <c r="AQ694" s="32"/>
      <c r="AR694" s="32"/>
      <c r="AS694" s="32"/>
      <c r="AT694" s="32"/>
      <c r="AU694" s="32"/>
      <c r="AV694" s="32"/>
    </row>
    <row r="695" spans="1:48" ht="28.5" customHeight="1" x14ac:dyDescent="0.25">
      <c r="A695" s="51">
        <f>'OSNOVNA PLAČA'!A695</f>
        <v>686</v>
      </c>
      <c r="B695" s="155" t="str">
        <f>+IF(LEN('OSNOVNA PLAČA'!B695)&gt;0,'OSNOVNA PLAČA'!B695,"")</f>
        <v>A686</v>
      </c>
      <c r="C695" s="52" t="str">
        <f>+IF(LEN('OSNOVNA PLAČA'!C695)&gt;0,'OSNOVNA PLAČA'!C695,"")</f>
        <v/>
      </c>
      <c r="D695" s="54" t="str">
        <f>+IF(LEN('OSNOVNA PLAČA'!D695)&gt;0,'OSNOVNA PLAČA'!D695,"")</f>
        <v/>
      </c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AA695" s="32"/>
      <c r="AB695" s="32"/>
      <c r="AC695" s="32"/>
      <c r="AD695" s="32"/>
      <c r="AE695" s="32"/>
      <c r="AF695" s="32"/>
      <c r="AG695" s="32"/>
      <c r="AH695" s="32"/>
      <c r="AI695" s="32"/>
      <c r="AJ695" s="32"/>
      <c r="AK695" s="32"/>
      <c r="AL695" s="32"/>
      <c r="AM695" s="32"/>
      <c r="AN695" s="32"/>
      <c r="AO695" s="32"/>
      <c r="AP695" s="32"/>
      <c r="AQ695" s="32"/>
      <c r="AR695" s="32"/>
      <c r="AS695" s="32"/>
      <c r="AT695" s="32"/>
      <c r="AU695" s="32"/>
      <c r="AV695" s="32"/>
    </row>
    <row r="696" spans="1:48" ht="28.5" customHeight="1" x14ac:dyDescent="0.25">
      <c r="A696" s="51">
        <f>'OSNOVNA PLAČA'!A696</f>
        <v>687</v>
      </c>
      <c r="B696" s="155" t="str">
        <f>+IF(LEN('OSNOVNA PLAČA'!B696)&gt;0,'OSNOVNA PLAČA'!B696,"")</f>
        <v>A687</v>
      </c>
      <c r="C696" s="52" t="str">
        <f>+IF(LEN('OSNOVNA PLAČA'!C696)&gt;0,'OSNOVNA PLAČA'!C696,"")</f>
        <v/>
      </c>
      <c r="D696" s="54" t="str">
        <f>+IF(LEN('OSNOVNA PLAČA'!D696)&gt;0,'OSNOVNA PLAČA'!D696,"")</f>
        <v/>
      </c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AA696" s="32"/>
      <c r="AB696" s="32"/>
      <c r="AC696" s="32"/>
      <c r="AD696" s="32"/>
      <c r="AE696" s="32"/>
      <c r="AF696" s="32"/>
      <c r="AG696" s="32"/>
      <c r="AH696" s="32"/>
      <c r="AI696" s="32"/>
      <c r="AJ696" s="32"/>
      <c r="AK696" s="32"/>
      <c r="AL696" s="32"/>
      <c r="AM696" s="32"/>
      <c r="AN696" s="32"/>
      <c r="AO696" s="32"/>
      <c r="AP696" s="32"/>
      <c r="AQ696" s="32"/>
      <c r="AR696" s="32"/>
      <c r="AS696" s="32"/>
      <c r="AT696" s="32"/>
      <c r="AU696" s="32"/>
      <c r="AV696" s="32"/>
    </row>
    <row r="697" spans="1:48" ht="28.5" customHeight="1" x14ac:dyDescent="0.25">
      <c r="A697" s="51">
        <f>'OSNOVNA PLAČA'!A697</f>
        <v>688</v>
      </c>
      <c r="B697" s="155" t="str">
        <f>+IF(LEN('OSNOVNA PLAČA'!B697)&gt;0,'OSNOVNA PLAČA'!B697,"")</f>
        <v>A688</v>
      </c>
      <c r="C697" s="52" t="str">
        <f>+IF(LEN('OSNOVNA PLAČA'!C697)&gt;0,'OSNOVNA PLAČA'!C697,"")</f>
        <v/>
      </c>
      <c r="D697" s="54" t="str">
        <f>+IF(LEN('OSNOVNA PLAČA'!D697)&gt;0,'OSNOVNA PLAČA'!D697,"")</f>
        <v/>
      </c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AA697" s="32"/>
      <c r="AB697" s="32"/>
      <c r="AC697" s="32"/>
      <c r="AD697" s="32"/>
      <c r="AE697" s="32"/>
      <c r="AF697" s="32"/>
      <c r="AG697" s="32"/>
      <c r="AH697" s="32"/>
      <c r="AI697" s="32"/>
      <c r="AJ697" s="32"/>
      <c r="AK697" s="32"/>
      <c r="AL697" s="32"/>
      <c r="AM697" s="32"/>
      <c r="AN697" s="32"/>
      <c r="AO697" s="32"/>
      <c r="AP697" s="32"/>
      <c r="AQ697" s="32"/>
      <c r="AR697" s="32"/>
      <c r="AS697" s="32"/>
      <c r="AT697" s="32"/>
      <c r="AU697" s="32"/>
      <c r="AV697" s="32"/>
    </row>
    <row r="698" spans="1:48" ht="28.5" customHeight="1" x14ac:dyDescent="0.25">
      <c r="A698" s="51">
        <f>'OSNOVNA PLAČA'!A698</f>
        <v>689</v>
      </c>
      <c r="B698" s="155" t="str">
        <f>+IF(LEN('OSNOVNA PLAČA'!B698)&gt;0,'OSNOVNA PLAČA'!B698,"")</f>
        <v>A689</v>
      </c>
      <c r="C698" s="52" t="str">
        <f>+IF(LEN('OSNOVNA PLAČA'!C698)&gt;0,'OSNOVNA PLAČA'!C698,"")</f>
        <v/>
      </c>
      <c r="D698" s="54" t="str">
        <f>+IF(LEN('OSNOVNA PLAČA'!D698)&gt;0,'OSNOVNA PLAČA'!D698,"")</f>
        <v/>
      </c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AA698" s="32"/>
      <c r="AB698" s="32"/>
      <c r="AC698" s="32"/>
      <c r="AD698" s="32"/>
      <c r="AE698" s="32"/>
      <c r="AF698" s="32"/>
      <c r="AG698" s="32"/>
      <c r="AH698" s="32"/>
      <c r="AI698" s="32"/>
      <c r="AJ698" s="32"/>
      <c r="AK698" s="32"/>
      <c r="AL698" s="32"/>
      <c r="AM698" s="32"/>
      <c r="AN698" s="32"/>
      <c r="AO698" s="32"/>
      <c r="AP698" s="32"/>
      <c r="AQ698" s="32"/>
      <c r="AR698" s="32"/>
      <c r="AS698" s="32"/>
      <c r="AT698" s="32"/>
      <c r="AU698" s="32"/>
      <c r="AV698" s="32"/>
    </row>
    <row r="699" spans="1:48" ht="28.5" customHeight="1" x14ac:dyDescent="0.25">
      <c r="A699" s="51">
        <f>'OSNOVNA PLAČA'!A699</f>
        <v>690</v>
      </c>
      <c r="B699" s="155" t="str">
        <f>+IF(LEN('OSNOVNA PLAČA'!B699)&gt;0,'OSNOVNA PLAČA'!B699,"")</f>
        <v>A690</v>
      </c>
      <c r="C699" s="52" t="str">
        <f>+IF(LEN('OSNOVNA PLAČA'!C699)&gt;0,'OSNOVNA PLAČA'!C699,"")</f>
        <v/>
      </c>
      <c r="D699" s="54" t="str">
        <f>+IF(LEN('OSNOVNA PLAČA'!D699)&gt;0,'OSNOVNA PLAČA'!D699,"")</f>
        <v/>
      </c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AA699" s="32"/>
      <c r="AB699" s="32"/>
      <c r="AC699" s="32"/>
      <c r="AD699" s="32"/>
      <c r="AE699" s="32"/>
      <c r="AF699" s="32"/>
      <c r="AG699" s="32"/>
      <c r="AH699" s="32"/>
      <c r="AI699" s="32"/>
      <c r="AJ699" s="32"/>
      <c r="AK699" s="32"/>
      <c r="AL699" s="32"/>
      <c r="AM699" s="32"/>
      <c r="AN699" s="32"/>
      <c r="AO699" s="32"/>
      <c r="AP699" s="32"/>
      <c r="AQ699" s="32"/>
      <c r="AR699" s="32"/>
      <c r="AS699" s="32"/>
      <c r="AT699" s="32"/>
      <c r="AU699" s="32"/>
      <c r="AV699" s="32"/>
    </row>
    <row r="700" spans="1:48" ht="28.5" customHeight="1" x14ac:dyDescent="0.25">
      <c r="A700" s="51">
        <f>'OSNOVNA PLAČA'!A700</f>
        <v>691</v>
      </c>
      <c r="B700" s="155" t="str">
        <f>+IF(LEN('OSNOVNA PLAČA'!B700)&gt;0,'OSNOVNA PLAČA'!B700,"")</f>
        <v>A691</v>
      </c>
      <c r="C700" s="52" t="str">
        <f>+IF(LEN('OSNOVNA PLAČA'!C700)&gt;0,'OSNOVNA PLAČA'!C700,"")</f>
        <v/>
      </c>
      <c r="D700" s="54" t="str">
        <f>+IF(LEN('OSNOVNA PLAČA'!D700)&gt;0,'OSNOVNA PLAČA'!D700,"")</f>
        <v/>
      </c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AA700" s="32"/>
      <c r="AB700" s="32"/>
      <c r="AC700" s="32"/>
      <c r="AD700" s="32"/>
      <c r="AE700" s="32"/>
      <c r="AF700" s="32"/>
      <c r="AG700" s="32"/>
      <c r="AH700" s="32"/>
      <c r="AI700" s="32"/>
      <c r="AJ700" s="32"/>
      <c r="AK700" s="32"/>
      <c r="AL700" s="32"/>
      <c r="AM700" s="32"/>
      <c r="AN700" s="32"/>
      <c r="AO700" s="32"/>
      <c r="AP700" s="32"/>
      <c r="AQ700" s="32"/>
      <c r="AR700" s="32"/>
      <c r="AS700" s="32"/>
      <c r="AT700" s="32"/>
      <c r="AU700" s="32"/>
      <c r="AV700" s="32"/>
    </row>
    <row r="701" spans="1:48" ht="28.5" customHeight="1" x14ac:dyDescent="0.25">
      <c r="A701" s="51">
        <f>'OSNOVNA PLAČA'!A701</f>
        <v>692</v>
      </c>
      <c r="B701" s="155" t="str">
        <f>+IF(LEN('OSNOVNA PLAČA'!B701)&gt;0,'OSNOVNA PLAČA'!B701,"")</f>
        <v>A692</v>
      </c>
      <c r="C701" s="52" t="str">
        <f>+IF(LEN('OSNOVNA PLAČA'!C701)&gt;0,'OSNOVNA PLAČA'!C701,"")</f>
        <v/>
      </c>
      <c r="D701" s="54" t="str">
        <f>+IF(LEN('OSNOVNA PLAČA'!D701)&gt;0,'OSNOVNA PLAČA'!D701,"")</f>
        <v/>
      </c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AA701" s="32"/>
      <c r="AB701" s="32"/>
      <c r="AC701" s="32"/>
      <c r="AD701" s="32"/>
      <c r="AE701" s="32"/>
      <c r="AF701" s="32"/>
      <c r="AG701" s="32"/>
      <c r="AH701" s="32"/>
      <c r="AI701" s="32"/>
      <c r="AJ701" s="32"/>
      <c r="AK701" s="32"/>
      <c r="AL701" s="32"/>
      <c r="AM701" s="32"/>
      <c r="AN701" s="32"/>
      <c r="AO701" s="32"/>
      <c r="AP701" s="32"/>
      <c r="AQ701" s="32"/>
      <c r="AR701" s="32"/>
      <c r="AS701" s="32"/>
      <c r="AT701" s="32"/>
      <c r="AU701" s="32"/>
      <c r="AV701" s="32"/>
    </row>
    <row r="702" spans="1:48" ht="28.5" customHeight="1" x14ac:dyDescent="0.25">
      <c r="A702" s="51">
        <f>'OSNOVNA PLAČA'!A702</f>
        <v>693</v>
      </c>
      <c r="B702" s="155" t="str">
        <f>+IF(LEN('OSNOVNA PLAČA'!B702)&gt;0,'OSNOVNA PLAČA'!B702,"")</f>
        <v>A693</v>
      </c>
      <c r="C702" s="52" t="str">
        <f>+IF(LEN('OSNOVNA PLAČA'!C702)&gt;0,'OSNOVNA PLAČA'!C702,"")</f>
        <v/>
      </c>
      <c r="D702" s="54" t="str">
        <f>+IF(LEN('OSNOVNA PLAČA'!D702)&gt;0,'OSNOVNA PLAČA'!D702,"")</f>
        <v/>
      </c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AA702" s="32"/>
      <c r="AB702" s="32"/>
      <c r="AC702" s="32"/>
      <c r="AD702" s="32"/>
      <c r="AE702" s="32"/>
      <c r="AF702" s="32"/>
      <c r="AG702" s="32"/>
      <c r="AH702" s="32"/>
      <c r="AI702" s="32"/>
      <c r="AJ702" s="32"/>
      <c r="AK702" s="32"/>
      <c r="AL702" s="32"/>
      <c r="AM702" s="32"/>
      <c r="AN702" s="32"/>
      <c r="AO702" s="32"/>
      <c r="AP702" s="32"/>
      <c r="AQ702" s="32"/>
      <c r="AR702" s="32"/>
      <c r="AS702" s="32"/>
      <c r="AT702" s="32"/>
      <c r="AU702" s="32"/>
      <c r="AV702" s="32"/>
    </row>
    <row r="703" spans="1:48" ht="28.5" customHeight="1" x14ac:dyDescent="0.25">
      <c r="A703" s="51">
        <f>'OSNOVNA PLAČA'!A703</f>
        <v>694</v>
      </c>
      <c r="B703" s="155" t="str">
        <f>+IF(LEN('OSNOVNA PLAČA'!B703)&gt;0,'OSNOVNA PLAČA'!B703,"")</f>
        <v>A694</v>
      </c>
      <c r="C703" s="52" t="str">
        <f>+IF(LEN('OSNOVNA PLAČA'!C703)&gt;0,'OSNOVNA PLAČA'!C703,"")</f>
        <v/>
      </c>
      <c r="D703" s="54" t="str">
        <f>+IF(LEN('OSNOVNA PLAČA'!D703)&gt;0,'OSNOVNA PLAČA'!D703,"")</f>
        <v/>
      </c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AA703" s="32"/>
      <c r="AB703" s="32"/>
      <c r="AC703" s="32"/>
      <c r="AD703" s="32"/>
      <c r="AE703" s="32"/>
      <c r="AF703" s="32"/>
      <c r="AG703" s="32"/>
      <c r="AH703" s="32"/>
      <c r="AI703" s="32"/>
      <c r="AJ703" s="32"/>
      <c r="AK703" s="32"/>
      <c r="AL703" s="32"/>
      <c r="AM703" s="32"/>
      <c r="AN703" s="32"/>
      <c r="AO703" s="32"/>
      <c r="AP703" s="32"/>
      <c r="AQ703" s="32"/>
      <c r="AR703" s="32"/>
      <c r="AS703" s="32"/>
      <c r="AT703" s="32"/>
      <c r="AU703" s="32"/>
      <c r="AV703" s="32"/>
    </row>
    <row r="704" spans="1:48" ht="28.5" customHeight="1" x14ac:dyDescent="0.25">
      <c r="A704" s="51">
        <f>'OSNOVNA PLAČA'!A704</f>
        <v>695</v>
      </c>
      <c r="B704" s="155" t="str">
        <f>+IF(LEN('OSNOVNA PLAČA'!B704)&gt;0,'OSNOVNA PLAČA'!B704,"")</f>
        <v>A695</v>
      </c>
      <c r="C704" s="52" t="str">
        <f>+IF(LEN('OSNOVNA PLAČA'!C704)&gt;0,'OSNOVNA PLAČA'!C704,"")</f>
        <v/>
      </c>
      <c r="D704" s="54" t="str">
        <f>+IF(LEN('OSNOVNA PLAČA'!D704)&gt;0,'OSNOVNA PLAČA'!D704,"")</f>
        <v/>
      </c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AA704" s="32"/>
      <c r="AB704" s="32"/>
      <c r="AC704" s="32"/>
      <c r="AD704" s="32"/>
      <c r="AE704" s="32"/>
      <c r="AF704" s="32"/>
      <c r="AG704" s="32"/>
      <c r="AH704" s="32"/>
      <c r="AI704" s="32"/>
      <c r="AJ704" s="32"/>
      <c r="AK704" s="32"/>
      <c r="AL704" s="32"/>
      <c r="AM704" s="32"/>
      <c r="AN704" s="32"/>
      <c r="AO704" s="32"/>
      <c r="AP704" s="32"/>
      <c r="AQ704" s="32"/>
      <c r="AR704" s="32"/>
      <c r="AS704" s="32"/>
      <c r="AT704" s="32"/>
      <c r="AU704" s="32"/>
      <c r="AV704" s="32"/>
    </row>
    <row r="705" spans="1:48" ht="28.5" customHeight="1" x14ac:dyDescent="0.25">
      <c r="A705" s="51">
        <f>'OSNOVNA PLAČA'!A705</f>
        <v>696</v>
      </c>
      <c r="B705" s="155" t="str">
        <f>+IF(LEN('OSNOVNA PLAČA'!B705)&gt;0,'OSNOVNA PLAČA'!B705,"")</f>
        <v>A696</v>
      </c>
      <c r="C705" s="52" t="str">
        <f>+IF(LEN('OSNOVNA PLAČA'!C705)&gt;0,'OSNOVNA PLAČA'!C705,"")</f>
        <v/>
      </c>
      <c r="D705" s="54" t="str">
        <f>+IF(LEN('OSNOVNA PLAČA'!D705)&gt;0,'OSNOVNA PLAČA'!D705,"")</f>
        <v/>
      </c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AA705" s="32"/>
      <c r="AB705" s="32"/>
      <c r="AC705" s="32"/>
      <c r="AD705" s="32"/>
      <c r="AE705" s="32"/>
      <c r="AF705" s="32"/>
      <c r="AG705" s="32"/>
      <c r="AH705" s="32"/>
      <c r="AI705" s="32"/>
      <c r="AJ705" s="32"/>
      <c r="AK705" s="32"/>
      <c r="AL705" s="32"/>
      <c r="AM705" s="32"/>
      <c r="AN705" s="32"/>
      <c r="AO705" s="32"/>
      <c r="AP705" s="32"/>
      <c r="AQ705" s="32"/>
      <c r="AR705" s="32"/>
      <c r="AS705" s="32"/>
      <c r="AT705" s="32"/>
      <c r="AU705" s="32"/>
      <c r="AV705" s="32"/>
    </row>
    <row r="706" spans="1:48" ht="28.5" customHeight="1" x14ac:dyDescent="0.25">
      <c r="A706" s="51">
        <f>'OSNOVNA PLAČA'!A706</f>
        <v>697</v>
      </c>
      <c r="B706" s="155" t="str">
        <f>+IF(LEN('OSNOVNA PLAČA'!B706)&gt;0,'OSNOVNA PLAČA'!B706,"")</f>
        <v>A697</v>
      </c>
      <c r="C706" s="52" t="str">
        <f>+IF(LEN('OSNOVNA PLAČA'!C706)&gt;0,'OSNOVNA PLAČA'!C706,"")</f>
        <v/>
      </c>
      <c r="D706" s="54" t="str">
        <f>+IF(LEN('OSNOVNA PLAČA'!D706)&gt;0,'OSNOVNA PLAČA'!D706,"")</f>
        <v/>
      </c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AA706" s="32"/>
      <c r="AB706" s="32"/>
      <c r="AC706" s="32"/>
      <c r="AD706" s="32"/>
      <c r="AE706" s="32"/>
      <c r="AF706" s="32"/>
      <c r="AG706" s="32"/>
      <c r="AH706" s="32"/>
      <c r="AI706" s="32"/>
      <c r="AJ706" s="32"/>
      <c r="AK706" s="32"/>
      <c r="AL706" s="32"/>
      <c r="AM706" s="32"/>
      <c r="AN706" s="32"/>
      <c r="AO706" s="32"/>
      <c r="AP706" s="32"/>
      <c r="AQ706" s="32"/>
      <c r="AR706" s="32"/>
      <c r="AS706" s="32"/>
      <c r="AT706" s="32"/>
      <c r="AU706" s="32"/>
      <c r="AV706" s="32"/>
    </row>
    <row r="707" spans="1:48" ht="28.5" customHeight="1" x14ac:dyDescent="0.25">
      <c r="A707" s="51">
        <f>'OSNOVNA PLAČA'!A707</f>
        <v>698</v>
      </c>
      <c r="B707" s="155" t="str">
        <f>+IF(LEN('OSNOVNA PLAČA'!B707)&gt;0,'OSNOVNA PLAČA'!B707,"")</f>
        <v>A698</v>
      </c>
      <c r="C707" s="52" t="str">
        <f>+IF(LEN('OSNOVNA PLAČA'!C707)&gt;0,'OSNOVNA PLAČA'!C707,"")</f>
        <v/>
      </c>
      <c r="D707" s="54" t="str">
        <f>+IF(LEN('OSNOVNA PLAČA'!D707)&gt;0,'OSNOVNA PLAČA'!D707,"")</f>
        <v/>
      </c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AA707" s="32"/>
      <c r="AB707" s="32"/>
      <c r="AC707" s="32"/>
      <c r="AD707" s="32"/>
      <c r="AE707" s="32"/>
      <c r="AF707" s="32"/>
      <c r="AG707" s="32"/>
      <c r="AH707" s="32"/>
      <c r="AI707" s="32"/>
      <c r="AJ707" s="32"/>
      <c r="AK707" s="32"/>
      <c r="AL707" s="32"/>
      <c r="AM707" s="32"/>
      <c r="AN707" s="32"/>
      <c r="AO707" s="32"/>
      <c r="AP707" s="32"/>
      <c r="AQ707" s="32"/>
      <c r="AR707" s="32"/>
      <c r="AS707" s="32"/>
      <c r="AT707" s="32"/>
      <c r="AU707" s="32"/>
      <c r="AV707" s="32"/>
    </row>
    <row r="708" spans="1:48" ht="28.5" customHeight="1" x14ac:dyDescent="0.25">
      <c r="A708" s="51">
        <f>'OSNOVNA PLAČA'!A708</f>
        <v>699</v>
      </c>
      <c r="B708" s="155" t="str">
        <f>+IF(LEN('OSNOVNA PLAČA'!B708)&gt;0,'OSNOVNA PLAČA'!B708,"")</f>
        <v>A699</v>
      </c>
      <c r="C708" s="52" t="str">
        <f>+IF(LEN('OSNOVNA PLAČA'!C708)&gt;0,'OSNOVNA PLAČA'!C708,"")</f>
        <v/>
      </c>
      <c r="D708" s="54" t="str">
        <f>+IF(LEN('OSNOVNA PLAČA'!D708)&gt;0,'OSNOVNA PLAČA'!D708,"")</f>
        <v/>
      </c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AA708" s="32"/>
      <c r="AB708" s="32"/>
      <c r="AC708" s="32"/>
      <c r="AD708" s="32"/>
      <c r="AE708" s="32"/>
      <c r="AF708" s="32"/>
      <c r="AG708" s="32"/>
      <c r="AH708" s="32"/>
      <c r="AI708" s="32"/>
      <c r="AJ708" s="32"/>
      <c r="AK708" s="32"/>
      <c r="AL708" s="32"/>
      <c r="AM708" s="32"/>
      <c r="AN708" s="32"/>
      <c r="AO708" s="32"/>
      <c r="AP708" s="32"/>
      <c r="AQ708" s="32"/>
      <c r="AR708" s="32"/>
      <c r="AS708" s="32"/>
      <c r="AT708" s="32"/>
      <c r="AU708" s="32"/>
      <c r="AV708" s="32"/>
    </row>
    <row r="709" spans="1:48" ht="28.5" customHeight="1" x14ac:dyDescent="0.25">
      <c r="A709" s="51">
        <f>'OSNOVNA PLAČA'!A709</f>
        <v>700</v>
      </c>
      <c r="B709" s="155" t="str">
        <f>+IF(LEN('OSNOVNA PLAČA'!B709)&gt;0,'OSNOVNA PLAČA'!B709,"")</f>
        <v>A700</v>
      </c>
      <c r="C709" s="52" t="str">
        <f>+IF(LEN('OSNOVNA PLAČA'!C709)&gt;0,'OSNOVNA PLAČA'!C709,"")</f>
        <v/>
      </c>
      <c r="D709" s="54" t="str">
        <f>+IF(LEN('OSNOVNA PLAČA'!D709)&gt;0,'OSNOVNA PLAČA'!D709,"")</f>
        <v/>
      </c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AA709" s="32"/>
      <c r="AB709" s="32"/>
      <c r="AC709" s="32"/>
      <c r="AD709" s="32"/>
      <c r="AE709" s="32"/>
      <c r="AF709" s="32"/>
      <c r="AG709" s="32"/>
      <c r="AH709" s="32"/>
      <c r="AI709" s="32"/>
      <c r="AJ709" s="32"/>
      <c r="AK709" s="32"/>
      <c r="AL709" s="32"/>
      <c r="AM709" s="32"/>
      <c r="AN709" s="32"/>
      <c r="AO709" s="32"/>
      <c r="AP709" s="32"/>
      <c r="AQ709" s="32"/>
      <c r="AR709" s="32"/>
      <c r="AS709" s="32"/>
      <c r="AT709" s="32"/>
      <c r="AU709" s="32"/>
      <c r="AV709" s="32"/>
    </row>
    <row r="710" spans="1:48" ht="28.5" customHeight="1" x14ac:dyDescent="0.25">
      <c r="A710" s="51">
        <f>'OSNOVNA PLAČA'!A710</f>
        <v>701</v>
      </c>
      <c r="B710" s="155" t="str">
        <f>+IF(LEN('OSNOVNA PLAČA'!B710)&gt;0,'OSNOVNA PLAČA'!B710,"")</f>
        <v>A701</v>
      </c>
      <c r="C710" s="52" t="str">
        <f>+IF(LEN('OSNOVNA PLAČA'!C710)&gt;0,'OSNOVNA PLAČA'!C710,"")</f>
        <v/>
      </c>
      <c r="D710" s="54" t="str">
        <f>+IF(LEN('OSNOVNA PLAČA'!D710)&gt;0,'OSNOVNA PLAČA'!D710,"")</f>
        <v/>
      </c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AA710" s="32"/>
      <c r="AB710" s="32"/>
      <c r="AC710" s="32"/>
      <c r="AD710" s="32"/>
      <c r="AE710" s="32"/>
      <c r="AF710" s="32"/>
      <c r="AG710" s="32"/>
      <c r="AH710" s="32"/>
      <c r="AI710" s="32"/>
      <c r="AJ710" s="32"/>
      <c r="AK710" s="32"/>
      <c r="AL710" s="32"/>
      <c r="AM710" s="32"/>
      <c r="AN710" s="32"/>
      <c r="AO710" s="32"/>
      <c r="AP710" s="32"/>
      <c r="AQ710" s="32"/>
      <c r="AR710" s="32"/>
      <c r="AS710" s="32"/>
      <c r="AT710" s="32"/>
      <c r="AU710" s="32"/>
      <c r="AV710" s="32"/>
    </row>
    <row r="711" spans="1:48" ht="28.5" customHeight="1" x14ac:dyDescent="0.25">
      <c r="A711" s="51">
        <f>'OSNOVNA PLAČA'!A711</f>
        <v>702</v>
      </c>
      <c r="B711" s="155" t="str">
        <f>+IF(LEN('OSNOVNA PLAČA'!B711)&gt;0,'OSNOVNA PLAČA'!B711,"")</f>
        <v>A702</v>
      </c>
      <c r="C711" s="52" t="str">
        <f>+IF(LEN('OSNOVNA PLAČA'!C711)&gt;0,'OSNOVNA PLAČA'!C711,"")</f>
        <v/>
      </c>
      <c r="D711" s="54" t="str">
        <f>+IF(LEN('OSNOVNA PLAČA'!D711)&gt;0,'OSNOVNA PLAČA'!D711,"")</f>
        <v/>
      </c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AA711" s="32"/>
      <c r="AB711" s="32"/>
      <c r="AC711" s="32"/>
      <c r="AD711" s="32"/>
      <c r="AE711" s="32"/>
      <c r="AF711" s="32"/>
      <c r="AG711" s="32"/>
      <c r="AH711" s="32"/>
      <c r="AI711" s="32"/>
      <c r="AJ711" s="32"/>
      <c r="AK711" s="32"/>
      <c r="AL711" s="32"/>
      <c r="AM711" s="32"/>
      <c r="AN711" s="32"/>
      <c r="AO711" s="32"/>
      <c r="AP711" s="32"/>
      <c r="AQ711" s="32"/>
      <c r="AR711" s="32"/>
      <c r="AS711" s="32"/>
      <c r="AT711" s="32"/>
      <c r="AU711" s="32"/>
      <c r="AV711" s="32"/>
    </row>
    <row r="712" spans="1:48" ht="28.5" customHeight="1" x14ac:dyDescent="0.25">
      <c r="A712" s="51">
        <f>'OSNOVNA PLAČA'!A712</f>
        <v>703</v>
      </c>
      <c r="B712" s="155" t="str">
        <f>+IF(LEN('OSNOVNA PLAČA'!B712)&gt;0,'OSNOVNA PLAČA'!B712,"")</f>
        <v>A703</v>
      </c>
      <c r="C712" s="52" t="str">
        <f>+IF(LEN('OSNOVNA PLAČA'!C712)&gt;0,'OSNOVNA PLAČA'!C712,"")</f>
        <v/>
      </c>
      <c r="D712" s="54" t="str">
        <f>+IF(LEN('OSNOVNA PLAČA'!D712)&gt;0,'OSNOVNA PLAČA'!D712,"")</f>
        <v/>
      </c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AA712" s="32"/>
      <c r="AB712" s="32"/>
      <c r="AC712" s="32"/>
      <c r="AD712" s="32"/>
      <c r="AE712" s="32"/>
      <c r="AF712" s="32"/>
      <c r="AG712" s="32"/>
      <c r="AH712" s="32"/>
      <c r="AI712" s="32"/>
      <c r="AJ712" s="32"/>
      <c r="AK712" s="32"/>
      <c r="AL712" s="32"/>
      <c r="AM712" s="32"/>
      <c r="AN712" s="32"/>
      <c r="AO712" s="32"/>
      <c r="AP712" s="32"/>
      <c r="AQ712" s="32"/>
      <c r="AR712" s="32"/>
      <c r="AS712" s="32"/>
      <c r="AT712" s="32"/>
      <c r="AU712" s="32"/>
      <c r="AV712" s="32"/>
    </row>
    <row r="713" spans="1:48" ht="28.5" customHeight="1" x14ac:dyDescent="0.25">
      <c r="A713" s="51">
        <f>'OSNOVNA PLAČA'!A713</f>
        <v>704</v>
      </c>
      <c r="B713" s="155" t="str">
        <f>+IF(LEN('OSNOVNA PLAČA'!B713)&gt;0,'OSNOVNA PLAČA'!B713,"")</f>
        <v>A704</v>
      </c>
      <c r="C713" s="52" t="str">
        <f>+IF(LEN('OSNOVNA PLAČA'!C713)&gt;0,'OSNOVNA PLAČA'!C713,"")</f>
        <v/>
      </c>
      <c r="D713" s="54" t="str">
        <f>+IF(LEN('OSNOVNA PLAČA'!D713)&gt;0,'OSNOVNA PLAČA'!D713,"")</f>
        <v/>
      </c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AA713" s="32"/>
      <c r="AB713" s="32"/>
      <c r="AC713" s="32"/>
      <c r="AD713" s="32"/>
      <c r="AE713" s="32"/>
      <c r="AF713" s="32"/>
      <c r="AG713" s="32"/>
      <c r="AH713" s="32"/>
      <c r="AI713" s="32"/>
      <c r="AJ713" s="32"/>
      <c r="AK713" s="32"/>
      <c r="AL713" s="32"/>
      <c r="AM713" s="32"/>
      <c r="AN713" s="32"/>
      <c r="AO713" s="32"/>
      <c r="AP713" s="32"/>
      <c r="AQ713" s="32"/>
      <c r="AR713" s="32"/>
      <c r="AS713" s="32"/>
      <c r="AT713" s="32"/>
      <c r="AU713" s="32"/>
      <c r="AV713" s="32"/>
    </row>
    <row r="714" spans="1:48" ht="28.5" customHeight="1" x14ac:dyDescent="0.25">
      <c r="A714" s="51">
        <f>'OSNOVNA PLAČA'!A714</f>
        <v>705</v>
      </c>
      <c r="B714" s="155" t="str">
        <f>+IF(LEN('OSNOVNA PLAČA'!B714)&gt;0,'OSNOVNA PLAČA'!B714,"")</f>
        <v>A705</v>
      </c>
      <c r="C714" s="52" t="str">
        <f>+IF(LEN('OSNOVNA PLAČA'!C714)&gt;0,'OSNOVNA PLAČA'!C714,"")</f>
        <v/>
      </c>
      <c r="D714" s="54" t="str">
        <f>+IF(LEN('OSNOVNA PLAČA'!D714)&gt;0,'OSNOVNA PLAČA'!D714,"")</f>
        <v/>
      </c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AA714" s="32"/>
      <c r="AB714" s="32"/>
      <c r="AC714" s="32"/>
      <c r="AD714" s="32"/>
      <c r="AE714" s="32"/>
      <c r="AF714" s="32"/>
      <c r="AG714" s="32"/>
      <c r="AH714" s="32"/>
      <c r="AI714" s="32"/>
      <c r="AJ714" s="32"/>
      <c r="AK714" s="32"/>
      <c r="AL714" s="32"/>
      <c r="AM714" s="32"/>
      <c r="AN714" s="32"/>
      <c r="AO714" s="32"/>
      <c r="AP714" s="32"/>
      <c r="AQ714" s="32"/>
      <c r="AR714" s="32"/>
      <c r="AS714" s="32"/>
      <c r="AT714" s="32"/>
      <c r="AU714" s="32"/>
      <c r="AV714" s="32"/>
    </row>
    <row r="715" spans="1:48" ht="28.5" customHeight="1" x14ac:dyDescent="0.25">
      <c r="A715" s="51">
        <f>'OSNOVNA PLAČA'!A715</f>
        <v>706</v>
      </c>
      <c r="B715" s="155" t="str">
        <f>+IF(LEN('OSNOVNA PLAČA'!B715)&gt;0,'OSNOVNA PLAČA'!B715,"")</f>
        <v>A706</v>
      </c>
      <c r="C715" s="52" t="str">
        <f>+IF(LEN('OSNOVNA PLAČA'!C715)&gt;0,'OSNOVNA PLAČA'!C715,"")</f>
        <v/>
      </c>
      <c r="D715" s="54" t="str">
        <f>+IF(LEN('OSNOVNA PLAČA'!D715)&gt;0,'OSNOVNA PLAČA'!D715,"")</f>
        <v/>
      </c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AA715" s="32"/>
      <c r="AB715" s="32"/>
      <c r="AC715" s="32"/>
      <c r="AD715" s="32"/>
      <c r="AE715" s="32"/>
      <c r="AF715" s="32"/>
      <c r="AG715" s="32"/>
      <c r="AH715" s="32"/>
      <c r="AI715" s="32"/>
      <c r="AJ715" s="32"/>
      <c r="AK715" s="32"/>
      <c r="AL715" s="32"/>
      <c r="AM715" s="32"/>
      <c r="AN715" s="32"/>
      <c r="AO715" s="32"/>
      <c r="AP715" s="32"/>
      <c r="AQ715" s="32"/>
      <c r="AR715" s="32"/>
      <c r="AS715" s="32"/>
      <c r="AT715" s="32"/>
      <c r="AU715" s="32"/>
      <c r="AV715" s="32"/>
    </row>
    <row r="716" spans="1:48" ht="28.5" customHeight="1" x14ac:dyDescent="0.25">
      <c r="A716" s="51">
        <f>'OSNOVNA PLAČA'!A716</f>
        <v>707</v>
      </c>
      <c r="B716" s="155" t="str">
        <f>+IF(LEN('OSNOVNA PLAČA'!B716)&gt;0,'OSNOVNA PLAČA'!B716,"")</f>
        <v>A707</v>
      </c>
      <c r="C716" s="52" t="str">
        <f>+IF(LEN('OSNOVNA PLAČA'!C716)&gt;0,'OSNOVNA PLAČA'!C716,"")</f>
        <v/>
      </c>
      <c r="D716" s="54" t="str">
        <f>+IF(LEN('OSNOVNA PLAČA'!D716)&gt;0,'OSNOVNA PLAČA'!D716,"")</f>
        <v/>
      </c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AA716" s="32"/>
      <c r="AB716" s="32"/>
      <c r="AC716" s="32"/>
      <c r="AD716" s="32"/>
      <c r="AE716" s="32"/>
      <c r="AF716" s="32"/>
      <c r="AG716" s="32"/>
      <c r="AH716" s="32"/>
      <c r="AI716" s="32"/>
      <c r="AJ716" s="32"/>
      <c r="AK716" s="32"/>
      <c r="AL716" s="32"/>
      <c r="AM716" s="32"/>
      <c r="AN716" s="32"/>
      <c r="AO716" s="32"/>
      <c r="AP716" s="32"/>
      <c r="AQ716" s="32"/>
      <c r="AR716" s="32"/>
      <c r="AS716" s="32"/>
      <c r="AT716" s="32"/>
      <c r="AU716" s="32"/>
      <c r="AV716" s="32"/>
    </row>
    <row r="717" spans="1:48" ht="28.5" customHeight="1" x14ac:dyDescent="0.25">
      <c r="A717" s="51">
        <f>'OSNOVNA PLAČA'!A717</f>
        <v>708</v>
      </c>
      <c r="B717" s="155" t="str">
        <f>+IF(LEN('OSNOVNA PLAČA'!B717)&gt;0,'OSNOVNA PLAČA'!B717,"")</f>
        <v>A708</v>
      </c>
      <c r="C717" s="52" t="str">
        <f>+IF(LEN('OSNOVNA PLAČA'!C717)&gt;0,'OSNOVNA PLAČA'!C717,"")</f>
        <v/>
      </c>
      <c r="D717" s="54" t="str">
        <f>+IF(LEN('OSNOVNA PLAČA'!D717)&gt;0,'OSNOVNA PLAČA'!D717,"")</f>
        <v/>
      </c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AA717" s="32"/>
      <c r="AB717" s="32"/>
      <c r="AC717" s="32"/>
      <c r="AD717" s="32"/>
      <c r="AE717" s="32"/>
      <c r="AF717" s="32"/>
      <c r="AG717" s="32"/>
      <c r="AH717" s="32"/>
      <c r="AI717" s="32"/>
      <c r="AJ717" s="32"/>
      <c r="AK717" s="32"/>
      <c r="AL717" s="32"/>
      <c r="AM717" s="32"/>
      <c r="AN717" s="32"/>
      <c r="AO717" s="32"/>
      <c r="AP717" s="32"/>
      <c r="AQ717" s="32"/>
      <c r="AR717" s="32"/>
      <c r="AS717" s="32"/>
      <c r="AT717" s="32"/>
      <c r="AU717" s="32"/>
      <c r="AV717" s="32"/>
    </row>
    <row r="718" spans="1:48" ht="28.5" customHeight="1" x14ac:dyDescent="0.25">
      <c r="A718" s="51">
        <f>'OSNOVNA PLAČA'!A718</f>
        <v>709</v>
      </c>
      <c r="B718" s="155" t="str">
        <f>+IF(LEN('OSNOVNA PLAČA'!B718)&gt;0,'OSNOVNA PLAČA'!B718,"")</f>
        <v>A709</v>
      </c>
      <c r="C718" s="52" t="str">
        <f>+IF(LEN('OSNOVNA PLAČA'!C718)&gt;0,'OSNOVNA PLAČA'!C718,"")</f>
        <v/>
      </c>
      <c r="D718" s="54" t="str">
        <f>+IF(LEN('OSNOVNA PLAČA'!D718)&gt;0,'OSNOVNA PLAČA'!D718,"")</f>
        <v/>
      </c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AA718" s="32"/>
      <c r="AB718" s="32"/>
      <c r="AC718" s="32"/>
      <c r="AD718" s="32"/>
      <c r="AE718" s="32"/>
      <c r="AF718" s="32"/>
      <c r="AG718" s="32"/>
      <c r="AH718" s="32"/>
      <c r="AI718" s="32"/>
      <c r="AJ718" s="32"/>
      <c r="AK718" s="32"/>
      <c r="AL718" s="32"/>
      <c r="AM718" s="32"/>
      <c r="AN718" s="32"/>
      <c r="AO718" s="32"/>
      <c r="AP718" s="32"/>
      <c r="AQ718" s="32"/>
      <c r="AR718" s="32"/>
      <c r="AS718" s="32"/>
      <c r="AT718" s="32"/>
      <c r="AU718" s="32"/>
      <c r="AV718" s="32"/>
    </row>
    <row r="719" spans="1:48" ht="28.5" customHeight="1" x14ac:dyDescent="0.25">
      <c r="A719" s="51">
        <f>'OSNOVNA PLAČA'!A719</f>
        <v>710</v>
      </c>
      <c r="B719" s="155" t="str">
        <f>+IF(LEN('OSNOVNA PLAČA'!B719)&gt;0,'OSNOVNA PLAČA'!B719,"")</f>
        <v>A710</v>
      </c>
      <c r="C719" s="52" t="str">
        <f>+IF(LEN('OSNOVNA PLAČA'!C719)&gt;0,'OSNOVNA PLAČA'!C719,"")</f>
        <v/>
      </c>
      <c r="D719" s="54" t="str">
        <f>+IF(LEN('OSNOVNA PLAČA'!D719)&gt;0,'OSNOVNA PLAČA'!D719,"")</f>
        <v/>
      </c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AA719" s="32"/>
      <c r="AB719" s="32"/>
      <c r="AC719" s="32"/>
      <c r="AD719" s="32"/>
      <c r="AE719" s="32"/>
      <c r="AF719" s="32"/>
      <c r="AG719" s="32"/>
      <c r="AH719" s="32"/>
      <c r="AI719" s="32"/>
      <c r="AJ719" s="32"/>
      <c r="AK719" s="32"/>
      <c r="AL719" s="32"/>
      <c r="AM719" s="32"/>
      <c r="AN719" s="32"/>
      <c r="AO719" s="32"/>
      <c r="AP719" s="32"/>
      <c r="AQ719" s="32"/>
      <c r="AR719" s="32"/>
      <c r="AS719" s="32"/>
      <c r="AT719" s="32"/>
      <c r="AU719" s="32"/>
      <c r="AV719" s="32"/>
    </row>
    <row r="720" spans="1:48" ht="28.5" customHeight="1" x14ac:dyDescent="0.25">
      <c r="A720" s="51">
        <f>'OSNOVNA PLAČA'!A720</f>
        <v>711</v>
      </c>
      <c r="B720" s="155" t="str">
        <f>+IF(LEN('OSNOVNA PLAČA'!B720)&gt;0,'OSNOVNA PLAČA'!B720,"")</f>
        <v>A711</v>
      </c>
      <c r="C720" s="52" t="str">
        <f>+IF(LEN('OSNOVNA PLAČA'!C720)&gt;0,'OSNOVNA PLAČA'!C720,"")</f>
        <v/>
      </c>
      <c r="D720" s="54" t="str">
        <f>+IF(LEN('OSNOVNA PLAČA'!D720)&gt;0,'OSNOVNA PLAČA'!D720,"")</f>
        <v/>
      </c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AA720" s="32"/>
      <c r="AB720" s="32"/>
      <c r="AC720" s="32"/>
      <c r="AD720" s="32"/>
      <c r="AE720" s="32"/>
      <c r="AF720" s="32"/>
      <c r="AG720" s="32"/>
      <c r="AH720" s="32"/>
      <c r="AI720" s="32"/>
      <c r="AJ720" s="32"/>
      <c r="AK720" s="32"/>
      <c r="AL720" s="32"/>
      <c r="AM720" s="32"/>
      <c r="AN720" s="32"/>
      <c r="AO720" s="32"/>
      <c r="AP720" s="32"/>
      <c r="AQ720" s="32"/>
      <c r="AR720" s="32"/>
      <c r="AS720" s="32"/>
      <c r="AT720" s="32"/>
      <c r="AU720" s="32"/>
      <c r="AV720" s="32"/>
    </row>
    <row r="721" spans="1:48" ht="28.5" customHeight="1" x14ac:dyDescent="0.25">
      <c r="A721" s="51">
        <f>'OSNOVNA PLAČA'!A721</f>
        <v>712</v>
      </c>
      <c r="B721" s="155" t="str">
        <f>+IF(LEN('OSNOVNA PLAČA'!B721)&gt;0,'OSNOVNA PLAČA'!B721,"")</f>
        <v>A712</v>
      </c>
      <c r="C721" s="52" t="str">
        <f>+IF(LEN('OSNOVNA PLAČA'!C721)&gt;0,'OSNOVNA PLAČA'!C721,"")</f>
        <v/>
      </c>
      <c r="D721" s="54" t="str">
        <f>+IF(LEN('OSNOVNA PLAČA'!D721)&gt;0,'OSNOVNA PLAČA'!D721,"")</f>
        <v/>
      </c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AA721" s="32"/>
      <c r="AB721" s="32"/>
      <c r="AC721" s="32"/>
      <c r="AD721" s="32"/>
      <c r="AE721" s="32"/>
      <c r="AF721" s="32"/>
      <c r="AG721" s="32"/>
      <c r="AH721" s="32"/>
      <c r="AI721" s="32"/>
      <c r="AJ721" s="32"/>
      <c r="AK721" s="32"/>
      <c r="AL721" s="32"/>
      <c r="AM721" s="32"/>
      <c r="AN721" s="32"/>
      <c r="AO721" s="32"/>
      <c r="AP721" s="32"/>
      <c r="AQ721" s="32"/>
      <c r="AR721" s="32"/>
      <c r="AS721" s="32"/>
      <c r="AT721" s="32"/>
      <c r="AU721" s="32"/>
      <c r="AV721" s="32"/>
    </row>
    <row r="722" spans="1:48" ht="28.5" customHeight="1" x14ac:dyDescent="0.25">
      <c r="A722" s="51">
        <f>'OSNOVNA PLAČA'!A722</f>
        <v>713</v>
      </c>
      <c r="B722" s="155" t="str">
        <f>+IF(LEN('OSNOVNA PLAČA'!B722)&gt;0,'OSNOVNA PLAČA'!B722,"")</f>
        <v>A713</v>
      </c>
      <c r="C722" s="52" t="str">
        <f>+IF(LEN('OSNOVNA PLAČA'!C722)&gt;0,'OSNOVNA PLAČA'!C722,"")</f>
        <v/>
      </c>
      <c r="D722" s="54" t="str">
        <f>+IF(LEN('OSNOVNA PLAČA'!D722)&gt;0,'OSNOVNA PLAČA'!D722,"")</f>
        <v/>
      </c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AA722" s="32"/>
      <c r="AB722" s="32"/>
      <c r="AC722" s="32"/>
      <c r="AD722" s="32"/>
      <c r="AE722" s="32"/>
      <c r="AF722" s="32"/>
      <c r="AG722" s="32"/>
      <c r="AH722" s="32"/>
      <c r="AI722" s="32"/>
      <c r="AJ722" s="32"/>
      <c r="AK722" s="32"/>
      <c r="AL722" s="32"/>
      <c r="AM722" s="32"/>
      <c r="AN722" s="32"/>
      <c r="AO722" s="32"/>
      <c r="AP722" s="32"/>
      <c r="AQ722" s="32"/>
      <c r="AR722" s="32"/>
      <c r="AS722" s="32"/>
      <c r="AT722" s="32"/>
      <c r="AU722" s="32"/>
      <c r="AV722" s="32"/>
    </row>
    <row r="723" spans="1:48" ht="28.5" customHeight="1" x14ac:dyDescent="0.25">
      <c r="A723" s="51">
        <f>'OSNOVNA PLAČA'!A723</f>
        <v>714</v>
      </c>
      <c r="B723" s="155" t="str">
        <f>+IF(LEN('OSNOVNA PLAČA'!B723)&gt;0,'OSNOVNA PLAČA'!B723,"")</f>
        <v>A714</v>
      </c>
      <c r="C723" s="52" t="str">
        <f>+IF(LEN('OSNOVNA PLAČA'!C723)&gt;0,'OSNOVNA PLAČA'!C723,"")</f>
        <v/>
      </c>
      <c r="D723" s="54" t="str">
        <f>+IF(LEN('OSNOVNA PLAČA'!D723)&gt;0,'OSNOVNA PLAČA'!D723,"")</f>
        <v/>
      </c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AA723" s="32"/>
      <c r="AB723" s="32"/>
      <c r="AC723" s="32"/>
      <c r="AD723" s="32"/>
      <c r="AE723" s="32"/>
      <c r="AF723" s="32"/>
      <c r="AG723" s="32"/>
      <c r="AH723" s="32"/>
      <c r="AI723" s="32"/>
      <c r="AJ723" s="32"/>
      <c r="AK723" s="32"/>
      <c r="AL723" s="32"/>
      <c r="AM723" s="32"/>
      <c r="AN723" s="32"/>
      <c r="AO723" s="32"/>
      <c r="AP723" s="32"/>
      <c r="AQ723" s="32"/>
      <c r="AR723" s="32"/>
      <c r="AS723" s="32"/>
      <c r="AT723" s="32"/>
      <c r="AU723" s="32"/>
      <c r="AV723" s="32"/>
    </row>
    <row r="724" spans="1:48" ht="28.5" customHeight="1" x14ac:dyDescent="0.25">
      <c r="A724" s="51">
        <f>'OSNOVNA PLAČA'!A724</f>
        <v>715</v>
      </c>
      <c r="B724" s="155" t="str">
        <f>+IF(LEN('OSNOVNA PLAČA'!B724)&gt;0,'OSNOVNA PLAČA'!B724,"")</f>
        <v>A715</v>
      </c>
      <c r="C724" s="52" t="str">
        <f>+IF(LEN('OSNOVNA PLAČA'!C724)&gt;0,'OSNOVNA PLAČA'!C724,"")</f>
        <v/>
      </c>
      <c r="D724" s="54" t="str">
        <f>+IF(LEN('OSNOVNA PLAČA'!D724)&gt;0,'OSNOVNA PLAČA'!D724,"")</f>
        <v/>
      </c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AA724" s="32"/>
      <c r="AB724" s="32"/>
      <c r="AC724" s="32"/>
      <c r="AD724" s="32"/>
      <c r="AE724" s="32"/>
      <c r="AF724" s="32"/>
      <c r="AG724" s="32"/>
      <c r="AH724" s="32"/>
      <c r="AI724" s="32"/>
      <c r="AJ724" s="32"/>
      <c r="AK724" s="32"/>
      <c r="AL724" s="32"/>
      <c r="AM724" s="32"/>
      <c r="AN724" s="32"/>
      <c r="AO724" s="32"/>
      <c r="AP724" s="32"/>
      <c r="AQ724" s="32"/>
      <c r="AR724" s="32"/>
      <c r="AS724" s="32"/>
      <c r="AT724" s="32"/>
      <c r="AU724" s="32"/>
      <c r="AV724" s="32"/>
    </row>
    <row r="725" spans="1:48" ht="28.5" customHeight="1" x14ac:dyDescent="0.25">
      <c r="A725" s="51">
        <f>'OSNOVNA PLAČA'!A725</f>
        <v>716</v>
      </c>
      <c r="B725" s="155" t="str">
        <f>+IF(LEN('OSNOVNA PLAČA'!B725)&gt;0,'OSNOVNA PLAČA'!B725,"")</f>
        <v>A716</v>
      </c>
      <c r="C725" s="52" t="str">
        <f>+IF(LEN('OSNOVNA PLAČA'!C725)&gt;0,'OSNOVNA PLAČA'!C725,"")</f>
        <v/>
      </c>
      <c r="D725" s="54" t="str">
        <f>+IF(LEN('OSNOVNA PLAČA'!D725)&gt;0,'OSNOVNA PLAČA'!D725,"")</f>
        <v/>
      </c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AA725" s="32"/>
      <c r="AB725" s="32"/>
      <c r="AC725" s="32"/>
      <c r="AD725" s="32"/>
      <c r="AE725" s="32"/>
      <c r="AF725" s="32"/>
      <c r="AG725" s="32"/>
      <c r="AH725" s="32"/>
      <c r="AI725" s="32"/>
      <c r="AJ725" s="32"/>
      <c r="AK725" s="32"/>
      <c r="AL725" s="32"/>
      <c r="AM725" s="32"/>
      <c r="AN725" s="32"/>
      <c r="AO725" s="32"/>
      <c r="AP725" s="32"/>
      <c r="AQ725" s="32"/>
      <c r="AR725" s="32"/>
      <c r="AS725" s="32"/>
      <c r="AT725" s="32"/>
      <c r="AU725" s="32"/>
      <c r="AV725" s="32"/>
    </row>
    <row r="726" spans="1:48" ht="28.5" customHeight="1" x14ac:dyDescent="0.25">
      <c r="A726" s="51">
        <f>'OSNOVNA PLAČA'!A726</f>
        <v>717</v>
      </c>
      <c r="B726" s="155" t="str">
        <f>+IF(LEN('OSNOVNA PLAČA'!B726)&gt;0,'OSNOVNA PLAČA'!B726,"")</f>
        <v>A717</v>
      </c>
      <c r="C726" s="52" t="str">
        <f>+IF(LEN('OSNOVNA PLAČA'!C726)&gt;0,'OSNOVNA PLAČA'!C726,"")</f>
        <v/>
      </c>
      <c r="D726" s="54" t="str">
        <f>+IF(LEN('OSNOVNA PLAČA'!D726)&gt;0,'OSNOVNA PLAČA'!D726,"")</f>
        <v/>
      </c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AA726" s="32"/>
      <c r="AB726" s="32"/>
      <c r="AC726" s="32"/>
      <c r="AD726" s="32"/>
      <c r="AE726" s="32"/>
      <c r="AF726" s="32"/>
      <c r="AG726" s="32"/>
      <c r="AH726" s="32"/>
      <c r="AI726" s="32"/>
      <c r="AJ726" s="32"/>
      <c r="AK726" s="32"/>
      <c r="AL726" s="32"/>
      <c r="AM726" s="32"/>
      <c r="AN726" s="32"/>
      <c r="AO726" s="32"/>
      <c r="AP726" s="32"/>
      <c r="AQ726" s="32"/>
      <c r="AR726" s="32"/>
      <c r="AS726" s="32"/>
      <c r="AT726" s="32"/>
      <c r="AU726" s="32"/>
      <c r="AV726" s="32"/>
    </row>
    <row r="727" spans="1:48" ht="28.5" customHeight="1" x14ac:dyDescent="0.25">
      <c r="A727" s="51">
        <f>'OSNOVNA PLAČA'!A727</f>
        <v>718</v>
      </c>
      <c r="B727" s="155" t="str">
        <f>+IF(LEN('OSNOVNA PLAČA'!B727)&gt;0,'OSNOVNA PLAČA'!B727,"")</f>
        <v>A718</v>
      </c>
      <c r="C727" s="52" t="str">
        <f>+IF(LEN('OSNOVNA PLAČA'!C727)&gt;0,'OSNOVNA PLAČA'!C727,"")</f>
        <v/>
      </c>
      <c r="D727" s="54" t="str">
        <f>+IF(LEN('OSNOVNA PLAČA'!D727)&gt;0,'OSNOVNA PLAČA'!D727,"")</f>
        <v/>
      </c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AA727" s="32"/>
      <c r="AB727" s="32"/>
      <c r="AC727" s="32"/>
      <c r="AD727" s="32"/>
      <c r="AE727" s="32"/>
      <c r="AF727" s="32"/>
      <c r="AG727" s="32"/>
      <c r="AH727" s="32"/>
      <c r="AI727" s="32"/>
      <c r="AJ727" s="32"/>
      <c r="AK727" s="32"/>
      <c r="AL727" s="32"/>
      <c r="AM727" s="32"/>
      <c r="AN727" s="32"/>
      <c r="AO727" s="32"/>
      <c r="AP727" s="32"/>
      <c r="AQ727" s="32"/>
      <c r="AR727" s="32"/>
      <c r="AS727" s="32"/>
      <c r="AT727" s="32"/>
      <c r="AU727" s="32"/>
      <c r="AV727" s="32"/>
    </row>
    <row r="728" spans="1:48" ht="28.5" customHeight="1" x14ac:dyDescent="0.25">
      <c r="A728" s="51">
        <f>'OSNOVNA PLAČA'!A728</f>
        <v>719</v>
      </c>
      <c r="B728" s="155" t="str">
        <f>+IF(LEN('OSNOVNA PLAČA'!B728)&gt;0,'OSNOVNA PLAČA'!B728,"")</f>
        <v>A719</v>
      </c>
      <c r="C728" s="52" t="str">
        <f>+IF(LEN('OSNOVNA PLAČA'!C728)&gt;0,'OSNOVNA PLAČA'!C728,"")</f>
        <v/>
      </c>
      <c r="D728" s="54" t="str">
        <f>+IF(LEN('OSNOVNA PLAČA'!D728)&gt;0,'OSNOVNA PLAČA'!D728,"")</f>
        <v/>
      </c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AA728" s="32"/>
      <c r="AB728" s="32"/>
      <c r="AC728" s="32"/>
      <c r="AD728" s="32"/>
      <c r="AE728" s="32"/>
      <c r="AF728" s="32"/>
      <c r="AG728" s="32"/>
      <c r="AH728" s="32"/>
      <c r="AI728" s="32"/>
      <c r="AJ728" s="32"/>
      <c r="AK728" s="32"/>
      <c r="AL728" s="32"/>
      <c r="AM728" s="32"/>
      <c r="AN728" s="32"/>
      <c r="AO728" s="32"/>
      <c r="AP728" s="32"/>
      <c r="AQ728" s="32"/>
      <c r="AR728" s="32"/>
      <c r="AS728" s="32"/>
      <c r="AT728" s="32"/>
      <c r="AU728" s="32"/>
      <c r="AV728" s="32"/>
    </row>
    <row r="729" spans="1:48" ht="28.5" customHeight="1" x14ac:dyDescent="0.25">
      <c r="A729" s="51">
        <f>'OSNOVNA PLAČA'!A729</f>
        <v>720</v>
      </c>
      <c r="B729" s="155" t="str">
        <f>+IF(LEN('OSNOVNA PLAČA'!B729)&gt;0,'OSNOVNA PLAČA'!B729,"")</f>
        <v>A720</v>
      </c>
      <c r="C729" s="52" t="str">
        <f>+IF(LEN('OSNOVNA PLAČA'!C729)&gt;0,'OSNOVNA PLAČA'!C729,"")</f>
        <v/>
      </c>
      <c r="D729" s="54" t="str">
        <f>+IF(LEN('OSNOVNA PLAČA'!D729)&gt;0,'OSNOVNA PLAČA'!D729,"")</f>
        <v/>
      </c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AA729" s="32"/>
      <c r="AB729" s="32"/>
      <c r="AC729" s="32"/>
      <c r="AD729" s="32"/>
      <c r="AE729" s="32"/>
      <c r="AF729" s="32"/>
      <c r="AG729" s="32"/>
      <c r="AH729" s="32"/>
      <c r="AI729" s="32"/>
      <c r="AJ729" s="32"/>
      <c r="AK729" s="32"/>
      <c r="AL729" s="32"/>
      <c r="AM729" s="32"/>
      <c r="AN729" s="32"/>
      <c r="AO729" s="32"/>
      <c r="AP729" s="32"/>
      <c r="AQ729" s="32"/>
      <c r="AR729" s="32"/>
      <c r="AS729" s="32"/>
      <c r="AT729" s="32"/>
      <c r="AU729" s="32"/>
      <c r="AV729" s="32"/>
    </row>
    <row r="730" spans="1:48" ht="28.5" customHeight="1" x14ac:dyDescent="0.25">
      <c r="A730" s="51">
        <f>'OSNOVNA PLAČA'!A730</f>
        <v>721</v>
      </c>
      <c r="B730" s="155" t="str">
        <f>+IF(LEN('OSNOVNA PLAČA'!B730)&gt;0,'OSNOVNA PLAČA'!B730,"")</f>
        <v>A721</v>
      </c>
      <c r="C730" s="52" t="str">
        <f>+IF(LEN('OSNOVNA PLAČA'!C730)&gt;0,'OSNOVNA PLAČA'!C730,"")</f>
        <v/>
      </c>
      <c r="D730" s="54" t="str">
        <f>+IF(LEN('OSNOVNA PLAČA'!D730)&gt;0,'OSNOVNA PLAČA'!D730,"")</f>
        <v/>
      </c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AA730" s="32"/>
      <c r="AB730" s="32"/>
      <c r="AC730" s="32"/>
      <c r="AD730" s="32"/>
      <c r="AE730" s="32"/>
      <c r="AF730" s="32"/>
      <c r="AG730" s="32"/>
      <c r="AH730" s="32"/>
      <c r="AI730" s="32"/>
      <c r="AJ730" s="32"/>
      <c r="AK730" s="32"/>
      <c r="AL730" s="32"/>
      <c r="AM730" s="32"/>
      <c r="AN730" s="32"/>
      <c r="AO730" s="32"/>
      <c r="AP730" s="32"/>
      <c r="AQ730" s="32"/>
      <c r="AR730" s="32"/>
      <c r="AS730" s="32"/>
      <c r="AT730" s="32"/>
      <c r="AU730" s="32"/>
      <c r="AV730" s="32"/>
    </row>
    <row r="731" spans="1:48" ht="28.5" customHeight="1" x14ac:dyDescent="0.25">
      <c r="A731" s="51">
        <f>'OSNOVNA PLAČA'!A731</f>
        <v>722</v>
      </c>
      <c r="B731" s="155" t="str">
        <f>+IF(LEN('OSNOVNA PLAČA'!B731)&gt;0,'OSNOVNA PLAČA'!B731,"")</f>
        <v>A722</v>
      </c>
      <c r="C731" s="52" t="str">
        <f>+IF(LEN('OSNOVNA PLAČA'!C731)&gt;0,'OSNOVNA PLAČA'!C731,"")</f>
        <v/>
      </c>
      <c r="D731" s="54" t="str">
        <f>+IF(LEN('OSNOVNA PLAČA'!D731)&gt;0,'OSNOVNA PLAČA'!D731,"")</f>
        <v/>
      </c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AA731" s="32"/>
      <c r="AB731" s="32"/>
      <c r="AC731" s="32"/>
      <c r="AD731" s="32"/>
      <c r="AE731" s="32"/>
      <c r="AF731" s="32"/>
      <c r="AG731" s="32"/>
      <c r="AH731" s="32"/>
      <c r="AI731" s="32"/>
      <c r="AJ731" s="32"/>
      <c r="AK731" s="32"/>
      <c r="AL731" s="32"/>
      <c r="AM731" s="32"/>
      <c r="AN731" s="32"/>
      <c r="AO731" s="32"/>
      <c r="AP731" s="32"/>
      <c r="AQ731" s="32"/>
      <c r="AR731" s="32"/>
      <c r="AS731" s="32"/>
      <c r="AT731" s="32"/>
      <c r="AU731" s="32"/>
      <c r="AV731" s="32"/>
    </row>
    <row r="732" spans="1:48" ht="28.5" customHeight="1" x14ac:dyDescent="0.25">
      <c r="A732" s="51">
        <f>'OSNOVNA PLAČA'!A732</f>
        <v>723</v>
      </c>
      <c r="B732" s="155" t="str">
        <f>+IF(LEN('OSNOVNA PLAČA'!B732)&gt;0,'OSNOVNA PLAČA'!B732,"")</f>
        <v>A723</v>
      </c>
      <c r="C732" s="52" t="str">
        <f>+IF(LEN('OSNOVNA PLAČA'!C732)&gt;0,'OSNOVNA PLAČA'!C732,"")</f>
        <v/>
      </c>
      <c r="D732" s="54" t="str">
        <f>+IF(LEN('OSNOVNA PLAČA'!D732)&gt;0,'OSNOVNA PLAČA'!D732,"")</f>
        <v/>
      </c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AA732" s="32"/>
      <c r="AB732" s="32"/>
      <c r="AC732" s="32"/>
      <c r="AD732" s="32"/>
      <c r="AE732" s="32"/>
      <c r="AF732" s="32"/>
      <c r="AG732" s="32"/>
      <c r="AH732" s="32"/>
      <c r="AI732" s="32"/>
      <c r="AJ732" s="32"/>
      <c r="AK732" s="32"/>
      <c r="AL732" s="32"/>
      <c r="AM732" s="32"/>
      <c r="AN732" s="32"/>
      <c r="AO732" s="32"/>
      <c r="AP732" s="32"/>
      <c r="AQ732" s="32"/>
      <c r="AR732" s="32"/>
      <c r="AS732" s="32"/>
      <c r="AT732" s="32"/>
      <c r="AU732" s="32"/>
      <c r="AV732" s="32"/>
    </row>
    <row r="733" spans="1:48" ht="28.5" customHeight="1" x14ac:dyDescent="0.25">
      <c r="A733" s="51">
        <f>'OSNOVNA PLAČA'!A733</f>
        <v>724</v>
      </c>
      <c r="B733" s="155" t="str">
        <f>+IF(LEN('OSNOVNA PLAČA'!B733)&gt;0,'OSNOVNA PLAČA'!B733,"")</f>
        <v>A724</v>
      </c>
      <c r="C733" s="52" t="str">
        <f>+IF(LEN('OSNOVNA PLAČA'!C733)&gt;0,'OSNOVNA PLAČA'!C733,"")</f>
        <v/>
      </c>
      <c r="D733" s="54" t="str">
        <f>+IF(LEN('OSNOVNA PLAČA'!D733)&gt;0,'OSNOVNA PLAČA'!D733,"")</f>
        <v/>
      </c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AA733" s="32"/>
      <c r="AB733" s="32"/>
      <c r="AC733" s="32"/>
      <c r="AD733" s="32"/>
      <c r="AE733" s="32"/>
      <c r="AF733" s="32"/>
      <c r="AG733" s="32"/>
      <c r="AH733" s="32"/>
      <c r="AI733" s="32"/>
      <c r="AJ733" s="32"/>
      <c r="AK733" s="32"/>
      <c r="AL733" s="32"/>
      <c r="AM733" s="32"/>
      <c r="AN733" s="32"/>
      <c r="AO733" s="32"/>
      <c r="AP733" s="32"/>
      <c r="AQ733" s="32"/>
      <c r="AR733" s="32"/>
      <c r="AS733" s="32"/>
      <c r="AT733" s="32"/>
      <c r="AU733" s="32"/>
      <c r="AV733" s="32"/>
    </row>
    <row r="734" spans="1:48" ht="28.5" customHeight="1" x14ac:dyDescent="0.25">
      <c r="A734" s="51">
        <f>'OSNOVNA PLAČA'!A734</f>
        <v>725</v>
      </c>
      <c r="B734" s="155" t="str">
        <f>+IF(LEN('OSNOVNA PLAČA'!B734)&gt;0,'OSNOVNA PLAČA'!B734,"")</f>
        <v>A725</v>
      </c>
      <c r="C734" s="52" t="str">
        <f>+IF(LEN('OSNOVNA PLAČA'!C734)&gt;0,'OSNOVNA PLAČA'!C734,"")</f>
        <v/>
      </c>
      <c r="D734" s="54" t="str">
        <f>+IF(LEN('OSNOVNA PLAČA'!D734)&gt;0,'OSNOVNA PLAČA'!D734,"")</f>
        <v/>
      </c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AA734" s="32"/>
      <c r="AB734" s="32"/>
      <c r="AC734" s="32"/>
      <c r="AD734" s="32"/>
      <c r="AE734" s="32"/>
      <c r="AF734" s="32"/>
      <c r="AG734" s="32"/>
      <c r="AH734" s="32"/>
      <c r="AI734" s="32"/>
      <c r="AJ734" s="32"/>
      <c r="AK734" s="32"/>
      <c r="AL734" s="32"/>
      <c r="AM734" s="32"/>
      <c r="AN734" s="32"/>
      <c r="AO734" s="32"/>
      <c r="AP734" s="32"/>
      <c r="AQ734" s="32"/>
      <c r="AR734" s="32"/>
      <c r="AS734" s="32"/>
      <c r="AT734" s="32"/>
      <c r="AU734" s="32"/>
      <c r="AV734" s="32"/>
    </row>
    <row r="735" spans="1:48" ht="28.5" customHeight="1" x14ac:dyDescent="0.25">
      <c r="A735" s="51">
        <f>'OSNOVNA PLAČA'!A735</f>
        <v>726</v>
      </c>
      <c r="B735" s="155" t="str">
        <f>+IF(LEN('OSNOVNA PLAČA'!B735)&gt;0,'OSNOVNA PLAČA'!B735,"")</f>
        <v>A726</v>
      </c>
      <c r="C735" s="52" t="str">
        <f>+IF(LEN('OSNOVNA PLAČA'!C735)&gt;0,'OSNOVNA PLAČA'!C735,"")</f>
        <v/>
      </c>
      <c r="D735" s="54" t="str">
        <f>+IF(LEN('OSNOVNA PLAČA'!D735)&gt;0,'OSNOVNA PLAČA'!D735,"")</f>
        <v/>
      </c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AA735" s="32"/>
      <c r="AB735" s="32"/>
      <c r="AC735" s="32"/>
      <c r="AD735" s="32"/>
      <c r="AE735" s="32"/>
      <c r="AF735" s="32"/>
      <c r="AG735" s="32"/>
      <c r="AH735" s="32"/>
      <c r="AI735" s="32"/>
      <c r="AJ735" s="32"/>
      <c r="AK735" s="32"/>
      <c r="AL735" s="32"/>
      <c r="AM735" s="32"/>
      <c r="AN735" s="32"/>
      <c r="AO735" s="32"/>
      <c r="AP735" s="32"/>
      <c r="AQ735" s="32"/>
      <c r="AR735" s="32"/>
      <c r="AS735" s="32"/>
      <c r="AT735" s="32"/>
      <c r="AU735" s="32"/>
      <c r="AV735" s="32"/>
    </row>
    <row r="736" spans="1:48" ht="28.5" customHeight="1" x14ac:dyDescent="0.25">
      <c r="A736" s="51">
        <f>'OSNOVNA PLAČA'!A736</f>
        <v>727</v>
      </c>
      <c r="B736" s="155" t="str">
        <f>+IF(LEN('OSNOVNA PLAČA'!B736)&gt;0,'OSNOVNA PLAČA'!B736,"")</f>
        <v>A727</v>
      </c>
      <c r="C736" s="52" t="str">
        <f>+IF(LEN('OSNOVNA PLAČA'!C736)&gt;0,'OSNOVNA PLAČA'!C736,"")</f>
        <v/>
      </c>
      <c r="D736" s="54" t="str">
        <f>+IF(LEN('OSNOVNA PLAČA'!D736)&gt;0,'OSNOVNA PLAČA'!D736,"")</f>
        <v/>
      </c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AA736" s="32"/>
      <c r="AB736" s="32"/>
      <c r="AC736" s="32"/>
      <c r="AD736" s="32"/>
      <c r="AE736" s="32"/>
      <c r="AF736" s="32"/>
      <c r="AG736" s="32"/>
      <c r="AH736" s="32"/>
      <c r="AI736" s="32"/>
      <c r="AJ736" s="32"/>
      <c r="AK736" s="32"/>
      <c r="AL736" s="32"/>
      <c r="AM736" s="32"/>
      <c r="AN736" s="32"/>
      <c r="AO736" s="32"/>
      <c r="AP736" s="32"/>
      <c r="AQ736" s="32"/>
      <c r="AR736" s="32"/>
      <c r="AS736" s="32"/>
      <c r="AT736" s="32"/>
      <c r="AU736" s="32"/>
      <c r="AV736" s="32"/>
    </row>
    <row r="737" spans="1:48" ht="28.5" customHeight="1" x14ac:dyDescent="0.25">
      <c r="A737" s="51">
        <f>'OSNOVNA PLAČA'!A737</f>
        <v>728</v>
      </c>
      <c r="B737" s="155" t="str">
        <f>+IF(LEN('OSNOVNA PLAČA'!B737)&gt;0,'OSNOVNA PLAČA'!B737,"")</f>
        <v>A728</v>
      </c>
      <c r="C737" s="52" t="str">
        <f>+IF(LEN('OSNOVNA PLAČA'!C737)&gt;0,'OSNOVNA PLAČA'!C737,"")</f>
        <v/>
      </c>
      <c r="D737" s="54" t="str">
        <f>+IF(LEN('OSNOVNA PLAČA'!D737)&gt;0,'OSNOVNA PLAČA'!D737,"")</f>
        <v/>
      </c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AA737" s="32"/>
      <c r="AB737" s="32"/>
      <c r="AC737" s="32"/>
      <c r="AD737" s="32"/>
      <c r="AE737" s="32"/>
      <c r="AF737" s="32"/>
      <c r="AG737" s="32"/>
      <c r="AH737" s="32"/>
      <c r="AI737" s="32"/>
      <c r="AJ737" s="32"/>
      <c r="AK737" s="32"/>
      <c r="AL737" s="32"/>
      <c r="AM737" s="32"/>
      <c r="AN737" s="32"/>
      <c r="AO737" s="32"/>
      <c r="AP737" s="32"/>
      <c r="AQ737" s="32"/>
      <c r="AR737" s="32"/>
      <c r="AS737" s="32"/>
      <c r="AT737" s="32"/>
      <c r="AU737" s="32"/>
      <c r="AV737" s="32"/>
    </row>
    <row r="738" spans="1:48" ht="28.5" customHeight="1" x14ac:dyDescent="0.25">
      <c r="A738" s="51">
        <f>'OSNOVNA PLAČA'!A738</f>
        <v>729</v>
      </c>
      <c r="B738" s="155" t="str">
        <f>+IF(LEN('OSNOVNA PLAČA'!B738)&gt;0,'OSNOVNA PLAČA'!B738,"")</f>
        <v>A729</v>
      </c>
      <c r="C738" s="52" t="str">
        <f>+IF(LEN('OSNOVNA PLAČA'!C738)&gt;0,'OSNOVNA PLAČA'!C738,"")</f>
        <v/>
      </c>
      <c r="D738" s="54" t="str">
        <f>+IF(LEN('OSNOVNA PLAČA'!D738)&gt;0,'OSNOVNA PLAČA'!D738,"")</f>
        <v/>
      </c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AA738" s="32"/>
      <c r="AB738" s="32"/>
      <c r="AC738" s="32"/>
      <c r="AD738" s="32"/>
      <c r="AE738" s="32"/>
      <c r="AF738" s="32"/>
      <c r="AG738" s="32"/>
      <c r="AH738" s="32"/>
      <c r="AI738" s="32"/>
      <c r="AJ738" s="32"/>
      <c r="AK738" s="32"/>
      <c r="AL738" s="32"/>
      <c r="AM738" s="32"/>
      <c r="AN738" s="32"/>
      <c r="AO738" s="32"/>
      <c r="AP738" s="32"/>
      <c r="AQ738" s="32"/>
      <c r="AR738" s="32"/>
      <c r="AS738" s="32"/>
      <c r="AT738" s="32"/>
      <c r="AU738" s="32"/>
      <c r="AV738" s="32"/>
    </row>
    <row r="739" spans="1:48" ht="28.5" customHeight="1" x14ac:dyDescent="0.25">
      <c r="A739" s="51">
        <f>'OSNOVNA PLAČA'!A739</f>
        <v>730</v>
      </c>
      <c r="B739" s="155" t="str">
        <f>+IF(LEN('OSNOVNA PLAČA'!B739)&gt;0,'OSNOVNA PLAČA'!B739,"")</f>
        <v>A730</v>
      </c>
      <c r="C739" s="52" t="str">
        <f>+IF(LEN('OSNOVNA PLAČA'!C739)&gt;0,'OSNOVNA PLAČA'!C739,"")</f>
        <v/>
      </c>
      <c r="D739" s="54" t="str">
        <f>+IF(LEN('OSNOVNA PLAČA'!D739)&gt;0,'OSNOVNA PLAČA'!D739,"")</f>
        <v/>
      </c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AA739" s="32"/>
      <c r="AB739" s="32"/>
      <c r="AC739" s="32"/>
      <c r="AD739" s="32"/>
      <c r="AE739" s="32"/>
      <c r="AF739" s="32"/>
      <c r="AG739" s="32"/>
      <c r="AH739" s="32"/>
      <c r="AI739" s="32"/>
      <c r="AJ739" s="32"/>
      <c r="AK739" s="32"/>
      <c r="AL739" s="32"/>
      <c r="AM739" s="32"/>
      <c r="AN739" s="32"/>
      <c r="AO739" s="32"/>
      <c r="AP739" s="32"/>
      <c r="AQ739" s="32"/>
      <c r="AR739" s="32"/>
      <c r="AS739" s="32"/>
      <c r="AT739" s="32"/>
      <c r="AU739" s="32"/>
      <c r="AV739" s="32"/>
    </row>
    <row r="740" spans="1:48" ht="28.5" customHeight="1" x14ac:dyDescent="0.25">
      <c r="A740" s="51">
        <f>'OSNOVNA PLAČA'!A740</f>
        <v>731</v>
      </c>
      <c r="B740" s="155" t="str">
        <f>+IF(LEN('OSNOVNA PLAČA'!B740)&gt;0,'OSNOVNA PLAČA'!B740,"")</f>
        <v>A731</v>
      </c>
      <c r="C740" s="52" t="str">
        <f>+IF(LEN('OSNOVNA PLAČA'!C740)&gt;0,'OSNOVNA PLAČA'!C740,"")</f>
        <v/>
      </c>
      <c r="D740" s="54" t="str">
        <f>+IF(LEN('OSNOVNA PLAČA'!D740)&gt;0,'OSNOVNA PLAČA'!D740,"")</f>
        <v/>
      </c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AA740" s="32"/>
      <c r="AB740" s="32"/>
      <c r="AC740" s="32"/>
      <c r="AD740" s="32"/>
      <c r="AE740" s="32"/>
      <c r="AF740" s="32"/>
      <c r="AG740" s="32"/>
      <c r="AH740" s="32"/>
      <c r="AI740" s="32"/>
      <c r="AJ740" s="32"/>
      <c r="AK740" s="32"/>
      <c r="AL740" s="32"/>
      <c r="AM740" s="32"/>
      <c r="AN740" s="32"/>
      <c r="AO740" s="32"/>
      <c r="AP740" s="32"/>
      <c r="AQ740" s="32"/>
      <c r="AR740" s="32"/>
      <c r="AS740" s="32"/>
      <c r="AT740" s="32"/>
      <c r="AU740" s="32"/>
      <c r="AV740" s="32"/>
    </row>
    <row r="741" spans="1:48" ht="28.5" customHeight="1" x14ac:dyDescent="0.25">
      <c r="A741" s="51">
        <f>'OSNOVNA PLAČA'!A741</f>
        <v>732</v>
      </c>
      <c r="B741" s="155" t="str">
        <f>+IF(LEN('OSNOVNA PLAČA'!B741)&gt;0,'OSNOVNA PLAČA'!B741,"")</f>
        <v>A732</v>
      </c>
      <c r="C741" s="52" t="str">
        <f>+IF(LEN('OSNOVNA PLAČA'!C741)&gt;0,'OSNOVNA PLAČA'!C741,"")</f>
        <v/>
      </c>
      <c r="D741" s="54" t="str">
        <f>+IF(LEN('OSNOVNA PLAČA'!D741)&gt;0,'OSNOVNA PLAČA'!D741,"")</f>
        <v/>
      </c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AA741" s="32"/>
      <c r="AB741" s="32"/>
      <c r="AC741" s="32"/>
      <c r="AD741" s="32"/>
      <c r="AE741" s="32"/>
      <c r="AF741" s="32"/>
      <c r="AG741" s="32"/>
      <c r="AH741" s="32"/>
      <c r="AI741" s="32"/>
      <c r="AJ741" s="32"/>
      <c r="AK741" s="32"/>
      <c r="AL741" s="32"/>
      <c r="AM741" s="32"/>
      <c r="AN741" s="32"/>
      <c r="AO741" s="32"/>
      <c r="AP741" s="32"/>
      <c r="AQ741" s="32"/>
      <c r="AR741" s="32"/>
      <c r="AS741" s="32"/>
      <c r="AT741" s="32"/>
      <c r="AU741" s="32"/>
      <c r="AV741" s="32"/>
    </row>
    <row r="742" spans="1:48" ht="28.5" customHeight="1" x14ac:dyDescent="0.25">
      <c r="A742" s="51">
        <f>'OSNOVNA PLAČA'!A742</f>
        <v>733</v>
      </c>
      <c r="B742" s="155" t="str">
        <f>+IF(LEN('OSNOVNA PLAČA'!B742)&gt;0,'OSNOVNA PLAČA'!B742,"")</f>
        <v>A733</v>
      </c>
      <c r="C742" s="52" t="str">
        <f>+IF(LEN('OSNOVNA PLAČA'!C742)&gt;0,'OSNOVNA PLAČA'!C742,"")</f>
        <v/>
      </c>
      <c r="D742" s="54" t="str">
        <f>+IF(LEN('OSNOVNA PLAČA'!D742)&gt;0,'OSNOVNA PLAČA'!D742,"")</f>
        <v/>
      </c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AA742" s="32"/>
      <c r="AB742" s="32"/>
      <c r="AC742" s="32"/>
      <c r="AD742" s="32"/>
      <c r="AE742" s="32"/>
      <c r="AF742" s="32"/>
      <c r="AG742" s="32"/>
      <c r="AH742" s="32"/>
      <c r="AI742" s="32"/>
      <c r="AJ742" s="32"/>
      <c r="AK742" s="32"/>
      <c r="AL742" s="32"/>
      <c r="AM742" s="32"/>
      <c r="AN742" s="32"/>
      <c r="AO742" s="32"/>
      <c r="AP742" s="32"/>
      <c r="AQ742" s="32"/>
      <c r="AR742" s="32"/>
      <c r="AS742" s="32"/>
      <c r="AT742" s="32"/>
      <c r="AU742" s="32"/>
      <c r="AV742" s="32"/>
    </row>
    <row r="743" spans="1:48" ht="28.5" customHeight="1" x14ac:dyDescent="0.25">
      <c r="A743" s="51">
        <f>'OSNOVNA PLAČA'!A743</f>
        <v>734</v>
      </c>
      <c r="B743" s="155" t="str">
        <f>+IF(LEN('OSNOVNA PLAČA'!B743)&gt;0,'OSNOVNA PLAČA'!B743,"")</f>
        <v>A734</v>
      </c>
      <c r="C743" s="52" t="str">
        <f>+IF(LEN('OSNOVNA PLAČA'!C743)&gt;0,'OSNOVNA PLAČA'!C743,"")</f>
        <v/>
      </c>
      <c r="D743" s="54" t="str">
        <f>+IF(LEN('OSNOVNA PLAČA'!D743)&gt;0,'OSNOVNA PLAČA'!D743,"")</f>
        <v/>
      </c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AA743" s="32"/>
      <c r="AB743" s="32"/>
      <c r="AC743" s="32"/>
      <c r="AD743" s="32"/>
      <c r="AE743" s="32"/>
      <c r="AF743" s="32"/>
      <c r="AG743" s="32"/>
      <c r="AH743" s="32"/>
      <c r="AI743" s="32"/>
      <c r="AJ743" s="32"/>
      <c r="AK743" s="32"/>
      <c r="AL743" s="32"/>
      <c r="AM743" s="32"/>
      <c r="AN743" s="32"/>
      <c r="AO743" s="32"/>
      <c r="AP743" s="32"/>
      <c r="AQ743" s="32"/>
      <c r="AR743" s="32"/>
      <c r="AS743" s="32"/>
      <c r="AT743" s="32"/>
      <c r="AU743" s="32"/>
      <c r="AV743" s="32"/>
    </row>
    <row r="744" spans="1:48" ht="28.5" customHeight="1" x14ac:dyDescent="0.25">
      <c r="A744" s="51">
        <f>'OSNOVNA PLAČA'!A744</f>
        <v>735</v>
      </c>
      <c r="B744" s="155" t="str">
        <f>+IF(LEN('OSNOVNA PLAČA'!B744)&gt;0,'OSNOVNA PLAČA'!B744,"")</f>
        <v>A735</v>
      </c>
      <c r="C744" s="52" t="str">
        <f>+IF(LEN('OSNOVNA PLAČA'!C744)&gt;0,'OSNOVNA PLAČA'!C744,"")</f>
        <v/>
      </c>
      <c r="D744" s="54" t="str">
        <f>+IF(LEN('OSNOVNA PLAČA'!D744)&gt;0,'OSNOVNA PLAČA'!D744,"")</f>
        <v/>
      </c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AA744" s="32"/>
      <c r="AB744" s="32"/>
      <c r="AC744" s="32"/>
      <c r="AD744" s="32"/>
      <c r="AE744" s="32"/>
      <c r="AF744" s="32"/>
      <c r="AG744" s="32"/>
      <c r="AH744" s="32"/>
      <c r="AI744" s="32"/>
      <c r="AJ744" s="32"/>
      <c r="AK744" s="32"/>
      <c r="AL744" s="32"/>
      <c r="AM744" s="32"/>
      <c r="AN744" s="32"/>
      <c r="AO744" s="32"/>
      <c r="AP744" s="32"/>
      <c r="AQ744" s="32"/>
      <c r="AR744" s="32"/>
      <c r="AS744" s="32"/>
      <c r="AT744" s="32"/>
      <c r="AU744" s="32"/>
      <c r="AV744" s="32"/>
    </row>
    <row r="745" spans="1:48" ht="28.5" customHeight="1" x14ac:dyDescent="0.25">
      <c r="A745" s="51">
        <f>'OSNOVNA PLAČA'!A745</f>
        <v>736</v>
      </c>
      <c r="B745" s="155" t="str">
        <f>+IF(LEN('OSNOVNA PLAČA'!B745)&gt;0,'OSNOVNA PLAČA'!B745,"")</f>
        <v>A736</v>
      </c>
      <c r="C745" s="52" t="str">
        <f>+IF(LEN('OSNOVNA PLAČA'!C745)&gt;0,'OSNOVNA PLAČA'!C745,"")</f>
        <v/>
      </c>
      <c r="D745" s="54" t="str">
        <f>+IF(LEN('OSNOVNA PLAČA'!D745)&gt;0,'OSNOVNA PLAČA'!D745,"")</f>
        <v/>
      </c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AA745" s="32"/>
      <c r="AB745" s="32"/>
      <c r="AC745" s="32"/>
      <c r="AD745" s="32"/>
      <c r="AE745" s="32"/>
      <c r="AF745" s="32"/>
      <c r="AG745" s="32"/>
      <c r="AH745" s="32"/>
      <c r="AI745" s="32"/>
      <c r="AJ745" s="32"/>
      <c r="AK745" s="32"/>
      <c r="AL745" s="32"/>
      <c r="AM745" s="32"/>
      <c r="AN745" s="32"/>
      <c r="AO745" s="32"/>
      <c r="AP745" s="32"/>
      <c r="AQ745" s="32"/>
      <c r="AR745" s="32"/>
      <c r="AS745" s="32"/>
      <c r="AT745" s="32"/>
      <c r="AU745" s="32"/>
      <c r="AV745" s="32"/>
    </row>
    <row r="746" spans="1:48" ht="28.5" customHeight="1" x14ac:dyDescent="0.25">
      <c r="A746" s="51">
        <f>'OSNOVNA PLAČA'!A746</f>
        <v>737</v>
      </c>
      <c r="B746" s="155" t="str">
        <f>+IF(LEN('OSNOVNA PLAČA'!B746)&gt;0,'OSNOVNA PLAČA'!B746,"")</f>
        <v>A737</v>
      </c>
      <c r="C746" s="52" t="str">
        <f>+IF(LEN('OSNOVNA PLAČA'!C746)&gt;0,'OSNOVNA PLAČA'!C746,"")</f>
        <v/>
      </c>
      <c r="D746" s="54" t="str">
        <f>+IF(LEN('OSNOVNA PLAČA'!D746)&gt;0,'OSNOVNA PLAČA'!D746,"")</f>
        <v/>
      </c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AA746" s="32"/>
      <c r="AB746" s="32"/>
      <c r="AC746" s="32"/>
      <c r="AD746" s="32"/>
      <c r="AE746" s="32"/>
      <c r="AF746" s="32"/>
      <c r="AG746" s="32"/>
      <c r="AH746" s="32"/>
      <c r="AI746" s="32"/>
      <c r="AJ746" s="32"/>
      <c r="AK746" s="32"/>
      <c r="AL746" s="32"/>
      <c r="AM746" s="32"/>
      <c r="AN746" s="32"/>
      <c r="AO746" s="32"/>
      <c r="AP746" s="32"/>
      <c r="AQ746" s="32"/>
      <c r="AR746" s="32"/>
      <c r="AS746" s="32"/>
      <c r="AT746" s="32"/>
      <c r="AU746" s="32"/>
      <c r="AV746" s="32"/>
    </row>
    <row r="747" spans="1:48" ht="28.5" customHeight="1" x14ac:dyDescent="0.25">
      <c r="A747" s="51">
        <f>'OSNOVNA PLAČA'!A747</f>
        <v>738</v>
      </c>
      <c r="B747" s="155" t="str">
        <f>+IF(LEN('OSNOVNA PLAČA'!B747)&gt;0,'OSNOVNA PLAČA'!B747,"")</f>
        <v>A738</v>
      </c>
      <c r="C747" s="52" t="str">
        <f>+IF(LEN('OSNOVNA PLAČA'!C747)&gt;0,'OSNOVNA PLAČA'!C747,"")</f>
        <v/>
      </c>
      <c r="D747" s="54" t="str">
        <f>+IF(LEN('OSNOVNA PLAČA'!D747)&gt;0,'OSNOVNA PLAČA'!D747,"")</f>
        <v/>
      </c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AA747" s="32"/>
      <c r="AB747" s="32"/>
      <c r="AC747" s="32"/>
      <c r="AD747" s="32"/>
      <c r="AE747" s="32"/>
      <c r="AF747" s="32"/>
      <c r="AG747" s="32"/>
      <c r="AH747" s="32"/>
      <c r="AI747" s="32"/>
      <c r="AJ747" s="32"/>
      <c r="AK747" s="32"/>
      <c r="AL747" s="32"/>
      <c r="AM747" s="32"/>
      <c r="AN747" s="32"/>
      <c r="AO747" s="32"/>
      <c r="AP747" s="32"/>
      <c r="AQ747" s="32"/>
      <c r="AR747" s="32"/>
      <c r="AS747" s="32"/>
      <c r="AT747" s="32"/>
      <c r="AU747" s="32"/>
      <c r="AV747" s="32"/>
    </row>
    <row r="748" spans="1:48" ht="28.5" customHeight="1" x14ac:dyDescent="0.25">
      <c r="A748" s="51">
        <f>'OSNOVNA PLAČA'!A748</f>
        <v>739</v>
      </c>
      <c r="B748" s="155" t="str">
        <f>+IF(LEN('OSNOVNA PLAČA'!B748)&gt;0,'OSNOVNA PLAČA'!B748,"")</f>
        <v>A739</v>
      </c>
      <c r="C748" s="52" t="str">
        <f>+IF(LEN('OSNOVNA PLAČA'!C748)&gt;0,'OSNOVNA PLAČA'!C748,"")</f>
        <v/>
      </c>
      <c r="D748" s="54" t="str">
        <f>+IF(LEN('OSNOVNA PLAČA'!D748)&gt;0,'OSNOVNA PLAČA'!D748,"")</f>
        <v/>
      </c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AA748" s="32"/>
      <c r="AB748" s="32"/>
      <c r="AC748" s="32"/>
      <c r="AD748" s="32"/>
      <c r="AE748" s="32"/>
      <c r="AF748" s="32"/>
      <c r="AG748" s="32"/>
      <c r="AH748" s="32"/>
      <c r="AI748" s="32"/>
      <c r="AJ748" s="32"/>
      <c r="AK748" s="32"/>
      <c r="AL748" s="32"/>
      <c r="AM748" s="32"/>
      <c r="AN748" s="32"/>
      <c r="AO748" s="32"/>
      <c r="AP748" s="32"/>
      <c r="AQ748" s="32"/>
      <c r="AR748" s="32"/>
      <c r="AS748" s="32"/>
      <c r="AT748" s="32"/>
      <c r="AU748" s="32"/>
      <c r="AV748" s="32"/>
    </row>
    <row r="749" spans="1:48" ht="28.5" customHeight="1" x14ac:dyDescent="0.25">
      <c r="A749" s="51">
        <f>'OSNOVNA PLAČA'!A749</f>
        <v>740</v>
      </c>
      <c r="B749" s="155" t="str">
        <f>+IF(LEN('OSNOVNA PLAČA'!B749)&gt;0,'OSNOVNA PLAČA'!B749,"")</f>
        <v>A740</v>
      </c>
      <c r="C749" s="52" t="str">
        <f>+IF(LEN('OSNOVNA PLAČA'!C749)&gt;0,'OSNOVNA PLAČA'!C749,"")</f>
        <v/>
      </c>
      <c r="D749" s="54" t="str">
        <f>+IF(LEN('OSNOVNA PLAČA'!D749)&gt;0,'OSNOVNA PLAČA'!D749,"")</f>
        <v/>
      </c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AA749" s="32"/>
      <c r="AB749" s="32"/>
      <c r="AC749" s="32"/>
      <c r="AD749" s="32"/>
      <c r="AE749" s="32"/>
      <c r="AF749" s="32"/>
      <c r="AG749" s="32"/>
      <c r="AH749" s="32"/>
      <c r="AI749" s="32"/>
      <c r="AJ749" s="32"/>
      <c r="AK749" s="32"/>
      <c r="AL749" s="32"/>
      <c r="AM749" s="32"/>
      <c r="AN749" s="32"/>
      <c r="AO749" s="32"/>
      <c r="AP749" s="32"/>
      <c r="AQ749" s="32"/>
      <c r="AR749" s="32"/>
      <c r="AS749" s="32"/>
      <c r="AT749" s="32"/>
      <c r="AU749" s="32"/>
      <c r="AV749" s="32"/>
    </row>
    <row r="750" spans="1:48" ht="28.5" customHeight="1" x14ac:dyDescent="0.25">
      <c r="A750" s="51">
        <f>'OSNOVNA PLAČA'!A750</f>
        <v>741</v>
      </c>
      <c r="B750" s="155" t="str">
        <f>+IF(LEN('OSNOVNA PLAČA'!B750)&gt;0,'OSNOVNA PLAČA'!B750,"")</f>
        <v>A741</v>
      </c>
      <c r="C750" s="52" t="str">
        <f>+IF(LEN('OSNOVNA PLAČA'!C750)&gt;0,'OSNOVNA PLAČA'!C750,"")</f>
        <v/>
      </c>
      <c r="D750" s="54" t="str">
        <f>+IF(LEN('OSNOVNA PLAČA'!D750)&gt;0,'OSNOVNA PLAČA'!D750,"")</f>
        <v/>
      </c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AA750" s="32"/>
      <c r="AB750" s="32"/>
      <c r="AC750" s="32"/>
      <c r="AD750" s="32"/>
      <c r="AE750" s="32"/>
      <c r="AF750" s="32"/>
      <c r="AG750" s="32"/>
      <c r="AH750" s="32"/>
      <c r="AI750" s="32"/>
      <c r="AJ750" s="32"/>
      <c r="AK750" s="32"/>
      <c r="AL750" s="32"/>
      <c r="AM750" s="32"/>
      <c r="AN750" s="32"/>
      <c r="AO750" s="32"/>
      <c r="AP750" s="32"/>
      <c r="AQ750" s="32"/>
      <c r="AR750" s="32"/>
      <c r="AS750" s="32"/>
      <c r="AT750" s="32"/>
      <c r="AU750" s="32"/>
      <c r="AV750" s="32"/>
    </row>
    <row r="751" spans="1:48" ht="28.5" customHeight="1" x14ac:dyDescent="0.25">
      <c r="A751" s="51">
        <f>'OSNOVNA PLAČA'!A751</f>
        <v>742</v>
      </c>
      <c r="B751" s="155" t="str">
        <f>+IF(LEN('OSNOVNA PLAČA'!B751)&gt;0,'OSNOVNA PLAČA'!B751,"")</f>
        <v>A742</v>
      </c>
      <c r="C751" s="52" t="str">
        <f>+IF(LEN('OSNOVNA PLAČA'!C751)&gt;0,'OSNOVNA PLAČA'!C751,"")</f>
        <v/>
      </c>
      <c r="D751" s="54" t="str">
        <f>+IF(LEN('OSNOVNA PLAČA'!D751)&gt;0,'OSNOVNA PLAČA'!D751,"")</f>
        <v/>
      </c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AA751" s="32"/>
      <c r="AB751" s="32"/>
      <c r="AC751" s="32"/>
      <c r="AD751" s="32"/>
      <c r="AE751" s="32"/>
      <c r="AF751" s="32"/>
      <c r="AG751" s="32"/>
      <c r="AH751" s="32"/>
      <c r="AI751" s="32"/>
      <c r="AJ751" s="32"/>
      <c r="AK751" s="32"/>
      <c r="AL751" s="32"/>
      <c r="AM751" s="32"/>
      <c r="AN751" s="32"/>
      <c r="AO751" s="32"/>
      <c r="AP751" s="32"/>
      <c r="AQ751" s="32"/>
      <c r="AR751" s="32"/>
      <c r="AS751" s="32"/>
      <c r="AT751" s="32"/>
      <c r="AU751" s="32"/>
      <c r="AV751" s="32"/>
    </row>
    <row r="752" spans="1:48" ht="28.5" customHeight="1" x14ac:dyDescent="0.25">
      <c r="A752" s="51">
        <f>'OSNOVNA PLAČA'!A752</f>
        <v>743</v>
      </c>
      <c r="B752" s="155" t="str">
        <f>+IF(LEN('OSNOVNA PLAČA'!B752)&gt;0,'OSNOVNA PLAČA'!B752,"")</f>
        <v>A743</v>
      </c>
      <c r="C752" s="52" t="str">
        <f>+IF(LEN('OSNOVNA PLAČA'!C752)&gt;0,'OSNOVNA PLAČA'!C752,"")</f>
        <v/>
      </c>
      <c r="D752" s="54" t="str">
        <f>+IF(LEN('OSNOVNA PLAČA'!D752)&gt;0,'OSNOVNA PLAČA'!D752,"")</f>
        <v/>
      </c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AA752" s="32"/>
      <c r="AB752" s="32"/>
      <c r="AC752" s="32"/>
      <c r="AD752" s="32"/>
      <c r="AE752" s="32"/>
      <c r="AF752" s="32"/>
      <c r="AG752" s="32"/>
      <c r="AH752" s="32"/>
      <c r="AI752" s="32"/>
      <c r="AJ752" s="32"/>
      <c r="AK752" s="32"/>
      <c r="AL752" s="32"/>
      <c r="AM752" s="32"/>
      <c r="AN752" s="32"/>
      <c r="AO752" s="32"/>
      <c r="AP752" s="32"/>
      <c r="AQ752" s="32"/>
      <c r="AR752" s="32"/>
      <c r="AS752" s="32"/>
      <c r="AT752" s="32"/>
      <c r="AU752" s="32"/>
      <c r="AV752" s="32"/>
    </row>
    <row r="753" spans="1:48" ht="28.5" customHeight="1" x14ac:dyDescent="0.25">
      <c r="A753" s="51">
        <f>'OSNOVNA PLAČA'!A753</f>
        <v>744</v>
      </c>
      <c r="B753" s="155" t="str">
        <f>+IF(LEN('OSNOVNA PLAČA'!B753)&gt;0,'OSNOVNA PLAČA'!B753,"")</f>
        <v>A744</v>
      </c>
      <c r="C753" s="52" t="str">
        <f>+IF(LEN('OSNOVNA PLAČA'!C753)&gt;0,'OSNOVNA PLAČA'!C753,"")</f>
        <v/>
      </c>
      <c r="D753" s="54" t="str">
        <f>+IF(LEN('OSNOVNA PLAČA'!D753)&gt;0,'OSNOVNA PLAČA'!D753,"")</f>
        <v/>
      </c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AA753" s="32"/>
      <c r="AB753" s="32"/>
      <c r="AC753" s="32"/>
      <c r="AD753" s="32"/>
      <c r="AE753" s="32"/>
      <c r="AF753" s="32"/>
      <c r="AG753" s="32"/>
      <c r="AH753" s="32"/>
      <c r="AI753" s="32"/>
      <c r="AJ753" s="32"/>
      <c r="AK753" s="32"/>
      <c r="AL753" s="32"/>
      <c r="AM753" s="32"/>
      <c r="AN753" s="32"/>
      <c r="AO753" s="32"/>
      <c r="AP753" s="32"/>
      <c r="AQ753" s="32"/>
      <c r="AR753" s="32"/>
      <c r="AS753" s="32"/>
      <c r="AT753" s="32"/>
      <c r="AU753" s="32"/>
      <c r="AV753" s="32"/>
    </row>
    <row r="754" spans="1:48" ht="28.5" customHeight="1" x14ac:dyDescent="0.25">
      <c r="A754" s="51">
        <f>'OSNOVNA PLAČA'!A754</f>
        <v>745</v>
      </c>
      <c r="B754" s="155" t="str">
        <f>+IF(LEN('OSNOVNA PLAČA'!B754)&gt;0,'OSNOVNA PLAČA'!B754,"")</f>
        <v>A745</v>
      </c>
      <c r="C754" s="52" t="str">
        <f>+IF(LEN('OSNOVNA PLAČA'!C754)&gt;0,'OSNOVNA PLAČA'!C754,"")</f>
        <v/>
      </c>
      <c r="D754" s="54" t="str">
        <f>+IF(LEN('OSNOVNA PLAČA'!D754)&gt;0,'OSNOVNA PLAČA'!D754,"")</f>
        <v/>
      </c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AA754" s="32"/>
      <c r="AB754" s="32"/>
      <c r="AC754" s="32"/>
      <c r="AD754" s="32"/>
      <c r="AE754" s="32"/>
      <c r="AF754" s="32"/>
      <c r="AG754" s="32"/>
      <c r="AH754" s="32"/>
      <c r="AI754" s="32"/>
      <c r="AJ754" s="32"/>
      <c r="AK754" s="32"/>
      <c r="AL754" s="32"/>
      <c r="AM754" s="32"/>
      <c r="AN754" s="32"/>
      <c r="AO754" s="32"/>
      <c r="AP754" s="32"/>
      <c r="AQ754" s="32"/>
      <c r="AR754" s="32"/>
      <c r="AS754" s="32"/>
      <c r="AT754" s="32"/>
      <c r="AU754" s="32"/>
      <c r="AV754" s="32"/>
    </row>
    <row r="755" spans="1:48" ht="28.5" customHeight="1" x14ac:dyDescent="0.25">
      <c r="A755" s="51">
        <f>'OSNOVNA PLAČA'!A755</f>
        <v>746</v>
      </c>
      <c r="B755" s="155" t="str">
        <f>+IF(LEN('OSNOVNA PLAČA'!B755)&gt;0,'OSNOVNA PLAČA'!B755,"")</f>
        <v>A746</v>
      </c>
      <c r="C755" s="52" t="str">
        <f>+IF(LEN('OSNOVNA PLAČA'!C755)&gt;0,'OSNOVNA PLAČA'!C755,"")</f>
        <v/>
      </c>
      <c r="D755" s="54" t="str">
        <f>+IF(LEN('OSNOVNA PLAČA'!D755)&gt;0,'OSNOVNA PLAČA'!D755,"")</f>
        <v/>
      </c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AA755" s="32"/>
      <c r="AB755" s="32"/>
      <c r="AC755" s="32"/>
      <c r="AD755" s="32"/>
      <c r="AE755" s="32"/>
      <c r="AF755" s="32"/>
      <c r="AG755" s="32"/>
      <c r="AH755" s="32"/>
      <c r="AI755" s="32"/>
      <c r="AJ755" s="32"/>
      <c r="AK755" s="32"/>
      <c r="AL755" s="32"/>
      <c r="AM755" s="32"/>
      <c r="AN755" s="32"/>
      <c r="AO755" s="32"/>
      <c r="AP755" s="32"/>
      <c r="AQ755" s="32"/>
      <c r="AR755" s="32"/>
      <c r="AS755" s="32"/>
      <c r="AT755" s="32"/>
      <c r="AU755" s="32"/>
      <c r="AV755" s="32"/>
    </row>
    <row r="756" spans="1:48" ht="28.5" customHeight="1" x14ac:dyDescent="0.25">
      <c r="A756" s="51">
        <f>'OSNOVNA PLAČA'!A756</f>
        <v>747</v>
      </c>
      <c r="B756" s="155" t="str">
        <f>+IF(LEN('OSNOVNA PLAČA'!B756)&gt;0,'OSNOVNA PLAČA'!B756,"")</f>
        <v>A747</v>
      </c>
      <c r="C756" s="52" t="str">
        <f>+IF(LEN('OSNOVNA PLAČA'!C756)&gt;0,'OSNOVNA PLAČA'!C756,"")</f>
        <v/>
      </c>
      <c r="D756" s="54" t="str">
        <f>+IF(LEN('OSNOVNA PLAČA'!D756)&gt;0,'OSNOVNA PLAČA'!D756,"")</f>
        <v/>
      </c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AA756" s="32"/>
      <c r="AB756" s="32"/>
      <c r="AC756" s="32"/>
      <c r="AD756" s="32"/>
      <c r="AE756" s="32"/>
      <c r="AF756" s="32"/>
      <c r="AG756" s="32"/>
      <c r="AH756" s="32"/>
      <c r="AI756" s="32"/>
      <c r="AJ756" s="32"/>
      <c r="AK756" s="32"/>
      <c r="AL756" s="32"/>
      <c r="AM756" s="32"/>
      <c r="AN756" s="32"/>
      <c r="AO756" s="32"/>
      <c r="AP756" s="32"/>
      <c r="AQ756" s="32"/>
      <c r="AR756" s="32"/>
      <c r="AS756" s="32"/>
      <c r="AT756" s="32"/>
      <c r="AU756" s="32"/>
      <c r="AV756" s="32"/>
    </row>
    <row r="757" spans="1:48" ht="28.5" customHeight="1" x14ac:dyDescent="0.25">
      <c r="A757" s="51">
        <f>'OSNOVNA PLAČA'!A757</f>
        <v>748</v>
      </c>
      <c r="B757" s="155" t="str">
        <f>+IF(LEN('OSNOVNA PLAČA'!B757)&gt;0,'OSNOVNA PLAČA'!B757,"")</f>
        <v>A748</v>
      </c>
      <c r="C757" s="52" t="str">
        <f>+IF(LEN('OSNOVNA PLAČA'!C757)&gt;0,'OSNOVNA PLAČA'!C757,"")</f>
        <v/>
      </c>
      <c r="D757" s="54" t="str">
        <f>+IF(LEN('OSNOVNA PLAČA'!D757)&gt;0,'OSNOVNA PLAČA'!D757,"")</f>
        <v/>
      </c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AA757" s="32"/>
      <c r="AB757" s="32"/>
      <c r="AC757" s="32"/>
      <c r="AD757" s="32"/>
      <c r="AE757" s="32"/>
      <c r="AF757" s="32"/>
      <c r="AG757" s="32"/>
      <c r="AH757" s="32"/>
      <c r="AI757" s="32"/>
      <c r="AJ757" s="32"/>
      <c r="AK757" s="32"/>
      <c r="AL757" s="32"/>
      <c r="AM757" s="32"/>
      <c r="AN757" s="32"/>
      <c r="AO757" s="32"/>
      <c r="AP757" s="32"/>
      <c r="AQ757" s="32"/>
      <c r="AR757" s="32"/>
      <c r="AS757" s="32"/>
      <c r="AT757" s="32"/>
      <c r="AU757" s="32"/>
      <c r="AV757" s="32"/>
    </row>
    <row r="758" spans="1:48" ht="28.5" customHeight="1" x14ac:dyDescent="0.25">
      <c r="A758" s="51">
        <f>'OSNOVNA PLAČA'!A758</f>
        <v>749</v>
      </c>
      <c r="B758" s="155" t="str">
        <f>+IF(LEN('OSNOVNA PLAČA'!B758)&gt;0,'OSNOVNA PLAČA'!B758,"")</f>
        <v>A749</v>
      </c>
      <c r="C758" s="52" t="str">
        <f>+IF(LEN('OSNOVNA PLAČA'!C758)&gt;0,'OSNOVNA PLAČA'!C758,"")</f>
        <v/>
      </c>
      <c r="D758" s="54" t="str">
        <f>+IF(LEN('OSNOVNA PLAČA'!D758)&gt;0,'OSNOVNA PLAČA'!D758,"")</f>
        <v/>
      </c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AA758" s="32"/>
      <c r="AB758" s="32"/>
      <c r="AC758" s="32"/>
      <c r="AD758" s="32"/>
      <c r="AE758" s="32"/>
      <c r="AF758" s="32"/>
      <c r="AG758" s="32"/>
      <c r="AH758" s="32"/>
      <c r="AI758" s="32"/>
      <c r="AJ758" s="32"/>
      <c r="AK758" s="32"/>
      <c r="AL758" s="32"/>
      <c r="AM758" s="32"/>
      <c r="AN758" s="32"/>
      <c r="AO758" s="32"/>
      <c r="AP758" s="32"/>
      <c r="AQ758" s="32"/>
      <c r="AR758" s="32"/>
      <c r="AS758" s="32"/>
      <c r="AT758" s="32"/>
      <c r="AU758" s="32"/>
      <c r="AV758" s="32"/>
    </row>
    <row r="759" spans="1:48" ht="28.5" customHeight="1" x14ac:dyDescent="0.25">
      <c r="A759" s="51">
        <f>'OSNOVNA PLAČA'!A759</f>
        <v>750</v>
      </c>
      <c r="B759" s="155" t="str">
        <f>+IF(LEN('OSNOVNA PLAČA'!B759)&gt;0,'OSNOVNA PLAČA'!B759,"")</f>
        <v>A750</v>
      </c>
      <c r="C759" s="52" t="str">
        <f>+IF(LEN('OSNOVNA PLAČA'!C759)&gt;0,'OSNOVNA PLAČA'!C759,"")</f>
        <v/>
      </c>
      <c r="D759" s="54" t="str">
        <f>+IF(LEN('OSNOVNA PLAČA'!D759)&gt;0,'OSNOVNA PLAČA'!D759,"")</f>
        <v/>
      </c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AA759" s="32"/>
      <c r="AB759" s="32"/>
      <c r="AC759" s="32"/>
      <c r="AD759" s="32"/>
      <c r="AE759" s="32"/>
      <c r="AF759" s="32"/>
      <c r="AG759" s="32"/>
      <c r="AH759" s="32"/>
      <c r="AI759" s="32"/>
      <c r="AJ759" s="32"/>
      <c r="AK759" s="32"/>
      <c r="AL759" s="32"/>
      <c r="AM759" s="32"/>
      <c r="AN759" s="32"/>
      <c r="AO759" s="32"/>
      <c r="AP759" s="32"/>
      <c r="AQ759" s="32"/>
      <c r="AR759" s="32"/>
      <c r="AS759" s="32"/>
      <c r="AT759" s="32"/>
      <c r="AU759" s="32"/>
      <c r="AV759" s="32"/>
    </row>
    <row r="760" spans="1:48" ht="28.5" customHeight="1" x14ac:dyDescent="0.25">
      <c r="A760" s="51">
        <f>'OSNOVNA PLAČA'!A760</f>
        <v>751</v>
      </c>
      <c r="B760" s="155" t="str">
        <f>+IF(LEN('OSNOVNA PLAČA'!B760)&gt;0,'OSNOVNA PLAČA'!B760,"")</f>
        <v>A751</v>
      </c>
      <c r="C760" s="52" t="str">
        <f>+IF(LEN('OSNOVNA PLAČA'!C760)&gt;0,'OSNOVNA PLAČA'!C760,"")</f>
        <v/>
      </c>
      <c r="D760" s="54" t="str">
        <f>+IF(LEN('OSNOVNA PLAČA'!D760)&gt;0,'OSNOVNA PLAČA'!D760,"")</f>
        <v/>
      </c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AA760" s="32"/>
      <c r="AB760" s="32"/>
      <c r="AC760" s="32"/>
      <c r="AD760" s="32"/>
      <c r="AE760" s="32"/>
      <c r="AF760" s="32"/>
      <c r="AG760" s="32"/>
      <c r="AH760" s="32"/>
      <c r="AI760" s="32"/>
      <c r="AJ760" s="32"/>
      <c r="AK760" s="32"/>
      <c r="AL760" s="32"/>
      <c r="AM760" s="32"/>
      <c r="AN760" s="32"/>
      <c r="AO760" s="32"/>
      <c r="AP760" s="32"/>
      <c r="AQ760" s="32"/>
      <c r="AR760" s="32"/>
      <c r="AS760" s="32"/>
      <c r="AT760" s="32"/>
      <c r="AU760" s="32"/>
      <c r="AV760" s="32"/>
    </row>
    <row r="761" spans="1:48" ht="28.5" customHeight="1" x14ac:dyDescent="0.25">
      <c r="A761" s="51">
        <f>'OSNOVNA PLAČA'!A761</f>
        <v>752</v>
      </c>
      <c r="B761" s="155" t="str">
        <f>+IF(LEN('OSNOVNA PLAČA'!B761)&gt;0,'OSNOVNA PLAČA'!B761,"")</f>
        <v>A752</v>
      </c>
      <c r="C761" s="52" t="str">
        <f>+IF(LEN('OSNOVNA PLAČA'!C761)&gt;0,'OSNOVNA PLAČA'!C761,"")</f>
        <v/>
      </c>
      <c r="D761" s="54" t="str">
        <f>+IF(LEN('OSNOVNA PLAČA'!D761)&gt;0,'OSNOVNA PLAČA'!D761,"")</f>
        <v/>
      </c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AA761" s="32"/>
      <c r="AB761" s="32"/>
      <c r="AC761" s="32"/>
      <c r="AD761" s="32"/>
      <c r="AE761" s="32"/>
      <c r="AF761" s="32"/>
      <c r="AG761" s="32"/>
      <c r="AH761" s="32"/>
      <c r="AI761" s="32"/>
      <c r="AJ761" s="32"/>
      <c r="AK761" s="32"/>
      <c r="AL761" s="32"/>
      <c r="AM761" s="32"/>
      <c r="AN761" s="32"/>
      <c r="AO761" s="32"/>
      <c r="AP761" s="32"/>
      <c r="AQ761" s="32"/>
      <c r="AR761" s="32"/>
      <c r="AS761" s="32"/>
      <c r="AT761" s="32"/>
      <c r="AU761" s="32"/>
      <c r="AV761" s="32"/>
    </row>
    <row r="762" spans="1:48" ht="28.5" customHeight="1" x14ac:dyDescent="0.25">
      <c r="A762" s="51">
        <f>'OSNOVNA PLAČA'!A762</f>
        <v>753</v>
      </c>
      <c r="B762" s="155" t="str">
        <f>+IF(LEN('OSNOVNA PLAČA'!B762)&gt;0,'OSNOVNA PLAČA'!B762,"")</f>
        <v>A753</v>
      </c>
      <c r="C762" s="52" t="str">
        <f>+IF(LEN('OSNOVNA PLAČA'!C762)&gt;0,'OSNOVNA PLAČA'!C762,"")</f>
        <v/>
      </c>
      <c r="D762" s="54" t="str">
        <f>+IF(LEN('OSNOVNA PLAČA'!D762)&gt;0,'OSNOVNA PLAČA'!D762,"")</f>
        <v/>
      </c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AA762" s="32"/>
      <c r="AB762" s="32"/>
      <c r="AC762" s="32"/>
      <c r="AD762" s="32"/>
      <c r="AE762" s="32"/>
      <c r="AF762" s="32"/>
      <c r="AG762" s="32"/>
      <c r="AH762" s="32"/>
      <c r="AI762" s="32"/>
      <c r="AJ762" s="32"/>
      <c r="AK762" s="32"/>
      <c r="AL762" s="32"/>
      <c r="AM762" s="32"/>
      <c r="AN762" s="32"/>
      <c r="AO762" s="32"/>
      <c r="AP762" s="32"/>
      <c r="AQ762" s="32"/>
      <c r="AR762" s="32"/>
      <c r="AS762" s="32"/>
      <c r="AT762" s="32"/>
      <c r="AU762" s="32"/>
      <c r="AV762" s="32"/>
    </row>
    <row r="763" spans="1:48" ht="28.5" customHeight="1" x14ac:dyDescent="0.25">
      <c r="A763" s="51">
        <f>'OSNOVNA PLAČA'!A763</f>
        <v>754</v>
      </c>
      <c r="B763" s="155" t="str">
        <f>+IF(LEN('OSNOVNA PLAČA'!B763)&gt;0,'OSNOVNA PLAČA'!B763,"")</f>
        <v>A754</v>
      </c>
      <c r="C763" s="52" t="str">
        <f>+IF(LEN('OSNOVNA PLAČA'!C763)&gt;0,'OSNOVNA PLAČA'!C763,"")</f>
        <v/>
      </c>
      <c r="D763" s="54" t="str">
        <f>+IF(LEN('OSNOVNA PLAČA'!D763)&gt;0,'OSNOVNA PLAČA'!D763,"")</f>
        <v/>
      </c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AA763" s="32"/>
      <c r="AB763" s="32"/>
      <c r="AC763" s="32"/>
      <c r="AD763" s="32"/>
      <c r="AE763" s="32"/>
      <c r="AF763" s="32"/>
      <c r="AG763" s="32"/>
      <c r="AH763" s="32"/>
      <c r="AI763" s="32"/>
      <c r="AJ763" s="32"/>
      <c r="AK763" s="32"/>
      <c r="AL763" s="32"/>
      <c r="AM763" s="32"/>
      <c r="AN763" s="32"/>
      <c r="AO763" s="32"/>
      <c r="AP763" s="32"/>
      <c r="AQ763" s="32"/>
      <c r="AR763" s="32"/>
      <c r="AS763" s="32"/>
      <c r="AT763" s="32"/>
      <c r="AU763" s="32"/>
      <c r="AV763" s="32"/>
    </row>
    <row r="764" spans="1:48" ht="28.5" customHeight="1" x14ac:dyDescent="0.25">
      <c r="A764" s="51">
        <f>'OSNOVNA PLAČA'!A764</f>
        <v>755</v>
      </c>
      <c r="B764" s="155" t="str">
        <f>+IF(LEN('OSNOVNA PLAČA'!B764)&gt;0,'OSNOVNA PLAČA'!B764,"")</f>
        <v>A755</v>
      </c>
      <c r="C764" s="52" t="str">
        <f>+IF(LEN('OSNOVNA PLAČA'!C764)&gt;0,'OSNOVNA PLAČA'!C764,"")</f>
        <v/>
      </c>
      <c r="D764" s="54" t="str">
        <f>+IF(LEN('OSNOVNA PLAČA'!D764)&gt;0,'OSNOVNA PLAČA'!D764,"")</f>
        <v/>
      </c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AA764" s="32"/>
      <c r="AB764" s="32"/>
      <c r="AC764" s="32"/>
      <c r="AD764" s="32"/>
      <c r="AE764" s="32"/>
      <c r="AF764" s="32"/>
      <c r="AG764" s="32"/>
      <c r="AH764" s="32"/>
      <c r="AI764" s="32"/>
      <c r="AJ764" s="32"/>
      <c r="AK764" s="32"/>
      <c r="AL764" s="32"/>
      <c r="AM764" s="32"/>
      <c r="AN764" s="32"/>
      <c r="AO764" s="32"/>
      <c r="AP764" s="32"/>
      <c r="AQ764" s="32"/>
      <c r="AR764" s="32"/>
      <c r="AS764" s="32"/>
      <c r="AT764" s="32"/>
      <c r="AU764" s="32"/>
      <c r="AV764" s="32"/>
    </row>
    <row r="765" spans="1:48" ht="28.5" customHeight="1" x14ac:dyDescent="0.25">
      <c r="A765" s="51">
        <f>'OSNOVNA PLAČA'!A765</f>
        <v>756</v>
      </c>
      <c r="B765" s="155" t="str">
        <f>+IF(LEN('OSNOVNA PLAČA'!B765)&gt;0,'OSNOVNA PLAČA'!B765,"")</f>
        <v>A756</v>
      </c>
      <c r="C765" s="52" t="str">
        <f>+IF(LEN('OSNOVNA PLAČA'!C765)&gt;0,'OSNOVNA PLAČA'!C765,"")</f>
        <v/>
      </c>
      <c r="D765" s="54" t="str">
        <f>+IF(LEN('OSNOVNA PLAČA'!D765)&gt;0,'OSNOVNA PLAČA'!D765,"")</f>
        <v/>
      </c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AA765" s="32"/>
      <c r="AB765" s="32"/>
      <c r="AC765" s="32"/>
      <c r="AD765" s="32"/>
      <c r="AE765" s="32"/>
      <c r="AF765" s="32"/>
      <c r="AG765" s="32"/>
      <c r="AH765" s="32"/>
      <c r="AI765" s="32"/>
      <c r="AJ765" s="32"/>
      <c r="AK765" s="32"/>
      <c r="AL765" s="32"/>
      <c r="AM765" s="32"/>
      <c r="AN765" s="32"/>
      <c r="AO765" s="32"/>
      <c r="AP765" s="32"/>
      <c r="AQ765" s="32"/>
      <c r="AR765" s="32"/>
      <c r="AS765" s="32"/>
      <c r="AT765" s="32"/>
      <c r="AU765" s="32"/>
      <c r="AV765" s="32"/>
    </row>
    <row r="766" spans="1:48" ht="28.5" customHeight="1" x14ac:dyDescent="0.25">
      <c r="A766" s="51">
        <f>'OSNOVNA PLAČA'!A766</f>
        <v>757</v>
      </c>
      <c r="B766" s="155" t="str">
        <f>+IF(LEN('OSNOVNA PLAČA'!B766)&gt;0,'OSNOVNA PLAČA'!B766,"")</f>
        <v>A757</v>
      </c>
      <c r="C766" s="52" t="str">
        <f>+IF(LEN('OSNOVNA PLAČA'!C766)&gt;0,'OSNOVNA PLAČA'!C766,"")</f>
        <v/>
      </c>
      <c r="D766" s="54" t="str">
        <f>+IF(LEN('OSNOVNA PLAČA'!D766)&gt;0,'OSNOVNA PLAČA'!D766,"")</f>
        <v/>
      </c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AA766" s="32"/>
      <c r="AB766" s="32"/>
      <c r="AC766" s="32"/>
      <c r="AD766" s="32"/>
      <c r="AE766" s="32"/>
      <c r="AF766" s="32"/>
      <c r="AG766" s="32"/>
      <c r="AH766" s="32"/>
      <c r="AI766" s="32"/>
      <c r="AJ766" s="32"/>
      <c r="AK766" s="32"/>
      <c r="AL766" s="32"/>
      <c r="AM766" s="32"/>
      <c r="AN766" s="32"/>
      <c r="AO766" s="32"/>
      <c r="AP766" s="32"/>
      <c r="AQ766" s="32"/>
      <c r="AR766" s="32"/>
      <c r="AS766" s="32"/>
      <c r="AT766" s="32"/>
      <c r="AU766" s="32"/>
      <c r="AV766" s="32"/>
    </row>
    <row r="767" spans="1:48" ht="28.5" customHeight="1" x14ac:dyDescent="0.25">
      <c r="A767" s="51">
        <f>'OSNOVNA PLAČA'!A767</f>
        <v>758</v>
      </c>
      <c r="B767" s="155" t="str">
        <f>+IF(LEN('OSNOVNA PLAČA'!B767)&gt;0,'OSNOVNA PLAČA'!B767,"")</f>
        <v>A758</v>
      </c>
      <c r="C767" s="52" t="str">
        <f>+IF(LEN('OSNOVNA PLAČA'!C767)&gt;0,'OSNOVNA PLAČA'!C767,"")</f>
        <v/>
      </c>
      <c r="D767" s="54" t="str">
        <f>+IF(LEN('OSNOVNA PLAČA'!D767)&gt;0,'OSNOVNA PLAČA'!D767,"")</f>
        <v/>
      </c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AA767" s="32"/>
      <c r="AB767" s="32"/>
      <c r="AC767" s="32"/>
      <c r="AD767" s="32"/>
      <c r="AE767" s="32"/>
      <c r="AF767" s="32"/>
      <c r="AG767" s="32"/>
      <c r="AH767" s="32"/>
      <c r="AI767" s="32"/>
      <c r="AJ767" s="32"/>
      <c r="AK767" s="32"/>
      <c r="AL767" s="32"/>
      <c r="AM767" s="32"/>
      <c r="AN767" s="32"/>
      <c r="AO767" s="32"/>
      <c r="AP767" s="32"/>
      <c r="AQ767" s="32"/>
      <c r="AR767" s="32"/>
      <c r="AS767" s="32"/>
      <c r="AT767" s="32"/>
      <c r="AU767" s="32"/>
      <c r="AV767" s="32"/>
    </row>
    <row r="768" spans="1:48" ht="28.5" customHeight="1" x14ac:dyDescent="0.25">
      <c r="A768" s="51">
        <f>'OSNOVNA PLAČA'!A768</f>
        <v>759</v>
      </c>
      <c r="B768" s="155" t="str">
        <f>+IF(LEN('OSNOVNA PLAČA'!B768)&gt;0,'OSNOVNA PLAČA'!B768,"")</f>
        <v>A759</v>
      </c>
      <c r="C768" s="52" t="str">
        <f>+IF(LEN('OSNOVNA PLAČA'!C768)&gt;0,'OSNOVNA PLAČA'!C768,"")</f>
        <v/>
      </c>
      <c r="D768" s="54" t="str">
        <f>+IF(LEN('OSNOVNA PLAČA'!D768)&gt;0,'OSNOVNA PLAČA'!D768,"")</f>
        <v/>
      </c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AA768" s="32"/>
      <c r="AB768" s="32"/>
      <c r="AC768" s="32"/>
      <c r="AD768" s="32"/>
      <c r="AE768" s="32"/>
      <c r="AF768" s="32"/>
      <c r="AG768" s="32"/>
      <c r="AH768" s="32"/>
      <c r="AI768" s="32"/>
      <c r="AJ768" s="32"/>
      <c r="AK768" s="32"/>
      <c r="AL768" s="32"/>
      <c r="AM768" s="32"/>
      <c r="AN768" s="32"/>
      <c r="AO768" s="32"/>
      <c r="AP768" s="32"/>
      <c r="AQ768" s="32"/>
      <c r="AR768" s="32"/>
      <c r="AS768" s="32"/>
      <c r="AT768" s="32"/>
      <c r="AU768" s="32"/>
      <c r="AV768" s="32"/>
    </row>
    <row r="769" spans="1:48" ht="28.5" customHeight="1" x14ac:dyDescent="0.25">
      <c r="A769" s="51">
        <f>'OSNOVNA PLAČA'!A769</f>
        <v>760</v>
      </c>
      <c r="B769" s="155" t="str">
        <f>+IF(LEN('OSNOVNA PLAČA'!B769)&gt;0,'OSNOVNA PLAČA'!B769,"")</f>
        <v>A760</v>
      </c>
      <c r="C769" s="52" t="str">
        <f>+IF(LEN('OSNOVNA PLAČA'!C769)&gt;0,'OSNOVNA PLAČA'!C769,"")</f>
        <v/>
      </c>
      <c r="D769" s="54" t="str">
        <f>+IF(LEN('OSNOVNA PLAČA'!D769)&gt;0,'OSNOVNA PLAČA'!D769,"")</f>
        <v/>
      </c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AA769" s="32"/>
      <c r="AB769" s="32"/>
      <c r="AC769" s="32"/>
      <c r="AD769" s="32"/>
      <c r="AE769" s="32"/>
      <c r="AF769" s="32"/>
      <c r="AG769" s="32"/>
      <c r="AH769" s="32"/>
      <c r="AI769" s="32"/>
      <c r="AJ769" s="32"/>
      <c r="AK769" s="32"/>
      <c r="AL769" s="32"/>
      <c r="AM769" s="32"/>
      <c r="AN769" s="32"/>
      <c r="AO769" s="32"/>
      <c r="AP769" s="32"/>
      <c r="AQ769" s="32"/>
      <c r="AR769" s="32"/>
      <c r="AS769" s="32"/>
      <c r="AT769" s="32"/>
      <c r="AU769" s="32"/>
      <c r="AV769" s="32"/>
    </row>
    <row r="770" spans="1:48" ht="28.5" customHeight="1" x14ac:dyDescent="0.25">
      <c r="A770" s="51">
        <f>'OSNOVNA PLAČA'!A770</f>
        <v>761</v>
      </c>
      <c r="B770" s="155" t="str">
        <f>+IF(LEN('OSNOVNA PLAČA'!B770)&gt;0,'OSNOVNA PLAČA'!B770,"")</f>
        <v>A761</v>
      </c>
      <c r="C770" s="52" t="str">
        <f>+IF(LEN('OSNOVNA PLAČA'!C770)&gt;0,'OSNOVNA PLAČA'!C770,"")</f>
        <v/>
      </c>
      <c r="D770" s="54" t="str">
        <f>+IF(LEN('OSNOVNA PLAČA'!D770)&gt;0,'OSNOVNA PLAČA'!D770,"")</f>
        <v/>
      </c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AA770" s="32"/>
      <c r="AB770" s="32"/>
      <c r="AC770" s="32"/>
      <c r="AD770" s="32"/>
      <c r="AE770" s="32"/>
      <c r="AF770" s="32"/>
      <c r="AG770" s="32"/>
      <c r="AH770" s="32"/>
      <c r="AI770" s="32"/>
      <c r="AJ770" s="32"/>
      <c r="AK770" s="32"/>
      <c r="AL770" s="32"/>
      <c r="AM770" s="32"/>
      <c r="AN770" s="32"/>
      <c r="AO770" s="32"/>
      <c r="AP770" s="32"/>
      <c r="AQ770" s="32"/>
      <c r="AR770" s="32"/>
      <c r="AS770" s="32"/>
      <c r="AT770" s="32"/>
      <c r="AU770" s="32"/>
      <c r="AV770" s="32"/>
    </row>
    <row r="771" spans="1:48" ht="28.5" customHeight="1" x14ac:dyDescent="0.25">
      <c r="A771" s="51">
        <f>'OSNOVNA PLAČA'!A771</f>
        <v>762</v>
      </c>
      <c r="B771" s="155" t="str">
        <f>+IF(LEN('OSNOVNA PLAČA'!B771)&gt;0,'OSNOVNA PLAČA'!B771,"")</f>
        <v>A762</v>
      </c>
      <c r="C771" s="52" t="str">
        <f>+IF(LEN('OSNOVNA PLAČA'!C771)&gt;0,'OSNOVNA PLAČA'!C771,"")</f>
        <v/>
      </c>
      <c r="D771" s="54" t="str">
        <f>+IF(LEN('OSNOVNA PLAČA'!D771)&gt;0,'OSNOVNA PLAČA'!D771,"")</f>
        <v/>
      </c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AA771" s="32"/>
      <c r="AB771" s="32"/>
      <c r="AC771" s="32"/>
      <c r="AD771" s="32"/>
      <c r="AE771" s="32"/>
      <c r="AF771" s="32"/>
      <c r="AG771" s="32"/>
      <c r="AH771" s="32"/>
      <c r="AI771" s="32"/>
      <c r="AJ771" s="32"/>
      <c r="AK771" s="32"/>
      <c r="AL771" s="32"/>
      <c r="AM771" s="32"/>
      <c r="AN771" s="32"/>
      <c r="AO771" s="32"/>
      <c r="AP771" s="32"/>
      <c r="AQ771" s="32"/>
      <c r="AR771" s="32"/>
      <c r="AS771" s="32"/>
      <c r="AT771" s="32"/>
      <c r="AU771" s="32"/>
      <c r="AV771" s="32"/>
    </row>
    <row r="772" spans="1:48" ht="28.5" customHeight="1" x14ac:dyDescent="0.25">
      <c r="A772" s="51">
        <f>'OSNOVNA PLAČA'!A772</f>
        <v>763</v>
      </c>
      <c r="B772" s="155" t="str">
        <f>+IF(LEN('OSNOVNA PLAČA'!B772)&gt;0,'OSNOVNA PLAČA'!B772,"")</f>
        <v>A763</v>
      </c>
      <c r="C772" s="52" t="str">
        <f>+IF(LEN('OSNOVNA PLAČA'!C772)&gt;0,'OSNOVNA PLAČA'!C772,"")</f>
        <v/>
      </c>
      <c r="D772" s="54" t="str">
        <f>+IF(LEN('OSNOVNA PLAČA'!D772)&gt;0,'OSNOVNA PLAČA'!D772,"")</f>
        <v/>
      </c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AA772" s="32"/>
      <c r="AB772" s="32"/>
      <c r="AC772" s="32"/>
      <c r="AD772" s="32"/>
      <c r="AE772" s="32"/>
      <c r="AF772" s="32"/>
      <c r="AG772" s="32"/>
      <c r="AH772" s="32"/>
      <c r="AI772" s="32"/>
      <c r="AJ772" s="32"/>
      <c r="AK772" s="32"/>
      <c r="AL772" s="32"/>
      <c r="AM772" s="32"/>
      <c r="AN772" s="32"/>
      <c r="AO772" s="32"/>
      <c r="AP772" s="32"/>
      <c r="AQ772" s="32"/>
      <c r="AR772" s="32"/>
      <c r="AS772" s="32"/>
      <c r="AT772" s="32"/>
      <c r="AU772" s="32"/>
      <c r="AV772" s="32"/>
    </row>
    <row r="773" spans="1:48" ht="28.5" customHeight="1" x14ac:dyDescent="0.25">
      <c r="A773" s="51">
        <f>'OSNOVNA PLAČA'!A773</f>
        <v>764</v>
      </c>
      <c r="B773" s="155" t="str">
        <f>+IF(LEN('OSNOVNA PLAČA'!B773)&gt;0,'OSNOVNA PLAČA'!B773,"")</f>
        <v>A764</v>
      </c>
      <c r="C773" s="52" t="str">
        <f>+IF(LEN('OSNOVNA PLAČA'!C773)&gt;0,'OSNOVNA PLAČA'!C773,"")</f>
        <v/>
      </c>
      <c r="D773" s="54" t="str">
        <f>+IF(LEN('OSNOVNA PLAČA'!D773)&gt;0,'OSNOVNA PLAČA'!D773,"")</f>
        <v/>
      </c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AA773" s="32"/>
      <c r="AB773" s="32"/>
      <c r="AC773" s="32"/>
      <c r="AD773" s="32"/>
      <c r="AE773" s="32"/>
      <c r="AF773" s="32"/>
      <c r="AG773" s="32"/>
      <c r="AH773" s="32"/>
      <c r="AI773" s="32"/>
      <c r="AJ773" s="32"/>
      <c r="AK773" s="32"/>
      <c r="AL773" s="32"/>
      <c r="AM773" s="32"/>
      <c r="AN773" s="32"/>
      <c r="AO773" s="32"/>
      <c r="AP773" s="32"/>
      <c r="AQ773" s="32"/>
      <c r="AR773" s="32"/>
      <c r="AS773" s="32"/>
      <c r="AT773" s="32"/>
      <c r="AU773" s="32"/>
      <c r="AV773" s="32"/>
    </row>
    <row r="774" spans="1:48" ht="28.5" customHeight="1" x14ac:dyDescent="0.25">
      <c r="A774" s="51">
        <f>'OSNOVNA PLAČA'!A774</f>
        <v>765</v>
      </c>
      <c r="B774" s="155" t="str">
        <f>+IF(LEN('OSNOVNA PLAČA'!B774)&gt;0,'OSNOVNA PLAČA'!B774,"")</f>
        <v>A765</v>
      </c>
      <c r="C774" s="52" t="str">
        <f>+IF(LEN('OSNOVNA PLAČA'!C774)&gt;0,'OSNOVNA PLAČA'!C774,"")</f>
        <v/>
      </c>
      <c r="D774" s="54" t="str">
        <f>+IF(LEN('OSNOVNA PLAČA'!D774)&gt;0,'OSNOVNA PLAČA'!D774,"")</f>
        <v/>
      </c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AA774" s="32"/>
      <c r="AB774" s="32"/>
      <c r="AC774" s="32"/>
      <c r="AD774" s="32"/>
      <c r="AE774" s="32"/>
      <c r="AF774" s="32"/>
      <c r="AG774" s="32"/>
      <c r="AH774" s="32"/>
      <c r="AI774" s="32"/>
      <c r="AJ774" s="32"/>
      <c r="AK774" s="32"/>
      <c r="AL774" s="32"/>
      <c r="AM774" s="32"/>
      <c r="AN774" s="32"/>
      <c r="AO774" s="32"/>
      <c r="AP774" s="32"/>
      <c r="AQ774" s="32"/>
      <c r="AR774" s="32"/>
      <c r="AS774" s="32"/>
      <c r="AT774" s="32"/>
      <c r="AU774" s="32"/>
      <c r="AV774" s="32"/>
    </row>
    <row r="775" spans="1:48" ht="28.5" customHeight="1" x14ac:dyDescent="0.25">
      <c r="A775" s="51">
        <f>'OSNOVNA PLAČA'!A775</f>
        <v>766</v>
      </c>
      <c r="B775" s="155" t="str">
        <f>+IF(LEN('OSNOVNA PLAČA'!B775)&gt;0,'OSNOVNA PLAČA'!B775,"")</f>
        <v>A766</v>
      </c>
      <c r="C775" s="52" t="str">
        <f>+IF(LEN('OSNOVNA PLAČA'!C775)&gt;0,'OSNOVNA PLAČA'!C775,"")</f>
        <v/>
      </c>
      <c r="D775" s="54" t="str">
        <f>+IF(LEN('OSNOVNA PLAČA'!D775)&gt;0,'OSNOVNA PLAČA'!D775,"")</f>
        <v/>
      </c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AA775" s="32"/>
      <c r="AB775" s="32"/>
      <c r="AC775" s="32"/>
      <c r="AD775" s="32"/>
      <c r="AE775" s="32"/>
      <c r="AF775" s="32"/>
      <c r="AG775" s="32"/>
      <c r="AH775" s="32"/>
      <c r="AI775" s="32"/>
      <c r="AJ775" s="32"/>
      <c r="AK775" s="32"/>
      <c r="AL775" s="32"/>
      <c r="AM775" s="32"/>
      <c r="AN775" s="32"/>
      <c r="AO775" s="32"/>
      <c r="AP775" s="32"/>
      <c r="AQ775" s="32"/>
      <c r="AR775" s="32"/>
      <c r="AS775" s="32"/>
      <c r="AT775" s="32"/>
      <c r="AU775" s="32"/>
      <c r="AV775" s="32"/>
    </row>
    <row r="776" spans="1:48" ht="28.5" customHeight="1" x14ac:dyDescent="0.25">
      <c r="A776" s="51">
        <f>'OSNOVNA PLAČA'!A776</f>
        <v>767</v>
      </c>
      <c r="B776" s="155" t="str">
        <f>+IF(LEN('OSNOVNA PLAČA'!B776)&gt;0,'OSNOVNA PLAČA'!B776,"")</f>
        <v>A767</v>
      </c>
      <c r="C776" s="52" t="str">
        <f>+IF(LEN('OSNOVNA PLAČA'!C776)&gt;0,'OSNOVNA PLAČA'!C776,"")</f>
        <v/>
      </c>
      <c r="D776" s="54" t="str">
        <f>+IF(LEN('OSNOVNA PLAČA'!D776)&gt;0,'OSNOVNA PLAČA'!D776,"")</f>
        <v/>
      </c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AA776" s="32"/>
      <c r="AB776" s="32"/>
      <c r="AC776" s="32"/>
      <c r="AD776" s="32"/>
      <c r="AE776" s="32"/>
      <c r="AF776" s="32"/>
      <c r="AG776" s="32"/>
      <c r="AH776" s="32"/>
      <c r="AI776" s="32"/>
      <c r="AJ776" s="32"/>
      <c r="AK776" s="32"/>
      <c r="AL776" s="32"/>
      <c r="AM776" s="32"/>
      <c r="AN776" s="32"/>
      <c r="AO776" s="32"/>
      <c r="AP776" s="32"/>
      <c r="AQ776" s="32"/>
      <c r="AR776" s="32"/>
      <c r="AS776" s="32"/>
      <c r="AT776" s="32"/>
      <c r="AU776" s="32"/>
      <c r="AV776" s="32"/>
    </row>
    <row r="777" spans="1:48" ht="28.5" customHeight="1" x14ac:dyDescent="0.25">
      <c r="A777" s="51">
        <f>'OSNOVNA PLAČA'!A777</f>
        <v>768</v>
      </c>
      <c r="B777" s="155" t="str">
        <f>+IF(LEN('OSNOVNA PLAČA'!B777)&gt;0,'OSNOVNA PLAČA'!B777,"")</f>
        <v>A768</v>
      </c>
      <c r="C777" s="52" t="str">
        <f>+IF(LEN('OSNOVNA PLAČA'!C777)&gt;0,'OSNOVNA PLAČA'!C777,"")</f>
        <v/>
      </c>
      <c r="D777" s="54" t="str">
        <f>+IF(LEN('OSNOVNA PLAČA'!D777)&gt;0,'OSNOVNA PLAČA'!D777,"")</f>
        <v/>
      </c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AA777" s="32"/>
      <c r="AB777" s="32"/>
      <c r="AC777" s="32"/>
      <c r="AD777" s="32"/>
      <c r="AE777" s="32"/>
      <c r="AF777" s="32"/>
      <c r="AG777" s="32"/>
      <c r="AH777" s="32"/>
      <c r="AI777" s="32"/>
      <c r="AJ777" s="32"/>
      <c r="AK777" s="32"/>
      <c r="AL777" s="32"/>
      <c r="AM777" s="32"/>
      <c r="AN777" s="32"/>
      <c r="AO777" s="32"/>
      <c r="AP777" s="32"/>
      <c r="AQ777" s="32"/>
      <c r="AR777" s="32"/>
      <c r="AS777" s="32"/>
      <c r="AT777" s="32"/>
      <c r="AU777" s="32"/>
      <c r="AV777" s="32"/>
    </row>
    <row r="778" spans="1:48" ht="28.5" customHeight="1" x14ac:dyDescent="0.25">
      <c r="A778" s="51">
        <f>'OSNOVNA PLAČA'!A778</f>
        <v>769</v>
      </c>
      <c r="B778" s="155" t="str">
        <f>+IF(LEN('OSNOVNA PLAČA'!B778)&gt;0,'OSNOVNA PLAČA'!B778,"")</f>
        <v>A769</v>
      </c>
      <c r="C778" s="52" t="str">
        <f>+IF(LEN('OSNOVNA PLAČA'!C778)&gt;0,'OSNOVNA PLAČA'!C778,"")</f>
        <v/>
      </c>
      <c r="D778" s="54" t="str">
        <f>+IF(LEN('OSNOVNA PLAČA'!D778)&gt;0,'OSNOVNA PLAČA'!D778,"")</f>
        <v/>
      </c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AA778" s="32"/>
      <c r="AB778" s="32"/>
      <c r="AC778" s="32"/>
      <c r="AD778" s="32"/>
      <c r="AE778" s="32"/>
      <c r="AF778" s="32"/>
      <c r="AG778" s="32"/>
      <c r="AH778" s="32"/>
      <c r="AI778" s="32"/>
      <c r="AJ778" s="32"/>
      <c r="AK778" s="32"/>
      <c r="AL778" s="32"/>
      <c r="AM778" s="32"/>
      <c r="AN778" s="32"/>
      <c r="AO778" s="32"/>
      <c r="AP778" s="32"/>
      <c r="AQ778" s="32"/>
      <c r="AR778" s="32"/>
      <c r="AS778" s="32"/>
      <c r="AT778" s="32"/>
      <c r="AU778" s="32"/>
      <c r="AV778" s="32"/>
    </row>
    <row r="779" spans="1:48" ht="28.5" customHeight="1" x14ac:dyDescent="0.25">
      <c r="A779" s="51">
        <f>'OSNOVNA PLAČA'!A779</f>
        <v>770</v>
      </c>
      <c r="B779" s="155" t="str">
        <f>+IF(LEN('OSNOVNA PLAČA'!B779)&gt;0,'OSNOVNA PLAČA'!B779,"")</f>
        <v>A770</v>
      </c>
      <c r="C779" s="52" t="str">
        <f>+IF(LEN('OSNOVNA PLAČA'!C779)&gt;0,'OSNOVNA PLAČA'!C779,"")</f>
        <v/>
      </c>
      <c r="D779" s="54" t="str">
        <f>+IF(LEN('OSNOVNA PLAČA'!D779)&gt;0,'OSNOVNA PLAČA'!D779,"")</f>
        <v/>
      </c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AA779" s="32"/>
      <c r="AB779" s="32"/>
      <c r="AC779" s="32"/>
      <c r="AD779" s="32"/>
      <c r="AE779" s="32"/>
      <c r="AF779" s="32"/>
      <c r="AG779" s="32"/>
      <c r="AH779" s="32"/>
      <c r="AI779" s="32"/>
      <c r="AJ779" s="32"/>
      <c r="AK779" s="32"/>
      <c r="AL779" s="32"/>
      <c r="AM779" s="32"/>
      <c r="AN779" s="32"/>
      <c r="AO779" s="32"/>
      <c r="AP779" s="32"/>
      <c r="AQ779" s="32"/>
      <c r="AR779" s="32"/>
      <c r="AS779" s="32"/>
      <c r="AT779" s="32"/>
      <c r="AU779" s="32"/>
      <c r="AV779" s="32"/>
    </row>
    <row r="780" spans="1:48" ht="28.5" customHeight="1" x14ac:dyDescent="0.25">
      <c r="A780" s="51">
        <f>'OSNOVNA PLAČA'!A780</f>
        <v>771</v>
      </c>
      <c r="B780" s="155" t="str">
        <f>+IF(LEN('OSNOVNA PLAČA'!B780)&gt;0,'OSNOVNA PLAČA'!B780,"")</f>
        <v>A771</v>
      </c>
      <c r="C780" s="52" t="str">
        <f>+IF(LEN('OSNOVNA PLAČA'!C780)&gt;0,'OSNOVNA PLAČA'!C780,"")</f>
        <v/>
      </c>
      <c r="D780" s="54" t="str">
        <f>+IF(LEN('OSNOVNA PLAČA'!D780)&gt;0,'OSNOVNA PLAČA'!D780,"")</f>
        <v/>
      </c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AA780" s="32"/>
      <c r="AB780" s="32"/>
      <c r="AC780" s="32"/>
      <c r="AD780" s="32"/>
      <c r="AE780" s="32"/>
      <c r="AF780" s="32"/>
      <c r="AG780" s="32"/>
      <c r="AH780" s="32"/>
      <c r="AI780" s="32"/>
      <c r="AJ780" s="32"/>
      <c r="AK780" s="32"/>
      <c r="AL780" s="32"/>
      <c r="AM780" s="32"/>
      <c r="AN780" s="32"/>
      <c r="AO780" s="32"/>
      <c r="AP780" s="32"/>
      <c r="AQ780" s="32"/>
      <c r="AR780" s="32"/>
      <c r="AS780" s="32"/>
      <c r="AT780" s="32"/>
      <c r="AU780" s="32"/>
      <c r="AV780" s="32"/>
    </row>
    <row r="781" spans="1:48" ht="28.5" customHeight="1" x14ac:dyDescent="0.25">
      <c r="A781" s="51">
        <f>'OSNOVNA PLAČA'!A781</f>
        <v>772</v>
      </c>
      <c r="B781" s="155" t="str">
        <f>+IF(LEN('OSNOVNA PLAČA'!B781)&gt;0,'OSNOVNA PLAČA'!B781,"")</f>
        <v>A772</v>
      </c>
      <c r="C781" s="52" t="str">
        <f>+IF(LEN('OSNOVNA PLAČA'!C781)&gt;0,'OSNOVNA PLAČA'!C781,"")</f>
        <v/>
      </c>
      <c r="D781" s="54" t="str">
        <f>+IF(LEN('OSNOVNA PLAČA'!D781)&gt;0,'OSNOVNA PLAČA'!D781,"")</f>
        <v/>
      </c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AA781" s="32"/>
      <c r="AB781" s="32"/>
      <c r="AC781" s="32"/>
      <c r="AD781" s="32"/>
      <c r="AE781" s="32"/>
      <c r="AF781" s="32"/>
      <c r="AG781" s="32"/>
      <c r="AH781" s="32"/>
      <c r="AI781" s="32"/>
      <c r="AJ781" s="32"/>
      <c r="AK781" s="32"/>
      <c r="AL781" s="32"/>
      <c r="AM781" s="32"/>
      <c r="AN781" s="32"/>
      <c r="AO781" s="32"/>
      <c r="AP781" s="32"/>
      <c r="AQ781" s="32"/>
      <c r="AR781" s="32"/>
      <c r="AS781" s="32"/>
      <c r="AT781" s="32"/>
      <c r="AU781" s="32"/>
      <c r="AV781" s="32"/>
    </row>
    <row r="782" spans="1:48" ht="28.5" customHeight="1" x14ac:dyDescent="0.25">
      <c r="A782" s="51">
        <f>'OSNOVNA PLAČA'!A782</f>
        <v>773</v>
      </c>
      <c r="B782" s="155" t="str">
        <f>+IF(LEN('OSNOVNA PLAČA'!B782)&gt;0,'OSNOVNA PLAČA'!B782,"")</f>
        <v>A773</v>
      </c>
      <c r="C782" s="52" t="str">
        <f>+IF(LEN('OSNOVNA PLAČA'!C782)&gt;0,'OSNOVNA PLAČA'!C782,"")</f>
        <v/>
      </c>
      <c r="D782" s="54" t="str">
        <f>+IF(LEN('OSNOVNA PLAČA'!D782)&gt;0,'OSNOVNA PLAČA'!D782,"")</f>
        <v/>
      </c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AA782" s="32"/>
      <c r="AB782" s="32"/>
      <c r="AC782" s="32"/>
      <c r="AD782" s="32"/>
      <c r="AE782" s="32"/>
      <c r="AF782" s="32"/>
      <c r="AG782" s="32"/>
      <c r="AH782" s="32"/>
      <c r="AI782" s="32"/>
      <c r="AJ782" s="32"/>
      <c r="AK782" s="32"/>
      <c r="AL782" s="32"/>
      <c r="AM782" s="32"/>
      <c r="AN782" s="32"/>
      <c r="AO782" s="32"/>
      <c r="AP782" s="32"/>
      <c r="AQ782" s="32"/>
      <c r="AR782" s="32"/>
      <c r="AS782" s="32"/>
      <c r="AT782" s="32"/>
      <c r="AU782" s="32"/>
      <c r="AV782" s="32"/>
    </row>
    <row r="783" spans="1:48" ht="28.5" customHeight="1" x14ac:dyDescent="0.25">
      <c r="A783" s="51">
        <f>'OSNOVNA PLAČA'!A783</f>
        <v>774</v>
      </c>
      <c r="B783" s="155" t="str">
        <f>+IF(LEN('OSNOVNA PLAČA'!B783)&gt;0,'OSNOVNA PLAČA'!B783,"")</f>
        <v>A774</v>
      </c>
      <c r="C783" s="52" t="str">
        <f>+IF(LEN('OSNOVNA PLAČA'!C783)&gt;0,'OSNOVNA PLAČA'!C783,"")</f>
        <v/>
      </c>
      <c r="D783" s="54" t="str">
        <f>+IF(LEN('OSNOVNA PLAČA'!D783)&gt;0,'OSNOVNA PLAČA'!D783,"")</f>
        <v/>
      </c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AA783" s="32"/>
      <c r="AB783" s="32"/>
      <c r="AC783" s="32"/>
      <c r="AD783" s="32"/>
      <c r="AE783" s="32"/>
      <c r="AF783" s="32"/>
      <c r="AG783" s="32"/>
      <c r="AH783" s="32"/>
      <c r="AI783" s="32"/>
      <c r="AJ783" s="32"/>
      <c r="AK783" s="32"/>
      <c r="AL783" s="32"/>
      <c r="AM783" s="32"/>
      <c r="AN783" s="32"/>
      <c r="AO783" s="32"/>
      <c r="AP783" s="32"/>
      <c r="AQ783" s="32"/>
      <c r="AR783" s="32"/>
      <c r="AS783" s="32"/>
      <c r="AT783" s="32"/>
      <c r="AU783" s="32"/>
      <c r="AV783" s="32"/>
    </row>
    <row r="784" spans="1:48" ht="28.5" customHeight="1" x14ac:dyDescent="0.25">
      <c r="A784" s="51">
        <f>'OSNOVNA PLAČA'!A784</f>
        <v>775</v>
      </c>
      <c r="B784" s="155" t="str">
        <f>+IF(LEN('OSNOVNA PLAČA'!B784)&gt;0,'OSNOVNA PLAČA'!B784,"")</f>
        <v>A775</v>
      </c>
      <c r="C784" s="52" t="str">
        <f>+IF(LEN('OSNOVNA PLAČA'!C784)&gt;0,'OSNOVNA PLAČA'!C784,"")</f>
        <v/>
      </c>
      <c r="D784" s="54" t="str">
        <f>+IF(LEN('OSNOVNA PLAČA'!D784)&gt;0,'OSNOVNA PLAČA'!D784,"")</f>
        <v/>
      </c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AA784" s="32"/>
      <c r="AB784" s="32"/>
      <c r="AC784" s="32"/>
      <c r="AD784" s="32"/>
      <c r="AE784" s="32"/>
      <c r="AF784" s="32"/>
      <c r="AG784" s="32"/>
      <c r="AH784" s="32"/>
      <c r="AI784" s="32"/>
      <c r="AJ784" s="32"/>
      <c r="AK784" s="32"/>
      <c r="AL784" s="32"/>
      <c r="AM784" s="32"/>
      <c r="AN784" s="32"/>
      <c r="AO784" s="32"/>
      <c r="AP784" s="32"/>
      <c r="AQ784" s="32"/>
      <c r="AR784" s="32"/>
      <c r="AS784" s="32"/>
      <c r="AT784" s="32"/>
      <c r="AU784" s="32"/>
      <c r="AV784" s="32"/>
    </row>
    <row r="785" spans="1:48" ht="28.5" customHeight="1" x14ac:dyDescent="0.25">
      <c r="A785" s="51">
        <f>'OSNOVNA PLAČA'!A785</f>
        <v>776</v>
      </c>
      <c r="B785" s="155" t="str">
        <f>+IF(LEN('OSNOVNA PLAČA'!B785)&gt;0,'OSNOVNA PLAČA'!B785,"")</f>
        <v>A776</v>
      </c>
      <c r="C785" s="52" t="str">
        <f>+IF(LEN('OSNOVNA PLAČA'!C785)&gt;0,'OSNOVNA PLAČA'!C785,"")</f>
        <v/>
      </c>
      <c r="D785" s="54" t="str">
        <f>+IF(LEN('OSNOVNA PLAČA'!D785)&gt;0,'OSNOVNA PLAČA'!D785,"")</f>
        <v/>
      </c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AA785" s="32"/>
      <c r="AB785" s="32"/>
      <c r="AC785" s="32"/>
      <c r="AD785" s="32"/>
      <c r="AE785" s="32"/>
      <c r="AF785" s="32"/>
      <c r="AG785" s="32"/>
      <c r="AH785" s="32"/>
      <c r="AI785" s="32"/>
      <c r="AJ785" s="32"/>
      <c r="AK785" s="32"/>
      <c r="AL785" s="32"/>
      <c r="AM785" s="32"/>
      <c r="AN785" s="32"/>
      <c r="AO785" s="32"/>
      <c r="AP785" s="32"/>
      <c r="AQ785" s="32"/>
      <c r="AR785" s="32"/>
      <c r="AS785" s="32"/>
      <c r="AT785" s="32"/>
      <c r="AU785" s="32"/>
      <c r="AV785" s="32"/>
    </row>
    <row r="786" spans="1:48" ht="28.5" customHeight="1" x14ac:dyDescent="0.25">
      <c r="A786" s="51">
        <f>'OSNOVNA PLAČA'!A786</f>
        <v>777</v>
      </c>
      <c r="B786" s="155" t="str">
        <f>+IF(LEN('OSNOVNA PLAČA'!B786)&gt;0,'OSNOVNA PLAČA'!B786,"")</f>
        <v>A777</v>
      </c>
      <c r="C786" s="52" t="str">
        <f>+IF(LEN('OSNOVNA PLAČA'!C786)&gt;0,'OSNOVNA PLAČA'!C786,"")</f>
        <v/>
      </c>
      <c r="D786" s="54" t="str">
        <f>+IF(LEN('OSNOVNA PLAČA'!D786)&gt;0,'OSNOVNA PLAČA'!D786,"")</f>
        <v/>
      </c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AA786" s="32"/>
      <c r="AB786" s="32"/>
      <c r="AC786" s="32"/>
      <c r="AD786" s="32"/>
      <c r="AE786" s="32"/>
      <c r="AF786" s="32"/>
      <c r="AG786" s="32"/>
      <c r="AH786" s="32"/>
      <c r="AI786" s="32"/>
      <c r="AJ786" s="32"/>
      <c r="AK786" s="32"/>
      <c r="AL786" s="32"/>
      <c r="AM786" s="32"/>
      <c r="AN786" s="32"/>
      <c r="AO786" s="32"/>
      <c r="AP786" s="32"/>
      <c r="AQ786" s="32"/>
      <c r="AR786" s="32"/>
      <c r="AS786" s="32"/>
      <c r="AT786" s="32"/>
      <c r="AU786" s="32"/>
      <c r="AV786" s="32"/>
    </row>
    <row r="787" spans="1:48" ht="28.5" customHeight="1" x14ac:dyDescent="0.25">
      <c r="A787" s="51">
        <f>'OSNOVNA PLAČA'!A787</f>
        <v>778</v>
      </c>
      <c r="B787" s="155" t="str">
        <f>+IF(LEN('OSNOVNA PLAČA'!B787)&gt;0,'OSNOVNA PLAČA'!B787,"")</f>
        <v>A778</v>
      </c>
      <c r="C787" s="52" t="str">
        <f>+IF(LEN('OSNOVNA PLAČA'!C787)&gt;0,'OSNOVNA PLAČA'!C787,"")</f>
        <v/>
      </c>
      <c r="D787" s="54" t="str">
        <f>+IF(LEN('OSNOVNA PLAČA'!D787)&gt;0,'OSNOVNA PLAČA'!D787,"")</f>
        <v/>
      </c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AA787" s="32"/>
      <c r="AB787" s="32"/>
      <c r="AC787" s="32"/>
      <c r="AD787" s="32"/>
      <c r="AE787" s="32"/>
      <c r="AF787" s="32"/>
      <c r="AG787" s="32"/>
      <c r="AH787" s="32"/>
      <c r="AI787" s="32"/>
      <c r="AJ787" s="32"/>
      <c r="AK787" s="32"/>
      <c r="AL787" s="32"/>
      <c r="AM787" s="32"/>
      <c r="AN787" s="32"/>
      <c r="AO787" s="32"/>
      <c r="AP787" s="32"/>
      <c r="AQ787" s="32"/>
      <c r="AR787" s="32"/>
      <c r="AS787" s="32"/>
      <c r="AT787" s="32"/>
      <c r="AU787" s="32"/>
      <c r="AV787" s="32"/>
    </row>
    <row r="788" spans="1:48" ht="28.5" customHeight="1" x14ac:dyDescent="0.25">
      <c r="A788" s="51">
        <f>'OSNOVNA PLAČA'!A788</f>
        <v>779</v>
      </c>
      <c r="B788" s="155" t="str">
        <f>+IF(LEN('OSNOVNA PLAČA'!B788)&gt;0,'OSNOVNA PLAČA'!B788,"")</f>
        <v>A779</v>
      </c>
      <c r="C788" s="52" t="str">
        <f>+IF(LEN('OSNOVNA PLAČA'!C788)&gt;0,'OSNOVNA PLAČA'!C788,"")</f>
        <v/>
      </c>
      <c r="D788" s="54" t="str">
        <f>+IF(LEN('OSNOVNA PLAČA'!D788)&gt;0,'OSNOVNA PLAČA'!D788,"")</f>
        <v/>
      </c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AA788" s="32"/>
      <c r="AB788" s="32"/>
      <c r="AC788" s="32"/>
      <c r="AD788" s="32"/>
      <c r="AE788" s="32"/>
      <c r="AF788" s="32"/>
      <c r="AG788" s="32"/>
      <c r="AH788" s="32"/>
      <c r="AI788" s="32"/>
      <c r="AJ788" s="32"/>
      <c r="AK788" s="32"/>
      <c r="AL788" s="32"/>
      <c r="AM788" s="32"/>
      <c r="AN788" s="32"/>
      <c r="AO788" s="32"/>
      <c r="AP788" s="32"/>
      <c r="AQ788" s="32"/>
      <c r="AR788" s="32"/>
      <c r="AS788" s="32"/>
      <c r="AT788" s="32"/>
      <c r="AU788" s="32"/>
      <c r="AV788" s="32"/>
    </row>
    <row r="789" spans="1:48" ht="28.5" customHeight="1" x14ac:dyDescent="0.25">
      <c r="A789" s="51">
        <f>'OSNOVNA PLAČA'!A789</f>
        <v>780</v>
      </c>
      <c r="B789" s="155" t="str">
        <f>+IF(LEN('OSNOVNA PLAČA'!B789)&gt;0,'OSNOVNA PLAČA'!B789,"")</f>
        <v>A780</v>
      </c>
      <c r="C789" s="52" t="str">
        <f>+IF(LEN('OSNOVNA PLAČA'!C789)&gt;0,'OSNOVNA PLAČA'!C789,"")</f>
        <v/>
      </c>
      <c r="D789" s="54" t="str">
        <f>+IF(LEN('OSNOVNA PLAČA'!D789)&gt;0,'OSNOVNA PLAČA'!D789,"")</f>
        <v/>
      </c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AA789" s="32"/>
      <c r="AB789" s="32"/>
      <c r="AC789" s="32"/>
      <c r="AD789" s="32"/>
      <c r="AE789" s="32"/>
      <c r="AF789" s="32"/>
      <c r="AG789" s="32"/>
      <c r="AH789" s="32"/>
      <c r="AI789" s="32"/>
      <c r="AJ789" s="32"/>
      <c r="AK789" s="32"/>
      <c r="AL789" s="32"/>
      <c r="AM789" s="32"/>
      <c r="AN789" s="32"/>
      <c r="AO789" s="32"/>
      <c r="AP789" s="32"/>
      <c r="AQ789" s="32"/>
      <c r="AR789" s="32"/>
      <c r="AS789" s="32"/>
      <c r="AT789" s="32"/>
      <c r="AU789" s="32"/>
      <c r="AV789" s="32"/>
    </row>
    <row r="790" spans="1:48" ht="28.5" customHeight="1" x14ac:dyDescent="0.25">
      <c r="A790" s="51">
        <f>'OSNOVNA PLAČA'!A790</f>
        <v>781</v>
      </c>
      <c r="B790" s="155" t="str">
        <f>+IF(LEN('OSNOVNA PLAČA'!B790)&gt;0,'OSNOVNA PLAČA'!B790,"")</f>
        <v>A781</v>
      </c>
      <c r="C790" s="52" t="str">
        <f>+IF(LEN('OSNOVNA PLAČA'!C790)&gt;0,'OSNOVNA PLAČA'!C790,"")</f>
        <v/>
      </c>
      <c r="D790" s="54" t="str">
        <f>+IF(LEN('OSNOVNA PLAČA'!D790)&gt;0,'OSNOVNA PLAČA'!D790,"")</f>
        <v/>
      </c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AA790" s="32"/>
      <c r="AB790" s="32"/>
      <c r="AC790" s="32"/>
      <c r="AD790" s="32"/>
      <c r="AE790" s="32"/>
      <c r="AF790" s="32"/>
      <c r="AG790" s="32"/>
      <c r="AH790" s="32"/>
      <c r="AI790" s="32"/>
      <c r="AJ790" s="32"/>
      <c r="AK790" s="32"/>
      <c r="AL790" s="32"/>
      <c r="AM790" s="32"/>
      <c r="AN790" s="32"/>
      <c r="AO790" s="32"/>
      <c r="AP790" s="32"/>
      <c r="AQ790" s="32"/>
      <c r="AR790" s="32"/>
      <c r="AS790" s="32"/>
      <c r="AT790" s="32"/>
      <c r="AU790" s="32"/>
      <c r="AV790" s="32"/>
    </row>
    <row r="791" spans="1:48" ht="28.5" customHeight="1" x14ac:dyDescent="0.25">
      <c r="A791" s="51">
        <f>'OSNOVNA PLAČA'!A791</f>
        <v>782</v>
      </c>
      <c r="B791" s="155" t="str">
        <f>+IF(LEN('OSNOVNA PLAČA'!B791)&gt;0,'OSNOVNA PLAČA'!B791,"")</f>
        <v>A782</v>
      </c>
      <c r="C791" s="52" t="str">
        <f>+IF(LEN('OSNOVNA PLAČA'!C791)&gt;0,'OSNOVNA PLAČA'!C791,"")</f>
        <v/>
      </c>
      <c r="D791" s="54" t="str">
        <f>+IF(LEN('OSNOVNA PLAČA'!D791)&gt;0,'OSNOVNA PLAČA'!D791,"")</f>
        <v/>
      </c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AA791" s="32"/>
      <c r="AB791" s="32"/>
      <c r="AC791" s="32"/>
      <c r="AD791" s="32"/>
      <c r="AE791" s="32"/>
      <c r="AF791" s="32"/>
      <c r="AG791" s="32"/>
      <c r="AH791" s="32"/>
      <c r="AI791" s="32"/>
      <c r="AJ791" s="32"/>
      <c r="AK791" s="32"/>
      <c r="AL791" s="32"/>
      <c r="AM791" s="32"/>
      <c r="AN791" s="32"/>
      <c r="AO791" s="32"/>
      <c r="AP791" s="32"/>
      <c r="AQ791" s="32"/>
      <c r="AR791" s="32"/>
      <c r="AS791" s="32"/>
      <c r="AT791" s="32"/>
      <c r="AU791" s="32"/>
      <c r="AV791" s="32"/>
    </row>
    <row r="792" spans="1:48" ht="28.5" customHeight="1" x14ac:dyDescent="0.25">
      <c r="A792" s="51">
        <f>'OSNOVNA PLAČA'!A792</f>
        <v>783</v>
      </c>
      <c r="B792" s="155" t="str">
        <f>+IF(LEN('OSNOVNA PLAČA'!B792)&gt;0,'OSNOVNA PLAČA'!B792,"")</f>
        <v>A783</v>
      </c>
      <c r="C792" s="52" t="str">
        <f>+IF(LEN('OSNOVNA PLAČA'!C792)&gt;0,'OSNOVNA PLAČA'!C792,"")</f>
        <v/>
      </c>
      <c r="D792" s="54" t="str">
        <f>+IF(LEN('OSNOVNA PLAČA'!D792)&gt;0,'OSNOVNA PLAČA'!D792,"")</f>
        <v/>
      </c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AA792" s="32"/>
      <c r="AB792" s="32"/>
      <c r="AC792" s="32"/>
      <c r="AD792" s="32"/>
      <c r="AE792" s="32"/>
      <c r="AF792" s="32"/>
      <c r="AG792" s="32"/>
      <c r="AH792" s="32"/>
      <c r="AI792" s="32"/>
      <c r="AJ792" s="32"/>
      <c r="AK792" s="32"/>
      <c r="AL792" s="32"/>
      <c r="AM792" s="32"/>
      <c r="AN792" s="32"/>
      <c r="AO792" s="32"/>
      <c r="AP792" s="32"/>
      <c r="AQ792" s="32"/>
      <c r="AR792" s="32"/>
      <c r="AS792" s="32"/>
      <c r="AT792" s="32"/>
      <c r="AU792" s="32"/>
      <c r="AV792" s="32"/>
    </row>
    <row r="793" spans="1:48" ht="28.5" customHeight="1" x14ac:dyDescent="0.25">
      <c r="A793" s="51">
        <f>'OSNOVNA PLAČA'!A793</f>
        <v>784</v>
      </c>
      <c r="B793" s="155" t="str">
        <f>+IF(LEN('OSNOVNA PLAČA'!B793)&gt;0,'OSNOVNA PLAČA'!B793,"")</f>
        <v>A784</v>
      </c>
      <c r="C793" s="52" t="str">
        <f>+IF(LEN('OSNOVNA PLAČA'!C793)&gt;0,'OSNOVNA PLAČA'!C793,"")</f>
        <v/>
      </c>
      <c r="D793" s="54" t="str">
        <f>+IF(LEN('OSNOVNA PLAČA'!D793)&gt;0,'OSNOVNA PLAČA'!D793,"")</f>
        <v/>
      </c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AA793" s="32"/>
      <c r="AB793" s="32"/>
      <c r="AC793" s="32"/>
      <c r="AD793" s="32"/>
      <c r="AE793" s="32"/>
      <c r="AF793" s="32"/>
      <c r="AG793" s="32"/>
      <c r="AH793" s="32"/>
      <c r="AI793" s="32"/>
      <c r="AJ793" s="32"/>
      <c r="AK793" s="32"/>
      <c r="AL793" s="32"/>
      <c r="AM793" s="32"/>
      <c r="AN793" s="32"/>
      <c r="AO793" s="32"/>
      <c r="AP793" s="32"/>
      <c r="AQ793" s="32"/>
      <c r="AR793" s="32"/>
      <c r="AS793" s="32"/>
      <c r="AT793" s="32"/>
      <c r="AU793" s="32"/>
      <c r="AV793" s="32"/>
    </row>
    <row r="794" spans="1:48" ht="28.5" customHeight="1" x14ac:dyDescent="0.25">
      <c r="A794" s="51">
        <f>'OSNOVNA PLAČA'!A794</f>
        <v>785</v>
      </c>
      <c r="B794" s="155" t="str">
        <f>+IF(LEN('OSNOVNA PLAČA'!B794)&gt;0,'OSNOVNA PLAČA'!B794,"")</f>
        <v>A785</v>
      </c>
      <c r="C794" s="52" t="str">
        <f>+IF(LEN('OSNOVNA PLAČA'!C794)&gt;0,'OSNOVNA PLAČA'!C794,"")</f>
        <v/>
      </c>
      <c r="D794" s="54" t="str">
        <f>+IF(LEN('OSNOVNA PLAČA'!D794)&gt;0,'OSNOVNA PLAČA'!D794,"")</f>
        <v/>
      </c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AA794" s="32"/>
      <c r="AB794" s="32"/>
      <c r="AC794" s="32"/>
      <c r="AD794" s="32"/>
      <c r="AE794" s="32"/>
      <c r="AF794" s="32"/>
      <c r="AG794" s="32"/>
      <c r="AH794" s="32"/>
      <c r="AI794" s="32"/>
      <c r="AJ794" s="32"/>
      <c r="AK794" s="32"/>
      <c r="AL794" s="32"/>
      <c r="AM794" s="32"/>
      <c r="AN794" s="32"/>
      <c r="AO794" s="32"/>
      <c r="AP794" s="32"/>
      <c r="AQ794" s="32"/>
      <c r="AR794" s="32"/>
      <c r="AS794" s="32"/>
      <c r="AT794" s="32"/>
      <c r="AU794" s="32"/>
      <c r="AV794" s="32"/>
    </row>
    <row r="795" spans="1:48" ht="28.5" customHeight="1" x14ac:dyDescent="0.25">
      <c r="A795" s="51">
        <f>'OSNOVNA PLAČA'!A795</f>
        <v>786</v>
      </c>
      <c r="B795" s="155" t="str">
        <f>+IF(LEN('OSNOVNA PLAČA'!B795)&gt;0,'OSNOVNA PLAČA'!B795,"")</f>
        <v>A786</v>
      </c>
      <c r="C795" s="52" t="str">
        <f>+IF(LEN('OSNOVNA PLAČA'!C795)&gt;0,'OSNOVNA PLAČA'!C795,"")</f>
        <v/>
      </c>
      <c r="D795" s="54" t="str">
        <f>+IF(LEN('OSNOVNA PLAČA'!D795)&gt;0,'OSNOVNA PLAČA'!D795,"")</f>
        <v/>
      </c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AA795" s="32"/>
      <c r="AB795" s="32"/>
      <c r="AC795" s="32"/>
      <c r="AD795" s="32"/>
      <c r="AE795" s="32"/>
      <c r="AF795" s="32"/>
      <c r="AG795" s="32"/>
      <c r="AH795" s="32"/>
      <c r="AI795" s="32"/>
      <c r="AJ795" s="32"/>
      <c r="AK795" s="32"/>
      <c r="AL795" s="32"/>
      <c r="AM795" s="32"/>
      <c r="AN795" s="32"/>
      <c r="AO795" s="32"/>
      <c r="AP795" s="32"/>
      <c r="AQ795" s="32"/>
      <c r="AR795" s="32"/>
      <c r="AS795" s="32"/>
      <c r="AT795" s="32"/>
      <c r="AU795" s="32"/>
      <c r="AV795" s="32"/>
    </row>
    <row r="796" spans="1:48" ht="28.5" customHeight="1" x14ac:dyDescent="0.25">
      <c r="A796" s="51">
        <f>'OSNOVNA PLAČA'!A796</f>
        <v>787</v>
      </c>
      <c r="B796" s="155" t="str">
        <f>+IF(LEN('OSNOVNA PLAČA'!B796)&gt;0,'OSNOVNA PLAČA'!B796,"")</f>
        <v>A787</v>
      </c>
      <c r="C796" s="52" t="str">
        <f>+IF(LEN('OSNOVNA PLAČA'!C796)&gt;0,'OSNOVNA PLAČA'!C796,"")</f>
        <v/>
      </c>
      <c r="D796" s="54" t="str">
        <f>+IF(LEN('OSNOVNA PLAČA'!D796)&gt;0,'OSNOVNA PLAČA'!D796,"")</f>
        <v/>
      </c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AA796" s="32"/>
      <c r="AB796" s="32"/>
      <c r="AC796" s="32"/>
      <c r="AD796" s="32"/>
      <c r="AE796" s="32"/>
      <c r="AF796" s="32"/>
      <c r="AG796" s="32"/>
      <c r="AH796" s="32"/>
      <c r="AI796" s="32"/>
      <c r="AJ796" s="32"/>
      <c r="AK796" s="32"/>
      <c r="AL796" s="32"/>
      <c r="AM796" s="32"/>
      <c r="AN796" s="32"/>
      <c r="AO796" s="32"/>
      <c r="AP796" s="32"/>
      <c r="AQ796" s="32"/>
      <c r="AR796" s="32"/>
      <c r="AS796" s="32"/>
      <c r="AT796" s="32"/>
      <c r="AU796" s="32"/>
      <c r="AV796" s="32"/>
    </row>
    <row r="797" spans="1:48" ht="28.5" customHeight="1" x14ac:dyDescent="0.25">
      <c r="A797" s="51">
        <f>'OSNOVNA PLAČA'!A797</f>
        <v>788</v>
      </c>
      <c r="B797" s="155" t="str">
        <f>+IF(LEN('OSNOVNA PLAČA'!B797)&gt;0,'OSNOVNA PLAČA'!B797,"")</f>
        <v>A788</v>
      </c>
      <c r="C797" s="52" t="str">
        <f>+IF(LEN('OSNOVNA PLAČA'!C797)&gt;0,'OSNOVNA PLAČA'!C797,"")</f>
        <v/>
      </c>
      <c r="D797" s="54" t="str">
        <f>+IF(LEN('OSNOVNA PLAČA'!D797)&gt;0,'OSNOVNA PLAČA'!D797,"")</f>
        <v/>
      </c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AA797" s="32"/>
      <c r="AB797" s="32"/>
      <c r="AC797" s="32"/>
      <c r="AD797" s="32"/>
      <c r="AE797" s="32"/>
      <c r="AF797" s="32"/>
      <c r="AG797" s="32"/>
      <c r="AH797" s="32"/>
      <c r="AI797" s="32"/>
      <c r="AJ797" s="32"/>
      <c r="AK797" s="32"/>
      <c r="AL797" s="32"/>
      <c r="AM797" s="32"/>
      <c r="AN797" s="32"/>
      <c r="AO797" s="32"/>
      <c r="AP797" s="32"/>
      <c r="AQ797" s="32"/>
      <c r="AR797" s="32"/>
      <c r="AS797" s="32"/>
      <c r="AT797" s="32"/>
      <c r="AU797" s="32"/>
      <c r="AV797" s="32"/>
    </row>
    <row r="798" spans="1:48" ht="28.5" customHeight="1" x14ac:dyDescent="0.25">
      <c r="A798" s="51">
        <f>'OSNOVNA PLAČA'!A798</f>
        <v>789</v>
      </c>
      <c r="B798" s="155" t="str">
        <f>+IF(LEN('OSNOVNA PLAČA'!B798)&gt;0,'OSNOVNA PLAČA'!B798,"")</f>
        <v>A789</v>
      </c>
      <c r="C798" s="52" t="str">
        <f>+IF(LEN('OSNOVNA PLAČA'!C798)&gt;0,'OSNOVNA PLAČA'!C798,"")</f>
        <v/>
      </c>
      <c r="D798" s="54" t="str">
        <f>+IF(LEN('OSNOVNA PLAČA'!D798)&gt;0,'OSNOVNA PLAČA'!D798,"")</f>
        <v/>
      </c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AA798" s="32"/>
      <c r="AB798" s="32"/>
      <c r="AC798" s="32"/>
      <c r="AD798" s="32"/>
      <c r="AE798" s="32"/>
      <c r="AF798" s="32"/>
      <c r="AG798" s="32"/>
      <c r="AH798" s="32"/>
      <c r="AI798" s="32"/>
      <c r="AJ798" s="32"/>
      <c r="AK798" s="32"/>
      <c r="AL798" s="32"/>
      <c r="AM798" s="32"/>
      <c r="AN798" s="32"/>
      <c r="AO798" s="32"/>
      <c r="AP798" s="32"/>
      <c r="AQ798" s="32"/>
      <c r="AR798" s="32"/>
      <c r="AS798" s="32"/>
      <c r="AT798" s="32"/>
      <c r="AU798" s="32"/>
      <c r="AV798" s="32"/>
    </row>
    <row r="799" spans="1:48" ht="28.5" customHeight="1" x14ac:dyDescent="0.25">
      <c r="A799" s="51">
        <f>'OSNOVNA PLAČA'!A799</f>
        <v>790</v>
      </c>
      <c r="B799" s="155" t="str">
        <f>+IF(LEN('OSNOVNA PLAČA'!B799)&gt;0,'OSNOVNA PLAČA'!B799,"")</f>
        <v>A790</v>
      </c>
      <c r="C799" s="52" t="str">
        <f>+IF(LEN('OSNOVNA PLAČA'!C799)&gt;0,'OSNOVNA PLAČA'!C799,"")</f>
        <v/>
      </c>
      <c r="D799" s="54" t="str">
        <f>+IF(LEN('OSNOVNA PLAČA'!D799)&gt;0,'OSNOVNA PLAČA'!D799,"")</f>
        <v/>
      </c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AA799" s="32"/>
      <c r="AB799" s="32"/>
      <c r="AC799" s="32"/>
      <c r="AD799" s="32"/>
      <c r="AE799" s="32"/>
      <c r="AF799" s="32"/>
      <c r="AG799" s="32"/>
      <c r="AH799" s="32"/>
      <c r="AI799" s="32"/>
      <c r="AJ799" s="32"/>
      <c r="AK799" s="32"/>
      <c r="AL799" s="32"/>
      <c r="AM799" s="32"/>
      <c r="AN799" s="32"/>
      <c r="AO799" s="32"/>
      <c r="AP799" s="32"/>
      <c r="AQ799" s="32"/>
      <c r="AR799" s="32"/>
      <c r="AS799" s="32"/>
      <c r="AT799" s="32"/>
      <c r="AU799" s="32"/>
      <c r="AV799" s="32"/>
    </row>
    <row r="800" spans="1:48" ht="28.5" customHeight="1" x14ac:dyDescent="0.25">
      <c r="A800" s="51">
        <f>'OSNOVNA PLAČA'!A800</f>
        <v>791</v>
      </c>
      <c r="B800" s="155" t="str">
        <f>+IF(LEN('OSNOVNA PLAČA'!B800)&gt;0,'OSNOVNA PLAČA'!B800,"")</f>
        <v>A791</v>
      </c>
      <c r="C800" s="52" t="str">
        <f>+IF(LEN('OSNOVNA PLAČA'!C800)&gt;0,'OSNOVNA PLAČA'!C800,"")</f>
        <v/>
      </c>
      <c r="D800" s="54" t="str">
        <f>+IF(LEN('OSNOVNA PLAČA'!D800)&gt;0,'OSNOVNA PLAČA'!D800,"")</f>
        <v/>
      </c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AA800" s="32"/>
      <c r="AB800" s="32"/>
      <c r="AC800" s="32"/>
      <c r="AD800" s="32"/>
      <c r="AE800" s="32"/>
      <c r="AF800" s="32"/>
      <c r="AG800" s="32"/>
      <c r="AH800" s="32"/>
      <c r="AI800" s="32"/>
      <c r="AJ800" s="32"/>
      <c r="AK800" s="32"/>
      <c r="AL800" s="32"/>
      <c r="AM800" s="32"/>
      <c r="AN800" s="32"/>
      <c r="AO800" s="32"/>
      <c r="AP800" s="32"/>
      <c r="AQ800" s="32"/>
      <c r="AR800" s="32"/>
      <c r="AS800" s="32"/>
      <c r="AT800" s="32"/>
      <c r="AU800" s="32"/>
      <c r="AV800" s="32"/>
    </row>
    <row r="801" spans="1:48" ht="28.5" customHeight="1" x14ac:dyDescent="0.25">
      <c r="A801" s="51">
        <f>'OSNOVNA PLAČA'!A801</f>
        <v>792</v>
      </c>
      <c r="B801" s="155" t="str">
        <f>+IF(LEN('OSNOVNA PLAČA'!B801)&gt;0,'OSNOVNA PLAČA'!B801,"")</f>
        <v>A792</v>
      </c>
      <c r="C801" s="52" t="str">
        <f>+IF(LEN('OSNOVNA PLAČA'!C801)&gt;0,'OSNOVNA PLAČA'!C801,"")</f>
        <v/>
      </c>
      <c r="D801" s="54" t="str">
        <f>+IF(LEN('OSNOVNA PLAČA'!D801)&gt;0,'OSNOVNA PLAČA'!D801,"")</f>
        <v/>
      </c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AA801" s="32"/>
      <c r="AB801" s="32"/>
      <c r="AC801" s="32"/>
      <c r="AD801" s="32"/>
      <c r="AE801" s="32"/>
      <c r="AF801" s="32"/>
      <c r="AG801" s="32"/>
      <c r="AH801" s="32"/>
      <c r="AI801" s="32"/>
      <c r="AJ801" s="32"/>
      <c r="AK801" s="32"/>
      <c r="AL801" s="32"/>
      <c r="AM801" s="32"/>
      <c r="AN801" s="32"/>
      <c r="AO801" s="32"/>
      <c r="AP801" s="32"/>
      <c r="AQ801" s="32"/>
      <c r="AR801" s="32"/>
      <c r="AS801" s="32"/>
      <c r="AT801" s="32"/>
      <c r="AU801" s="32"/>
      <c r="AV801" s="32"/>
    </row>
    <row r="802" spans="1:48" ht="28.5" customHeight="1" x14ac:dyDescent="0.25">
      <c r="A802" s="51">
        <f>'OSNOVNA PLAČA'!A802</f>
        <v>793</v>
      </c>
      <c r="B802" s="155" t="str">
        <f>+IF(LEN('OSNOVNA PLAČA'!B802)&gt;0,'OSNOVNA PLAČA'!B802,"")</f>
        <v>A793</v>
      </c>
      <c r="C802" s="52" t="str">
        <f>+IF(LEN('OSNOVNA PLAČA'!C802)&gt;0,'OSNOVNA PLAČA'!C802,"")</f>
        <v/>
      </c>
      <c r="D802" s="54" t="str">
        <f>+IF(LEN('OSNOVNA PLAČA'!D802)&gt;0,'OSNOVNA PLAČA'!D802,"")</f>
        <v/>
      </c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AA802" s="32"/>
      <c r="AB802" s="32"/>
      <c r="AC802" s="32"/>
      <c r="AD802" s="32"/>
      <c r="AE802" s="32"/>
      <c r="AF802" s="32"/>
      <c r="AG802" s="32"/>
      <c r="AH802" s="32"/>
      <c r="AI802" s="32"/>
      <c r="AJ802" s="32"/>
      <c r="AK802" s="32"/>
      <c r="AL802" s="32"/>
      <c r="AM802" s="32"/>
      <c r="AN802" s="32"/>
      <c r="AO802" s="32"/>
      <c r="AP802" s="32"/>
      <c r="AQ802" s="32"/>
      <c r="AR802" s="32"/>
      <c r="AS802" s="32"/>
      <c r="AT802" s="32"/>
      <c r="AU802" s="32"/>
      <c r="AV802" s="32"/>
    </row>
    <row r="803" spans="1:48" ht="28.5" customHeight="1" x14ac:dyDescent="0.25">
      <c r="A803" s="51">
        <f>'OSNOVNA PLAČA'!A803</f>
        <v>794</v>
      </c>
      <c r="B803" s="155" t="str">
        <f>+IF(LEN('OSNOVNA PLAČA'!B803)&gt;0,'OSNOVNA PLAČA'!B803,"")</f>
        <v>A794</v>
      </c>
      <c r="C803" s="52" t="str">
        <f>+IF(LEN('OSNOVNA PLAČA'!C803)&gt;0,'OSNOVNA PLAČA'!C803,"")</f>
        <v/>
      </c>
      <c r="D803" s="54" t="str">
        <f>+IF(LEN('OSNOVNA PLAČA'!D803)&gt;0,'OSNOVNA PLAČA'!D803,"")</f>
        <v/>
      </c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AA803" s="32"/>
      <c r="AB803" s="32"/>
      <c r="AC803" s="32"/>
      <c r="AD803" s="32"/>
      <c r="AE803" s="32"/>
      <c r="AF803" s="32"/>
      <c r="AG803" s="32"/>
      <c r="AH803" s="32"/>
      <c r="AI803" s="32"/>
      <c r="AJ803" s="32"/>
      <c r="AK803" s="32"/>
      <c r="AL803" s="32"/>
      <c r="AM803" s="32"/>
      <c r="AN803" s="32"/>
      <c r="AO803" s="32"/>
      <c r="AP803" s="32"/>
      <c r="AQ803" s="32"/>
      <c r="AR803" s="32"/>
      <c r="AS803" s="32"/>
      <c r="AT803" s="32"/>
      <c r="AU803" s="32"/>
      <c r="AV803" s="32"/>
    </row>
    <row r="804" spans="1:48" ht="28.5" customHeight="1" x14ac:dyDescent="0.25">
      <c r="A804" s="51">
        <f>'OSNOVNA PLAČA'!A804</f>
        <v>795</v>
      </c>
      <c r="B804" s="155" t="str">
        <f>+IF(LEN('OSNOVNA PLAČA'!B804)&gt;0,'OSNOVNA PLAČA'!B804,"")</f>
        <v>A795</v>
      </c>
      <c r="C804" s="52" t="str">
        <f>+IF(LEN('OSNOVNA PLAČA'!C804)&gt;0,'OSNOVNA PLAČA'!C804,"")</f>
        <v/>
      </c>
      <c r="D804" s="54" t="str">
        <f>+IF(LEN('OSNOVNA PLAČA'!D804)&gt;0,'OSNOVNA PLAČA'!D804,"")</f>
        <v/>
      </c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AA804" s="32"/>
      <c r="AB804" s="32"/>
      <c r="AC804" s="32"/>
      <c r="AD804" s="32"/>
      <c r="AE804" s="32"/>
      <c r="AF804" s="32"/>
      <c r="AG804" s="32"/>
      <c r="AH804" s="32"/>
      <c r="AI804" s="32"/>
      <c r="AJ804" s="32"/>
      <c r="AK804" s="32"/>
      <c r="AL804" s="32"/>
      <c r="AM804" s="32"/>
      <c r="AN804" s="32"/>
      <c r="AO804" s="32"/>
      <c r="AP804" s="32"/>
      <c r="AQ804" s="32"/>
      <c r="AR804" s="32"/>
      <c r="AS804" s="32"/>
      <c r="AT804" s="32"/>
      <c r="AU804" s="32"/>
      <c r="AV804" s="32"/>
    </row>
    <row r="805" spans="1:48" ht="28.5" customHeight="1" x14ac:dyDescent="0.25">
      <c r="A805" s="51">
        <f>'OSNOVNA PLAČA'!A805</f>
        <v>796</v>
      </c>
      <c r="B805" s="155" t="str">
        <f>+IF(LEN('OSNOVNA PLAČA'!B805)&gt;0,'OSNOVNA PLAČA'!B805,"")</f>
        <v>A796</v>
      </c>
      <c r="C805" s="52" t="str">
        <f>+IF(LEN('OSNOVNA PLAČA'!C805)&gt;0,'OSNOVNA PLAČA'!C805,"")</f>
        <v/>
      </c>
      <c r="D805" s="54" t="str">
        <f>+IF(LEN('OSNOVNA PLAČA'!D805)&gt;0,'OSNOVNA PLAČA'!D805,"")</f>
        <v/>
      </c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AA805" s="32"/>
      <c r="AB805" s="32"/>
      <c r="AC805" s="32"/>
      <c r="AD805" s="32"/>
      <c r="AE805" s="32"/>
      <c r="AF805" s="32"/>
      <c r="AG805" s="32"/>
      <c r="AH805" s="32"/>
      <c r="AI805" s="32"/>
      <c r="AJ805" s="32"/>
      <c r="AK805" s="32"/>
      <c r="AL805" s="32"/>
      <c r="AM805" s="32"/>
      <c r="AN805" s="32"/>
      <c r="AO805" s="32"/>
      <c r="AP805" s="32"/>
      <c r="AQ805" s="32"/>
      <c r="AR805" s="32"/>
      <c r="AS805" s="32"/>
      <c r="AT805" s="32"/>
      <c r="AU805" s="32"/>
      <c r="AV805" s="32"/>
    </row>
    <row r="806" spans="1:48" ht="28.5" customHeight="1" x14ac:dyDescent="0.25">
      <c r="A806" s="51">
        <f>'OSNOVNA PLAČA'!A806</f>
        <v>797</v>
      </c>
      <c r="B806" s="155" t="str">
        <f>+IF(LEN('OSNOVNA PLAČA'!B806)&gt;0,'OSNOVNA PLAČA'!B806,"")</f>
        <v>A797</v>
      </c>
      <c r="C806" s="52" t="str">
        <f>+IF(LEN('OSNOVNA PLAČA'!C806)&gt;0,'OSNOVNA PLAČA'!C806,"")</f>
        <v/>
      </c>
      <c r="D806" s="54" t="str">
        <f>+IF(LEN('OSNOVNA PLAČA'!D806)&gt;0,'OSNOVNA PLAČA'!D806,"")</f>
        <v/>
      </c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AA806" s="32"/>
      <c r="AB806" s="32"/>
      <c r="AC806" s="32"/>
      <c r="AD806" s="32"/>
      <c r="AE806" s="32"/>
      <c r="AF806" s="32"/>
      <c r="AG806" s="32"/>
      <c r="AH806" s="32"/>
      <c r="AI806" s="32"/>
      <c r="AJ806" s="32"/>
      <c r="AK806" s="32"/>
      <c r="AL806" s="32"/>
      <c r="AM806" s="32"/>
      <c r="AN806" s="32"/>
      <c r="AO806" s="32"/>
      <c r="AP806" s="32"/>
      <c r="AQ806" s="32"/>
      <c r="AR806" s="32"/>
      <c r="AS806" s="32"/>
      <c r="AT806" s="32"/>
      <c r="AU806" s="32"/>
      <c r="AV806" s="32"/>
    </row>
    <row r="807" spans="1:48" ht="28.5" customHeight="1" x14ac:dyDescent="0.25">
      <c r="A807" s="51">
        <f>'OSNOVNA PLAČA'!A807</f>
        <v>798</v>
      </c>
      <c r="B807" s="155" t="str">
        <f>+IF(LEN('OSNOVNA PLAČA'!B807)&gt;0,'OSNOVNA PLAČA'!B807,"")</f>
        <v>A798</v>
      </c>
      <c r="C807" s="52" t="str">
        <f>+IF(LEN('OSNOVNA PLAČA'!C807)&gt;0,'OSNOVNA PLAČA'!C807,"")</f>
        <v/>
      </c>
      <c r="D807" s="54" t="str">
        <f>+IF(LEN('OSNOVNA PLAČA'!D807)&gt;0,'OSNOVNA PLAČA'!D807,"")</f>
        <v/>
      </c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AA807" s="32"/>
      <c r="AB807" s="32"/>
      <c r="AC807" s="32"/>
      <c r="AD807" s="32"/>
      <c r="AE807" s="32"/>
      <c r="AF807" s="32"/>
      <c r="AG807" s="32"/>
      <c r="AH807" s="32"/>
      <c r="AI807" s="32"/>
      <c r="AJ807" s="32"/>
      <c r="AK807" s="32"/>
      <c r="AL807" s="32"/>
      <c r="AM807" s="32"/>
      <c r="AN807" s="32"/>
      <c r="AO807" s="32"/>
      <c r="AP807" s="32"/>
      <c r="AQ807" s="32"/>
      <c r="AR807" s="32"/>
      <c r="AS807" s="32"/>
      <c r="AT807" s="32"/>
      <c r="AU807" s="32"/>
      <c r="AV807" s="32"/>
    </row>
    <row r="808" spans="1:48" ht="28.5" customHeight="1" x14ac:dyDescent="0.25">
      <c r="A808" s="51">
        <f>'OSNOVNA PLAČA'!A808</f>
        <v>799</v>
      </c>
      <c r="B808" s="155" t="str">
        <f>+IF(LEN('OSNOVNA PLAČA'!B808)&gt;0,'OSNOVNA PLAČA'!B808,"")</f>
        <v>A799</v>
      </c>
      <c r="C808" s="52" t="str">
        <f>+IF(LEN('OSNOVNA PLAČA'!C808)&gt;0,'OSNOVNA PLAČA'!C808,"")</f>
        <v/>
      </c>
      <c r="D808" s="54" t="str">
        <f>+IF(LEN('OSNOVNA PLAČA'!D808)&gt;0,'OSNOVNA PLAČA'!D808,"")</f>
        <v/>
      </c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AA808" s="32"/>
      <c r="AB808" s="32"/>
      <c r="AC808" s="32"/>
      <c r="AD808" s="32"/>
      <c r="AE808" s="32"/>
      <c r="AF808" s="32"/>
      <c r="AG808" s="32"/>
      <c r="AH808" s="32"/>
      <c r="AI808" s="32"/>
      <c r="AJ808" s="32"/>
      <c r="AK808" s="32"/>
      <c r="AL808" s="32"/>
      <c r="AM808" s="32"/>
      <c r="AN808" s="32"/>
      <c r="AO808" s="32"/>
      <c r="AP808" s="32"/>
      <c r="AQ808" s="32"/>
      <c r="AR808" s="32"/>
      <c r="AS808" s="32"/>
      <c r="AT808" s="32"/>
      <c r="AU808" s="32"/>
      <c r="AV808" s="32"/>
    </row>
    <row r="809" spans="1:48" ht="28.5" customHeight="1" x14ac:dyDescent="0.25">
      <c r="A809" s="51">
        <f>'OSNOVNA PLAČA'!A809</f>
        <v>800</v>
      </c>
      <c r="B809" s="155" t="str">
        <f>+IF(LEN('OSNOVNA PLAČA'!B809)&gt;0,'OSNOVNA PLAČA'!B809,"")</f>
        <v>A800</v>
      </c>
      <c r="C809" s="52" t="str">
        <f>+IF(LEN('OSNOVNA PLAČA'!C809)&gt;0,'OSNOVNA PLAČA'!C809,"")</f>
        <v/>
      </c>
      <c r="D809" s="54" t="str">
        <f>+IF(LEN('OSNOVNA PLAČA'!D809)&gt;0,'OSNOVNA PLAČA'!D809,"")</f>
        <v/>
      </c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AA809" s="32"/>
      <c r="AB809" s="32"/>
      <c r="AC809" s="32"/>
      <c r="AD809" s="32"/>
      <c r="AE809" s="32"/>
      <c r="AF809" s="32"/>
      <c r="AG809" s="32"/>
      <c r="AH809" s="32"/>
      <c r="AI809" s="32"/>
      <c r="AJ809" s="32"/>
      <c r="AK809" s="32"/>
      <c r="AL809" s="32"/>
      <c r="AM809" s="32"/>
      <c r="AN809" s="32"/>
      <c r="AO809" s="32"/>
      <c r="AP809" s="32"/>
      <c r="AQ809" s="32"/>
      <c r="AR809" s="32"/>
      <c r="AS809" s="32"/>
      <c r="AT809" s="32"/>
      <c r="AU809" s="32"/>
      <c r="AV809" s="32"/>
    </row>
    <row r="810" spans="1:48" ht="28.5" customHeight="1" x14ac:dyDescent="0.25">
      <c r="A810" s="51">
        <f>'OSNOVNA PLAČA'!A810</f>
        <v>801</v>
      </c>
      <c r="B810" s="155" t="str">
        <f>+IF(LEN('OSNOVNA PLAČA'!B810)&gt;0,'OSNOVNA PLAČA'!B810,"")</f>
        <v>A801</v>
      </c>
      <c r="C810" s="52" t="str">
        <f>+IF(LEN('OSNOVNA PLAČA'!C810)&gt;0,'OSNOVNA PLAČA'!C810,"")</f>
        <v/>
      </c>
      <c r="D810" s="54" t="str">
        <f>+IF(LEN('OSNOVNA PLAČA'!D810)&gt;0,'OSNOVNA PLAČA'!D810,"")</f>
        <v/>
      </c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AA810" s="32"/>
      <c r="AB810" s="32"/>
      <c r="AC810" s="32"/>
      <c r="AD810" s="32"/>
      <c r="AE810" s="32"/>
      <c r="AF810" s="32"/>
      <c r="AG810" s="32"/>
      <c r="AH810" s="32"/>
      <c r="AI810" s="32"/>
      <c r="AJ810" s="32"/>
      <c r="AK810" s="32"/>
      <c r="AL810" s="32"/>
      <c r="AM810" s="32"/>
      <c r="AN810" s="32"/>
      <c r="AO810" s="32"/>
      <c r="AP810" s="32"/>
      <c r="AQ810" s="32"/>
      <c r="AR810" s="32"/>
      <c r="AS810" s="32"/>
      <c r="AT810" s="32"/>
      <c r="AU810" s="32"/>
      <c r="AV810" s="32"/>
    </row>
    <row r="811" spans="1:48" ht="28.5" customHeight="1" x14ac:dyDescent="0.25">
      <c r="A811" s="51">
        <f>'OSNOVNA PLAČA'!A811</f>
        <v>802</v>
      </c>
      <c r="B811" s="155" t="str">
        <f>+IF(LEN('OSNOVNA PLAČA'!B811)&gt;0,'OSNOVNA PLAČA'!B811,"")</f>
        <v>A802</v>
      </c>
      <c r="C811" s="52" t="str">
        <f>+IF(LEN('OSNOVNA PLAČA'!C811)&gt;0,'OSNOVNA PLAČA'!C811,"")</f>
        <v/>
      </c>
      <c r="D811" s="54" t="str">
        <f>+IF(LEN('OSNOVNA PLAČA'!D811)&gt;0,'OSNOVNA PLAČA'!D811,"")</f>
        <v/>
      </c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AA811" s="32"/>
      <c r="AB811" s="32"/>
      <c r="AC811" s="32"/>
      <c r="AD811" s="32"/>
      <c r="AE811" s="32"/>
      <c r="AF811" s="32"/>
      <c r="AG811" s="32"/>
      <c r="AH811" s="32"/>
      <c r="AI811" s="32"/>
      <c r="AJ811" s="32"/>
      <c r="AK811" s="32"/>
      <c r="AL811" s="32"/>
      <c r="AM811" s="32"/>
      <c r="AN811" s="32"/>
      <c r="AO811" s="32"/>
      <c r="AP811" s="32"/>
      <c r="AQ811" s="32"/>
      <c r="AR811" s="32"/>
      <c r="AS811" s="32"/>
      <c r="AT811" s="32"/>
      <c r="AU811" s="32"/>
      <c r="AV811" s="32"/>
    </row>
    <row r="812" spans="1:48" ht="28.5" customHeight="1" x14ac:dyDescent="0.25">
      <c r="A812" s="51">
        <f>'OSNOVNA PLAČA'!A812</f>
        <v>803</v>
      </c>
      <c r="B812" s="155" t="str">
        <f>+IF(LEN('OSNOVNA PLAČA'!B812)&gt;0,'OSNOVNA PLAČA'!B812,"")</f>
        <v>A803</v>
      </c>
      <c r="C812" s="52" t="str">
        <f>+IF(LEN('OSNOVNA PLAČA'!C812)&gt;0,'OSNOVNA PLAČA'!C812,"")</f>
        <v/>
      </c>
      <c r="D812" s="54" t="str">
        <f>+IF(LEN('OSNOVNA PLAČA'!D812)&gt;0,'OSNOVNA PLAČA'!D812,"")</f>
        <v/>
      </c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AA812" s="32"/>
      <c r="AB812" s="32"/>
      <c r="AC812" s="32"/>
      <c r="AD812" s="32"/>
      <c r="AE812" s="32"/>
      <c r="AF812" s="32"/>
      <c r="AG812" s="32"/>
      <c r="AH812" s="32"/>
      <c r="AI812" s="32"/>
      <c r="AJ812" s="32"/>
      <c r="AK812" s="32"/>
      <c r="AL812" s="32"/>
      <c r="AM812" s="32"/>
      <c r="AN812" s="32"/>
      <c r="AO812" s="32"/>
      <c r="AP812" s="32"/>
      <c r="AQ812" s="32"/>
      <c r="AR812" s="32"/>
      <c r="AS812" s="32"/>
      <c r="AT812" s="32"/>
      <c r="AU812" s="32"/>
      <c r="AV812" s="32"/>
    </row>
    <row r="813" spans="1:48" ht="28.5" customHeight="1" x14ac:dyDescent="0.25">
      <c r="A813" s="51">
        <f>'OSNOVNA PLAČA'!A813</f>
        <v>804</v>
      </c>
      <c r="B813" s="155" t="str">
        <f>+IF(LEN('OSNOVNA PLAČA'!B813)&gt;0,'OSNOVNA PLAČA'!B813,"")</f>
        <v>A804</v>
      </c>
      <c r="C813" s="52" t="str">
        <f>+IF(LEN('OSNOVNA PLAČA'!C813)&gt;0,'OSNOVNA PLAČA'!C813,"")</f>
        <v/>
      </c>
      <c r="D813" s="54" t="str">
        <f>+IF(LEN('OSNOVNA PLAČA'!D813)&gt;0,'OSNOVNA PLAČA'!D813,"")</f>
        <v/>
      </c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AA813" s="32"/>
      <c r="AB813" s="32"/>
      <c r="AC813" s="32"/>
      <c r="AD813" s="32"/>
      <c r="AE813" s="32"/>
      <c r="AF813" s="32"/>
      <c r="AG813" s="32"/>
      <c r="AH813" s="32"/>
      <c r="AI813" s="32"/>
      <c r="AJ813" s="32"/>
      <c r="AK813" s="32"/>
      <c r="AL813" s="32"/>
      <c r="AM813" s="32"/>
      <c r="AN813" s="32"/>
      <c r="AO813" s="32"/>
      <c r="AP813" s="32"/>
      <c r="AQ813" s="32"/>
      <c r="AR813" s="32"/>
      <c r="AS813" s="32"/>
      <c r="AT813" s="32"/>
      <c r="AU813" s="32"/>
      <c r="AV813" s="32"/>
    </row>
    <row r="814" spans="1:48" ht="28.5" customHeight="1" x14ac:dyDescent="0.25">
      <c r="A814" s="51">
        <f>'OSNOVNA PLAČA'!A814</f>
        <v>805</v>
      </c>
      <c r="B814" s="155" t="str">
        <f>+IF(LEN('OSNOVNA PLAČA'!B814)&gt;0,'OSNOVNA PLAČA'!B814,"")</f>
        <v>A805</v>
      </c>
      <c r="C814" s="52" t="str">
        <f>+IF(LEN('OSNOVNA PLAČA'!C814)&gt;0,'OSNOVNA PLAČA'!C814,"")</f>
        <v/>
      </c>
      <c r="D814" s="54" t="str">
        <f>+IF(LEN('OSNOVNA PLAČA'!D814)&gt;0,'OSNOVNA PLAČA'!D814,"")</f>
        <v/>
      </c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AA814" s="32"/>
      <c r="AB814" s="32"/>
      <c r="AC814" s="32"/>
      <c r="AD814" s="32"/>
      <c r="AE814" s="32"/>
      <c r="AF814" s="32"/>
      <c r="AG814" s="32"/>
      <c r="AH814" s="32"/>
      <c r="AI814" s="32"/>
      <c r="AJ814" s="32"/>
      <c r="AK814" s="32"/>
      <c r="AL814" s="32"/>
      <c r="AM814" s="32"/>
      <c r="AN814" s="32"/>
      <c r="AO814" s="32"/>
      <c r="AP814" s="32"/>
      <c r="AQ814" s="32"/>
      <c r="AR814" s="32"/>
      <c r="AS814" s="32"/>
      <c r="AT814" s="32"/>
      <c r="AU814" s="32"/>
      <c r="AV814" s="32"/>
    </row>
    <row r="815" spans="1:48" ht="28.5" customHeight="1" x14ac:dyDescent="0.25">
      <c r="A815" s="51">
        <f>'OSNOVNA PLAČA'!A815</f>
        <v>806</v>
      </c>
      <c r="B815" s="155" t="str">
        <f>+IF(LEN('OSNOVNA PLAČA'!B815)&gt;0,'OSNOVNA PLAČA'!B815,"")</f>
        <v>A806</v>
      </c>
      <c r="C815" s="52" t="str">
        <f>+IF(LEN('OSNOVNA PLAČA'!C815)&gt;0,'OSNOVNA PLAČA'!C815,"")</f>
        <v/>
      </c>
      <c r="D815" s="54" t="str">
        <f>+IF(LEN('OSNOVNA PLAČA'!D815)&gt;0,'OSNOVNA PLAČA'!D815,"")</f>
        <v/>
      </c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AA815" s="32"/>
      <c r="AB815" s="32"/>
      <c r="AC815" s="32"/>
      <c r="AD815" s="32"/>
      <c r="AE815" s="32"/>
      <c r="AF815" s="32"/>
      <c r="AG815" s="32"/>
      <c r="AH815" s="32"/>
      <c r="AI815" s="32"/>
      <c r="AJ815" s="32"/>
      <c r="AK815" s="32"/>
      <c r="AL815" s="32"/>
      <c r="AM815" s="32"/>
      <c r="AN815" s="32"/>
      <c r="AO815" s="32"/>
      <c r="AP815" s="32"/>
      <c r="AQ815" s="32"/>
      <c r="AR815" s="32"/>
      <c r="AS815" s="32"/>
      <c r="AT815" s="32"/>
      <c r="AU815" s="32"/>
      <c r="AV815" s="32"/>
    </row>
    <row r="816" spans="1:48" ht="28.5" customHeight="1" x14ac:dyDescent="0.25">
      <c r="A816" s="51">
        <f>'OSNOVNA PLAČA'!A816</f>
        <v>807</v>
      </c>
      <c r="B816" s="155" t="str">
        <f>+IF(LEN('OSNOVNA PLAČA'!B816)&gt;0,'OSNOVNA PLAČA'!B816,"")</f>
        <v>A807</v>
      </c>
      <c r="C816" s="52" t="str">
        <f>+IF(LEN('OSNOVNA PLAČA'!C816)&gt;0,'OSNOVNA PLAČA'!C816,"")</f>
        <v/>
      </c>
      <c r="D816" s="54" t="str">
        <f>+IF(LEN('OSNOVNA PLAČA'!D816)&gt;0,'OSNOVNA PLAČA'!D816,"")</f>
        <v/>
      </c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AA816" s="32"/>
      <c r="AB816" s="32"/>
      <c r="AC816" s="32"/>
      <c r="AD816" s="32"/>
      <c r="AE816" s="32"/>
      <c r="AF816" s="32"/>
      <c r="AG816" s="32"/>
      <c r="AH816" s="32"/>
      <c r="AI816" s="32"/>
      <c r="AJ816" s="32"/>
      <c r="AK816" s="32"/>
      <c r="AL816" s="32"/>
      <c r="AM816" s="32"/>
      <c r="AN816" s="32"/>
      <c r="AO816" s="32"/>
      <c r="AP816" s="32"/>
      <c r="AQ816" s="32"/>
      <c r="AR816" s="32"/>
      <c r="AS816" s="32"/>
      <c r="AT816" s="32"/>
      <c r="AU816" s="32"/>
      <c r="AV816" s="32"/>
    </row>
    <row r="817" spans="1:48" ht="28.5" customHeight="1" x14ac:dyDescent="0.25">
      <c r="A817" s="51">
        <f>'OSNOVNA PLAČA'!A817</f>
        <v>808</v>
      </c>
      <c r="B817" s="155" t="str">
        <f>+IF(LEN('OSNOVNA PLAČA'!B817)&gt;0,'OSNOVNA PLAČA'!B817,"")</f>
        <v>A808</v>
      </c>
      <c r="C817" s="52" t="str">
        <f>+IF(LEN('OSNOVNA PLAČA'!C817)&gt;0,'OSNOVNA PLAČA'!C817,"")</f>
        <v/>
      </c>
      <c r="D817" s="54" t="str">
        <f>+IF(LEN('OSNOVNA PLAČA'!D817)&gt;0,'OSNOVNA PLAČA'!D817,"")</f>
        <v/>
      </c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AA817" s="32"/>
      <c r="AB817" s="32"/>
      <c r="AC817" s="32"/>
      <c r="AD817" s="32"/>
      <c r="AE817" s="32"/>
      <c r="AF817" s="32"/>
      <c r="AG817" s="32"/>
      <c r="AH817" s="32"/>
      <c r="AI817" s="32"/>
      <c r="AJ817" s="32"/>
      <c r="AK817" s="32"/>
      <c r="AL817" s="32"/>
      <c r="AM817" s="32"/>
      <c r="AN817" s="32"/>
      <c r="AO817" s="32"/>
      <c r="AP817" s="32"/>
      <c r="AQ817" s="32"/>
      <c r="AR817" s="32"/>
      <c r="AS817" s="32"/>
      <c r="AT817" s="32"/>
      <c r="AU817" s="32"/>
      <c r="AV817" s="32"/>
    </row>
    <row r="818" spans="1:48" ht="28.5" customHeight="1" x14ac:dyDescent="0.25">
      <c r="A818" s="51">
        <f>'OSNOVNA PLAČA'!A818</f>
        <v>809</v>
      </c>
      <c r="B818" s="155" t="str">
        <f>+IF(LEN('OSNOVNA PLAČA'!B818)&gt;0,'OSNOVNA PLAČA'!B818,"")</f>
        <v>A809</v>
      </c>
      <c r="C818" s="52" t="str">
        <f>+IF(LEN('OSNOVNA PLAČA'!C818)&gt;0,'OSNOVNA PLAČA'!C818,"")</f>
        <v/>
      </c>
      <c r="D818" s="54" t="str">
        <f>+IF(LEN('OSNOVNA PLAČA'!D818)&gt;0,'OSNOVNA PLAČA'!D818,"")</f>
        <v/>
      </c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AA818" s="32"/>
      <c r="AB818" s="32"/>
      <c r="AC818" s="32"/>
      <c r="AD818" s="32"/>
      <c r="AE818" s="32"/>
      <c r="AF818" s="32"/>
      <c r="AG818" s="32"/>
      <c r="AH818" s="32"/>
      <c r="AI818" s="32"/>
      <c r="AJ818" s="32"/>
      <c r="AK818" s="32"/>
      <c r="AL818" s="32"/>
      <c r="AM818" s="32"/>
      <c r="AN818" s="32"/>
      <c r="AO818" s="32"/>
      <c r="AP818" s="32"/>
      <c r="AQ818" s="32"/>
      <c r="AR818" s="32"/>
      <c r="AS818" s="32"/>
      <c r="AT818" s="32"/>
      <c r="AU818" s="32"/>
      <c r="AV818" s="32"/>
    </row>
    <row r="819" spans="1:48" ht="28.5" customHeight="1" x14ac:dyDescent="0.25">
      <c r="A819" s="51">
        <f>'OSNOVNA PLAČA'!A819</f>
        <v>810</v>
      </c>
      <c r="B819" s="155" t="str">
        <f>+IF(LEN('OSNOVNA PLAČA'!B819)&gt;0,'OSNOVNA PLAČA'!B819,"")</f>
        <v>A810</v>
      </c>
      <c r="C819" s="52" t="str">
        <f>+IF(LEN('OSNOVNA PLAČA'!C819)&gt;0,'OSNOVNA PLAČA'!C819,"")</f>
        <v/>
      </c>
      <c r="D819" s="54" t="str">
        <f>+IF(LEN('OSNOVNA PLAČA'!D819)&gt;0,'OSNOVNA PLAČA'!D819,"")</f>
        <v/>
      </c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AA819" s="32"/>
      <c r="AB819" s="32"/>
      <c r="AC819" s="32"/>
      <c r="AD819" s="32"/>
      <c r="AE819" s="32"/>
      <c r="AF819" s="32"/>
      <c r="AG819" s="32"/>
      <c r="AH819" s="32"/>
      <c r="AI819" s="32"/>
      <c r="AJ819" s="32"/>
      <c r="AK819" s="32"/>
      <c r="AL819" s="32"/>
      <c r="AM819" s="32"/>
      <c r="AN819" s="32"/>
      <c r="AO819" s="32"/>
      <c r="AP819" s="32"/>
      <c r="AQ819" s="32"/>
      <c r="AR819" s="32"/>
      <c r="AS819" s="32"/>
      <c r="AT819" s="32"/>
      <c r="AU819" s="32"/>
      <c r="AV819" s="32"/>
    </row>
    <row r="820" spans="1:48" ht="28.5" customHeight="1" x14ac:dyDescent="0.25">
      <c r="A820" s="51">
        <f>'OSNOVNA PLAČA'!A820</f>
        <v>811</v>
      </c>
      <c r="B820" s="155" t="str">
        <f>+IF(LEN('OSNOVNA PLAČA'!B820)&gt;0,'OSNOVNA PLAČA'!B820,"")</f>
        <v>A811</v>
      </c>
      <c r="C820" s="52" t="str">
        <f>+IF(LEN('OSNOVNA PLAČA'!C820)&gt;0,'OSNOVNA PLAČA'!C820,"")</f>
        <v/>
      </c>
      <c r="D820" s="54" t="str">
        <f>+IF(LEN('OSNOVNA PLAČA'!D820)&gt;0,'OSNOVNA PLAČA'!D820,"")</f>
        <v/>
      </c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AA820" s="32"/>
      <c r="AB820" s="32"/>
      <c r="AC820" s="32"/>
      <c r="AD820" s="32"/>
      <c r="AE820" s="32"/>
      <c r="AF820" s="32"/>
      <c r="AG820" s="32"/>
      <c r="AH820" s="32"/>
      <c r="AI820" s="32"/>
      <c r="AJ820" s="32"/>
      <c r="AK820" s="32"/>
      <c r="AL820" s="32"/>
      <c r="AM820" s="32"/>
      <c r="AN820" s="32"/>
      <c r="AO820" s="32"/>
      <c r="AP820" s="32"/>
      <c r="AQ820" s="32"/>
      <c r="AR820" s="32"/>
      <c r="AS820" s="32"/>
      <c r="AT820" s="32"/>
      <c r="AU820" s="32"/>
      <c r="AV820" s="32"/>
    </row>
    <row r="821" spans="1:48" ht="28.5" customHeight="1" x14ac:dyDescent="0.25">
      <c r="A821" s="51">
        <f>'OSNOVNA PLAČA'!A821</f>
        <v>812</v>
      </c>
      <c r="B821" s="155" t="str">
        <f>+IF(LEN('OSNOVNA PLAČA'!B821)&gt;0,'OSNOVNA PLAČA'!B821,"")</f>
        <v>A812</v>
      </c>
      <c r="C821" s="52" t="str">
        <f>+IF(LEN('OSNOVNA PLAČA'!C821)&gt;0,'OSNOVNA PLAČA'!C821,"")</f>
        <v/>
      </c>
      <c r="D821" s="54" t="str">
        <f>+IF(LEN('OSNOVNA PLAČA'!D821)&gt;0,'OSNOVNA PLAČA'!D821,"")</f>
        <v/>
      </c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AA821" s="32"/>
      <c r="AB821" s="32"/>
      <c r="AC821" s="32"/>
      <c r="AD821" s="32"/>
      <c r="AE821" s="32"/>
      <c r="AF821" s="32"/>
      <c r="AG821" s="32"/>
      <c r="AH821" s="32"/>
      <c r="AI821" s="32"/>
      <c r="AJ821" s="32"/>
      <c r="AK821" s="32"/>
      <c r="AL821" s="32"/>
      <c r="AM821" s="32"/>
      <c r="AN821" s="32"/>
      <c r="AO821" s="32"/>
      <c r="AP821" s="32"/>
      <c r="AQ821" s="32"/>
      <c r="AR821" s="32"/>
      <c r="AS821" s="32"/>
      <c r="AT821" s="32"/>
      <c r="AU821" s="32"/>
      <c r="AV821" s="32"/>
    </row>
    <row r="822" spans="1:48" ht="28.5" customHeight="1" x14ac:dyDescent="0.25">
      <c r="A822" s="51">
        <f>'OSNOVNA PLAČA'!A822</f>
        <v>813</v>
      </c>
      <c r="B822" s="155" t="str">
        <f>+IF(LEN('OSNOVNA PLAČA'!B822)&gt;0,'OSNOVNA PLAČA'!B822,"")</f>
        <v>A813</v>
      </c>
      <c r="C822" s="52" t="str">
        <f>+IF(LEN('OSNOVNA PLAČA'!C822)&gt;0,'OSNOVNA PLAČA'!C822,"")</f>
        <v/>
      </c>
      <c r="D822" s="54" t="str">
        <f>+IF(LEN('OSNOVNA PLAČA'!D822)&gt;0,'OSNOVNA PLAČA'!D822,"")</f>
        <v/>
      </c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AA822" s="32"/>
      <c r="AB822" s="32"/>
      <c r="AC822" s="32"/>
      <c r="AD822" s="32"/>
      <c r="AE822" s="32"/>
      <c r="AF822" s="32"/>
      <c r="AG822" s="32"/>
      <c r="AH822" s="32"/>
      <c r="AI822" s="32"/>
      <c r="AJ822" s="32"/>
      <c r="AK822" s="32"/>
      <c r="AL822" s="32"/>
      <c r="AM822" s="32"/>
      <c r="AN822" s="32"/>
      <c r="AO822" s="32"/>
      <c r="AP822" s="32"/>
      <c r="AQ822" s="32"/>
      <c r="AR822" s="32"/>
      <c r="AS822" s="32"/>
      <c r="AT822" s="32"/>
      <c r="AU822" s="32"/>
      <c r="AV822" s="32"/>
    </row>
    <row r="823" spans="1:48" ht="28.5" customHeight="1" x14ac:dyDescent="0.25">
      <c r="A823" s="51">
        <f>'OSNOVNA PLAČA'!A823</f>
        <v>814</v>
      </c>
      <c r="B823" s="155" t="str">
        <f>+IF(LEN('OSNOVNA PLAČA'!B823)&gt;0,'OSNOVNA PLAČA'!B823,"")</f>
        <v>A814</v>
      </c>
      <c r="C823" s="52" t="str">
        <f>+IF(LEN('OSNOVNA PLAČA'!C823)&gt;0,'OSNOVNA PLAČA'!C823,"")</f>
        <v/>
      </c>
      <c r="D823" s="54" t="str">
        <f>+IF(LEN('OSNOVNA PLAČA'!D823)&gt;0,'OSNOVNA PLAČA'!D823,"")</f>
        <v/>
      </c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AA823" s="32"/>
      <c r="AB823" s="32"/>
      <c r="AC823" s="32"/>
      <c r="AD823" s="32"/>
      <c r="AE823" s="32"/>
      <c r="AF823" s="32"/>
      <c r="AG823" s="32"/>
      <c r="AH823" s="32"/>
      <c r="AI823" s="32"/>
      <c r="AJ823" s="32"/>
      <c r="AK823" s="32"/>
      <c r="AL823" s="32"/>
      <c r="AM823" s="32"/>
      <c r="AN823" s="32"/>
      <c r="AO823" s="32"/>
      <c r="AP823" s="32"/>
      <c r="AQ823" s="32"/>
      <c r="AR823" s="32"/>
      <c r="AS823" s="32"/>
      <c r="AT823" s="32"/>
      <c r="AU823" s="32"/>
      <c r="AV823" s="32"/>
    </row>
    <row r="824" spans="1:48" ht="28.5" customHeight="1" x14ac:dyDescent="0.25">
      <c r="A824" s="51">
        <f>'OSNOVNA PLAČA'!A824</f>
        <v>815</v>
      </c>
      <c r="B824" s="155" t="str">
        <f>+IF(LEN('OSNOVNA PLAČA'!B824)&gt;0,'OSNOVNA PLAČA'!B824,"")</f>
        <v>A815</v>
      </c>
      <c r="C824" s="52" t="str">
        <f>+IF(LEN('OSNOVNA PLAČA'!C824)&gt;0,'OSNOVNA PLAČA'!C824,"")</f>
        <v/>
      </c>
      <c r="D824" s="54" t="str">
        <f>+IF(LEN('OSNOVNA PLAČA'!D824)&gt;0,'OSNOVNA PLAČA'!D824,"")</f>
        <v/>
      </c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AA824" s="32"/>
      <c r="AB824" s="32"/>
      <c r="AC824" s="32"/>
      <c r="AD824" s="32"/>
      <c r="AE824" s="32"/>
      <c r="AF824" s="32"/>
      <c r="AG824" s="32"/>
      <c r="AH824" s="32"/>
      <c r="AI824" s="32"/>
      <c r="AJ824" s="32"/>
      <c r="AK824" s="32"/>
      <c r="AL824" s="32"/>
      <c r="AM824" s="32"/>
      <c r="AN824" s="32"/>
      <c r="AO824" s="32"/>
      <c r="AP824" s="32"/>
      <c r="AQ824" s="32"/>
      <c r="AR824" s="32"/>
      <c r="AS824" s="32"/>
      <c r="AT824" s="32"/>
      <c r="AU824" s="32"/>
      <c r="AV824" s="32"/>
    </row>
    <row r="825" spans="1:48" ht="28.5" customHeight="1" x14ac:dyDescent="0.25">
      <c r="A825" s="51">
        <f>'OSNOVNA PLAČA'!A825</f>
        <v>816</v>
      </c>
      <c r="B825" s="155" t="str">
        <f>+IF(LEN('OSNOVNA PLAČA'!B825)&gt;0,'OSNOVNA PLAČA'!B825,"")</f>
        <v>A816</v>
      </c>
      <c r="C825" s="52" t="str">
        <f>+IF(LEN('OSNOVNA PLAČA'!C825)&gt;0,'OSNOVNA PLAČA'!C825,"")</f>
        <v/>
      </c>
      <c r="D825" s="54" t="str">
        <f>+IF(LEN('OSNOVNA PLAČA'!D825)&gt;0,'OSNOVNA PLAČA'!D825,"")</f>
        <v/>
      </c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AA825" s="32"/>
      <c r="AB825" s="32"/>
      <c r="AC825" s="32"/>
      <c r="AD825" s="32"/>
      <c r="AE825" s="32"/>
      <c r="AF825" s="32"/>
      <c r="AG825" s="32"/>
      <c r="AH825" s="32"/>
      <c r="AI825" s="32"/>
      <c r="AJ825" s="32"/>
      <c r="AK825" s="32"/>
      <c r="AL825" s="32"/>
      <c r="AM825" s="32"/>
      <c r="AN825" s="32"/>
      <c r="AO825" s="32"/>
      <c r="AP825" s="32"/>
      <c r="AQ825" s="32"/>
      <c r="AR825" s="32"/>
      <c r="AS825" s="32"/>
      <c r="AT825" s="32"/>
      <c r="AU825" s="32"/>
      <c r="AV825" s="32"/>
    </row>
    <row r="826" spans="1:48" ht="28.5" customHeight="1" x14ac:dyDescent="0.25">
      <c r="A826" s="51">
        <f>'OSNOVNA PLAČA'!A826</f>
        <v>817</v>
      </c>
      <c r="B826" s="155" t="str">
        <f>+IF(LEN('OSNOVNA PLAČA'!B826)&gt;0,'OSNOVNA PLAČA'!B826,"")</f>
        <v>A817</v>
      </c>
      <c r="C826" s="52" t="str">
        <f>+IF(LEN('OSNOVNA PLAČA'!C826)&gt;0,'OSNOVNA PLAČA'!C826,"")</f>
        <v/>
      </c>
      <c r="D826" s="54" t="str">
        <f>+IF(LEN('OSNOVNA PLAČA'!D826)&gt;0,'OSNOVNA PLAČA'!D826,"")</f>
        <v/>
      </c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AA826" s="32"/>
      <c r="AB826" s="32"/>
      <c r="AC826" s="32"/>
      <c r="AD826" s="32"/>
      <c r="AE826" s="32"/>
      <c r="AF826" s="32"/>
      <c r="AG826" s="32"/>
      <c r="AH826" s="32"/>
      <c r="AI826" s="32"/>
      <c r="AJ826" s="32"/>
      <c r="AK826" s="32"/>
      <c r="AL826" s="32"/>
      <c r="AM826" s="32"/>
      <c r="AN826" s="32"/>
      <c r="AO826" s="32"/>
      <c r="AP826" s="32"/>
      <c r="AQ826" s="32"/>
      <c r="AR826" s="32"/>
      <c r="AS826" s="32"/>
      <c r="AT826" s="32"/>
      <c r="AU826" s="32"/>
      <c r="AV826" s="32"/>
    </row>
    <row r="827" spans="1:48" ht="28.5" customHeight="1" x14ac:dyDescent="0.25">
      <c r="A827" s="51">
        <f>'OSNOVNA PLAČA'!A827</f>
        <v>818</v>
      </c>
      <c r="B827" s="155" t="str">
        <f>+IF(LEN('OSNOVNA PLAČA'!B827)&gt;0,'OSNOVNA PLAČA'!B827,"")</f>
        <v>A818</v>
      </c>
      <c r="C827" s="52" t="str">
        <f>+IF(LEN('OSNOVNA PLAČA'!C827)&gt;0,'OSNOVNA PLAČA'!C827,"")</f>
        <v/>
      </c>
      <c r="D827" s="54" t="str">
        <f>+IF(LEN('OSNOVNA PLAČA'!D827)&gt;0,'OSNOVNA PLAČA'!D827,"")</f>
        <v/>
      </c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AA827" s="32"/>
      <c r="AB827" s="32"/>
      <c r="AC827" s="32"/>
      <c r="AD827" s="32"/>
      <c r="AE827" s="32"/>
      <c r="AF827" s="32"/>
      <c r="AG827" s="32"/>
      <c r="AH827" s="32"/>
      <c r="AI827" s="32"/>
      <c r="AJ827" s="32"/>
      <c r="AK827" s="32"/>
      <c r="AL827" s="32"/>
      <c r="AM827" s="32"/>
      <c r="AN827" s="32"/>
      <c r="AO827" s="32"/>
      <c r="AP827" s="32"/>
      <c r="AQ827" s="32"/>
      <c r="AR827" s="32"/>
      <c r="AS827" s="32"/>
      <c r="AT827" s="32"/>
      <c r="AU827" s="32"/>
      <c r="AV827" s="32"/>
    </row>
    <row r="828" spans="1:48" ht="28.5" customHeight="1" x14ac:dyDescent="0.25">
      <c r="A828" s="51">
        <f>'OSNOVNA PLAČA'!A828</f>
        <v>819</v>
      </c>
      <c r="B828" s="155" t="str">
        <f>+IF(LEN('OSNOVNA PLAČA'!B828)&gt;0,'OSNOVNA PLAČA'!B828,"")</f>
        <v>A819</v>
      </c>
      <c r="C828" s="52" t="str">
        <f>+IF(LEN('OSNOVNA PLAČA'!C828)&gt;0,'OSNOVNA PLAČA'!C828,"")</f>
        <v/>
      </c>
      <c r="D828" s="54" t="str">
        <f>+IF(LEN('OSNOVNA PLAČA'!D828)&gt;0,'OSNOVNA PLAČA'!D828,"")</f>
        <v/>
      </c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AA828" s="32"/>
      <c r="AB828" s="32"/>
      <c r="AC828" s="32"/>
      <c r="AD828" s="32"/>
      <c r="AE828" s="32"/>
      <c r="AF828" s="32"/>
      <c r="AG828" s="32"/>
      <c r="AH828" s="32"/>
      <c r="AI828" s="32"/>
      <c r="AJ828" s="32"/>
      <c r="AK828" s="32"/>
      <c r="AL828" s="32"/>
      <c r="AM828" s="32"/>
      <c r="AN828" s="32"/>
      <c r="AO828" s="32"/>
      <c r="AP828" s="32"/>
      <c r="AQ828" s="32"/>
      <c r="AR828" s="32"/>
      <c r="AS828" s="32"/>
      <c r="AT828" s="32"/>
      <c r="AU828" s="32"/>
      <c r="AV828" s="32"/>
    </row>
    <row r="829" spans="1:48" ht="28.5" customHeight="1" x14ac:dyDescent="0.25">
      <c r="A829" s="51">
        <f>'OSNOVNA PLAČA'!A829</f>
        <v>820</v>
      </c>
      <c r="B829" s="155" t="str">
        <f>+IF(LEN('OSNOVNA PLAČA'!B829)&gt;0,'OSNOVNA PLAČA'!B829,"")</f>
        <v>A820</v>
      </c>
      <c r="C829" s="52" t="str">
        <f>+IF(LEN('OSNOVNA PLAČA'!C829)&gt;0,'OSNOVNA PLAČA'!C829,"")</f>
        <v/>
      </c>
      <c r="D829" s="54" t="str">
        <f>+IF(LEN('OSNOVNA PLAČA'!D829)&gt;0,'OSNOVNA PLAČA'!D829,"")</f>
        <v/>
      </c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AA829" s="32"/>
      <c r="AB829" s="32"/>
      <c r="AC829" s="32"/>
      <c r="AD829" s="32"/>
      <c r="AE829" s="32"/>
      <c r="AF829" s="32"/>
      <c r="AG829" s="32"/>
      <c r="AH829" s="32"/>
      <c r="AI829" s="32"/>
      <c r="AJ829" s="32"/>
      <c r="AK829" s="32"/>
      <c r="AL829" s="32"/>
      <c r="AM829" s="32"/>
      <c r="AN829" s="32"/>
      <c r="AO829" s="32"/>
      <c r="AP829" s="32"/>
      <c r="AQ829" s="32"/>
      <c r="AR829" s="32"/>
      <c r="AS829" s="32"/>
      <c r="AT829" s="32"/>
      <c r="AU829" s="32"/>
      <c r="AV829" s="32"/>
    </row>
    <row r="830" spans="1:48" ht="28.5" customHeight="1" x14ac:dyDescent="0.25">
      <c r="A830" s="51">
        <f>'OSNOVNA PLAČA'!A830</f>
        <v>821</v>
      </c>
      <c r="B830" s="155" t="str">
        <f>+IF(LEN('OSNOVNA PLAČA'!B830)&gt;0,'OSNOVNA PLAČA'!B830,"")</f>
        <v>A821</v>
      </c>
      <c r="C830" s="52" t="str">
        <f>+IF(LEN('OSNOVNA PLAČA'!C830)&gt;0,'OSNOVNA PLAČA'!C830,"")</f>
        <v/>
      </c>
      <c r="D830" s="54" t="str">
        <f>+IF(LEN('OSNOVNA PLAČA'!D830)&gt;0,'OSNOVNA PLAČA'!D830,"")</f>
        <v/>
      </c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AA830" s="32"/>
      <c r="AB830" s="32"/>
      <c r="AC830" s="32"/>
      <c r="AD830" s="32"/>
      <c r="AE830" s="32"/>
      <c r="AF830" s="32"/>
      <c r="AG830" s="32"/>
      <c r="AH830" s="32"/>
      <c r="AI830" s="32"/>
      <c r="AJ830" s="32"/>
      <c r="AK830" s="32"/>
      <c r="AL830" s="32"/>
      <c r="AM830" s="32"/>
      <c r="AN830" s="32"/>
      <c r="AO830" s="32"/>
      <c r="AP830" s="32"/>
      <c r="AQ830" s="32"/>
      <c r="AR830" s="32"/>
      <c r="AS830" s="32"/>
      <c r="AT830" s="32"/>
      <c r="AU830" s="32"/>
      <c r="AV830" s="32"/>
    </row>
    <row r="831" spans="1:48" ht="28.5" customHeight="1" x14ac:dyDescent="0.25">
      <c r="A831" s="51">
        <f>'OSNOVNA PLAČA'!A831</f>
        <v>822</v>
      </c>
      <c r="B831" s="155" t="str">
        <f>+IF(LEN('OSNOVNA PLAČA'!B831)&gt;0,'OSNOVNA PLAČA'!B831,"")</f>
        <v>A822</v>
      </c>
      <c r="C831" s="52" t="str">
        <f>+IF(LEN('OSNOVNA PLAČA'!C831)&gt;0,'OSNOVNA PLAČA'!C831,"")</f>
        <v/>
      </c>
      <c r="D831" s="54" t="str">
        <f>+IF(LEN('OSNOVNA PLAČA'!D831)&gt;0,'OSNOVNA PLAČA'!D831,"")</f>
        <v/>
      </c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AA831" s="32"/>
      <c r="AB831" s="32"/>
      <c r="AC831" s="32"/>
      <c r="AD831" s="32"/>
      <c r="AE831" s="32"/>
      <c r="AF831" s="32"/>
      <c r="AG831" s="32"/>
      <c r="AH831" s="32"/>
      <c r="AI831" s="32"/>
      <c r="AJ831" s="32"/>
      <c r="AK831" s="32"/>
      <c r="AL831" s="32"/>
      <c r="AM831" s="32"/>
      <c r="AN831" s="32"/>
      <c r="AO831" s="32"/>
      <c r="AP831" s="32"/>
      <c r="AQ831" s="32"/>
      <c r="AR831" s="32"/>
      <c r="AS831" s="32"/>
      <c r="AT831" s="32"/>
      <c r="AU831" s="32"/>
      <c r="AV831" s="32"/>
    </row>
    <row r="832" spans="1:48" ht="28.5" customHeight="1" x14ac:dyDescent="0.25">
      <c r="A832" s="51">
        <f>'OSNOVNA PLAČA'!A832</f>
        <v>823</v>
      </c>
      <c r="B832" s="155" t="str">
        <f>+IF(LEN('OSNOVNA PLAČA'!B832)&gt;0,'OSNOVNA PLAČA'!B832,"")</f>
        <v>A823</v>
      </c>
      <c r="C832" s="52" t="str">
        <f>+IF(LEN('OSNOVNA PLAČA'!C832)&gt;0,'OSNOVNA PLAČA'!C832,"")</f>
        <v/>
      </c>
      <c r="D832" s="54" t="str">
        <f>+IF(LEN('OSNOVNA PLAČA'!D832)&gt;0,'OSNOVNA PLAČA'!D832,"")</f>
        <v/>
      </c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AA832" s="32"/>
      <c r="AB832" s="32"/>
      <c r="AC832" s="32"/>
      <c r="AD832" s="32"/>
      <c r="AE832" s="32"/>
      <c r="AF832" s="32"/>
      <c r="AG832" s="32"/>
      <c r="AH832" s="32"/>
      <c r="AI832" s="32"/>
      <c r="AJ832" s="32"/>
      <c r="AK832" s="32"/>
      <c r="AL832" s="32"/>
      <c r="AM832" s="32"/>
      <c r="AN832" s="32"/>
      <c r="AO832" s="32"/>
      <c r="AP832" s="32"/>
      <c r="AQ832" s="32"/>
      <c r="AR832" s="32"/>
      <c r="AS832" s="32"/>
      <c r="AT832" s="32"/>
      <c r="AU832" s="32"/>
      <c r="AV832" s="32"/>
    </row>
    <row r="833" spans="1:48" ht="28.5" customHeight="1" x14ac:dyDescent="0.25">
      <c r="A833" s="51">
        <f>'OSNOVNA PLAČA'!A833</f>
        <v>824</v>
      </c>
      <c r="B833" s="155" t="str">
        <f>+IF(LEN('OSNOVNA PLAČA'!B833)&gt;0,'OSNOVNA PLAČA'!B833,"")</f>
        <v>A824</v>
      </c>
      <c r="C833" s="52" t="str">
        <f>+IF(LEN('OSNOVNA PLAČA'!C833)&gt;0,'OSNOVNA PLAČA'!C833,"")</f>
        <v/>
      </c>
      <c r="D833" s="54" t="str">
        <f>+IF(LEN('OSNOVNA PLAČA'!D833)&gt;0,'OSNOVNA PLAČA'!D833,"")</f>
        <v/>
      </c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AA833" s="32"/>
      <c r="AB833" s="32"/>
      <c r="AC833" s="32"/>
      <c r="AD833" s="32"/>
      <c r="AE833" s="32"/>
      <c r="AF833" s="32"/>
      <c r="AG833" s="32"/>
      <c r="AH833" s="32"/>
      <c r="AI833" s="32"/>
      <c r="AJ833" s="32"/>
      <c r="AK833" s="32"/>
      <c r="AL833" s="32"/>
      <c r="AM833" s="32"/>
      <c r="AN833" s="32"/>
      <c r="AO833" s="32"/>
      <c r="AP833" s="32"/>
      <c r="AQ833" s="32"/>
      <c r="AR833" s="32"/>
      <c r="AS833" s="32"/>
      <c r="AT833" s="32"/>
      <c r="AU833" s="32"/>
      <c r="AV833" s="32"/>
    </row>
    <row r="834" spans="1:48" ht="28.5" customHeight="1" x14ac:dyDescent="0.25">
      <c r="A834" s="51">
        <f>'OSNOVNA PLAČA'!A834</f>
        <v>825</v>
      </c>
      <c r="B834" s="155" t="str">
        <f>+IF(LEN('OSNOVNA PLAČA'!B834)&gt;0,'OSNOVNA PLAČA'!B834,"")</f>
        <v>A825</v>
      </c>
      <c r="C834" s="52" t="str">
        <f>+IF(LEN('OSNOVNA PLAČA'!C834)&gt;0,'OSNOVNA PLAČA'!C834,"")</f>
        <v/>
      </c>
      <c r="D834" s="54" t="str">
        <f>+IF(LEN('OSNOVNA PLAČA'!D834)&gt;0,'OSNOVNA PLAČA'!D834,"")</f>
        <v/>
      </c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AA834" s="32"/>
      <c r="AB834" s="32"/>
      <c r="AC834" s="32"/>
      <c r="AD834" s="32"/>
      <c r="AE834" s="32"/>
      <c r="AF834" s="32"/>
      <c r="AG834" s="32"/>
      <c r="AH834" s="32"/>
      <c r="AI834" s="32"/>
      <c r="AJ834" s="32"/>
      <c r="AK834" s="32"/>
      <c r="AL834" s="32"/>
      <c r="AM834" s="32"/>
      <c r="AN834" s="32"/>
      <c r="AO834" s="32"/>
      <c r="AP834" s="32"/>
      <c r="AQ834" s="32"/>
      <c r="AR834" s="32"/>
      <c r="AS834" s="32"/>
      <c r="AT834" s="32"/>
      <c r="AU834" s="32"/>
      <c r="AV834" s="32"/>
    </row>
    <row r="835" spans="1:48" ht="28.5" customHeight="1" x14ac:dyDescent="0.25">
      <c r="A835" s="51">
        <f>'OSNOVNA PLAČA'!A835</f>
        <v>826</v>
      </c>
      <c r="B835" s="155" t="str">
        <f>+IF(LEN('OSNOVNA PLAČA'!B835)&gt;0,'OSNOVNA PLAČA'!B835,"")</f>
        <v>A826</v>
      </c>
      <c r="C835" s="52" t="str">
        <f>+IF(LEN('OSNOVNA PLAČA'!C835)&gt;0,'OSNOVNA PLAČA'!C835,"")</f>
        <v/>
      </c>
      <c r="D835" s="54" t="str">
        <f>+IF(LEN('OSNOVNA PLAČA'!D835)&gt;0,'OSNOVNA PLAČA'!D835,"")</f>
        <v/>
      </c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AA835" s="32"/>
      <c r="AB835" s="32"/>
      <c r="AC835" s="32"/>
      <c r="AD835" s="32"/>
      <c r="AE835" s="32"/>
      <c r="AF835" s="32"/>
      <c r="AG835" s="32"/>
      <c r="AH835" s="32"/>
      <c r="AI835" s="32"/>
      <c r="AJ835" s="32"/>
      <c r="AK835" s="32"/>
      <c r="AL835" s="32"/>
      <c r="AM835" s="32"/>
      <c r="AN835" s="32"/>
      <c r="AO835" s="32"/>
      <c r="AP835" s="32"/>
      <c r="AQ835" s="32"/>
      <c r="AR835" s="32"/>
      <c r="AS835" s="32"/>
      <c r="AT835" s="32"/>
      <c r="AU835" s="32"/>
      <c r="AV835" s="32"/>
    </row>
    <row r="836" spans="1:48" ht="28.5" customHeight="1" x14ac:dyDescent="0.25">
      <c r="A836" s="51">
        <f>'OSNOVNA PLAČA'!A836</f>
        <v>827</v>
      </c>
      <c r="B836" s="155" t="str">
        <f>+IF(LEN('OSNOVNA PLAČA'!B836)&gt;0,'OSNOVNA PLAČA'!B836,"")</f>
        <v>A827</v>
      </c>
      <c r="C836" s="52" t="str">
        <f>+IF(LEN('OSNOVNA PLAČA'!C836)&gt;0,'OSNOVNA PLAČA'!C836,"")</f>
        <v/>
      </c>
      <c r="D836" s="54" t="str">
        <f>+IF(LEN('OSNOVNA PLAČA'!D836)&gt;0,'OSNOVNA PLAČA'!D836,"")</f>
        <v/>
      </c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AA836" s="32"/>
      <c r="AB836" s="32"/>
      <c r="AC836" s="32"/>
      <c r="AD836" s="32"/>
      <c r="AE836" s="32"/>
      <c r="AF836" s="32"/>
      <c r="AG836" s="32"/>
      <c r="AH836" s="32"/>
      <c r="AI836" s="32"/>
      <c r="AJ836" s="32"/>
      <c r="AK836" s="32"/>
      <c r="AL836" s="32"/>
      <c r="AM836" s="32"/>
      <c r="AN836" s="32"/>
      <c r="AO836" s="32"/>
      <c r="AP836" s="32"/>
      <c r="AQ836" s="32"/>
      <c r="AR836" s="32"/>
      <c r="AS836" s="32"/>
      <c r="AT836" s="32"/>
      <c r="AU836" s="32"/>
      <c r="AV836" s="32"/>
    </row>
    <row r="837" spans="1:48" ht="28.5" customHeight="1" x14ac:dyDescent="0.25">
      <c r="A837" s="51">
        <f>'OSNOVNA PLAČA'!A837</f>
        <v>828</v>
      </c>
      <c r="B837" s="155" t="str">
        <f>+IF(LEN('OSNOVNA PLAČA'!B837)&gt;0,'OSNOVNA PLAČA'!B837,"")</f>
        <v>A828</v>
      </c>
      <c r="C837" s="52" t="str">
        <f>+IF(LEN('OSNOVNA PLAČA'!C837)&gt;0,'OSNOVNA PLAČA'!C837,"")</f>
        <v/>
      </c>
      <c r="D837" s="54" t="str">
        <f>+IF(LEN('OSNOVNA PLAČA'!D837)&gt;0,'OSNOVNA PLAČA'!D837,"")</f>
        <v/>
      </c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AA837" s="32"/>
      <c r="AB837" s="32"/>
      <c r="AC837" s="32"/>
      <c r="AD837" s="32"/>
      <c r="AE837" s="32"/>
      <c r="AF837" s="32"/>
      <c r="AG837" s="32"/>
      <c r="AH837" s="32"/>
      <c r="AI837" s="32"/>
      <c r="AJ837" s="32"/>
      <c r="AK837" s="32"/>
      <c r="AL837" s="32"/>
      <c r="AM837" s="32"/>
      <c r="AN837" s="32"/>
      <c r="AO837" s="32"/>
      <c r="AP837" s="32"/>
      <c r="AQ837" s="32"/>
      <c r="AR837" s="32"/>
      <c r="AS837" s="32"/>
      <c r="AT837" s="32"/>
      <c r="AU837" s="32"/>
      <c r="AV837" s="32"/>
    </row>
    <row r="838" spans="1:48" ht="28.5" customHeight="1" x14ac:dyDescent="0.25">
      <c r="A838" s="51">
        <f>'OSNOVNA PLAČA'!A838</f>
        <v>829</v>
      </c>
      <c r="B838" s="155" t="str">
        <f>+IF(LEN('OSNOVNA PLAČA'!B838)&gt;0,'OSNOVNA PLAČA'!B838,"")</f>
        <v>A829</v>
      </c>
      <c r="C838" s="52" t="str">
        <f>+IF(LEN('OSNOVNA PLAČA'!C838)&gt;0,'OSNOVNA PLAČA'!C838,"")</f>
        <v/>
      </c>
      <c r="D838" s="54" t="str">
        <f>+IF(LEN('OSNOVNA PLAČA'!D838)&gt;0,'OSNOVNA PLAČA'!D838,"")</f>
        <v/>
      </c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AA838" s="32"/>
      <c r="AB838" s="32"/>
      <c r="AC838" s="32"/>
      <c r="AD838" s="32"/>
      <c r="AE838" s="32"/>
      <c r="AF838" s="32"/>
      <c r="AG838" s="32"/>
      <c r="AH838" s="32"/>
      <c r="AI838" s="32"/>
      <c r="AJ838" s="32"/>
      <c r="AK838" s="32"/>
      <c r="AL838" s="32"/>
      <c r="AM838" s="32"/>
      <c r="AN838" s="32"/>
      <c r="AO838" s="32"/>
      <c r="AP838" s="32"/>
      <c r="AQ838" s="32"/>
      <c r="AR838" s="32"/>
      <c r="AS838" s="32"/>
      <c r="AT838" s="32"/>
      <c r="AU838" s="32"/>
      <c r="AV838" s="32"/>
    </row>
    <row r="839" spans="1:48" ht="28.5" customHeight="1" x14ac:dyDescent="0.25">
      <c r="A839" s="51">
        <f>'OSNOVNA PLAČA'!A839</f>
        <v>830</v>
      </c>
      <c r="B839" s="155" t="str">
        <f>+IF(LEN('OSNOVNA PLAČA'!B839)&gt;0,'OSNOVNA PLAČA'!B839,"")</f>
        <v>A830</v>
      </c>
      <c r="C839" s="52" t="str">
        <f>+IF(LEN('OSNOVNA PLAČA'!C839)&gt;0,'OSNOVNA PLAČA'!C839,"")</f>
        <v/>
      </c>
      <c r="D839" s="54" t="str">
        <f>+IF(LEN('OSNOVNA PLAČA'!D839)&gt;0,'OSNOVNA PLAČA'!D839,"")</f>
        <v/>
      </c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AA839" s="32"/>
      <c r="AB839" s="32"/>
      <c r="AC839" s="32"/>
      <c r="AD839" s="32"/>
      <c r="AE839" s="32"/>
      <c r="AF839" s="32"/>
      <c r="AG839" s="32"/>
      <c r="AH839" s="32"/>
      <c r="AI839" s="32"/>
      <c r="AJ839" s="32"/>
      <c r="AK839" s="32"/>
      <c r="AL839" s="32"/>
      <c r="AM839" s="32"/>
      <c r="AN839" s="32"/>
      <c r="AO839" s="32"/>
      <c r="AP839" s="32"/>
      <c r="AQ839" s="32"/>
      <c r="AR839" s="32"/>
      <c r="AS839" s="32"/>
      <c r="AT839" s="32"/>
      <c r="AU839" s="32"/>
      <c r="AV839" s="32"/>
    </row>
    <row r="840" spans="1:48" ht="28.5" customHeight="1" x14ac:dyDescent="0.25">
      <c r="A840" s="51">
        <f>'OSNOVNA PLAČA'!A840</f>
        <v>831</v>
      </c>
      <c r="B840" s="155" t="str">
        <f>+IF(LEN('OSNOVNA PLAČA'!B840)&gt;0,'OSNOVNA PLAČA'!B840,"")</f>
        <v>A831</v>
      </c>
      <c r="C840" s="52" t="str">
        <f>+IF(LEN('OSNOVNA PLAČA'!C840)&gt;0,'OSNOVNA PLAČA'!C840,"")</f>
        <v/>
      </c>
      <c r="D840" s="54" t="str">
        <f>+IF(LEN('OSNOVNA PLAČA'!D840)&gt;0,'OSNOVNA PLAČA'!D840,"")</f>
        <v/>
      </c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AA840" s="32"/>
      <c r="AB840" s="32"/>
      <c r="AC840" s="32"/>
      <c r="AD840" s="32"/>
      <c r="AE840" s="32"/>
      <c r="AF840" s="32"/>
      <c r="AG840" s="32"/>
      <c r="AH840" s="32"/>
      <c r="AI840" s="32"/>
      <c r="AJ840" s="32"/>
      <c r="AK840" s="32"/>
      <c r="AL840" s="32"/>
      <c r="AM840" s="32"/>
      <c r="AN840" s="32"/>
      <c r="AO840" s="32"/>
      <c r="AP840" s="32"/>
      <c r="AQ840" s="32"/>
      <c r="AR840" s="32"/>
      <c r="AS840" s="32"/>
      <c r="AT840" s="32"/>
      <c r="AU840" s="32"/>
      <c r="AV840" s="32"/>
    </row>
    <row r="841" spans="1:48" ht="28.5" customHeight="1" x14ac:dyDescent="0.25">
      <c r="A841" s="51">
        <f>'OSNOVNA PLAČA'!A841</f>
        <v>832</v>
      </c>
      <c r="B841" s="155" t="str">
        <f>+IF(LEN('OSNOVNA PLAČA'!B841)&gt;0,'OSNOVNA PLAČA'!B841,"")</f>
        <v>A832</v>
      </c>
      <c r="C841" s="52" t="str">
        <f>+IF(LEN('OSNOVNA PLAČA'!C841)&gt;0,'OSNOVNA PLAČA'!C841,"")</f>
        <v/>
      </c>
      <c r="D841" s="54" t="str">
        <f>+IF(LEN('OSNOVNA PLAČA'!D841)&gt;0,'OSNOVNA PLAČA'!D841,"")</f>
        <v/>
      </c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AA841" s="32"/>
      <c r="AB841" s="32"/>
      <c r="AC841" s="32"/>
      <c r="AD841" s="32"/>
      <c r="AE841" s="32"/>
      <c r="AF841" s="32"/>
      <c r="AG841" s="32"/>
      <c r="AH841" s="32"/>
      <c r="AI841" s="32"/>
      <c r="AJ841" s="32"/>
      <c r="AK841" s="32"/>
      <c r="AL841" s="32"/>
      <c r="AM841" s="32"/>
      <c r="AN841" s="32"/>
      <c r="AO841" s="32"/>
      <c r="AP841" s="32"/>
      <c r="AQ841" s="32"/>
      <c r="AR841" s="32"/>
      <c r="AS841" s="32"/>
      <c r="AT841" s="32"/>
      <c r="AU841" s="32"/>
      <c r="AV841" s="32"/>
    </row>
    <row r="842" spans="1:48" ht="28.5" customHeight="1" x14ac:dyDescent="0.25">
      <c r="A842" s="51">
        <f>'OSNOVNA PLAČA'!A842</f>
        <v>833</v>
      </c>
      <c r="B842" s="155" t="str">
        <f>+IF(LEN('OSNOVNA PLAČA'!B842)&gt;0,'OSNOVNA PLAČA'!B842,"")</f>
        <v>A833</v>
      </c>
      <c r="C842" s="52" t="str">
        <f>+IF(LEN('OSNOVNA PLAČA'!C842)&gt;0,'OSNOVNA PLAČA'!C842,"")</f>
        <v/>
      </c>
      <c r="D842" s="54" t="str">
        <f>+IF(LEN('OSNOVNA PLAČA'!D842)&gt;0,'OSNOVNA PLAČA'!D842,"")</f>
        <v/>
      </c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AA842" s="32"/>
      <c r="AB842" s="32"/>
      <c r="AC842" s="32"/>
      <c r="AD842" s="32"/>
      <c r="AE842" s="32"/>
      <c r="AF842" s="32"/>
      <c r="AG842" s="32"/>
      <c r="AH842" s="32"/>
      <c r="AI842" s="32"/>
      <c r="AJ842" s="32"/>
      <c r="AK842" s="32"/>
      <c r="AL842" s="32"/>
      <c r="AM842" s="32"/>
      <c r="AN842" s="32"/>
      <c r="AO842" s="32"/>
      <c r="AP842" s="32"/>
      <c r="AQ842" s="32"/>
      <c r="AR842" s="32"/>
      <c r="AS842" s="32"/>
      <c r="AT842" s="32"/>
      <c r="AU842" s="32"/>
      <c r="AV842" s="32"/>
    </row>
    <row r="843" spans="1:48" ht="28.5" customHeight="1" x14ac:dyDescent="0.25">
      <c r="A843" s="51">
        <f>'OSNOVNA PLAČA'!A843</f>
        <v>834</v>
      </c>
      <c r="B843" s="155" t="str">
        <f>+IF(LEN('OSNOVNA PLAČA'!B843)&gt;0,'OSNOVNA PLAČA'!B843,"")</f>
        <v>A834</v>
      </c>
      <c r="C843" s="52" t="str">
        <f>+IF(LEN('OSNOVNA PLAČA'!C843)&gt;0,'OSNOVNA PLAČA'!C843,"")</f>
        <v/>
      </c>
      <c r="D843" s="54" t="str">
        <f>+IF(LEN('OSNOVNA PLAČA'!D843)&gt;0,'OSNOVNA PLAČA'!D843,"")</f>
        <v/>
      </c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AA843" s="32"/>
      <c r="AB843" s="32"/>
      <c r="AC843" s="32"/>
      <c r="AD843" s="32"/>
      <c r="AE843" s="32"/>
      <c r="AF843" s="32"/>
      <c r="AG843" s="32"/>
      <c r="AH843" s="32"/>
      <c r="AI843" s="32"/>
      <c r="AJ843" s="32"/>
      <c r="AK843" s="32"/>
      <c r="AL843" s="32"/>
      <c r="AM843" s="32"/>
      <c r="AN843" s="32"/>
      <c r="AO843" s="32"/>
      <c r="AP843" s="32"/>
      <c r="AQ843" s="32"/>
      <c r="AR843" s="32"/>
      <c r="AS843" s="32"/>
      <c r="AT843" s="32"/>
      <c r="AU843" s="32"/>
      <c r="AV843" s="32"/>
    </row>
    <row r="844" spans="1:48" ht="28.5" customHeight="1" x14ac:dyDescent="0.25">
      <c r="A844" s="51">
        <f>'OSNOVNA PLAČA'!A844</f>
        <v>835</v>
      </c>
      <c r="B844" s="155" t="str">
        <f>+IF(LEN('OSNOVNA PLAČA'!B844)&gt;0,'OSNOVNA PLAČA'!B844,"")</f>
        <v>A835</v>
      </c>
      <c r="C844" s="52" t="str">
        <f>+IF(LEN('OSNOVNA PLAČA'!C844)&gt;0,'OSNOVNA PLAČA'!C844,"")</f>
        <v/>
      </c>
      <c r="D844" s="54" t="str">
        <f>+IF(LEN('OSNOVNA PLAČA'!D844)&gt;0,'OSNOVNA PLAČA'!D844,"")</f>
        <v/>
      </c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AA844" s="32"/>
      <c r="AB844" s="32"/>
      <c r="AC844" s="32"/>
      <c r="AD844" s="32"/>
      <c r="AE844" s="32"/>
      <c r="AF844" s="32"/>
      <c r="AG844" s="32"/>
      <c r="AH844" s="32"/>
      <c r="AI844" s="32"/>
      <c r="AJ844" s="32"/>
      <c r="AK844" s="32"/>
      <c r="AL844" s="32"/>
      <c r="AM844" s="32"/>
      <c r="AN844" s="32"/>
      <c r="AO844" s="32"/>
      <c r="AP844" s="32"/>
      <c r="AQ844" s="32"/>
      <c r="AR844" s="32"/>
      <c r="AS844" s="32"/>
      <c r="AT844" s="32"/>
      <c r="AU844" s="32"/>
      <c r="AV844" s="32"/>
    </row>
    <row r="845" spans="1:48" ht="28.5" customHeight="1" x14ac:dyDescent="0.25">
      <c r="A845" s="51">
        <f>'OSNOVNA PLAČA'!A845</f>
        <v>836</v>
      </c>
      <c r="B845" s="155" t="str">
        <f>+IF(LEN('OSNOVNA PLAČA'!B845)&gt;0,'OSNOVNA PLAČA'!B845,"")</f>
        <v>A836</v>
      </c>
      <c r="C845" s="52" t="str">
        <f>+IF(LEN('OSNOVNA PLAČA'!C845)&gt;0,'OSNOVNA PLAČA'!C845,"")</f>
        <v/>
      </c>
      <c r="D845" s="54" t="str">
        <f>+IF(LEN('OSNOVNA PLAČA'!D845)&gt;0,'OSNOVNA PLAČA'!D845,"")</f>
        <v/>
      </c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AA845" s="32"/>
      <c r="AB845" s="32"/>
      <c r="AC845" s="32"/>
      <c r="AD845" s="32"/>
      <c r="AE845" s="32"/>
      <c r="AF845" s="32"/>
      <c r="AG845" s="32"/>
      <c r="AH845" s="32"/>
      <c r="AI845" s="32"/>
      <c r="AJ845" s="32"/>
      <c r="AK845" s="32"/>
      <c r="AL845" s="32"/>
      <c r="AM845" s="32"/>
      <c r="AN845" s="32"/>
      <c r="AO845" s="32"/>
      <c r="AP845" s="32"/>
      <c r="AQ845" s="32"/>
      <c r="AR845" s="32"/>
      <c r="AS845" s="32"/>
      <c r="AT845" s="32"/>
      <c r="AU845" s="32"/>
      <c r="AV845" s="32"/>
    </row>
    <row r="846" spans="1:48" ht="28.5" customHeight="1" x14ac:dyDescent="0.25">
      <c r="A846" s="51">
        <f>'OSNOVNA PLAČA'!A846</f>
        <v>837</v>
      </c>
      <c r="B846" s="155" t="str">
        <f>+IF(LEN('OSNOVNA PLAČA'!B846)&gt;0,'OSNOVNA PLAČA'!B846,"")</f>
        <v>A837</v>
      </c>
      <c r="C846" s="52" t="str">
        <f>+IF(LEN('OSNOVNA PLAČA'!C846)&gt;0,'OSNOVNA PLAČA'!C846,"")</f>
        <v/>
      </c>
      <c r="D846" s="54" t="str">
        <f>+IF(LEN('OSNOVNA PLAČA'!D846)&gt;0,'OSNOVNA PLAČA'!D846,"")</f>
        <v/>
      </c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AA846" s="32"/>
      <c r="AB846" s="32"/>
      <c r="AC846" s="32"/>
      <c r="AD846" s="32"/>
      <c r="AE846" s="32"/>
      <c r="AF846" s="32"/>
      <c r="AG846" s="32"/>
      <c r="AH846" s="32"/>
      <c r="AI846" s="32"/>
      <c r="AJ846" s="32"/>
      <c r="AK846" s="32"/>
      <c r="AL846" s="32"/>
      <c r="AM846" s="32"/>
      <c r="AN846" s="32"/>
      <c r="AO846" s="32"/>
      <c r="AP846" s="32"/>
      <c r="AQ846" s="32"/>
      <c r="AR846" s="32"/>
      <c r="AS846" s="32"/>
      <c r="AT846" s="32"/>
      <c r="AU846" s="32"/>
      <c r="AV846" s="32"/>
    </row>
    <row r="847" spans="1:48" ht="28.5" customHeight="1" x14ac:dyDescent="0.25">
      <c r="A847" s="51">
        <f>'OSNOVNA PLAČA'!A847</f>
        <v>838</v>
      </c>
      <c r="B847" s="155" t="str">
        <f>+IF(LEN('OSNOVNA PLAČA'!B847)&gt;0,'OSNOVNA PLAČA'!B847,"")</f>
        <v>A838</v>
      </c>
      <c r="C847" s="52" t="str">
        <f>+IF(LEN('OSNOVNA PLAČA'!C847)&gt;0,'OSNOVNA PLAČA'!C847,"")</f>
        <v/>
      </c>
      <c r="D847" s="54" t="str">
        <f>+IF(LEN('OSNOVNA PLAČA'!D847)&gt;0,'OSNOVNA PLAČA'!D847,"")</f>
        <v/>
      </c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AA847" s="32"/>
      <c r="AB847" s="32"/>
      <c r="AC847" s="32"/>
      <c r="AD847" s="32"/>
      <c r="AE847" s="32"/>
      <c r="AF847" s="32"/>
      <c r="AG847" s="32"/>
      <c r="AH847" s="32"/>
      <c r="AI847" s="32"/>
      <c r="AJ847" s="32"/>
      <c r="AK847" s="32"/>
      <c r="AL847" s="32"/>
      <c r="AM847" s="32"/>
      <c r="AN847" s="32"/>
      <c r="AO847" s="32"/>
      <c r="AP847" s="32"/>
      <c r="AQ847" s="32"/>
      <c r="AR847" s="32"/>
      <c r="AS847" s="32"/>
      <c r="AT847" s="32"/>
      <c r="AU847" s="32"/>
      <c r="AV847" s="32"/>
    </row>
    <row r="848" spans="1:48" ht="28.5" customHeight="1" x14ac:dyDescent="0.25">
      <c r="A848" s="51">
        <f>'OSNOVNA PLAČA'!A848</f>
        <v>839</v>
      </c>
      <c r="B848" s="155" t="str">
        <f>+IF(LEN('OSNOVNA PLAČA'!B848)&gt;0,'OSNOVNA PLAČA'!B848,"")</f>
        <v>A839</v>
      </c>
      <c r="C848" s="52" t="str">
        <f>+IF(LEN('OSNOVNA PLAČA'!C848)&gt;0,'OSNOVNA PLAČA'!C848,"")</f>
        <v/>
      </c>
      <c r="D848" s="54" t="str">
        <f>+IF(LEN('OSNOVNA PLAČA'!D848)&gt;0,'OSNOVNA PLAČA'!D848,"")</f>
        <v/>
      </c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AA848" s="32"/>
      <c r="AB848" s="32"/>
      <c r="AC848" s="32"/>
      <c r="AD848" s="32"/>
      <c r="AE848" s="32"/>
      <c r="AF848" s="32"/>
      <c r="AG848" s="32"/>
      <c r="AH848" s="32"/>
      <c r="AI848" s="32"/>
      <c r="AJ848" s="32"/>
      <c r="AK848" s="32"/>
      <c r="AL848" s="32"/>
      <c r="AM848" s="32"/>
      <c r="AN848" s="32"/>
      <c r="AO848" s="32"/>
      <c r="AP848" s="32"/>
      <c r="AQ848" s="32"/>
      <c r="AR848" s="32"/>
      <c r="AS848" s="32"/>
      <c r="AT848" s="32"/>
      <c r="AU848" s="32"/>
      <c r="AV848" s="32"/>
    </row>
    <row r="849" spans="1:48" ht="28.5" customHeight="1" x14ac:dyDescent="0.25">
      <c r="A849" s="51">
        <f>'OSNOVNA PLAČA'!A849</f>
        <v>840</v>
      </c>
      <c r="B849" s="155" t="str">
        <f>+IF(LEN('OSNOVNA PLAČA'!B849)&gt;0,'OSNOVNA PLAČA'!B849,"")</f>
        <v>A840</v>
      </c>
      <c r="C849" s="52" t="str">
        <f>+IF(LEN('OSNOVNA PLAČA'!C849)&gt;0,'OSNOVNA PLAČA'!C849,"")</f>
        <v/>
      </c>
      <c r="D849" s="54" t="str">
        <f>+IF(LEN('OSNOVNA PLAČA'!D849)&gt;0,'OSNOVNA PLAČA'!D849,"")</f>
        <v/>
      </c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AA849" s="32"/>
      <c r="AB849" s="32"/>
      <c r="AC849" s="32"/>
      <c r="AD849" s="32"/>
      <c r="AE849" s="32"/>
      <c r="AF849" s="32"/>
      <c r="AG849" s="32"/>
      <c r="AH849" s="32"/>
      <c r="AI849" s="32"/>
      <c r="AJ849" s="32"/>
      <c r="AK849" s="32"/>
      <c r="AL849" s="32"/>
      <c r="AM849" s="32"/>
      <c r="AN849" s="32"/>
      <c r="AO849" s="32"/>
      <c r="AP849" s="32"/>
      <c r="AQ849" s="32"/>
      <c r="AR849" s="32"/>
      <c r="AS849" s="32"/>
      <c r="AT849" s="32"/>
      <c r="AU849" s="32"/>
      <c r="AV849" s="32"/>
    </row>
    <row r="850" spans="1:48" ht="28.5" customHeight="1" x14ac:dyDescent="0.25">
      <c r="A850" s="51">
        <f>'OSNOVNA PLAČA'!A850</f>
        <v>841</v>
      </c>
      <c r="B850" s="155" t="str">
        <f>+IF(LEN('OSNOVNA PLAČA'!B850)&gt;0,'OSNOVNA PLAČA'!B850,"")</f>
        <v>A841</v>
      </c>
      <c r="C850" s="52" t="str">
        <f>+IF(LEN('OSNOVNA PLAČA'!C850)&gt;0,'OSNOVNA PLAČA'!C850,"")</f>
        <v/>
      </c>
      <c r="D850" s="54" t="str">
        <f>+IF(LEN('OSNOVNA PLAČA'!D850)&gt;0,'OSNOVNA PLAČA'!D850,"")</f>
        <v/>
      </c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AA850" s="32"/>
      <c r="AB850" s="32"/>
      <c r="AC850" s="32"/>
      <c r="AD850" s="32"/>
      <c r="AE850" s="32"/>
      <c r="AF850" s="32"/>
      <c r="AG850" s="32"/>
      <c r="AH850" s="32"/>
      <c r="AI850" s="32"/>
      <c r="AJ850" s="32"/>
      <c r="AK850" s="32"/>
      <c r="AL850" s="32"/>
      <c r="AM850" s="32"/>
      <c r="AN850" s="32"/>
      <c r="AO850" s="32"/>
      <c r="AP850" s="32"/>
      <c r="AQ850" s="32"/>
      <c r="AR850" s="32"/>
      <c r="AS850" s="32"/>
      <c r="AT850" s="32"/>
      <c r="AU850" s="32"/>
      <c r="AV850" s="32"/>
    </row>
    <row r="851" spans="1:48" ht="28.5" customHeight="1" x14ac:dyDescent="0.25">
      <c r="A851" s="51">
        <f>'OSNOVNA PLAČA'!A851</f>
        <v>842</v>
      </c>
      <c r="B851" s="155" t="str">
        <f>+IF(LEN('OSNOVNA PLAČA'!B851)&gt;0,'OSNOVNA PLAČA'!B851,"")</f>
        <v>A842</v>
      </c>
      <c r="C851" s="52" t="str">
        <f>+IF(LEN('OSNOVNA PLAČA'!C851)&gt;0,'OSNOVNA PLAČA'!C851,"")</f>
        <v/>
      </c>
      <c r="D851" s="54" t="str">
        <f>+IF(LEN('OSNOVNA PLAČA'!D851)&gt;0,'OSNOVNA PLAČA'!D851,"")</f>
        <v/>
      </c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AA851" s="32"/>
      <c r="AB851" s="32"/>
      <c r="AC851" s="32"/>
      <c r="AD851" s="32"/>
      <c r="AE851" s="32"/>
      <c r="AF851" s="32"/>
      <c r="AG851" s="32"/>
      <c r="AH851" s="32"/>
      <c r="AI851" s="32"/>
      <c r="AJ851" s="32"/>
      <c r="AK851" s="32"/>
      <c r="AL851" s="32"/>
      <c r="AM851" s="32"/>
      <c r="AN851" s="32"/>
      <c r="AO851" s="32"/>
      <c r="AP851" s="32"/>
      <c r="AQ851" s="32"/>
      <c r="AR851" s="32"/>
      <c r="AS851" s="32"/>
      <c r="AT851" s="32"/>
      <c r="AU851" s="32"/>
      <c r="AV851" s="32"/>
    </row>
    <row r="852" spans="1:48" ht="28.5" customHeight="1" x14ac:dyDescent="0.25">
      <c r="A852" s="51">
        <f>'OSNOVNA PLAČA'!A852</f>
        <v>843</v>
      </c>
      <c r="B852" s="155" t="str">
        <f>+IF(LEN('OSNOVNA PLAČA'!B852)&gt;0,'OSNOVNA PLAČA'!B852,"")</f>
        <v>A843</v>
      </c>
      <c r="C852" s="52" t="str">
        <f>+IF(LEN('OSNOVNA PLAČA'!C852)&gt;0,'OSNOVNA PLAČA'!C852,"")</f>
        <v/>
      </c>
      <c r="D852" s="54" t="str">
        <f>+IF(LEN('OSNOVNA PLAČA'!D852)&gt;0,'OSNOVNA PLAČA'!D852,"")</f>
        <v/>
      </c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AA852" s="32"/>
      <c r="AB852" s="32"/>
      <c r="AC852" s="32"/>
      <c r="AD852" s="32"/>
      <c r="AE852" s="32"/>
      <c r="AF852" s="32"/>
      <c r="AG852" s="32"/>
      <c r="AH852" s="32"/>
      <c r="AI852" s="32"/>
      <c r="AJ852" s="32"/>
      <c r="AK852" s="32"/>
      <c r="AL852" s="32"/>
      <c r="AM852" s="32"/>
      <c r="AN852" s="32"/>
      <c r="AO852" s="32"/>
      <c r="AP852" s="32"/>
      <c r="AQ852" s="32"/>
      <c r="AR852" s="32"/>
      <c r="AS852" s="32"/>
      <c r="AT852" s="32"/>
      <c r="AU852" s="32"/>
      <c r="AV852" s="32"/>
    </row>
    <row r="853" spans="1:48" ht="28.5" customHeight="1" x14ac:dyDescent="0.25">
      <c r="A853" s="51">
        <f>'OSNOVNA PLAČA'!A853</f>
        <v>844</v>
      </c>
      <c r="B853" s="155" t="str">
        <f>+IF(LEN('OSNOVNA PLAČA'!B853)&gt;0,'OSNOVNA PLAČA'!B853,"")</f>
        <v>A844</v>
      </c>
      <c r="C853" s="52" t="str">
        <f>+IF(LEN('OSNOVNA PLAČA'!C853)&gt;0,'OSNOVNA PLAČA'!C853,"")</f>
        <v/>
      </c>
      <c r="D853" s="54" t="str">
        <f>+IF(LEN('OSNOVNA PLAČA'!D853)&gt;0,'OSNOVNA PLAČA'!D853,"")</f>
        <v/>
      </c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AA853" s="32"/>
      <c r="AB853" s="32"/>
      <c r="AC853" s="32"/>
      <c r="AD853" s="32"/>
      <c r="AE853" s="32"/>
      <c r="AF853" s="32"/>
      <c r="AG853" s="32"/>
      <c r="AH853" s="32"/>
      <c r="AI853" s="32"/>
      <c r="AJ853" s="32"/>
      <c r="AK853" s="32"/>
      <c r="AL853" s="32"/>
      <c r="AM853" s="32"/>
      <c r="AN853" s="32"/>
      <c r="AO853" s="32"/>
      <c r="AP853" s="32"/>
      <c r="AQ853" s="32"/>
      <c r="AR853" s="32"/>
      <c r="AS853" s="32"/>
      <c r="AT853" s="32"/>
      <c r="AU853" s="32"/>
      <c r="AV853" s="32"/>
    </row>
    <row r="854" spans="1:48" ht="28.5" customHeight="1" x14ac:dyDescent="0.25">
      <c r="A854" s="51">
        <f>'OSNOVNA PLAČA'!A854</f>
        <v>845</v>
      </c>
      <c r="B854" s="155" t="str">
        <f>+IF(LEN('OSNOVNA PLAČA'!B854)&gt;0,'OSNOVNA PLAČA'!B854,"")</f>
        <v>A845</v>
      </c>
      <c r="C854" s="52" t="str">
        <f>+IF(LEN('OSNOVNA PLAČA'!C854)&gt;0,'OSNOVNA PLAČA'!C854,"")</f>
        <v/>
      </c>
      <c r="D854" s="54" t="str">
        <f>+IF(LEN('OSNOVNA PLAČA'!D854)&gt;0,'OSNOVNA PLAČA'!D854,"")</f>
        <v/>
      </c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AA854" s="32"/>
      <c r="AB854" s="32"/>
      <c r="AC854" s="32"/>
      <c r="AD854" s="32"/>
      <c r="AE854" s="32"/>
      <c r="AF854" s="32"/>
      <c r="AG854" s="32"/>
      <c r="AH854" s="32"/>
      <c r="AI854" s="32"/>
      <c r="AJ854" s="32"/>
      <c r="AK854" s="32"/>
      <c r="AL854" s="32"/>
      <c r="AM854" s="32"/>
      <c r="AN854" s="32"/>
      <c r="AO854" s="32"/>
      <c r="AP854" s="32"/>
      <c r="AQ854" s="32"/>
      <c r="AR854" s="32"/>
      <c r="AS854" s="32"/>
      <c r="AT854" s="32"/>
      <c r="AU854" s="32"/>
      <c r="AV854" s="32"/>
    </row>
    <row r="855" spans="1:48" ht="28.5" customHeight="1" x14ac:dyDescent="0.25">
      <c r="A855" s="51">
        <f>'OSNOVNA PLAČA'!A855</f>
        <v>846</v>
      </c>
      <c r="B855" s="155" t="str">
        <f>+IF(LEN('OSNOVNA PLAČA'!B855)&gt;0,'OSNOVNA PLAČA'!B855,"")</f>
        <v>A846</v>
      </c>
      <c r="C855" s="52" t="str">
        <f>+IF(LEN('OSNOVNA PLAČA'!C855)&gt;0,'OSNOVNA PLAČA'!C855,"")</f>
        <v/>
      </c>
      <c r="D855" s="54" t="str">
        <f>+IF(LEN('OSNOVNA PLAČA'!D855)&gt;0,'OSNOVNA PLAČA'!D855,"")</f>
        <v/>
      </c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AA855" s="32"/>
      <c r="AB855" s="32"/>
      <c r="AC855" s="32"/>
      <c r="AD855" s="32"/>
      <c r="AE855" s="32"/>
      <c r="AF855" s="32"/>
      <c r="AG855" s="32"/>
      <c r="AH855" s="32"/>
      <c r="AI855" s="32"/>
      <c r="AJ855" s="32"/>
      <c r="AK855" s="32"/>
      <c r="AL855" s="32"/>
      <c r="AM855" s="32"/>
      <c r="AN855" s="32"/>
      <c r="AO855" s="32"/>
      <c r="AP855" s="32"/>
      <c r="AQ855" s="32"/>
      <c r="AR855" s="32"/>
      <c r="AS855" s="32"/>
      <c r="AT855" s="32"/>
      <c r="AU855" s="32"/>
      <c r="AV855" s="32"/>
    </row>
    <row r="856" spans="1:48" ht="28.5" customHeight="1" x14ac:dyDescent="0.25">
      <c r="A856" s="51">
        <f>'OSNOVNA PLAČA'!A856</f>
        <v>847</v>
      </c>
      <c r="B856" s="155" t="str">
        <f>+IF(LEN('OSNOVNA PLAČA'!B856)&gt;0,'OSNOVNA PLAČA'!B856,"")</f>
        <v>A847</v>
      </c>
      <c r="C856" s="52" t="str">
        <f>+IF(LEN('OSNOVNA PLAČA'!C856)&gt;0,'OSNOVNA PLAČA'!C856,"")</f>
        <v/>
      </c>
      <c r="D856" s="54" t="str">
        <f>+IF(LEN('OSNOVNA PLAČA'!D856)&gt;0,'OSNOVNA PLAČA'!D856,"")</f>
        <v/>
      </c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AA856" s="32"/>
      <c r="AB856" s="32"/>
      <c r="AC856" s="32"/>
      <c r="AD856" s="32"/>
      <c r="AE856" s="32"/>
      <c r="AF856" s="32"/>
      <c r="AG856" s="32"/>
      <c r="AH856" s="32"/>
      <c r="AI856" s="32"/>
      <c r="AJ856" s="32"/>
      <c r="AK856" s="32"/>
      <c r="AL856" s="32"/>
      <c r="AM856" s="32"/>
      <c r="AN856" s="32"/>
      <c r="AO856" s="32"/>
      <c r="AP856" s="32"/>
      <c r="AQ856" s="32"/>
      <c r="AR856" s="32"/>
      <c r="AS856" s="32"/>
      <c r="AT856" s="32"/>
      <c r="AU856" s="32"/>
      <c r="AV856" s="32"/>
    </row>
    <row r="857" spans="1:48" ht="28.5" customHeight="1" x14ac:dyDescent="0.25">
      <c r="A857" s="51">
        <f>'OSNOVNA PLAČA'!A857</f>
        <v>848</v>
      </c>
      <c r="B857" s="155" t="str">
        <f>+IF(LEN('OSNOVNA PLAČA'!B857)&gt;0,'OSNOVNA PLAČA'!B857,"")</f>
        <v>A848</v>
      </c>
      <c r="C857" s="52" t="str">
        <f>+IF(LEN('OSNOVNA PLAČA'!C857)&gt;0,'OSNOVNA PLAČA'!C857,"")</f>
        <v/>
      </c>
      <c r="D857" s="54" t="str">
        <f>+IF(LEN('OSNOVNA PLAČA'!D857)&gt;0,'OSNOVNA PLAČA'!D857,"")</f>
        <v/>
      </c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AA857" s="32"/>
      <c r="AB857" s="32"/>
      <c r="AC857" s="32"/>
      <c r="AD857" s="32"/>
      <c r="AE857" s="32"/>
      <c r="AF857" s="32"/>
      <c r="AG857" s="32"/>
      <c r="AH857" s="32"/>
      <c r="AI857" s="32"/>
      <c r="AJ857" s="32"/>
      <c r="AK857" s="32"/>
      <c r="AL857" s="32"/>
      <c r="AM857" s="32"/>
      <c r="AN857" s="32"/>
      <c r="AO857" s="32"/>
      <c r="AP857" s="32"/>
      <c r="AQ857" s="32"/>
      <c r="AR857" s="32"/>
      <c r="AS857" s="32"/>
      <c r="AT857" s="32"/>
      <c r="AU857" s="32"/>
      <c r="AV857" s="32"/>
    </row>
    <row r="858" spans="1:48" ht="28.5" customHeight="1" x14ac:dyDescent="0.25">
      <c r="A858" s="51">
        <f>'OSNOVNA PLAČA'!A858</f>
        <v>849</v>
      </c>
      <c r="B858" s="155" t="str">
        <f>+IF(LEN('OSNOVNA PLAČA'!B858)&gt;0,'OSNOVNA PLAČA'!B858,"")</f>
        <v>A849</v>
      </c>
      <c r="C858" s="52" t="str">
        <f>+IF(LEN('OSNOVNA PLAČA'!C858)&gt;0,'OSNOVNA PLAČA'!C858,"")</f>
        <v/>
      </c>
      <c r="D858" s="54" t="str">
        <f>+IF(LEN('OSNOVNA PLAČA'!D858)&gt;0,'OSNOVNA PLAČA'!D858,"")</f>
        <v/>
      </c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AA858" s="32"/>
      <c r="AB858" s="32"/>
      <c r="AC858" s="32"/>
      <c r="AD858" s="32"/>
      <c r="AE858" s="32"/>
      <c r="AF858" s="32"/>
      <c r="AG858" s="32"/>
      <c r="AH858" s="32"/>
      <c r="AI858" s="32"/>
      <c r="AJ858" s="32"/>
      <c r="AK858" s="32"/>
      <c r="AL858" s="32"/>
      <c r="AM858" s="32"/>
      <c r="AN858" s="32"/>
      <c r="AO858" s="32"/>
      <c r="AP858" s="32"/>
      <c r="AQ858" s="32"/>
      <c r="AR858" s="32"/>
      <c r="AS858" s="32"/>
      <c r="AT858" s="32"/>
      <c r="AU858" s="32"/>
      <c r="AV858" s="32"/>
    </row>
    <row r="859" spans="1:48" ht="28.5" customHeight="1" x14ac:dyDescent="0.25">
      <c r="A859" s="51">
        <f>'OSNOVNA PLAČA'!A859</f>
        <v>850</v>
      </c>
      <c r="B859" s="155" t="str">
        <f>+IF(LEN('OSNOVNA PLAČA'!B859)&gt;0,'OSNOVNA PLAČA'!B859,"")</f>
        <v>A850</v>
      </c>
      <c r="C859" s="52" t="str">
        <f>+IF(LEN('OSNOVNA PLAČA'!C859)&gt;0,'OSNOVNA PLAČA'!C859,"")</f>
        <v/>
      </c>
      <c r="D859" s="54" t="str">
        <f>+IF(LEN('OSNOVNA PLAČA'!D859)&gt;0,'OSNOVNA PLAČA'!D859,"")</f>
        <v/>
      </c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AA859" s="32"/>
      <c r="AB859" s="32"/>
      <c r="AC859" s="32"/>
      <c r="AD859" s="32"/>
      <c r="AE859" s="32"/>
      <c r="AF859" s="32"/>
      <c r="AG859" s="32"/>
      <c r="AH859" s="32"/>
      <c r="AI859" s="32"/>
      <c r="AJ859" s="32"/>
      <c r="AK859" s="32"/>
      <c r="AL859" s="32"/>
      <c r="AM859" s="32"/>
      <c r="AN859" s="32"/>
      <c r="AO859" s="32"/>
      <c r="AP859" s="32"/>
      <c r="AQ859" s="32"/>
      <c r="AR859" s="32"/>
      <c r="AS859" s="32"/>
      <c r="AT859" s="32"/>
      <c r="AU859" s="32"/>
      <c r="AV859" s="32"/>
    </row>
    <row r="860" spans="1:48" ht="28.5" customHeight="1" x14ac:dyDescent="0.25">
      <c r="A860" s="51">
        <f>'OSNOVNA PLAČA'!A860</f>
        <v>851</v>
      </c>
      <c r="B860" s="155" t="str">
        <f>+IF(LEN('OSNOVNA PLAČA'!B860)&gt;0,'OSNOVNA PLAČA'!B860,"")</f>
        <v>A851</v>
      </c>
      <c r="C860" s="52" t="str">
        <f>+IF(LEN('OSNOVNA PLAČA'!C860)&gt;0,'OSNOVNA PLAČA'!C860,"")</f>
        <v/>
      </c>
      <c r="D860" s="54" t="str">
        <f>+IF(LEN('OSNOVNA PLAČA'!D860)&gt;0,'OSNOVNA PLAČA'!D860,"")</f>
        <v/>
      </c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AA860" s="32"/>
      <c r="AB860" s="32"/>
      <c r="AC860" s="32"/>
      <c r="AD860" s="32"/>
      <c r="AE860" s="32"/>
      <c r="AF860" s="32"/>
      <c r="AG860" s="32"/>
      <c r="AH860" s="32"/>
      <c r="AI860" s="32"/>
      <c r="AJ860" s="32"/>
      <c r="AK860" s="32"/>
      <c r="AL860" s="32"/>
      <c r="AM860" s="32"/>
      <c r="AN860" s="32"/>
      <c r="AO860" s="32"/>
      <c r="AP860" s="32"/>
      <c r="AQ860" s="32"/>
      <c r="AR860" s="32"/>
      <c r="AS860" s="32"/>
      <c r="AT860" s="32"/>
      <c r="AU860" s="32"/>
      <c r="AV860" s="32"/>
    </row>
    <row r="861" spans="1:48" ht="28.5" customHeight="1" x14ac:dyDescent="0.25">
      <c r="A861" s="51">
        <f>'OSNOVNA PLAČA'!A861</f>
        <v>852</v>
      </c>
      <c r="B861" s="155" t="str">
        <f>+IF(LEN('OSNOVNA PLAČA'!B861)&gt;0,'OSNOVNA PLAČA'!B861,"")</f>
        <v>A852</v>
      </c>
      <c r="C861" s="52" t="str">
        <f>+IF(LEN('OSNOVNA PLAČA'!C861)&gt;0,'OSNOVNA PLAČA'!C861,"")</f>
        <v/>
      </c>
      <c r="D861" s="54" t="str">
        <f>+IF(LEN('OSNOVNA PLAČA'!D861)&gt;0,'OSNOVNA PLAČA'!D861,"")</f>
        <v/>
      </c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AA861" s="32"/>
      <c r="AB861" s="32"/>
      <c r="AC861" s="32"/>
      <c r="AD861" s="32"/>
      <c r="AE861" s="32"/>
      <c r="AF861" s="32"/>
      <c r="AG861" s="32"/>
      <c r="AH861" s="32"/>
      <c r="AI861" s="32"/>
      <c r="AJ861" s="32"/>
      <c r="AK861" s="32"/>
      <c r="AL861" s="32"/>
      <c r="AM861" s="32"/>
      <c r="AN861" s="32"/>
      <c r="AO861" s="32"/>
      <c r="AP861" s="32"/>
      <c r="AQ861" s="32"/>
      <c r="AR861" s="32"/>
      <c r="AS861" s="32"/>
      <c r="AT861" s="32"/>
      <c r="AU861" s="32"/>
      <c r="AV861" s="32"/>
    </row>
    <row r="862" spans="1:48" ht="28.5" customHeight="1" x14ac:dyDescent="0.25">
      <c r="A862" s="51">
        <f>'OSNOVNA PLAČA'!A862</f>
        <v>853</v>
      </c>
      <c r="B862" s="155" t="str">
        <f>+IF(LEN('OSNOVNA PLAČA'!B862)&gt;0,'OSNOVNA PLAČA'!B862,"")</f>
        <v>A853</v>
      </c>
      <c r="C862" s="52" t="str">
        <f>+IF(LEN('OSNOVNA PLAČA'!C862)&gt;0,'OSNOVNA PLAČA'!C862,"")</f>
        <v/>
      </c>
      <c r="D862" s="54" t="str">
        <f>+IF(LEN('OSNOVNA PLAČA'!D862)&gt;0,'OSNOVNA PLAČA'!D862,"")</f>
        <v/>
      </c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AA862" s="32"/>
      <c r="AB862" s="32"/>
      <c r="AC862" s="32"/>
      <c r="AD862" s="32"/>
      <c r="AE862" s="32"/>
      <c r="AF862" s="32"/>
      <c r="AG862" s="32"/>
      <c r="AH862" s="32"/>
      <c r="AI862" s="32"/>
      <c r="AJ862" s="32"/>
      <c r="AK862" s="32"/>
      <c r="AL862" s="32"/>
      <c r="AM862" s="32"/>
      <c r="AN862" s="32"/>
      <c r="AO862" s="32"/>
      <c r="AP862" s="32"/>
      <c r="AQ862" s="32"/>
      <c r="AR862" s="32"/>
      <c r="AS862" s="32"/>
      <c r="AT862" s="32"/>
      <c r="AU862" s="32"/>
      <c r="AV862" s="32"/>
    </row>
    <row r="863" spans="1:48" ht="28.5" customHeight="1" x14ac:dyDescent="0.25">
      <c r="A863" s="51">
        <f>'OSNOVNA PLAČA'!A863</f>
        <v>854</v>
      </c>
      <c r="B863" s="155" t="str">
        <f>+IF(LEN('OSNOVNA PLAČA'!B863)&gt;0,'OSNOVNA PLAČA'!B863,"")</f>
        <v>A854</v>
      </c>
      <c r="C863" s="52" t="str">
        <f>+IF(LEN('OSNOVNA PLAČA'!C863)&gt;0,'OSNOVNA PLAČA'!C863,"")</f>
        <v/>
      </c>
      <c r="D863" s="54" t="str">
        <f>+IF(LEN('OSNOVNA PLAČA'!D863)&gt;0,'OSNOVNA PLAČA'!D863,"")</f>
        <v/>
      </c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AA863" s="32"/>
      <c r="AB863" s="32"/>
      <c r="AC863" s="32"/>
      <c r="AD863" s="32"/>
      <c r="AE863" s="32"/>
      <c r="AF863" s="32"/>
      <c r="AG863" s="32"/>
      <c r="AH863" s="32"/>
      <c r="AI863" s="32"/>
      <c r="AJ863" s="32"/>
      <c r="AK863" s="32"/>
      <c r="AL863" s="32"/>
      <c r="AM863" s="32"/>
      <c r="AN863" s="32"/>
      <c r="AO863" s="32"/>
      <c r="AP863" s="32"/>
      <c r="AQ863" s="32"/>
      <c r="AR863" s="32"/>
      <c r="AS863" s="32"/>
      <c r="AT863" s="32"/>
      <c r="AU863" s="32"/>
      <c r="AV863" s="32"/>
    </row>
    <row r="864" spans="1:48" ht="28.5" customHeight="1" x14ac:dyDescent="0.25">
      <c r="A864" s="51">
        <f>'OSNOVNA PLAČA'!A864</f>
        <v>855</v>
      </c>
      <c r="B864" s="155" t="str">
        <f>+IF(LEN('OSNOVNA PLAČA'!B864)&gt;0,'OSNOVNA PLAČA'!B864,"")</f>
        <v>A855</v>
      </c>
      <c r="C864" s="52" t="str">
        <f>+IF(LEN('OSNOVNA PLAČA'!C864)&gt;0,'OSNOVNA PLAČA'!C864,"")</f>
        <v/>
      </c>
      <c r="D864" s="54" t="str">
        <f>+IF(LEN('OSNOVNA PLAČA'!D864)&gt;0,'OSNOVNA PLAČA'!D864,"")</f>
        <v/>
      </c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AA864" s="32"/>
      <c r="AB864" s="32"/>
      <c r="AC864" s="32"/>
      <c r="AD864" s="32"/>
      <c r="AE864" s="32"/>
      <c r="AF864" s="32"/>
      <c r="AG864" s="32"/>
      <c r="AH864" s="32"/>
      <c r="AI864" s="32"/>
      <c r="AJ864" s="32"/>
      <c r="AK864" s="32"/>
      <c r="AL864" s="32"/>
      <c r="AM864" s="32"/>
      <c r="AN864" s="32"/>
      <c r="AO864" s="32"/>
      <c r="AP864" s="32"/>
      <c r="AQ864" s="32"/>
      <c r="AR864" s="32"/>
      <c r="AS864" s="32"/>
      <c r="AT864" s="32"/>
      <c r="AU864" s="32"/>
      <c r="AV864" s="32"/>
    </row>
    <row r="865" spans="1:48" ht="28.5" customHeight="1" x14ac:dyDescent="0.25">
      <c r="A865" s="51">
        <f>'OSNOVNA PLAČA'!A865</f>
        <v>856</v>
      </c>
      <c r="B865" s="155" t="str">
        <f>+IF(LEN('OSNOVNA PLAČA'!B865)&gt;0,'OSNOVNA PLAČA'!B865,"")</f>
        <v>A856</v>
      </c>
      <c r="C865" s="52" t="str">
        <f>+IF(LEN('OSNOVNA PLAČA'!C865)&gt;0,'OSNOVNA PLAČA'!C865,"")</f>
        <v/>
      </c>
      <c r="D865" s="54" t="str">
        <f>+IF(LEN('OSNOVNA PLAČA'!D865)&gt;0,'OSNOVNA PLAČA'!D865,"")</f>
        <v/>
      </c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AA865" s="32"/>
      <c r="AB865" s="32"/>
      <c r="AC865" s="32"/>
      <c r="AD865" s="32"/>
      <c r="AE865" s="32"/>
      <c r="AF865" s="32"/>
      <c r="AG865" s="32"/>
      <c r="AH865" s="32"/>
      <c r="AI865" s="32"/>
      <c r="AJ865" s="32"/>
      <c r="AK865" s="32"/>
      <c r="AL865" s="32"/>
      <c r="AM865" s="32"/>
      <c r="AN865" s="32"/>
      <c r="AO865" s="32"/>
      <c r="AP865" s="32"/>
      <c r="AQ865" s="32"/>
      <c r="AR865" s="32"/>
      <c r="AS865" s="32"/>
      <c r="AT865" s="32"/>
      <c r="AU865" s="32"/>
      <c r="AV865" s="32"/>
    </row>
    <row r="866" spans="1:48" ht="28.5" customHeight="1" x14ac:dyDescent="0.25">
      <c r="A866" s="51">
        <f>'OSNOVNA PLAČA'!A866</f>
        <v>857</v>
      </c>
      <c r="B866" s="155" t="str">
        <f>+IF(LEN('OSNOVNA PLAČA'!B866)&gt;0,'OSNOVNA PLAČA'!B866,"")</f>
        <v>A857</v>
      </c>
      <c r="C866" s="52" t="str">
        <f>+IF(LEN('OSNOVNA PLAČA'!C866)&gt;0,'OSNOVNA PLAČA'!C866,"")</f>
        <v/>
      </c>
      <c r="D866" s="54" t="str">
        <f>+IF(LEN('OSNOVNA PLAČA'!D866)&gt;0,'OSNOVNA PLAČA'!D866,"")</f>
        <v/>
      </c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AA866" s="32"/>
      <c r="AB866" s="32"/>
      <c r="AC866" s="32"/>
      <c r="AD866" s="32"/>
      <c r="AE866" s="32"/>
      <c r="AF866" s="32"/>
      <c r="AG866" s="32"/>
      <c r="AH866" s="32"/>
      <c r="AI866" s="32"/>
      <c r="AJ866" s="32"/>
      <c r="AK866" s="32"/>
      <c r="AL866" s="32"/>
      <c r="AM866" s="32"/>
      <c r="AN866" s="32"/>
      <c r="AO866" s="32"/>
      <c r="AP866" s="32"/>
      <c r="AQ866" s="32"/>
      <c r="AR866" s="32"/>
      <c r="AS866" s="32"/>
      <c r="AT866" s="32"/>
      <c r="AU866" s="32"/>
      <c r="AV866" s="32"/>
    </row>
    <row r="867" spans="1:48" ht="28.5" customHeight="1" x14ac:dyDescent="0.25">
      <c r="A867" s="51">
        <f>'OSNOVNA PLAČA'!A867</f>
        <v>858</v>
      </c>
      <c r="B867" s="155" t="str">
        <f>+IF(LEN('OSNOVNA PLAČA'!B867)&gt;0,'OSNOVNA PLAČA'!B867,"")</f>
        <v>A858</v>
      </c>
      <c r="C867" s="52" t="str">
        <f>+IF(LEN('OSNOVNA PLAČA'!C867)&gt;0,'OSNOVNA PLAČA'!C867,"")</f>
        <v/>
      </c>
      <c r="D867" s="54" t="str">
        <f>+IF(LEN('OSNOVNA PLAČA'!D867)&gt;0,'OSNOVNA PLAČA'!D867,"")</f>
        <v/>
      </c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AA867" s="32"/>
      <c r="AB867" s="32"/>
      <c r="AC867" s="32"/>
      <c r="AD867" s="32"/>
      <c r="AE867" s="32"/>
      <c r="AF867" s="32"/>
      <c r="AG867" s="32"/>
      <c r="AH867" s="32"/>
      <c r="AI867" s="32"/>
      <c r="AJ867" s="32"/>
      <c r="AK867" s="32"/>
      <c r="AL867" s="32"/>
      <c r="AM867" s="32"/>
      <c r="AN867" s="32"/>
      <c r="AO867" s="32"/>
      <c r="AP867" s="32"/>
      <c r="AQ867" s="32"/>
      <c r="AR867" s="32"/>
      <c r="AS867" s="32"/>
      <c r="AT867" s="32"/>
      <c r="AU867" s="32"/>
      <c r="AV867" s="32"/>
    </row>
    <row r="868" spans="1:48" ht="28.5" customHeight="1" x14ac:dyDescent="0.25">
      <c r="A868" s="51">
        <f>'OSNOVNA PLAČA'!A868</f>
        <v>859</v>
      </c>
      <c r="B868" s="155" t="str">
        <f>+IF(LEN('OSNOVNA PLAČA'!B868)&gt;0,'OSNOVNA PLAČA'!B868,"")</f>
        <v>A859</v>
      </c>
      <c r="C868" s="52" t="str">
        <f>+IF(LEN('OSNOVNA PLAČA'!C868)&gt;0,'OSNOVNA PLAČA'!C868,"")</f>
        <v/>
      </c>
      <c r="D868" s="54" t="str">
        <f>+IF(LEN('OSNOVNA PLAČA'!D868)&gt;0,'OSNOVNA PLAČA'!D868,"")</f>
        <v/>
      </c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AA868" s="32"/>
      <c r="AB868" s="32"/>
      <c r="AC868" s="32"/>
      <c r="AD868" s="32"/>
      <c r="AE868" s="32"/>
      <c r="AF868" s="32"/>
      <c r="AG868" s="32"/>
      <c r="AH868" s="32"/>
      <c r="AI868" s="32"/>
      <c r="AJ868" s="32"/>
      <c r="AK868" s="32"/>
      <c r="AL868" s="32"/>
      <c r="AM868" s="32"/>
      <c r="AN868" s="32"/>
      <c r="AO868" s="32"/>
      <c r="AP868" s="32"/>
      <c r="AQ868" s="32"/>
      <c r="AR868" s="32"/>
      <c r="AS868" s="32"/>
      <c r="AT868" s="32"/>
      <c r="AU868" s="32"/>
      <c r="AV868" s="32"/>
    </row>
    <row r="869" spans="1:48" ht="28.5" customHeight="1" x14ac:dyDescent="0.25">
      <c r="A869" s="51">
        <f>'OSNOVNA PLAČA'!A869</f>
        <v>860</v>
      </c>
      <c r="B869" s="155" t="str">
        <f>+IF(LEN('OSNOVNA PLAČA'!B869)&gt;0,'OSNOVNA PLAČA'!B869,"")</f>
        <v>A860</v>
      </c>
      <c r="C869" s="52" t="str">
        <f>+IF(LEN('OSNOVNA PLAČA'!C869)&gt;0,'OSNOVNA PLAČA'!C869,"")</f>
        <v/>
      </c>
      <c r="D869" s="54" t="str">
        <f>+IF(LEN('OSNOVNA PLAČA'!D869)&gt;0,'OSNOVNA PLAČA'!D869,"")</f>
        <v/>
      </c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AA869" s="32"/>
      <c r="AB869" s="32"/>
      <c r="AC869" s="32"/>
      <c r="AD869" s="32"/>
      <c r="AE869" s="32"/>
      <c r="AF869" s="32"/>
      <c r="AG869" s="32"/>
      <c r="AH869" s="32"/>
      <c r="AI869" s="32"/>
      <c r="AJ869" s="32"/>
      <c r="AK869" s="32"/>
      <c r="AL869" s="32"/>
      <c r="AM869" s="32"/>
      <c r="AN869" s="32"/>
      <c r="AO869" s="32"/>
      <c r="AP869" s="32"/>
      <c r="AQ869" s="32"/>
      <c r="AR869" s="32"/>
      <c r="AS869" s="32"/>
      <c r="AT869" s="32"/>
      <c r="AU869" s="32"/>
      <c r="AV869" s="32"/>
    </row>
    <row r="870" spans="1:48" ht="28.5" customHeight="1" x14ac:dyDescent="0.25">
      <c r="A870" s="51">
        <f>'OSNOVNA PLAČA'!A870</f>
        <v>861</v>
      </c>
      <c r="B870" s="155" t="str">
        <f>+IF(LEN('OSNOVNA PLAČA'!B870)&gt;0,'OSNOVNA PLAČA'!B870,"")</f>
        <v>A861</v>
      </c>
      <c r="C870" s="52" t="str">
        <f>+IF(LEN('OSNOVNA PLAČA'!C870)&gt;0,'OSNOVNA PLAČA'!C870,"")</f>
        <v/>
      </c>
      <c r="D870" s="54" t="str">
        <f>+IF(LEN('OSNOVNA PLAČA'!D870)&gt;0,'OSNOVNA PLAČA'!D870,"")</f>
        <v/>
      </c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AA870" s="32"/>
      <c r="AB870" s="32"/>
      <c r="AC870" s="32"/>
      <c r="AD870" s="32"/>
      <c r="AE870" s="32"/>
      <c r="AF870" s="32"/>
      <c r="AG870" s="32"/>
      <c r="AH870" s="32"/>
      <c r="AI870" s="32"/>
      <c r="AJ870" s="32"/>
      <c r="AK870" s="32"/>
      <c r="AL870" s="32"/>
      <c r="AM870" s="32"/>
      <c r="AN870" s="32"/>
      <c r="AO870" s="32"/>
      <c r="AP870" s="32"/>
      <c r="AQ870" s="32"/>
      <c r="AR870" s="32"/>
      <c r="AS870" s="32"/>
      <c r="AT870" s="32"/>
      <c r="AU870" s="32"/>
      <c r="AV870" s="32"/>
    </row>
    <row r="871" spans="1:48" ht="28.5" customHeight="1" x14ac:dyDescent="0.25">
      <c r="A871" s="51">
        <f>'OSNOVNA PLAČA'!A871</f>
        <v>862</v>
      </c>
      <c r="B871" s="155" t="str">
        <f>+IF(LEN('OSNOVNA PLAČA'!B871)&gt;0,'OSNOVNA PLAČA'!B871,"")</f>
        <v>A862</v>
      </c>
      <c r="C871" s="52" t="str">
        <f>+IF(LEN('OSNOVNA PLAČA'!C871)&gt;0,'OSNOVNA PLAČA'!C871,"")</f>
        <v/>
      </c>
      <c r="D871" s="54" t="str">
        <f>+IF(LEN('OSNOVNA PLAČA'!D871)&gt;0,'OSNOVNA PLAČA'!D871,"")</f>
        <v/>
      </c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AA871" s="32"/>
      <c r="AB871" s="32"/>
      <c r="AC871" s="32"/>
      <c r="AD871" s="32"/>
      <c r="AE871" s="32"/>
      <c r="AF871" s="32"/>
      <c r="AG871" s="32"/>
      <c r="AH871" s="32"/>
      <c r="AI871" s="32"/>
      <c r="AJ871" s="32"/>
      <c r="AK871" s="32"/>
      <c r="AL871" s="32"/>
      <c r="AM871" s="32"/>
      <c r="AN871" s="32"/>
      <c r="AO871" s="32"/>
      <c r="AP871" s="32"/>
      <c r="AQ871" s="32"/>
      <c r="AR871" s="32"/>
      <c r="AS871" s="32"/>
      <c r="AT871" s="32"/>
      <c r="AU871" s="32"/>
      <c r="AV871" s="32"/>
    </row>
    <row r="872" spans="1:48" ht="28.5" customHeight="1" x14ac:dyDescent="0.25">
      <c r="A872" s="51">
        <f>'OSNOVNA PLAČA'!A872</f>
        <v>863</v>
      </c>
      <c r="B872" s="155" t="str">
        <f>+IF(LEN('OSNOVNA PLAČA'!B872)&gt;0,'OSNOVNA PLAČA'!B872,"")</f>
        <v>A863</v>
      </c>
      <c r="C872" s="52" t="str">
        <f>+IF(LEN('OSNOVNA PLAČA'!C872)&gt;0,'OSNOVNA PLAČA'!C872,"")</f>
        <v/>
      </c>
      <c r="D872" s="54" t="str">
        <f>+IF(LEN('OSNOVNA PLAČA'!D872)&gt;0,'OSNOVNA PLAČA'!D872,"")</f>
        <v/>
      </c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AA872" s="32"/>
      <c r="AB872" s="32"/>
      <c r="AC872" s="32"/>
      <c r="AD872" s="32"/>
      <c r="AE872" s="32"/>
      <c r="AF872" s="32"/>
      <c r="AG872" s="32"/>
      <c r="AH872" s="32"/>
      <c r="AI872" s="32"/>
      <c r="AJ872" s="32"/>
      <c r="AK872" s="32"/>
      <c r="AL872" s="32"/>
      <c r="AM872" s="32"/>
      <c r="AN872" s="32"/>
      <c r="AO872" s="32"/>
      <c r="AP872" s="32"/>
      <c r="AQ872" s="32"/>
      <c r="AR872" s="32"/>
      <c r="AS872" s="32"/>
      <c r="AT872" s="32"/>
      <c r="AU872" s="32"/>
      <c r="AV872" s="32"/>
    </row>
    <row r="873" spans="1:48" ht="28.5" customHeight="1" x14ac:dyDescent="0.25">
      <c r="A873" s="51">
        <f>'OSNOVNA PLAČA'!A873</f>
        <v>864</v>
      </c>
      <c r="B873" s="155" t="str">
        <f>+IF(LEN('OSNOVNA PLAČA'!B873)&gt;0,'OSNOVNA PLAČA'!B873,"")</f>
        <v>A864</v>
      </c>
      <c r="C873" s="52" t="str">
        <f>+IF(LEN('OSNOVNA PLAČA'!C873)&gt;0,'OSNOVNA PLAČA'!C873,"")</f>
        <v/>
      </c>
      <c r="D873" s="54" t="str">
        <f>+IF(LEN('OSNOVNA PLAČA'!D873)&gt;0,'OSNOVNA PLAČA'!D873,"")</f>
        <v/>
      </c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AA873" s="32"/>
      <c r="AB873" s="32"/>
      <c r="AC873" s="32"/>
      <c r="AD873" s="32"/>
      <c r="AE873" s="32"/>
      <c r="AF873" s="32"/>
      <c r="AG873" s="32"/>
      <c r="AH873" s="32"/>
      <c r="AI873" s="32"/>
      <c r="AJ873" s="32"/>
      <c r="AK873" s="32"/>
      <c r="AL873" s="32"/>
      <c r="AM873" s="32"/>
      <c r="AN873" s="32"/>
      <c r="AO873" s="32"/>
      <c r="AP873" s="32"/>
      <c r="AQ873" s="32"/>
      <c r="AR873" s="32"/>
      <c r="AS873" s="32"/>
      <c r="AT873" s="32"/>
      <c r="AU873" s="32"/>
      <c r="AV873" s="32"/>
    </row>
    <row r="874" spans="1:48" ht="28.5" customHeight="1" x14ac:dyDescent="0.25">
      <c r="A874" s="51">
        <f>'OSNOVNA PLAČA'!A874</f>
        <v>865</v>
      </c>
      <c r="B874" s="155" t="str">
        <f>+IF(LEN('OSNOVNA PLAČA'!B874)&gt;0,'OSNOVNA PLAČA'!B874,"")</f>
        <v>A865</v>
      </c>
      <c r="C874" s="52" t="str">
        <f>+IF(LEN('OSNOVNA PLAČA'!C874)&gt;0,'OSNOVNA PLAČA'!C874,"")</f>
        <v/>
      </c>
      <c r="D874" s="54" t="str">
        <f>+IF(LEN('OSNOVNA PLAČA'!D874)&gt;0,'OSNOVNA PLAČA'!D874,"")</f>
        <v/>
      </c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AA874" s="32"/>
      <c r="AB874" s="32"/>
      <c r="AC874" s="32"/>
      <c r="AD874" s="32"/>
      <c r="AE874" s="32"/>
      <c r="AF874" s="32"/>
      <c r="AG874" s="32"/>
      <c r="AH874" s="32"/>
      <c r="AI874" s="32"/>
      <c r="AJ874" s="32"/>
      <c r="AK874" s="32"/>
      <c r="AL874" s="32"/>
      <c r="AM874" s="32"/>
      <c r="AN874" s="32"/>
      <c r="AO874" s="32"/>
      <c r="AP874" s="32"/>
      <c r="AQ874" s="32"/>
      <c r="AR874" s="32"/>
      <c r="AS874" s="32"/>
      <c r="AT874" s="32"/>
      <c r="AU874" s="32"/>
      <c r="AV874" s="32"/>
    </row>
    <row r="875" spans="1:48" ht="28.5" customHeight="1" x14ac:dyDescent="0.25">
      <c r="A875" s="51">
        <f>'OSNOVNA PLAČA'!A875</f>
        <v>866</v>
      </c>
      <c r="B875" s="155" t="str">
        <f>+IF(LEN('OSNOVNA PLAČA'!B875)&gt;0,'OSNOVNA PLAČA'!B875,"")</f>
        <v>A866</v>
      </c>
      <c r="C875" s="52" t="str">
        <f>+IF(LEN('OSNOVNA PLAČA'!C875)&gt;0,'OSNOVNA PLAČA'!C875,"")</f>
        <v/>
      </c>
      <c r="D875" s="54" t="str">
        <f>+IF(LEN('OSNOVNA PLAČA'!D875)&gt;0,'OSNOVNA PLAČA'!D875,"")</f>
        <v/>
      </c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AA875" s="32"/>
      <c r="AB875" s="32"/>
      <c r="AC875" s="32"/>
      <c r="AD875" s="32"/>
      <c r="AE875" s="32"/>
      <c r="AF875" s="32"/>
      <c r="AG875" s="32"/>
      <c r="AH875" s="32"/>
      <c r="AI875" s="32"/>
      <c r="AJ875" s="32"/>
      <c r="AK875" s="32"/>
      <c r="AL875" s="32"/>
      <c r="AM875" s="32"/>
      <c r="AN875" s="32"/>
      <c r="AO875" s="32"/>
      <c r="AP875" s="32"/>
      <c r="AQ875" s="32"/>
      <c r="AR875" s="32"/>
      <c r="AS875" s="32"/>
      <c r="AT875" s="32"/>
      <c r="AU875" s="32"/>
      <c r="AV875" s="32"/>
    </row>
    <row r="876" spans="1:48" ht="28.5" customHeight="1" x14ac:dyDescent="0.25">
      <c r="A876" s="51">
        <f>'OSNOVNA PLAČA'!A876</f>
        <v>867</v>
      </c>
      <c r="B876" s="155" t="str">
        <f>+IF(LEN('OSNOVNA PLAČA'!B876)&gt;0,'OSNOVNA PLAČA'!B876,"")</f>
        <v>A867</v>
      </c>
      <c r="C876" s="52" t="str">
        <f>+IF(LEN('OSNOVNA PLAČA'!C876)&gt;0,'OSNOVNA PLAČA'!C876,"")</f>
        <v/>
      </c>
      <c r="D876" s="54" t="str">
        <f>+IF(LEN('OSNOVNA PLAČA'!D876)&gt;0,'OSNOVNA PLAČA'!D876,"")</f>
        <v/>
      </c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AA876" s="32"/>
      <c r="AB876" s="32"/>
      <c r="AC876" s="32"/>
      <c r="AD876" s="32"/>
      <c r="AE876" s="32"/>
      <c r="AF876" s="32"/>
      <c r="AG876" s="32"/>
      <c r="AH876" s="32"/>
      <c r="AI876" s="32"/>
      <c r="AJ876" s="32"/>
      <c r="AK876" s="32"/>
      <c r="AL876" s="32"/>
      <c r="AM876" s="32"/>
      <c r="AN876" s="32"/>
      <c r="AO876" s="32"/>
      <c r="AP876" s="32"/>
      <c r="AQ876" s="32"/>
      <c r="AR876" s="32"/>
      <c r="AS876" s="32"/>
      <c r="AT876" s="32"/>
      <c r="AU876" s="32"/>
      <c r="AV876" s="32"/>
    </row>
    <row r="877" spans="1:48" ht="28.5" customHeight="1" x14ac:dyDescent="0.25">
      <c r="A877" s="51">
        <f>'OSNOVNA PLAČA'!A877</f>
        <v>868</v>
      </c>
      <c r="B877" s="155" t="str">
        <f>+IF(LEN('OSNOVNA PLAČA'!B877)&gt;0,'OSNOVNA PLAČA'!B877,"")</f>
        <v>A868</v>
      </c>
      <c r="C877" s="52" t="str">
        <f>+IF(LEN('OSNOVNA PLAČA'!C877)&gt;0,'OSNOVNA PLAČA'!C877,"")</f>
        <v/>
      </c>
      <c r="D877" s="54" t="str">
        <f>+IF(LEN('OSNOVNA PLAČA'!D877)&gt;0,'OSNOVNA PLAČA'!D877,"")</f>
        <v/>
      </c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AA877" s="32"/>
      <c r="AB877" s="32"/>
      <c r="AC877" s="32"/>
      <c r="AD877" s="32"/>
      <c r="AE877" s="32"/>
      <c r="AF877" s="32"/>
      <c r="AG877" s="32"/>
      <c r="AH877" s="32"/>
      <c r="AI877" s="32"/>
      <c r="AJ877" s="32"/>
      <c r="AK877" s="32"/>
      <c r="AL877" s="32"/>
      <c r="AM877" s="32"/>
      <c r="AN877" s="32"/>
      <c r="AO877" s="32"/>
      <c r="AP877" s="32"/>
      <c r="AQ877" s="32"/>
      <c r="AR877" s="32"/>
      <c r="AS877" s="32"/>
      <c r="AT877" s="32"/>
      <c r="AU877" s="32"/>
      <c r="AV877" s="32"/>
    </row>
    <row r="878" spans="1:48" ht="28.5" customHeight="1" x14ac:dyDescent="0.25">
      <c r="A878" s="51">
        <f>'OSNOVNA PLAČA'!A878</f>
        <v>869</v>
      </c>
      <c r="B878" s="155" t="str">
        <f>+IF(LEN('OSNOVNA PLAČA'!B878)&gt;0,'OSNOVNA PLAČA'!B878,"")</f>
        <v>A869</v>
      </c>
      <c r="C878" s="52" t="str">
        <f>+IF(LEN('OSNOVNA PLAČA'!C878)&gt;0,'OSNOVNA PLAČA'!C878,"")</f>
        <v/>
      </c>
      <c r="D878" s="54" t="str">
        <f>+IF(LEN('OSNOVNA PLAČA'!D878)&gt;0,'OSNOVNA PLAČA'!D878,"")</f>
        <v/>
      </c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AA878" s="32"/>
      <c r="AB878" s="32"/>
      <c r="AC878" s="32"/>
      <c r="AD878" s="32"/>
      <c r="AE878" s="32"/>
      <c r="AF878" s="32"/>
      <c r="AG878" s="32"/>
      <c r="AH878" s="32"/>
      <c r="AI878" s="32"/>
      <c r="AJ878" s="32"/>
      <c r="AK878" s="32"/>
      <c r="AL878" s="32"/>
      <c r="AM878" s="32"/>
      <c r="AN878" s="32"/>
      <c r="AO878" s="32"/>
      <c r="AP878" s="32"/>
      <c r="AQ878" s="32"/>
      <c r="AR878" s="32"/>
      <c r="AS878" s="32"/>
      <c r="AT878" s="32"/>
      <c r="AU878" s="32"/>
      <c r="AV878" s="32"/>
    </row>
    <row r="879" spans="1:48" ht="28.5" customHeight="1" x14ac:dyDescent="0.25">
      <c r="A879" s="51">
        <f>'OSNOVNA PLAČA'!A879</f>
        <v>870</v>
      </c>
      <c r="B879" s="155" t="str">
        <f>+IF(LEN('OSNOVNA PLAČA'!B879)&gt;0,'OSNOVNA PLAČA'!B879,"")</f>
        <v>A870</v>
      </c>
      <c r="C879" s="52" t="str">
        <f>+IF(LEN('OSNOVNA PLAČA'!C879)&gt;0,'OSNOVNA PLAČA'!C879,"")</f>
        <v/>
      </c>
      <c r="D879" s="54" t="str">
        <f>+IF(LEN('OSNOVNA PLAČA'!D879)&gt;0,'OSNOVNA PLAČA'!D879,"")</f>
        <v/>
      </c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AA879" s="32"/>
      <c r="AB879" s="32"/>
      <c r="AC879" s="32"/>
      <c r="AD879" s="32"/>
      <c r="AE879" s="32"/>
      <c r="AF879" s="32"/>
      <c r="AG879" s="32"/>
      <c r="AH879" s="32"/>
      <c r="AI879" s="32"/>
      <c r="AJ879" s="32"/>
      <c r="AK879" s="32"/>
      <c r="AL879" s="32"/>
      <c r="AM879" s="32"/>
      <c r="AN879" s="32"/>
      <c r="AO879" s="32"/>
      <c r="AP879" s="32"/>
      <c r="AQ879" s="32"/>
      <c r="AR879" s="32"/>
      <c r="AS879" s="32"/>
      <c r="AT879" s="32"/>
      <c r="AU879" s="32"/>
      <c r="AV879" s="32"/>
    </row>
    <row r="880" spans="1:48" ht="28.5" customHeight="1" x14ac:dyDescent="0.25">
      <c r="A880" s="51">
        <f>'OSNOVNA PLAČA'!A880</f>
        <v>871</v>
      </c>
      <c r="B880" s="155" t="str">
        <f>+IF(LEN('OSNOVNA PLAČA'!B880)&gt;0,'OSNOVNA PLAČA'!B880,"")</f>
        <v>A871</v>
      </c>
      <c r="C880" s="52" t="str">
        <f>+IF(LEN('OSNOVNA PLAČA'!C880)&gt;0,'OSNOVNA PLAČA'!C880,"")</f>
        <v/>
      </c>
      <c r="D880" s="54" t="str">
        <f>+IF(LEN('OSNOVNA PLAČA'!D880)&gt;0,'OSNOVNA PLAČA'!D880,"")</f>
        <v/>
      </c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AA880" s="32"/>
      <c r="AB880" s="32"/>
      <c r="AC880" s="32"/>
      <c r="AD880" s="32"/>
      <c r="AE880" s="32"/>
      <c r="AF880" s="32"/>
      <c r="AG880" s="32"/>
      <c r="AH880" s="32"/>
      <c r="AI880" s="32"/>
      <c r="AJ880" s="32"/>
      <c r="AK880" s="32"/>
      <c r="AL880" s="32"/>
      <c r="AM880" s="32"/>
      <c r="AN880" s="32"/>
      <c r="AO880" s="32"/>
      <c r="AP880" s="32"/>
      <c r="AQ880" s="32"/>
      <c r="AR880" s="32"/>
      <c r="AS880" s="32"/>
      <c r="AT880" s="32"/>
      <c r="AU880" s="32"/>
      <c r="AV880" s="32"/>
    </row>
    <row r="881" spans="1:48" ht="28.5" customHeight="1" x14ac:dyDescent="0.25">
      <c r="A881" s="51">
        <f>'OSNOVNA PLAČA'!A881</f>
        <v>872</v>
      </c>
      <c r="B881" s="155" t="str">
        <f>+IF(LEN('OSNOVNA PLAČA'!B881)&gt;0,'OSNOVNA PLAČA'!B881,"")</f>
        <v>A872</v>
      </c>
      <c r="C881" s="52" t="str">
        <f>+IF(LEN('OSNOVNA PLAČA'!C881)&gt;0,'OSNOVNA PLAČA'!C881,"")</f>
        <v/>
      </c>
      <c r="D881" s="54" t="str">
        <f>+IF(LEN('OSNOVNA PLAČA'!D881)&gt;0,'OSNOVNA PLAČA'!D881,"")</f>
        <v/>
      </c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AA881" s="32"/>
      <c r="AB881" s="32"/>
      <c r="AC881" s="32"/>
      <c r="AD881" s="32"/>
      <c r="AE881" s="32"/>
      <c r="AF881" s="32"/>
      <c r="AG881" s="32"/>
      <c r="AH881" s="32"/>
      <c r="AI881" s="32"/>
      <c r="AJ881" s="32"/>
      <c r="AK881" s="32"/>
      <c r="AL881" s="32"/>
      <c r="AM881" s="32"/>
      <c r="AN881" s="32"/>
      <c r="AO881" s="32"/>
      <c r="AP881" s="32"/>
      <c r="AQ881" s="32"/>
      <c r="AR881" s="32"/>
      <c r="AS881" s="32"/>
      <c r="AT881" s="32"/>
      <c r="AU881" s="32"/>
      <c r="AV881" s="32"/>
    </row>
    <row r="882" spans="1:48" ht="28.5" customHeight="1" x14ac:dyDescent="0.25">
      <c r="A882" s="51">
        <f>'OSNOVNA PLAČA'!A882</f>
        <v>873</v>
      </c>
      <c r="B882" s="155" t="str">
        <f>+IF(LEN('OSNOVNA PLAČA'!B882)&gt;0,'OSNOVNA PLAČA'!B882,"")</f>
        <v>A873</v>
      </c>
      <c r="C882" s="52" t="str">
        <f>+IF(LEN('OSNOVNA PLAČA'!C882)&gt;0,'OSNOVNA PLAČA'!C882,"")</f>
        <v/>
      </c>
      <c r="D882" s="54" t="str">
        <f>+IF(LEN('OSNOVNA PLAČA'!D882)&gt;0,'OSNOVNA PLAČA'!D882,"")</f>
        <v/>
      </c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AA882" s="32"/>
      <c r="AB882" s="32"/>
      <c r="AC882" s="32"/>
      <c r="AD882" s="32"/>
      <c r="AE882" s="32"/>
      <c r="AF882" s="32"/>
      <c r="AG882" s="32"/>
      <c r="AH882" s="32"/>
      <c r="AI882" s="32"/>
      <c r="AJ882" s="32"/>
      <c r="AK882" s="32"/>
      <c r="AL882" s="32"/>
      <c r="AM882" s="32"/>
      <c r="AN882" s="32"/>
      <c r="AO882" s="32"/>
      <c r="AP882" s="32"/>
      <c r="AQ882" s="32"/>
      <c r="AR882" s="32"/>
      <c r="AS882" s="32"/>
      <c r="AT882" s="32"/>
      <c r="AU882" s="32"/>
      <c r="AV882" s="32"/>
    </row>
    <row r="883" spans="1:48" ht="28.5" customHeight="1" x14ac:dyDescent="0.25">
      <c r="A883" s="51">
        <f>'OSNOVNA PLAČA'!A883</f>
        <v>874</v>
      </c>
      <c r="B883" s="155" t="str">
        <f>+IF(LEN('OSNOVNA PLAČA'!B883)&gt;0,'OSNOVNA PLAČA'!B883,"")</f>
        <v>A874</v>
      </c>
      <c r="C883" s="52" t="str">
        <f>+IF(LEN('OSNOVNA PLAČA'!C883)&gt;0,'OSNOVNA PLAČA'!C883,"")</f>
        <v/>
      </c>
      <c r="D883" s="54" t="str">
        <f>+IF(LEN('OSNOVNA PLAČA'!D883)&gt;0,'OSNOVNA PLAČA'!D883,"")</f>
        <v/>
      </c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AA883" s="32"/>
      <c r="AB883" s="32"/>
      <c r="AC883" s="32"/>
      <c r="AD883" s="32"/>
      <c r="AE883" s="32"/>
      <c r="AF883" s="32"/>
      <c r="AG883" s="32"/>
      <c r="AH883" s="32"/>
      <c r="AI883" s="32"/>
      <c r="AJ883" s="32"/>
      <c r="AK883" s="32"/>
      <c r="AL883" s="32"/>
      <c r="AM883" s="32"/>
      <c r="AN883" s="32"/>
      <c r="AO883" s="32"/>
      <c r="AP883" s="32"/>
      <c r="AQ883" s="32"/>
      <c r="AR883" s="32"/>
      <c r="AS883" s="32"/>
      <c r="AT883" s="32"/>
      <c r="AU883" s="32"/>
      <c r="AV883" s="32"/>
    </row>
    <row r="884" spans="1:48" ht="28.5" customHeight="1" x14ac:dyDescent="0.25">
      <c r="A884" s="51">
        <f>'OSNOVNA PLAČA'!A884</f>
        <v>875</v>
      </c>
      <c r="B884" s="155" t="str">
        <f>+IF(LEN('OSNOVNA PLAČA'!B884)&gt;0,'OSNOVNA PLAČA'!B884,"")</f>
        <v>A875</v>
      </c>
      <c r="C884" s="52" t="str">
        <f>+IF(LEN('OSNOVNA PLAČA'!C884)&gt;0,'OSNOVNA PLAČA'!C884,"")</f>
        <v/>
      </c>
      <c r="D884" s="54" t="str">
        <f>+IF(LEN('OSNOVNA PLAČA'!D884)&gt;0,'OSNOVNA PLAČA'!D884,"")</f>
        <v/>
      </c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AA884" s="32"/>
      <c r="AB884" s="32"/>
      <c r="AC884" s="32"/>
      <c r="AD884" s="32"/>
      <c r="AE884" s="32"/>
      <c r="AF884" s="32"/>
      <c r="AG884" s="32"/>
      <c r="AH884" s="32"/>
      <c r="AI884" s="32"/>
      <c r="AJ884" s="32"/>
      <c r="AK884" s="32"/>
      <c r="AL884" s="32"/>
      <c r="AM884" s="32"/>
      <c r="AN884" s="32"/>
      <c r="AO884" s="32"/>
      <c r="AP884" s="32"/>
      <c r="AQ884" s="32"/>
      <c r="AR884" s="32"/>
      <c r="AS884" s="32"/>
      <c r="AT884" s="32"/>
      <c r="AU884" s="32"/>
      <c r="AV884" s="32"/>
    </row>
    <row r="885" spans="1:48" ht="28.5" customHeight="1" x14ac:dyDescent="0.25">
      <c r="A885" s="51">
        <f>'OSNOVNA PLAČA'!A885</f>
        <v>876</v>
      </c>
      <c r="B885" s="155" t="str">
        <f>+IF(LEN('OSNOVNA PLAČA'!B885)&gt;0,'OSNOVNA PLAČA'!B885,"")</f>
        <v>A876</v>
      </c>
      <c r="C885" s="52" t="str">
        <f>+IF(LEN('OSNOVNA PLAČA'!C885)&gt;0,'OSNOVNA PLAČA'!C885,"")</f>
        <v/>
      </c>
      <c r="D885" s="54" t="str">
        <f>+IF(LEN('OSNOVNA PLAČA'!D885)&gt;0,'OSNOVNA PLAČA'!D885,"")</f>
        <v/>
      </c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AA885" s="32"/>
      <c r="AB885" s="32"/>
      <c r="AC885" s="32"/>
      <c r="AD885" s="32"/>
      <c r="AE885" s="32"/>
      <c r="AF885" s="32"/>
      <c r="AG885" s="32"/>
      <c r="AH885" s="32"/>
      <c r="AI885" s="32"/>
      <c r="AJ885" s="32"/>
      <c r="AK885" s="32"/>
      <c r="AL885" s="32"/>
      <c r="AM885" s="32"/>
      <c r="AN885" s="32"/>
      <c r="AO885" s="32"/>
      <c r="AP885" s="32"/>
      <c r="AQ885" s="32"/>
      <c r="AR885" s="32"/>
      <c r="AS885" s="32"/>
      <c r="AT885" s="32"/>
      <c r="AU885" s="32"/>
      <c r="AV885" s="32"/>
    </row>
    <row r="886" spans="1:48" ht="28.5" customHeight="1" x14ac:dyDescent="0.25">
      <c r="A886" s="51">
        <f>'OSNOVNA PLAČA'!A886</f>
        <v>877</v>
      </c>
      <c r="B886" s="155" t="str">
        <f>+IF(LEN('OSNOVNA PLAČA'!B886)&gt;0,'OSNOVNA PLAČA'!B886,"")</f>
        <v>A877</v>
      </c>
      <c r="C886" s="52" t="str">
        <f>+IF(LEN('OSNOVNA PLAČA'!C886)&gt;0,'OSNOVNA PLAČA'!C886,"")</f>
        <v/>
      </c>
      <c r="D886" s="54" t="str">
        <f>+IF(LEN('OSNOVNA PLAČA'!D886)&gt;0,'OSNOVNA PLAČA'!D886,"")</f>
        <v/>
      </c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AA886" s="32"/>
      <c r="AB886" s="32"/>
      <c r="AC886" s="32"/>
      <c r="AD886" s="32"/>
      <c r="AE886" s="32"/>
      <c r="AF886" s="32"/>
      <c r="AG886" s="32"/>
      <c r="AH886" s="32"/>
      <c r="AI886" s="32"/>
      <c r="AJ886" s="32"/>
      <c r="AK886" s="32"/>
      <c r="AL886" s="32"/>
      <c r="AM886" s="32"/>
      <c r="AN886" s="32"/>
      <c r="AO886" s="32"/>
      <c r="AP886" s="32"/>
      <c r="AQ886" s="32"/>
      <c r="AR886" s="32"/>
      <c r="AS886" s="32"/>
      <c r="AT886" s="32"/>
      <c r="AU886" s="32"/>
      <c r="AV886" s="32"/>
    </row>
    <row r="887" spans="1:48" ht="28.5" customHeight="1" x14ac:dyDescent="0.25">
      <c r="A887" s="51">
        <f>'OSNOVNA PLAČA'!A887</f>
        <v>878</v>
      </c>
      <c r="B887" s="155" t="str">
        <f>+IF(LEN('OSNOVNA PLAČA'!B887)&gt;0,'OSNOVNA PLAČA'!B887,"")</f>
        <v>A878</v>
      </c>
      <c r="C887" s="52" t="str">
        <f>+IF(LEN('OSNOVNA PLAČA'!C887)&gt;0,'OSNOVNA PLAČA'!C887,"")</f>
        <v/>
      </c>
      <c r="D887" s="54" t="str">
        <f>+IF(LEN('OSNOVNA PLAČA'!D887)&gt;0,'OSNOVNA PLAČA'!D887,"")</f>
        <v/>
      </c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AA887" s="32"/>
      <c r="AB887" s="32"/>
      <c r="AC887" s="32"/>
      <c r="AD887" s="32"/>
      <c r="AE887" s="32"/>
      <c r="AF887" s="32"/>
      <c r="AG887" s="32"/>
      <c r="AH887" s="32"/>
      <c r="AI887" s="32"/>
      <c r="AJ887" s="32"/>
      <c r="AK887" s="32"/>
      <c r="AL887" s="32"/>
      <c r="AM887" s="32"/>
      <c r="AN887" s="32"/>
      <c r="AO887" s="32"/>
      <c r="AP887" s="32"/>
      <c r="AQ887" s="32"/>
      <c r="AR887" s="32"/>
      <c r="AS887" s="32"/>
      <c r="AT887" s="32"/>
      <c r="AU887" s="32"/>
      <c r="AV887" s="32"/>
    </row>
    <row r="888" spans="1:48" ht="28.5" customHeight="1" x14ac:dyDescent="0.25">
      <c r="A888" s="51">
        <f>'OSNOVNA PLAČA'!A888</f>
        <v>879</v>
      </c>
      <c r="B888" s="155" t="str">
        <f>+IF(LEN('OSNOVNA PLAČA'!B888)&gt;0,'OSNOVNA PLAČA'!B888,"")</f>
        <v>A879</v>
      </c>
      <c r="C888" s="52" t="str">
        <f>+IF(LEN('OSNOVNA PLAČA'!C888)&gt;0,'OSNOVNA PLAČA'!C888,"")</f>
        <v/>
      </c>
      <c r="D888" s="54" t="str">
        <f>+IF(LEN('OSNOVNA PLAČA'!D888)&gt;0,'OSNOVNA PLAČA'!D888,"")</f>
        <v/>
      </c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AA888" s="32"/>
      <c r="AB888" s="32"/>
      <c r="AC888" s="32"/>
      <c r="AD888" s="32"/>
      <c r="AE888" s="32"/>
      <c r="AF888" s="32"/>
      <c r="AG888" s="32"/>
      <c r="AH888" s="32"/>
      <c r="AI888" s="32"/>
      <c r="AJ888" s="32"/>
      <c r="AK888" s="32"/>
      <c r="AL888" s="32"/>
      <c r="AM888" s="32"/>
      <c r="AN888" s="32"/>
      <c r="AO888" s="32"/>
      <c r="AP888" s="32"/>
      <c r="AQ888" s="32"/>
      <c r="AR888" s="32"/>
      <c r="AS888" s="32"/>
      <c r="AT888" s="32"/>
      <c r="AU888" s="32"/>
      <c r="AV888" s="32"/>
    </row>
    <row r="889" spans="1:48" ht="28.5" customHeight="1" x14ac:dyDescent="0.25">
      <c r="A889" s="51">
        <f>'OSNOVNA PLAČA'!A889</f>
        <v>880</v>
      </c>
      <c r="B889" s="155" t="str">
        <f>+IF(LEN('OSNOVNA PLAČA'!B889)&gt;0,'OSNOVNA PLAČA'!B889,"")</f>
        <v>A880</v>
      </c>
      <c r="C889" s="52" t="str">
        <f>+IF(LEN('OSNOVNA PLAČA'!C889)&gt;0,'OSNOVNA PLAČA'!C889,"")</f>
        <v/>
      </c>
      <c r="D889" s="54" t="str">
        <f>+IF(LEN('OSNOVNA PLAČA'!D889)&gt;0,'OSNOVNA PLAČA'!D889,"")</f>
        <v/>
      </c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AA889" s="32"/>
      <c r="AB889" s="32"/>
      <c r="AC889" s="32"/>
      <c r="AD889" s="32"/>
      <c r="AE889" s="32"/>
      <c r="AF889" s="32"/>
      <c r="AG889" s="32"/>
      <c r="AH889" s="32"/>
      <c r="AI889" s="32"/>
      <c r="AJ889" s="32"/>
      <c r="AK889" s="32"/>
      <c r="AL889" s="32"/>
      <c r="AM889" s="32"/>
      <c r="AN889" s="32"/>
      <c r="AO889" s="32"/>
      <c r="AP889" s="32"/>
      <c r="AQ889" s="32"/>
      <c r="AR889" s="32"/>
      <c r="AS889" s="32"/>
      <c r="AT889" s="32"/>
      <c r="AU889" s="32"/>
      <c r="AV889" s="32"/>
    </row>
    <row r="890" spans="1:48" ht="28.5" customHeight="1" x14ac:dyDescent="0.25">
      <c r="A890" s="51">
        <f>'OSNOVNA PLAČA'!A890</f>
        <v>881</v>
      </c>
      <c r="B890" s="155" t="str">
        <f>+IF(LEN('OSNOVNA PLAČA'!B890)&gt;0,'OSNOVNA PLAČA'!B890,"")</f>
        <v>A881</v>
      </c>
      <c r="C890" s="52" t="str">
        <f>+IF(LEN('OSNOVNA PLAČA'!C890)&gt;0,'OSNOVNA PLAČA'!C890,"")</f>
        <v/>
      </c>
      <c r="D890" s="54" t="str">
        <f>+IF(LEN('OSNOVNA PLAČA'!D890)&gt;0,'OSNOVNA PLAČA'!D890,"")</f>
        <v/>
      </c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AA890" s="32"/>
      <c r="AB890" s="32"/>
      <c r="AC890" s="32"/>
      <c r="AD890" s="32"/>
      <c r="AE890" s="32"/>
      <c r="AF890" s="32"/>
      <c r="AG890" s="32"/>
      <c r="AH890" s="32"/>
      <c r="AI890" s="32"/>
      <c r="AJ890" s="32"/>
      <c r="AK890" s="32"/>
      <c r="AL890" s="32"/>
      <c r="AM890" s="32"/>
      <c r="AN890" s="32"/>
      <c r="AO890" s="32"/>
      <c r="AP890" s="32"/>
      <c r="AQ890" s="32"/>
      <c r="AR890" s="32"/>
      <c r="AS890" s="32"/>
      <c r="AT890" s="32"/>
      <c r="AU890" s="32"/>
      <c r="AV890" s="32"/>
    </row>
    <row r="891" spans="1:48" ht="28.5" customHeight="1" x14ac:dyDescent="0.25">
      <c r="A891" s="51">
        <f>'OSNOVNA PLAČA'!A891</f>
        <v>882</v>
      </c>
      <c r="B891" s="155" t="str">
        <f>+IF(LEN('OSNOVNA PLAČA'!B891)&gt;0,'OSNOVNA PLAČA'!B891,"")</f>
        <v>A882</v>
      </c>
      <c r="C891" s="52" t="str">
        <f>+IF(LEN('OSNOVNA PLAČA'!C891)&gt;0,'OSNOVNA PLAČA'!C891,"")</f>
        <v/>
      </c>
      <c r="D891" s="54" t="str">
        <f>+IF(LEN('OSNOVNA PLAČA'!D891)&gt;0,'OSNOVNA PLAČA'!D891,"")</f>
        <v/>
      </c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AA891" s="32"/>
      <c r="AB891" s="32"/>
      <c r="AC891" s="32"/>
      <c r="AD891" s="32"/>
      <c r="AE891" s="32"/>
      <c r="AF891" s="32"/>
      <c r="AG891" s="32"/>
      <c r="AH891" s="32"/>
      <c r="AI891" s="32"/>
      <c r="AJ891" s="32"/>
      <c r="AK891" s="32"/>
      <c r="AL891" s="32"/>
      <c r="AM891" s="32"/>
      <c r="AN891" s="32"/>
      <c r="AO891" s="32"/>
      <c r="AP891" s="32"/>
      <c r="AQ891" s="32"/>
      <c r="AR891" s="32"/>
      <c r="AS891" s="32"/>
      <c r="AT891" s="32"/>
      <c r="AU891" s="32"/>
      <c r="AV891" s="32"/>
    </row>
    <row r="892" spans="1:48" ht="28.5" customHeight="1" x14ac:dyDescent="0.25">
      <c r="A892" s="51">
        <f>'OSNOVNA PLAČA'!A892</f>
        <v>883</v>
      </c>
      <c r="B892" s="155" t="str">
        <f>+IF(LEN('OSNOVNA PLAČA'!B892)&gt;0,'OSNOVNA PLAČA'!B892,"")</f>
        <v>A883</v>
      </c>
      <c r="C892" s="52" t="str">
        <f>+IF(LEN('OSNOVNA PLAČA'!C892)&gt;0,'OSNOVNA PLAČA'!C892,"")</f>
        <v/>
      </c>
      <c r="D892" s="54" t="str">
        <f>+IF(LEN('OSNOVNA PLAČA'!D892)&gt;0,'OSNOVNA PLAČA'!D892,"")</f>
        <v/>
      </c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AA892" s="32"/>
      <c r="AB892" s="32"/>
      <c r="AC892" s="32"/>
      <c r="AD892" s="32"/>
      <c r="AE892" s="32"/>
      <c r="AF892" s="32"/>
      <c r="AG892" s="32"/>
      <c r="AH892" s="32"/>
      <c r="AI892" s="32"/>
      <c r="AJ892" s="32"/>
      <c r="AK892" s="32"/>
      <c r="AL892" s="32"/>
      <c r="AM892" s="32"/>
      <c r="AN892" s="32"/>
      <c r="AO892" s="32"/>
      <c r="AP892" s="32"/>
      <c r="AQ892" s="32"/>
      <c r="AR892" s="32"/>
      <c r="AS892" s="32"/>
      <c r="AT892" s="32"/>
      <c r="AU892" s="32"/>
      <c r="AV892" s="32"/>
    </row>
    <row r="893" spans="1:48" ht="28.5" customHeight="1" x14ac:dyDescent="0.25">
      <c r="A893" s="51">
        <f>'OSNOVNA PLAČA'!A893</f>
        <v>884</v>
      </c>
      <c r="B893" s="155" t="str">
        <f>+IF(LEN('OSNOVNA PLAČA'!B893)&gt;0,'OSNOVNA PLAČA'!B893,"")</f>
        <v>A884</v>
      </c>
      <c r="C893" s="52" t="str">
        <f>+IF(LEN('OSNOVNA PLAČA'!C893)&gt;0,'OSNOVNA PLAČA'!C893,"")</f>
        <v/>
      </c>
      <c r="D893" s="54" t="str">
        <f>+IF(LEN('OSNOVNA PLAČA'!D893)&gt;0,'OSNOVNA PLAČA'!D893,"")</f>
        <v/>
      </c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AA893" s="32"/>
      <c r="AB893" s="32"/>
      <c r="AC893" s="32"/>
      <c r="AD893" s="32"/>
      <c r="AE893" s="32"/>
      <c r="AF893" s="32"/>
      <c r="AG893" s="32"/>
      <c r="AH893" s="32"/>
      <c r="AI893" s="32"/>
      <c r="AJ893" s="32"/>
      <c r="AK893" s="32"/>
      <c r="AL893" s="32"/>
      <c r="AM893" s="32"/>
      <c r="AN893" s="32"/>
      <c r="AO893" s="32"/>
      <c r="AP893" s="32"/>
      <c r="AQ893" s="32"/>
      <c r="AR893" s="32"/>
      <c r="AS893" s="32"/>
      <c r="AT893" s="32"/>
      <c r="AU893" s="32"/>
      <c r="AV893" s="32"/>
    </row>
    <row r="894" spans="1:48" ht="28.5" customHeight="1" x14ac:dyDescent="0.25">
      <c r="A894" s="51">
        <f>'OSNOVNA PLAČA'!A894</f>
        <v>885</v>
      </c>
      <c r="B894" s="155" t="str">
        <f>+IF(LEN('OSNOVNA PLAČA'!B894)&gt;0,'OSNOVNA PLAČA'!B894,"")</f>
        <v>A885</v>
      </c>
      <c r="C894" s="52" t="str">
        <f>+IF(LEN('OSNOVNA PLAČA'!C894)&gt;0,'OSNOVNA PLAČA'!C894,"")</f>
        <v/>
      </c>
      <c r="D894" s="54" t="str">
        <f>+IF(LEN('OSNOVNA PLAČA'!D894)&gt;0,'OSNOVNA PLAČA'!D894,"")</f>
        <v/>
      </c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AA894" s="32"/>
      <c r="AB894" s="32"/>
      <c r="AC894" s="32"/>
      <c r="AD894" s="32"/>
      <c r="AE894" s="32"/>
      <c r="AF894" s="32"/>
      <c r="AG894" s="32"/>
      <c r="AH894" s="32"/>
      <c r="AI894" s="32"/>
      <c r="AJ894" s="32"/>
      <c r="AK894" s="32"/>
      <c r="AL894" s="32"/>
      <c r="AM894" s="32"/>
      <c r="AN894" s="32"/>
      <c r="AO894" s="32"/>
      <c r="AP894" s="32"/>
      <c r="AQ894" s="32"/>
      <c r="AR894" s="32"/>
      <c r="AS894" s="32"/>
      <c r="AT894" s="32"/>
      <c r="AU894" s="32"/>
      <c r="AV894" s="32"/>
    </row>
    <row r="895" spans="1:48" ht="28.5" customHeight="1" x14ac:dyDescent="0.25">
      <c r="A895" s="51">
        <f>'OSNOVNA PLAČA'!A895</f>
        <v>886</v>
      </c>
      <c r="B895" s="155" t="str">
        <f>+IF(LEN('OSNOVNA PLAČA'!B895)&gt;0,'OSNOVNA PLAČA'!B895,"")</f>
        <v>A886</v>
      </c>
      <c r="C895" s="52" t="str">
        <f>+IF(LEN('OSNOVNA PLAČA'!C895)&gt;0,'OSNOVNA PLAČA'!C895,"")</f>
        <v/>
      </c>
      <c r="D895" s="54" t="str">
        <f>+IF(LEN('OSNOVNA PLAČA'!D895)&gt;0,'OSNOVNA PLAČA'!D895,"")</f>
        <v/>
      </c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AA895" s="32"/>
      <c r="AB895" s="32"/>
      <c r="AC895" s="32"/>
      <c r="AD895" s="32"/>
      <c r="AE895" s="32"/>
      <c r="AF895" s="32"/>
      <c r="AG895" s="32"/>
      <c r="AH895" s="32"/>
      <c r="AI895" s="32"/>
      <c r="AJ895" s="32"/>
      <c r="AK895" s="32"/>
      <c r="AL895" s="32"/>
      <c r="AM895" s="32"/>
      <c r="AN895" s="32"/>
      <c r="AO895" s="32"/>
      <c r="AP895" s="32"/>
      <c r="AQ895" s="32"/>
      <c r="AR895" s="32"/>
      <c r="AS895" s="32"/>
      <c r="AT895" s="32"/>
      <c r="AU895" s="32"/>
      <c r="AV895" s="32"/>
    </row>
    <row r="896" spans="1:48" ht="28.5" customHeight="1" x14ac:dyDescent="0.25">
      <c r="A896" s="51">
        <f>'OSNOVNA PLAČA'!A896</f>
        <v>887</v>
      </c>
      <c r="B896" s="155" t="str">
        <f>+IF(LEN('OSNOVNA PLAČA'!B896)&gt;0,'OSNOVNA PLAČA'!B896,"")</f>
        <v>A887</v>
      </c>
      <c r="C896" s="52" t="str">
        <f>+IF(LEN('OSNOVNA PLAČA'!C896)&gt;0,'OSNOVNA PLAČA'!C896,"")</f>
        <v/>
      </c>
      <c r="D896" s="54" t="str">
        <f>+IF(LEN('OSNOVNA PLAČA'!D896)&gt;0,'OSNOVNA PLAČA'!D896,"")</f>
        <v/>
      </c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AA896" s="32"/>
      <c r="AB896" s="32"/>
      <c r="AC896" s="32"/>
      <c r="AD896" s="32"/>
      <c r="AE896" s="32"/>
      <c r="AF896" s="32"/>
      <c r="AG896" s="32"/>
      <c r="AH896" s="32"/>
      <c r="AI896" s="32"/>
      <c r="AJ896" s="32"/>
      <c r="AK896" s="32"/>
      <c r="AL896" s="32"/>
      <c r="AM896" s="32"/>
      <c r="AN896" s="32"/>
      <c r="AO896" s="32"/>
      <c r="AP896" s="32"/>
      <c r="AQ896" s="32"/>
      <c r="AR896" s="32"/>
      <c r="AS896" s="32"/>
      <c r="AT896" s="32"/>
      <c r="AU896" s="32"/>
      <c r="AV896" s="32"/>
    </row>
    <row r="897" spans="1:48" ht="28.5" customHeight="1" x14ac:dyDescent="0.25">
      <c r="A897" s="51">
        <f>'OSNOVNA PLAČA'!A897</f>
        <v>888</v>
      </c>
      <c r="B897" s="155" t="str">
        <f>+IF(LEN('OSNOVNA PLAČA'!B897)&gt;0,'OSNOVNA PLAČA'!B897,"")</f>
        <v>A888</v>
      </c>
      <c r="C897" s="52" t="str">
        <f>+IF(LEN('OSNOVNA PLAČA'!C897)&gt;0,'OSNOVNA PLAČA'!C897,"")</f>
        <v/>
      </c>
      <c r="D897" s="54" t="str">
        <f>+IF(LEN('OSNOVNA PLAČA'!D897)&gt;0,'OSNOVNA PLAČA'!D897,"")</f>
        <v/>
      </c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AA897" s="32"/>
      <c r="AB897" s="32"/>
      <c r="AC897" s="32"/>
      <c r="AD897" s="32"/>
      <c r="AE897" s="32"/>
      <c r="AF897" s="32"/>
      <c r="AG897" s="32"/>
      <c r="AH897" s="32"/>
      <c r="AI897" s="32"/>
      <c r="AJ897" s="32"/>
      <c r="AK897" s="32"/>
      <c r="AL897" s="32"/>
      <c r="AM897" s="32"/>
      <c r="AN897" s="32"/>
      <c r="AO897" s="32"/>
      <c r="AP897" s="32"/>
      <c r="AQ897" s="32"/>
      <c r="AR897" s="32"/>
      <c r="AS897" s="32"/>
      <c r="AT897" s="32"/>
      <c r="AU897" s="32"/>
      <c r="AV897" s="32"/>
    </row>
    <row r="898" spans="1:48" ht="28.5" customHeight="1" x14ac:dyDescent="0.25">
      <c r="A898" s="51">
        <f>'OSNOVNA PLAČA'!A898</f>
        <v>889</v>
      </c>
      <c r="B898" s="155" t="str">
        <f>+IF(LEN('OSNOVNA PLAČA'!B898)&gt;0,'OSNOVNA PLAČA'!B898,"")</f>
        <v>A889</v>
      </c>
      <c r="C898" s="52" t="str">
        <f>+IF(LEN('OSNOVNA PLAČA'!C898)&gt;0,'OSNOVNA PLAČA'!C898,"")</f>
        <v/>
      </c>
      <c r="D898" s="54" t="str">
        <f>+IF(LEN('OSNOVNA PLAČA'!D898)&gt;0,'OSNOVNA PLAČA'!D898,"")</f>
        <v/>
      </c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AA898" s="32"/>
      <c r="AB898" s="32"/>
      <c r="AC898" s="32"/>
      <c r="AD898" s="32"/>
      <c r="AE898" s="32"/>
      <c r="AF898" s="32"/>
      <c r="AG898" s="32"/>
      <c r="AH898" s="32"/>
      <c r="AI898" s="32"/>
      <c r="AJ898" s="32"/>
      <c r="AK898" s="32"/>
      <c r="AL898" s="32"/>
      <c r="AM898" s="32"/>
      <c r="AN898" s="32"/>
      <c r="AO898" s="32"/>
      <c r="AP898" s="32"/>
      <c r="AQ898" s="32"/>
      <c r="AR898" s="32"/>
      <c r="AS898" s="32"/>
      <c r="AT898" s="32"/>
      <c r="AU898" s="32"/>
      <c r="AV898" s="32"/>
    </row>
    <row r="899" spans="1:48" ht="28.5" customHeight="1" x14ac:dyDescent="0.25">
      <c r="A899" s="51">
        <f>'OSNOVNA PLAČA'!A899</f>
        <v>890</v>
      </c>
      <c r="B899" s="155" t="str">
        <f>+IF(LEN('OSNOVNA PLAČA'!B899)&gt;0,'OSNOVNA PLAČA'!B899,"")</f>
        <v>A890</v>
      </c>
      <c r="C899" s="52" t="str">
        <f>+IF(LEN('OSNOVNA PLAČA'!C899)&gt;0,'OSNOVNA PLAČA'!C899,"")</f>
        <v/>
      </c>
      <c r="D899" s="54" t="str">
        <f>+IF(LEN('OSNOVNA PLAČA'!D899)&gt;0,'OSNOVNA PLAČA'!D899,"")</f>
        <v/>
      </c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AA899" s="32"/>
      <c r="AB899" s="32"/>
      <c r="AC899" s="32"/>
      <c r="AD899" s="32"/>
      <c r="AE899" s="32"/>
      <c r="AF899" s="32"/>
      <c r="AG899" s="32"/>
      <c r="AH899" s="32"/>
      <c r="AI899" s="32"/>
      <c r="AJ899" s="32"/>
      <c r="AK899" s="32"/>
      <c r="AL899" s="32"/>
      <c r="AM899" s="32"/>
      <c r="AN899" s="32"/>
      <c r="AO899" s="32"/>
      <c r="AP899" s="32"/>
      <c r="AQ899" s="32"/>
      <c r="AR899" s="32"/>
      <c r="AS899" s="32"/>
      <c r="AT899" s="32"/>
      <c r="AU899" s="32"/>
      <c r="AV899" s="32"/>
    </row>
    <row r="900" spans="1:48" ht="28.5" customHeight="1" x14ac:dyDescent="0.25">
      <c r="A900" s="51">
        <f>'OSNOVNA PLAČA'!A900</f>
        <v>891</v>
      </c>
      <c r="B900" s="155" t="str">
        <f>+IF(LEN('OSNOVNA PLAČA'!B900)&gt;0,'OSNOVNA PLAČA'!B900,"")</f>
        <v>A891</v>
      </c>
      <c r="C900" s="52" t="str">
        <f>+IF(LEN('OSNOVNA PLAČA'!C900)&gt;0,'OSNOVNA PLAČA'!C900,"")</f>
        <v/>
      </c>
      <c r="D900" s="54" t="str">
        <f>+IF(LEN('OSNOVNA PLAČA'!D900)&gt;0,'OSNOVNA PLAČA'!D900,"")</f>
        <v/>
      </c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AA900" s="32"/>
      <c r="AB900" s="32"/>
      <c r="AC900" s="32"/>
      <c r="AD900" s="32"/>
      <c r="AE900" s="32"/>
      <c r="AF900" s="32"/>
      <c r="AG900" s="32"/>
      <c r="AH900" s="32"/>
      <c r="AI900" s="32"/>
      <c r="AJ900" s="32"/>
      <c r="AK900" s="32"/>
      <c r="AL900" s="32"/>
      <c r="AM900" s="32"/>
      <c r="AN900" s="32"/>
      <c r="AO900" s="32"/>
      <c r="AP900" s="32"/>
      <c r="AQ900" s="32"/>
      <c r="AR900" s="32"/>
      <c r="AS900" s="32"/>
      <c r="AT900" s="32"/>
      <c r="AU900" s="32"/>
      <c r="AV900" s="32"/>
    </row>
    <row r="901" spans="1:48" ht="28.5" customHeight="1" x14ac:dyDescent="0.25">
      <c r="A901" s="51">
        <f>'OSNOVNA PLAČA'!A901</f>
        <v>892</v>
      </c>
      <c r="B901" s="155" t="str">
        <f>+IF(LEN('OSNOVNA PLAČA'!B901)&gt;0,'OSNOVNA PLAČA'!B901,"")</f>
        <v>A892</v>
      </c>
      <c r="C901" s="52" t="str">
        <f>+IF(LEN('OSNOVNA PLAČA'!C901)&gt;0,'OSNOVNA PLAČA'!C901,"")</f>
        <v/>
      </c>
      <c r="D901" s="54" t="str">
        <f>+IF(LEN('OSNOVNA PLAČA'!D901)&gt;0,'OSNOVNA PLAČA'!D901,"")</f>
        <v/>
      </c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AA901" s="32"/>
      <c r="AB901" s="32"/>
      <c r="AC901" s="32"/>
      <c r="AD901" s="32"/>
      <c r="AE901" s="32"/>
      <c r="AF901" s="32"/>
      <c r="AG901" s="32"/>
      <c r="AH901" s="32"/>
      <c r="AI901" s="32"/>
      <c r="AJ901" s="32"/>
      <c r="AK901" s="32"/>
      <c r="AL901" s="32"/>
      <c r="AM901" s="32"/>
      <c r="AN901" s="32"/>
      <c r="AO901" s="32"/>
      <c r="AP901" s="32"/>
      <c r="AQ901" s="32"/>
      <c r="AR901" s="32"/>
      <c r="AS901" s="32"/>
      <c r="AT901" s="32"/>
      <c r="AU901" s="32"/>
      <c r="AV901" s="32"/>
    </row>
    <row r="902" spans="1:48" ht="28.5" customHeight="1" x14ac:dyDescent="0.25">
      <c r="A902" s="51">
        <f>'OSNOVNA PLAČA'!A902</f>
        <v>893</v>
      </c>
      <c r="B902" s="155" t="str">
        <f>+IF(LEN('OSNOVNA PLAČA'!B902)&gt;0,'OSNOVNA PLAČA'!B902,"")</f>
        <v>A893</v>
      </c>
      <c r="C902" s="52" t="str">
        <f>+IF(LEN('OSNOVNA PLAČA'!C902)&gt;0,'OSNOVNA PLAČA'!C902,"")</f>
        <v/>
      </c>
      <c r="D902" s="54" t="str">
        <f>+IF(LEN('OSNOVNA PLAČA'!D902)&gt;0,'OSNOVNA PLAČA'!D902,"")</f>
        <v/>
      </c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AA902" s="32"/>
      <c r="AB902" s="32"/>
      <c r="AC902" s="32"/>
      <c r="AD902" s="32"/>
      <c r="AE902" s="32"/>
      <c r="AF902" s="32"/>
      <c r="AG902" s="32"/>
      <c r="AH902" s="32"/>
      <c r="AI902" s="32"/>
      <c r="AJ902" s="32"/>
      <c r="AK902" s="32"/>
      <c r="AL902" s="32"/>
      <c r="AM902" s="32"/>
      <c r="AN902" s="32"/>
      <c r="AO902" s="32"/>
      <c r="AP902" s="32"/>
      <c r="AQ902" s="32"/>
      <c r="AR902" s="32"/>
      <c r="AS902" s="32"/>
      <c r="AT902" s="32"/>
      <c r="AU902" s="32"/>
      <c r="AV902" s="32"/>
    </row>
    <row r="903" spans="1:48" ht="28.5" customHeight="1" x14ac:dyDescent="0.25">
      <c r="A903" s="51">
        <f>'OSNOVNA PLAČA'!A903</f>
        <v>894</v>
      </c>
      <c r="B903" s="155" t="str">
        <f>+IF(LEN('OSNOVNA PLAČA'!B903)&gt;0,'OSNOVNA PLAČA'!B903,"")</f>
        <v>A894</v>
      </c>
      <c r="C903" s="52" t="str">
        <f>+IF(LEN('OSNOVNA PLAČA'!C903)&gt;0,'OSNOVNA PLAČA'!C903,"")</f>
        <v/>
      </c>
      <c r="D903" s="54" t="str">
        <f>+IF(LEN('OSNOVNA PLAČA'!D903)&gt;0,'OSNOVNA PLAČA'!D903,"")</f>
        <v/>
      </c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AA903" s="32"/>
      <c r="AB903" s="32"/>
      <c r="AC903" s="32"/>
      <c r="AD903" s="32"/>
      <c r="AE903" s="32"/>
      <c r="AF903" s="32"/>
      <c r="AG903" s="32"/>
      <c r="AH903" s="32"/>
      <c r="AI903" s="32"/>
      <c r="AJ903" s="32"/>
      <c r="AK903" s="32"/>
      <c r="AL903" s="32"/>
      <c r="AM903" s="32"/>
      <c r="AN903" s="32"/>
      <c r="AO903" s="32"/>
      <c r="AP903" s="32"/>
      <c r="AQ903" s="32"/>
      <c r="AR903" s="32"/>
      <c r="AS903" s="32"/>
      <c r="AT903" s="32"/>
      <c r="AU903" s="32"/>
      <c r="AV903" s="32"/>
    </row>
    <row r="904" spans="1:48" ht="28.5" customHeight="1" x14ac:dyDescent="0.25">
      <c r="A904" s="51">
        <f>'OSNOVNA PLAČA'!A904</f>
        <v>895</v>
      </c>
      <c r="B904" s="155" t="str">
        <f>+IF(LEN('OSNOVNA PLAČA'!B904)&gt;0,'OSNOVNA PLAČA'!B904,"")</f>
        <v>A895</v>
      </c>
      <c r="C904" s="52" t="str">
        <f>+IF(LEN('OSNOVNA PLAČA'!C904)&gt;0,'OSNOVNA PLAČA'!C904,"")</f>
        <v/>
      </c>
      <c r="D904" s="54" t="str">
        <f>+IF(LEN('OSNOVNA PLAČA'!D904)&gt;0,'OSNOVNA PLAČA'!D904,"")</f>
        <v/>
      </c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AA904" s="32"/>
      <c r="AB904" s="32"/>
      <c r="AC904" s="32"/>
      <c r="AD904" s="32"/>
      <c r="AE904" s="32"/>
      <c r="AF904" s="32"/>
      <c r="AG904" s="32"/>
      <c r="AH904" s="32"/>
      <c r="AI904" s="32"/>
      <c r="AJ904" s="32"/>
      <c r="AK904" s="32"/>
      <c r="AL904" s="32"/>
      <c r="AM904" s="32"/>
      <c r="AN904" s="32"/>
      <c r="AO904" s="32"/>
      <c r="AP904" s="32"/>
      <c r="AQ904" s="32"/>
      <c r="AR904" s="32"/>
      <c r="AS904" s="32"/>
      <c r="AT904" s="32"/>
      <c r="AU904" s="32"/>
      <c r="AV904" s="32"/>
    </row>
    <row r="905" spans="1:48" ht="28.5" customHeight="1" x14ac:dyDescent="0.25">
      <c r="A905" s="51">
        <f>'OSNOVNA PLAČA'!A905</f>
        <v>896</v>
      </c>
      <c r="B905" s="155" t="str">
        <f>+IF(LEN('OSNOVNA PLAČA'!B905)&gt;0,'OSNOVNA PLAČA'!B905,"")</f>
        <v>A896</v>
      </c>
      <c r="C905" s="52" t="str">
        <f>+IF(LEN('OSNOVNA PLAČA'!C905)&gt;0,'OSNOVNA PLAČA'!C905,"")</f>
        <v/>
      </c>
      <c r="D905" s="54" t="str">
        <f>+IF(LEN('OSNOVNA PLAČA'!D905)&gt;0,'OSNOVNA PLAČA'!D905,"")</f>
        <v/>
      </c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AA905" s="32"/>
      <c r="AB905" s="32"/>
      <c r="AC905" s="32"/>
      <c r="AD905" s="32"/>
      <c r="AE905" s="32"/>
      <c r="AF905" s="32"/>
      <c r="AG905" s="32"/>
      <c r="AH905" s="32"/>
      <c r="AI905" s="32"/>
      <c r="AJ905" s="32"/>
      <c r="AK905" s="32"/>
      <c r="AL905" s="32"/>
      <c r="AM905" s="32"/>
      <c r="AN905" s="32"/>
      <c r="AO905" s="32"/>
      <c r="AP905" s="32"/>
      <c r="AQ905" s="32"/>
      <c r="AR905" s="32"/>
      <c r="AS905" s="32"/>
      <c r="AT905" s="32"/>
      <c r="AU905" s="32"/>
      <c r="AV905" s="32"/>
    </row>
    <row r="906" spans="1:48" ht="28.5" customHeight="1" x14ac:dyDescent="0.25">
      <c r="A906" s="51">
        <f>'OSNOVNA PLAČA'!A906</f>
        <v>897</v>
      </c>
      <c r="B906" s="155" t="str">
        <f>+IF(LEN('OSNOVNA PLAČA'!B906)&gt;0,'OSNOVNA PLAČA'!B906,"")</f>
        <v>A897</v>
      </c>
      <c r="C906" s="52" t="str">
        <f>+IF(LEN('OSNOVNA PLAČA'!C906)&gt;0,'OSNOVNA PLAČA'!C906,"")</f>
        <v/>
      </c>
      <c r="D906" s="54" t="str">
        <f>+IF(LEN('OSNOVNA PLAČA'!D906)&gt;0,'OSNOVNA PLAČA'!D906,"")</f>
        <v/>
      </c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AA906" s="32"/>
      <c r="AB906" s="32"/>
      <c r="AC906" s="32"/>
      <c r="AD906" s="32"/>
      <c r="AE906" s="32"/>
      <c r="AF906" s="32"/>
      <c r="AG906" s="32"/>
      <c r="AH906" s="32"/>
      <c r="AI906" s="32"/>
      <c r="AJ906" s="32"/>
      <c r="AK906" s="32"/>
      <c r="AL906" s="32"/>
      <c r="AM906" s="32"/>
      <c r="AN906" s="32"/>
      <c r="AO906" s="32"/>
      <c r="AP906" s="32"/>
      <c r="AQ906" s="32"/>
      <c r="AR906" s="32"/>
      <c r="AS906" s="32"/>
      <c r="AT906" s="32"/>
      <c r="AU906" s="32"/>
      <c r="AV906" s="32"/>
    </row>
    <row r="907" spans="1:48" ht="28.5" customHeight="1" x14ac:dyDescent="0.25">
      <c r="A907" s="51">
        <f>'OSNOVNA PLAČA'!A907</f>
        <v>898</v>
      </c>
      <c r="B907" s="155" t="str">
        <f>+IF(LEN('OSNOVNA PLAČA'!B907)&gt;0,'OSNOVNA PLAČA'!B907,"")</f>
        <v>A898</v>
      </c>
      <c r="C907" s="52" t="str">
        <f>+IF(LEN('OSNOVNA PLAČA'!C907)&gt;0,'OSNOVNA PLAČA'!C907,"")</f>
        <v/>
      </c>
      <c r="D907" s="54" t="str">
        <f>+IF(LEN('OSNOVNA PLAČA'!D907)&gt;0,'OSNOVNA PLAČA'!D907,"")</f>
        <v/>
      </c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AA907" s="32"/>
      <c r="AB907" s="32"/>
      <c r="AC907" s="32"/>
      <c r="AD907" s="32"/>
      <c r="AE907" s="32"/>
      <c r="AF907" s="32"/>
      <c r="AG907" s="32"/>
      <c r="AH907" s="32"/>
      <c r="AI907" s="32"/>
      <c r="AJ907" s="32"/>
      <c r="AK907" s="32"/>
      <c r="AL907" s="32"/>
      <c r="AM907" s="32"/>
      <c r="AN907" s="32"/>
      <c r="AO907" s="32"/>
      <c r="AP907" s="32"/>
      <c r="AQ907" s="32"/>
      <c r="AR907" s="32"/>
      <c r="AS907" s="32"/>
      <c r="AT907" s="32"/>
      <c r="AU907" s="32"/>
      <c r="AV907" s="32"/>
    </row>
    <row r="908" spans="1:48" ht="28.5" customHeight="1" x14ac:dyDescent="0.25">
      <c r="A908" s="51">
        <f>'OSNOVNA PLAČA'!A908</f>
        <v>899</v>
      </c>
      <c r="B908" s="155" t="str">
        <f>+IF(LEN('OSNOVNA PLAČA'!B908)&gt;0,'OSNOVNA PLAČA'!B908,"")</f>
        <v>A899</v>
      </c>
      <c r="C908" s="52" t="str">
        <f>+IF(LEN('OSNOVNA PLAČA'!C908)&gt;0,'OSNOVNA PLAČA'!C908,"")</f>
        <v/>
      </c>
      <c r="D908" s="54" t="str">
        <f>+IF(LEN('OSNOVNA PLAČA'!D908)&gt;0,'OSNOVNA PLAČA'!D908,"")</f>
        <v/>
      </c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AA908" s="32"/>
      <c r="AB908" s="32"/>
      <c r="AC908" s="32"/>
      <c r="AD908" s="32"/>
      <c r="AE908" s="32"/>
      <c r="AF908" s="32"/>
      <c r="AG908" s="32"/>
      <c r="AH908" s="32"/>
      <c r="AI908" s="32"/>
      <c r="AJ908" s="32"/>
      <c r="AK908" s="32"/>
      <c r="AL908" s="32"/>
      <c r="AM908" s="32"/>
      <c r="AN908" s="32"/>
      <c r="AO908" s="32"/>
      <c r="AP908" s="32"/>
      <c r="AQ908" s="32"/>
      <c r="AR908" s="32"/>
      <c r="AS908" s="32"/>
      <c r="AT908" s="32"/>
      <c r="AU908" s="32"/>
      <c r="AV908" s="32"/>
    </row>
    <row r="909" spans="1:48" ht="28.5" customHeight="1" x14ac:dyDescent="0.25">
      <c r="A909" s="51">
        <f>'OSNOVNA PLAČA'!A909</f>
        <v>900</v>
      </c>
      <c r="B909" s="155" t="str">
        <f>+IF(LEN('OSNOVNA PLAČA'!B909)&gt;0,'OSNOVNA PLAČA'!B909,"")</f>
        <v>A900</v>
      </c>
      <c r="C909" s="52" t="str">
        <f>+IF(LEN('OSNOVNA PLAČA'!C909)&gt;0,'OSNOVNA PLAČA'!C909,"")</f>
        <v/>
      </c>
      <c r="D909" s="54" t="str">
        <f>+IF(LEN('OSNOVNA PLAČA'!D909)&gt;0,'OSNOVNA PLAČA'!D909,"")</f>
        <v/>
      </c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AA909" s="32"/>
      <c r="AB909" s="32"/>
      <c r="AC909" s="32"/>
      <c r="AD909" s="32"/>
      <c r="AE909" s="32"/>
      <c r="AF909" s="32"/>
      <c r="AG909" s="32"/>
      <c r="AH909" s="32"/>
      <c r="AI909" s="32"/>
      <c r="AJ909" s="32"/>
      <c r="AK909" s="32"/>
      <c r="AL909" s="32"/>
      <c r="AM909" s="32"/>
      <c r="AN909" s="32"/>
      <c r="AO909" s="32"/>
      <c r="AP909" s="32"/>
      <c r="AQ909" s="32"/>
      <c r="AR909" s="32"/>
      <c r="AS909" s="32"/>
      <c r="AT909" s="32"/>
      <c r="AU909" s="32"/>
      <c r="AV909" s="32"/>
    </row>
    <row r="910" spans="1:48" ht="28.5" customHeight="1" x14ac:dyDescent="0.25">
      <c r="A910" s="51">
        <f>'OSNOVNA PLAČA'!A910</f>
        <v>901</v>
      </c>
      <c r="B910" s="155" t="str">
        <f>+IF(LEN('OSNOVNA PLAČA'!B910)&gt;0,'OSNOVNA PLAČA'!B910,"")</f>
        <v>A901</v>
      </c>
      <c r="C910" s="52" t="str">
        <f>+IF(LEN('OSNOVNA PLAČA'!C910)&gt;0,'OSNOVNA PLAČA'!C910,"")</f>
        <v/>
      </c>
      <c r="D910" s="54" t="str">
        <f>+IF(LEN('OSNOVNA PLAČA'!D910)&gt;0,'OSNOVNA PLAČA'!D910,"")</f>
        <v/>
      </c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AA910" s="32"/>
      <c r="AB910" s="32"/>
      <c r="AC910" s="32"/>
      <c r="AD910" s="32"/>
      <c r="AE910" s="32"/>
      <c r="AF910" s="32"/>
      <c r="AG910" s="32"/>
      <c r="AH910" s="32"/>
      <c r="AI910" s="32"/>
      <c r="AJ910" s="32"/>
      <c r="AK910" s="32"/>
      <c r="AL910" s="32"/>
      <c r="AM910" s="32"/>
      <c r="AN910" s="32"/>
      <c r="AO910" s="32"/>
      <c r="AP910" s="32"/>
      <c r="AQ910" s="32"/>
      <c r="AR910" s="32"/>
      <c r="AS910" s="32"/>
      <c r="AT910" s="32"/>
      <c r="AU910" s="32"/>
      <c r="AV910" s="32"/>
    </row>
    <row r="911" spans="1:48" ht="28.5" customHeight="1" x14ac:dyDescent="0.25">
      <c r="A911" s="51">
        <f>'OSNOVNA PLAČA'!A911</f>
        <v>902</v>
      </c>
      <c r="B911" s="155" t="str">
        <f>+IF(LEN('OSNOVNA PLAČA'!B911)&gt;0,'OSNOVNA PLAČA'!B911,"")</f>
        <v>A902</v>
      </c>
      <c r="C911" s="52" t="str">
        <f>+IF(LEN('OSNOVNA PLAČA'!C911)&gt;0,'OSNOVNA PLAČA'!C911,"")</f>
        <v/>
      </c>
      <c r="D911" s="54" t="str">
        <f>+IF(LEN('OSNOVNA PLAČA'!D911)&gt;0,'OSNOVNA PLAČA'!D911,"")</f>
        <v/>
      </c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AA911" s="32"/>
      <c r="AB911" s="32"/>
      <c r="AC911" s="32"/>
      <c r="AD911" s="32"/>
      <c r="AE911" s="32"/>
      <c r="AF911" s="32"/>
      <c r="AG911" s="32"/>
      <c r="AH911" s="32"/>
      <c r="AI911" s="32"/>
      <c r="AJ911" s="32"/>
      <c r="AK911" s="32"/>
      <c r="AL911" s="32"/>
      <c r="AM911" s="32"/>
      <c r="AN911" s="32"/>
      <c r="AO911" s="32"/>
      <c r="AP911" s="32"/>
      <c r="AQ911" s="32"/>
      <c r="AR911" s="32"/>
      <c r="AS911" s="32"/>
      <c r="AT911" s="32"/>
      <c r="AU911" s="32"/>
      <c r="AV911" s="32"/>
    </row>
    <row r="912" spans="1:48" ht="28.5" customHeight="1" x14ac:dyDescent="0.25">
      <c r="A912" s="51">
        <f>'OSNOVNA PLAČA'!A912</f>
        <v>903</v>
      </c>
      <c r="B912" s="155" t="str">
        <f>+IF(LEN('OSNOVNA PLAČA'!B912)&gt;0,'OSNOVNA PLAČA'!B912,"")</f>
        <v>A903</v>
      </c>
      <c r="C912" s="52" t="str">
        <f>+IF(LEN('OSNOVNA PLAČA'!C912)&gt;0,'OSNOVNA PLAČA'!C912,"")</f>
        <v/>
      </c>
      <c r="D912" s="54" t="str">
        <f>+IF(LEN('OSNOVNA PLAČA'!D912)&gt;0,'OSNOVNA PLAČA'!D912,"")</f>
        <v/>
      </c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AA912" s="32"/>
      <c r="AB912" s="32"/>
      <c r="AC912" s="32"/>
      <c r="AD912" s="32"/>
      <c r="AE912" s="32"/>
      <c r="AF912" s="32"/>
      <c r="AG912" s="32"/>
      <c r="AH912" s="32"/>
      <c r="AI912" s="32"/>
      <c r="AJ912" s="32"/>
      <c r="AK912" s="32"/>
      <c r="AL912" s="32"/>
      <c r="AM912" s="32"/>
      <c r="AN912" s="32"/>
      <c r="AO912" s="32"/>
      <c r="AP912" s="32"/>
      <c r="AQ912" s="32"/>
      <c r="AR912" s="32"/>
      <c r="AS912" s="32"/>
      <c r="AT912" s="32"/>
      <c r="AU912" s="32"/>
      <c r="AV912" s="32"/>
    </row>
    <row r="913" spans="1:48" ht="28.5" customHeight="1" x14ac:dyDescent="0.25">
      <c r="A913" s="51">
        <f>'OSNOVNA PLAČA'!A913</f>
        <v>904</v>
      </c>
      <c r="B913" s="155" t="str">
        <f>+IF(LEN('OSNOVNA PLAČA'!B913)&gt;0,'OSNOVNA PLAČA'!B913,"")</f>
        <v>A904</v>
      </c>
      <c r="C913" s="52" t="str">
        <f>+IF(LEN('OSNOVNA PLAČA'!C913)&gt;0,'OSNOVNA PLAČA'!C913,"")</f>
        <v/>
      </c>
      <c r="D913" s="54" t="str">
        <f>+IF(LEN('OSNOVNA PLAČA'!D913)&gt;0,'OSNOVNA PLAČA'!D913,"")</f>
        <v/>
      </c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AA913" s="32"/>
      <c r="AB913" s="32"/>
      <c r="AC913" s="32"/>
      <c r="AD913" s="32"/>
      <c r="AE913" s="32"/>
      <c r="AF913" s="32"/>
      <c r="AG913" s="32"/>
      <c r="AH913" s="32"/>
      <c r="AI913" s="32"/>
      <c r="AJ913" s="32"/>
      <c r="AK913" s="32"/>
      <c r="AL913" s="32"/>
      <c r="AM913" s="32"/>
      <c r="AN913" s="32"/>
      <c r="AO913" s="32"/>
      <c r="AP913" s="32"/>
      <c r="AQ913" s="32"/>
      <c r="AR913" s="32"/>
      <c r="AS913" s="32"/>
      <c r="AT913" s="32"/>
      <c r="AU913" s="32"/>
      <c r="AV913" s="32"/>
    </row>
    <row r="914" spans="1:48" ht="28.5" customHeight="1" x14ac:dyDescent="0.25">
      <c r="A914" s="51">
        <f>'OSNOVNA PLAČA'!A914</f>
        <v>905</v>
      </c>
      <c r="B914" s="155" t="str">
        <f>+IF(LEN('OSNOVNA PLAČA'!B914)&gt;0,'OSNOVNA PLAČA'!B914,"")</f>
        <v>A905</v>
      </c>
      <c r="C914" s="52" t="str">
        <f>+IF(LEN('OSNOVNA PLAČA'!C914)&gt;0,'OSNOVNA PLAČA'!C914,"")</f>
        <v/>
      </c>
      <c r="D914" s="54" t="str">
        <f>+IF(LEN('OSNOVNA PLAČA'!D914)&gt;0,'OSNOVNA PLAČA'!D914,"")</f>
        <v/>
      </c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AA914" s="32"/>
      <c r="AB914" s="32"/>
      <c r="AC914" s="32"/>
      <c r="AD914" s="32"/>
      <c r="AE914" s="32"/>
      <c r="AF914" s="32"/>
      <c r="AG914" s="32"/>
      <c r="AH914" s="32"/>
      <c r="AI914" s="32"/>
      <c r="AJ914" s="32"/>
      <c r="AK914" s="32"/>
      <c r="AL914" s="32"/>
      <c r="AM914" s="32"/>
      <c r="AN914" s="32"/>
      <c r="AO914" s="32"/>
      <c r="AP914" s="32"/>
      <c r="AQ914" s="32"/>
      <c r="AR914" s="32"/>
      <c r="AS914" s="32"/>
      <c r="AT914" s="32"/>
      <c r="AU914" s="32"/>
      <c r="AV914" s="32"/>
    </row>
    <row r="915" spans="1:48" ht="28.5" customHeight="1" x14ac:dyDescent="0.25">
      <c r="A915" s="51">
        <f>'OSNOVNA PLAČA'!A915</f>
        <v>906</v>
      </c>
      <c r="B915" s="155" t="str">
        <f>+IF(LEN('OSNOVNA PLAČA'!B915)&gt;0,'OSNOVNA PLAČA'!B915,"")</f>
        <v>A906</v>
      </c>
      <c r="C915" s="52" t="str">
        <f>+IF(LEN('OSNOVNA PLAČA'!C915)&gt;0,'OSNOVNA PLAČA'!C915,"")</f>
        <v/>
      </c>
      <c r="D915" s="54" t="str">
        <f>+IF(LEN('OSNOVNA PLAČA'!D915)&gt;0,'OSNOVNA PLAČA'!D915,"")</f>
        <v/>
      </c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AA915" s="32"/>
      <c r="AB915" s="32"/>
      <c r="AC915" s="32"/>
      <c r="AD915" s="32"/>
      <c r="AE915" s="32"/>
      <c r="AF915" s="32"/>
      <c r="AG915" s="32"/>
      <c r="AH915" s="32"/>
      <c r="AI915" s="32"/>
      <c r="AJ915" s="32"/>
      <c r="AK915" s="32"/>
      <c r="AL915" s="32"/>
      <c r="AM915" s="32"/>
      <c r="AN915" s="32"/>
      <c r="AO915" s="32"/>
      <c r="AP915" s="32"/>
      <c r="AQ915" s="32"/>
      <c r="AR915" s="32"/>
      <c r="AS915" s="32"/>
      <c r="AT915" s="32"/>
      <c r="AU915" s="32"/>
      <c r="AV915" s="32"/>
    </row>
    <row r="916" spans="1:48" ht="28.5" customHeight="1" x14ac:dyDescent="0.25">
      <c r="A916" s="51">
        <f>'OSNOVNA PLAČA'!A916</f>
        <v>907</v>
      </c>
      <c r="B916" s="155" t="str">
        <f>+IF(LEN('OSNOVNA PLAČA'!B916)&gt;0,'OSNOVNA PLAČA'!B916,"")</f>
        <v>A907</v>
      </c>
      <c r="C916" s="52" t="str">
        <f>+IF(LEN('OSNOVNA PLAČA'!C916)&gt;0,'OSNOVNA PLAČA'!C916,"")</f>
        <v/>
      </c>
      <c r="D916" s="54" t="str">
        <f>+IF(LEN('OSNOVNA PLAČA'!D916)&gt;0,'OSNOVNA PLAČA'!D916,"")</f>
        <v/>
      </c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AA916" s="32"/>
      <c r="AB916" s="32"/>
      <c r="AC916" s="32"/>
      <c r="AD916" s="32"/>
      <c r="AE916" s="32"/>
      <c r="AF916" s="32"/>
      <c r="AG916" s="32"/>
      <c r="AH916" s="32"/>
      <c r="AI916" s="32"/>
      <c r="AJ916" s="32"/>
      <c r="AK916" s="32"/>
      <c r="AL916" s="32"/>
      <c r="AM916" s="32"/>
      <c r="AN916" s="32"/>
      <c r="AO916" s="32"/>
      <c r="AP916" s="32"/>
      <c r="AQ916" s="32"/>
      <c r="AR916" s="32"/>
      <c r="AS916" s="32"/>
      <c r="AT916" s="32"/>
      <c r="AU916" s="32"/>
      <c r="AV916" s="32"/>
    </row>
    <row r="917" spans="1:48" ht="28.5" customHeight="1" x14ac:dyDescent="0.25">
      <c r="A917" s="51">
        <f>'OSNOVNA PLAČA'!A917</f>
        <v>908</v>
      </c>
      <c r="B917" s="155" t="str">
        <f>+IF(LEN('OSNOVNA PLAČA'!B917)&gt;0,'OSNOVNA PLAČA'!B917,"")</f>
        <v>A908</v>
      </c>
      <c r="C917" s="52" t="str">
        <f>+IF(LEN('OSNOVNA PLAČA'!C917)&gt;0,'OSNOVNA PLAČA'!C917,"")</f>
        <v/>
      </c>
      <c r="D917" s="54" t="str">
        <f>+IF(LEN('OSNOVNA PLAČA'!D917)&gt;0,'OSNOVNA PLAČA'!D917,"")</f>
        <v/>
      </c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AA917" s="32"/>
      <c r="AB917" s="32"/>
      <c r="AC917" s="32"/>
      <c r="AD917" s="32"/>
      <c r="AE917" s="32"/>
      <c r="AF917" s="32"/>
      <c r="AG917" s="32"/>
      <c r="AH917" s="32"/>
      <c r="AI917" s="32"/>
      <c r="AJ917" s="32"/>
      <c r="AK917" s="32"/>
      <c r="AL917" s="32"/>
      <c r="AM917" s="32"/>
      <c r="AN917" s="32"/>
      <c r="AO917" s="32"/>
      <c r="AP917" s="32"/>
      <c r="AQ917" s="32"/>
      <c r="AR917" s="32"/>
      <c r="AS917" s="32"/>
      <c r="AT917" s="32"/>
      <c r="AU917" s="32"/>
      <c r="AV917" s="32"/>
    </row>
    <row r="918" spans="1:48" ht="28.5" customHeight="1" x14ac:dyDescent="0.25">
      <c r="A918" s="51">
        <f>'OSNOVNA PLAČA'!A918</f>
        <v>909</v>
      </c>
      <c r="B918" s="155" t="str">
        <f>+IF(LEN('OSNOVNA PLAČA'!B918)&gt;0,'OSNOVNA PLAČA'!B918,"")</f>
        <v>A909</v>
      </c>
      <c r="C918" s="52" t="str">
        <f>+IF(LEN('OSNOVNA PLAČA'!C918)&gt;0,'OSNOVNA PLAČA'!C918,"")</f>
        <v/>
      </c>
      <c r="D918" s="54" t="str">
        <f>+IF(LEN('OSNOVNA PLAČA'!D918)&gt;0,'OSNOVNA PLAČA'!D918,"")</f>
        <v/>
      </c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AA918" s="32"/>
      <c r="AB918" s="32"/>
      <c r="AC918" s="32"/>
      <c r="AD918" s="32"/>
      <c r="AE918" s="32"/>
      <c r="AF918" s="32"/>
      <c r="AG918" s="32"/>
      <c r="AH918" s="32"/>
      <c r="AI918" s="32"/>
      <c r="AJ918" s="32"/>
      <c r="AK918" s="32"/>
      <c r="AL918" s="32"/>
      <c r="AM918" s="32"/>
      <c r="AN918" s="32"/>
      <c r="AO918" s="32"/>
      <c r="AP918" s="32"/>
      <c r="AQ918" s="32"/>
      <c r="AR918" s="32"/>
      <c r="AS918" s="32"/>
      <c r="AT918" s="32"/>
      <c r="AU918" s="32"/>
      <c r="AV918" s="32"/>
    </row>
    <row r="919" spans="1:48" ht="28.5" customHeight="1" x14ac:dyDescent="0.25">
      <c r="A919" s="51">
        <f>'OSNOVNA PLAČA'!A919</f>
        <v>910</v>
      </c>
      <c r="B919" s="155" t="str">
        <f>+IF(LEN('OSNOVNA PLAČA'!B919)&gt;0,'OSNOVNA PLAČA'!B919,"")</f>
        <v>A910</v>
      </c>
      <c r="C919" s="52" t="str">
        <f>+IF(LEN('OSNOVNA PLAČA'!C919)&gt;0,'OSNOVNA PLAČA'!C919,"")</f>
        <v/>
      </c>
      <c r="D919" s="54" t="str">
        <f>+IF(LEN('OSNOVNA PLAČA'!D919)&gt;0,'OSNOVNA PLAČA'!D919,"")</f>
        <v/>
      </c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AA919" s="32"/>
      <c r="AB919" s="32"/>
      <c r="AC919" s="32"/>
      <c r="AD919" s="32"/>
      <c r="AE919" s="32"/>
      <c r="AF919" s="32"/>
      <c r="AG919" s="32"/>
      <c r="AH919" s="32"/>
      <c r="AI919" s="32"/>
      <c r="AJ919" s="32"/>
      <c r="AK919" s="32"/>
      <c r="AL919" s="32"/>
      <c r="AM919" s="32"/>
      <c r="AN919" s="32"/>
      <c r="AO919" s="32"/>
      <c r="AP919" s="32"/>
      <c r="AQ919" s="32"/>
      <c r="AR919" s="32"/>
      <c r="AS919" s="32"/>
      <c r="AT919" s="32"/>
      <c r="AU919" s="32"/>
      <c r="AV919" s="32"/>
    </row>
    <row r="920" spans="1:48" ht="28.5" customHeight="1" x14ac:dyDescent="0.25">
      <c r="A920" s="51">
        <f>'OSNOVNA PLAČA'!A920</f>
        <v>911</v>
      </c>
      <c r="B920" s="155" t="str">
        <f>+IF(LEN('OSNOVNA PLAČA'!B920)&gt;0,'OSNOVNA PLAČA'!B920,"")</f>
        <v>A911</v>
      </c>
      <c r="C920" s="52" t="str">
        <f>+IF(LEN('OSNOVNA PLAČA'!C920)&gt;0,'OSNOVNA PLAČA'!C920,"")</f>
        <v/>
      </c>
      <c r="D920" s="54" t="str">
        <f>+IF(LEN('OSNOVNA PLAČA'!D920)&gt;0,'OSNOVNA PLAČA'!D920,"")</f>
        <v/>
      </c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AA920" s="32"/>
      <c r="AB920" s="32"/>
      <c r="AC920" s="32"/>
      <c r="AD920" s="32"/>
      <c r="AE920" s="32"/>
      <c r="AF920" s="32"/>
      <c r="AG920" s="32"/>
      <c r="AH920" s="32"/>
      <c r="AI920" s="32"/>
      <c r="AJ920" s="32"/>
      <c r="AK920" s="32"/>
      <c r="AL920" s="32"/>
      <c r="AM920" s="32"/>
      <c r="AN920" s="32"/>
      <c r="AO920" s="32"/>
      <c r="AP920" s="32"/>
      <c r="AQ920" s="32"/>
      <c r="AR920" s="32"/>
      <c r="AS920" s="32"/>
      <c r="AT920" s="32"/>
      <c r="AU920" s="32"/>
      <c r="AV920" s="32"/>
    </row>
    <row r="921" spans="1:48" ht="28.5" customHeight="1" x14ac:dyDescent="0.25">
      <c r="A921" s="51">
        <f>'OSNOVNA PLAČA'!A921</f>
        <v>912</v>
      </c>
      <c r="B921" s="155" t="str">
        <f>+IF(LEN('OSNOVNA PLAČA'!B921)&gt;0,'OSNOVNA PLAČA'!B921,"")</f>
        <v>A912</v>
      </c>
      <c r="C921" s="52" t="str">
        <f>+IF(LEN('OSNOVNA PLAČA'!C921)&gt;0,'OSNOVNA PLAČA'!C921,"")</f>
        <v/>
      </c>
      <c r="D921" s="54" t="str">
        <f>+IF(LEN('OSNOVNA PLAČA'!D921)&gt;0,'OSNOVNA PLAČA'!D921,"")</f>
        <v/>
      </c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AA921" s="32"/>
      <c r="AB921" s="32"/>
      <c r="AC921" s="32"/>
      <c r="AD921" s="32"/>
      <c r="AE921" s="32"/>
      <c r="AF921" s="32"/>
      <c r="AG921" s="32"/>
      <c r="AH921" s="32"/>
      <c r="AI921" s="32"/>
      <c r="AJ921" s="32"/>
      <c r="AK921" s="32"/>
      <c r="AL921" s="32"/>
      <c r="AM921" s="32"/>
      <c r="AN921" s="32"/>
      <c r="AO921" s="32"/>
      <c r="AP921" s="32"/>
      <c r="AQ921" s="32"/>
      <c r="AR921" s="32"/>
      <c r="AS921" s="32"/>
      <c r="AT921" s="32"/>
      <c r="AU921" s="32"/>
      <c r="AV921" s="32"/>
    </row>
    <row r="922" spans="1:48" ht="28.5" customHeight="1" x14ac:dyDescent="0.25">
      <c r="A922" s="51">
        <f>'OSNOVNA PLAČA'!A922</f>
        <v>913</v>
      </c>
      <c r="B922" s="155" t="str">
        <f>+IF(LEN('OSNOVNA PLAČA'!B922)&gt;0,'OSNOVNA PLAČA'!B922,"")</f>
        <v>A913</v>
      </c>
      <c r="C922" s="52" t="str">
        <f>+IF(LEN('OSNOVNA PLAČA'!C922)&gt;0,'OSNOVNA PLAČA'!C922,"")</f>
        <v/>
      </c>
      <c r="D922" s="54" t="str">
        <f>+IF(LEN('OSNOVNA PLAČA'!D922)&gt;0,'OSNOVNA PLAČA'!D922,"")</f>
        <v/>
      </c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AA922" s="32"/>
      <c r="AB922" s="32"/>
      <c r="AC922" s="32"/>
      <c r="AD922" s="32"/>
      <c r="AE922" s="32"/>
      <c r="AF922" s="32"/>
      <c r="AG922" s="32"/>
      <c r="AH922" s="32"/>
      <c r="AI922" s="32"/>
      <c r="AJ922" s="32"/>
      <c r="AK922" s="32"/>
      <c r="AL922" s="32"/>
      <c r="AM922" s="32"/>
      <c r="AN922" s="32"/>
      <c r="AO922" s="32"/>
      <c r="AP922" s="32"/>
      <c r="AQ922" s="32"/>
      <c r="AR922" s="32"/>
      <c r="AS922" s="32"/>
      <c r="AT922" s="32"/>
      <c r="AU922" s="32"/>
      <c r="AV922" s="32"/>
    </row>
    <row r="923" spans="1:48" ht="28.5" customHeight="1" x14ac:dyDescent="0.25">
      <c r="A923" s="51">
        <f>'OSNOVNA PLAČA'!A923</f>
        <v>914</v>
      </c>
      <c r="B923" s="155" t="str">
        <f>+IF(LEN('OSNOVNA PLAČA'!B923)&gt;0,'OSNOVNA PLAČA'!B923,"")</f>
        <v>A914</v>
      </c>
      <c r="C923" s="52" t="str">
        <f>+IF(LEN('OSNOVNA PLAČA'!C923)&gt;0,'OSNOVNA PLAČA'!C923,"")</f>
        <v/>
      </c>
      <c r="D923" s="54" t="str">
        <f>+IF(LEN('OSNOVNA PLAČA'!D923)&gt;0,'OSNOVNA PLAČA'!D923,"")</f>
        <v/>
      </c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AA923" s="32"/>
      <c r="AB923" s="32"/>
      <c r="AC923" s="32"/>
      <c r="AD923" s="32"/>
      <c r="AE923" s="32"/>
      <c r="AF923" s="32"/>
      <c r="AG923" s="32"/>
      <c r="AH923" s="32"/>
      <c r="AI923" s="32"/>
      <c r="AJ923" s="32"/>
      <c r="AK923" s="32"/>
      <c r="AL923" s="32"/>
      <c r="AM923" s="32"/>
      <c r="AN923" s="32"/>
      <c r="AO923" s="32"/>
      <c r="AP923" s="32"/>
      <c r="AQ923" s="32"/>
      <c r="AR923" s="32"/>
      <c r="AS923" s="32"/>
      <c r="AT923" s="32"/>
      <c r="AU923" s="32"/>
      <c r="AV923" s="32"/>
    </row>
    <row r="924" spans="1:48" ht="28.5" customHeight="1" x14ac:dyDescent="0.25">
      <c r="A924" s="51">
        <f>'OSNOVNA PLAČA'!A924</f>
        <v>915</v>
      </c>
      <c r="B924" s="155" t="str">
        <f>+IF(LEN('OSNOVNA PLAČA'!B924)&gt;0,'OSNOVNA PLAČA'!B924,"")</f>
        <v>A915</v>
      </c>
      <c r="C924" s="52" t="str">
        <f>+IF(LEN('OSNOVNA PLAČA'!C924)&gt;0,'OSNOVNA PLAČA'!C924,"")</f>
        <v/>
      </c>
      <c r="D924" s="54" t="str">
        <f>+IF(LEN('OSNOVNA PLAČA'!D924)&gt;0,'OSNOVNA PLAČA'!D924,"")</f>
        <v/>
      </c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AA924" s="32"/>
      <c r="AB924" s="32"/>
      <c r="AC924" s="32"/>
      <c r="AD924" s="32"/>
      <c r="AE924" s="32"/>
      <c r="AF924" s="32"/>
      <c r="AG924" s="32"/>
      <c r="AH924" s="32"/>
      <c r="AI924" s="32"/>
      <c r="AJ924" s="32"/>
      <c r="AK924" s="32"/>
      <c r="AL924" s="32"/>
      <c r="AM924" s="32"/>
      <c r="AN924" s="32"/>
      <c r="AO924" s="32"/>
      <c r="AP924" s="32"/>
      <c r="AQ924" s="32"/>
      <c r="AR924" s="32"/>
      <c r="AS924" s="32"/>
      <c r="AT924" s="32"/>
      <c r="AU924" s="32"/>
      <c r="AV924" s="32"/>
    </row>
    <row r="925" spans="1:48" ht="28.5" customHeight="1" x14ac:dyDescent="0.25">
      <c r="A925" s="51">
        <f>'OSNOVNA PLAČA'!A925</f>
        <v>916</v>
      </c>
      <c r="B925" s="155" t="str">
        <f>+IF(LEN('OSNOVNA PLAČA'!B925)&gt;0,'OSNOVNA PLAČA'!B925,"")</f>
        <v>A916</v>
      </c>
      <c r="C925" s="52" t="str">
        <f>+IF(LEN('OSNOVNA PLAČA'!C925)&gt;0,'OSNOVNA PLAČA'!C925,"")</f>
        <v/>
      </c>
      <c r="D925" s="54" t="str">
        <f>+IF(LEN('OSNOVNA PLAČA'!D925)&gt;0,'OSNOVNA PLAČA'!D925,"")</f>
        <v/>
      </c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AA925" s="32"/>
      <c r="AB925" s="32"/>
      <c r="AC925" s="32"/>
      <c r="AD925" s="32"/>
      <c r="AE925" s="32"/>
      <c r="AF925" s="32"/>
      <c r="AG925" s="32"/>
      <c r="AH925" s="32"/>
      <c r="AI925" s="32"/>
      <c r="AJ925" s="32"/>
      <c r="AK925" s="32"/>
      <c r="AL925" s="32"/>
      <c r="AM925" s="32"/>
      <c r="AN925" s="32"/>
      <c r="AO925" s="32"/>
      <c r="AP925" s="32"/>
      <c r="AQ925" s="32"/>
      <c r="AR925" s="32"/>
      <c r="AS925" s="32"/>
      <c r="AT925" s="32"/>
      <c r="AU925" s="32"/>
      <c r="AV925" s="32"/>
    </row>
    <row r="926" spans="1:48" ht="28.5" customHeight="1" x14ac:dyDescent="0.25">
      <c r="A926" s="51">
        <f>'OSNOVNA PLAČA'!A926</f>
        <v>917</v>
      </c>
      <c r="B926" s="155" t="str">
        <f>+IF(LEN('OSNOVNA PLAČA'!B926)&gt;0,'OSNOVNA PLAČA'!B926,"")</f>
        <v>A917</v>
      </c>
      <c r="C926" s="52" t="str">
        <f>+IF(LEN('OSNOVNA PLAČA'!C926)&gt;0,'OSNOVNA PLAČA'!C926,"")</f>
        <v/>
      </c>
      <c r="D926" s="54" t="str">
        <f>+IF(LEN('OSNOVNA PLAČA'!D926)&gt;0,'OSNOVNA PLAČA'!D926,"")</f>
        <v/>
      </c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AA926" s="32"/>
      <c r="AB926" s="32"/>
      <c r="AC926" s="32"/>
      <c r="AD926" s="32"/>
      <c r="AE926" s="32"/>
      <c r="AF926" s="32"/>
      <c r="AG926" s="32"/>
      <c r="AH926" s="32"/>
      <c r="AI926" s="32"/>
      <c r="AJ926" s="32"/>
      <c r="AK926" s="32"/>
      <c r="AL926" s="32"/>
      <c r="AM926" s="32"/>
      <c r="AN926" s="32"/>
      <c r="AO926" s="32"/>
      <c r="AP926" s="32"/>
      <c r="AQ926" s="32"/>
      <c r="AR926" s="32"/>
      <c r="AS926" s="32"/>
      <c r="AT926" s="32"/>
      <c r="AU926" s="32"/>
      <c r="AV926" s="32"/>
    </row>
    <row r="927" spans="1:48" ht="28.5" customHeight="1" x14ac:dyDescent="0.25">
      <c r="A927" s="51">
        <f>'OSNOVNA PLAČA'!A927</f>
        <v>918</v>
      </c>
      <c r="B927" s="155" t="str">
        <f>+IF(LEN('OSNOVNA PLAČA'!B927)&gt;0,'OSNOVNA PLAČA'!B927,"")</f>
        <v>A918</v>
      </c>
      <c r="C927" s="52" t="str">
        <f>+IF(LEN('OSNOVNA PLAČA'!C927)&gt;0,'OSNOVNA PLAČA'!C927,"")</f>
        <v/>
      </c>
      <c r="D927" s="54" t="str">
        <f>+IF(LEN('OSNOVNA PLAČA'!D927)&gt;0,'OSNOVNA PLAČA'!D927,"")</f>
        <v/>
      </c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AA927" s="32"/>
      <c r="AB927" s="32"/>
      <c r="AC927" s="32"/>
      <c r="AD927" s="32"/>
      <c r="AE927" s="32"/>
      <c r="AF927" s="32"/>
      <c r="AG927" s="32"/>
      <c r="AH927" s="32"/>
      <c r="AI927" s="32"/>
      <c r="AJ927" s="32"/>
      <c r="AK927" s="32"/>
      <c r="AL927" s="32"/>
      <c r="AM927" s="32"/>
      <c r="AN927" s="32"/>
      <c r="AO927" s="32"/>
      <c r="AP927" s="32"/>
      <c r="AQ927" s="32"/>
      <c r="AR927" s="32"/>
      <c r="AS927" s="32"/>
      <c r="AT927" s="32"/>
      <c r="AU927" s="32"/>
      <c r="AV927" s="32"/>
    </row>
    <row r="928" spans="1:48" ht="28.5" customHeight="1" x14ac:dyDescent="0.25">
      <c r="A928" s="51">
        <f>'OSNOVNA PLAČA'!A928</f>
        <v>919</v>
      </c>
      <c r="B928" s="155" t="str">
        <f>+IF(LEN('OSNOVNA PLAČA'!B928)&gt;0,'OSNOVNA PLAČA'!B928,"")</f>
        <v>A919</v>
      </c>
      <c r="C928" s="52" t="str">
        <f>+IF(LEN('OSNOVNA PLAČA'!C928)&gt;0,'OSNOVNA PLAČA'!C928,"")</f>
        <v/>
      </c>
      <c r="D928" s="54" t="str">
        <f>+IF(LEN('OSNOVNA PLAČA'!D928)&gt;0,'OSNOVNA PLAČA'!D928,"")</f>
        <v/>
      </c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AA928" s="32"/>
      <c r="AB928" s="32"/>
      <c r="AC928" s="32"/>
      <c r="AD928" s="32"/>
      <c r="AE928" s="32"/>
      <c r="AF928" s="32"/>
      <c r="AG928" s="32"/>
      <c r="AH928" s="32"/>
      <c r="AI928" s="32"/>
      <c r="AJ928" s="32"/>
      <c r="AK928" s="32"/>
      <c r="AL928" s="32"/>
      <c r="AM928" s="32"/>
      <c r="AN928" s="32"/>
      <c r="AO928" s="32"/>
      <c r="AP928" s="32"/>
      <c r="AQ928" s="32"/>
      <c r="AR928" s="32"/>
      <c r="AS928" s="32"/>
      <c r="AT928" s="32"/>
      <c r="AU928" s="32"/>
      <c r="AV928" s="32"/>
    </row>
    <row r="929" spans="1:48" ht="28.5" customHeight="1" x14ac:dyDescent="0.25">
      <c r="A929" s="51">
        <f>'OSNOVNA PLAČA'!A929</f>
        <v>920</v>
      </c>
      <c r="B929" s="155" t="str">
        <f>+IF(LEN('OSNOVNA PLAČA'!B929)&gt;0,'OSNOVNA PLAČA'!B929,"")</f>
        <v>A920</v>
      </c>
      <c r="C929" s="52" t="str">
        <f>+IF(LEN('OSNOVNA PLAČA'!C929)&gt;0,'OSNOVNA PLAČA'!C929,"")</f>
        <v/>
      </c>
      <c r="D929" s="54" t="str">
        <f>+IF(LEN('OSNOVNA PLAČA'!D929)&gt;0,'OSNOVNA PLAČA'!D929,"")</f>
        <v/>
      </c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AA929" s="32"/>
      <c r="AB929" s="32"/>
      <c r="AC929" s="32"/>
      <c r="AD929" s="32"/>
      <c r="AE929" s="32"/>
      <c r="AF929" s="32"/>
      <c r="AG929" s="32"/>
      <c r="AH929" s="32"/>
      <c r="AI929" s="32"/>
      <c r="AJ929" s="32"/>
      <c r="AK929" s="32"/>
      <c r="AL929" s="32"/>
      <c r="AM929" s="32"/>
      <c r="AN929" s="32"/>
      <c r="AO929" s="32"/>
      <c r="AP929" s="32"/>
      <c r="AQ929" s="32"/>
      <c r="AR929" s="32"/>
      <c r="AS929" s="32"/>
      <c r="AT929" s="32"/>
      <c r="AU929" s="32"/>
      <c r="AV929" s="32"/>
    </row>
    <row r="930" spans="1:48" ht="28.5" customHeight="1" x14ac:dyDescent="0.25">
      <c r="A930" s="51">
        <f>'OSNOVNA PLAČA'!A930</f>
        <v>921</v>
      </c>
      <c r="B930" s="155" t="str">
        <f>+IF(LEN('OSNOVNA PLAČA'!B930)&gt;0,'OSNOVNA PLAČA'!B930,"")</f>
        <v>A921</v>
      </c>
      <c r="C930" s="52" t="str">
        <f>+IF(LEN('OSNOVNA PLAČA'!C930)&gt;0,'OSNOVNA PLAČA'!C930,"")</f>
        <v/>
      </c>
      <c r="D930" s="54" t="str">
        <f>+IF(LEN('OSNOVNA PLAČA'!D930)&gt;0,'OSNOVNA PLAČA'!D930,"")</f>
        <v/>
      </c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AA930" s="32"/>
      <c r="AB930" s="32"/>
      <c r="AC930" s="32"/>
      <c r="AD930" s="32"/>
      <c r="AE930" s="32"/>
      <c r="AF930" s="32"/>
      <c r="AG930" s="32"/>
      <c r="AH930" s="32"/>
      <c r="AI930" s="32"/>
      <c r="AJ930" s="32"/>
      <c r="AK930" s="32"/>
      <c r="AL930" s="32"/>
      <c r="AM930" s="32"/>
      <c r="AN930" s="32"/>
      <c r="AO930" s="32"/>
      <c r="AP930" s="32"/>
      <c r="AQ930" s="32"/>
      <c r="AR930" s="32"/>
      <c r="AS930" s="32"/>
      <c r="AT930" s="32"/>
      <c r="AU930" s="32"/>
      <c r="AV930" s="32"/>
    </row>
    <row r="931" spans="1:48" ht="28.5" customHeight="1" x14ac:dyDescent="0.25">
      <c r="A931" s="51">
        <f>'OSNOVNA PLAČA'!A931</f>
        <v>922</v>
      </c>
      <c r="B931" s="155" t="str">
        <f>+IF(LEN('OSNOVNA PLAČA'!B931)&gt;0,'OSNOVNA PLAČA'!B931,"")</f>
        <v>A922</v>
      </c>
      <c r="C931" s="52" t="str">
        <f>+IF(LEN('OSNOVNA PLAČA'!C931)&gt;0,'OSNOVNA PLAČA'!C931,"")</f>
        <v/>
      </c>
      <c r="D931" s="54" t="str">
        <f>+IF(LEN('OSNOVNA PLAČA'!D931)&gt;0,'OSNOVNA PLAČA'!D931,"")</f>
        <v/>
      </c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AA931" s="32"/>
      <c r="AB931" s="32"/>
      <c r="AC931" s="32"/>
      <c r="AD931" s="32"/>
      <c r="AE931" s="32"/>
      <c r="AF931" s="32"/>
      <c r="AG931" s="32"/>
      <c r="AH931" s="32"/>
      <c r="AI931" s="32"/>
      <c r="AJ931" s="32"/>
      <c r="AK931" s="32"/>
      <c r="AL931" s="32"/>
      <c r="AM931" s="32"/>
      <c r="AN931" s="32"/>
      <c r="AO931" s="32"/>
      <c r="AP931" s="32"/>
      <c r="AQ931" s="32"/>
      <c r="AR931" s="32"/>
      <c r="AS931" s="32"/>
      <c r="AT931" s="32"/>
      <c r="AU931" s="32"/>
      <c r="AV931" s="32"/>
    </row>
    <row r="932" spans="1:48" ht="28.5" customHeight="1" x14ac:dyDescent="0.25">
      <c r="A932" s="51">
        <f>'OSNOVNA PLAČA'!A932</f>
        <v>923</v>
      </c>
      <c r="B932" s="155" t="str">
        <f>+IF(LEN('OSNOVNA PLAČA'!B932)&gt;0,'OSNOVNA PLAČA'!B932,"")</f>
        <v>A923</v>
      </c>
      <c r="C932" s="52" t="str">
        <f>+IF(LEN('OSNOVNA PLAČA'!C932)&gt;0,'OSNOVNA PLAČA'!C932,"")</f>
        <v/>
      </c>
      <c r="D932" s="54" t="str">
        <f>+IF(LEN('OSNOVNA PLAČA'!D932)&gt;0,'OSNOVNA PLAČA'!D932,"")</f>
        <v/>
      </c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AA932" s="32"/>
      <c r="AB932" s="32"/>
      <c r="AC932" s="32"/>
      <c r="AD932" s="32"/>
      <c r="AE932" s="32"/>
      <c r="AF932" s="32"/>
      <c r="AG932" s="32"/>
      <c r="AH932" s="32"/>
      <c r="AI932" s="32"/>
      <c r="AJ932" s="32"/>
      <c r="AK932" s="32"/>
      <c r="AL932" s="32"/>
      <c r="AM932" s="32"/>
      <c r="AN932" s="32"/>
      <c r="AO932" s="32"/>
      <c r="AP932" s="32"/>
      <c r="AQ932" s="32"/>
      <c r="AR932" s="32"/>
      <c r="AS932" s="32"/>
      <c r="AT932" s="32"/>
      <c r="AU932" s="32"/>
      <c r="AV932" s="32"/>
    </row>
    <row r="933" spans="1:48" ht="28.5" customHeight="1" x14ac:dyDescent="0.25">
      <c r="A933" s="51">
        <f>'OSNOVNA PLAČA'!A933</f>
        <v>924</v>
      </c>
      <c r="B933" s="155" t="str">
        <f>+IF(LEN('OSNOVNA PLAČA'!B933)&gt;0,'OSNOVNA PLAČA'!B933,"")</f>
        <v>A924</v>
      </c>
      <c r="C933" s="52" t="str">
        <f>+IF(LEN('OSNOVNA PLAČA'!C933)&gt;0,'OSNOVNA PLAČA'!C933,"")</f>
        <v/>
      </c>
      <c r="D933" s="54" t="str">
        <f>+IF(LEN('OSNOVNA PLAČA'!D933)&gt;0,'OSNOVNA PLAČA'!D933,"")</f>
        <v/>
      </c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AA933" s="32"/>
      <c r="AB933" s="32"/>
      <c r="AC933" s="32"/>
      <c r="AD933" s="32"/>
      <c r="AE933" s="32"/>
      <c r="AF933" s="32"/>
      <c r="AG933" s="32"/>
      <c r="AH933" s="32"/>
      <c r="AI933" s="32"/>
      <c r="AJ933" s="32"/>
      <c r="AK933" s="32"/>
      <c r="AL933" s="32"/>
      <c r="AM933" s="32"/>
      <c r="AN933" s="32"/>
      <c r="AO933" s="32"/>
      <c r="AP933" s="32"/>
      <c r="AQ933" s="32"/>
      <c r="AR933" s="32"/>
      <c r="AS933" s="32"/>
      <c r="AT933" s="32"/>
      <c r="AU933" s="32"/>
      <c r="AV933" s="32"/>
    </row>
    <row r="934" spans="1:48" ht="28.5" customHeight="1" x14ac:dyDescent="0.25">
      <c r="A934" s="51">
        <f>'OSNOVNA PLAČA'!A934</f>
        <v>925</v>
      </c>
      <c r="B934" s="155" t="str">
        <f>+IF(LEN('OSNOVNA PLAČA'!B934)&gt;0,'OSNOVNA PLAČA'!B934,"")</f>
        <v>A925</v>
      </c>
      <c r="C934" s="52" t="str">
        <f>+IF(LEN('OSNOVNA PLAČA'!C934)&gt;0,'OSNOVNA PLAČA'!C934,"")</f>
        <v/>
      </c>
      <c r="D934" s="54" t="str">
        <f>+IF(LEN('OSNOVNA PLAČA'!D934)&gt;0,'OSNOVNA PLAČA'!D934,"")</f>
        <v/>
      </c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AA934" s="32"/>
      <c r="AB934" s="32"/>
      <c r="AC934" s="32"/>
      <c r="AD934" s="32"/>
      <c r="AE934" s="32"/>
      <c r="AF934" s="32"/>
      <c r="AG934" s="32"/>
      <c r="AH934" s="32"/>
      <c r="AI934" s="32"/>
      <c r="AJ934" s="32"/>
      <c r="AK934" s="32"/>
      <c r="AL934" s="32"/>
      <c r="AM934" s="32"/>
      <c r="AN934" s="32"/>
      <c r="AO934" s="32"/>
      <c r="AP934" s="32"/>
      <c r="AQ934" s="32"/>
      <c r="AR934" s="32"/>
      <c r="AS934" s="32"/>
      <c r="AT934" s="32"/>
      <c r="AU934" s="32"/>
      <c r="AV934" s="32"/>
    </row>
    <row r="935" spans="1:48" ht="28.5" customHeight="1" x14ac:dyDescent="0.25">
      <c r="A935" s="51">
        <f>'OSNOVNA PLAČA'!A935</f>
        <v>926</v>
      </c>
      <c r="B935" s="155" t="str">
        <f>+IF(LEN('OSNOVNA PLAČA'!B935)&gt;0,'OSNOVNA PLAČA'!B935,"")</f>
        <v>A926</v>
      </c>
      <c r="C935" s="52" t="str">
        <f>+IF(LEN('OSNOVNA PLAČA'!C935)&gt;0,'OSNOVNA PLAČA'!C935,"")</f>
        <v/>
      </c>
      <c r="D935" s="54" t="str">
        <f>+IF(LEN('OSNOVNA PLAČA'!D935)&gt;0,'OSNOVNA PLAČA'!D935,"")</f>
        <v/>
      </c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AA935" s="32"/>
      <c r="AB935" s="32"/>
      <c r="AC935" s="32"/>
      <c r="AD935" s="32"/>
      <c r="AE935" s="32"/>
      <c r="AF935" s="32"/>
      <c r="AG935" s="32"/>
      <c r="AH935" s="32"/>
      <c r="AI935" s="32"/>
      <c r="AJ935" s="32"/>
      <c r="AK935" s="32"/>
      <c r="AL935" s="32"/>
      <c r="AM935" s="32"/>
      <c r="AN935" s="32"/>
      <c r="AO935" s="32"/>
      <c r="AP935" s="32"/>
      <c r="AQ935" s="32"/>
      <c r="AR935" s="32"/>
      <c r="AS935" s="32"/>
      <c r="AT935" s="32"/>
      <c r="AU935" s="32"/>
      <c r="AV935" s="32"/>
    </row>
    <row r="936" spans="1:48" ht="28.5" customHeight="1" x14ac:dyDescent="0.25">
      <c r="A936" s="51">
        <f>'OSNOVNA PLAČA'!A936</f>
        <v>927</v>
      </c>
      <c r="B936" s="155" t="str">
        <f>+IF(LEN('OSNOVNA PLAČA'!B936)&gt;0,'OSNOVNA PLAČA'!B936,"")</f>
        <v>A927</v>
      </c>
      <c r="C936" s="52" t="str">
        <f>+IF(LEN('OSNOVNA PLAČA'!C936)&gt;0,'OSNOVNA PLAČA'!C936,"")</f>
        <v/>
      </c>
      <c r="D936" s="54" t="str">
        <f>+IF(LEN('OSNOVNA PLAČA'!D936)&gt;0,'OSNOVNA PLAČA'!D936,"")</f>
        <v/>
      </c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AA936" s="32"/>
      <c r="AB936" s="32"/>
      <c r="AC936" s="32"/>
      <c r="AD936" s="32"/>
      <c r="AE936" s="32"/>
      <c r="AF936" s="32"/>
      <c r="AG936" s="32"/>
      <c r="AH936" s="32"/>
      <c r="AI936" s="32"/>
      <c r="AJ936" s="32"/>
      <c r="AK936" s="32"/>
      <c r="AL936" s="32"/>
      <c r="AM936" s="32"/>
      <c r="AN936" s="32"/>
      <c r="AO936" s="32"/>
      <c r="AP936" s="32"/>
      <c r="AQ936" s="32"/>
      <c r="AR936" s="32"/>
      <c r="AS936" s="32"/>
      <c r="AT936" s="32"/>
      <c r="AU936" s="32"/>
      <c r="AV936" s="32"/>
    </row>
    <row r="937" spans="1:48" ht="28.5" customHeight="1" x14ac:dyDescent="0.25">
      <c r="A937" s="51">
        <f>'OSNOVNA PLAČA'!A937</f>
        <v>928</v>
      </c>
      <c r="B937" s="155" t="str">
        <f>+IF(LEN('OSNOVNA PLAČA'!B937)&gt;0,'OSNOVNA PLAČA'!B937,"")</f>
        <v>A928</v>
      </c>
      <c r="C937" s="52" t="str">
        <f>+IF(LEN('OSNOVNA PLAČA'!C937)&gt;0,'OSNOVNA PLAČA'!C937,"")</f>
        <v/>
      </c>
      <c r="D937" s="54" t="str">
        <f>+IF(LEN('OSNOVNA PLAČA'!D937)&gt;0,'OSNOVNA PLAČA'!D937,"")</f>
        <v/>
      </c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AA937" s="32"/>
      <c r="AB937" s="32"/>
      <c r="AC937" s="32"/>
      <c r="AD937" s="32"/>
      <c r="AE937" s="32"/>
      <c r="AF937" s="32"/>
      <c r="AG937" s="32"/>
      <c r="AH937" s="32"/>
      <c r="AI937" s="32"/>
      <c r="AJ937" s="32"/>
      <c r="AK937" s="32"/>
      <c r="AL937" s="32"/>
      <c r="AM937" s="32"/>
      <c r="AN937" s="32"/>
      <c r="AO937" s="32"/>
      <c r="AP937" s="32"/>
      <c r="AQ937" s="32"/>
      <c r="AR937" s="32"/>
      <c r="AS937" s="32"/>
      <c r="AT937" s="32"/>
      <c r="AU937" s="32"/>
      <c r="AV937" s="32"/>
    </row>
    <row r="938" spans="1:48" ht="28.5" customHeight="1" x14ac:dyDescent="0.25">
      <c r="A938" s="51">
        <f>'OSNOVNA PLAČA'!A938</f>
        <v>929</v>
      </c>
      <c r="B938" s="155" t="str">
        <f>+IF(LEN('OSNOVNA PLAČA'!B938)&gt;0,'OSNOVNA PLAČA'!B938,"")</f>
        <v>A929</v>
      </c>
      <c r="C938" s="52" t="str">
        <f>+IF(LEN('OSNOVNA PLAČA'!C938)&gt;0,'OSNOVNA PLAČA'!C938,"")</f>
        <v/>
      </c>
      <c r="D938" s="54" t="str">
        <f>+IF(LEN('OSNOVNA PLAČA'!D938)&gt;0,'OSNOVNA PLAČA'!D938,"")</f>
        <v/>
      </c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AA938" s="32"/>
      <c r="AB938" s="32"/>
      <c r="AC938" s="32"/>
      <c r="AD938" s="32"/>
      <c r="AE938" s="32"/>
      <c r="AF938" s="32"/>
      <c r="AG938" s="32"/>
      <c r="AH938" s="32"/>
      <c r="AI938" s="32"/>
      <c r="AJ938" s="32"/>
      <c r="AK938" s="32"/>
      <c r="AL938" s="32"/>
      <c r="AM938" s="32"/>
      <c r="AN938" s="32"/>
      <c r="AO938" s="32"/>
      <c r="AP938" s="32"/>
      <c r="AQ938" s="32"/>
      <c r="AR938" s="32"/>
      <c r="AS938" s="32"/>
      <c r="AT938" s="32"/>
      <c r="AU938" s="32"/>
      <c r="AV938" s="32"/>
    </row>
    <row r="939" spans="1:48" ht="28.5" customHeight="1" x14ac:dyDescent="0.25">
      <c r="A939" s="51">
        <f>'OSNOVNA PLAČA'!A939</f>
        <v>930</v>
      </c>
      <c r="B939" s="155" t="str">
        <f>+IF(LEN('OSNOVNA PLAČA'!B939)&gt;0,'OSNOVNA PLAČA'!B939,"")</f>
        <v>A930</v>
      </c>
      <c r="C939" s="52" t="str">
        <f>+IF(LEN('OSNOVNA PLAČA'!C939)&gt;0,'OSNOVNA PLAČA'!C939,"")</f>
        <v/>
      </c>
      <c r="D939" s="54" t="str">
        <f>+IF(LEN('OSNOVNA PLAČA'!D939)&gt;0,'OSNOVNA PLAČA'!D939,"")</f>
        <v/>
      </c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AA939" s="32"/>
      <c r="AB939" s="32"/>
      <c r="AC939" s="32"/>
      <c r="AD939" s="32"/>
      <c r="AE939" s="32"/>
      <c r="AF939" s="32"/>
      <c r="AG939" s="32"/>
      <c r="AH939" s="32"/>
      <c r="AI939" s="32"/>
      <c r="AJ939" s="32"/>
      <c r="AK939" s="32"/>
      <c r="AL939" s="32"/>
      <c r="AM939" s="32"/>
      <c r="AN939" s="32"/>
      <c r="AO939" s="32"/>
      <c r="AP939" s="32"/>
      <c r="AQ939" s="32"/>
      <c r="AR939" s="32"/>
      <c r="AS939" s="32"/>
      <c r="AT939" s="32"/>
      <c r="AU939" s="32"/>
      <c r="AV939" s="32"/>
    </row>
    <row r="940" spans="1:48" ht="28.5" customHeight="1" x14ac:dyDescent="0.25">
      <c r="A940" s="51">
        <f>'OSNOVNA PLAČA'!A940</f>
        <v>931</v>
      </c>
      <c r="B940" s="155" t="str">
        <f>+IF(LEN('OSNOVNA PLAČA'!B940)&gt;0,'OSNOVNA PLAČA'!B940,"")</f>
        <v>A931</v>
      </c>
      <c r="C940" s="52" t="str">
        <f>+IF(LEN('OSNOVNA PLAČA'!C940)&gt;0,'OSNOVNA PLAČA'!C940,"")</f>
        <v/>
      </c>
      <c r="D940" s="54" t="str">
        <f>+IF(LEN('OSNOVNA PLAČA'!D940)&gt;0,'OSNOVNA PLAČA'!D940,"")</f>
        <v/>
      </c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AA940" s="32"/>
      <c r="AB940" s="32"/>
      <c r="AC940" s="32"/>
      <c r="AD940" s="32"/>
      <c r="AE940" s="32"/>
      <c r="AF940" s="32"/>
      <c r="AG940" s="32"/>
      <c r="AH940" s="32"/>
      <c r="AI940" s="32"/>
      <c r="AJ940" s="32"/>
      <c r="AK940" s="32"/>
      <c r="AL940" s="32"/>
      <c r="AM940" s="32"/>
      <c r="AN940" s="32"/>
      <c r="AO940" s="32"/>
      <c r="AP940" s="32"/>
      <c r="AQ940" s="32"/>
      <c r="AR940" s="32"/>
      <c r="AS940" s="32"/>
      <c r="AT940" s="32"/>
      <c r="AU940" s="32"/>
      <c r="AV940" s="32"/>
    </row>
    <row r="941" spans="1:48" ht="28.5" customHeight="1" x14ac:dyDescent="0.25">
      <c r="A941" s="51">
        <f>'OSNOVNA PLAČA'!A941</f>
        <v>932</v>
      </c>
      <c r="B941" s="155" t="str">
        <f>+IF(LEN('OSNOVNA PLAČA'!B941)&gt;0,'OSNOVNA PLAČA'!B941,"")</f>
        <v>A932</v>
      </c>
      <c r="C941" s="52" t="str">
        <f>+IF(LEN('OSNOVNA PLAČA'!C941)&gt;0,'OSNOVNA PLAČA'!C941,"")</f>
        <v/>
      </c>
      <c r="D941" s="54" t="str">
        <f>+IF(LEN('OSNOVNA PLAČA'!D941)&gt;0,'OSNOVNA PLAČA'!D941,"")</f>
        <v/>
      </c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AA941" s="32"/>
      <c r="AB941" s="32"/>
      <c r="AC941" s="32"/>
      <c r="AD941" s="32"/>
      <c r="AE941" s="32"/>
      <c r="AF941" s="32"/>
      <c r="AG941" s="32"/>
      <c r="AH941" s="32"/>
      <c r="AI941" s="32"/>
      <c r="AJ941" s="32"/>
      <c r="AK941" s="32"/>
      <c r="AL941" s="32"/>
      <c r="AM941" s="32"/>
      <c r="AN941" s="32"/>
      <c r="AO941" s="32"/>
      <c r="AP941" s="32"/>
      <c r="AQ941" s="32"/>
      <c r="AR941" s="32"/>
      <c r="AS941" s="32"/>
      <c r="AT941" s="32"/>
      <c r="AU941" s="32"/>
      <c r="AV941" s="32"/>
    </row>
    <row r="942" spans="1:48" ht="28.5" customHeight="1" x14ac:dyDescent="0.25">
      <c r="A942" s="51">
        <f>'OSNOVNA PLAČA'!A942</f>
        <v>933</v>
      </c>
      <c r="B942" s="155" t="str">
        <f>+IF(LEN('OSNOVNA PLAČA'!B942)&gt;0,'OSNOVNA PLAČA'!B942,"")</f>
        <v>A933</v>
      </c>
      <c r="C942" s="52" t="str">
        <f>+IF(LEN('OSNOVNA PLAČA'!C942)&gt;0,'OSNOVNA PLAČA'!C942,"")</f>
        <v/>
      </c>
      <c r="D942" s="54" t="str">
        <f>+IF(LEN('OSNOVNA PLAČA'!D942)&gt;0,'OSNOVNA PLAČA'!D942,"")</f>
        <v/>
      </c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AA942" s="32"/>
      <c r="AB942" s="32"/>
      <c r="AC942" s="32"/>
      <c r="AD942" s="32"/>
      <c r="AE942" s="32"/>
      <c r="AF942" s="32"/>
      <c r="AG942" s="32"/>
      <c r="AH942" s="32"/>
      <c r="AI942" s="32"/>
      <c r="AJ942" s="32"/>
      <c r="AK942" s="32"/>
      <c r="AL942" s="32"/>
      <c r="AM942" s="32"/>
      <c r="AN942" s="32"/>
      <c r="AO942" s="32"/>
      <c r="AP942" s="32"/>
      <c r="AQ942" s="32"/>
      <c r="AR942" s="32"/>
      <c r="AS942" s="32"/>
      <c r="AT942" s="32"/>
      <c r="AU942" s="32"/>
      <c r="AV942" s="32"/>
    </row>
    <row r="943" spans="1:48" ht="28.5" customHeight="1" x14ac:dyDescent="0.25">
      <c r="A943" s="51">
        <f>'OSNOVNA PLAČA'!A943</f>
        <v>934</v>
      </c>
      <c r="B943" s="155" t="str">
        <f>+IF(LEN('OSNOVNA PLAČA'!B943)&gt;0,'OSNOVNA PLAČA'!B943,"")</f>
        <v>A934</v>
      </c>
      <c r="C943" s="52" t="str">
        <f>+IF(LEN('OSNOVNA PLAČA'!C943)&gt;0,'OSNOVNA PLAČA'!C943,"")</f>
        <v/>
      </c>
      <c r="D943" s="54" t="str">
        <f>+IF(LEN('OSNOVNA PLAČA'!D943)&gt;0,'OSNOVNA PLAČA'!D943,"")</f>
        <v/>
      </c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AA943" s="32"/>
      <c r="AB943" s="32"/>
      <c r="AC943" s="32"/>
      <c r="AD943" s="32"/>
      <c r="AE943" s="32"/>
      <c r="AF943" s="32"/>
      <c r="AG943" s="32"/>
      <c r="AH943" s="32"/>
      <c r="AI943" s="32"/>
      <c r="AJ943" s="32"/>
      <c r="AK943" s="32"/>
      <c r="AL943" s="32"/>
      <c r="AM943" s="32"/>
      <c r="AN943" s="32"/>
      <c r="AO943" s="32"/>
      <c r="AP943" s="32"/>
      <c r="AQ943" s="32"/>
      <c r="AR943" s="32"/>
      <c r="AS943" s="32"/>
      <c r="AT943" s="32"/>
      <c r="AU943" s="32"/>
      <c r="AV943" s="32"/>
    </row>
    <row r="944" spans="1:48" ht="28.5" customHeight="1" x14ac:dyDescent="0.25">
      <c r="A944" s="51">
        <f>'OSNOVNA PLAČA'!A944</f>
        <v>935</v>
      </c>
      <c r="B944" s="155" t="str">
        <f>+IF(LEN('OSNOVNA PLAČA'!B944)&gt;0,'OSNOVNA PLAČA'!B944,"")</f>
        <v>A935</v>
      </c>
      <c r="C944" s="52" t="str">
        <f>+IF(LEN('OSNOVNA PLAČA'!C944)&gt;0,'OSNOVNA PLAČA'!C944,"")</f>
        <v/>
      </c>
      <c r="D944" s="54" t="str">
        <f>+IF(LEN('OSNOVNA PLAČA'!D944)&gt;0,'OSNOVNA PLAČA'!D944,"")</f>
        <v/>
      </c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AA944" s="32"/>
      <c r="AB944" s="32"/>
      <c r="AC944" s="32"/>
      <c r="AD944" s="32"/>
      <c r="AE944" s="32"/>
      <c r="AF944" s="32"/>
      <c r="AG944" s="32"/>
      <c r="AH944" s="32"/>
      <c r="AI944" s="32"/>
      <c r="AJ944" s="32"/>
      <c r="AK944" s="32"/>
      <c r="AL944" s="32"/>
      <c r="AM944" s="32"/>
      <c r="AN944" s="32"/>
      <c r="AO944" s="32"/>
      <c r="AP944" s="32"/>
      <c r="AQ944" s="32"/>
      <c r="AR944" s="32"/>
      <c r="AS944" s="32"/>
      <c r="AT944" s="32"/>
      <c r="AU944" s="32"/>
      <c r="AV944" s="32"/>
    </row>
    <row r="945" spans="1:48" ht="28.5" customHeight="1" x14ac:dyDescent="0.25">
      <c r="A945" s="51">
        <f>'OSNOVNA PLAČA'!A945</f>
        <v>936</v>
      </c>
      <c r="B945" s="155" t="str">
        <f>+IF(LEN('OSNOVNA PLAČA'!B945)&gt;0,'OSNOVNA PLAČA'!B945,"")</f>
        <v>A936</v>
      </c>
      <c r="C945" s="52" t="str">
        <f>+IF(LEN('OSNOVNA PLAČA'!C945)&gt;0,'OSNOVNA PLAČA'!C945,"")</f>
        <v/>
      </c>
      <c r="D945" s="54" t="str">
        <f>+IF(LEN('OSNOVNA PLAČA'!D945)&gt;0,'OSNOVNA PLAČA'!D945,"")</f>
        <v/>
      </c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AA945" s="32"/>
      <c r="AB945" s="32"/>
      <c r="AC945" s="32"/>
      <c r="AD945" s="32"/>
      <c r="AE945" s="32"/>
      <c r="AF945" s="32"/>
      <c r="AG945" s="32"/>
      <c r="AH945" s="32"/>
      <c r="AI945" s="32"/>
      <c r="AJ945" s="32"/>
      <c r="AK945" s="32"/>
      <c r="AL945" s="32"/>
      <c r="AM945" s="32"/>
      <c r="AN945" s="32"/>
      <c r="AO945" s="32"/>
      <c r="AP945" s="32"/>
      <c r="AQ945" s="32"/>
      <c r="AR945" s="32"/>
      <c r="AS945" s="32"/>
      <c r="AT945" s="32"/>
      <c r="AU945" s="32"/>
      <c r="AV945" s="32"/>
    </row>
    <row r="946" spans="1:48" ht="28.5" customHeight="1" x14ac:dyDescent="0.25">
      <c r="A946" s="51">
        <f>'OSNOVNA PLAČA'!A946</f>
        <v>937</v>
      </c>
      <c r="B946" s="155" t="str">
        <f>+IF(LEN('OSNOVNA PLAČA'!B946)&gt;0,'OSNOVNA PLAČA'!B946,"")</f>
        <v>A937</v>
      </c>
      <c r="C946" s="52" t="str">
        <f>+IF(LEN('OSNOVNA PLAČA'!C946)&gt;0,'OSNOVNA PLAČA'!C946,"")</f>
        <v/>
      </c>
      <c r="D946" s="54" t="str">
        <f>+IF(LEN('OSNOVNA PLAČA'!D946)&gt;0,'OSNOVNA PLAČA'!D946,"")</f>
        <v/>
      </c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AA946" s="32"/>
      <c r="AB946" s="32"/>
      <c r="AC946" s="32"/>
      <c r="AD946" s="32"/>
      <c r="AE946" s="32"/>
      <c r="AF946" s="32"/>
      <c r="AG946" s="32"/>
      <c r="AH946" s="32"/>
      <c r="AI946" s="32"/>
      <c r="AJ946" s="32"/>
      <c r="AK946" s="32"/>
      <c r="AL946" s="32"/>
      <c r="AM946" s="32"/>
      <c r="AN946" s="32"/>
      <c r="AO946" s="32"/>
      <c r="AP946" s="32"/>
      <c r="AQ946" s="32"/>
      <c r="AR946" s="32"/>
      <c r="AS946" s="32"/>
      <c r="AT946" s="32"/>
      <c r="AU946" s="32"/>
      <c r="AV946" s="32"/>
    </row>
    <row r="947" spans="1:48" ht="28.5" customHeight="1" x14ac:dyDescent="0.25">
      <c r="A947" s="51">
        <f>'OSNOVNA PLAČA'!A947</f>
        <v>938</v>
      </c>
      <c r="B947" s="155" t="str">
        <f>+IF(LEN('OSNOVNA PLAČA'!B947)&gt;0,'OSNOVNA PLAČA'!B947,"")</f>
        <v>A938</v>
      </c>
      <c r="C947" s="52" t="str">
        <f>+IF(LEN('OSNOVNA PLAČA'!C947)&gt;0,'OSNOVNA PLAČA'!C947,"")</f>
        <v/>
      </c>
      <c r="D947" s="54" t="str">
        <f>+IF(LEN('OSNOVNA PLAČA'!D947)&gt;0,'OSNOVNA PLAČA'!D947,"")</f>
        <v/>
      </c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AA947" s="32"/>
      <c r="AB947" s="32"/>
      <c r="AC947" s="32"/>
      <c r="AD947" s="32"/>
      <c r="AE947" s="32"/>
      <c r="AF947" s="32"/>
      <c r="AG947" s="32"/>
      <c r="AH947" s="32"/>
      <c r="AI947" s="32"/>
      <c r="AJ947" s="32"/>
      <c r="AK947" s="32"/>
      <c r="AL947" s="32"/>
      <c r="AM947" s="32"/>
      <c r="AN947" s="32"/>
      <c r="AO947" s="32"/>
      <c r="AP947" s="32"/>
      <c r="AQ947" s="32"/>
      <c r="AR947" s="32"/>
      <c r="AS947" s="32"/>
      <c r="AT947" s="32"/>
      <c r="AU947" s="32"/>
      <c r="AV947" s="32"/>
    </row>
    <row r="948" spans="1:48" ht="28.5" customHeight="1" x14ac:dyDescent="0.25">
      <c r="A948" s="51">
        <f>'OSNOVNA PLAČA'!A948</f>
        <v>939</v>
      </c>
      <c r="B948" s="155" t="str">
        <f>+IF(LEN('OSNOVNA PLAČA'!B948)&gt;0,'OSNOVNA PLAČA'!B948,"")</f>
        <v>A939</v>
      </c>
      <c r="C948" s="52" t="str">
        <f>+IF(LEN('OSNOVNA PLAČA'!C948)&gt;0,'OSNOVNA PLAČA'!C948,"")</f>
        <v/>
      </c>
      <c r="D948" s="54" t="str">
        <f>+IF(LEN('OSNOVNA PLAČA'!D948)&gt;0,'OSNOVNA PLAČA'!D948,"")</f>
        <v/>
      </c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AA948" s="32"/>
      <c r="AB948" s="32"/>
      <c r="AC948" s="32"/>
      <c r="AD948" s="32"/>
      <c r="AE948" s="32"/>
      <c r="AF948" s="32"/>
      <c r="AG948" s="32"/>
      <c r="AH948" s="32"/>
      <c r="AI948" s="32"/>
      <c r="AJ948" s="32"/>
      <c r="AK948" s="32"/>
      <c r="AL948" s="32"/>
      <c r="AM948" s="32"/>
      <c r="AN948" s="32"/>
      <c r="AO948" s="32"/>
      <c r="AP948" s="32"/>
      <c r="AQ948" s="32"/>
      <c r="AR948" s="32"/>
      <c r="AS948" s="32"/>
      <c r="AT948" s="32"/>
      <c r="AU948" s="32"/>
      <c r="AV948" s="32"/>
    </row>
    <row r="949" spans="1:48" ht="28.5" customHeight="1" x14ac:dyDescent="0.25">
      <c r="A949" s="51">
        <f>'OSNOVNA PLAČA'!A949</f>
        <v>940</v>
      </c>
      <c r="B949" s="155" t="str">
        <f>+IF(LEN('OSNOVNA PLAČA'!B949)&gt;0,'OSNOVNA PLAČA'!B949,"")</f>
        <v>A940</v>
      </c>
      <c r="C949" s="52" t="str">
        <f>+IF(LEN('OSNOVNA PLAČA'!C949)&gt;0,'OSNOVNA PLAČA'!C949,"")</f>
        <v/>
      </c>
      <c r="D949" s="54" t="str">
        <f>+IF(LEN('OSNOVNA PLAČA'!D949)&gt;0,'OSNOVNA PLAČA'!D949,"")</f>
        <v/>
      </c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AA949" s="32"/>
      <c r="AB949" s="32"/>
      <c r="AC949" s="32"/>
      <c r="AD949" s="32"/>
      <c r="AE949" s="32"/>
      <c r="AF949" s="32"/>
      <c r="AG949" s="32"/>
      <c r="AH949" s="32"/>
      <c r="AI949" s="32"/>
      <c r="AJ949" s="32"/>
      <c r="AK949" s="32"/>
      <c r="AL949" s="32"/>
      <c r="AM949" s="32"/>
      <c r="AN949" s="32"/>
      <c r="AO949" s="32"/>
      <c r="AP949" s="32"/>
      <c r="AQ949" s="32"/>
      <c r="AR949" s="32"/>
      <c r="AS949" s="32"/>
      <c r="AT949" s="32"/>
      <c r="AU949" s="32"/>
      <c r="AV949" s="32"/>
    </row>
    <row r="950" spans="1:48" ht="28.5" customHeight="1" x14ac:dyDescent="0.25">
      <c r="A950" s="51">
        <f>'OSNOVNA PLAČA'!A950</f>
        <v>941</v>
      </c>
      <c r="B950" s="155" t="str">
        <f>+IF(LEN('OSNOVNA PLAČA'!B950)&gt;0,'OSNOVNA PLAČA'!B950,"")</f>
        <v>A941</v>
      </c>
      <c r="C950" s="52" t="str">
        <f>+IF(LEN('OSNOVNA PLAČA'!C950)&gt;0,'OSNOVNA PLAČA'!C950,"")</f>
        <v/>
      </c>
      <c r="D950" s="54" t="str">
        <f>+IF(LEN('OSNOVNA PLAČA'!D950)&gt;0,'OSNOVNA PLAČA'!D950,"")</f>
        <v/>
      </c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AA950" s="32"/>
      <c r="AB950" s="32"/>
      <c r="AC950" s="32"/>
      <c r="AD950" s="32"/>
      <c r="AE950" s="32"/>
      <c r="AF950" s="32"/>
      <c r="AG950" s="32"/>
      <c r="AH950" s="32"/>
      <c r="AI950" s="32"/>
      <c r="AJ950" s="32"/>
      <c r="AK950" s="32"/>
      <c r="AL950" s="32"/>
      <c r="AM950" s="32"/>
      <c r="AN950" s="32"/>
      <c r="AO950" s="32"/>
      <c r="AP950" s="32"/>
      <c r="AQ950" s="32"/>
      <c r="AR950" s="32"/>
      <c r="AS950" s="32"/>
      <c r="AT950" s="32"/>
      <c r="AU950" s="32"/>
      <c r="AV950" s="32"/>
    </row>
    <row r="951" spans="1:48" ht="28.5" customHeight="1" x14ac:dyDescent="0.25">
      <c r="A951" s="51">
        <f>'OSNOVNA PLAČA'!A951</f>
        <v>942</v>
      </c>
      <c r="B951" s="155" t="str">
        <f>+IF(LEN('OSNOVNA PLAČA'!B951)&gt;0,'OSNOVNA PLAČA'!B951,"")</f>
        <v>A942</v>
      </c>
      <c r="C951" s="52" t="str">
        <f>+IF(LEN('OSNOVNA PLAČA'!C951)&gt;0,'OSNOVNA PLAČA'!C951,"")</f>
        <v/>
      </c>
      <c r="D951" s="54" t="str">
        <f>+IF(LEN('OSNOVNA PLAČA'!D951)&gt;0,'OSNOVNA PLAČA'!D951,"")</f>
        <v/>
      </c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AA951" s="32"/>
      <c r="AB951" s="32"/>
      <c r="AC951" s="32"/>
      <c r="AD951" s="32"/>
      <c r="AE951" s="32"/>
      <c r="AF951" s="32"/>
      <c r="AG951" s="32"/>
      <c r="AH951" s="32"/>
      <c r="AI951" s="32"/>
      <c r="AJ951" s="32"/>
      <c r="AK951" s="32"/>
      <c r="AL951" s="32"/>
      <c r="AM951" s="32"/>
      <c r="AN951" s="32"/>
      <c r="AO951" s="32"/>
      <c r="AP951" s="32"/>
      <c r="AQ951" s="32"/>
      <c r="AR951" s="32"/>
      <c r="AS951" s="32"/>
      <c r="AT951" s="32"/>
      <c r="AU951" s="32"/>
      <c r="AV951" s="32"/>
    </row>
    <row r="952" spans="1:48" ht="28.5" customHeight="1" x14ac:dyDescent="0.25">
      <c r="A952" s="51">
        <f>'OSNOVNA PLAČA'!A952</f>
        <v>943</v>
      </c>
      <c r="B952" s="155" t="str">
        <f>+IF(LEN('OSNOVNA PLAČA'!B952)&gt;0,'OSNOVNA PLAČA'!B952,"")</f>
        <v>A943</v>
      </c>
      <c r="C952" s="52" t="str">
        <f>+IF(LEN('OSNOVNA PLAČA'!C952)&gt;0,'OSNOVNA PLAČA'!C952,"")</f>
        <v/>
      </c>
      <c r="D952" s="54" t="str">
        <f>+IF(LEN('OSNOVNA PLAČA'!D952)&gt;0,'OSNOVNA PLAČA'!D952,"")</f>
        <v/>
      </c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AA952" s="32"/>
      <c r="AB952" s="32"/>
      <c r="AC952" s="32"/>
      <c r="AD952" s="32"/>
      <c r="AE952" s="32"/>
      <c r="AF952" s="32"/>
      <c r="AG952" s="32"/>
      <c r="AH952" s="32"/>
      <c r="AI952" s="32"/>
      <c r="AJ952" s="32"/>
      <c r="AK952" s="32"/>
      <c r="AL952" s="32"/>
      <c r="AM952" s="32"/>
      <c r="AN952" s="32"/>
      <c r="AO952" s="32"/>
      <c r="AP952" s="32"/>
      <c r="AQ952" s="32"/>
      <c r="AR952" s="32"/>
      <c r="AS952" s="32"/>
      <c r="AT952" s="32"/>
      <c r="AU952" s="32"/>
      <c r="AV952" s="32"/>
    </row>
    <row r="953" spans="1:48" ht="28.5" customHeight="1" x14ac:dyDescent="0.25">
      <c r="A953" s="51">
        <f>'OSNOVNA PLAČA'!A953</f>
        <v>944</v>
      </c>
      <c r="B953" s="155" t="str">
        <f>+IF(LEN('OSNOVNA PLAČA'!B953)&gt;0,'OSNOVNA PLAČA'!B953,"")</f>
        <v>A944</v>
      </c>
      <c r="C953" s="52" t="str">
        <f>+IF(LEN('OSNOVNA PLAČA'!C953)&gt;0,'OSNOVNA PLAČA'!C953,"")</f>
        <v/>
      </c>
      <c r="D953" s="54" t="str">
        <f>+IF(LEN('OSNOVNA PLAČA'!D953)&gt;0,'OSNOVNA PLAČA'!D953,"")</f>
        <v/>
      </c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AA953" s="32"/>
      <c r="AB953" s="32"/>
      <c r="AC953" s="32"/>
      <c r="AD953" s="32"/>
      <c r="AE953" s="32"/>
      <c r="AF953" s="32"/>
      <c r="AG953" s="32"/>
      <c r="AH953" s="32"/>
      <c r="AI953" s="32"/>
      <c r="AJ953" s="32"/>
      <c r="AK953" s="32"/>
      <c r="AL953" s="32"/>
      <c r="AM953" s="32"/>
      <c r="AN953" s="32"/>
      <c r="AO953" s="32"/>
      <c r="AP953" s="32"/>
      <c r="AQ953" s="32"/>
      <c r="AR953" s="32"/>
      <c r="AS953" s="32"/>
      <c r="AT953" s="32"/>
      <c r="AU953" s="32"/>
      <c r="AV953" s="32"/>
    </row>
    <row r="954" spans="1:48" ht="28.5" customHeight="1" x14ac:dyDescent="0.25">
      <c r="A954" s="51">
        <f>'OSNOVNA PLAČA'!A954</f>
        <v>945</v>
      </c>
      <c r="B954" s="155" t="str">
        <f>+IF(LEN('OSNOVNA PLAČA'!B954)&gt;0,'OSNOVNA PLAČA'!B954,"")</f>
        <v>A945</v>
      </c>
      <c r="C954" s="52" t="str">
        <f>+IF(LEN('OSNOVNA PLAČA'!C954)&gt;0,'OSNOVNA PLAČA'!C954,"")</f>
        <v/>
      </c>
      <c r="D954" s="54" t="str">
        <f>+IF(LEN('OSNOVNA PLAČA'!D954)&gt;0,'OSNOVNA PLAČA'!D954,"")</f>
        <v/>
      </c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AA954" s="32"/>
      <c r="AB954" s="32"/>
      <c r="AC954" s="32"/>
      <c r="AD954" s="32"/>
      <c r="AE954" s="32"/>
      <c r="AF954" s="32"/>
      <c r="AG954" s="32"/>
      <c r="AH954" s="32"/>
      <c r="AI954" s="32"/>
      <c r="AJ954" s="32"/>
      <c r="AK954" s="32"/>
      <c r="AL954" s="32"/>
      <c r="AM954" s="32"/>
      <c r="AN954" s="32"/>
      <c r="AO954" s="32"/>
      <c r="AP954" s="32"/>
      <c r="AQ954" s="32"/>
      <c r="AR954" s="32"/>
      <c r="AS954" s="32"/>
      <c r="AT954" s="32"/>
      <c r="AU954" s="32"/>
      <c r="AV954" s="32"/>
    </row>
    <row r="955" spans="1:48" ht="28.5" customHeight="1" x14ac:dyDescent="0.25">
      <c r="A955" s="51">
        <f>'OSNOVNA PLAČA'!A955</f>
        <v>946</v>
      </c>
      <c r="B955" s="155" t="str">
        <f>+IF(LEN('OSNOVNA PLAČA'!B955)&gt;0,'OSNOVNA PLAČA'!B955,"")</f>
        <v>A946</v>
      </c>
      <c r="C955" s="52" t="str">
        <f>+IF(LEN('OSNOVNA PLAČA'!C955)&gt;0,'OSNOVNA PLAČA'!C955,"")</f>
        <v/>
      </c>
      <c r="D955" s="54" t="str">
        <f>+IF(LEN('OSNOVNA PLAČA'!D955)&gt;0,'OSNOVNA PLAČA'!D955,"")</f>
        <v/>
      </c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AA955" s="32"/>
      <c r="AB955" s="32"/>
      <c r="AC955" s="32"/>
      <c r="AD955" s="32"/>
      <c r="AE955" s="32"/>
      <c r="AF955" s="32"/>
      <c r="AG955" s="32"/>
      <c r="AH955" s="32"/>
      <c r="AI955" s="32"/>
      <c r="AJ955" s="32"/>
      <c r="AK955" s="32"/>
      <c r="AL955" s="32"/>
      <c r="AM955" s="32"/>
      <c r="AN955" s="32"/>
      <c r="AO955" s="32"/>
      <c r="AP955" s="32"/>
      <c r="AQ955" s="32"/>
      <c r="AR955" s="32"/>
      <c r="AS955" s="32"/>
      <c r="AT955" s="32"/>
      <c r="AU955" s="32"/>
      <c r="AV955" s="32"/>
    </row>
    <row r="956" spans="1:48" ht="28.5" customHeight="1" x14ac:dyDescent="0.25">
      <c r="A956" s="51">
        <f>'OSNOVNA PLAČA'!A956</f>
        <v>947</v>
      </c>
      <c r="B956" s="155" t="str">
        <f>+IF(LEN('OSNOVNA PLAČA'!B956)&gt;0,'OSNOVNA PLAČA'!B956,"")</f>
        <v>A947</v>
      </c>
      <c r="C956" s="52" t="str">
        <f>+IF(LEN('OSNOVNA PLAČA'!C956)&gt;0,'OSNOVNA PLAČA'!C956,"")</f>
        <v/>
      </c>
      <c r="D956" s="54" t="str">
        <f>+IF(LEN('OSNOVNA PLAČA'!D956)&gt;0,'OSNOVNA PLAČA'!D956,"")</f>
        <v/>
      </c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AA956" s="32"/>
      <c r="AB956" s="32"/>
      <c r="AC956" s="32"/>
      <c r="AD956" s="32"/>
      <c r="AE956" s="32"/>
      <c r="AF956" s="32"/>
      <c r="AG956" s="32"/>
      <c r="AH956" s="32"/>
      <c r="AI956" s="32"/>
      <c r="AJ956" s="32"/>
      <c r="AK956" s="32"/>
      <c r="AL956" s="32"/>
      <c r="AM956" s="32"/>
      <c r="AN956" s="32"/>
      <c r="AO956" s="32"/>
      <c r="AP956" s="32"/>
      <c r="AQ956" s="32"/>
      <c r="AR956" s="32"/>
      <c r="AS956" s="32"/>
      <c r="AT956" s="32"/>
      <c r="AU956" s="32"/>
      <c r="AV956" s="32"/>
    </row>
    <row r="957" spans="1:48" ht="28.5" customHeight="1" x14ac:dyDescent="0.25">
      <c r="A957" s="51">
        <f>'OSNOVNA PLAČA'!A957</f>
        <v>948</v>
      </c>
      <c r="B957" s="155" t="str">
        <f>+IF(LEN('OSNOVNA PLAČA'!B957)&gt;0,'OSNOVNA PLAČA'!B957,"")</f>
        <v>A948</v>
      </c>
      <c r="C957" s="52" t="str">
        <f>+IF(LEN('OSNOVNA PLAČA'!C957)&gt;0,'OSNOVNA PLAČA'!C957,"")</f>
        <v/>
      </c>
      <c r="D957" s="54" t="str">
        <f>+IF(LEN('OSNOVNA PLAČA'!D957)&gt;0,'OSNOVNA PLAČA'!D957,"")</f>
        <v/>
      </c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AA957" s="32"/>
      <c r="AB957" s="32"/>
      <c r="AC957" s="32"/>
      <c r="AD957" s="32"/>
      <c r="AE957" s="32"/>
      <c r="AF957" s="32"/>
      <c r="AG957" s="32"/>
      <c r="AH957" s="32"/>
      <c r="AI957" s="32"/>
      <c r="AJ957" s="32"/>
      <c r="AK957" s="32"/>
      <c r="AL957" s="32"/>
      <c r="AM957" s="32"/>
      <c r="AN957" s="32"/>
      <c r="AO957" s="32"/>
      <c r="AP957" s="32"/>
      <c r="AQ957" s="32"/>
      <c r="AR957" s="32"/>
      <c r="AS957" s="32"/>
      <c r="AT957" s="32"/>
      <c r="AU957" s="32"/>
      <c r="AV957" s="32"/>
    </row>
    <row r="958" spans="1:48" ht="28.5" customHeight="1" x14ac:dyDescent="0.25">
      <c r="A958" s="51">
        <f>'OSNOVNA PLAČA'!A958</f>
        <v>949</v>
      </c>
      <c r="B958" s="155" t="str">
        <f>+IF(LEN('OSNOVNA PLAČA'!B958)&gt;0,'OSNOVNA PLAČA'!B958,"")</f>
        <v>A949</v>
      </c>
      <c r="C958" s="52" t="str">
        <f>+IF(LEN('OSNOVNA PLAČA'!C958)&gt;0,'OSNOVNA PLAČA'!C958,"")</f>
        <v/>
      </c>
      <c r="D958" s="54" t="str">
        <f>+IF(LEN('OSNOVNA PLAČA'!D958)&gt;0,'OSNOVNA PLAČA'!D958,"")</f>
        <v/>
      </c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AA958" s="32"/>
      <c r="AB958" s="32"/>
      <c r="AC958" s="32"/>
      <c r="AD958" s="32"/>
      <c r="AE958" s="32"/>
      <c r="AF958" s="32"/>
      <c r="AG958" s="32"/>
      <c r="AH958" s="32"/>
      <c r="AI958" s="32"/>
      <c r="AJ958" s="32"/>
      <c r="AK958" s="32"/>
      <c r="AL958" s="32"/>
      <c r="AM958" s="32"/>
      <c r="AN958" s="32"/>
      <c r="AO958" s="32"/>
      <c r="AP958" s="32"/>
      <c r="AQ958" s="32"/>
      <c r="AR958" s="32"/>
      <c r="AS958" s="32"/>
      <c r="AT958" s="32"/>
      <c r="AU958" s="32"/>
      <c r="AV958" s="32"/>
    </row>
    <row r="959" spans="1:48" ht="28.5" customHeight="1" x14ac:dyDescent="0.25">
      <c r="A959" s="51">
        <f>'OSNOVNA PLAČA'!A959</f>
        <v>950</v>
      </c>
      <c r="B959" s="155" t="str">
        <f>+IF(LEN('OSNOVNA PLAČA'!B959)&gt;0,'OSNOVNA PLAČA'!B959,"")</f>
        <v>A950</v>
      </c>
      <c r="C959" s="52" t="str">
        <f>+IF(LEN('OSNOVNA PLAČA'!C959)&gt;0,'OSNOVNA PLAČA'!C959,"")</f>
        <v/>
      </c>
      <c r="D959" s="54" t="str">
        <f>+IF(LEN('OSNOVNA PLAČA'!D959)&gt;0,'OSNOVNA PLAČA'!D959,"")</f>
        <v/>
      </c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AA959" s="32"/>
      <c r="AB959" s="32"/>
      <c r="AC959" s="32"/>
      <c r="AD959" s="32"/>
      <c r="AE959" s="32"/>
      <c r="AF959" s="32"/>
      <c r="AG959" s="32"/>
      <c r="AH959" s="32"/>
      <c r="AI959" s="32"/>
      <c r="AJ959" s="32"/>
      <c r="AK959" s="32"/>
      <c r="AL959" s="32"/>
      <c r="AM959" s="32"/>
      <c r="AN959" s="32"/>
      <c r="AO959" s="32"/>
      <c r="AP959" s="32"/>
      <c r="AQ959" s="32"/>
      <c r="AR959" s="32"/>
      <c r="AS959" s="32"/>
      <c r="AT959" s="32"/>
      <c r="AU959" s="32"/>
      <c r="AV959" s="32"/>
    </row>
    <row r="960" spans="1:48" ht="28.5" customHeight="1" x14ac:dyDescent="0.25">
      <c r="A960" s="51">
        <f>'OSNOVNA PLAČA'!A960</f>
        <v>951</v>
      </c>
      <c r="B960" s="155" t="str">
        <f>+IF(LEN('OSNOVNA PLAČA'!B960)&gt;0,'OSNOVNA PLAČA'!B960,"")</f>
        <v>A951</v>
      </c>
      <c r="C960" s="52" t="str">
        <f>+IF(LEN('OSNOVNA PLAČA'!C960)&gt;0,'OSNOVNA PLAČA'!C960,"")</f>
        <v/>
      </c>
      <c r="D960" s="54" t="str">
        <f>+IF(LEN('OSNOVNA PLAČA'!D960)&gt;0,'OSNOVNA PLAČA'!D960,"")</f>
        <v/>
      </c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AA960" s="32"/>
      <c r="AB960" s="32"/>
      <c r="AC960" s="32"/>
      <c r="AD960" s="32"/>
      <c r="AE960" s="32"/>
      <c r="AF960" s="32"/>
      <c r="AG960" s="32"/>
      <c r="AH960" s="32"/>
      <c r="AI960" s="32"/>
      <c r="AJ960" s="32"/>
      <c r="AK960" s="32"/>
      <c r="AL960" s="32"/>
      <c r="AM960" s="32"/>
      <c r="AN960" s="32"/>
      <c r="AO960" s="32"/>
      <c r="AP960" s="32"/>
      <c r="AQ960" s="32"/>
      <c r="AR960" s="32"/>
      <c r="AS960" s="32"/>
      <c r="AT960" s="32"/>
      <c r="AU960" s="32"/>
      <c r="AV960" s="32"/>
    </row>
    <row r="961" spans="1:48" ht="28.5" customHeight="1" x14ac:dyDescent="0.25">
      <c r="A961" s="51">
        <f>'OSNOVNA PLAČA'!A961</f>
        <v>952</v>
      </c>
      <c r="B961" s="155" t="str">
        <f>+IF(LEN('OSNOVNA PLAČA'!B961)&gt;0,'OSNOVNA PLAČA'!B961,"")</f>
        <v>A952</v>
      </c>
      <c r="C961" s="52" t="str">
        <f>+IF(LEN('OSNOVNA PLAČA'!C961)&gt;0,'OSNOVNA PLAČA'!C961,"")</f>
        <v/>
      </c>
      <c r="D961" s="54" t="str">
        <f>+IF(LEN('OSNOVNA PLAČA'!D961)&gt;0,'OSNOVNA PLAČA'!D961,"")</f>
        <v/>
      </c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AA961" s="32"/>
      <c r="AB961" s="32"/>
      <c r="AC961" s="32"/>
      <c r="AD961" s="32"/>
      <c r="AE961" s="32"/>
      <c r="AF961" s="32"/>
      <c r="AG961" s="32"/>
      <c r="AH961" s="32"/>
      <c r="AI961" s="32"/>
      <c r="AJ961" s="32"/>
      <c r="AK961" s="32"/>
      <c r="AL961" s="32"/>
      <c r="AM961" s="32"/>
      <c r="AN961" s="32"/>
      <c r="AO961" s="32"/>
      <c r="AP961" s="32"/>
      <c r="AQ961" s="32"/>
      <c r="AR961" s="32"/>
      <c r="AS961" s="32"/>
      <c r="AT961" s="32"/>
      <c r="AU961" s="32"/>
      <c r="AV961" s="32"/>
    </row>
    <row r="962" spans="1:48" ht="28.5" customHeight="1" x14ac:dyDescent="0.25">
      <c r="A962" s="51">
        <f>'OSNOVNA PLAČA'!A962</f>
        <v>953</v>
      </c>
      <c r="B962" s="155" t="str">
        <f>+IF(LEN('OSNOVNA PLAČA'!B962)&gt;0,'OSNOVNA PLAČA'!B962,"")</f>
        <v>A953</v>
      </c>
      <c r="C962" s="52" t="str">
        <f>+IF(LEN('OSNOVNA PLAČA'!C962)&gt;0,'OSNOVNA PLAČA'!C962,"")</f>
        <v/>
      </c>
      <c r="D962" s="54" t="str">
        <f>+IF(LEN('OSNOVNA PLAČA'!D962)&gt;0,'OSNOVNA PLAČA'!D962,"")</f>
        <v/>
      </c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AA962" s="32"/>
      <c r="AB962" s="32"/>
      <c r="AC962" s="32"/>
      <c r="AD962" s="32"/>
      <c r="AE962" s="32"/>
      <c r="AF962" s="32"/>
      <c r="AG962" s="32"/>
      <c r="AH962" s="32"/>
      <c r="AI962" s="32"/>
      <c r="AJ962" s="32"/>
      <c r="AK962" s="32"/>
      <c r="AL962" s="32"/>
      <c r="AM962" s="32"/>
      <c r="AN962" s="32"/>
      <c r="AO962" s="32"/>
      <c r="AP962" s="32"/>
      <c r="AQ962" s="32"/>
      <c r="AR962" s="32"/>
      <c r="AS962" s="32"/>
      <c r="AT962" s="32"/>
      <c r="AU962" s="32"/>
      <c r="AV962" s="32"/>
    </row>
    <row r="963" spans="1:48" ht="28.5" customHeight="1" x14ac:dyDescent="0.25">
      <c r="A963" s="51">
        <f>'OSNOVNA PLAČA'!A963</f>
        <v>954</v>
      </c>
      <c r="B963" s="155" t="str">
        <f>+IF(LEN('OSNOVNA PLAČA'!B963)&gt;0,'OSNOVNA PLAČA'!B963,"")</f>
        <v>A954</v>
      </c>
      <c r="C963" s="52" t="str">
        <f>+IF(LEN('OSNOVNA PLAČA'!C963)&gt;0,'OSNOVNA PLAČA'!C963,"")</f>
        <v/>
      </c>
      <c r="D963" s="54" t="str">
        <f>+IF(LEN('OSNOVNA PLAČA'!D963)&gt;0,'OSNOVNA PLAČA'!D963,"")</f>
        <v/>
      </c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AA963" s="32"/>
      <c r="AB963" s="32"/>
      <c r="AC963" s="32"/>
      <c r="AD963" s="32"/>
      <c r="AE963" s="32"/>
      <c r="AF963" s="32"/>
      <c r="AG963" s="32"/>
      <c r="AH963" s="32"/>
      <c r="AI963" s="32"/>
      <c r="AJ963" s="32"/>
      <c r="AK963" s="32"/>
      <c r="AL963" s="32"/>
      <c r="AM963" s="32"/>
      <c r="AN963" s="32"/>
      <c r="AO963" s="32"/>
      <c r="AP963" s="32"/>
      <c r="AQ963" s="32"/>
      <c r="AR963" s="32"/>
      <c r="AS963" s="32"/>
      <c r="AT963" s="32"/>
      <c r="AU963" s="32"/>
      <c r="AV963" s="32"/>
    </row>
    <row r="964" spans="1:48" ht="28.5" customHeight="1" x14ac:dyDescent="0.25">
      <c r="A964" s="51">
        <f>'OSNOVNA PLAČA'!A964</f>
        <v>955</v>
      </c>
      <c r="B964" s="155" t="str">
        <f>+IF(LEN('OSNOVNA PLAČA'!B964)&gt;0,'OSNOVNA PLAČA'!B964,"")</f>
        <v>A955</v>
      </c>
      <c r="C964" s="52" t="str">
        <f>+IF(LEN('OSNOVNA PLAČA'!C964)&gt;0,'OSNOVNA PLAČA'!C964,"")</f>
        <v/>
      </c>
      <c r="D964" s="54" t="str">
        <f>+IF(LEN('OSNOVNA PLAČA'!D964)&gt;0,'OSNOVNA PLAČA'!D964,"")</f>
        <v/>
      </c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AA964" s="32"/>
      <c r="AB964" s="32"/>
      <c r="AC964" s="32"/>
      <c r="AD964" s="32"/>
      <c r="AE964" s="32"/>
      <c r="AF964" s="32"/>
      <c r="AG964" s="32"/>
      <c r="AH964" s="32"/>
      <c r="AI964" s="32"/>
      <c r="AJ964" s="32"/>
      <c r="AK964" s="32"/>
      <c r="AL964" s="32"/>
      <c r="AM964" s="32"/>
      <c r="AN964" s="32"/>
      <c r="AO964" s="32"/>
      <c r="AP964" s="32"/>
      <c r="AQ964" s="32"/>
      <c r="AR964" s="32"/>
      <c r="AS964" s="32"/>
      <c r="AT964" s="32"/>
      <c r="AU964" s="32"/>
      <c r="AV964" s="32"/>
    </row>
    <row r="965" spans="1:48" ht="28.5" customHeight="1" x14ac:dyDescent="0.25">
      <c r="A965" s="51">
        <f>'OSNOVNA PLAČA'!A965</f>
        <v>956</v>
      </c>
      <c r="B965" s="155" t="str">
        <f>+IF(LEN('OSNOVNA PLAČA'!B965)&gt;0,'OSNOVNA PLAČA'!B965,"")</f>
        <v>A956</v>
      </c>
      <c r="C965" s="52" t="str">
        <f>+IF(LEN('OSNOVNA PLAČA'!C965)&gt;0,'OSNOVNA PLAČA'!C965,"")</f>
        <v/>
      </c>
      <c r="D965" s="54" t="str">
        <f>+IF(LEN('OSNOVNA PLAČA'!D965)&gt;0,'OSNOVNA PLAČA'!D965,"")</f>
        <v/>
      </c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AA965" s="32"/>
      <c r="AB965" s="32"/>
      <c r="AC965" s="32"/>
      <c r="AD965" s="32"/>
      <c r="AE965" s="32"/>
      <c r="AF965" s="32"/>
      <c r="AG965" s="32"/>
      <c r="AH965" s="32"/>
      <c r="AI965" s="32"/>
      <c r="AJ965" s="32"/>
      <c r="AK965" s="32"/>
      <c r="AL965" s="32"/>
      <c r="AM965" s="32"/>
      <c r="AN965" s="32"/>
      <c r="AO965" s="32"/>
      <c r="AP965" s="32"/>
      <c r="AQ965" s="32"/>
      <c r="AR965" s="32"/>
      <c r="AS965" s="32"/>
      <c r="AT965" s="32"/>
      <c r="AU965" s="32"/>
      <c r="AV965" s="32"/>
    </row>
    <row r="966" spans="1:48" ht="28.5" customHeight="1" x14ac:dyDescent="0.25">
      <c r="A966" s="51">
        <f>'OSNOVNA PLAČA'!A966</f>
        <v>957</v>
      </c>
      <c r="B966" s="155" t="str">
        <f>+IF(LEN('OSNOVNA PLAČA'!B966)&gt;0,'OSNOVNA PLAČA'!B966,"")</f>
        <v>A957</v>
      </c>
      <c r="C966" s="52" t="str">
        <f>+IF(LEN('OSNOVNA PLAČA'!C966)&gt;0,'OSNOVNA PLAČA'!C966,"")</f>
        <v/>
      </c>
      <c r="D966" s="54" t="str">
        <f>+IF(LEN('OSNOVNA PLAČA'!D966)&gt;0,'OSNOVNA PLAČA'!D966,"")</f>
        <v/>
      </c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AA966" s="32"/>
      <c r="AB966" s="32"/>
      <c r="AC966" s="32"/>
      <c r="AD966" s="32"/>
      <c r="AE966" s="32"/>
      <c r="AF966" s="32"/>
      <c r="AG966" s="32"/>
      <c r="AH966" s="32"/>
      <c r="AI966" s="32"/>
      <c r="AJ966" s="32"/>
      <c r="AK966" s="32"/>
      <c r="AL966" s="32"/>
      <c r="AM966" s="32"/>
      <c r="AN966" s="32"/>
      <c r="AO966" s="32"/>
      <c r="AP966" s="32"/>
      <c r="AQ966" s="32"/>
      <c r="AR966" s="32"/>
      <c r="AS966" s="32"/>
      <c r="AT966" s="32"/>
      <c r="AU966" s="32"/>
      <c r="AV966" s="32"/>
    </row>
    <row r="967" spans="1:48" ht="28.5" customHeight="1" x14ac:dyDescent="0.25">
      <c r="A967" s="51">
        <f>'OSNOVNA PLAČA'!A967</f>
        <v>958</v>
      </c>
      <c r="B967" s="155" t="str">
        <f>+IF(LEN('OSNOVNA PLAČA'!B967)&gt;0,'OSNOVNA PLAČA'!B967,"")</f>
        <v>A958</v>
      </c>
      <c r="C967" s="52" t="str">
        <f>+IF(LEN('OSNOVNA PLAČA'!C967)&gt;0,'OSNOVNA PLAČA'!C967,"")</f>
        <v/>
      </c>
      <c r="D967" s="54" t="str">
        <f>+IF(LEN('OSNOVNA PLAČA'!D967)&gt;0,'OSNOVNA PLAČA'!D967,"")</f>
        <v/>
      </c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AA967" s="32"/>
      <c r="AB967" s="32"/>
      <c r="AC967" s="32"/>
      <c r="AD967" s="32"/>
      <c r="AE967" s="32"/>
      <c r="AF967" s="32"/>
      <c r="AG967" s="32"/>
      <c r="AH967" s="32"/>
      <c r="AI967" s="32"/>
      <c r="AJ967" s="32"/>
      <c r="AK967" s="32"/>
      <c r="AL967" s="32"/>
      <c r="AM967" s="32"/>
      <c r="AN967" s="32"/>
      <c r="AO967" s="32"/>
      <c r="AP967" s="32"/>
      <c r="AQ967" s="32"/>
      <c r="AR967" s="32"/>
      <c r="AS967" s="32"/>
      <c r="AT967" s="32"/>
      <c r="AU967" s="32"/>
      <c r="AV967" s="32"/>
    </row>
    <row r="968" spans="1:48" ht="28.5" customHeight="1" x14ac:dyDescent="0.25">
      <c r="A968" s="51">
        <f>'OSNOVNA PLAČA'!A968</f>
        <v>959</v>
      </c>
      <c r="B968" s="155" t="str">
        <f>+IF(LEN('OSNOVNA PLAČA'!B968)&gt;0,'OSNOVNA PLAČA'!B968,"")</f>
        <v>A959</v>
      </c>
      <c r="C968" s="52" t="str">
        <f>+IF(LEN('OSNOVNA PLAČA'!C968)&gt;0,'OSNOVNA PLAČA'!C968,"")</f>
        <v/>
      </c>
      <c r="D968" s="54" t="str">
        <f>+IF(LEN('OSNOVNA PLAČA'!D968)&gt;0,'OSNOVNA PLAČA'!D968,"")</f>
        <v/>
      </c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AA968" s="32"/>
      <c r="AB968" s="32"/>
      <c r="AC968" s="32"/>
      <c r="AD968" s="32"/>
      <c r="AE968" s="32"/>
      <c r="AF968" s="32"/>
      <c r="AG968" s="32"/>
      <c r="AH968" s="32"/>
      <c r="AI968" s="32"/>
      <c r="AJ968" s="32"/>
      <c r="AK968" s="32"/>
      <c r="AL968" s="32"/>
      <c r="AM968" s="32"/>
      <c r="AN968" s="32"/>
      <c r="AO968" s="32"/>
      <c r="AP968" s="32"/>
      <c r="AQ968" s="32"/>
      <c r="AR968" s="32"/>
      <c r="AS968" s="32"/>
      <c r="AT968" s="32"/>
      <c r="AU968" s="32"/>
      <c r="AV968" s="32"/>
    </row>
    <row r="969" spans="1:48" ht="28.5" customHeight="1" x14ac:dyDescent="0.25">
      <c r="A969" s="51">
        <f>'OSNOVNA PLAČA'!A969</f>
        <v>960</v>
      </c>
      <c r="B969" s="155" t="str">
        <f>+IF(LEN('OSNOVNA PLAČA'!B969)&gt;0,'OSNOVNA PLAČA'!B969,"")</f>
        <v>A960</v>
      </c>
      <c r="C969" s="52" t="str">
        <f>+IF(LEN('OSNOVNA PLAČA'!C969)&gt;0,'OSNOVNA PLAČA'!C969,"")</f>
        <v/>
      </c>
      <c r="D969" s="54" t="str">
        <f>+IF(LEN('OSNOVNA PLAČA'!D969)&gt;0,'OSNOVNA PLAČA'!D969,"")</f>
        <v/>
      </c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AA969" s="32"/>
      <c r="AB969" s="32"/>
      <c r="AC969" s="32"/>
      <c r="AD969" s="32"/>
      <c r="AE969" s="32"/>
      <c r="AF969" s="32"/>
      <c r="AG969" s="32"/>
      <c r="AH969" s="32"/>
      <c r="AI969" s="32"/>
      <c r="AJ969" s="32"/>
      <c r="AK969" s="32"/>
      <c r="AL969" s="32"/>
      <c r="AM969" s="32"/>
      <c r="AN969" s="32"/>
      <c r="AO969" s="32"/>
      <c r="AP969" s="32"/>
      <c r="AQ969" s="32"/>
      <c r="AR969" s="32"/>
      <c r="AS969" s="32"/>
      <c r="AT969" s="32"/>
      <c r="AU969" s="32"/>
      <c r="AV969" s="32"/>
    </row>
    <row r="970" spans="1:48" ht="28.5" customHeight="1" x14ac:dyDescent="0.25">
      <c r="A970" s="51">
        <f>'OSNOVNA PLAČA'!A970</f>
        <v>961</v>
      </c>
      <c r="B970" s="155" t="str">
        <f>+IF(LEN('OSNOVNA PLAČA'!B970)&gt;0,'OSNOVNA PLAČA'!B970,"")</f>
        <v>A961</v>
      </c>
      <c r="C970" s="52" t="str">
        <f>+IF(LEN('OSNOVNA PLAČA'!C970)&gt;0,'OSNOVNA PLAČA'!C970,"")</f>
        <v/>
      </c>
      <c r="D970" s="54" t="str">
        <f>+IF(LEN('OSNOVNA PLAČA'!D970)&gt;0,'OSNOVNA PLAČA'!D970,"")</f>
        <v/>
      </c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AA970" s="32"/>
      <c r="AB970" s="32"/>
      <c r="AC970" s="32"/>
      <c r="AD970" s="32"/>
      <c r="AE970" s="32"/>
      <c r="AF970" s="32"/>
      <c r="AG970" s="32"/>
      <c r="AH970" s="32"/>
      <c r="AI970" s="32"/>
      <c r="AJ970" s="32"/>
      <c r="AK970" s="32"/>
      <c r="AL970" s="32"/>
      <c r="AM970" s="32"/>
      <c r="AN970" s="32"/>
      <c r="AO970" s="32"/>
      <c r="AP970" s="32"/>
      <c r="AQ970" s="32"/>
      <c r="AR970" s="32"/>
      <c r="AS970" s="32"/>
      <c r="AT970" s="32"/>
      <c r="AU970" s="32"/>
      <c r="AV970" s="32"/>
    </row>
    <row r="971" spans="1:48" ht="28.5" customHeight="1" x14ac:dyDescent="0.25">
      <c r="A971" s="51">
        <f>'OSNOVNA PLAČA'!A971</f>
        <v>962</v>
      </c>
      <c r="B971" s="155" t="str">
        <f>+IF(LEN('OSNOVNA PLAČA'!B971)&gt;0,'OSNOVNA PLAČA'!B971,"")</f>
        <v>A962</v>
      </c>
      <c r="C971" s="52" t="str">
        <f>+IF(LEN('OSNOVNA PLAČA'!C971)&gt;0,'OSNOVNA PLAČA'!C971,"")</f>
        <v/>
      </c>
      <c r="D971" s="54" t="str">
        <f>+IF(LEN('OSNOVNA PLAČA'!D971)&gt;0,'OSNOVNA PLAČA'!D971,"")</f>
        <v/>
      </c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AA971" s="32"/>
      <c r="AB971" s="32"/>
      <c r="AC971" s="32"/>
      <c r="AD971" s="32"/>
      <c r="AE971" s="32"/>
      <c r="AF971" s="32"/>
      <c r="AG971" s="32"/>
      <c r="AH971" s="32"/>
      <c r="AI971" s="32"/>
      <c r="AJ971" s="32"/>
      <c r="AK971" s="32"/>
      <c r="AL971" s="32"/>
      <c r="AM971" s="32"/>
      <c r="AN971" s="32"/>
      <c r="AO971" s="32"/>
      <c r="AP971" s="32"/>
      <c r="AQ971" s="32"/>
      <c r="AR971" s="32"/>
      <c r="AS971" s="32"/>
      <c r="AT971" s="32"/>
      <c r="AU971" s="32"/>
      <c r="AV971" s="32"/>
    </row>
    <row r="972" spans="1:48" ht="28.5" customHeight="1" x14ac:dyDescent="0.25">
      <c r="A972" s="51">
        <f>'OSNOVNA PLAČA'!A972</f>
        <v>963</v>
      </c>
      <c r="B972" s="155" t="str">
        <f>+IF(LEN('OSNOVNA PLAČA'!B972)&gt;0,'OSNOVNA PLAČA'!B972,"")</f>
        <v>A963</v>
      </c>
      <c r="C972" s="52" t="str">
        <f>+IF(LEN('OSNOVNA PLAČA'!C972)&gt;0,'OSNOVNA PLAČA'!C972,"")</f>
        <v/>
      </c>
      <c r="D972" s="54" t="str">
        <f>+IF(LEN('OSNOVNA PLAČA'!D972)&gt;0,'OSNOVNA PLAČA'!D972,"")</f>
        <v/>
      </c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AA972" s="32"/>
      <c r="AB972" s="32"/>
      <c r="AC972" s="32"/>
      <c r="AD972" s="32"/>
      <c r="AE972" s="32"/>
      <c r="AF972" s="32"/>
      <c r="AG972" s="32"/>
      <c r="AH972" s="32"/>
      <c r="AI972" s="32"/>
      <c r="AJ972" s="32"/>
      <c r="AK972" s="32"/>
      <c r="AL972" s="32"/>
      <c r="AM972" s="32"/>
      <c r="AN972" s="32"/>
      <c r="AO972" s="32"/>
      <c r="AP972" s="32"/>
      <c r="AQ972" s="32"/>
      <c r="AR972" s="32"/>
      <c r="AS972" s="32"/>
      <c r="AT972" s="32"/>
      <c r="AU972" s="32"/>
      <c r="AV972" s="32"/>
    </row>
    <row r="973" spans="1:48" ht="28.5" customHeight="1" x14ac:dyDescent="0.25">
      <c r="A973" s="51">
        <f>'OSNOVNA PLAČA'!A973</f>
        <v>964</v>
      </c>
      <c r="B973" s="155" t="str">
        <f>+IF(LEN('OSNOVNA PLAČA'!B973)&gt;0,'OSNOVNA PLAČA'!B973,"")</f>
        <v>A964</v>
      </c>
      <c r="C973" s="52" t="str">
        <f>+IF(LEN('OSNOVNA PLAČA'!C973)&gt;0,'OSNOVNA PLAČA'!C973,"")</f>
        <v/>
      </c>
      <c r="D973" s="54" t="str">
        <f>+IF(LEN('OSNOVNA PLAČA'!D973)&gt;0,'OSNOVNA PLAČA'!D973,"")</f>
        <v/>
      </c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AA973" s="32"/>
      <c r="AB973" s="32"/>
      <c r="AC973" s="32"/>
      <c r="AD973" s="32"/>
      <c r="AE973" s="32"/>
      <c r="AF973" s="32"/>
      <c r="AG973" s="32"/>
      <c r="AH973" s="32"/>
      <c r="AI973" s="32"/>
      <c r="AJ973" s="32"/>
      <c r="AK973" s="32"/>
      <c r="AL973" s="32"/>
      <c r="AM973" s="32"/>
      <c r="AN973" s="32"/>
      <c r="AO973" s="32"/>
      <c r="AP973" s="32"/>
      <c r="AQ973" s="32"/>
      <c r="AR973" s="32"/>
      <c r="AS973" s="32"/>
      <c r="AT973" s="32"/>
      <c r="AU973" s="32"/>
      <c r="AV973" s="32"/>
    </row>
    <row r="974" spans="1:48" ht="28.5" customHeight="1" x14ac:dyDescent="0.25">
      <c r="A974" s="51">
        <f>'OSNOVNA PLAČA'!A974</f>
        <v>965</v>
      </c>
      <c r="B974" s="155" t="str">
        <f>+IF(LEN('OSNOVNA PLAČA'!B974)&gt;0,'OSNOVNA PLAČA'!B974,"")</f>
        <v>A965</v>
      </c>
      <c r="C974" s="52" t="str">
        <f>+IF(LEN('OSNOVNA PLAČA'!C974)&gt;0,'OSNOVNA PLAČA'!C974,"")</f>
        <v/>
      </c>
      <c r="D974" s="54" t="str">
        <f>+IF(LEN('OSNOVNA PLAČA'!D974)&gt;0,'OSNOVNA PLAČA'!D974,"")</f>
        <v/>
      </c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AA974" s="32"/>
      <c r="AB974" s="32"/>
      <c r="AC974" s="32"/>
      <c r="AD974" s="32"/>
      <c r="AE974" s="32"/>
      <c r="AF974" s="32"/>
      <c r="AG974" s="32"/>
      <c r="AH974" s="32"/>
      <c r="AI974" s="32"/>
      <c r="AJ974" s="32"/>
      <c r="AK974" s="32"/>
      <c r="AL974" s="32"/>
      <c r="AM974" s="32"/>
      <c r="AN974" s="32"/>
      <c r="AO974" s="32"/>
      <c r="AP974" s="32"/>
      <c r="AQ974" s="32"/>
      <c r="AR974" s="32"/>
      <c r="AS974" s="32"/>
      <c r="AT974" s="32"/>
      <c r="AU974" s="32"/>
      <c r="AV974" s="32"/>
    </row>
    <row r="975" spans="1:48" ht="28.5" customHeight="1" x14ac:dyDescent="0.25">
      <c r="A975" s="51">
        <f>'OSNOVNA PLAČA'!A975</f>
        <v>966</v>
      </c>
      <c r="B975" s="155" t="str">
        <f>+IF(LEN('OSNOVNA PLAČA'!B975)&gt;0,'OSNOVNA PLAČA'!B975,"")</f>
        <v>A966</v>
      </c>
      <c r="C975" s="52" t="str">
        <f>+IF(LEN('OSNOVNA PLAČA'!C975)&gt;0,'OSNOVNA PLAČA'!C975,"")</f>
        <v/>
      </c>
      <c r="D975" s="54" t="str">
        <f>+IF(LEN('OSNOVNA PLAČA'!D975)&gt;0,'OSNOVNA PLAČA'!D975,"")</f>
        <v/>
      </c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AA975" s="32"/>
      <c r="AB975" s="32"/>
      <c r="AC975" s="32"/>
      <c r="AD975" s="32"/>
      <c r="AE975" s="32"/>
      <c r="AF975" s="32"/>
      <c r="AG975" s="32"/>
      <c r="AH975" s="32"/>
      <c r="AI975" s="32"/>
      <c r="AJ975" s="32"/>
      <c r="AK975" s="32"/>
      <c r="AL975" s="32"/>
      <c r="AM975" s="32"/>
      <c r="AN975" s="32"/>
      <c r="AO975" s="32"/>
      <c r="AP975" s="32"/>
      <c r="AQ975" s="32"/>
      <c r="AR975" s="32"/>
      <c r="AS975" s="32"/>
      <c r="AT975" s="32"/>
      <c r="AU975" s="32"/>
      <c r="AV975" s="32"/>
    </row>
    <row r="976" spans="1:48" ht="28.5" customHeight="1" x14ac:dyDescent="0.25">
      <c r="A976" s="51">
        <f>'OSNOVNA PLAČA'!A976</f>
        <v>967</v>
      </c>
      <c r="B976" s="155" t="str">
        <f>+IF(LEN('OSNOVNA PLAČA'!B976)&gt;0,'OSNOVNA PLAČA'!B976,"")</f>
        <v>A967</v>
      </c>
      <c r="C976" s="52" t="str">
        <f>+IF(LEN('OSNOVNA PLAČA'!C976)&gt;0,'OSNOVNA PLAČA'!C976,"")</f>
        <v/>
      </c>
      <c r="D976" s="54" t="str">
        <f>+IF(LEN('OSNOVNA PLAČA'!D976)&gt;0,'OSNOVNA PLAČA'!D976,"")</f>
        <v/>
      </c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AA976" s="32"/>
      <c r="AB976" s="32"/>
      <c r="AC976" s="32"/>
      <c r="AD976" s="32"/>
      <c r="AE976" s="32"/>
      <c r="AF976" s="32"/>
      <c r="AG976" s="32"/>
      <c r="AH976" s="32"/>
      <c r="AI976" s="32"/>
      <c r="AJ976" s="32"/>
      <c r="AK976" s="32"/>
      <c r="AL976" s="32"/>
      <c r="AM976" s="32"/>
      <c r="AN976" s="32"/>
      <c r="AO976" s="32"/>
      <c r="AP976" s="32"/>
      <c r="AQ976" s="32"/>
      <c r="AR976" s="32"/>
      <c r="AS976" s="32"/>
      <c r="AT976" s="32"/>
      <c r="AU976" s="32"/>
      <c r="AV976" s="32"/>
    </row>
    <row r="977" spans="1:48" ht="28.5" customHeight="1" x14ac:dyDescent="0.25">
      <c r="A977" s="51">
        <f>'OSNOVNA PLAČA'!A977</f>
        <v>968</v>
      </c>
      <c r="B977" s="155" t="str">
        <f>+IF(LEN('OSNOVNA PLAČA'!B977)&gt;0,'OSNOVNA PLAČA'!B977,"")</f>
        <v>A968</v>
      </c>
      <c r="C977" s="52" t="str">
        <f>+IF(LEN('OSNOVNA PLAČA'!C977)&gt;0,'OSNOVNA PLAČA'!C977,"")</f>
        <v/>
      </c>
      <c r="D977" s="54" t="str">
        <f>+IF(LEN('OSNOVNA PLAČA'!D977)&gt;0,'OSNOVNA PLAČA'!D977,"")</f>
        <v/>
      </c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AA977" s="32"/>
      <c r="AB977" s="32"/>
      <c r="AC977" s="32"/>
      <c r="AD977" s="32"/>
      <c r="AE977" s="32"/>
      <c r="AF977" s="32"/>
      <c r="AG977" s="32"/>
      <c r="AH977" s="32"/>
      <c r="AI977" s="32"/>
      <c r="AJ977" s="32"/>
      <c r="AK977" s="32"/>
      <c r="AL977" s="32"/>
      <c r="AM977" s="32"/>
      <c r="AN977" s="32"/>
      <c r="AO977" s="32"/>
      <c r="AP977" s="32"/>
      <c r="AQ977" s="32"/>
      <c r="AR977" s="32"/>
      <c r="AS977" s="32"/>
      <c r="AT977" s="32"/>
      <c r="AU977" s="32"/>
      <c r="AV977" s="32"/>
    </row>
    <row r="978" spans="1:48" ht="28.5" customHeight="1" x14ac:dyDescent="0.25">
      <c r="A978" s="51">
        <f>'OSNOVNA PLAČA'!A978</f>
        <v>969</v>
      </c>
      <c r="B978" s="155" t="str">
        <f>+IF(LEN('OSNOVNA PLAČA'!B978)&gt;0,'OSNOVNA PLAČA'!B978,"")</f>
        <v>A969</v>
      </c>
      <c r="C978" s="52" t="str">
        <f>+IF(LEN('OSNOVNA PLAČA'!C978)&gt;0,'OSNOVNA PLAČA'!C978,"")</f>
        <v/>
      </c>
      <c r="D978" s="54" t="str">
        <f>+IF(LEN('OSNOVNA PLAČA'!D978)&gt;0,'OSNOVNA PLAČA'!D978,"")</f>
        <v/>
      </c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AA978" s="32"/>
      <c r="AB978" s="32"/>
      <c r="AC978" s="32"/>
      <c r="AD978" s="32"/>
      <c r="AE978" s="32"/>
      <c r="AF978" s="32"/>
      <c r="AG978" s="32"/>
      <c r="AH978" s="32"/>
      <c r="AI978" s="32"/>
      <c r="AJ978" s="32"/>
      <c r="AK978" s="32"/>
      <c r="AL978" s="32"/>
      <c r="AM978" s="32"/>
      <c r="AN978" s="32"/>
      <c r="AO978" s="32"/>
      <c r="AP978" s="32"/>
      <c r="AQ978" s="32"/>
      <c r="AR978" s="32"/>
      <c r="AS978" s="32"/>
      <c r="AT978" s="32"/>
      <c r="AU978" s="32"/>
      <c r="AV978" s="32"/>
    </row>
    <row r="979" spans="1:48" ht="28.5" customHeight="1" x14ac:dyDescent="0.25">
      <c r="A979" s="51">
        <f>'OSNOVNA PLAČA'!A979</f>
        <v>970</v>
      </c>
      <c r="B979" s="155" t="str">
        <f>+IF(LEN('OSNOVNA PLAČA'!B979)&gt;0,'OSNOVNA PLAČA'!B979,"")</f>
        <v>A970</v>
      </c>
      <c r="C979" s="52" t="str">
        <f>+IF(LEN('OSNOVNA PLAČA'!C979)&gt;0,'OSNOVNA PLAČA'!C979,"")</f>
        <v/>
      </c>
      <c r="D979" s="54" t="str">
        <f>+IF(LEN('OSNOVNA PLAČA'!D979)&gt;0,'OSNOVNA PLAČA'!D979,"")</f>
        <v/>
      </c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AA979" s="32"/>
      <c r="AB979" s="32"/>
      <c r="AC979" s="32"/>
      <c r="AD979" s="32"/>
      <c r="AE979" s="32"/>
      <c r="AF979" s="32"/>
      <c r="AG979" s="32"/>
      <c r="AH979" s="32"/>
      <c r="AI979" s="32"/>
      <c r="AJ979" s="32"/>
      <c r="AK979" s="32"/>
      <c r="AL979" s="32"/>
      <c r="AM979" s="32"/>
      <c r="AN979" s="32"/>
      <c r="AO979" s="32"/>
      <c r="AP979" s="32"/>
      <c r="AQ979" s="32"/>
      <c r="AR979" s="32"/>
      <c r="AS979" s="32"/>
      <c r="AT979" s="32"/>
      <c r="AU979" s="32"/>
      <c r="AV979" s="32"/>
    </row>
    <row r="980" spans="1:48" ht="28.5" customHeight="1" x14ac:dyDescent="0.25">
      <c r="A980" s="51">
        <f>'OSNOVNA PLAČA'!A980</f>
        <v>971</v>
      </c>
      <c r="B980" s="155" t="str">
        <f>+IF(LEN('OSNOVNA PLAČA'!B980)&gt;0,'OSNOVNA PLAČA'!B980,"")</f>
        <v>A971</v>
      </c>
      <c r="C980" s="52" t="str">
        <f>+IF(LEN('OSNOVNA PLAČA'!C980)&gt;0,'OSNOVNA PLAČA'!C980,"")</f>
        <v/>
      </c>
      <c r="D980" s="54" t="str">
        <f>+IF(LEN('OSNOVNA PLAČA'!D980)&gt;0,'OSNOVNA PLAČA'!D980,"")</f>
        <v/>
      </c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AA980" s="32"/>
      <c r="AB980" s="32"/>
      <c r="AC980" s="32"/>
      <c r="AD980" s="32"/>
      <c r="AE980" s="32"/>
      <c r="AF980" s="32"/>
      <c r="AG980" s="32"/>
      <c r="AH980" s="32"/>
      <c r="AI980" s="32"/>
      <c r="AJ980" s="32"/>
      <c r="AK980" s="32"/>
      <c r="AL980" s="32"/>
      <c r="AM980" s="32"/>
      <c r="AN980" s="32"/>
      <c r="AO980" s="32"/>
      <c r="AP980" s="32"/>
      <c r="AQ980" s="32"/>
      <c r="AR980" s="32"/>
      <c r="AS980" s="32"/>
      <c r="AT980" s="32"/>
      <c r="AU980" s="32"/>
      <c r="AV980" s="32"/>
    </row>
    <row r="981" spans="1:48" ht="28.5" customHeight="1" x14ac:dyDescent="0.25">
      <c r="A981" s="51">
        <f>'OSNOVNA PLAČA'!A981</f>
        <v>972</v>
      </c>
      <c r="B981" s="155" t="str">
        <f>+IF(LEN('OSNOVNA PLAČA'!B981)&gt;0,'OSNOVNA PLAČA'!B981,"")</f>
        <v>A972</v>
      </c>
      <c r="C981" s="52" t="str">
        <f>+IF(LEN('OSNOVNA PLAČA'!C981)&gt;0,'OSNOVNA PLAČA'!C981,"")</f>
        <v/>
      </c>
      <c r="D981" s="54" t="str">
        <f>+IF(LEN('OSNOVNA PLAČA'!D981)&gt;0,'OSNOVNA PLAČA'!D981,"")</f>
        <v/>
      </c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AA981" s="32"/>
      <c r="AB981" s="32"/>
      <c r="AC981" s="32"/>
      <c r="AD981" s="32"/>
      <c r="AE981" s="32"/>
      <c r="AF981" s="32"/>
      <c r="AG981" s="32"/>
      <c r="AH981" s="32"/>
      <c r="AI981" s="32"/>
      <c r="AJ981" s="32"/>
      <c r="AK981" s="32"/>
      <c r="AL981" s="32"/>
      <c r="AM981" s="32"/>
      <c r="AN981" s="32"/>
      <c r="AO981" s="32"/>
      <c r="AP981" s="32"/>
      <c r="AQ981" s="32"/>
      <c r="AR981" s="32"/>
      <c r="AS981" s="32"/>
      <c r="AT981" s="32"/>
      <c r="AU981" s="32"/>
      <c r="AV981" s="32"/>
    </row>
    <row r="982" spans="1:48" ht="28.5" customHeight="1" x14ac:dyDescent="0.25">
      <c r="A982" s="51">
        <f>'OSNOVNA PLAČA'!A982</f>
        <v>973</v>
      </c>
      <c r="B982" s="155" t="str">
        <f>+IF(LEN('OSNOVNA PLAČA'!B982)&gt;0,'OSNOVNA PLAČA'!B982,"")</f>
        <v>A973</v>
      </c>
      <c r="C982" s="52" t="str">
        <f>+IF(LEN('OSNOVNA PLAČA'!C982)&gt;0,'OSNOVNA PLAČA'!C982,"")</f>
        <v/>
      </c>
      <c r="D982" s="54" t="str">
        <f>+IF(LEN('OSNOVNA PLAČA'!D982)&gt;0,'OSNOVNA PLAČA'!D982,"")</f>
        <v/>
      </c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AA982" s="32"/>
      <c r="AB982" s="32"/>
      <c r="AC982" s="32"/>
      <c r="AD982" s="32"/>
      <c r="AE982" s="32"/>
      <c r="AF982" s="32"/>
      <c r="AG982" s="32"/>
      <c r="AH982" s="32"/>
      <c r="AI982" s="32"/>
      <c r="AJ982" s="32"/>
      <c r="AK982" s="32"/>
      <c r="AL982" s="32"/>
      <c r="AM982" s="32"/>
      <c r="AN982" s="32"/>
      <c r="AO982" s="32"/>
      <c r="AP982" s="32"/>
      <c r="AQ982" s="32"/>
      <c r="AR982" s="32"/>
      <c r="AS982" s="32"/>
      <c r="AT982" s="32"/>
      <c r="AU982" s="32"/>
      <c r="AV982" s="32"/>
    </row>
    <row r="983" spans="1:48" ht="28.5" customHeight="1" x14ac:dyDescent="0.25">
      <c r="A983" s="51">
        <f>'OSNOVNA PLAČA'!A983</f>
        <v>974</v>
      </c>
      <c r="B983" s="155" t="str">
        <f>+IF(LEN('OSNOVNA PLAČA'!B983)&gt;0,'OSNOVNA PLAČA'!B983,"")</f>
        <v>A974</v>
      </c>
      <c r="C983" s="52" t="str">
        <f>+IF(LEN('OSNOVNA PLAČA'!C983)&gt;0,'OSNOVNA PLAČA'!C983,"")</f>
        <v/>
      </c>
      <c r="D983" s="54" t="str">
        <f>+IF(LEN('OSNOVNA PLAČA'!D983)&gt;0,'OSNOVNA PLAČA'!D983,"")</f>
        <v/>
      </c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AA983" s="32"/>
      <c r="AB983" s="32"/>
      <c r="AC983" s="32"/>
      <c r="AD983" s="32"/>
      <c r="AE983" s="32"/>
      <c r="AF983" s="32"/>
      <c r="AG983" s="32"/>
      <c r="AH983" s="32"/>
      <c r="AI983" s="32"/>
      <c r="AJ983" s="32"/>
      <c r="AK983" s="32"/>
      <c r="AL983" s="32"/>
      <c r="AM983" s="32"/>
      <c r="AN983" s="32"/>
      <c r="AO983" s="32"/>
      <c r="AP983" s="32"/>
      <c r="AQ983" s="32"/>
      <c r="AR983" s="32"/>
      <c r="AS983" s="32"/>
      <c r="AT983" s="32"/>
      <c r="AU983" s="32"/>
      <c r="AV983" s="32"/>
    </row>
    <row r="984" spans="1:48" ht="28.5" customHeight="1" x14ac:dyDescent="0.25">
      <c r="A984" s="51">
        <f>'OSNOVNA PLAČA'!A984</f>
        <v>975</v>
      </c>
      <c r="B984" s="155" t="str">
        <f>+IF(LEN('OSNOVNA PLAČA'!B984)&gt;0,'OSNOVNA PLAČA'!B984,"")</f>
        <v>A975</v>
      </c>
      <c r="C984" s="52" t="str">
        <f>+IF(LEN('OSNOVNA PLAČA'!C984)&gt;0,'OSNOVNA PLAČA'!C984,"")</f>
        <v/>
      </c>
      <c r="D984" s="54" t="str">
        <f>+IF(LEN('OSNOVNA PLAČA'!D984)&gt;0,'OSNOVNA PLAČA'!D984,"")</f>
        <v/>
      </c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AA984" s="32"/>
      <c r="AB984" s="32"/>
      <c r="AC984" s="32"/>
      <c r="AD984" s="32"/>
      <c r="AE984" s="32"/>
      <c r="AF984" s="32"/>
      <c r="AG984" s="32"/>
      <c r="AH984" s="32"/>
      <c r="AI984" s="32"/>
      <c r="AJ984" s="32"/>
      <c r="AK984" s="32"/>
      <c r="AL984" s="32"/>
      <c r="AM984" s="32"/>
      <c r="AN984" s="32"/>
      <c r="AO984" s="32"/>
      <c r="AP984" s="32"/>
      <c r="AQ984" s="32"/>
      <c r="AR984" s="32"/>
      <c r="AS984" s="32"/>
      <c r="AT984" s="32"/>
      <c r="AU984" s="32"/>
      <c r="AV984" s="32"/>
    </row>
    <row r="985" spans="1:48" ht="28.5" customHeight="1" x14ac:dyDescent="0.25">
      <c r="A985" s="51">
        <f>'OSNOVNA PLAČA'!A985</f>
        <v>976</v>
      </c>
      <c r="B985" s="155" t="str">
        <f>+IF(LEN('OSNOVNA PLAČA'!B985)&gt;0,'OSNOVNA PLAČA'!B985,"")</f>
        <v>A976</v>
      </c>
      <c r="C985" s="52" t="str">
        <f>+IF(LEN('OSNOVNA PLAČA'!C985)&gt;0,'OSNOVNA PLAČA'!C985,"")</f>
        <v/>
      </c>
      <c r="D985" s="54" t="str">
        <f>+IF(LEN('OSNOVNA PLAČA'!D985)&gt;0,'OSNOVNA PLAČA'!D985,"")</f>
        <v/>
      </c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AA985" s="32"/>
      <c r="AB985" s="32"/>
      <c r="AC985" s="32"/>
      <c r="AD985" s="32"/>
      <c r="AE985" s="32"/>
      <c r="AF985" s="32"/>
      <c r="AG985" s="32"/>
      <c r="AH985" s="32"/>
      <c r="AI985" s="32"/>
      <c r="AJ985" s="32"/>
      <c r="AK985" s="32"/>
      <c r="AL985" s="32"/>
      <c r="AM985" s="32"/>
      <c r="AN985" s="32"/>
      <c r="AO985" s="32"/>
      <c r="AP985" s="32"/>
      <c r="AQ985" s="32"/>
      <c r="AR985" s="32"/>
      <c r="AS985" s="32"/>
      <c r="AT985" s="32"/>
      <c r="AU985" s="32"/>
      <c r="AV985" s="32"/>
    </row>
    <row r="986" spans="1:48" ht="28.5" customHeight="1" x14ac:dyDescent="0.25">
      <c r="A986" s="51">
        <f>'OSNOVNA PLAČA'!A986</f>
        <v>977</v>
      </c>
      <c r="B986" s="155" t="str">
        <f>+IF(LEN('OSNOVNA PLAČA'!B986)&gt;0,'OSNOVNA PLAČA'!B986,"")</f>
        <v>A977</v>
      </c>
      <c r="C986" s="52" t="str">
        <f>+IF(LEN('OSNOVNA PLAČA'!C986)&gt;0,'OSNOVNA PLAČA'!C986,"")</f>
        <v/>
      </c>
      <c r="D986" s="54" t="str">
        <f>+IF(LEN('OSNOVNA PLAČA'!D986)&gt;0,'OSNOVNA PLAČA'!D986,"")</f>
        <v/>
      </c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AA986" s="32"/>
      <c r="AB986" s="32"/>
      <c r="AC986" s="32"/>
      <c r="AD986" s="32"/>
      <c r="AE986" s="32"/>
      <c r="AF986" s="32"/>
      <c r="AG986" s="32"/>
      <c r="AH986" s="32"/>
      <c r="AI986" s="32"/>
      <c r="AJ986" s="32"/>
      <c r="AK986" s="32"/>
      <c r="AL986" s="32"/>
      <c r="AM986" s="32"/>
      <c r="AN986" s="32"/>
      <c r="AO986" s="32"/>
      <c r="AP986" s="32"/>
      <c r="AQ986" s="32"/>
      <c r="AR986" s="32"/>
      <c r="AS986" s="32"/>
      <c r="AT986" s="32"/>
      <c r="AU986" s="32"/>
      <c r="AV986" s="32"/>
    </row>
    <row r="987" spans="1:48" ht="28.5" customHeight="1" x14ac:dyDescent="0.25">
      <c r="A987" s="51">
        <f>'OSNOVNA PLAČA'!A987</f>
        <v>978</v>
      </c>
      <c r="B987" s="155" t="str">
        <f>+IF(LEN('OSNOVNA PLAČA'!B987)&gt;0,'OSNOVNA PLAČA'!B987,"")</f>
        <v>A978</v>
      </c>
      <c r="C987" s="52" t="str">
        <f>+IF(LEN('OSNOVNA PLAČA'!C987)&gt;0,'OSNOVNA PLAČA'!C987,"")</f>
        <v/>
      </c>
      <c r="D987" s="54" t="str">
        <f>+IF(LEN('OSNOVNA PLAČA'!D987)&gt;0,'OSNOVNA PLAČA'!D987,"")</f>
        <v/>
      </c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AA987" s="32"/>
      <c r="AB987" s="32"/>
      <c r="AC987" s="32"/>
      <c r="AD987" s="32"/>
      <c r="AE987" s="32"/>
      <c r="AF987" s="32"/>
      <c r="AG987" s="32"/>
      <c r="AH987" s="32"/>
      <c r="AI987" s="32"/>
      <c r="AJ987" s="32"/>
      <c r="AK987" s="32"/>
      <c r="AL987" s="32"/>
      <c r="AM987" s="32"/>
      <c r="AN987" s="32"/>
      <c r="AO987" s="32"/>
      <c r="AP987" s="32"/>
      <c r="AQ987" s="32"/>
      <c r="AR987" s="32"/>
      <c r="AS987" s="32"/>
      <c r="AT987" s="32"/>
      <c r="AU987" s="32"/>
      <c r="AV987" s="32"/>
    </row>
    <row r="988" spans="1:48" ht="28.5" customHeight="1" x14ac:dyDescent="0.25">
      <c r="A988" s="51">
        <f>'OSNOVNA PLAČA'!A988</f>
        <v>979</v>
      </c>
      <c r="B988" s="155" t="str">
        <f>+IF(LEN('OSNOVNA PLAČA'!B988)&gt;0,'OSNOVNA PLAČA'!B988,"")</f>
        <v>A979</v>
      </c>
      <c r="C988" s="52" t="str">
        <f>+IF(LEN('OSNOVNA PLAČA'!C988)&gt;0,'OSNOVNA PLAČA'!C988,"")</f>
        <v/>
      </c>
      <c r="D988" s="54" t="str">
        <f>+IF(LEN('OSNOVNA PLAČA'!D988)&gt;0,'OSNOVNA PLAČA'!D988,"")</f>
        <v/>
      </c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AA988" s="32"/>
      <c r="AB988" s="32"/>
      <c r="AC988" s="32"/>
      <c r="AD988" s="32"/>
      <c r="AE988" s="32"/>
      <c r="AF988" s="32"/>
      <c r="AG988" s="32"/>
      <c r="AH988" s="32"/>
      <c r="AI988" s="32"/>
      <c r="AJ988" s="32"/>
      <c r="AK988" s="32"/>
      <c r="AL988" s="32"/>
      <c r="AM988" s="32"/>
      <c r="AN988" s="32"/>
      <c r="AO988" s="32"/>
      <c r="AP988" s="32"/>
      <c r="AQ988" s="32"/>
      <c r="AR988" s="32"/>
      <c r="AS988" s="32"/>
      <c r="AT988" s="32"/>
      <c r="AU988" s="32"/>
      <c r="AV988" s="32"/>
    </row>
    <row r="989" spans="1:48" ht="28.5" customHeight="1" x14ac:dyDescent="0.25">
      <c r="A989" s="51">
        <f>'OSNOVNA PLAČA'!A989</f>
        <v>980</v>
      </c>
      <c r="B989" s="155" t="str">
        <f>+IF(LEN('OSNOVNA PLAČA'!B989)&gt;0,'OSNOVNA PLAČA'!B989,"")</f>
        <v>A980</v>
      </c>
      <c r="C989" s="52" t="str">
        <f>+IF(LEN('OSNOVNA PLAČA'!C989)&gt;0,'OSNOVNA PLAČA'!C989,"")</f>
        <v/>
      </c>
      <c r="D989" s="54" t="str">
        <f>+IF(LEN('OSNOVNA PLAČA'!D989)&gt;0,'OSNOVNA PLAČA'!D989,"")</f>
        <v/>
      </c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AA989" s="32"/>
      <c r="AB989" s="32"/>
      <c r="AC989" s="32"/>
      <c r="AD989" s="32"/>
      <c r="AE989" s="32"/>
      <c r="AF989" s="32"/>
      <c r="AG989" s="32"/>
      <c r="AH989" s="32"/>
      <c r="AI989" s="32"/>
      <c r="AJ989" s="32"/>
      <c r="AK989" s="32"/>
      <c r="AL989" s="32"/>
      <c r="AM989" s="32"/>
      <c r="AN989" s="32"/>
      <c r="AO989" s="32"/>
      <c r="AP989" s="32"/>
      <c r="AQ989" s="32"/>
      <c r="AR989" s="32"/>
      <c r="AS989" s="32"/>
      <c r="AT989" s="32"/>
      <c r="AU989" s="32"/>
      <c r="AV989" s="32"/>
    </row>
    <row r="990" spans="1:48" ht="28.5" customHeight="1" x14ac:dyDescent="0.25">
      <c r="A990" s="51">
        <f>'OSNOVNA PLAČA'!A990</f>
        <v>981</v>
      </c>
      <c r="B990" s="155" t="str">
        <f>+IF(LEN('OSNOVNA PLAČA'!B990)&gt;0,'OSNOVNA PLAČA'!B990,"")</f>
        <v>A981</v>
      </c>
      <c r="C990" s="52" t="str">
        <f>+IF(LEN('OSNOVNA PLAČA'!C990)&gt;0,'OSNOVNA PLAČA'!C990,"")</f>
        <v/>
      </c>
      <c r="D990" s="54" t="str">
        <f>+IF(LEN('OSNOVNA PLAČA'!D990)&gt;0,'OSNOVNA PLAČA'!D990,"")</f>
        <v/>
      </c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AA990" s="32"/>
      <c r="AB990" s="32"/>
      <c r="AC990" s="32"/>
      <c r="AD990" s="32"/>
      <c r="AE990" s="32"/>
      <c r="AF990" s="32"/>
      <c r="AG990" s="32"/>
      <c r="AH990" s="32"/>
      <c r="AI990" s="32"/>
      <c r="AJ990" s="32"/>
      <c r="AK990" s="32"/>
      <c r="AL990" s="32"/>
      <c r="AM990" s="32"/>
      <c r="AN990" s="32"/>
      <c r="AO990" s="32"/>
      <c r="AP990" s="32"/>
      <c r="AQ990" s="32"/>
      <c r="AR990" s="32"/>
      <c r="AS990" s="32"/>
      <c r="AT990" s="32"/>
      <c r="AU990" s="32"/>
      <c r="AV990" s="32"/>
    </row>
    <row r="991" spans="1:48" ht="28.5" customHeight="1" x14ac:dyDescent="0.25">
      <c r="A991" s="51">
        <f>'OSNOVNA PLAČA'!A991</f>
        <v>982</v>
      </c>
      <c r="B991" s="155" t="str">
        <f>+IF(LEN('OSNOVNA PLAČA'!B991)&gt;0,'OSNOVNA PLAČA'!B991,"")</f>
        <v>A982</v>
      </c>
      <c r="C991" s="52" t="str">
        <f>+IF(LEN('OSNOVNA PLAČA'!C991)&gt;0,'OSNOVNA PLAČA'!C991,"")</f>
        <v/>
      </c>
      <c r="D991" s="54" t="str">
        <f>+IF(LEN('OSNOVNA PLAČA'!D991)&gt;0,'OSNOVNA PLAČA'!D991,"")</f>
        <v/>
      </c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AA991" s="32"/>
      <c r="AB991" s="32"/>
      <c r="AC991" s="32"/>
      <c r="AD991" s="32"/>
      <c r="AE991" s="32"/>
      <c r="AF991" s="32"/>
      <c r="AG991" s="32"/>
      <c r="AH991" s="32"/>
      <c r="AI991" s="32"/>
      <c r="AJ991" s="32"/>
      <c r="AK991" s="32"/>
      <c r="AL991" s="32"/>
      <c r="AM991" s="32"/>
      <c r="AN991" s="32"/>
      <c r="AO991" s="32"/>
      <c r="AP991" s="32"/>
      <c r="AQ991" s="32"/>
      <c r="AR991" s="32"/>
      <c r="AS991" s="32"/>
      <c r="AT991" s="32"/>
      <c r="AU991" s="32"/>
      <c r="AV991" s="32"/>
    </row>
    <row r="992" spans="1:48" ht="28.5" customHeight="1" x14ac:dyDescent="0.25">
      <c r="A992" s="51">
        <f>'OSNOVNA PLAČA'!A992</f>
        <v>983</v>
      </c>
      <c r="B992" s="155" t="str">
        <f>+IF(LEN('OSNOVNA PLAČA'!B992)&gt;0,'OSNOVNA PLAČA'!B992,"")</f>
        <v>A983</v>
      </c>
      <c r="C992" s="52" t="str">
        <f>+IF(LEN('OSNOVNA PLAČA'!C992)&gt;0,'OSNOVNA PLAČA'!C992,"")</f>
        <v/>
      </c>
      <c r="D992" s="54" t="str">
        <f>+IF(LEN('OSNOVNA PLAČA'!D992)&gt;0,'OSNOVNA PLAČA'!D992,"")</f>
        <v/>
      </c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AA992" s="32"/>
      <c r="AB992" s="32"/>
      <c r="AC992" s="32"/>
      <c r="AD992" s="32"/>
      <c r="AE992" s="32"/>
      <c r="AF992" s="32"/>
      <c r="AG992" s="32"/>
      <c r="AH992" s="32"/>
      <c r="AI992" s="32"/>
      <c r="AJ992" s="32"/>
      <c r="AK992" s="32"/>
      <c r="AL992" s="32"/>
      <c r="AM992" s="32"/>
      <c r="AN992" s="32"/>
      <c r="AO992" s="32"/>
      <c r="AP992" s="32"/>
      <c r="AQ992" s="32"/>
      <c r="AR992" s="32"/>
      <c r="AS992" s="32"/>
      <c r="AT992" s="32"/>
      <c r="AU992" s="32"/>
      <c r="AV992" s="32"/>
    </row>
    <row r="993" spans="1:48" ht="28.5" customHeight="1" x14ac:dyDescent="0.25">
      <c r="A993" s="51">
        <f>'OSNOVNA PLAČA'!A993</f>
        <v>984</v>
      </c>
      <c r="B993" s="155" t="str">
        <f>+IF(LEN('OSNOVNA PLAČA'!B993)&gt;0,'OSNOVNA PLAČA'!B993,"")</f>
        <v>A984</v>
      </c>
      <c r="C993" s="52" t="str">
        <f>+IF(LEN('OSNOVNA PLAČA'!C993)&gt;0,'OSNOVNA PLAČA'!C993,"")</f>
        <v/>
      </c>
      <c r="D993" s="54" t="str">
        <f>+IF(LEN('OSNOVNA PLAČA'!D993)&gt;0,'OSNOVNA PLAČA'!D993,"")</f>
        <v/>
      </c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AA993" s="32"/>
      <c r="AB993" s="32"/>
      <c r="AC993" s="32"/>
      <c r="AD993" s="32"/>
      <c r="AE993" s="32"/>
      <c r="AF993" s="32"/>
      <c r="AG993" s="32"/>
      <c r="AH993" s="32"/>
      <c r="AI993" s="32"/>
      <c r="AJ993" s="32"/>
      <c r="AK993" s="32"/>
      <c r="AL993" s="32"/>
      <c r="AM993" s="32"/>
      <c r="AN993" s="32"/>
      <c r="AO993" s="32"/>
      <c r="AP993" s="32"/>
      <c r="AQ993" s="32"/>
      <c r="AR993" s="32"/>
      <c r="AS993" s="32"/>
      <c r="AT993" s="32"/>
      <c r="AU993" s="32"/>
      <c r="AV993" s="32"/>
    </row>
    <row r="994" spans="1:48" ht="28.5" customHeight="1" x14ac:dyDescent="0.25">
      <c r="A994" s="51">
        <f>'OSNOVNA PLAČA'!A994</f>
        <v>985</v>
      </c>
      <c r="B994" s="155" t="str">
        <f>+IF(LEN('OSNOVNA PLAČA'!B994)&gt;0,'OSNOVNA PLAČA'!B994,"")</f>
        <v>A985</v>
      </c>
      <c r="C994" s="52" t="str">
        <f>+IF(LEN('OSNOVNA PLAČA'!C994)&gt;0,'OSNOVNA PLAČA'!C994,"")</f>
        <v/>
      </c>
      <c r="D994" s="54" t="str">
        <f>+IF(LEN('OSNOVNA PLAČA'!D994)&gt;0,'OSNOVNA PLAČA'!D994,"")</f>
        <v/>
      </c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AA994" s="32"/>
      <c r="AB994" s="32"/>
      <c r="AC994" s="32"/>
      <c r="AD994" s="32"/>
      <c r="AE994" s="32"/>
      <c r="AF994" s="32"/>
      <c r="AG994" s="32"/>
      <c r="AH994" s="32"/>
      <c r="AI994" s="32"/>
      <c r="AJ994" s="32"/>
      <c r="AK994" s="32"/>
      <c r="AL994" s="32"/>
      <c r="AM994" s="32"/>
      <c r="AN994" s="32"/>
      <c r="AO994" s="32"/>
      <c r="AP994" s="32"/>
      <c r="AQ994" s="32"/>
      <c r="AR994" s="32"/>
      <c r="AS994" s="32"/>
      <c r="AT994" s="32"/>
      <c r="AU994" s="32"/>
      <c r="AV994" s="32"/>
    </row>
    <row r="995" spans="1:48" ht="28.5" customHeight="1" x14ac:dyDescent="0.25">
      <c r="A995" s="51">
        <f>'OSNOVNA PLAČA'!A995</f>
        <v>986</v>
      </c>
      <c r="B995" s="155" t="str">
        <f>+IF(LEN('OSNOVNA PLAČA'!B995)&gt;0,'OSNOVNA PLAČA'!B995,"")</f>
        <v>A986</v>
      </c>
      <c r="C995" s="52" t="str">
        <f>+IF(LEN('OSNOVNA PLAČA'!C995)&gt;0,'OSNOVNA PLAČA'!C995,"")</f>
        <v/>
      </c>
      <c r="D995" s="54" t="str">
        <f>+IF(LEN('OSNOVNA PLAČA'!D995)&gt;0,'OSNOVNA PLAČA'!D995,"")</f>
        <v/>
      </c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AA995" s="32"/>
      <c r="AB995" s="32"/>
      <c r="AC995" s="32"/>
      <c r="AD995" s="32"/>
      <c r="AE995" s="32"/>
      <c r="AF995" s="32"/>
      <c r="AG995" s="32"/>
      <c r="AH995" s="32"/>
      <c r="AI995" s="32"/>
      <c r="AJ995" s="32"/>
      <c r="AK995" s="32"/>
      <c r="AL995" s="32"/>
      <c r="AM995" s="32"/>
      <c r="AN995" s="32"/>
      <c r="AO995" s="32"/>
      <c r="AP995" s="32"/>
      <c r="AQ995" s="32"/>
      <c r="AR995" s="32"/>
      <c r="AS995" s="32"/>
      <c r="AT995" s="32"/>
      <c r="AU995" s="32"/>
      <c r="AV995" s="32"/>
    </row>
    <row r="996" spans="1:48" ht="28.5" customHeight="1" x14ac:dyDescent="0.25">
      <c r="A996" s="51">
        <f>'OSNOVNA PLAČA'!A996</f>
        <v>987</v>
      </c>
      <c r="B996" s="155" t="str">
        <f>+IF(LEN('OSNOVNA PLAČA'!B996)&gt;0,'OSNOVNA PLAČA'!B996,"")</f>
        <v>A987</v>
      </c>
      <c r="C996" s="52" t="str">
        <f>+IF(LEN('OSNOVNA PLAČA'!C996)&gt;0,'OSNOVNA PLAČA'!C996,"")</f>
        <v/>
      </c>
      <c r="D996" s="54" t="str">
        <f>+IF(LEN('OSNOVNA PLAČA'!D996)&gt;0,'OSNOVNA PLAČA'!D996,"")</f>
        <v/>
      </c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AA996" s="32"/>
      <c r="AB996" s="32"/>
      <c r="AC996" s="32"/>
      <c r="AD996" s="32"/>
      <c r="AE996" s="32"/>
      <c r="AF996" s="32"/>
      <c r="AG996" s="32"/>
      <c r="AH996" s="32"/>
      <c r="AI996" s="32"/>
      <c r="AJ996" s="32"/>
      <c r="AK996" s="32"/>
      <c r="AL996" s="32"/>
      <c r="AM996" s="32"/>
      <c r="AN996" s="32"/>
      <c r="AO996" s="32"/>
      <c r="AP996" s="32"/>
      <c r="AQ996" s="32"/>
      <c r="AR996" s="32"/>
      <c r="AS996" s="32"/>
      <c r="AT996" s="32"/>
      <c r="AU996" s="32"/>
      <c r="AV996" s="32"/>
    </row>
    <row r="997" spans="1:48" ht="28.5" customHeight="1" x14ac:dyDescent="0.25">
      <c r="A997" s="51">
        <f>'OSNOVNA PLAČA'!A997</f>
        <v>988</v>
      </c>
      <c r="B997" s="155" t="str">
        <f>+IF(LEN('OSNOVNA PLAČA'!B997)&gt;0,'OSNOVNA PLAČA'!B997,"")</f>
        <v>A988</v>
      </c>
      <c r="C997" s="52" t="str">
        <f>+IF(LEN('OSNOVNA PLAČA'!C997)&gt;0,'OSNOVNA PLAČA'!C997,"")</f>
        <v/>
      </c>
      <c r="D997" s="54" t="str">
        <f>+IF(LEN('OSNOVNA PLAČA'!D997)&gt;0,'OSNOVNA PLAČA'!D997,"")</f>
        <v/>
      </c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AA997" s="32"/>
      <c r="AB997" s="32"/>
      <c r="AC997" s="32"/>
      <c r="AD997" s="32"/>
      <c r="AE997" s="32"/>
      <c r="AF997" s="32"/>
      <c r="AG997" s="32"/>
      <c r="AH997" s="32"/>
      <c r="AI997" s="32"/>
      <c r="AJ997" s="32"/>
      <c r="AK997" s="32"/>
      <c r="AL997" s="32"/>
      <c r="AM997" s="32"/>
      <c r="AN997" s="32"/>
      <c r="AO997" s="32"/>
      <c r="AP997" s="32"/>
      <c r="AQ997" s="32"/>
      <c r="AR997" s="32"/>
      <c r="AS997" s="32"/>
      <c r="AT997" s="32"/>
      <c r="AU997" s="32"/>
      <c r="AV997" s="32"/>
    </row>
    <row r="998" spans="1:48" ht="28.5" customHeight="1" x14ac:dyDescent="0.25">
      <c r="A998" s="51">
        <f>'OSNOVNA PLAČA'!A998</f>
        <v>989</v>
      </c>
      <c r="B998" s="155" t="str">
        <f>+IF(LEN('OSNOVNA PLAČA'!B998)&gt;0,'OSNOVNA PLAČA'!B998,"")</f>
        <v>A989</v>
      </c>
      <c r="C998" s="52" t="str">
        <f>+IF(LEN('OSNOVNA PLAČA'!C998)&gt;0,'OSNOVNA PLAČA'!C998,"")</f>
        <v/>
      </c>
      <c r="D998" s="54" t="str">
        <f>+IF(LEN('OSNOVNA PLAČA'!D998)&gt;0,'OSNOVNA PLAČA'!D998,"")</f>
        <v/>
      </c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AA998" s="32"/>
      <c r="AB998" s="32"/>
      <c r="AC998" s="32"/>
      <c r="AD998" s="32"/>
      <c r="AE998" s="32"/>
      <c r="AF998" s="32"/>
      <c r="AG998" s="32"/>
      <c r="AH998" s="32"/>
      <c r="AI998" s="32"/>
      <c r="AJ998" s="32"/>
      <c r="AK998" s="32"/>
      <c r="AL998" s="32"/>
      <c r="AM998" s="32"/>
      <c r="AN998" s="32"/>
      <c r="AO998" s="32"/>
      <c r="AP998" s="32"/>
      <c r="AQ998" s="32"/>
      <c r="AR998" s="32"/>
      <c r="AS998" s="32"/>
      <c r="AT998" s="32"/>
      <c r="AU998" s="32"/>
      <c r="AV998" s="32"/>
    </row>
    <row r="999" spans="1:48" ht="28.5" customHeight="1" x14ac:dyDescent="0.25">
      <c r="A999" s="51">
        <f>'OSNOVNA PLAČA'!A999</f>
        <v>990</v>
      </c>
      <c r="B999" s="155" t="str">
        <f>+IF(LEN('OSNOVNA PLAČA'!B999)&gt;0,'OSNOVNA PLAČA'!B999,"")</f>
        <v>A990</v>
      </c>
      <c r="C999" s="52" t="str">
        <f>+IF(LEN('OSNOVNA PLAČA'!C999)&gt;0,'OSNOVNA PLAČA'!C999,"")</f>
        <v/>
      </c>
      <c r="D999" s="54" t="str">
        <f>+IF(LEN('OSNOVNA PLAČA'!D999)&gt;0,'OSNOVNA PLAČA'!D999,"")</f>
        <v/>
      </c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AA999" s="32"/>
      <c r="AB999" s="32"/>
      <c r="AC999" s="32"/>
      <c r="AD999" s="32"/>
      <c r="AE999" s="32"/>
      <c r="AF999" s="32"/>
      <c r="AG999" s="32"/>
      <c r="AH999" s="32"/>
      <c r="AI999" s="32"/>
      <c r="AJ999" s="32"/>
      <c r="AK999" s="32"/>
      <c r="AL999" s="32"/>
      <c r="AM999" s="32"/>
      <c r="AN999" s="32"/>
      <c r="AO999" s="32"/>
      <c r="AP999" s="32"/>
      <c r="AQ999" s="32"/>
      <c r="AR999" s="32"/>
      <c r="AS999" s="32"/>
      <c r="AT999" s="32"/>
      <c r="AU999" s="32"/>
      <c r="AV999" s="32"/>
    </row>
    <row r="1000" spans="1:48" ht="28.5" customHeight="1" x14ac:dyDescent="0.25">
      <c r="A1000" s="51">
        <f>'OSNOVNA PLAČA'!A1000</f>
        <v>991</v>
      </c>
      <c r="B1000" s="155" t="str">
        <f>+IF(LEN('OSNOVNA PLAČA'!B1000)&gt;0,'OSNOVNA PLAČA'!B1000,"")</f>
        <v>A991</v>
      </c>
      <c r="C1000" s="52" t="str">
        <f>+IF(LEN('OSNOVNA PLAČA'!C1000)&gt;0,'OSNOVNA PLAČA'!C1000,"")</f>
        <v/>
      </c>
      <c r="D1000" s="54" t="str">
        <f>+IF(LEN('OSNOVNA PLAČA'!D1000)&gt;0,'OSNOVNA PLAČA'!D1000,"")</f>
        <v/>
      </c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AA1000" s="32"/>
      <c r="AB1000" s="32"/>
      <c r="AC1000" s="32"/>
      <c r="AD1000" s="32"/>
      <c r="AE1000" s="32"/>
      <c r="AF1000" s="32"/>
      <c r="AG1000" s="32"/>
      <c r="AH1000" s="32"/>
      <c r="AI1000" s="32"/>
      <c r="AJ1000" s="32"/>
      <c r="AK1000" s="32"/>
      <c r="AL1000" s="32"/>
      <c r="AM1000" s="32"/>
      <c r="AN1000" s="32"/>
      <c r="AO1000" s="32"/>
      <c r="AP1000" s="32"/>
      <c r="AQ1000" s="32"/>
      <c r="AR1000" s="32"/>
      <c r="AS1000" s="32"/>
      <c r="AT1000" s="32"/>
      <c r="AU1000" s="32"/>
      <c r="AV1000" s="32"/>
    </row>
    <row r="1001" spans="1:48" ht="28.5" customHeight="1" x14ac:dyDescent="0.25">
      <c r="A1001" s="51">
        <f>'OSNOVNA PLAČA'!A1001</f>
        <v>992</v>
      </c>
      <c r="B1001" s="155" t="str">
        <f>+IF(LEN('OSNOVNA PLAČA'!B1001)&gt;0,'OSNOVNA PLAČA'!B1001,"")</f>
        <v>A992</v>
      </c>
      <c r="C1001" s="52" t="str">
        <f>+IF(LEN('OSNOVNA PLAČA'!C1001)&gt;0,'OSNOVNA PLAČA'!C1001,"")</f>
        <v/>
      </c>
      <c r="D1001" s="54" t="str">
        <f>+IF(LEN('OSNOVNA PLAČA'!D1001)&gt;0,'OSNOVNA PLAČA'!D1001,"")</f>
        <v/>
      </c>
      <c r="E1001" s="5"/>
      <c r="F1001" s="5"/>
      <c r="G1001" s="5"/>
      <c r="H1001" s="5"/>
      <c r="I1001" s="5"/>
      <c r="J1001" s="5"/>
      <c r="K1001" s="5"/>
      <c r="L1001" s="5"/>
      <c r="M1001" s="5"/>
      <c r="N1001" s="5"/>
      <c r="O1001" s="5"/>
      <c r="P1001" s="5"/>
      <c r="AA1001" s="32"/>
      <c r="AB1001" s="32"/>
      <c r="AC1001" s="32"/>
      <c r="AD1001" s="32"/>
      <c r="AE1001" s="32"/>
      <c r="AF1001" s="32"/>
      <c r="AG1001" s="32"/>
      <c r="AH1001" s="32"/>
      <c r="AI1001" s="32"/>
      <c r="AJ1001" s="32"/>
      <c r="AK1001" s="32"/>
      <c r="AL1001" s="32"/>
      <c r="AM1001" s="32"/>
      <c r="AN1001" s="32"/>
      <c r="AO1001" s="32"/>
      <c r="AP1001" s="32"/>
      <c r="AQ1001" s="32"/>
      <c r="AR1001" s="32"/>
      <c r="AS1001" s="32"/>
      <c r="AT1001" s="32"/>
      <c r="AU1001" s="32"/>
      <c r="AV1001" s="32"/>
    </row>
    <row r="1002" spans="1:48" ht="28.5" customHeight="1" x14ac:dyDescent="0.25">
      <c r="A1002" s="51">
        <f>'OSNOVNA PLAČA'!A1002</f>
        <v>993</v>
      </c>
      <c r="B1002" s="155" t="str">
        <f>+IF(LEN('OSNOVNA PLAČA'!B1002)&gt;0,'OSNOVNA PLAČA'!B1002,"")</f>
        <v>A993</v>
      </c>
      <c r="C1002" s="52" t="str">
        <f>+IF(LEN('OSNOVNA PLAČA'!C1002)&gt;0,'OSNOVNA PLAČA'!C1002,"")</f>
        <v/>
      </c>
      <c r="D1002" s="54" t="str">
        <f>+IF(LEN('OSNOVNA PLAČA'!D1002)&gt;0,'OSNOVNA PLAČA'!D1002,"")</f>
        <v/>
      </c>
      <c r="E1002" s="5"/>
      <c r="F1002" s="5"/>
      <c r="G1002" s="5"/>
      <c r="H1002" s="5"/>
      <c r="I1002" s="5"/>
      <c r="J1002" s="5"/>
      <c r="K1002" s="5"/>
      <c r="L1002" s="5"/>
      <c r="M1002" s="5"/>
      <c r="N1002" s="5"/>
      <c r="O1002" s="5"/>
      <c r="P1002" s="5"/>
      <c r="AA1002" s="32"/>
      <c r="AB1002" s="32"/>
      <c r="AC1002" s="32"/>
      <c r="AD1002" s="32"/>
      <c r="AE1002" s="32"/>
      <c r="AF1002" s="32"/>
      <c r="AG1002" s="32"/>
      <c r="AH1002" s="32"/>
      <c r="AI1002" s="32"/>
      <c r="AJ1002" s="32"/>
      <c r="AK1002" s="32"/>
      <c r="AL1002" s="32"/>
      <c r="AM1002" s="32"/>
      <c r="AN1002" s="32"/>
      <c r="AO1002" s="32"/>
      <c r="AP1002" s="32"/>
      <c r="AQ1002" s="32"/>
      <c r="AR1002" s="32"/>
      <c r="AS1002" s="32"/>
      <c r="AT1002" s="32"/>
      <c r="AU1002" s="32"/>
      <c r="AV1002" s="32"/>
    </row>
    <row r="1003" spans="1:48" ht="28.5" customHeight="1" x14ac:dyDescent="0.25">
      <c r="A1003" s="51">
        <f>'OSNOVNA PLAČA'!A1003</f>
        <v>994</v>
      </c>
      <c r="B1003" s="155" t="str">
        <f>+IF(LEN('OSNOVNA PLAČA'!B1003)&gt;0,'OSNOVNA PLAČA'!B1003,"")</f>
        <v>A994</v>
      </c>
      <c r="C1003" s="52" t="str">
        <f>+IF(LEN('OSNOVNA PLAČA'!C1003)&gt;0,'OSNOVNA PLAČA'!C1003,"")</f>
        <v/>
      </c>
      <c r="D1003" s="54" t="str">
        <f>+IF(LEN('OSNOVNA PLAČA'!D1003)&gt;0,'OSNOVNA PLAČA'!D1003,"")</f>
        <v/>
      </c>
      <c r="E1003" s="5"/>
      <c r="F1003" s="5"/>
      <c r="G1003" s="5"/>
      <c r="H1003" s="5"/>
      <c r="I1003" s="5"/>
      <c r="J1003" s="5"/>
      <c r="K1003" s="5"/>
      <c r="L1003" s="5"/>
      <c r="M1003" s="5"/>
      <c r="N1003" s="5"/>
      <c r="O1003" s="5"/>
      <c r="P1003" s="5"/>
      <c r="AA1003" s="32"/>
      <c r="AB1003" s="32"/>
      <c r="AC1003" s="32"/>
      <c r="AD1003" s="32"/>
      <c r="AE1003" s="32"/>
      <c r="AF1003" s="32"/>
      <c r="AG1003" s="32"/>
      <c r="AH1003" s="32"/>
      <c r="AI1003" s="32"/>
      <c r="AJ1003" s="32"/>
      <c r="AK1003" s="32"/>
      <c r="AL1003" s="32"/>
      <c r="AM1003" s="32"/>
      <c r="AN1003" s="32"/>
      <c r="AO1003" s="32"/>
      <c r="AP1003" s="32"/>
      <c r="AQ1003" s="32"/>
      <c r="AR1003" s="32"/>
      <c r="AS1003" s="32"/>
      <c r="AT1003" s="32"/>
      <c r="AU1003" s="32"/>
      <c r="AV1003" s="32"/>
    </row>
    <row r="1004" spans="1:48" ht="28.5" customHeight="1" x14ac:dyDescent="0.25">
      <c r="A1004" s="51">
        <f>'OSNOVNA PLAČA'!A1004</f>
        <v>995</v>
      </c>
      <c r="B1004" s="155" t="str">
        <f>+IF(LEN('OSNOVNA PLAČA'!B1004)&gt;0,'OSNOVNA PLAČA'!B1004,"")</f>
        <v>A995</v>
      </c>
      <c r="C1004" s="52" t="str">
        <f>+IF(LEN('OSNOVNA PLAČA'!C1004)&gt;0,'OSNOVNA PLAČA'!C1004,"")</f>
        <v/>
      </c>
      <c r="D1004" s="54" t="str">
        <f>+IF(LEN('OSNOVNA PLAČA'!D1004)&gt;0,'OSNOVNA PLAČA'!D1004,"")</f>
        <v/>
      </c>
      <c r="E1004" s="5"/>
      <c r="F1004" s="5"/>
      <c r="G1004" s="5"/>
      <c r="H1004" s="5"/>
      <c r="I1004" s="5"/>
      <c r="J1004" s="5"/>
      <c r="K1004" s="5"/>
      <c r="L1004" s="5"/>
      <c r="M1004" s="5"/>
      <c r="N1004" s="5"/>
      <c r="O1004" s="5"/>
      <c r="P1004" s="5"/>
      <c r="AA1004" s="32"/>
      <c r="AB1004" s="32"/>
      <c r="AC1004" s="32"/>
      <c r="AD1004" s="32"/>
      <c r="AE1004" s="32"/>
      <c r="AF1004" s="32"/>
      <c r="AG1004" s="32"/>
      <c r="AH1004" s="32"/>
      <c r="AI1004" s="32"/>
      <c r="AJ1004" s="32"/>
      <c r="AK1004" s="32"/>
      <c r="AL1004" s="32"/>
      <c r="AM1004" s="32"/>
      <c r="AN1004" s="32"/>
      <c r="AO1004" s="32"/>
      <c r="AP1004" s="32"/>
      <c r="AQ1004" s="32"/>
      <c r="AR1004" s="32"/>
      <c r="AS1004" s="32"/>
      <c r="AT1004" s="32"/>
      <c r="AU1004" s="32"/>
      <c r="AV1004" s="32"/>
    </row>
    <row r="1005" spans="1:48" ht="28.5" customHeight="1" x14ac:dyDescent="0.25">
      <c r="A1005" s="51">
        <f>'OSNOVNA PLAČA'!A1005</f>
        <v>996</v>
      </c>
      <c r="B1005" s="155" t="str">
        <f>+IF(LEN('OSNOVNA PLAČA'!B1005)&gt;0,'OSNOVNA PLAČA'!B1005,"")</f>
        <v>A996</v>
      </c>
      <c r="C1005" s="52" t="str">
        <f>+IF(LEN('OSNOVNA PLAČA'!C1005)&gt;0,'OSNOVNA PLAČA'!C1005,"")</f>
        <v/>
      </c>
      <c r="D1005" s="54" t="str">
        <f>+IF(LEN('OSNOVNA PLAČA'!D1005)&gt;0,'OSNOVNA PLAČA'!D1005,"")</f>
        <v/>
      </c>
      <c r="E1005" s="5"/>
      <c r="F1005" s="5"/>
      <c r="G1005" s="5"/>
      <c r="H1005" s="5"/>
      <c r="I1005" s="5"/>
      <c r="J1005" s="5"/>
      <c r="K1005" s="5"/>
      <c r="L1005" s="5"/>
      <c r="M1005" s="5"/>
      <c r="N1005" s="5"/>
      <c r="O1005" s="5"/>
      <c r="P1005" s="5"/>
      <c r="AA1005" s="32"/>
      <c r="AB1005" s="32"/>
      <c r="AC1005" s="32"/>
      <c r="AD1005" s="32"/>
      <c r="AE1005" s="32"/>
      <c r="AF1005" s="32"/>
      <c r="AG1005" s="32"/>
      <c r="AH1005" s="32"/>
      <c r="AI1005" s="32"/>
      <c r="AJ1005" s="32"/>
      <c r="AK1005" s="32"/>
      <c r="AL1005" s="32"/>
      <c r="AM1005" s="32"/>
      <c r="AN1005" s="32"/>
      <c r="AO1005" s="32"/>
      <c r="AP1005" s="32"/>
      <c r="AQ1005" s="32"/>
      <c r="AR1005" s="32"/>
      <c r="AS1005" s="32"/>
      <c r="AT1005" s="32"/>
      <c r="AU1005" s="32"/>
      <c r="AV1005" s="32"/>
    </row>
    <row r="1006" spans="1:48" ht="28.5" customHeight="1" x14ac:dyDescent="0.25">
      <c r="A1006" s="51">
        <f>'OSNOVNA PLAČA'!A1006</f>
        <v>997</v>
      </c>
      <c r="B1006" s="155" t="str">
        <f>+IF(LEN('OSNOVNA PLAČA'!B1006)&gt;0,'OSNOVNA PLAČA'!B1006,"")</f>
        <v>A997</v>
      </c>
      <c r="C1006" s="52" t="str">
        <f>+IF(LEN('OSNOVNA PLAČA'!C1006)&gt;0,'OSNOVNA PLAČA'!C1006,"")</f>
        <v/>
      </c>
      <c r="D1006" s="54" t="str">
        <f>+IF(LEN('OSNOVNA PLAČA'!D1006)&gt;0,'OSNOVNA PLAČA'!D1006,"")</f>
        <v/>
      </c>
      <c r="E1006" s="5"/>
      <c r="F1006" s="5"/>
      <c r="G1006" s="5"/>
      <c r="H1006" s="5"/>
      <c r="I1006" s="5"/>
      <c r="J1006" s="5"/>
      <c r="K1006" s="5"/>
      <c r="L1006" s="5"/>
      <c r="M1006" s="5"/>
      <c r="N1006" s="5"/>
      <c r="O1006" s="5"/>
      <c r="P1006" s="5"/>
      <c r="AA1006" s="32"/>
      <c r="AB1006" s="32"/>
      <c r="AC1006" s="32"/>
      <c r="AD1006" s="32"/>
      <c r="AE1006" s="32"/>
      <c r="AF1006" s="32"/>
      <c r="AG1006" s="32"/>
      <c r="AH1006" s="32"/>
      <c r="AI1006" s="32"/>
      <c r="AJ1006" s="32"/>
      <c r="AK1006" s="32"/>
      <c r="AL1006" s="32"/>
      <c r="AM1006" s="32"/>
      <c r="AN1006" s="32"/>
      <c r="AO1006" s="32"/>
      <c r="AP1006" s="32"/>
      <c r="AQ1006" s="32"/>
      <c r="AR1006" s="32"/>
      <c r="AS1006" s="32"/>
      <c r="AT1006" s="32"/>
      <c r="AU1006" s="32"/>
      <c r="AV1006" s="32"/>
    </row>
    <row r="1007" spans="1:48" ht="28.5" customHeight="1" x14ac:dyDescent="0.25">
      <c r="A1007" s="51">
        <f>'OSNOVNA PLAČA'!A1007</f>
        <v>998</v>
      </c>
      <c r="B1007" s="155" t="str">
        <f>+IF(LEN('OSNOVNA PLAČA'!B1007)&gt;0,'OSNOVNA PLAČA'!B1007,"")</f>
        <v>A998</v>
      </c>
      <c r="C1007" s="52" t="str">
        <f>+IF(LEN('OSNOVNA PLAČA'!C1007)&gt;0,'OSNOVNA PLAČA'!C1007,"")</f>
        <v/>
      </c>
      <c r="D1007" s="54" t="str">
        <f>+IF(LEN('OSNOVNA PLAČA'!D1007)&gt;0,'OSNOVNA PLAČA'!D1007,"")</f>
        <v/>
      </c>
      <c r="E1007" s="5"/>
      <c r="F1007" s="5"/>
      <c r="G1007" s="5"/>
      <c r="H1007" s="5"/>
      <c r="I1007" s="5"/>
      <c r="J1007" s="5"/>
      <c r="K1007" s="5"/>
      <c r="L1007" s="5"/>
      <c r="M1007" s="5"/>
      <c r="N1007" s="5"/>
      <c r="O1007" s="5"/>
      <c r="P1007" s="5"/>
      <c r="AA1007" s="32"/>
      <c r="AB1007" s="32"/>
      <c r="AC1007" s="32"/>
      <c r="AD1007" s="32"/>
      <c r="AE1007" s="32"/>
      <c r="AF1007" s="32"/>
      <c r="AG1007" s="32"/>
      <c r="AH1007" s="32"/>
      <c r="AI1007" s="32"/>
      <c r="AJ1007" s="32"/>
      <c r="AK1007" s="32"/>
      <c r="AL1007" s="32"/>
      <c r="AM1007" s="32"/>
      <c r="AN1007" s="32"/>
      <c r="AO1007" s="32"/>
      <c r="AP1007" s="32"/>
      <c r="AQ1007" s="32"/>
      <c r="AR1007" s="32"/>
      <c r="AS1007" s="32"/>
      <c r="AT1007" s="32"/>
      <c r="AU1007" s="32"/>
      <c r="AV1007" s="32"/>
    </row>
    <row r="1008" spans="1:48" ht="28.5" customHeight="1" x14ac:dyDescent="0.25">
      <c r="A1008" s="51">
        <f>'OSNOVNA PLAČA'!A1008</f>
        <v>999</v>
      </c>
      <c r="B1008" s="155" t="str">
        <f>+IF(LEN('OSNOVNA PLAČA'!B1008)&gt;0,'OSNOVNA PLAČA'!B1008,"")</f>
        <v>A999</v>
      </c>
      <c r="C1008" s="52" t="str">
        <f>+IF(LEN('OSNOVNA PLAČA'!C1008)&gt;0,'OSNOVNA PLAČA'!C1008,"")</f>
        <v/>
      </c>
      <c r="D1008" s="54" t="str">
        <f>+IF(LEN('OSNOVNA PLAČA'!D1008)&gt;0,'OSNOVNA PLAČA'!D1008,"")</f>
        <v/>
      </c>
      <c r="E1008" s="5"/>
      <c r="F1008" s="5"/>
      <c r="G1008" s="5"/>
      <c r="H1008" s="5"/>
      <c r="I1008" s="5"/>
      <c r="J1008" s="5"/>
      <c r="K1008" s="5"/>
      <c r="L1008" s="5"/>
      <c r="M1008" s="5"/>
      <c r="N1008" s="5"/>
      <c r="O1008" s="5"/>
      <c r="P1008" s="5"/>
      <c r="AA1008" s="32"/>
      <c r="AB1008" s="32"/>
      <c r="AC1008" s="32"/>
      <c r="AD1008" s="32"/>
      <c r="AE1008" s="32"/>
      <c r="AF1008" s="32"/>
      <c r="AG1008" s="32"/>
      <c r="AH1008" s="32"/>
      <c r="AI1008" s="32"/>
      <c r="AJ1008" s="32"/>
      <c r="AK1008" s="32"/>
      <c r="AL1008" s="32"/>
      <c r="AM1008" s="32"/>
      <c r="AN1008" s="32"/>
      <c r="AO1008" s="32"/>
      <c r="AP1008" s="32"/>
      <c r="AQ1008" s="32"/>
      <c r="AR1008" s="32"/>
      <c r="AS1008" s="32"/>
      <c r="AT1008" s="32"/>
      <c r="AU1008" s="32"/>
      <c r="AV1008" s="32"/>
    </row>
    <row r="1009" spans="1:48" ht="28.5" customHeight="1" x14ac:dyDescent="0.25">
      <c r="A1009" s="51">
        <f>'OSNOVNA PLAČA'!A1009</f>
        <v>1000</v>
      </c>
      <c r="B1009" s="155" t="str">
        <f>+IF(LEN('OSNOVNA PLAČA'!B1009)&gt;0,'OSNOVNA PLAČA'!B1009,"")</f>
        <v>A1000</v>
      </c>
      <c r="C1009" s="52" t="str">
        <f>+IF(LEN('OSNOVNA PLAČA'!C1009)&gt;0,'OSNOVNA PLAČA'!C1009,"")</f>
        <v>VIII</v>
      </c>
      <c r="D1009" s="54">
        <f>+IF(LEN('OSNOVNA PLAČA'!D1009)&gt;0,'OSNOVNA PLAČA'!D1009,"")</f>
        <v>52</v>
      </c>
      <c r="E1009" s="5">
        <v>2400</v>
      </c>
      <c r="F1009" s="5">
        <v>2400</v>
      </c>
      <c r="G1009" s="5">
        <v>2300</v>
      </c>
      <c r="H1009" s="5">
        <v>2400</v>
      </c>
      <c r="I1009" s="5">
        <v>0</v>
      </c>
      <c r="J1009" s="5">
        <v>1950</v>
      </c>
      <c r="K1009" s="5">
        <v>2400</v>
      </c>
      <c r="L1009" s="5">
        <v>2400</v>
      </c>
      <c r="M1009" s="5">
        <v>2400</v>
      </c>
      <c r="N1009" s="5">
        <v>2400</v>
      </c>
      <c r="O1009" s="5">
        <v>2400</v>
      </c>
      <c r="P1009" s="5">
        <v>2400</v>
      </c>
      <c r="AA1009" s="32"/>
      <c r="AB1009" s="32"/>
      <c r="AC1009" s="32"/>
      <c r="AD1009" s="32"/>
      <c r="AE1009" s="32"/>
      <c r="AF1009" s="32"/>
      <c r="AG1009" s="32"/>
      <c r="AH1009" s="32"/>
      <c r="AI1009" s="32"/>
      <c r="AJ1009" s="32"/>
      <c r="AK1009" s="32"/>
      <c r="AL1009" s="32"/>
      <c r="AM1009" s="32"/>
      <c r="AN1009" s="32"/>
      <c r="AO1009" s="32"/>
      <c r="AP1009" s="32"/>
      <c r="AQ1009" s="32"/>
      <c r="AR1009" s="32"/>
      <c r="AS1009" s="32"/>
      <c r="AT1009" s="32"/>
      <c r="AU1009" s="32"/>
      <c r="AV1009" s="32"/>
    </row>
    <row r="1010" spans="1:48" x14ac:dyDescent="0.25">
      <c r="A1010" s="32"/>
      <c r="B1010" s="37"/>
      <c r="C1010" s="32"/>
      <c r="D1010" s="41"/>
      <c r="E1010" s="41"/>
      <c r="F1010" s="41"/>
      <c r="G1010" s="41"/>
      <c r="H1010" s="41"/>
      <c r="I1010" s="41"/>
      <c r="J1010" s="41"/>
      <c r="K1010" s="41"/>
      <c r="L1010" s="41"/>
      <c r="M1010" s="41"/>
      <c r="N1010" s="41"/>
      <c r="O1010" s="41"/>
      <c r="P1010" s="41"/>
      <c r="AA1010" s="32"/>
      <c r="AB1010" s="32"/>
      <c r="AC1010" s="32"/>
      <c r="AD1010" s="32"/>
      <c r="AE1010" s="32"/>
      <c r="AF1010" s="32"/>
      <c r="AG1010" s="32"/>
      <c r="AH1010" s="32"/>
      <c r="AI1010" s="32"/>
      <c r="AJ1010" s="32"/>
      <c r="AK1010" s="32"/>
      <c r="AL1010" s="32"/>
      <c r="AM1010" s="32"/>
      <c r="AN1010" s="32"/>
      <c r="AO1010" s="32"/>
      <c r="AP1010" s="32"/>
      <c r="AQ1010" s="32"/>
      <c r="AR1010" s="32"/>
      <c r="AS1010" s="32"/>
      <c r="AT1010" s="32"/>
      <c r="AU1010" s="32"/>
      <c r="AV1010" s="32"/>
    </row>
    <row r="1011" spans="1:48" x14ac:dyDescent="0.25">
      <c r="A1011" s="32"/>
      <c r="B1011" s="32"/>
      <c r="C1011" s="32"/>
      <c r="D1011" s="41"/>
      <c r="E1011" s="41"/>
      <c r="F1011" s="41"/>
      <c r="G1011" s="41"/>
      <c r="H1011" s="41"/>
      <c r="I1011" s="41"/>
      <c r="J1011" s="41"/>
      <c r="K1011" s="41"/>
      <c r="L1011" s="41"/>
      <c r="M1011" s="41"/>
      <c r="N1011" s="41"/>
      <c r="O1011" s="41"/>
      <c r="P1011" s="41"/>
      <c r="AA1011" s="32"/>
      <c r="AB1011" s="32"/>
      <c r="AC1011" s="32"/>
      <c r="AD1011" s="32"/>
      <c r="AE1011" s="32"/>
      <c r="AF1011" s="32"/>
      <c r="AG1011" s="32"/>
      <c r="AH1011" s="32"/>
      <c r="AI1011" s="32"/>
      <c r="AJ1011" s="32"/>
      <c r="AK1011" s="32"/>
      <c r="AL1011" s="32"/>
      <c r="AM1011" s="32"/>
      <c r="AN1011" s="32"/>
      <c r="AO1011" s="32"/>
      <c r="AP1011" s="32"/>
      <c r="AQ1011" s="32"/>
      <c r="AR1011" s="32"/>
      <c r="AS1011" s="32"/>
      <c r="AT1011" s="32"/>
      <c r="AU1011" s="32"/>
      <c r="AV1011" s="32"/>
    </row>
    <row r="1012" spans="1:48" x14ac:dyDescent="0.25">
      <c r="A1012" s="32"/>
      <c r="B1012" s="32"/>
      <c r="C1012" s="32"/>
      <c r="D1012" s="41"/>
      <c r="E1012" s="41"/>
      <c r="F1012" s="41"/>
      <c r="G1012" s="41"/>
      <c r="H1012" s="41"/>
      <c r="I1012" s="41"/>
      <c r="J1012" s="41"/>
      <c r="K1012" s="41"/>
      <c r="L1012" s="41"/>
      <c r="M1012" s="41"/>
      <c r="N1012" s="41"/>
      <c r="O1012" s="41"/>
      <c r="P1012" s="41"/>
      <c r="AA1012" s="32"/>
      <c r="AB1012" s="32"/>
      <c r="AC1012" s="32"/>
      <c r="AD1012" s="32"/>
      <c r="AE1012" s="32"/>
      <c r="AF1012" s="32"/>
      <c r="AG1012" s="32"/>
      <c r="AH1012" s="32"/>
      <c r="AI1012" s="32"/>
      <c r="AJ1012" s="32"/>
      <c r="AK1012" s="32"/>
      <c r="AL1012" s="32"/>
      <c r="AM1012" s="32"/>
      <c r="AN1012" s="32"/>
      <c r="AO1012" s="32"/>
      <c r="AP1012" s="32"/>
      <c r="AQ1012" s="32"/>
      <c r="AR1012" s="32"/>
      <c r="AS1012" s="32"/>
      <c r="AT1012" s="32"/>
      <c r="AU1012" s="32"/>
      <c r="AV1012" s="32"/>
    </row>
    <row r="1013" spans="1:48" x14ac:dyDescent="0.25">
      <c r="A1013" s="32"/>
      <c r="B1013" s="32"/>
      <c r="C1013" s="32"/>
      <c r="D1013" s="41"/>
      <c r="E1013" s="41"/>
      <c r="F1013" s="41"/>
      <c r="G1013" s="41"/>
      <c r="H1013" s="41"/>
      <c r="I1013" s="41"/>
      <c r="J1013" s="41"/>
      <c r="K1013" s="41"/>
      <c r="L1013" s="41"/>
      <c r="M1013" s="41"/>
      <c r="N1013" s="41"/>
      <c r="O1013" s="41"/>
      <c r="P1013" s="41"/>
      <c r="AA1013" s="32"/>
      <c r="AB1013" s="32"/>
      <c r="AC1013" s="32"/>
      <c r="AD1013" s="32"/>
      <c r="AE1013" s="32"/>
      <c r="AF1013" s="32"/>
      <c r="AG1013" s="32"/>
      <c r="AH1013" s="32"/>
      <c r="AI1013" s="32"/>
      <c r="AJ1013" s="32"/>
      <c r="AK1013" s="32"/>
      <c r="AL1013" s="32"/>
      <c r="AM1013" s="32"/>
      <c r="AN1013" s="32"/>
      <c r="AO1013" s="32"/>
      <c r="AP1013" s="32"/>
      <c r="AQ1013" s="32"/>
      <c r="AR1013" s="32"/>
      <c r="AS1013" s="32"/>
      <c r="AT1013" s="32"/>
      <c r="AU1013" s="32"/>
      <c r="AV1013" s="32"/>
    </row>
    <row r="1014" spans="1:48" x14ac:dyDescent="0.25">
      <c r="A1014" s="32"/>
      <c r="B1014" s="32"/>
      <c r="C1014" s="32"/>
      <c r="D1014" s="41"/>
      <c r="E1014" s="41"/>
      <c r="F1014" s="41"/>
      <c r="G1014" s="41"/>
      <c r="H1014" s="41"/>
      <c r="I1014" s="41"/>
      <c r="J1014" s="41"/>
      <c r="K1014" s="41"/>
      <c r="L1014" s="41"/>
      <c r="M1014" s="41"/>
      <c r="N1014" s="41"/>
      <c r="O1014" s="41"/>
      <c r="P1014" s="41"/>
      <c r="AA1014" s="32"/>
      <c r="AB1014" s="32"/>
      <c r="AC1014" s="32"/>
      <c r="AD1014" s="32"/>
      <c r="AE1014" s="32"/>
      <c r="AF1014" s="32"/>
      <c r="AG1014" s="32"/>
      <c r="AH1014" s="32"/>
      <c r="AI1014" s="32"/>
      <c r="AJ1014" s="32"/>
      <c r="AK1014" s="32"/>
      <c r="AL1014" s="32"/>
      <c r="AM1014" s="32"/>
      <c r="AN1014" s="32"/>
      <c r="AO1014" s="32"/>
      <c r="AP1014" s="32"/>
      <c r="AQ1014" s="32"/>
      <c r="AR1014" s="32"/>
      <c r="AS1014" s="32"/>
      <c r="AT1014" s="32"/>
      <c r="AU1014" s="32"/>
      <c r="AV1014" s="32"/>
    </row>
    <row r="1015" spans="1:48" x14ac:dyDescent="0.25">
      <c r="A1015" s="32"/>
      <c r="B1015" s="32"/>
      <c r="C1015" s="32"/>
      <c r="D1015" s="41"/>
      <c r="E1015" s="41"/>
      <c r="F1015" s="41"/>
      <c r="G1015" s="41"/>
      <c r="H1015" s="41"/>
      <c r="I1015" s="41"/>
      <c r="J1015" s="41"/>
      <c r="K1015" s="41"/>
      <c r="L1015" s="41"/>
      <c r="M1015" s="41"/>
      <c r="N1015" s="41"/>
      <c r="O1015" s="41"/>
      <c r="P1015" s="41"/>
      <c r="AA1015" s="32"/>
      <c r="AB1015" s="32"/>
      <c r="AC1015" s="32"/>
      <c r="AD1015" s="32"/>
      <c r="AE1015" s="32"/>
      <c r="AF1015" s="32"/>
      <c r="AG1015" s="32"/>
      <c r="AH1015" s="32"/>
      <c r="AI1015" s="32"/>
      <c r="AJ1015" s="32"/>
      <c r="AK1015" s="32"/>
      <c r="AL1015" s="32"/>
      <c r="AM1015" s="32"/>
      <c r="AN1015" s="32"/>
      <c r="AO1015" s="32"/>
      <c r="AP1015" s="32"/>
      <c r="AQ1015" s="32"/>
      <c r="AR1015" s="32"/>
      <c r="AS1015" s="32"/>
      <c r="AT1015" s="32"/>
      <c r="AU1015" s="32"/>
      <c r="AV1015" s="32"/>
    </row>
    <row r="1016" spans="1:48" x14ac:dyDescent="0.25">
      <c r="AA1016" s="32"/>
      <c r="AB1016" s="32"/>
      <c r="AC1016" s="32"/>
      <c r="AD1016" s="32"/>
      <c r="AE1016" s="32"/>
      <c r="AF1016" s="32"/>
      <c r="AG1016" s="32"/>
      <c r="AH1016" s="32"/>
      <c r="AI1016" s="32"/>
      <c r="AJ1016" s="32"/>
      <c r="AK1016" s="32"/>
      <c r="AL1016" s="32"/>
      <c r="AM1016" s="32"/>
      <c r="AN1016" s="32"/>
      <c r="AO1016" s="32"/>
      <c r="AP1016" s="32"/>
      <c r="AQ1016" s="32"/>
      <c r="AR1016" s="32"/>
      <c r="AS1016" s="32"/>
      <c r="AT1016" s="32"/>
      <c r="AU1016" s="32"/>
      <c r="AV1016" s="32"/>
    </row>
    <row r="1017" spans="1:48" x14ac:dyDescent="0.25">
      <c r="AA1017" s="32"/>
      <c r="AB1017" s="32"/>
      <c r="AC1017" s="32"/>
      <c r="AD1017" s="32"/>
      <c r="AE1017" s="32"/>
      <c r="AF1017" s="32"/>
      <c r="AG1017" s="32"/>
      <c r="AH1017" s="32"/>
      <c r="AI1017" s="32"/>
      <c r="AJ1017" s="32"/>
      <c r="AK1017" s="32"/>
      <c r="AL1017" s="32"/>
      <c r="AM1017" s="32"/>
      <c r="AN1017" s="32"/>
      <c r="AO1017" s="32"/>
      <c r="AP1017" s="32"/>
      <c r="AQ1017" s="32"/>
      <c r="AR1017" s="32"/>
      <c r="AS1017" s="32"/>
      <c r="AT1017" s="32"/>
      <c r="AU1017" s="32"/>
      <c r="AV1017" s="32"/>
    </row>
    <row r="1018" spans="1:48" x14ac:dyDescent="0.25">
      <c r="AA1018" s="32"/>
      <c r="AB1018" s="32"/>
      <c r="AC1018" s="32"/>
      <c r="AD1018" s="32"/>
      <c r="AE1018" s="32"/>
      <c r="AF1018" s="32"/>
      <c r="AG1018" s="32"/>
      <c r="AH1018" s="32"/>
      <c r="AI1018" s="32"/>
      <c r="AJ1018" s="32"/>
      <c r="AK1018" s="32"/>
      <c r="AL1018" s="32"/>
      <c r="AM1018" s="32"/>
      <c r="AN1018" s="32"/>
      <c r="AO1018" s="32"/>
      <c r="AP1018" s="32"/>
      <c r="AQ1018" s="32"/>
      <c r="AR1018" s="32"/>
      <c r="AS1018" s="32"/>
      <c r="AT1018" s="32"/>
      <c r="AU1018" s="32"/>
      <c r="AV1018" s="32"/>
    </row>
    <row r="1019" spans="1:48" x14ac:dyDescent="0.25">
      <c r="AA1019" s="32"/>
      <c r="AB1019" s="32"/>
      <c r="AC1019" s="32"/>
      <c r="AD1019" s="32"/>
      <c r="AE1019" s="32"/>
      <c r="AF1019" s="32"/>
      <c r="AG1019" s="32"/>
      <c r="AH1019" s="32"/>
      <c r="AI1019" s="32"/>
      <c r="AJ1019" s="32"/>
      <c r="AK1019" s="32"/>
      <c r="AL1019" s="32"/>
      <c r="AM1019" s="32"/>
      <c r="AN1019" s="32"/>
      <c r="AO1019" s="32"/>
      <c r="AP1019" s="32"/>
      <c r="AQ1019" s="32"/>
      <c r="AR1019" s="32"/>
      <c r="AS1019" s="32"/>
      <c r="AT1019" s="32"/>
      <c r="AU1019" s="32"/>
      <c r="AV1019" s="32"/>
    </row>
    <row r="1020" spans="1:48" x14ac:dyDescent="0.25">
      <c r="AA1020" s="32"/>
      <c r="AB1020" s="32"/>
      <c r="AC1020" s="32"/>
      <c r="AD1020" s="32"/>
      <c r="AE1020" s="32"/>
      <c r="AF1020" s="32"/>
      <c r="AG1020" s="32"/>
      <c r="AH1020" s="32"/>
      <c r="AI1020" s="32"/>
      <c r="AJ1020" s="32"/>
      <c r="AK1020" s="32"/>
      <c r="AL1020" s="32"/>
      <c r="AM1020" s="32"/>
      <c r="AN1020" s="32"/>
      <c r="AO1020" s="32"/>
      <c r="AP1020" s="32"/>
      <c r="AQ1020" s="32"/>
      <c r="AR1020" s="32"/>
      <c r="AS1020" s="32"/>
      <c r="AT1020" s="32"/>
      <c r="AU1020" s="32"/>
      <c r="AV1020" s="32"/>
    </row>
    <row r="1021" spans="1:48" x14ac:dyDescent="0.25">
      <c r="AA1021" s="32"/>
      <c r="AB1021" s="32"/>
      <c r="AC1021" s="32"/>
      <c r="AD1021" s="32"/>
      <c r="AE1021" s="32"/>
      <c r="AF1021" s="32"/>
      <c r="AG1021" s="32"/>
      <c r="AH1021" s="32"/>
      <c r="AI1021" s="32"/>
      <c r="AJ1021" s="32"/>
      <c r="AK1021" s="32"/>
      <c r="AL1021" s="32"/>
      <c r="AM1021" s="32"/>
      <c r="AN1021" s="32"/>
      <c r="AO1021" s="32"/>
      <c r="AP1021" s="32"/>
      <c r="AQ1021" s="32"/>
      <c r="AR1021" s="32"/>
      <c r="AS1021" s="32"/>
      <c r="AT1021" s="32"/>
      <c r="AU1021" s="32"/>
      <c r="AV1021" s="32"/>
    </row>
    <row r="1022" spans="1:48" x14ac:dyDescent="0.25">
      <c r="AA1022" s="32"/>
      <c r="AB1022" s="32"/>
      <c r="AC1022" s="32"/>
      <c r="AD1022" s="32"/>
      <c r="AE1022" s="32"/>
      <c r="AF1022" s="32"/>
      <c r="AG1022" s="32"/>
      <c r="AH1022" s="32"/>
      <c r="AI1022" s="32"/>
      <c r="AJ1022" s="32"/>
      <c r="AK1022" s="32"/>
      <c r="AL1022" s="32"/>
      <c r="AM1022" s="32"/>
      <c r="AN1022" s="32"/>
      <c r="AO1022" s="32"/>
      <c r="AP1022" s="32"/>
      <c r="AQ1022" s="32"/>
      <c r="AR1022" s="32"/>
      <c r="AS1022" s="32"/>
      <c r="AT1022" s="32"/>
      <c r="AU1022" s="32"/>
      <c r="AV1022" s="32"/>
    </row>
    <row r="1023" spans="1:48" x14ac:dyDescent="0.25">
      <c r="AA1023" s="32"/>
      <c r="AB1023" s="32"/>
      <c r="AC1023" s="32"/>
      <c r="AD1023" s="32"/>
      <c r="AE1023" s="32"/>
      <c r="AF1023" s="32"/>
      <c r="AG1023" s="32"/>
      <c r="AH1023" s="32"/>
      <c r="AI1023" s="32"/>
      <c r="AJ1023" s="32"/>
      <c r="AK1023" s="32"/>
      <c r="AL1023" s="32"/>
      <c r="AM1023" s="32"/>
      <c r="AN1023" s="32"/>
      <c r="AO1023" s="32"/>
      <c r="AP1023" s="32"/>
      <c r="AQ1023" s="32"/>
      <c r="AR1023" s="32"/>
      <c r="AS1023" s="32"/>
      <c r="AT1023" s="32"/>
      <c r="AU1023" s="32"/>
      <c r="AV1023" s="32"/>
    </row>
    <row r="1024" spans="1:48" x14ac:dyDescent="0.25">
      <c r="AA1024" s="32"/>
      <c r="AB1024" s="32"/>
      <c r="AC1024" s="32"/>
      <c r="AD1024" s="32"/>
      <c r="AE1024" s="32"/>
      <c r="AF1024" s="32"/>
      <c r="AG1024" s="32"/>
      <c r="AH1024" s="32"/>
      <c r="AI1024" s="32"/>
      <c r="AJ1024" s="32"/>
      <c r="AK1024" s="32"/>
      <c r="AL1024" s="32"/>
      <c r="AM1024" s="32"/>
      <c r="AN1024" s="32"/>
      <c r="AO1024" s="32"/>
      <c r="AP1024" s="32"/>
      <c r="AQ1024" s="32"/>
      <c r="AR1024" s="32"/>
      <c r="AS1024" s="32"/>
      <c r="AT1024" s="32"/>
      <c r="AU1024" s="32"/>
      <c r="AV1024" s="32"/>
    </row>
    <row r="1025" spans="27:48" x14ac:dyDescent="0.25">
      <c r="AA1025" s="32"/>
      <c r="AB1025" s="32"/>
      <c r="AC1025" s="32"/>
      <c r="AD1025" s="32"/>
      <c r="AE1025" s="32"/>
      <c r="AF1025" s="32"/>
      <c r="AG1025" s="32"/>
      <c r="AH1025" s="32"/>
      <c r="AI1025" s="32"/>
      <c r="AJ1025" s="32"/>
      <c r="AK1025" s="32"/>
      <c r="AL1025" s="32"/>
      <c r="AM1025" s="32"/>
      <c r="AN1025" s="32"/>
      <c r="AO1025" s="32"/>
      <c r="AP1025" s="32"/>
      <c r="AQ1025" s="32"/>
      <c r="AR1025" s="32"/>
      <c r="AS1025" s="32"/>
      <c r="AT1025" s="32"/>
      <c r="AU1025" s="32"/>
      <c r="AV1025" s="32"/>
    </row>
    <row r="1026" spans="27:48" x14ac:dyDescent="0.25">
      <c r="AA1026" s="32"/>
      <c r="AB1026" s="32"/>
      <c r="AC1026" s="32"/>
      <c r="AD1026" s="32"/>
      <c r="AE1026" s="32"/>
      <c r="AF1026" s="32"/>
      <c r="AG1026" s="32"/>
      <c r="AH1026" s="32"/>
      <c r="AI1026" s="32"/>
      <c r="AJ1026" s="32"/>
      <c r="AK1026" s="32"/>
      <c r="AL1026" s="32"/>
      <c r="AM1026" s="32"/>
      <c r="AN1026" s="32"/>
      <c r="AO1026" s="32"/>
      <c r="AP1026" s="32"/>
      <c r="AQ1026" s="32"/>
      <c r="AR1026" s="32"/>
      <c r="AS1026" s="32"/>
      <c r="AT1026" s="32"/>
      <c r="AU1026" s="32"/>
      <c r="AV1026" s="32"/>
    </row>
    <row r="1027" spans="27:48" x14ac:dyDescent="0.25">
      <c r="AA1027" s="32"/>
      <c r="AB1027" s="32"/>
      <c r="AC1027" s="32"/>
      <c r="AD1027" s="32"/>
      <c r="AE1027" s="32"/>
      <c r="AF1027" s="32"/>
      <c r="AG1027" s="32"/>
      <c r="AH1027" s="32"/>
      <c r="AI1027" s="32"/>
      <c r="AJ1027" s="32"/>
      <c r="AK1027" s="32"/>
      <c r="AL1027" s="32"/>
      <c r="AM1027" s="32"/>
      <c r="AN1027" s="32"/>
      <c r="AO1027" s="32"/>
      <c r="AP1027" s="32"/>
      <c r="AQ1027" s="32"/>
      <c r="AR1027" s="32"/>
      <c r="AS1027" s="32"/>
      <c r="AT1027" s="32"/>
      <c r="AU1027" s="32"/>
      <c r="AV1027" s="32"/>
    </row>
    <row r="1028" spans="27:48" x14ac:dyDescent="0.25">
      <c r="AA1028" s="32"/>
      <c r="AB1028" s="32"/>
      <c r="AC1028" s="32"/>
      <c r="AD1028" s="32"/>
      <c r="AE1028" s="32"/>
      <c r="AF1028" s="32"/>
      <c r="AG1028" s="32"/>
      <c r="AH1028" s="32"/>
      <c r="AI1028" s="32"/>
      <c r="AJ1028" s="32"/>
      <c r="AK1028" s="32"/>
      <c r="AL1028" s="32"/>
      <c r="AM1028" s="32"/>
      <c r="AN1028" s="32"/>
      <c r="AO1028" s="32"/>
      <c r="AP1028" s="32"/>
      <c r="AQ1028" s="32"/>
      <c r="AR1028" s="32"/>
      <c r="AS1028" s="32"/>
      <c r="AT1028" s="32"/>
      <c r="AU1028" s="32"/>
      <c r="AV1028" s="32"/>
    </row>
    <row r="1029" spans="27:48" x14ac:dyDescent="0.25">
      <c r="AA1029" s="32"/>
      <c r="AB1029" s="32"/>
      <c r="AC1029" s="32"/>
      <c r="AD1029" s="32"/>
      <c r="AE1029" s="32"/>
      <c r="AF1029" s="32"/>
      <c r="AG1029" s="32"/>
      <c r="AH1029" s="32"/>
      <c r="AI1029" s="32"/>
      <c r="AJ1029" s="32"/>
      <c r="AK1029" s="32"/>
      <c r="AL1029" s="32"/>
      <c r="AM1029" s="32"/>
      <c r="AN1029" s="32"/>
      <c r="AO1029" s="32"/>
      <c r="AP1029" s="32"/>
      <c r="AQ1029" s="32"/>
      <c r="AR1029" s="32"/>
      <c r="AS1029" s="32"/>
      <c r="AT1029" s="32"/>
      <c r="AU1029" s="32"/>
      <c r="AV1029" s="32"/>
    </row>
    <row r="1030" spans="27:48" x14ac:dyDescent="0.25">
      <c r="AA1030" s="32"/>
      <c r="AB1030" s="32"/>
      <c r="AC1030" s="32"/>
      <c r="AD1030" s="32"/>
      <c r="AE1030" s="32"/>
      <c r="AF1030" s="32"/>
      <c r="AG1030" s="32"/>
      <c r="AH1030" s="32"/>
      <c r="AI1030" s="32"/>
      <c r="AJ1030" s="32"/>
      <c r="AK1030" s="32"/>
      <c r="AL1030" s="32"/>
      <c r="AM1030" s="32"/>
      <c r="AN1030" s="32"/>
      <c r="AO1030" s="32"/>
      <c r="AP1030" s="32"/>
      <c r="AQ1030" s="32"/>
      <c r="AR1030" s="32"/>
      <c r="AS1030" s="32"/>
      <c r="AT1030" s="32"/>
      <c r="AU1030" s="32"/>
      <c r="AV1030" s="32"/>
    </row>
    <row r="1031" spans="27:48" x14ac:dyDescent="0.25">
      <c r="AA1031" s="32"/>
      <c r="AB1031" s="32"/>
      <c r="AC1031" s="32"/>
      <c r="AD1031" s="32"/>
      <c r="AE1031" s="32"/>
      <c r="AF1031" s="32"/>
      <c r="AG1031" s="32"/>
      <c r="AH1031" s="32"/>
      <c r="AI1031" s="32"/>
      <c r="AJ1031" s="32"/>
      <c r="AK1031" s="32"/>
      <c r="AL1031" s="32"/>
      <c r="AM1031" s="32"/>
      <c r="AN1031" s="32"/>
      <c r="AO1031" s="32"/>
      <c r="AP1031" s="32"/>
      <c r="AQ1031" s="32"/>
      <c r="AR1031" s="32"/>
      <c r="AS1031" s="32"/>
      <c r="AT1031" s="32"/>
      <c r="AU1031" s="32"/>
      <c r="AV1031" s="32"/>
    </row>
    <row r="1032" spans="27:48" x14ac:dyDescent="0.25">
      <c r="AA1032" s="32"/>
      <c r="AB1032" s="32"/>
      <c r="AC1032" s="32"/>
      <c r="AD1032" s="32"/>
      <c r="AE1032" s="32"/>
      <c r="AF1032" s="32"/>
      <c r="AG1032" s="32"/>
      <c r="AH1032" s="32"/>
      <c r="AI1032" s="32"/>
      <c r="AJ1032" s="32"/>
      <c r="AK1032" s="32"/>
      <c r="AL1032" s="32"/>
      <c r="AM1032" s="32"/>
      <c r="AN1032" s="32"/>
      <c r="AO1032" s="32"/>
      <c r="AP1032" s="32"/>
      <c r="AQ1032" s="32"/>
      <c r="AR1032" s="32"/>
      <c r="AS1032" s="32"/>
      <c r="AT1032" s="32"/>
      <c r="AU1032" s="32"/>
      <c r="AV1032" s="32"/>
    </row>
    <row r="1033" spans="27:48" x14ac:dyDescent="0.25">
      <c r="AA1033" s="32"/>
      <c r="AB1033" s="32"/>
      <c r="AC1033" s="32"/>
      <c r="AD1033" s="32"/>
      <c r="AE1033" s="32"/>
      <c r="AF1033" s="32"/>
      <c r="AG1033" s="32"/>
      <c r="AH1033" s="32"/>
      <c r="AI1033" s="32"/>
      <c r="AJ1033" s="32"/>
      <c r="AK1033" s="32"/>
      <c r="AL1033" s="32"/>
      <c r="AM1033" s="32"/>
      <c r="AN1033" s="32"/>
      <c r="AO1033" s="32"/>
      <c r="AP1033" s="32"/>
      <c r="AQ1033" s="32"/>
      <c r="AR1033" s="32"/>
      <c r="AS1033" s="32"/>
      <c r="AT1033" s="32"/>
      <c r="AU1033" s="32"/>
      <c r="AV1033" s="32"/>
    </row>
    <row r="1034" spans="27:48" x14ac:dyDescent="0.25">
      <c r="AA1034" s="32"/>
      <c r="AB1034" s="32"/>
      <c r="AC1034" s="32"/>
      <c r="AD1034" s="32"/>
      <c r="AE1034" s="32"/>
      <c r="AF1034" s="32"/>
      <c r="AG1034" s="32"/>
      <c r="AH1034" s="32"/>
      <c r="AI1034" s="32"/>
      <c r="AJ1034" s="32"/>
      <c r="AK1034" s="32"/>
      <c r="AL1034" s="32"/>
      <c r="AM1034" s="32"/>
      <c r="AN1034" s="32"/>
      <c r="AO1034" s="32"/>
      <c r="AP1034" s="32"/>
      <c r="AQ1034" s="32"/>
      <c r="AR1034" s="32"/>
      <c r="AS1034" s="32"/>
      <c r="AT1034" s="32"/>
      <c r="AU1034" s="32"/>
      <c r="AV1034" s="32"/>
    </row>
    <row r="1035" spans="27:48" x14ac:dyDescent="0.25">
      <c r="AA1035" s="32"/>
      <c r="AB1035" s="32"/>
      <c r="AC1035" s="32"/>
      <c r="AD1035" s="32"/>
      <c r="AE1035" s="32"/>
      <c r="AF1035" s="32"/>
      <c r="AG1035" s="32"/>
      <c r="AH1035" s="32"/>
      <c r="AI1035" s="32"/>
      <c r="AJ1035" s="32"/>
      <c r="AK1035" s="32"/>
      <c r="AL1035" s="32"/>
      <c r="AM1035" s="32"/>
      <c r="AN1035" s="32"/>
      <c r="AO1035" s="32"/>
      <c r="AP1035" s="32"/>
      <c r="AQ1035" s="32"/>
      <c r="AR1035" s="32"/>
      <c r="AS1035" s="32"/>
      <c r="AT1035" s="32"/>
      <c r="AU1035" s="32"/>
      <c r="AV1035" s="32"/>
    </row>
    <row r="1036" spans="27:48" x14ac:dyDescent="0.25">
      <c r="AA1036" s="32"/>
      <c r="AB1036" s="32"/>
      <c r="AC1036" s="32"/>
      <c r="AD1036" s="32"/>
      <c r="AE1036" s="32"/>
      <c r="AF1036" s="32"/>
      <c r="AG1036" s="32"/>
      <c r="AH1036" s="32"/>
      <c r="AI1036" s="32"/>
      <c r="AJ1036" s="32"/>
      <c r="AK1036" s="32"/>
      <c r="AL1036" s="32"/>
      <c r="AM1036" s="32"/>
      <c r="AN1036" s="32"/>
      <c r="AO1036" s="32"/>
      <c r="AP1036" s="32"/>
      <c r="AQ1036" s="32"/>
      <c r="AR1036" s="32"/>
      <c r="AS1036" s="32"/>
      <c r="AT1036" s="32"/>
      <c r="AU1036" s="32"/>
      <c r="AV1036" s="32"/>
    </row>
    <row r="1037" spans="27:48" x14ac:dyDescent="0.25">
      <c r="AA1037" s="32"/>
      <c r="AB1037" s="32"/>
      <c r="AC1037" s="32"/>
      <c r="AD1037" s="32"/>
      <c r="AE1037" s="32"/>
      <c r="AF1037" s="32"/>
      <c r="AG1037" s="32"/>
      <c r="AH1037" s="32"/>
      <c r="AI1037" s="32"/>
      <c r="AJ1037" s="32"/>
      <c r="AK1037" s="32"/>
      <c r="AL1037" s="32"/>
      <c r="AM1037" s="32"/>
      <c r="AN1037" s="32"/>
      <c r="AO1037" s="32"/>
      <c r="AP1037" s="32"/>
      <c r="AQ1037" s="32"/>
      <c r="AR1037" s="32"/>
      <c r="AS1037" s="32"/>
      <c r="AT1037" s="32"/>
      <c r="AU1037" s="32"/>
      <c r="AV1037" s="32"/>
    </row>
    <row r="1038" spans="27:48" x14ac:dyDescent="0.25">
      <c r="AA1038" s="32"/>
      <c r="AB1038" s="32"/>
      <c r="AC1038" s="32"/>
      <c r="AD1038" s="32"/>
      <c r="AE1038" s="32"/>
      <c r="AF1038" s="32"/>
      <c r="AG1038" s="32"/>
      <c r="AH1038" s="32"/>
      <c r="AI1038" s="32"/>
      <c r="AJ1038" s="32"/>
      <c r="AK1038" s="32"/>
      <c r="AL1038" s="32"/>
      <c r="AM1038" s="32"/>
      <c r="AN1038" s="32"/>
      <c r="AO1038" s="32"/>
      <c r="AP1038" s="32"/>
      <c r="AQ1038" s="32"/>
      <c r="AR1038" s="32"/>
      <c r="AS1038" s="32"/>
      <c r="AT1038" s="32"/>
      <c r="AU1038" s="32"/>
      <c r="AV1038" s="32"/>
    </row>
    <row r="1039" spans="27:48" x14ac:dyDescent="0.25">
      <c r="AA1039" s="32"/>
      <c r="AB1039" s="32"/>
      <c r="AC1039" s="32"/>
      <c r="AD1039" s="32"/>
      <c r="AE1039" s="32"/>
      <c r="AF1039" s="32"/>
      <c r="AG1039" s="32"/>
      <c r="AH1039" s="32"/>
      <c r="AI1039" s="32"/>
      <c r="AJ1039" s="32"/>
      <c r="AK1039" s="32"/>
      <c r="AL1039" s="32"/>
      <c r="AM1039" s="32"/>
      <c r="AN1039" s="32"/>
      <c r="AO1039" s="32"/>
      <c r="AP1039" s="32"/>
      <c r="AQ1039" s="32"/>
      <c r="AR1039" s="32"/>
      <c r="AS1039" s="32"/>
      <c r="AT1039" s="32"/>
      <c r="AU1039" s="32"/>
      <c r="AV1039" s="32"/>
    </row>
    <row r="1040" spans="27:48" x14ac:dyDescent="0.25">
      <c r="AA1040" s="32"/>
      <c r="AB1040" s="32"/>
      <c r="AC1040" s="32"/>
      <c r="AD1040" s="32"/>
      <c r="AE1040" s="32"/>
      <c r="AF1040" s="32"/>
      <c r="AG1040" s="32"/>
      <c r="AH1040" s="32"/>
      <c r="AI1040" s="32"/>
      <c r="AJ1040" s="32"/>
      <c r="AK1040" s="32"/>
      <c r="AL1040" s="32"/>
      <c r="AM1040" s="32"/>
      <c r="AN1040" s="32"/>
      <c r="AO1040" s="32"/>
      <c r="AP1040" s="32"/>
      <c r="AQ1040" s="32"/>
      <c r="AR1040" s="32"/>
      <c r="AS1040" s="32"/>
      <c r="AT1040" s="32"/>
      <c r="AU1040" s="32"/>
      <c r="AV1040" s="32"/>
    </row>
    <row r="1041" spans="27:48" x14ac:dyDescent="0.25">
      <c r="AA1041" s="32"/>
      <c r="AB1041" s="32"/>
      <c r="AC1041" s="32"/>
      <c r="AD1041" s="32"/>
      <c r="AE1041" s="32"/>
      <c r="AF1041" s="32"/>
      <c r="AG1041" s="32"/>
      <c r="AH1041" s="32"/>
      <c r="AI1041" s="32"/>
      <c r="AJ1041" s="32"/>
      <c r="AK1041" s="32"/>
      <c r="AL1041" s="32"/>
      <c r="AM1041" s="32"/>
      <c r="AN1041" s="32"/>
      <c r="AO1041" s="32"/>
      <c r="AP1041" s="32"/>
      <c r="AQ1041" s="32"/>
      <c r="AR1041" s="32"/>
      <c r="AS1041" s="32"/>
      <c r="AT1041" s="32"/>
      <c r="AU1041" s="32"/>
      <c r="AV1041" s="32"/>
    </row>
    <row r="1042" spans="27:48" x14ac:dyDescent="0.25">
      <c r="AA1042" s="32"/>
      <c r="AB1042" s="32"/>
      <c r="AC1042" s="32"/>
      <c r="AD1042" s="32"/>
      <c r="AE1042" s="32"/>
      <c r="AF1042" s="32"/>
      <c r="AG1042" s="32"/>
      <c r="AH1042" s="32"/>
      <c r="AI1042" s="32"/>
      <c r="AJ1042" s="32"/>
      <c r="AK1042" s="32"/>
      <c r="AL1042" s="32"/>
      <c r="AM1042" s="32"/>
      <c r="AN1042" s="32"/>
      <c r="AO1042" s="32"/>
      <c r="AP1042" s="32"/>
      <c r="AQ1042" s="32"/>
      <c r="AR1042" s="32"/>
      <c r="AS1042" s="32"/>
      <c r="AT1042" s="32"/>
      <c r="AU1042" s="32"/>
      <c r="AV1042" s="32"/>
    </row>
    <row r="1043" spans="27:48" x14ac:dyDescent="0.25">
      <c r="AA1043" s="32"/>
      <c r="AB1043" s="32"/>
      <c r="AC1043" s="32"/>
      <c r="AD1043" s="32"/>
      <c r="AE1043" s="32"/>
      <c r="AF1043" s="32"/>
      <c r="AG1043" s="32"/>
      <c r="AH1043" s="32"/>
      <c r="AI1043" s="32"/>
      <c r="AJ1043" s="32"/>
      <c r="AK1043" s="32"/>
      <c r="AL1043" s="32"/>
      <c r="AM1043" s="32"/>
      <c r="AN1043" s="32"/>
      <c r="AO1043" s="32"/>
      <c r="AP1043" s="32"/>
      <c r="AQ1043" s="32"/>
      <c r="AR1043" s="32"/>
      <c r="AS1043" s="32"/>
      <c r="AT1043" s="32"/>
      <c r="AU1043" s="32"/>
      <c r="AV1043" s="32"/>
    </row>
    <row r="1044" spans="27:48" x14ac:dyDescent="0.25">
      <c r="AA1044" s="32"/>
      <c r="AB1044" s="32"/>
      <c r="AC1044" s="32"/>
      <c r="AD1044" s="32"/>
      <c r="AE1044" s="32"/>
      <c r="AF1044" s="32"/>
      <c r="AG1044" s="32"/>
      <c r="AH1044" s="32"/>
      <c r="AI1044" s="32"/>
      <c r="AJ1044" s="32"/>
      <c r="AK1044" s="32"/>
      <c r="AL1044" s="32"/>
      <c r="AM1044" s="32"/>
      <c r="AN1044" s="32"/>
      <c r="AO1044" s="32"/>
      <c r="AP1044" s="32"/>
      <c r="AQ1044" s="32"/>
      <c r="AR1044" s="32"/>
      <c r="AS1044" s="32"/>
      <c r="AT1044" s="32"/>
      <c r="AU1044" s="32"/>
      <c r="AV1044" s="32"/>
    </row>
    <row r="1045" spans="27:48" x14ac:dyDescent="0.25">
      <c r="AA1045" s="32"/>
      <c r="AB1045" s="32"/>
      <c r="AC1045" s="32"/>
      <c r="AD1045" s="32"/>
      <c r="AE1045" s="32"/>
      <c r="AF1045" s="32"/>
      <c r="AG1045" s="32"/>
      <c r="AH1045" s="32"/>
      <c r="AI1045" s="32"/>
      <c r="AJ1045" s="32"/>
      <c r="AK1045" s="32"/>
      <c r="AL1045" s="32"/>
      <c r="AM1045" s="32"/>
      <c r="AN1045" s="32"/>
      <c r="AO1045" s="32"/>
      <c r="AP1045" s="32"/>
      <c r="AQ1045" s="32"/>
      <c r="AR1045" s="32"/>
      <c r="AS1045" s="32"/>
      <c r="AT1045" s="32"/>
      <c r="AU1045" s="32"/>
      <c r="AV1045" s="32"/>
    </row>
    <row r="1046" spans="27:48" x14ac:dyDescent="0.25">
      <c r="AA1046" s="32"/>
      <c r="AB1046" s="32"/>
      <c r="AC1046" s="32"/>
      <c r="AD1046" s="32"/>
      <c r="AE1046" s="32"/>
      <c r="AF1046" s="32"/>
      <c r="AG1046" s="32"/>
      <c r="AH1046" s="32"/>
      <c r="AI1046" s="32"/>
      <c r="AJ1046" s="32"/>
      <c r="AK1046" s="32"/>
      <c r="AL1046" s="32"/>
      <c r="AM1046" s="32"/>
      <c r="AN1046" s="32"/>
      <c r="AO1046" s="32"/>
      <c r="AP1046" s="32"/>
      <c r="AQ1046" s="32"/>
      <c r="AR1046" s="32"/>
      <c r="AS1046" s="32"/>
      <c r="AT1046" s="32"/>
      <c r="AU1046" s="32"/>
      <c r="AV1046" s="32"/>
    </row>
    <row r="1047" spans="27:48" x14ac:dyDescent="0.25">
      <c r="AA1047" s="32"/>
      <c r="AB1047" s="32"/>
      <c r="AC1047" s="32"/>
      <c r="AD1047" s="32"/>
      <c r="AE1047" s="32"/>
      <c r="AF1047" s="32"/>
      <c r="AG1047" s="32"/>
      <c r="AH1047" s="32"/>
      <c r="AI1047" s="32"/>
      <c r="AJ1047" s="32"/>
      <c r="AK1047" s="32"/>
      <c r="AL1047" s="32"/>
      <c r="AM1047" s="32"/>
      <c r="AN1047" s="32"/>
      <c r="AO1047" s="32"/>
      <c r="AP1047" s="32"/>
      <c r="AQ1047" s="32"/>
      <c r="AR1047" s="32"/>
      <c r="AS1047" s="32"/>
      <c r="AT1047" s="32"/>
      <c r="AU1047" s="32"/>
      <c r="AV1047" s="32"/>
    </row>
    <row r="1048" spans="27:48" x14ac:dyDescent="0.25">
      <c r="AA1048" s="32"/>
      <c r="AB1048" s="32"/>
      <c r="AC1048" s="32"/>
      <c r="AD1048" s="32"/>
      <c r="AE1048" s="32"/>
      <c r="AF1048" s="32"/>
      <c r="AG1048" s="32"/>
      <c r="AH1048" s="32"/>
      <c r="AI1048" s="32"/>
      <c r="AJ1048" s="32"/>
      <c r="AK1048" s="32"/>
      <c r="AL1048" s="32"/>
      <c r="AM1048" s="32"/>
      <c r="AN1048" s="32"/>
      <c r="AO1048" s="32"/>
      <c r="AP1048" s="32"/>
      <c r="AQ1048" s="32"/>
      <c r="AR1048" s="32"/>
      <c r="AS1048" s="32"/>
      <c r="AT1048" s="32"/>
      <c r="AU1048" s="32"/>
      <c r="AV1048" s="32"/>
    </row>
    <row r="1049" spans="27:48" x14ac:dyDescent="0.25">
      <c r="AA1049" s="32"/>
      <c r="AB1049" s="32"/>
      <c r="AC1049" s="32"/>
      <c r="AD1049" s="32"/>
      <c r="AE1049" s="32"/>
      <c r="AF1049" s="32"/>
      <c r="AG1049" s="32"/>
      <c r="AH1049" s="32"/>
      <c r="AI1049" s="32"/>
      <c r="AJ1049" s="32"/>
      <c r="AK1049" s="32"/>
      <c r="AL1049" s="32"/>
      <c r="AM1049" s="32"/>
      <c r="AN1049" s="32"/>
      <c r="AO1049" s="32"/>
      <c r="AP1049" s="32"/>
      <c r="AQ1049" s="32"/>
      <c r="AR1049" s="32"/>
      <c r="AS1049" s="32"/>
      <c r="AT1049" s="32"/>
      <c r="AU1049" s="32"/>
      <c r="AV1049" s="32"/>
    </row>
    <row r="1050" spans="27:48" x14ac:dyDescent="0.25">
      <c r="AA1050" s="32"/>
      <c r="AB1050" s="32"/>
      <c r="AC1050" s="32"/>
      <c r="AD1050" s="32"/>
      <c r="AE1050" s="32"/>
      <c r="AF1050" s="32"/>
      <c r="AG1050" s="32"/>
      <c r="AH1050" s="32"/>
      <c r="AI1050" s="32"/>
      <c r="AJ1050" s="32"/>
      <c r="AK1050" s="32"/>
      <c r="AL1050" s="32"/>
      <c r="AM1050" s="32"/>
      <c r="AN1050" s="32"/>
      <c r="AO1050" s="32"/>
      <c r="AP1050" s="32"/>
      <c r="AQ1050" s="32"/>
      <c r="AR1050" s="32"/>
      <c r="AS1050" s="32"/>
      <c r="AT1050" s="32"/>
      <c r="AU1050" s="32"/>
      <c r="AV1050" s="32"/>
    </row>
    <row r="1051" spans="27:48" x14ac:dyDescent="0.25">
      <c r="AA1051" s="32"/>
      <c r="AB1051" s="32"/>
      <c r="AC1051" s="32"/>
      <c r="AD1051" s="32"/>
      <c r="AE1051" s="32"/>
      <c r="AF1051" s="32"/>
      <c r="AG1051" s="32"/>
      <c r="AH1051" s="32"/>
      <c r="AI1051" s="32"/>
      <c r="AJ1051" s="32"/>
      <c r="AK1051" s="32"/>
      <c r="AL1051" s="32"/>
      <c r="AM1051" s="32"/>
      <c r="AN1051" s="32"/>
      <c r="AO1051" s="32"/>
      <c r="AP1051" s="32"/>
      <c r="AQ1051" s="32"/>
      <c r="AR1051" s="32"/>
      <c r="AS1051" s="32"/>
      <c r="AT1051" s="32"/>
      <c r="AU1051" s="32"/>
      <c r="AV1051" s="32"/>
    </row>
    <row r="1052" spans="27:48" x14ac:dyDescent="0.25">
      <c r="AA1052" s="32"/>
      <c r="AB1052" s="32"/>
      <c r="AC1052" s="32"/>
      <c r="AD1052" s="32"/>
      <c r="AE1052" s="32"/>
      <c r="AF1052" s="32"/>
      <c r="AG1052" s="32"/>
      <c r="AH1052" s="32"/>
      <c r="AI1052" s="32"/>
      <c r="AJ1052" s="32"/>
      <c r="AK1052" s="32"/>
      <c r="AL1052" s="32"/>
      <c r="AM1052" s="32"/>
      <c r="AN1052" s="32"/>
      <c r="AO1052" s="32"/>
      <c r="AP1052" s="32"/>
      <c r="AQ1052" s="32"/>
      <c r="AR1052" s="32"/>
      <c r="AS1052" s="32"/>
      <c r="AT1052" s="32"/>
      <c r="AU1052" s="32"/>
      <c r="AV1052" s="32"/>
    </row>
    <row r="1053" spans="27:48" x14ac:dyDescent="0.25">
      <c r="AA1053" s="32"/>
      <c r="AB1053" s="32"/>
      <c r="AC1053" s="32"/>
      <c r="AD1053" s="32"/>
      <c r="AE1053" s="32"/>
      <c r="AF1053" s="32"/>
      <c r="AG1053" s="32"/>
      <c r="AH1053" s="32"/>
      <c r="AI1053" s="32"/>
      <c r="AJ1053" s="32"/>
      <c r="AK1053" s="32"/>
      <c r="AL1053" s="32"/>
      <c r="AM1053" s="32"/>
      <c r="AN1053" s="32"/>
      <c r="AO1053" s="32"/>
      <c r="AP1053" s="32"/>
      <c r="AQ1053" s="32"/>
      <c r="AR1053" s="32"/>
      <c r="AS1053" s="32"/>
      <c r="AT1053" s="32"/>
      <c r="AU1053" s="32"/>
      <c r="AV1053" s="32"/>
    </row>
    <row r="1054" spans="27:48" x14ac:dyDescent="0.25">
      <c r="AA1054" s="32"/>
      <c r="AB1054" s="32"/>
      <c r="AC1054" s="32"/>
      <c r="AD1054" s="32"/>
      <c r="AE1054" s="32"/>
      <c r="AF1054" s="32"/>
      <c r="AG1054" s="32"/>
      <c r="AH1054" s="32"/>
      <c r="AI1054" s="32"/>
      <c r="AJ1054" s="32"/>
      <c r="AK1054" s="32"/>
      <c r="AL1054" s="32"/>
      <c r="AM1054" s="32"/>
      <c r="AN1054" s="32"/>
      <c r="AO1054" s="32"/>
      <c r="AP1054" s="32"/>
      <c r="AQ1054" s="32"/>
      <c r="AR1054" s="32"/>
      <c r="AS1054" s="32"/>
      <c r="AT1054" s="32"/>
      <c r="AU1054" s="32"/>
      <c r="AV1054" s="32"/>
    </row>
    <row r="1055" spans="27:48" x14ac:dyDescent="0.25">
      <c r="AA1055" s="32"/>
      <c r="AB1055" s="32"/>
      <c r="AC1055" s="32"/>
      <c r="AD1055" s="32"/>
      <c r="AE1055" s="32"/>
      <c r="AF1055" s="32"/>
      <c r="AG1055" s="32"/>
      <c r="AH1055" s="32"/>
      <c r="AI1055" s="32"/>
      <c r="AJ1055" s="32"/>
      <c r="AK1055" s="32"/>
      <c r="AL1055" s="32"/>
      <c r="AM1055" s="32"/>
      <c r="AN1055" s="32"/>
      <c r="AO1055" s="32"/>
      <c r="AP1055" s="32"/>
      <c r="AQ1055" s="32"/>
      <c r="AR1055" s="32"/>
      <c r="AS1055" s="32"/>
      <c r="AT1055" s="32"/>
      <c r="AU1055" s="32"/>
      <c r="AV1055" s="32"/>
    </row>
    <row r="1056" spans="27:48" x14ac:dyDescent="0.25">
      <c r="AA1056" s="32"/>
      <c r="AB1056" s="32"/>
      <c r="AC1056" s="32"/>
      <c r="AD1056" s="32"/>
      <c r="AE1056" s="32"/>
      <c r="AF1056" s="32"/>
      <c r="AG1056" s="32"/>
      <c r="AH1056" s="32"/>
      <c r="AI1056" s="32"/>
      <c r="AJ1056" s="32"/>
      <c r="AK1056" s="32"/>
      <c r="AL1056" s="32"/>
      <c r="AM1056" s="32"/>
      <c r="AN1056" s="32"/>
      <c r="AO1056" s="32"/>
      <c r="AP1056" s="32"/>
      <c r="AQ1056" s="32"/>
      <c r="AR1056" s="32"/>
      <c r="AS1056" s="32"/>
      <c r="AT1056" s="32"/>
      <c r="AU1056" s="32"/>
      <c r="AV1056" s="32"/>
    </row>
    <row r="1057" spans="27:48" x14ac:dyDescent="0.25">
      <c r="AA1057" s="32"/>
      <c r="AB1057" s="32"/>
      <c r="AC1057" s="32"/>
      <c r="AD1057" s="32"/>
      <c r="AE1057" s="32"/>
      <c r="AF1057" s="32"/>
      <c r="AG1057" s="32"/>
      <c r="AH1057" s="32"/>
      <c r="AI1057" s="32"/>
      <c r="AJ1057" s="32"/>
      <c r="AK1057" s="32"/>
      <c r="AL1057" s="32"/>
      <c r="AM1057" s="32"/>
      <c r="AN1057" s="32"/>
      <c r="AO1057" s="32"/>
      <c r="AP1057" s="32"/>
      <c r="AQ1057" s="32"/>
      <c r="AR1057" s="32"/>
      <c r="AS1057" s="32"/>
      <c r="AT1057" s="32"/>
      <c r="AU1057" s="32"/>
      <c r="AV1057" s="32"/>
    </row>
    <row r="1058" spans="27:48" x14ac:dyDescent="0.25">
      <c r="AA1058" s="32"/>
      <c r="AB1058" s="32"/>
      <c r="AC1058" s="32"/>
      <c r="AD1058" s="32"/>
      <c r="AE1058" s="32"/>
      <c r="AF1058" s="32"/>
      <c r="AG1058" s="32"/>
      <c r="AH1058" s="32"/>
      <c r="AI1058" s="32"/>
      <c r="AJ1058" s="32"/>
      <c r="AK1058" s="32"/>
      <c r="AL1058" s="32"/>
      <c r="AM1058" s="32"/>
      <c r="AN1058" s="32"/>
      <c r="AO1058" s="32"/>
      <c r="AP1058" s="32"/>
      <c r="AQ1058" s="32"/>
      <c r="AR1058" s="32"/>
      <c r="AS1058" s="32"/>
      <c r="AT1058" s="32"/>
      <c r="AU1058" s="32"/>
      <c r="AV1058" s="32"/>
    </row>
    <row r="1059" spans="27:48" x14ac:dyDescent="0.25">
      <c r="AA1059" s="32"/>
      <c r="AB1059" s="32"/>
      <c r="AC1059" s="32"/>
      <c r="AD1059" s="32"/>
      <c r="AE1059" s="32"/>
      <c r="AF1059" s="32"/>
      <c r="AG1059" s="32"/>
      <c r="AH1059" s="32"/>
      <c r="AI1059" s="32"/>
      <c r="AJ1059" s="32"/>
      <c r="AK1059" s="32"/>
      <c r="AL1059" s="32"/>
      <c r="AM1059" s="32"/>
      <c r="AN1059" s="32"/>
      <c r="AO1059" s="32"/>
      <c r="AP1059" s="32"/>
      <c r="AQ1059" s="32"/>
      <c r="AR1059" s="32"/>
      <c r="AS1059" s="32"/>
      <c r="AT1059" s="32"/>
      <c r="AU1059" s="32"/>
      <c r="AV1059" s="32"/>
    </row>
    <row r="1060" spans="27:48" x14ac:dyDescent="0.25">
      <c r="AA1060" s="32"/>
      <c r="AB1060" s="32"/>
      <c r="AC1060" s="32"/>
      <c r="AD1060" s="32"/>
      <c r="AE1060" s="32"/>
      <c r="AF1060" s="32"/>
      <c r="AG1060" s="32"/>
      <c r="AH1060" s="32"/>
      <c r="AI1060" s="32"/>
      <c r="AJ1060" s="32"/>
      <c r="AK1060" s="32"/>
      <c r="AL1060" s="32"/>
      <c r="AM1060" s="32"/>
      <c r="AN1060" s="32"/>
      <c r="AO1060" s="32"/>
      <c r="AP1060" s="32"/>
      <c r="AQ1060" s="32"/>
      <c r="AR1060" s="32"/>
      <c r="AS1060" s="32"/>
      <c r="AT1060" s="32"/>
      <c r="AU1060" s="32"/>
      <c r="AV1060" s="32"/>
    </row>
    <row r="1061" spans="27:48" x14ac:dyDescent="0.25">
      <c r="AA1061" s="32"/>
      <c r="AB1061" s="32"/>
      <c r="AC1061" s="32"/>
      <c r="AD1061" s="32"/>
      <c r="AE1061" s="32"/>
      <c r="AF1061" s="32"/>
      <c r="AG1061" s="32"/>
      <c r="AH1061" s="32"/>
      <c r="AI1061" s="32"/>
      <c r="AJ1061" s="32"/>
      <c r="AK1061" s="32"/>
      <c r="AL1061" s="32"/>
      <c r="AM1061" s="32"/>
      <c r="AN1061" s="32"/>
      <c r="AO1061" s="32"/>
      <c r="AP1061" s="32"/>
      <c r="AQ1061" s="32"/>
      <c r="AR1061" s="32"/>
      <c r="AS1061" s="32"/>
      <c r="AT1061" s="32"/>
      <c r="AU1061" s="32"/>
      <c r="AV1061" s="32"/>
    </row>
    <row r="1062" spans="27:48" x14ac:dyDescent="0.25">
      <c r="AA1062" s="32"/>
      <c r="AB1062" s="32"/>
      <c r="AC1062" s="32"/>
      <c r="AD1062" s="32"/>
      <c r="AE1062" s="32"/>
      <c r="AF1062" s="32"/>
      <c r="AG1062" s="32"/>
      <c r="AH1062" s="32"/>
      <c r="AI1062" s="32"/>
      <c r="AJ1062" s="32"/>
      <c r="AK1062" s="32"/>
      <c r="AL1062" s="32"/>
      <c r="AM1062" s="32"/>
      <c r="AN1062" s="32"/>
      <c r="AO1062" s="32"/>
      <c r="AP1062" s="32"/>
      <c r="AQ1062" s="32"/>
      <c r="AR1062" s="32"/>
      <c r="AS1062" s="32"/>
      <c r="AT1062" s="32"/>
      <c r="AU1062" s="32"/>
      <c r="AV1062" s="32"/>
    </row>
    <row r="1063" spans="27:48" x14ac:dyDescent="0.25">
      <c r="AA1063" s="32"/>
      <c r="AB1063" s="32"/>
      <c r="AC1063" s="32"/>
      <c r="AD1063" s="32"/>
      <c r="AE1063" s="32"/>
      <c r="AF1063" s="32"/>
      <c r="AG1063" s="32"/>
      <c r="AH1063" s="32"/>
      <c r="AI1063" s="32"/>
      <c r="AJ1063" s="32"/>
      <c r="AK1063" s="32"/>
      <c r="AL1063" s="32"/>
      <c r="AM1063" s="32"/>
      <c r="AN1063" s="32"/>
      <c r="AO1063" s="32"/>
      <c r="AP1063" s="32"/>
      <c r="AQ1063" s="32"/>
      <c r="AR1063" s="32"/>
      <c r="AS1063" s="32"/>
      <c r="AT1063" s="32"/>
      <c r="AU1063" s="32"/>
      <c r="AV1063" s="32"/>
    </row>
    <row r="1064" spans="27:48" x14ac:dyDescent="0.25">
      <c r="AA1064" s="32"/>
      <c r="AB1064" s="32"/>
      <c r="AC1064" s="32"/>
      <c r="AD1064" s="32"/>
      <c r="AE1064" s="32"/>
      <c r="AF1064" s="32"/>
      <c r="AG1064" s="32"/>
      <c r="AH1064" s="32"/>
      <c r="AI1064" s="32"/>
      <c r="AJ1064" s="32"/>
      <c r="AK1064" s="32"/>
      <c r="AL1064" s="32"/>
      <c r="AM1064" s="32"/>
      <c r="AN1064" s="32"/>
      <c r="AO1064" s="32"/>
      <c r="AP1064" s="32"/>
      <c r="AQ1064" s="32"/>
      <c r="AR1064" s="32"/>
      <c r="AS1064" s="32"/>
      <c r="AT1064" s="32"/>
      <c r="AU1064" s="32"/>
      <c r="AV1064" s="32"/>
    </row>
    <row r="1065" spans="27:48" x14ac:dyDescent="0.25">
      <c r="AA1065" s="32"/>
      <c r="AB1065" s="32"/>
      <c r="AC1065" s="32"/>
      <c r="AD1065" s="32"/>
      <c r="AE1065" s="32"/>
      <c r="AF1065" s="32"/>
      <c r="AG1065" s="32"/>
      <c r="AH1065" s="32"/>
      <c r="AI1065" s="32"/>
      <c r="AJ1065" s="32"/>
      <c r="AK1065" s="32"/>
      <c r="AL1065" s="32"/>
      <c r="AM1065" s="32"/>
      <c r="AN1065" s="32"/>
      <c r="AO1065" s="32"/>
      <c r="AP1065" s="32"/>
      <c r="AQ1065" s="32"/>
      <c r="AR1065" s="32"/>
      <c r="AS1065" s="32"/>
      <c r="AT1065" s="32"/>
      <c r="AU1065" s="32"/>
      <c r="AV1065" s="32"/>
    </row>
    <row r="1066" spans="27:48" x14ac:dyDescent="0.25">
      <c r="AA1066" s="32"/>
      <c r="AB1066" s="32"/>
      <c r="AC1066" s="32"/>
      <c r="AD1066" s="32"/>
      <c r="AE1066" s="32"/>
      <c r="AF1066" s="32"/>
      <c r="AG1066" s="32"/>
      <c r="AH1066" s="32"/>
      <c r="AI1066" s="32"/>
      <c r="AJ1066" s="32"/>
      <c r="AK1066" s="32"/>
      <c r="AL1066" s="32"/>
      <c r="AM1066" s="32"/>
      <c r="AN1066" s="32"/>
      <c r="AO1066" s="32"/>
      <c r="AP1066" s="32"/>
      <c r="AQ1066" s="32"/>
      <c r="AR1066" s="32"/>
      <c r="AS1066" s="32"/>
      <c r="AT1066" s="32"/>
      <c r="AU1066" s="32"/>
      <c r="AV1066" s="32"/>
    </row>
    <row r="1067" spans="27:48" x14ac:dyDescent="0.25">
      <c r="AA1067" s="32"/>
      <c r="AB1067" s="32"/>
      <c r="AC1067" s="32"/>
      <c r="AD1067" s="32"/>
      <c r="AE1067" s="32"/>
      <c r="AF1067" s="32"/>
      <c r="AG1067" s="32"/>
      <c r="AH1067" s="32"/>
      <c r="AI1067" s="32"/>
      <c r="AJ1067" s="32"/>
      <c r="AK1067" s="32"/>
      <c r="AL1067" s="32"/>
      <c r="AM1067" s="32"/>
      <c r="AN1067" s="32"/>
      <c r="AO1067" s="32"/>
      <c r="AP1067" s="32"/>
      <c r="AQ1067" s="32"/>
      <c r="AR1067" s="32"/>
      <c r="AS1067" s="32"/>
      <c r="AT1067" s="32"/>
      <c r="AU1067" s="32"/>
      <c r="AV1067" s="32"/>
    </row>
    <row r="1068" spans="27:48" x14ac:dyDescent="0.25">
      <c r="AA1068" s="32"/>
      <c r="AB1068" s="32"/>
      <c r="AC1068" s="32"/>
      <c r="AD1068" s="32"/>
      <c r="AE1068" s="32"/>
      <c r="AF1068" s="32"/>
      <c r="AG1068" s="32"/>
      <c r="AH1068" s="32"/>
      <c r="AI1068" s="32"/>
      <c r="AJ1068" s="32"/>
      <c r="AK1068" s="32"/>
      <c r="AL1068" s="32"/>
      <c r="AM1068" s="32"/>
      <c r="AN1068" s="32"/>
      <c r="AO1068" s="32"/>
      <c r="AP1068" s="32"/>
      <c r="AQ1068" s="32"/>
      <c r="AR1068" s="32"/>
      <c r="AS1068" s="32"/>
      <c r="AT1068" s="32"/>
      <c r="AU1068" s="32"/>
      <c r="AV1068" s="32"/>
    </row>
    <row r="1069" spans="27:48" x14ac:dyDescent="0.25">
      <c r="AA1069" s="32"/>
      <c r="AB1069" s="32"/>
      <c r="AC1069" s="32"/>
      <c r="AD1069" s="32"/>
      <c r="AE1069" s="32"/>
      <c r="AF1069" s="32"/>
      <c r="AG1069" s="32"/>
      <c r="AH1069" s="32"/>
      <c r="AI1069" s="32"/>
      <c r="AJ1069" s="32"/>
      <c r="AK1069" s="32"/>
      <c r="AL1069" s="32"/>
      <c r="AM1069" s="32"/>
      <c r="AN1069" s="32"/>
      <c r="AO1069" s="32"/>
      <c r="AP1069" s="32"/>
      <c r="AQ1069" s="32"/>
      <c r="AR1069" s="32"/>
      <c r="AS1069" s="32"/>
      <c r="AT1069" s="32"/>
      <c r="AU1069" s="32"/>
      <c r="AV1069" s="32"/>
    </row>
    <row r="1070" spans="27:48" x14ac:dyDescent="0.25">
      <c r="AA1070" s="32"/>
      <c r="AB1070" s="32"/>
      <c r="AC1070" s="32"/>
      <c r="AD1070" s="32"/>
      <c r="AE1070" s="32"/>
      <c r="AF1070" s="32"/>
      <c r="AG1070" s="32"/>
      <c r="AH1070" s="32"/>
      <c r="AI1070" s="32"/>
      <c r="AJ1070" s="32"/>
      <c r="AK1070" s="32"/>
      <c r="AL1070" s="32"/>
      <c r="AM1070" s="32"/>
      <c r="AN1070" s="32"/>
      <c r="AO1070" s="32"/>
      <c r="AP1070" s="32"/>
      <c r="AQ1070" s="32"/>
      <c r="AR1070" s="32"/>
      <c r="AS1070" s="32"/>
      <c r="AT1070" s="32"/>
      <c r="AU1070" s="32"/>
      <c r="AV1070" s="32"/>
    </row>
    <row r="1071" spans="27:48" x14ac:dyDescent="0.25">
      <c r="AA1071" s="32"/>
      <c r="AB1071" s="32"/>
      <c r="AC1071" s="32"/>
      <c r="AD1071" s="32"/>
      <c r="AE1071" s="32"/>
      <c r="AF1071" s="32"/>
      <c r="AG1071" s="32"/>
      <c r="AH1071" s="32"/>
      <c r="AI1071" s="32"/>
      <c r="AJ1071" s="32"/>
      <c r="AK1071" s="32"/>
      <c r="AL1071" s="32"/>
      <c r="AM1071" s="32"/>
      <c r="AN1071" s="32"/>
      <c r="AO1071" s="32"/>
      <c r="AP1071" s="32"/>
      <c r="AQ1071" s="32"/>
      <c r="AR1071" s="32"/>
      <c r="AS1071" s="32"/>
      <c r="AT1071" s="32"/>
      <c r="AU1071" s="32"/>
      <c r="AV1071" s="32"/>
    </row>
    <row r="1072" spans="27:48" x14ac:dyDescent="0.25">
      <c r="AA1072" s="32"/>
      <c r="AB1072" s="32"/>
      <c r="AC1072" s="32"/>
      <c r="AD1072" s="32"/>
      <c r="AE1072" s="32"/>
      <c r="AF1072" s="32"/>
      <c r="AG1072" s="32"/>
      <c r="AH1072" s="32"/>
      <c r="AI1072" s="32"/>
      <c r="AJ1072" s="32"/>
      <c r="AK1072" s="32"/>
      <c r="AL1072" s="32"/>
      <c r="AM1072" s="32"/>
      <c r="AN1072" s="32"/>
      <c r="AO1072" s="32"/>
      <c r="AP1072" s="32"/>
      <c r="AQ1072" s="32"/>
      <c r="AR1072" s="32"/>
      <c r="AS1072" s="32"/>
      <c r="AT1072" s="32"/>
      <c r="AU1072" s="32"/>
      <c r="AV1072" s="32"/>
    </row>
    <row r="1073" spans="27:48" x14ac:dyDescent="0.25">
      <c r="AA1073" s="32"/>
      <c r="AB1073" s="32"/>
      <c r="AC1073" s="32"/>
      <c r="AD1073" s="32"/>
      <c r="AE1073" s="32"/>
      <c r="AF1073" s="32"/>
      <c r="AG1073" s="32"/>
      <c r="AH1073" s="32"/>
      <c r="AI1073" s="32"/>
      <c r="AJ1073" s="32"/>
      <c r="AK1073" s="32"/>
      <c r="AL1073" s="32"/>
      <c r="AM1073" s="32"/>
      <c r="AN1073" s="32"/>
      <c r="AO1073" s="32"/>
      <c r="AP1073" s="32"/>
      <c r="AQ1073" s="32"/>
      <c r="AR1073" s="32"/>
      <c r="AS1073" s="32"/>
      <c r="AT1073" s="32"/>
      <c r="AU1073" s="32"/>
      <c r="AV1073" s="32"/>
    </row>
    <row r="1074" spans="27:48" x14ac:dyDescent="0.25">
      <c r="AA1074" s="32"/>
      <c r="AB1074" s="32"/>
      <c r="AC1074" s="32"/>
      <c r="AD1074" s="32"/>
      <c r="AE1074" s="32"/>
      <c r="AF1074" s="32"/>
      <c r="AG1074" s="32"/>
      <c r="AH1074" s="32"/>
      <c r="AI1074" s="32"/>
      <c r="AJ1074" s="32"/>
      <c r="AK1074" s="32"/>
      <c r="AL1074" s="32"/>
      <c r="AM1074" s="32"/>
      <c r="AN1074" s="32"/>
      <c r="AO1074" s="32"/>
      <c r="AP1074" s="32"/>
      <c r="AQ1074" s="32"/>
      <c r="AR1074" s="32"/>
      <c r="AS1074" s="32"/>
      <c r="AT1074" s="32"/>
      <c r="AU1074" s="32"/>
      <c r="AV1074" s="32"/>
    </row>
    <row r="1075" spans="27:48" x14ac:dyDescent="0.25">
      <c r="AA1075" s="32"/>
      <c r="AB1075" s="32"/>
      <c r="AC1075" s="32"/>
      <c r="AD1075" s="32"/>
      <c r="AE1075" s="32"/>
      <c r="AF1075" s="32"/>
      <c r="AG1075" s="32"/>
      <c r="AH1075" s="32"/>
      <c r="AI1075" s="32"/>
      <c r="AJ1075" s="32"/>
      <c r="AK1075" s="32"/>
      <c r="AL1075" s="32"/>
      <c r="AM1075" s="32"/>
      <c r="AN1075" s="32"/>
      <c r="AO1075" s="32"/>
      <c r="AP1075" s="32"/>
      <c r="AQ1075" s="32"/>
      <c r="AR1075" s="32"/>
      <c r="AS1075" s="32"/>
      <c r="AT1075" s="32"/>
      <c r="AU1075" s="32"/>
      <c r="AV1075" s="32"/>
    </row>
    <row r="1076" spans="27:48" x14ac:dyDescent="0.25">
      <c r="AA1076" s="32"/>
      <c r="AB1076" s="32"/>
      <c r="AC1076" s="32"/>
      <c r="AD1076" s="32"/>
      <c r="AE1076" s="32"/>
      <c r="AF1076" s="32"/>
      <c r="AG1076" s="32"/>
      <c r="AH1076" s="32"/>
      <c r="AI1076" s="32"/>
      <c r="AJ1076" s="32"/>
      <c r="AK1076" s="32"/>
      <c r="AL1076" s="32"/>
      <c r="AM1076" s="32"/>
      <c r="AN1076" s="32"/>
      <c r="AO1076" s="32"/>
      <c r="AP1076" s="32"/>
      <c r="AQ1076" s="32"/>
      <c r="AR1076" s="32"/>
      <c r="AS1076" s="32"/>
      <c r="AT1076" s="32"/>
      <c r="AU1076" s="32"/>
      <c r="AV1076" s="32"/>
    </row>
    <row r="1077" spans="27:48" x14ac:dyDescent="0.25">
      <c r="AA1077" s="32"/>
      <c r="AB1077" s="32"/>
      <c r="AC1077" s="32"/>
      <c r="AD1077" s="32"/>
      <c r="AE1077" s="32"/>
      <c r="AF1077" s="32"/>
      <c r="AG1077" s="32"/>
      <c r="AH1077" s="32"/>
      <c r="AI1077" s="32"/>
      <c r="AJ1077" s="32"/>
      <c r="AK1077" s="32"/>
      <c r="AL1077" s="32"/>
      <c r="AM1077" s="32"/>
      <c r="AN1077" s="32"/>
      <c r="AO1077" s="32"/>
      <c r="AP1077" s="32"/>
      <c r="AQ1077" s="32"/>
      <c r="AR1077" s="32"/>
      <c r="AS1077" s="32"/>
      <c r="AT1077" s="32"/>
      <c r="AU1077" s="32"/>
      <c r="AV1077" s="32"/>
    </row>
    <row r="1078" spans="27:48" x14ac:dyDescent="0.25">
      <c r="AA1078" s="32"/>
      <c r="AB1078" s="32"/>
      <c r="AC1078" s="32"/>
      <c r="AD1078" s="32"/>
      <c r="AE1078" s="32"/>
      <c r="AF1078" s="32"/>
      <c r="AG1078" s="32"/>
      <c r="AH1078" s="32"/>
      <c r="AI1078" s="32"/>
      <c r="AJ1078" s="32"/>
      <c r="AK1078" s="32"/>
      <c r="AL1078" s="32"/>
      <c r="AM1078" s="32"/>
      <c r="AN1078" s="32"/>
      <c r="AO1078" s="32"/>
      <c r="AP1078" s="32"/>
      <c r="AQ1078" s="32"/>
      <c r="AR1078" s="32"/>
      <c r="AS1078" s="32"/>
      <c r="AT1078" s="32"/>
      <c r="AU1078" s="32"/>
      <c r="AV1078" s="32"/>
    </row>
    <row r="1079" spans="27:48" x14ac:dyDescent="0.25">
      <c r="AA1079" s="32"/>
      <c r="AB1079" s="32"/>
      <c r="AC1079" s="32"/>
      <c r="AD1079" s="32"/>
      <c r="AE1079" s="32"/>
      <c r="AF1079" s="32"/>
      <c r="AG1079" s="32"/>
      <c r="AH1079" s="32"/>
      <c r="AI1079" s="32"/>
      <c r="AJ1079" s="32"/>
      <c r="AK1079" s="32"/>
      <c r="AL1079" s="32"/>
      <c r="AM1079" s="32"/>
      <c r="AN1079" s="32"/>
      <c r="AO1079" s="32"/>
      <c r="AP1079" s="32"/>
      <c r="AQ1079" s="32"/>
      <c r="AR1079" s="32"/>
      <c r="AS1079" s="32"/>
      <c r="AT1079" s="32"/>
      <c r="AU1079" s="32"/>
      <c r="AV1079" s="32"/>
    </row>
    <row r="1080" spans="27:48" x14ac:dyDescent="0.25">
      <c r="AA1080" s="32"/>
      <c r="AB1080" s="32"/>
      <c r="AC1080" s="32"/>
      <c r="AD1080" s="32"/>
      <c r="AE1080" s="32"/>
      <c r="AF1080" s="32"/>
      <c r="AG1080" s="32"/>
      <c r="AH1080" s="32"/>
      <c r="AI1080" s="32"/>
      <c r="AJ1080" s="32"/>
      <c r="AK1080" s="32"/>
      <c r="AL1080" s="32"/>
      <c r="AM1080" s="32"/>
      <c r="AN1080" s="32"/>
      <c r="AO1080" s="32"/>
      <c r="AP1080" s="32"/>
      <c r="AQ1080" s="32"/>
      <c r="AR1080" s="32"/>
      <c r="AS1080" s="32"/>
      <c r="AT1080" s="32"/>
      <c r="AU1080" s="32"/>
      <c r="AV1080" s="32"/>
    </row>
    <row r="1081" spans="27:48" x14ac:dyDescent="0.25">
      <c r="AA1081" s="32"/>
      <c r="AB1081" s="32"/>
      <c r="AC1081" s="32"/>
      <c r="AD1081" s="32"/>
      <c r="AE1081" s="32"/>
      <c r="AF1081" s="32"/>
      <c r="AG1081" s="32"/>
      <c r="AH1081" s="32"/>
      <c r="AI1081" s="32"/>
      <c r="AJ1081" s="32"/>
      <c r="AK1081" s="32"/>
      <c r="AL1081" s="32"/>
      <c r="AM1081" s="32"/>
      <c r="AN1081" s="32"/>
      <c r="AO1081" s="32"/>
      <c r="AP1081" s="32"/>
      <c r="AQ1081" s="32"/>
      <c r="AR1081" s="32"/>
      <c r="AS1081" s="32"/>
      <c r="AT1081" s="32"/>
      <c r="AU1081" s="32"/>
      <c r="AV1081" s="32"/>
    </row>
    <row r="1082" spans="27:48" x14ac:dyDescent="0.25">
      <c r="AA1082" s="32"/>
      <c r="AB1082" s="32"/>
      <c r="AC1082" s="32"/>
      <c r="AD1082" s="32"/>
      <c r="AE1082" s="32"/>
      <c r="AF1082" s="32"/>
      <c r="AG1082" s="32"/>
      <c r="AH1082" s="32"/>
      <c r="AI1082" s="32"/>
      <c r="AJ1082" s="32"/>
      <c r="AK1082" s="32"/>
      <c r="AL1082" s="32"/>
      <c r="AM1082" s="32"/>
      <c r="AN1082" s="32"/>
      <c r="AO1082" s="32"/>
      <c r="AP1082" s="32"/>
      <c r="AQ1082" s="32"/>
      <c r="AR1082" s="32"/>
      <c r="AS1082" s="32"/>
      <c r="AT1082" s="32"/>
      <c r="AU1082" s="32"/>
      <c r="AV1082" s="32"/>
    </row>
    <row r="1083" spans="27:48" x14ac:dyDescent="0.25">
      <c r="AA1083" s="32"/>
      <c r="AB1083" s="32"/>
      <c r="AC1083" s="32"/>
      <c r="AD1083" s="32"/>
      <c r="AE1083" s="32"/>
      <c r="AF1083" s="32"/>
      <c r="AG1083" s="32"/>
      <c r="AH1083" s="32"/>
      <c r="AI1083" s="32"/>
      <c r="AJ1083" s="32"/>
      <c r="AK1083" s="32"/>
      <c r="AL1083" s="32"/>
      <c r="AM1083" s="32"/>
      <c r="AN1083" s="32"/>
      <c r="AO1083" s="32"/>
      <c r="AP1083" s="32"/>
      <c r="AQ1083" s="32"/>
      <c r="AR1083" s="32"/>
      <c r="AS1083" s="32"/>
      <c r="AT1083" s="32"/>
      <c r="AU1083" s="32"/>
      <c r="AV1083" s="32"/>
    </row>
    <row r="1084" spans="27:48" x14ac:dyDescent="0.25">
      <c r="AA1084" s="32"/>
      <c r="AB1084" s="32"/>
      <c r="AC1084" s="32"/>
      <c r="AD1084" s="32"/>
      <c r="AE1084" s="32"/>
      <c r="AF1084" s="32"/>
      <c r="AG1084" s="32"/>
      <c r="AH1084" s="32"/>
      <c r="AI1084" s="32"/>
      <c r="AJ1084" s="32"/>
      <c r="AK1084" s="32"/>
      <c r="AL1084" s="32"/>
      <c r="AM1084" s="32"/>
      <c r="AN1084" s="32"/>
      <c r="AO1084" s="32"/>
      <c r="AP1084" s="32"/>
      <c r="AQ1084" s="32"/>
      <c r="AR1084" s="32"/>
      <c r="AS1084" s="32"/>
      <c r="AT1084" s="32"/>
      <c r="AU1084" s="32"/>
      <c r="AV1084" s="32"/>
    </row>
    <row r="1085" spans="27:48" x14ac:dyDescent="0.25">
      <c r="AA1085" s="32"/>
      <c r="AB1085" s="32"/>
      <c r="AC1085" s="32"/>
      <c r="AD1085" s="32"/>
      <c r="AE1085" s="32"/>
      <c r="AF1085" s="32"/>
      <c r="AG1085" s="32"/>
      <c r="AH1085" s="32"/>
      <c r="AI1085" s="32"/>
      <c r="AJ1085" s="32"/>
      <c r="AK1085" s="32"/>
      <c r="AL1085" s="32"/>
      <c r="AM1085" s="32"/>
      <c r="AN1085" s="32"/>
      <c r="AO1085" s="32"/>
      <c r="AP1085" s="32"/>
      <c r="AQ1085" s="32"/>
      <c r="AR1085" s="32"/>
      <c r="AS1085" s="32"/>
      <c r="AT1085" s="32"/>
      <c r="AU1085" s="32"/>
      <c r="AV1085" s="32"/>
    </row>
    <row r="1086" spans="27:48" x14ac:dyDescent="0.25">
      <c r="AA1086" s="32"/>
      <c r="AB1086" s="32"/>
      <c r="AC1086" s="32"/>
      <c r="AD1086" s="32"/>
      <c r="AE1086" s="32"/>
      <c r="AF1086" s="32"/>
      <c r="AG1086" s="32"/>
      <c r="AH1086" s="32"/>
      <c r="AI1086" s="32"/>
      <c r="AJ1086" s="32"/>
      <c r="AK1086" s="32"/>
      <c r="AL1086" s="32"/>
      <c r="AM1086" s="32"/>
      <c r="AN1086" s="32"/>
      <c r="AO1086" s="32"/>
      <c r="AP1086" s="32"/>
      <c r="AQ1086" s="32"/>
      <c r="AR1086" s="32"/>
      <c r="AS1086" s="32"/>
      <c r="AT1086" s="32"/>
      <c r="AU1086" s="32"/>
      <c r="AV1086" s="32"/>
    </row>
    <row r="1087" spans="27:48" x14ac:dyDescent="0.25">
      <c r="AA1087" s="32"/>
      <c r="AB1087" s="32"/>
      <c r="AC1087" s="32"/>
      <c r="AD1087" s="32"/>
      <c r="AE1087" s="32"/>
      <c r="AF1087" s="32"/>
      <c r="AG1087" s="32"/>
      <c r="AH1087" s="32"/>
      <c r="AI1087" s="32"/>
      <c r="AJ1087" s="32"/>
      <c r="AK1087" s="32"/>
      <c r="AL1087" s="32"/>
      <c r="AM1087" s="32"/>
      <c r="AN1087" s="32"/>
      <c r="AO1087" s="32"/>
      <c r="AP1087" s="32"/>
      <c r="AQ1087" s="32"/>
      <c r="AR1087" s="32"/>
      <c r="AS1087" s="32"/>
      <c r="AT1087" s="32"/>
      <c r="AU1087" s="32"/>
      <c r="AV1087" s="32"/>
    </row>
    <row r="1088" spans="27:48" x14ac:dyDescent="0.25">
      <c r="AA1088" s="32"/>
      <c r="AB1088" s="32"/>
      <c r="AC1088" s="32"/>
      <c r="AD1088" s="32"/>
      <c r="AE1088" s="32"/>
      <c r="AF1088" s="32"/>
      <c r="AG1088" s="32"/>
      <c r="AH1088" s="32"/>
      <c r="AI1088" s="32"/>
      <c r="AJ1088" s="32"/>
      <c r="AK1088" s="32"/>
      <c r="AL1088" s="32"/>
      <c r="AM1088" s="32"/>
      <c r="AN1088" s="32"/>
      <c r="AO1088" s="32"/>
      <c r="AP1088" s="32"/>
      <c r="AQ1088" s="32"/>
      <c r="AR1088" s="32"/>
      <c r="AS1088" s="32"/>
      <c r="AT1088" s="32"/>
      <c r="AU1088" s="32"/>
      <c r="AV1088" s="32"/>
    </row>
    <row r="1089" spans="27:48" x14ac:dyDescent="0.25">
      <c r="AA1089" s="32"/>
      <c r="AB1089" s="32"/>
      <c r="AC1089" s="32"/>
      <c r="AD1089" s="32"/>
      <c r="AE1089" s="32"/>
      <c r="AF1089" s="32"/>
      <c r="AG1089" s="32"/>
      <c r="AH1089" s="32"/>
      <c r="AI1089" s="32"/>
      <c r="AJ1089" s="32"/>
      <c r="AK1089" s="32"/>
      <c r="AL1089" s="32"/>
      <c r="AM1089" s="32"/>
      <c r="AN1089" s="32"/>
      <c r="AO1089" s="32"/>
      <c r="AP1089" s="32"/>
      <c r="AQ1089" s="32"/>
      <c r="AR1089" s="32"/>
      <c r="AS1089" s="32"/>
      <c r="AT1089" s="32"/>
      <c r="AU1089" s="32"/>
      <c r="AV1089" s="32"/>
    </row>
    <row r="1090" spans="27:48" x14ac:dyDescent="0.25">
      <c r="AA1090" s="32"/>
      <c r="AB1090" s="32"/>
      <c r="AC1090" s="32"/>
      <c r="AD1090" s="32"/>
      <c r="AE1090" s="32"/>
      <c r="AF1090" s="32"/>
      <c r="AG1090" s="32"/>
      <c r="AH1090" s="32"/>
      <c r="AI1090" s="32"/>
      <c r="AJ1090" s="32"/>
      <c r="AK1090" s="32"/>
      <c r="AL1090" s="32"/>
      <c r="AM1090" s="32"/>
      <c r="AN1090" s="32"/>
      <c r="AO1090" s="32"/>
      <c r="AP1090" s="32"/>
      <c r="AQ1090" s="32"/>
      <c r="AR1090" s="32"/>
      <c r="AS1090" s="32"/>
      <c r="AT1090" s="32"/>
      <c r="AU1090" s="32"/>
      <c r="AV1090" s="32"/>
    </row>
    <row r="1091" spans="27:48" x14ac:dyDescent="0.25">
      <c r="AA1091" s="32"/>
      <c r="AB1091" s="32"/>
      <c r="AC1091" s="32"/>
      <c r="AD1091" s="32"/>
      <c r="AE1091" s="32"/>
      <c r="AF1091" s="32"/>
      <c r="AG1091" s="32"/>
      <c r="AH1091" s="32"/>
      <c r="AI1091" s="32"/>
      <c r="AJ1091" s="32"/>
      <c r="AK1091" s="32"/>
      <c r="AL1091" s="32"/>
      <c r="AM1091" s="32"/>
      <c r="AN1091" s="32"/>
      <c r="AO1091" s="32"/>
      <c r="AP1091" s="32"/>
      <c r="AQ1091" s="32"/>
      <c r="AR1091" s="32"/>
      <c r="AS1091" s="32"/>
      <c r="AT1091" s="32"/>
      <c r="AU1091" s="32"/>
      <c r="AV1091" s="32"/>
    </row>
    <row r="1092" spans="27:48" x14ac:dyDescent="0.25">
      <c r="AA1092" s="32"/>
      <c r="AB1092" s="32"/>
      <c r="AC1092" s="32"/>
      <c r="AD1092" s="32"/>
      <c r="AE1092" s="32"/>
      <c r="AF1092" s="32"/>
      <c r="AG1092" s="32"/>
      <c r="AH1092" s="32"/>
      <c r="AI1092" s="32"/>
      <c r="AJ1092" s="32"/>
      <c r="AK1092" s="32"/>
      <c r="AL1092" s="32"/>
      <c r="AM1092" s="32"/>
      <c r="AN1092" s="32"/>
      <c r="AO1092" s="32"/>
      <c r="AP1092" s="32"/>
      <c r="AQ1092" s="32"/>
      <c r="AR1092" s="32"/>
      <c r="AS1092" s="32"/>
      <c r="AT1092" s="32"/>
      <c r="AU1092" s="32"/>
      <c r="AV1092" s="32"/>
    </row>
    <row r="1093" spans="27:48" x14ac:dyDescent="0.25">
      <c r="AA1093" s="32"/>
      <c r="AB1093" s="32"/>
      <c r="AC1093" s="32"/>
      <c r="AD1093" s="32"/>
      <c r="AE1093" s="32"/>
      <c r="AF1093" s="32"/>
      <c r="AG1093" s="32"/>
      <c r="AH1093" s="32"/>
      <c r="AI1093" s="32"/>
      <c r="AJ1093" s="32"/>
      <c r="AK1093" s="32"/>
      <c r="AL1093" s="32"/>
      <c r="AM1093" s="32"/>
      <c r="AN1093" s="32"/>
      <c r="AO1093" s="32"/>
      <c r="AP1093" s="32"/>
      <c r="AQ1093" s="32"/>
      <c r="AR1093" s="32"/>
      <c r="AS1093" s="32"/>
      <c r="AT1093" s="32"/>
      <c r="AU1093" s="32"/>
      <c r="AV1093" s="32"/>
    </row>
    <row r="1094" spans="27:48" x14ac:dyDescent="0.25">
      <c r="AA1094" s="32"/>
      <c r="AB1094" s="32"/>
      <c r="AC1094" s="32"/>
      <c r="AD1094" s="32"/>
      <c r="AE1094" s="32"/>
      <c r="AF1094" s="32"/>
      <c r="AG1094" s="32"/>
      <c r="AH1094" s="32"/>
      <c r="AI1094" s="32"/>
      <c r="AJ1094" s="32"/>
      <c r="AK1094" s="32"/>
      <c r="AL1094" s="32"/>
      <c r="AM1094" s="32"/>
      <c r="AN1094" s="32"/>
      <c r="AO1094" s="32"/>
      <c r="AP1094" s="32"/>
      <c r="AQ1094" s="32"/>
      <c r="AR1094" s="32"/>
      <c r="AS1094" s="32"/>
      <c r="AT1094" s="32"/>
      <c r="AU1094" s="32"/>
      <c r="AV1094" s="32"/>
    </row>
    <row r="1095" spans="27:48" x14ac:dyDescent="0.25">
      <c r="AA1095" s="32"/>
      <c r="AB1095" s="32"/>
      <c r="AC1095" s="32"/>
      <c r="AD1095" s="32"/>
      <c r="AE1095" s="32"/>
      <c r="AF1095" s="32"/>
      <c r="AG1095" s="32"/>
      <c r="AH1095" s="32"/>
      <c r="AI1095" s="32"/>
      <c r="AJ1095" s="32"/>
      <c r="AK1095" s="32"/>
      <c r="AL1095" s="32"/>
      <c r="AM1095" s="32"/>
      <c r="AN1095" s="32"/>
      <c r="AO1095" s="32"/>
      <c r="AP1095" s="32"/>
      <c r="AQ1095" s="32"/>
      <c r="AR1095" s="32"/>
      <c r="AS1095" s="32"/>
      <c r="AT1095" s="32"/>
      <c r="AU1095" s="32"/>
      <c r="AV1095" s="32"/>
    </row>
    <row r="1096" spans="27:48" x14ac:dyDescent="0.25">
      <c r="AA1096" s="32"/>
      <c r="AB1096" s="32"/>
      <c r="AC1096" s="32"/>
      <c r="AD1096" s="32"/>
      <c r="AE1096" s="32"/>
      <c r="AF1096" s="32"/>
      <c r="AG1096" s="32"/>
      <c r="AH1096" s="32"/>
      <c r="AI1096" s="32"/>
      <c r="AJ1096" s="32"/>
      <c r="AK1096" s="32"/>
      <c r="AL1096" s="32"/>
      <c r="AM1096" s="32"/>
      <c r="AN1096" s="32"/>
      <c r="AO1096" s="32"/>
      <c r="AP1096" s="32"/>
      <c r="AQ1096" s="32"/>
      <c r="AR1096" s="32"/>
      <c r="AS1096" s="32"/>
      <c r="AT1096" s="32"/>
      <c r="AU1096" s="32"/>
      <c r="AV1096" s="32"/>
    </row>
    <row r="1097" spans="27:48" x14ac:dyDescent="0.25">
      <c r="AA1097" s="32"/>
      <c r="AB1097" s="32"/>
      <c r="AC1097" s="32"/>
      <c r="AD1097" s="32"/>
      <c r="AE1097" s="32"/>
      <c r="AF1097" s="32"/>
      <c r="AG1097" s="32"/>
      <c r="AH1097" s="32"/>
      <c r="AI1097" s="32"/>
      <c r="AJ1097" s="32"/>
      <c r="AK1097" s="32"/>
      <c r="AL1097" s="32"/>
      <c r="AM1097" s="32"/>
      <c r="AN1097" s="32"/>
      <c r="AO1097" s="32"/>
      <c r="AP1097" s="32"/>
      <c r="AQ1097" s="32"/>
      <c r="AR1097" s="32"/>
      <c r="AS1097" s="32"/>
      <c r="AT1097" s="32"/>
      <c r="AU1097" s="32"/>
      <c r="AV1097" s="32"/>
    </row>
    <row r="1098" spans="27:48" x14ac:dyDescent="0.25">
      <c r="AA1098" s="32"/>
      <c r="AB1098" s="32"/>
      <c r="AC1098" s="32"/>
      <c r="AD1098" s="32"/>
      <c r="AE1098" s="32"/>
      <c r="AF1098" s="32"/>
      <c r="AG1098" s="32"/>
      <c r="AH1098" s="32"/>
      <c r="AI1098" s="32"/>
      <c r="AJ1098" s="32"/>
      <c r="AK1098" s="32"/>
      <c r="AL1098" s="32"/>
      <c r="AM1098" s="32"/>
      <c r="AN1098" s="32"/>
      <c r="AO1098" s="32"/>
      <c r="AP1098" s="32"/>
      <c r="AQ1098" s="32"/>
      <c r="AR1098" s="32"/>
      <c r="AS1098" s="32"/>
      <c r="AT1098" s="32"/>
      <c r="AU1098" s="32"/>
      <c r="AV1098" s="32"/>
    </row>
    <row r="1099" spans="27:48" x14ac:dyDescent="0.25">
      <c r="AA1099" s="32"/>
      <c r="AB1099" s="32"/>
      <c r="AC1099" s="32"/>
      <c r="AD1099" s="32"/>
      <c r="AE1099" s="32"/>
      <c r="AF1099" s="32"/>
      <c r="AG1099" s="32"/>
      <c r="AH1099" s="32"/>
      <c r="AI1099" s="32"/>
      <c r="AJ1099" s="32"/>
      <c r="AK1099" s="32"/>
      <c r="AL1099" s="32"/>
      <c r="AM1099" s="32"/>
      <c r="AN1099" s="32"/>
      <c r="AO1099" s="32"/>
      <c r="AP1099" s="32"/>
      <c r="AQ1099" s="32"/>
      <c r="AR1099" s="32"/>
      <c r="AS1099" s="32"/>
      <c r="AT1099" s="32"/>
      <c r="AU1099" s="32"/>
      <c r="AV1099" s="32"/>
    </row>
    <row r="1100" spans="27:48" x14ac:dyDescent="0.25">
      <c r="AA1100" s="32"/>
      <c r="AB1100" s="32"/>
      <c r="AC1100" s="32"/>
      <c r="AD1100" s="32"/>
      <c r="AE1100" s="32"/>
      <c r="AF1100" s="32"/>
      <c r="AG1100" s="32"/>
      <c r="AH1100" s="32"/>
      <c r="AI1100" s="32"/>
      <c r="AJ1100" s="32"/>
      <c r="AK1100" s="32"/>
      <c r="AL1100" s="32"/>
      <c r="AM1100" s="32"/>
      <c r="AN1100" s="32"/>
      <c r="AO1100" s="32"/>
      <c r="AP1100" s="32"/>
      <c r="AQ1100" s="32"/>
      <c r="AR1100" s="32"/>
      <c r="AS1100" s="32"/>
      <c r="AT1100" s="32"/>
      <c r="AU1100" s="32"/>
      <c r="AV1100" s="32"/>
    </row>
    <row r="1101" spans="27:48" x14ac:dyDescent="0.25">
      <c r="AA1101" s="32"/>
      <c r="AB1101" s="32"/>
      <c r="AC1101" s="32"/>
      <c r="AD1101" s="32"/>
      <c r="AE1101" s="32"/>
      <c r="AF1101" s="32"/>
      <c r="AG1101" s="32"/>
      <c r="AH1101" s="32"/>
      <c r="AI1101" s="32"/>
      <c r="AJ1101" s="32"/>
      <c r="AK1101" s="32"/>
      <c r="AL1101" s="32"/>
      <c r="AM1101" s="32"/>
      <c r="AN1101" s="32"/>
      <c r="AO1101" s="32"/>
      <c r="AP1101" s="32"/>
      <c r="AQ1101" s="32"/>
      <c r="AR1101" s="32"/>
      <c r="AS1101" s="32"/>
      <c r="AT1101" s="32"/>
      <c r="AU1101" s="32"/>
      <c r="AV1101" s="32"/>
    </row>
    <row r="1102" spans="27:48" x14ac:dyDescent="0.25">
      <c r="AA1102" s="32"/>
      <c r="AB1102" s="32"/>
      <c r="AC1102" s="32"/>
      <c r="AD1102" s="32"/>
      <c r="AE1102" s="32"/>
      <c r="AF1102" s="32"/>
      <c r="AG1102" s="32"/>
      <c r="AH1102" s="32"/>
      <c r="AI1102" s="32"/>
      <c r="AJ1102" s="32"/>
      <c r="AK1102" s="32"/>
      <c r="AL1102" s="32"/>
      <c r="AM1102" s="32"/>
      <c r="AN1102" s="32"/>
      <c r="AO1102" s="32"/>
      <c r="AP1102" s="32"/>
      <c r="AQ1102" s="32"/>
      <c r="AR1102" s="32"/>
      <c r="AS1102" s="32"/>
      <c r="AT1102" s="32"/>
      <c r="AU1102" s="32"/>
      <c r="AV1102" s="32"/>
    </row>
    <row r="1103" spans="27:48" x14ac:dyDescent="0.25">
      <c r="AA1103" s="32"/>
      <c r="AB1103" s="32"/>
      <c r="AC1103" s="32"/>
      <c r="AD1103" s="32"/>
      <c r="AE1103" s="32"/>
      <c r="AF1103" s="32"/>
      <c r="AG1103" s="32"/>
      <c r="AH1103" s="32"/>
      <c r="AI1103" s="32"/>
      <c r="AJ1103" s="32"/>
      <c r="AK1103" s="32"/>
      <c r="AL1103" s="32"/>
      <c r="AM1103" s="32"/>
      <c r="AN1103" s="32"/>
      <c r="AO1103" s="32"/>
      <c r="AP1103" s="32"/>
      <c r="AQ1103" s="32"/>
      <c r="AR1103" s="32"/>
      <c r="AS1103" s="32"/>
      <c r="AT1103" s="32"/>
      <c r="AU1103" s="32"/>
      <c r="AV1103" s="32"/>
    </row>
    <row r="1104" spans="27:48" x14ac:dyDescent="0.25">
      <c r="AA1104" s="32"/>
      <c r="AB1104" s="32"/>
      <c r="AC1104" s="32"/>
      <c r="AD1104" s="32"/>
      <c r="AE1104" s="32"/>
      <c r="AF1104" s="32"/>
      <c r="AG1104" s="32"/>
      <c r="AH1104" s="32"/>
      <c r="AI1104" s="32"/>
      <c r="AJ1104" s="32"/>
      <c r="AK1104" s="32"/>
      <c r="AL1104" s="32"/>
      <c r="AM1104" s="32"/>
      <c r="AN1104" s="32"/>
      <c r="AO1104" s="32"/>
      <c r="AP1104" s="32"/>
      <c r="AQ1104" s="32"/>
      <c r="AR1104" s="32"/>
      <c r="AS1104" s="32"/>
      <c r="AT1104" s="32"/>
      <c r="AU1104" s="32"/>
      <c r="AV1104" s="32"/>
    </row>
    <row r="1105" spans="27:48" x14ac:dyDescent="0.25">
      <c r="AA1105" s="32"/>
      <c r="AB1105" s="32"/>
      <c r="AC1105" s="32"/>
      <c r="AD1105" s="32"/>
      <c r="AE1105" s="32"/>
      <c r="AF1105" s="32"/>
      <c r="AG1105" s="32"/>
      <c r="AH1105" s="32"/>
      <c r="AI1105" s="32"/>
      <c r="AJ1105" s="32"/>
      <c r="AK1105" s="32"/>
      <c r="AL1105" s="32"/>
      <c r="AM1105" s="32"/>
      <c r="AN1105" s="32"/>
      <c r="AO1105" s="32"/>
      <c r="AP1105" s="32"/>
      <c r="AQ1105" s="32"/>
      <c r="AR1105" s="32"/>
      <c r="AS1105" s="32"/>
      <c r="AT1105" s="32"/>
      <c r="AU1105" s="32"/>
      <c r="AV1105" s="32"/>
    </row>
    <row r="1106" spans="27:48" x14ac:dyDescent="0.25">
      <c r="AA1106" s="32"/>
      <c r="AB1106" s="32"/>
      <c r="AC1106" s="32"/>
      <c r="AD1106" s="32"/>
      <c r="AE1106" s="32"/>
      <c r="AF1106" s="32"/>
      <c r="AG1106" s="32"/>
      <c r="AH1106" s="32"/>
      <c r="AI1106" s="32"/>
      <c r="AJ1106" s="32"/>
      <c r="AK1106" s="32"/>
      <c r="AL1106" s="32"/>
      <c r="AM1106" s="32"/>
      <c r="AN1106" s="32"/>
      <c r="AO1106" s="32"/>
      <c r="AP1106" s="32"/>
      <c r="AQ1106" s="32"/>
      <c r="AR1106" s="32"/>
      <c r="AS1106" s="32"/>
      <c r="AT1106" s="32"/>
      <c r="AU1106" s="32"/>
      <c r="AV1106" s="32"/>
    </row>
    <row r="1107" spans="27:48" x14ac:dyDescent="0.25">
      <c r="AA1107" s="32"/>
      <c r="AB1107" s="32"/>
      <c r="AC1107" s="32"/>
      <c r="AD1107" s="32"/>
      <c r="AE1107" s="32"/>
      <c r="AF1107" s="32"/>
      <c r="AG1107" s="32"/>
      <c r="AH1107" s="32"/>
      <c r="AI1107" s="32"/>
      <c r="AJ1107" s="32"/>
      <c r="AK1107" s="32"/>
      <c r="AL1107" s="32"/>
      <c r="AM1107" s="32"/>
      <c r="AN1107" s="32"/>
      <c r="AO1107" s="32"/>
      <c r="AP1107" s="32"/>
      <c r="AQ1107" s="32"/>
      <c r="AR1107" s="32"/>
      <c r="AS1107" s="32"/>
      <c r="AT1107" s="32"/>
      <c r="AU1107" s="32"/>
      <c r="AV1107" s="32"/>
    </row>
    <row r="1108" spans="27:48" x14ac:dyDescent="0.25">
      <c r="AA1108" s="32"/>
      <c r="AB1108" s="32"/>
      <c r="AC1108" s="32"/>
      <c r="AD1108" s="32"/>
      <c r="AE1108" s="32"/>
      <c r="AF1108" s="32"/>
      <c r="AG1108" s="32"/>
      <c r="AH1108" s="32"/>
      <c r="AI1108" s="32"/>
      <c r="AJ1108" s="32"/>
      <c r="AK1108" s="32"/>
      <c r="AL1108" s="32"/>
      <c r="AM1108" s="32"/>
      <c r="AN1108" s="32"/>
      <c r="AO1108" s="32"/>
      <c r="AP1108" s="32"/>
      <c r="AQ1108" s="32"/>
      <c r="AR1108" s="32"/>
      <c r="AS1108" s="32"/>
      <c r="AT1108" s="32"/>
      <c r="AU1108" s="32"/>
      <c r="AV1108" s="32"/>
    </row>
    <row r="1109" spans="27:48" x14ac:dyDescent="0.25">
      <c r="AA1109" s="32"/>
      <c r="AB1109" s="32"/>
      <c r="AC1109" s="32"/>
      <c r="AD1109" s="32"/>
      <c r="AE1109" s="32"/>
      <c r="AF1109" s="32"/>
      <c r="AG1109" s="32"/>
      <c r="AH1109" s="32"/>
      <c r="AI1109" s="32"/>
      <c r="AJ1109" s="32"/>
      <c r="AK1109" s="32"/>
      <c r="AL1109" s="32"/>
      <c r="AM1109" s="32"/>
      <c r="AN1109" s="32"/>
      <c r="AO1109" s="32"/>
      <c r="AP1109" s="32"/>
      <c r="AQ1109" s="32"/>
      <c r="AR1109" s="32"/>
      <c r="AS1109" s="32"/>
      <c r="AT1109" s="32"/>
      <c r="AU1109" s="32"/>
      <c r="AV1109" s="32"/>
    </row>
    <row r="1110" spans="27:48" x14ac:dyDescent="0.25">
      <c r="AA1110" s="32"/>
      <c r="AB1110" s="32"/>
      <c r="AC1110" s="32"/>
      <c r="AD1110" s="32"/>
      <c r="AE1110" s="32"/>
      <c r="AF1110" s="32"/>
      <c r="AG1110" s="32"/>
      <c r="AH1110" s="32"/>
      <c r="AI1110" s="32"/>
      <c r="AJ1110" s="32"/>
      <c r="AK1110" s="32"/>
      <c r="AL1110" s="32"/>
      <c r="AM1110" s="32"/>
      <c r="AN1110" s="32"/>
      <c r="AO1110" s="32"/>
      <c r="AP1110" s="32"/>
      <c r="AQ1110" s="32"/>
      <c r="AR1110" s="32"/>
      <c r="AS1110" s="32"/>
      <c r="AT1110" s="32"/>
      <c r="AU1110" s="32"/>
      <c r="AV1110" s="32"/>
    </row>
    <row r="1111" spans="27:48" x14ac:dyDescent="0.25">
      <c r="AA1111" s="32"/>
      <c r="AB1111" s="32"/>
      <c r="AC1111" s="32"/>
      <c r="AD1111" s="32"/>
      <c r="AE1111" s="32"/>
      <c r="AF1111" s="32"/>
      <c r="AG1111" s="32"/>
      <c r="AH1111" s="32"/>
      <c r="AI1111" s="32"/>
      <c r="AJ1111" s="32"/>
      <c r="AK1111" s="32"/>
      <c r="AL1111" s="32"/>
      <c r="AM1111" s="32"/>
      <c r="AN1111" s="32"/>
      <c r="AO1111" s="32"/>
      <c r="AP1111" s="32"/>
      <c r="AQ1111" s="32"/>
      <c r="AR1111" s="32"/>
      <c r="AS1111" s="32"/>
      <c r="AT1111" s="32"/>
      <c r="AU1111" s="32"/>
      <c r="AV1111" s="32"/>
    </row>
    <row r="1112" spans="27:48" x14ac:dyDescent="0.25">
      <c r="AA1112" s="32"/>
      <c r="AB1112" s="32"/>
      <c r="AC1112" s="32"/>
      <c r="AD1112" s="32"/>
      <c r="AE1112" s="32"/>
      <c r="AF1112" s="32"/>
      <c r="AG1112" s="32"/>
      <c r="AH1112" s="32"/>
      <c r="AI1112" s="32"/>
      <c r="AJ1112" s="32"/>
      <c r="AK1112" s="32"/>
      <c r="AL1112" s="32"/>
      <c r="AM1112" s="32"/>
      <c r="AN1112" s="32"/>
      <c r="AO1112" s="32"/>
      <c r="AP1112" s="32"/>
      <c r="AQ1112" s="32"/>
      <c r="AR1112" s="32"/>
      <c r="AS1112" s="32"/>
      <c r="AT1112" s="32"/>
      <c r="AU1112" s="32"/>
      <c r="AV1112" s="32"/>
    </row>
    <row r="1113" spans="27:48" x14ac:dyDescent="0.25">
      <c r="AA1113" s="32"/>
      <c r="AB1113" s="32"/>
      <c r="AC1113" s="32"/>
      <c r="AD1113" s="32"/>
      <c r="AE1113" s="32"/>
      <c r="AF1113" s="32"/>
      <c r="AG1113" s="32"/>
      <c r="AH1113" s="32"/>
      <c r="AI1113" s="32"/>
      <c r="AJ1113" s="32"/>
      <c r="AK1113" s="32"/>
      <c r="AL1113" s="32"/>
      <c r="AM1113" s="32"/>
      <c r="AN1113" s="32"/>
      <c r="AO1113" s="32"/>
      <c r="AP1113" s="32"/>
      <c r="AQ1113" s="32"/>
      <c r="AR1113" s="32"/>
      <c r="AS1113" s="32"/>
      <c r="AT1113" s="32"/>
      <c r="AU1113" s="32"/>
      <c r="AV1113" s="32"/>
    </row>
    <row r="1114" spans="27:48" x14ac:dyDescent="0.25">
      <c r="AA1114" s="32"/>
      <c r="AB1114" s="32"/>
      <c r="AC1114" s="32"/>
      <c r="AD1114" s="32"/>
      <c r="AE1114" s="32"/>
      <c r="AF1114" s="32"/>
      <c r="AG1114" s="32"/>
      <c r="AH1114" s="32"/>
      <c r="AI1114" s="32"/>
      <c r="AJ1114" s="32"/>
      <c r="AK1114" s="32"/>
      <c r="AL1114" s="32"/>
      <c r="AM1114" s="32"/>
      <c r="AN1114" s="32"/>
      <c r="AO1114" s="32"/>
      <c r="AP1114" s="32"/>
      <c r="AQ1114" s="32"/>
      <c r="AR1114" s="32"/>
      <c r="AS1114" s="32"/>
      <c r="AT1114" s="32"/>
      <c r="AU1114" s="32"/>
      <c r="AV1114" s="32"/>
    </row>
    <row r="1115" spans="27:48" x14ac:dyDescent="0.25">
      <c r="AA1115" s="32"/>
      <c r="AB1115" s="32"/>
      <c r="AC1115" s="32"/>
      <c r="AD1115" s="32"/>
      <c r="AE1115" s="32"/>
      <c r="AF1115" s="32"/>
      <c r="AG1115" s="32"/>
      <c r="AH1115" s="32"/>
      <c r="AI1115" s="32"/>
      <c r="AJ1115" s="32"/>
      <c r="AK1115" s="32"/>
      <c r="AL1115" s="32"/>
      <c r="AM1115" s="32"/>
      <c r="AN1115" s="32"/>
      <c r="AO1115" s="32"/>
      <c r="AP1115" s="32"/>
      <c r="AQ1115" s="32"/>
      <c r="AR1115" s="32"/>
      <c r="AS1115" s="32"/>
      <c r="AT1115" s="32"/>
      <c r="AU1115" s="32"/>
      <c r="AV1115" s="32"/>
    </row>
    <row r="1116" spans="27:48" x14ac:dyDescent="0.25">
      <c r="AA1116" s="32"/>
      <c r="AB1116" s="32"/>
      <c r="AC1116" s="32"/>
      <c r="AD1116" s="32"/>
      <c r="AE1116" s="32"/>
      <c r="AF1116" s="32"/>
      <c r="AG1116" s="32"/>
      <c r="AH1116" s="32"/>
      <c r="AI1116" s="32"/>
      <c r="AJ1116" s="32"/>
      <c r="AK1116" s="32"/>
      <c r="AL1116" s="32"/>
      <c r="AM1116" s="32"/>
      <c r="AN1116" s="32"/>
      <c r="AO1116" s="32"/>
      <c r="AP1116" s="32"/>
      <c r="AQ1116" s="32"/>
      <c r="AR1116" s="32"/>
      <c r="AS1116" s="32"/>
      <c r="AT1116" s="32"/>
      <c r="AU1116" s="32"/>
      <c r="AV1116" s="32"/>
    </row>
    <row r="1117" spans="27:48" x14ac:dyDescent="0.25">
      <c r="AA1117" s="32"/>
      <c r="AB1117" s="32"/>
      <c r="AC1117" s="32"/>
      <c r="AD1117" s="32"/>
      <c r="AE1117" s="32"/>
      <c r="AF1117" s="32"/>
      <c r="AG1117" s="32"/>
      <c r="AH1117" s="32"/>
      <c r="AI1117" s="32"/>
      <c r="AJ1117" s="32"/>
      <c r="AK1117" s="32"/>
      <c r="AL1117" s="32"/>
      <c r="AM1117" s="32"/>
      <c r="AN1117" s="32"/>
      <c r="AO1117" s="32"/>
      <c r="AP1117" s="32"/>
      <c r="AQ1117" s="32"/>
      <c r="AR1117" s="32"/>
      <c r="AS1117" s="32"/>
      <c r="AT1117" s="32"/>
      <c r="AU1117" s="32"/>
      <c r="AV1117" s="32"/>
    </row>
    <row r="1118" spans="27:48" x14ac:dyDescent="0.25">
      <c r="AA1118" s="32"/>
      <c r="AB1118" s="32"/>
      <c r="AC1118" s="32"/>
      <c r="AD1118" s="32"/>
      <c r="AE1118" s="32"/>
      <c r="AF1118" s="32"/>
      <c r="AG1118" s="32"/>
      <c r="AH1118" s="32"/>
      <c r="AI1118" s="32"/>
      <c r="AJ1118" s="32"/>
      <c r="AK1118" s="32"/>
      <c r="AL1118" s="32"/>
      <c r="AM1118" s="32"/>
      <c r="AN1118" s="32"/>
      <c r="AO1118" s="32"/>
      <c r="AP1118" s="32"/>
      <c r="AQ1118" s="32"/>
      <c r="AR1118" s="32"/>
      <c r="AS1118" s="32"/>
      <c r="AT1118" s="32"/>
      <c r="AU1118" s="32"/>
      <c r="AV1118" s="32"/>
    </row>
    <row r="1119" spans="27:48" x14ac:dyDescent="0.25">
      <c r="AA1119" s="32"/>
      <c r="AB1119" s="32"/>
      <c r="AC1119" s="32"/>
      <c r="AD1119" s="32"/>
      <c r="AE1119" s="32"/>
      <c r="AF1119" s="32"/>
      <c r="AG1119" s="32"/>
      <c r="AH1119" s="32"/>
      <c r="AI1119" s="32"/>
      <c r="AJ1119" s="32"/>
      <c r="AK1119" s="32"/>
      <c r="AL1119" s="32"/>
      <c r="AM1119" s="32"/>
      <c r="AN1119" s="32"/>
      <c r="AO1119" s="32"/>
      <c r="AP1119" s="32"/>
      <c r="AQ1119" s="32"/>
      <c r="AR1119" s="32"/>
      <c r="AS1119" s="32"/>
      <c r="AT1119" s="32"/>
      <c r="AU1119" s="32"/>
      <c r="AV1119" s="32"/>
    </row>
    <row r="1120" spans="27:48" x14ac:dyDescent="0.25">
      <c r="AA1120" s="32"/>
      <c r="AB1120" s="32"/>
      <c r="AC1120" s="32"/>
      <c r="AD1120" s="32"/>
      <c r="AE1120" s="32"/>
      <c r="AF1120" s="32"/>
      <c r="AG1120" s="32"/>
      <c r="AH1120" s="32"/>
      <c r="AI1120" s="32"/>
      <c r="AJ1120" s="32"/>
      <c r="AK1120" s="32"/>
      <c r="AL1120" s="32"/>
      <c r="AM1120" s="32"/>
      <c r="AN1120" s="32"/>
      <c r="AO1120" s="32"/>
      <c r="AP1120" s="32"/>
      <c r="AQ1120" s="32"/>
      <c r="AR1120" s="32"/>
      <c r="AS1120" s="32"/>
      <c r="AT1120" s="32"/>
      <c r="AU1120" s="32"/>
      <c r="AV1120" s="32"/>
    </row>
    <row r="1121" spans="27:48" x14ac:dyDescent="0.25">
      <c r="AA1121" s="32"/>
      <c r="AB1121" s="32"/>
      <c r="AC1121" s="32"/>
      <c r="AD1121" s="32"/>
      <c r="AE1121" s="32"/>
      <c r="AF1121" s="32"/>
      <c r="AG1121" s="32"/>
      <c r="AH1121" s="32"/>
      <c r="AI1121" s="32"/>
      <c r="AJ1121" s="32"/>
      <c r="AK1121" s="32"/>
      <c r="AL1121" s="32"/>
      <c r="AM1121" s="32"/>
      <c r="AN1121" s="32"/>
      <c r="AO1121" s="32"/>
      <c r="AP1121" s="32"/>
      <c r="AQ1121" s="32"/>
      <c r="AR1121" s="32"/>
      <c r="AS1121" s="32"/>
      <c r="AT1121" s="32"/>
      <c r="AU1121" s="32"/>
      <c r="AV1121" s="32"/>
    </row>
    <row r="1122" spans="27:48" x14ac:dyDescent="0.25">
      <c r="AA1122" s="32"/>
      <c r="AB1122" s="32"/>
      <c r="AC1122" s="32"/>
      <c r="AD1122" s="32"/>
      <c r="AE1122" s="32"/>
      <c r="AF1122" s="32"/>
      <c r="AG1122" s="32"/>
      <c r="AH1122" s="32"/>
      <c r="AI1122" s="32"/>
      <c r="AJ1122" s="32"/>
      <c r="AK1122" s="32"/>
      <c r="AL1122" s="32"/>
      <c r="AM1122" s="32"/>
      <c r="AN1122" s="32"/>
      <c r="AO1122" s="32"/>
      <c r="AP1122" s="32"/>
      <c r="AQ1122" s="32"/>
      <c r="AR1122" s="32"/>
      <c r="AS1122" s="32"/>
      <c r="AT1122" s="32"/>
      <c r="AU1122" s="32"/>
      <c r="AV1122" s="32"/>
    </row>
    <row r="1123" spans="27:48" x14ac:dyDescent="0.25">
      <c r="AA1123" s="32"/>
      <c r="AB1123" s="32"/>
      <c r="AC1123" s="32"/>
      <c r="AD1123" s="32"/>
      <c r="AE1123" s="32"/>
      <c r="AF1123" s="32"/>
      <c r="AG1123" s="32"/>
      <c r="AH1123" s="32"/>
      <c r="AI1123" s="32"/>
      <c r="AJ1123" s="32"/>
      <c r="AK1123" s="32"/>
      <c r="AL1123" s="32"/>
      <c r="AM1123" s="32"/>
      <c r="AN1123" s="32"/>
      <c r="AO1123" s="32"/>
      <c r="AP1123" s="32"/>
      <c r="AQ1123" s="32"/>
      <c r="AR1123" s="32"/>
      <c r="AS1123" s="32"/>
      <c r="AT1123" s="32"/>
      <c r="AU1123" s="32"/>
      <c r="AV1123" s="32"/>
    </row>
    <row r="1124" spans="27:48" x14ac:dyDescent="0.25">
      <c r="AA1124" s="32"/>
      <c r="AB1124" s="32"/>
      <c r="AC1124" s="32"/>
      <c r="AD1124" s="32"/>
      <c r="AE1124" s="32"/>
      <c r="AF1124" s="32"/>
      <c r="AG1124" s="32"/>
      <c r="AH1124" s="32"/>
      <c r="AI1124" s="32"/>
      <c r="AJ1124" s="32"/>
      <c r="AK1124" s="32"/>
      <c r="AL1124" s="32"/>
      <c r="AM1124" s="32"/>
      <c r="AN1124" s="32"/>
      <c r="AO1124" s="32"/>
      <c r="AP1124" s="32"/>
      <c r="AQ1124" s="32"/>
      <c r="AR1124" s="32"/>
      <c r="AS1124" s="32"/>
      <c r="AT1124" s="32"/>
      <c r="AU1124" s="32"/>
      <c r="AV1124" s="32"/>
    </row>
    <row r="1125" spans="27:48" x14ac:dyDescent="0.25">
      <c r="AA1125" s="32"/>
      <c r="AB1125" s="32"/>
      <c r="AC1125" s="32"/>
      <c r="AD1125" s="32"/>
      <c r="AE1125" s="32"/>
      <c r="AF1125" s="32"/>
      <c r="AG1125" s="32"/>
      <c r="AH1125" s="32"/>
      <c r="AI1125" s="32"/>
      <c r="AJ1125" s="32"/>
      <c r="AK1125" s="32"/>
      <c r="AL1125" s="32"/>
      <c r="AM1125" s="32"/>
      <c r="AN1125" s="32"/>
      <c r="AO1125" s="32"/>
      <c r="AP1125" s="32"/>
      <c r="AQ1125" s="32"/>
      <c r="AR1125" s="32"/>
      <c r="AS1125" s="32"/>
      <c r="AT1125" s="32"/>
      <c r="AU1125" s="32"/>
      <c r="AV1125" s="32"/>
    </row>
    <row r="1126" spans="27:48" x14ac:dyDescent="0.25">
      <c r="AA1126" s="32"/>
      <c r="AB1126" s="32"/>
      <c r="AC1126" s="32"/>
      <c r="AD1126" s="32"/>
      <c r="AE1126" s="32"/>
      <c r="AF1126" s="32"/>
      <c r="AG1126" s="32"/>
      <c r="AH1126" s="32"/>
      <c r="AI1126" s="32"/>
      <c r="AJ1126" s="32"/>
      <c r="AK1126" s="32"/>
      <c r="AL1126" s="32"/>
      <c r="AM1126" s="32"/>
      <c r="AN1126" s="32"/>
      <c r="AO1126" s="32"/>
      <c r="AP1126" s="32"/>
      <c r="AQ1126" s="32"/>
      <c r="AR1126" s="32"/>
      <c r="AS1126" s="32"/>
      <c r="AT1126" s="32"/>
      <c r="AU1126" s="32"/>
      <c r="AV1126" s="32"/>
    </row>
    <row r="1127" spans="27:48" x14ac:dyDescent="0.25">
      <c r="AA1127" s="32"/>
      <c r="AB1127" s="32"/>
      <c r="AC1127" s="32"/>
      <c r="AD1127" s="32"/>
      <c r="AE1127" s="32"/>
      <c r="AF1127" s="32"/>
      <c r="AG1127" s="32"/>
      <c r="AH1127" s="32"/>
      <c r="AI1127" s="32"/>
      <c r="AJ1127" s="32"/>
      <c r="AK1127" s="32"/>
      <c r="AL1127" s="32"/>
      <c r="AM1127" s="32"/>
      <c r="AN1127" s="32"/>
      <c r="AO1127" s="32"/>
      <c r="AP1127" s="32"/>
      <c r="AQ1127" s="32"/>
      <c r="AR1127" s="32"/>
      <c r="AS1127" s="32"/>
      <c r="AT1127" s="32"/>
      <c r="AU1127" s="32"/>
      <c r="AV1127" s="32"/>
    </row>
    <row r="1128" spans="27:48" x14ac:dyDescent="0.25">
      <c r="AA1128" s="32"/>
      <c r="AB1128" s="32"/>
      <c r="AC1128" s="32"/>
      <c r="AD1128" s="32"/>
      <c r="AE1128" s="32"/>
      <c r="AF1128" s="32"/>
      <c r="AG1128" s="32"/>
      <c r="AH1128" s="32"/>
      <c r="AI1128" s="32"/>
      <c r="AJ1128" s="32"/>
      <c r="AK1128" s="32"/>
      <c r="AL1128" s="32"/>
      <c r="AM1128" s="32"/>
      <c r="AN1128" s="32"/>
      <c r="AO1128" s="32"/>
      <c r="AP1128" s="32"/>
      <c r="AQ1128" s="32"/>
      <c r="AR1128" s="32"/>
      <c r="AS1128" s="32"/>
      <c r="AT1128" s="32"/>
      <c r="AU1128" s="32"/>
      <c r="AV1128" s="32"/>
    </row>
    <row r="1129" spans="27:48" x14ac:dyDescent="0.25">
      <c r="AA1129" s="32"/>
      <c r="AB1129" s="32"/>
      <c r="AC1129" s="32"/>
      <c r="AD1129" s="32"/>
      <c r="AE1129" s="32"/>
      <c r="AF1129" s="32"/>
      <c r="AG1129" s="32"/>
      <c r="AH1129" s="32"/>
      <c r="AI1129" s="32"/>
      <c r="AJ1129" s="32"/>
      <c r="AK1129" s="32"/>
      <c r="AL1129" s="32"/>
      <c r="AM1129" s="32"/>
      <c r="AN1129" s="32"/>
      <c r="AO1129" s="32"/>
      <c r="AP1129" s="32"/>
      <c r="AQ1129" s="32"/>
      <c r="AR1129" s="32"/>
      <c r="AS1129" s="32"/>
      <c r="AT1129" s="32"/>
      <c r="AU1129" s="32"/>
      <c r="AV1129" s="32"/>
    </row>
    <row r="1130" spans="27:48" x14ac:dyDescent="0.25">
      <c r="AA1130" s="32"/>
      <c r="AB1130" s="32"/>
      <c r="AC1130" s="32"/>
      <c r="AD1130" s="32"/>
      <c r="AE1130" s="32"/>
      <c r="AF1130" s="32"/>
      <c r="AG1130" s="32"/>
      <c r="AH1130" s="32"/>
      <c r="AI1130" s="32"/>
      <c r="AJ1130" s="32"/>
      <c r="AK1130" s="32"/>
      <c r="AL1130" s="32"/>
      <c r="AM1130" s="32"/>
      <c r="AN1130" s="32"/>
      <c r="AO1130" s="32"/>
      <c r="AP1130" s="32"/>
      <c r="AQ1130" s="32"/>
      <c r="AR1130" s="32"/>
      <c r="AS1130" s="32"/>
      <c r="AT1130" s="32"/>
      <c r="AU1130" s="32"/>
      <c r="AV1130" s="32"/>
    </row>
    <row r="1131" spans="27:48" x14ac:dyDescent="0.25">
      <c r="AA1131" s="32"/>
      <c r="AB1131" s="32"/>
      <c r="AC1131" s="32"/>
      <c r="AD1131" s="32"/>
      <c r="AE1131" s="32"/>
      <c r="AF1131" s="32"/>
      <c r="AG1131" s="32"/>
      <c r="AH1131" s="32"/>
      <c r="AI1131" s="32"/>
      <c r="AJ1131" s="32"/>
      <c r="AK1131" s="32"/>
      <c r="AL1131" s="32"/>
      <c r="AM1131" s="32"/>
      <c r="AN1131" s="32"/>
      <c r="AO1131" s="32"/>
      <c r="AP1131" s="32"/>
      <c r="AQ1131" s="32"/>
      <c r="AR1131" s="32"/>
      <c r="AS1131" s="32"/>
      <c r="AT1131" s="32"/>
      <c r="AU1131" s="32"/>
      <c r="AV1131" s="32"/>
    </row>
    <row r="1132" spans="27:48" x14ac:dyDescent="0.25">
      <c r="AA1132" s="32"/>
      <c r="AB1132" s="32"/>
      <c r="AC1132" s="32"/>
      <c r="AD1132" s="32"/>
      <c r="AE1132" s="32"/>
      <c r="AF1132" s="32"/>
      <c r="AG1132" s="32"/>
      <c r="AH1132" s="32"/>
      <c r="AI1132" s="32"/>
      <c r="AJ1132" s="32"/>
      <c r="AK1132" s="32"/>
      <c r="AL1132" s="32"/>
      <c r="AM1132" s="32"/>
      <c r="AN1132" s="32"/>
      <c r="AO1132" s="32"/>
      <c r="AP1132" s="32"/>
      <c r="AQ1132" s="32"/>
      <c r="AR1132" s="32"/>
      <c r="AS1132" s="32"/>
      <c r="AT1132" s="32"/>
      <c r="AU1132" s="32"/>
      <c r="AV1132" s="32"/>
    </row>
    <row r="1133" spans="27:48" x14ac:dyDescent="0.25">
      <c r="AA1133" s="32"/>
      <c r="AB1133" s="32"/>
      <c r="AC1133" s="32"/>
      <c r="AD1133" s="32"/>
      <c r="AE1133" s="32"/>
      <c r="AF1133" s="32"/>
      <c r="AG1133" s="32"/>
      <c r="AH1133" s="32"/>
      <c r="AI1133" s="32"/>
      <c r="AJ1133" s="32"/>
      <c r="AK1133" s="32"/>
      <c r="AL1133" s="32"/>
      <c r="AM1133" s="32"/>
      <c r="AN1133" s="32"/>
      <c r="AO1133" s="32"/>
      <c r="AP1133" s="32"/>
      <c r="AQ1133" s="32"/>
      <c r="AR1133" s="32"/>
      <c r="AS1133" s="32"/>
      <c r="AT1133" s="32"/>
      <c r="AU1133" s="32"/>
      <c r="AV1133" s="32"/>
    </row>
    <row r="1134" spans="27:48" x14ac:dyDescent="0.25">
      <c r="AA1134" s="32"/>
      <c r="AB1134" s="32"/>
      <c r="AC1134" s="32"/>
      <c r="AD1134" s="32"/>
      <c r="AE1134" s="32"/>
      <c r="AF1134" s="32"/>
      <c r="AG1134" s="32"/>
      <c r="AH1134" s="32"/>
      <c r="AI1134" s="32"/>
      <c r="AJ1134" s="32"/>
      <c r="AK1134" s="32"/>
      <c r="AL1134" s="32"/>
      <c r="AM1134" s="32"/>
      <c r="AN1134" s="32"/>
      <c r="AO1134" s="32"/>
      <c r="AP1134" s="32"/>
      <c r="AQ1134" s="32"/>
      <c r="AR1134" s="32"/>
      <c r="AS1134" s="32"/>
      <c r="AT1134" s="32"/>
      <c r="AU1134" s="32"/>
      <c r="AV1134" s="32"/>
    </row>
    <row r="1135" spans="27:48" x14ac:dyDescent="0.25">
      <c r="AA1135" s="32"/>
      <c r="AB1135" s="32"/>
      <c r="AC1135" s="32"/>
      <c r="AD1135" s="32"/>
      <c r="AE1135" s="32"/>
      <c r="AF1135" s="32"/>
      <c r="AG1135" s="32"/>
      <c r="AH1135" s="32"/>
      <c r="AI1135" s="32"/>
      <c r="AJ1135" s="32"/>
      <c r="AK1135" s="32"/>
      <c r="AL1135" s="32"/>
      <c r="AM1135" s="32"/>
      <c r="AN1135" s="32"/>
      <c r="AO1135" s="32"/>
      <c r="AP1135" s="32"/>
      <c r="AQ1135" s="32"/>
      <c r="AR1135" s="32"/>
      <c r="AS1135" s="32"/>
      <c r="AT1135" s="32"/>
      <c r="AU1135" s="32"/>
      <c r="AV1135" s="32"/>
    </row>
    <row r="1136" spans="27:48" x14ac:dyDescent="0.25">
      <c r="AA1136" s="32"/>
      <c r="AB1136" s="32"/>
      <c r="AC1136" s="32"/>
      <c r="AD1136" s="32"/>
      <c r="AE1136" s="32"/>
      <c r="AF1136" s="32"/>
      <c r="AG1136" s="32"/>
      <c r="AH1136" s="32"/>
      <c r="AI1136" s="32"/>
      <c r="AJ1136" s="32"/>
      <c r="AK1136" s="32"/>
      <c r="AL1136" s="32"/>
      <c r="AM1136" s="32"/>
      <c r="AN1136" s="32"/>
      <c r="AO1136" s="32"/>
      <c r="AP1136" s="32"/>
      <c r="AQ1136" s="32"/>
      <c r="AR1136" s="32"/>
      <c r="AS1136" s="32"/>
      <c r="AT1136" s="32"/>
      <c r="AU1136" s="32"/>
      <c r="AV1136" s="32"/>
    </row>
    <row r="1137" spans="27:48" x14ac:dyDescent="0.25">
      <c r="AA1137" s="32"/>
      <c r="AB1137" s="32"/>
      <c r="AC1137" s="32"/>
      <c r="AD1137" s="32"/>
      <c r="AE1137" s="32"/>
      <c r="AF1137" s="32"/>
      <c r="AG1137" s="32"/>
      <c r="AH1137" s="32"/>
      <c r="AI1137" s="32"/>
      <c r="AJ1137" s="32"/>
      <c r="AK1137" s="32"/>
      <c r="AL1137" s="32"/>
      <c r="AM1137" s="32"/>
      <c r="AN1137" s="32"/>
      <c r="AO1137" s="32"/>
      <c r="AP1137" s="32"/>
      <c r="AQ1137" s="32"/>
      <c r="AR1137" s="32"/>
      <c r="AS1137" s="32"/>
      <c r="AT1137" s="32"/>
      <c r="AU1137" s="32"/>
      <c r="AV1137" s="32"/>
    </row>
    <row r="1138" spans="27:48" x14ac:dyDescent="0.25">
      <c r="AA1138" s="32"/>
      <c r="AB1138" s="32"/>
      <c r="AC1138" s="32"/>
      <c r="AD1138" s="32"/>
      <c r="AE1138" s="32"/>
      <c r="AF1138" s="32"/>
      <c r="AG1138" s="32"/>
      <c r="AH1138" s="32"/>
      <c r="AI1138" s="32"/>
      <c r="AJ1138" s="32"/>
      <c r="AK1138" s="32"/>
      <c r="AL1138" s="32"/>
      <c r="AM1138" s="32"/>
      <c r="AN1138" s="32"/>
      <c r="AO1138" s="32"/>
      <c r="AP1138" s="32"/>
      <c r="AQ1138" s="32"/>
      <c r="AR1138" s="32"/>
      <c r="AS1138" s="32"/>
      <c r="AT1138" s="32"/>
      <c r="AU1138" s="32"/>
      <c r="AV1138" s="32"/>
    </row>
    <row r="1139" spans="27:48" x14ac:dyDescent="0.25">
      <c r="AA1139" s="32"/>
      <c r="AB1139" s="32"/>
      <c r="AC1139" s="32"/>
      <c r="AD1139" s="32"/>
      <c r="AE1139" s="32"/>
      <c r="AF1139" s="32"/>
      <c r="AG1139" s="32"/>
      <c r="AH1139" s="32"/>
      <c r="AI1139" s="32"/>
      <c r="AJ1139" s="32"/>
      <c r="AK1139" s="32"/>
      <c r="AL1139" s="32"/>
      <c r="AM1139" s="32"/>
      <c r="AN1139" s="32"/>
      <c r="AO1139" s="32"/>
      <c r="AP1139" s="32"/>
      <c r="AQ1139" s="32"/>
      <c r="AR1139" s="32"/>
      <c r="AS1139" s="32"/>
      <c r="AT1139" s="32"/>
      <c r="AU1139" s="32"/>
      <c r="AV1139" s="32"/>
    </row>
    <row r="1140" spans="27:48" x14ac:dyDescent="0.25">
      <c r="AA1140" s="32"/>
      <c r="AB1140" s="32"/>
      <c r="AC1140" s="32"/>
      <c r="AD1140" s="32"/>
      <c r="AE1140" s="32"/>
      <c r="AF1140" s="32"/>
      <c r="AG1140" s="32"/>
      <c r="AH1140" s="32"/>
      <c r="AI1140" s="32"/>
      <c r="AJ1140" s="32"/>
      <c r="AK1140" s="32"/>
      <c r="AL1140" s="32"/>
      <c r="AM1140" s="32"/>
      <c r="AN1140" s="32"/>
      <c r="AO1140" s="32"/>
      <c r="AP1140" s="32"/>
      <c r="AQ1140" s="32"/>
      <c r="AR1140" s="32"/>
      <c r="AS1140" s="32"/>
      <c r="AT1140" s="32"/>
      <c r="AU1140" s="32"/>
      <c r="AV1140" s="32"/>
    </row>
    <row r="1141" spans="27:48" x14ac:dyDescent="0.25">
      <c r="AA1141" s="32"/>
      <c r="AB1141" s="32"/>
      <c r="AC1141" s="32"/>
      <c r="AD1141" s="32"/>
      <c r="AE1141" s="32"/>
      <c r="AF1141" s="32"/>
      <c r="AG1141" s="32"/>
      <c r="AH1141" s="32"/>
      <c r="AI1141" s="32"/>
      <c r="AJ1141" s="32"/>
      <c r="AK1141" s="32"/>
      <c r="AL1141" s="32"/>
      <c r="AM1141" s="32"/>
      <c r="AN1141" s="32"/>
      <c r="AO1141" s="32"/>
      <c r="AP1141" s="32"/>
      <c r="AQ1141" s="32"/>
      <c r="AR1141" s="32"/>
      <c r="AS1141" s="32"/>
      <c r="AT1141" s="32"/>
      <c r="AU1141" s="32"/>
      <c r="AV1141" s="32"/>
    </row>
    <row r="1142" spans="27:48" x14ac:dyDescent="0.25">
      <c r="AA1142" s="32"/>
      <c r="AB1142" s="32"/>
      <c r="AC1142" s="32"/>
      <c r="AD1142" s="32"/>
      <c r="AE1142" s="32"/>
      <c r="AF1142" s="32"/>
      <c r="AG1142" s="32"/>
      <c r="AH1142" s="32"/>
      <c r="AI1142" s="32"/>
      <c r="AJ1142" s="32"/>
      <c r="AK1142" s="32"/>
      <c r="AL1142" s="32"/>
      <c r="AM1142" s="32"/>
      <c r="AN1142" s="32"/>
      <c r="AO1142" s="32"/>
      <c r="AP1142" s="32"/>
      <c r="AQ1142" s="32"/>
      <c r="AR1142" s="32"/>
      <c r="AS1142" s="32"/>
      <c r="AT1142" s="32"/>
      <c r="AU1142" s="32"/>
      <c r="AV1142" s="32"/>
    </row>
    <row r="1143" spans="27:48" x14ac:dyDescent="0.25">
      <c r="AA1143" s="32"/>
      <c r="AB1143" s="32"/>
      <c r="AC1143" s="32"/>
      <c r="AD1143" s="32"/>
      <c r="AE1143" s="32"/>
      <c r="AF1143" s="32"/>
      <c r="AG1143" s="32"/>
      <c r="AH1143" s="32"/>
      <c r="AI1143" s="32"/>
      <c r="AJ1143" s="32"/>
      <c r="AK1143" s="32"/>
      <c r="AL1143" s="32"/>
      <c r="AM1143" s="32"/>
      <c r="AN1143" s="32"/>
      <c r="AO1143" s="32"/>
      <c r="AP1143" s="32"/>
      <c r="AQ1143" s="32"/>
      <c r="AR1143" s="32"/>
      <c r="AS1143" s="32"/>
      <c r="AT1143" s="32"/>
      <c r="AU1143" s="32"/>
      <c r="AV1143" s="32"/>
    </row>
    <row r="1144" spans="27:48" x14ac:dyDescent="0.25">
      <c r="AA1144" s="32"/>
      <c r="AB1144" s="32"/>
      <c r="AC1144" s="32"/>
      <c r="AD1144" s="32"/>
      <c r="AE1144" s="32"/>
      <c r="AF1144" s="32"/>
      <c r="AG1144" s="32"/>
      <c r="AH1144" s="32"/>
      <c r="AI1144" s="32"/>
      <c r="AJ1144" s="32"/>
      <c r="AK1144" s="32"/>
      <c r="AL1144" s="32"/>
      <c r="AM1144" s="32"/>
      <c r="AN1144" s="32"/>
      <c r="AO1144" s="32"/>
      <c r="AP1144" s="32"/>
      <c r="AQ1144" s="32"/>
      <c r="AR1144" s="32"/>
      <c r="AS1144" s="32"/>
      <c r="AT1144" s="32"/>
      <c r="AU1144" s="32"/>
      <c r="AV1144" s="32"/>
    </row>
    <row r="1145" spans="27:48" x14ac:dyDescent="0.25">
      <c r="AA1145" s="32"/>
      <c r="AB1145" s="32"/>
      <c r="AC1145" s="32"/>
      <c r="AD1145" s="32"/>
      <c r="AE1145" s="32"/>
      <c r="AF1145" s="32"/>
      <c r="AG1145" s="32"/>
      <c r="AH1145" s="32"/>
      <c r="AI1145" s="32"/>
      <c r="AJ1145" s="32"/>
      <c r="AK1145" s="32"/>
      <c r="AL1145" s="32"/>
      <c r="AM1145" s="32"/>
      <c r="AN1145" s="32"/>
      <c r="AO1145" s="32"/>
      <c r="AP1145" s="32"/>
      <c r="AQ1145" s="32"/>
      <c r="AR1145" s="32"/>
      <c r="AS1145" s="32"/>
      <c r="AT1145" s="32"/>
      <c r="AU1145" s="32"/>
      <c r="AV1145" s="32"/>
    </row>
    <row r="1146" spans="27:48" x14ac:dyDescent="0.25">
      <c r="AA1146" s="32"/>
      <c r="AB1146" s="32"/>
      <c r="AC1146" s="32"/>
      <c r="AD1146" s="32"/>
      <c r="AE1146" s="32"/>
      <c r="AF1146" s="32"/>
      <c r="AG1146" s="32"/>
      <c r="AH1146" s="32"/>
      <c r="AI1146" s="32"/>
      <c r="AJ1146" s="32"/>
      <c r="AK1146" s="32"/>
      <c r="AL1146" s="32"/>
      <c r="AM1146" s="32"/>
      <c r="AN1146" s="32"/>
      <c r="AO1146" s="32"/>
      <c r="AP1146" s="32"/>
      <c r="AQ1146" s="32"/>
      <c r="AR1146" s="32"/>
      <c r="AS1146" s="32"/>
      <c r="AT1146" s="32"/>
      <c r="AU1146" s="32"/>
      <c r="AV1146" s="32"/>
    </row>
    <row r="1147" spans="27:48" x14ac:dyDescent="0.25">
      <c r="AA1147" s="32"/>
      <c r="AB1147" s="32"/>
      <c r="AC1147" s="32"/>
      <c r="AD1147" s="32"/>
      <c r="AE1147" s="32"/>
      <c r="AF1147" s="32"/>
      <c r="AG1147" s="32"/>
      <c r="AH1147" s="32"/>
      <c r="AI1147" s="32"/>
      <c r="AJ1147" s="32"/>
      <c r="AK1147" s="32"/>
      <c r="AL1147" s="32"/>
      <c r="AM1147" s="32"/>
      <c r="AN1147" s="32"/>
      <c r="AO1147" s="32"/>
      <c r="AP1147" s="32"/>
      <c r="AQ1147" s="32"/>
      <c r="AR1147" s="32"/>
      <c r="AS1147" s="32"/>
      <c r="AT1147" s="32"/>
      <c r="AU1147" s="32"/>
      <c r="AV1147" s="32"/>
    </row>
    <row r="1148" spans="27:48" x14ac:dyDescent="0.25">
      <c r="AA1148" s="32"/>
      <c r="AB1148" s="32"/>
      <c r="AC1148" s="32"/>
      <c r="AD1148" s="32"/>
      <c r="AE1148" s="32"/>
      <c r="AF1148" s="32"/>
      <c r="AG1148" s="32"/>
      <c r="AH1148" s="32"/>
      <c r="AI1148" s="32"/>
      <c r="AJ1148" s="32"/>
      <c r="AK1148" s="32"/>
      <c r="AL1148" s="32"/>
      <c r="AM1148" s="32"/>
      <c r="AN1148" s="32"/>
      <c r="AO1148" s="32"/>
      <c r="AP1148" s="32"/>
      <c r="AQ1148" s="32"/>
      <c r="AR1148" s="32"/>
      <c r="AS1148" s="32"/>
      <c r="AT1148" s="32"/>
      <c r="AU1148" s="32"/>
      <c r="AV1148" s="32"/>
    </row>
    <row r="1149" spans="27:48" x14ac:dyDescent="0.25">
      <c r="AA1149" s="32"/>
      <c r="AB1149" s="32"/>
      <c r="AC1149" s="32"/>
      <c r="AD1149" s="32"/>
      <c r="AE1149" s="32"/>
      <c r="AF1149" s="32"/>
      <c r="AG1149" s="32"/>
      <c r="AH1149" s="32"/>
      <c r="AI1149" s="32"/>
      <c r="AJ1149" s="32"/>
      <c r="AK1149" s="32"/>
      <c r="AL1149" s="32"/>
      <c r="AM1149" s="32"/>
      <c r="AN1149" s="32"/>
      <c r="AO1149" s="32"/>
      <c r="AP1149" s="32"/>
      <c r="AQ1149" s="32"/>
      <c r="AR1149" s="32"/>
      <c r="AS1149" s="32"/>
      <c r="AT1149" s="32"/>
      <c r="AU1149" s="32"/>
      <c r="AV1149" s="32"/>
    </row>
    <row r="1150" spans="27:48" x14ac:dyDescent="0.25">
      <c r="AA1150" s="32"/>
      <c r="AB1150" s="32"/>
      <c r="AC1150" s="32"/>
      <c r="AD1150" s="32"/>
      <c r="AE1150" s="32"/>
      <c r="AF1150" s="32"/>
      <c r="AG1150" s="32"/>
      <c r="AH1150" s="32"/>
      <c r="AI1150" s="32"/>
      <c r="AJ1150" s="32"/>
      <c r="AK1150" s="32"/>
      <c r="AL1150" s="32"/>
      <c r="AM1150" s="32"/>
      <c r="AN1150" s="32"/>
      <c r="AO1150" s="32"/>
      <c r="AP1150" s="32"/>
      <c r="AQ1150" s="32"/>
      <c r="AR1150" s="32"/>
      <c r="AS1150" s="32"/>
      <c r="AT1150" s="32"/>
      <c r="AU1150" s="32"/>
      <c r="AV1150" s="32"/>
    </row>
    <row r="1151" spans="27:48" x14ac:dyDescent="0.25">
      <c r="AA1151" s="32"/>
      <c r="AB1151" s="32"/>
      <c r="AC1151" s="32"/>
      <c r="AD1151" s="32"/>
      <c r="AE1151" s="32"/>
      <c r="AF1151" s="32"/>
      <c r="AG1151" s="32"/>
      <c r="AH1151" s="32"/>
      <c r="AI1151" s="32"/>
      <c r="AJ1151" s="32"/>
      <c r="AK1151" s="32"/>
      <c r="AL1151" s="32"/>
      <c r="AM1151" s="32"/>
      <c r="AN1151" s="32"/>
      <c r="AO1151" s="32"/>
      <c r="AP1151" s="32"/>
      <c r="AQ1151" s="32"/>
      <c r="AR1151" s="32"/>
      <c r="AS1151" s="32"/>
      <c r="AT1151" s="32"/>
      <c r="AU1151" s="32"/>
      <c r="AV1151" s="32"/>
    </row>
    <row r="1152" spans="27:48" x14ac:dyDescent="0.25">
      <c r="AA1152" s="32"/>
      <c r="AB1152" s="32"/>
      <c r="AC1152" s="32"/>
      <c r="AD1152" s="32"/>
      <c r="AE1152" s="32"/>
      <c r="AF1152" s="32"/>
      <c r="AG1152" s="32"/>
      <c r="AH1152" s="32"/>
      <c r="AI1152" s="32"/>
      <c r="AJ1152" s="32"/>
      <c r="AK1152" s="32"/>
      <c r="AL1152" s="32"/>
      <c r="AM1152" s="32"/>
      <c r="AN1152" s="32"/>
      <c r="AO1152" s="32"/>
      <c r="AP1152" s="32"/>
      <c r="AQ1152" s="32"/>
      <c r="AR1152" s="32"/>
      <c r="AS1152" s="32"/>
      <c r="AT1152" s="32"/>
      <c r="AU1152" s="32"/>
      <c r="AV1152" s="32"/>
    </row>
    <row r="1153" spans="27:48" x14ac:dyDescent="0.25">
      <c r="AA1153" s="32"/>
      <c r="AB1153" s="32"/>
      <c r="AC1153" s="32"/>
      <c r="AD1153" s="32"/>
      <c r="AE1153" s="32"/>
      <c r="AF1153" s="32"/>
      <c r="AG1153" s="32"/>
      <c r="AH1153" s="32"/>
      <c r="AI1153" s="32"/>
      <c r="AJ1153" s="32"/>
      <c r="AK1153" s="32"/>
      <c r="AL1153" s="32"/>
      <c r="AM1153" s="32"/>
      <c r="AN1153" s="32"/>
      <c r="AO1153" s="32"/>
      <c r="AP1153" s="32"/>
      <c r="AQ1153" s="32"/>
      <c r="AR1153" s="32"/>
      <c r="AS1153" s="32"/>
      <c r="AT1153" s="32"/>
      <c r="AU1153" s="32"/>
      <c r="AV1153" s="32"/>
    </row>
    <row r="1154" spans="27:48" x14ac:dyDescent="0.25">
      <c r="AA1154" s="32"/>
      <c r="AB1154" s="32"/>
      <c r="AC1154" s="32"/>
      <c r="AD1154" s="32"/>
      <c r="AE1154" s="32"/>
      <c r="AF1154" s="32"/>
      <c r="AG1154" s="32"/>
      <c r="AH1154" s="32"/>
      <c r="AI1154" s="32"/>
      <c r="AJ1154" s="32"/>
      <c r="AK1154" s="32"/>
      <c r="AL1154" s="32"/>
      <c r="AM1154" s="32"/>
      <c r="AN1154" s="32"/>
      <c r="AO1154" s="32"/>
      <c r="AP1154" s="32"/>
      <c r="AQ1154" s="32"/>
      <c r="AR1154" s="32"/>
      <c r="AS1154" s="32"/>
      <c r="AT1154" s="32"/>
      <c r="AU1154" s="32"/>
      <c r="AV1154" s="32"/>
    </row>
    <row r="1155" spans="27:48" x14ac:dyDescent="0.25">
      <c r="AA1155" s="32"/>
      <c r="AB1155" s="32"/>
      <c r="AC1155" s="32"/>
      <c r="AD1155" s="32"/>
      <c r="AE1155" s="32"/>
      <c r="AF1155" s="32"/>
      <c r="AG1155" s="32"/>
      <c r="AH1155" s="32"/>
      <c r="AI1155" s="32"/>
      <c r="AJ1155" s="32"/>
      <c r="AK1155" s="32"/>
      <c r="AL1155" s="32"/>
      <c r="AM1155" s="32"/>
      <c r="AN1155" s="32"/>
      <c r="AO1155" s="32"/>
      <c r="AP1155" s="32"/>
      <c r="AQ1155" s="32"/>
      <c r="AR1155" s="32"/>
      <c r="AS1155" s="32"/>
      <c r="AT1155" s="32"/>
      <c r="AU1155" s="32"/>
      <c r="AV1155" s="32"/>
    </row>
    <row r="1156" spans="27:48" x14ac:dyDescent="0.25">
      <c r="AA1156" s="32"/>
      <c r="AB1156" s="32"/>
      <c r="AC1156" s="32"/>
      <c r="AD1156" s="32"/>
      <c r="AE1156" s="32"/>
      <c r="AF1156" s="32"/>
      <c r="AG1156" s="32"/>
      <c r="AH1156" s="32"/>
      <c r="AI1156" s="32"/>
      <c r="AJ1156" s="32"/>
      <c r="AK1156" s="32"/>
      <c r="AL1156" s="32"/>
      <c r="AM1156" s="32"/>
      <c r="AN1156" s="32"/>
      <c r="AO1156" s="32"/>
      <c r="AP1156" s="32"/>
      <c r="AQ1156" s="32"/>
      <c r="AR1156" s="32"/>
      <c r="AS1156" s="32"/>
      <c r="AT1156" s="32"/>
      <c r="AU1156" s="32"/>
      <c r="AV1156" s="32"/>
    </row>
    <row r="1157" spans="27:48" x14ac:dyDescent="0.25">
      <c r="AA1157" s="32"/>
      <c r="AB1157" s="32"/>
      <c r="AC1157" s="32"/>
      <c r="AD1157" s="32"/>
      <c r="AE1157" s="32"/>
      <c r="AF1157" s="32"/>
      <c r="AG1157" s="32"/>
      <c r="AH1157" s="32"/>
      <c r="AI1157" s="32"/>
      <c r="AJ1157" s="32"/>
      <c r="AK1157" s="32"/>
      <c r="AL1157" s="32"/>
      <c r="AM1157" s="32"/>
      <c r="AN1157" s="32"/>
      <c r="AO1157" s="32"/>
      <c r="AP1157" s="32"/>
      <c r="AQ1157" s="32"/>
      <c r="AR1157" s="32"/>
      <c r="AS1157" s="32"/>
      <c r="AT1157" s="32"/>
      <c r="AU1157" s="32"/>
      <c r="AV1157" s="32"/>
    </row>
    <row r="1158" spans="27:48" x14ac:dyDescent="0.25">
      <c r="AA1158" s="32"/>
      <c r="AB1158" s="32"/>
      <c r="AC1158" s="32"/>
      <c r="AD1158" s="32"/>
      <c r="AE1158" s="32"/>
      <c r="AF1158" s="32"/>
      <c r="AG1158" s="32"/>
      <c r="AH1158" s="32"/>
      <c r="AI1158" s="32"/>
      <c r="AJ1158" s="32"/>
      <c r="AK1158" s="32"/>
      <c r="AL1158" s="32"/>
      <c r="AM1158" s="32"/>
      <c r="AN1158" s="32"/>
      <c r="AO1158" s="32"/>
      <c r="AP1158" s="32"/>
      <c r="AQ1158" s="32"/>
      <c r="AR1158" s="32"/>
      <c r="AS1158" s="32"/>
      <c r="AT1158" s="32"/>
      <c r="AU1158" s="32"/>
      <c r="AV1158" s="32"/>
    </row>
    <row r="1159" spans="27:48" x14ac:dyDescent="0.25">
      <c r="AA1159" s="32"/>
      <c r="AB1159" s="32"/>
      <c r="AC1159" s="32"/>
      <c r="AD1159" s="32"/>
      <c r="AE1159" s="32"/>
      <c r="AF1159" s="32"/>
      <c r="AG1159" s="32"/>
      <c r="AH1159" s="32"/>
      <c r="AI1159" s="32"/>
      <c r="AJ1159" s="32"/>
      <c r="AK1159" s="32"/>
      <c r="AL1159" s="32"/>
      <c r="AM1159" s="32"/>
      <c r="AN1159" s="32"/>
      <c r="AO1159" s="32"/>
      <c r="AP1159" s="32"/>
      <c r="AQ1159" s="32"/>
      <c r="AR1159" s="32"/>
      <c r="AS1159" s="32"/>
      <c r="AT1159" s="32"/>
      <c r="AU1159" s="32"/>
      <c r="AV1159" s="32"/>
    </row>
    <row r="1160" spans="27:48" x14ac:dyDescent="0.25">
      <c r="AA1160" s="32"/>
      <c r="AB1160" s="32"/>
      <c r="AC1160" s="32"/>
      <c r="AD1160" s="32"/>
      <c r="AE1160" s="32"/>
      <c r="AF1160" s="32"/>
      <c r="AG1160" s="32"/>
      <c r="AH1160" s="32"/>
      <c r="AI1160" s="32"/>
      <c r="AJ1160" s="32"/>
      <c r="AK1160" s="32"/>
      <c r="AL1160" s="32"/>
      <c r="AM1160" s="32"/>
      <c r="AN1160" s="32"/>
      <c r="AO1160" s="32"/>
      <c r="AP1160" s="32"/>
      <c r="AQ1160" s="32"/>
      <c r="AR1160" s="32"/>
      <c r="AS1160" s="32"/>
      <c r="AT1160" s="32"/>
      <c r="AU1160" s="32"/>
      <c r="AV1160" s="32"/>
    </row>
    <row r="1161" spans="27:48" x14ac:dyDescent="0.25">
      <c r="AA1161" s="32"/>
      <c r="AB1161" s="32"/>
      <c r="AC1161" s="32"/>
      <c r="AD1161" s="32"/>
      <c r="AE1161" s="32"/>
      <c r="AF1161" s="32"/>
      <c r="AG1161" s="32"/>
      <c r="AH1161" s="32"/>
      <c r="AI1161" s="32"/>
      <c r="AJ1161" s="32"/>
      <c r="AK1161" s="32"/>
      <c r="AL1161" s="32"/>
      <c r="AM1161" s="32"/>
      <c r="AN1161" s="32"/>
      <c r="AO1161" s="32"/>
      <c r="AP1161" s="32"/>
      <c r="AQ1161" s="32"/>
      <c r="AR1161" s="32"/>
      <c r="AS1161" s="32"/>
      <c r="AT1161" s="32"/>
      <c r="AU1161" s="32"/>
      <c r="AV1161" s="32"/>
    </row>
    <row r="1162" spans="27:48" x14ac:dyDescent="0.25">
      <c r="AA1162" s="32"/>
      <c r="AB1162" s="32"/>
      <c r="AC1162" s="32"/>
      <c r="AD1162" s="32"/>
      <c r="AE1162" s="32"/>
      <c r="AF1162" s="32"/>
      <c r="AG1162" s="32"/>
      <c r="AH1162" s="32"/>
      <c r="AI1162" s="32"/>
      <c r="AJ1162" s="32"/>
      <c r="AK1162" s="32"/>
      <c r="AL1162" s="32"/>
      <c r="AM1162" s="32"/>
      <c r="AN1162" s="32"/>
      <c r="AO1162" s="32"/>
      <c r="AP1162" s="32"/>
      <c r="AQ1162" s="32"/>
      <c r="AR1162" s="32"/>
      <c r="AS1162" s="32"/>
      <c r="AT1162" s="32"/>
      <c r="AU1162" s="32"/>
      <c r="AV1162" s="32"/>
    </row>
    <row r="1163" spans="27:48" x14ac:dyDescent="0.25">
      <c r="AA1163" s="32"/>
      <c r="AB1163" s="32"/>
      <c r="AC1163" s="32"/>
      <c r="AD1163" s="32"/>
      <c r="AE1163" s="32"/>
      <c r="AF1163" s="32"/>
      <c r="AG1163" s="32"/>
      <c r="AH1163" s="32"/>
      <c r="AI1163" s="32"/>
      <c r="AJ1163" s="32"/>
      <c r="AK1163" s="32"/>
      <c r="AL1163" s="32"/>
      <c r="AM1163" s="32"/>
      <c r="AN1163" s="32"/>
      <c r="AO1163" s="32"/>
      <c r="AP1163" s="32"/>
      <c r="AQ1163" s="32"/>
      <c r="AR1163" s="32"/>
      <c r="AS1163" s="32"/>
      <c r="AT1163" s="32"/>
      <c r="AU1163" s="32"/>
      <c r="AV1163" s="32"/>
    </row>
    <row r="1164" spans="27:48" x14ac:dyDescent="0.25">
      <c r="AA1164" s="32"/>
      <c r="AB1164" s="32"/>
      <c r="AC1164" s="32"/>
      <c r="AD1164" s="32"/>
      <c r="AE1164" s="32"/>
      <c r="AF1164" s="32"/>
      <c r="AG1164" s="32"/>
      <c r="AH1164" s="32"/>
      <c r="AI1164" s="32"/>
      <c r="AJ1164" s="32"/>
      <c r="AK1164" s="32"/>
      <c r="AL1164" s="32"/>
      <c r="AM1164" s="32"/>
      <c r="AN1164" s="32"/>
      <c r="AO1164" s="32"/>
      <c r="AP1164" s="32"/>
      <c r="AQ1164" s="32"/>
      <c r="AR1164" s="32"/>
      <c r="AS1164" s="32"/>
      <c r="AT1164" s="32"/>
      <c r="AU1164" s="32"/>
      <c r="AV1164" s="32"/>
    </row>
    <row r="1165" spans="27:48" x14ac:dyDescent="0.25">
      <c r="AA1165" s="32"/>
      <c r="AB1165" s="32"/>
      <c r="AC1165" s="32"/>
      <c r="AD1165" s="32"/>
      <c r="AE1165" s="32"/>
      <c r="AF1165" s="32"/>
      <c r="AG1165" s="32"/>
      <c r="AH1165" s="32"/>
      <c r="AI1165" s="32"/>
      <c r="AJ1165" s="32"/>
      <c r="AK1165" s="32"/>
      <c r="AL1165" s="32"/>
      <c r="AM1165" s="32"/>
      <c r="AN1165" s="32"/>
      <c r="AO1165" s="32"/>
      <c r="AP1165" s="32"/>
      <c r="AQ1165" s="32"/>
      <c r="AR1165" s="32"/>
      <c r="AS1165" s="32"/>
      <c r="AT1165" s="32"/>
      <c r="AU1165" s="32"/>
      <c r="AV1165" s="32"/>
    </row>
    <row r="1166" spans="27:48" x14ac:dyDescent="0.25">
      <c r="AA1166" s="32"/>
      <c r="AB1166" s="32"/>
      <c r="AC1166" s="32"/>
      <c r="AD1166" s="32"/>
      <c r="AE1166" s="32"/>
      <c r="AF1166" s="32"/>
      <c r="AG1166" s="32"/>
      <c r="AH1166" s="32"/>
      <c r="AI1166" s="32"/>
      <c r="AJ1166" s="32"/>
      <c r="AK1166" s="32"/>
      <c r="AL1166" s="32"/>
      <c r="AM1166" s="32"/>
      <c r="AN1166" s="32"/>
      <c r="AO1166" s="32"/>
      <c r="AP1166" s="32"/>
      <c r="AQ1166" s="32"/>
      <c r="AR1166" s="32"/>
      <c r="AS1166" s="32"/>
      <c r="AT1166" s="32"/>
      <c r="AU1166" s="32"/>
      <c r="AV1166" s="32"/>
    </row>
    <row r="1167" spans="27:48" x14ac:dyDescent="0.25">
      <c r="AA1167" s="32"/>
      <c r="AB1167" s="32"/>
      <c r="AC1167" s="32"/>
      <c r="AD1167" s="32"/>
      <c r="AE1167" s="32"/>
      <c r="AF1167" s="32"/>
      <c r="AG1167" s="32"/>
      <c r="AH1167" s="32"/>
      <c r="AI1167" s="32"/>
      <c r="AJ1167" s="32"/>
      <c r="AK1167" s="32"/>
      <c r="AL1167" s="32"/>
      <c r="AM1167" s="32"/>
      <c r="AN1167" s="32"/>
      <c r="AO1167" s="32"/>
      <c r="AP1167" s="32"/>
      <c r="AQ1167" s="32"/>
      <c r="AR1167" s="32"/>
      <c r="AS1167" s="32"/>
      <c r="AT1167" s="32"/>
      <c r="AU1167" s="32"/>
      <c r="AV1167" s="32"/>
    </row>
    <row r="1168" spans="27:48" x14ac:dyDescent="0.25">
      <c r="AA1168" s="32"/>
      <c r="AB1168" s="32"/>
      <c r="AC1168" s="32"/>
      <c r="AD1168" s="32"/>
      <c r="AE1168" s="32"/>
      <c r="AF1168" s="32"/>
      <c r="AG1168" s="32"/>
      <c r="AH1168" s="32"/>
      <c r="AI1168" s="32"/>
      <c r="AJ1168" s="32"/>
      <c r="AK1168" s="32"/>
      <c r="AL1168" s="32"/>
      <c r="AM1168" s="32"/>
      <c r="AN1168" s="32"/>
      <c r="AO1168" s="32"/>
      <c r="AP1168" s="32"/>
      <c r="AQ1168" s="32"/>
      <c r="AR1168" s="32"/>
      <c r="AS1168" s="32"/>
      <c r="AT1168" s="32"/>
      <c r="AU1168" s="32"/>
      <c r="AV1168" s="32"/>
    </row>
    <row r="1169" spans="27:48" x14ac:dyDescent="0.25">
      <c r="AA1169" s="32"/>
      <c r="AB1169" s="32"/>
      <c r="AC1169" s="32"/>
      <c r="AD1169" s="32"/>
      <c r="AE1169" s="32"/>
      <c r="AF1169" s="32"/>
      <c r="AG1169" s="32"/>
      <c r="AH1169" s="32"/>
      <c r="AI1169" s="32"/>
      <c r="AJ1169" s="32"/>
      <c r="AK1169" s="32"/>
      <c r="AL1169" s="32"/>
      <c r="AM1169" s="32"/>
      <c r="AN1169" s="32"/>
      <c r="AO1169" s="32"/>
      <c r="AP1169" s="32"/>
      <c r="AQ1169" s="32"/>
      <c r="AR1169" s="32"/>
      <c r="AS1169" s="32"/>
      <c r="AT1169" s="32"/>
      <c r="AU1169" s="32"/>
      <c r="AV1169" s="32"/>
    </row>
    <row r="1170" spans="27:48" x14ac:dyDescent="0.25">
      <c r="AA1170" s="32"/>
      <c r="AB1170" s="32"/>
      <c r="AC1170" s="32"/>
      <c r="AD1170" s="32"/>
      <c r="AE1170" s="32"/>
      <c r="AF1170" s="32"/>
      <c r="AG1170" s="32"/>
      <c r="AH1170" s="32"/>
      <c r="AI1170" s="32"/>
      <c r="AJ1170" s="32"/>
      <c r="AK1170" s="32"/>
      <c r="AL1170" s="32"/>
      <c r="AM1170" s="32"/>
      <c r="AN1170" s="32"/>
      <c r="AO1170" s="32"/>
      <c r="AP1170" s="32"/>
      <c r="AQ1170" s="32"/>
      <c r="AR1170" s="32"/>
      <c r="AS1170" s="32"/>
      <c r="AT1170" s="32"/>
      <c r="AU1170" s="32"/>
      <c r="AV1170" s="32"/>
    </row>
    <row r="1171" spans="27:48" x14ac:dyDescent="0.25">
      <c r="AA1171" s="32"/>
      <c r="AB1171" s="32"/>
      <c r="AC1171" s="32"/>
      <c r="AD1171" s="32"/>
      <c r="AE1171" s="32"/>
      <c r="AF1171" s="32"/>
      <c r="AG1171" s="32"/>
      <c r="AH1171" s="32"/>
      <c r="AI1171" s="32"/>
      <c r="AJ1171" s="32"/>
      <c r="AK1171" s="32"/>
      <c r="AL1171" s="32"/>
      <c r="AM1171" s="32"/>
      <c r="AN1171" s="32"/>
      <c r="AO1171" s="32"/>
      <c r="AP1171" s="32"/>
      <c r="AQ1171" s="32"/>
      <c r="AR1171" s="32"/>
      <c r="AS1171" s="32"/>
      <c r="AT1171" s="32"/>
      <c r="AU1171" s="32"/>
      <c r="AV1171" s="32"/>
    </row>
    <row r="1172" spans="27:48" x14ac:dyDescent="0.25">
      <c r="AA1172" s="32"/>
      <c r="AB1172" s="32"/>
      <c r="AC1172" s="32"/>
      <c r="AD1172" s="32"/>
      <c r="AE1172" s="32"/>
      <c r="AF1172" s="32"/>
      <c r="AG1172" s="32"/>
      <c r="AH1172" s="32"/>
      <c r="AI1172" s="32"/>
      <c r="AJ1172" s="32"/>
      <c r="AK1172" s="32"/>
      <c r="AL1172" s="32"/>
      <c r="AM1172" s="32"/>
      <c r="AN1172" s="32"/>
      <c r="AO1172" s="32"/>
      <c r="AP1172" s="32"/>
      <c r="AQ1172" s="32"/>
      <c r="AR1172" s="32"/>
      <c r="AS1172" s="32"/>
      <c r="AT1172" s="32"/>
      <c r="AU1172" s="32"/>
      <c r="AV1172" s="32"/>
    </row>
    <row r="1173" spans="27:48" x14ac:dyDescent="0.25">
      <c r="AA1173" s="32"/>
      <c r="AB1173" s="32"/>
      <c r="AC1173" s="32"/>
      <c r="AD1173" s="32"/>
      <c r="AE1173" s="32"/>
      <c r="AF1173" s="32"/>
      <c r="AG1173" s="32"/>
      <c r="AH1173" s="32"/>
      <c r="AI1173" s="32"/>
      <c r="AJ1173" s="32"/>
      <c r="AK1173" s="32"/>
      <c r="AL1173" s="32"/>
      <c r="AM1173" s="32"/>
      <c r="AN1173" s="32"/>
      <c r="AO1173" s="32"/>
      <c r="AP1173" s="32"/>
      <c r="AQ1173" s="32"/>
      <c r="AR1173" s="32"/>
      <c r="AS1173" s="32"/>
      <c r="AT1173" s="32"/>
      <c r="AU1173" s="32"/>
      <c r="AV1173" s="32"/>
    </row>
    <row r="1174" spans="27:48" x14ac:dyDescent="0.25">
      <c r="AA1174" s="32"/>
      <c r="AB1174" s="32"/>
      <c r="AC1174" s="32"/>
      <c r="AD1174" s="32"/>
      <c r="AE1174" s="32"/>
      <c r="AF1174" s="32"/>
      <c r="AG1174" s="32"/>
      <c r="AH1174" s="32"/>
      <c r="AI1174" s="32"/>
      <c r="AJ1174" s="32"/>
      <c r="AK1174" s="32"/>
      <c r="AL1174" s="32"/>
      <c r="AM1174" s="32"/>
      <c r="AN1174" s="32"/>
      <c r="AO1174" s="32"/>
      <c r="AP1174" s="32"/>
      <c r="AQ1174" s="32"/>
      <c r="AR1174" s="32"/>
      <c r="AS1174" s="32"/>
      <c r="AT1174" s="32"/>
      <c r="AU1174" s="32"/>
      <c r="AV1174" s="32"/>
    </row>
    <row r="1175" spans="27:48" x14ac:dyDescent="0.25">
      <c r="AA1175" s="32"/>
      <c r="AB1175" s="32"/>
      <c r="AC1175" s="32"/>
      <c r="AD1175" s="32"/>
      <c r="AE1175" s="32"/>
      <c r="AF1175" s="32"/>
      <c r="AG1175" s="32"/>
      <c r="AH1175" s="32"/>
      <c r="AI1175" s="32"/>
      <c r="AJ1175" s="32"/>
      <c r="AK1175" s="32"/>
      <c r="AL1175" s="32"/>
      <c r="AM1175" s="32"/>
      <c r="AN1175" s="32"/>
      <c r="AO1175" s="32"/>
      <c r="AP1175" s="32"/>
      <c r="AQ1175" s="32"/>
      <c r="AR1175" s="32"/>
      <c r="AS1175" s="32"/>
      <c r="AT1175" s="32"/>
      <c r="AU1175" s="32"/>
      <c r="AV1175" s="32"/>
    </row>
    <row r="1176" spans="27:48" x14ac:dyDescent="0.25">
      <c r="AA1176" s="32"/>
      <c r="AB1176" s="32"/>
      <c r="AC1176" s="32"/>
      <c r="AD1176" s="32"/>
      <c r="AE1176" s="32"/>
      <c r="AF1176" s="32"/>
      <c r="AG1176" s="32"/>
      <c r="AH1176" s="32"/>
      <c r="AI1176" s="32"/>
      <c r="AJ1176" s="32"/>
      <c r="AK1176" s="32"/>
      <c r="AL1176" s="32"/>
      <c r="AM1176" s="32"/>
      <c r="AN1176" s="32"/>
      <c r="AO1176" s="32"/>
      <c r="AP1176" s="32"/>
      <c r="AQ1176" s="32"/>
      <c r="AR1176" s="32"/>
      <c r="AS1176" s="32"/>
      <c r="AT1176" s="32"/>
      <c r="AU1176" s="32"/>
      <c r="AV1176" s="32"/>
    </row>
    <row r="1177" spans="27:48" x14ac:dyDescent="0.25">
      <c r="AA1177" s="32"/>
      <c r="AB1177" s="32"/>
      <c r="AC1177" s="32"/>
      <c r="AD1177" s="32"/>
      <c r="AE1177" s="32"/>
      <c r="AF1177" s="32"/>
      <c r="AG1177" s="32"/>
      <c r="AH1177" s="32"/>
      <c r="AI1177" s="32"/>
      <c r="AJ1177" s="32"/>
      <c r="AK1177" s="32"/>
      <c r="AL1177" s="32"/>
      <c r="AM1177" s="32"/>
      <c r="AN1177" s="32"/>
      <c r="AO1177" s="32"/>
      <c r="AP1177" s="32"/>
      <c r="AQ1177" s="32"/>
      <c r="AR1177" s="32"/>
      <c r="AS1177" s="32"/>
      <c r="AT1177" s="32"/>
      <c r="AU1177" s="32"/>
      <c r="AV1177" s="32"/>
    </row>
    <row r="1178" spans="27:48" x14ac:dyDescent="0.25">
      <c r="AA1178" s="32"/>
      <c r="AB1178" s="32"/>
      <c r="AC1178" s="32"/>
      <c r="AD1178" s="32"/>
      <c r="AE1178" s="32"/>
      <c r="AF1178" s="32"/>
      <c r="AG1178" s="32"/>
      <c r="AH1178" s="32"/>
      <c r="AI1178" s="32"/>
      <c r="AJ1178" s="32"/>
      <c r="AK1178" s="32"/>
      <c r="AL1178" s="32"/>
      <c r="AM1178" s="32"/>
      <c r="AN1178" s="32"/>
      <c r="AO1178" s="32"/>
      <c r="AP1178" s="32"/>
      <c r="AQ1178" s="32"/>
      <c r="AR1178" s="32"/>
      <c r="AS1178" s="32"/>
      <c r="AT1178" s="32"/>
      <c r="AU1178" s="32"/>
      <c r="AV1178" s="32"/>
    </row>
    <row r="1179" spans="27:48" x14ac:dyDescent="0.25">
      <c r="AA1179" s="32"/>
      <c r="AB1179" s="32"/>
      <c r="AC1179" s="32"/>
      <c r="AD1179" s="32"/>
      <c r="AE1179" s="32"/>
      <c r="AF1179" s="32"/>
      <c r="AG1179" s="32"/>
      <c r="AH1179" s="32"/>
      <c r="AI1179" s="32"/>
      <c r="AJ1179" s="32"/>
      <c r="AK1179" s="32"/>
      <c r="AL1179" s="32"/>
      <c r="AM1179" s="32"/>
      <c r="AN1179" s="32"/>
      <c r="AO1179" s="32"/>
      <c r="AP1179" s="32"/>
      <c r="AQ1179" s="32"/>
      <c r="AR1179" s="32"/>
      <c r="AS1179" s="32"/>
      <c r="AT1179" s="32"/>
      <c r="AU1179" s="32"/>
      <c r="AV1179" s="32"/>
    </row>
    <row r="1180" spans="27:48" x14ac:dyDescent="0.25">
      <c r="AA1180" s="32"/>
      <c r="AB1180" s="32"/>
      <c r="AC1180" s="32"/>
      <c r="AD1180" s="32"/>
      <c r="AE1180" s="32"/>
      <c r="AF1180" s="32"/>
      <c r="AG1180" s="32"/>
      <c r="AH1180" s="32"/>
      <c r="AI1180" s="32"/>
      <c r="AJ1180" s="32"/>
      <c r="AK1180" s="32"/>
      <c r="AL1180" s="32"/>
      <c r="AM1180" s="32"/>
      <c r="AN1180" s="32"/>
      <c r="AO1180" s="32"/>
      <c r="AP1180" s="32"/>
      <c r="AQ1180" s="32"/>
      <c r="AR1180" s="32"/>
      <c r="AS1180" s="32"/>
      <c r="AT1180" s="32"/>
      <c r="AU1180" s="32"/>
      <c r="AV1180" s="32"/>
    </row>
    <row r="1181" spans="27:48" x14ac:dyDescent="0.25">
      <c r="AA1181" s="32"/>
      <c r="AB1181" s="32"/>
      <c r="AC1181" s="32"/>
      <c r="AD1181" s="32"/>
      <c r="AE1181" s="32"/>
      <c r="AF1181" s="32"/>
      <c r="AG1181" s="32"/>
      <c r="AH1181" s="32"/>
      <c r="AI1181" s="32"/>
      <c r="AJ1181" s="32"/>
      <c r="AK1181" s="32"/>
      <c r="AL1181" s="32"/>
      <c r="AM1181" s="32"/>
      <c r="AN1181" s="32"/>
      <c r="AO1181" s="32"/>
      <c r="AP1181" s="32"/>
      <c r="AQ1181" s="32"/>
      <c r="AR1181" s="32"/>
      <c r="AS1181" s="32"/>
      <c r="AT1181" s="32"/>
      <c r="AU1181" s="32"/>
      <c r="AV1181" s="32"/>
    </row>
    <row r="1182" spans="27:48" x14ac:dyDescent="0.25">
      <c r="AA1182" s="32"/>
      <c r="AB1182" s="32"/>
      <c r="AC1182" s="32"/>
      <c r="AD1182" s="32"/>
      <c r="AE1182" s="32"/>
      <c r="AF1182" s="32"/>
      <c r="AG1182" s="32"/>
      <c r="AH1182" s="32"/>
      <c r="AI1182" s="32"/>
      <c r="AJ1182" s="32"/>
      <c r="AK1182" s="32"/>
      <c r="AL1182" s="32"/>
      <c r="AM1182" s="32"/>
      <c r="AN1182" s="32"/>
      <c r="AO1182" s="32"/>
      <c r="AP1182" s="32"/>
      <c r="AQ1182" s="32"/>
      <c r="AR1182" s="32"/>
      <c r="AS1182" s="32"/>
      <c r="AT1182" s="32"/>
      <c r="AU1182" s="32"/>
      <c r="AV1182" s="32"/>
    </row>
    <row r="1183" spans="27:48" x14ac:dyDescent="0.25">
      <c r="AA1183" s="32"/>
      <c r="AB1183" s="32"/>
      <c r="AC1183" s="32"/>
      <c r="AD1183" s="32"/>
      <c r="AE1183" s="32"/>
      <c r="AF1183" s="32"/>
      <c r="AG1183" s="32"/>
      <c r="AH1183" s="32"/>
      <c r="AI1183" s="32"/>
      <c r="AJ1183" s="32"/>
      <c r="AK1183" s="32"/>
      <c r="AL1183" s="32"/>
      <c r="AM1183" s="32"/>
      <c r="AN1183" s="32"/>
      <c r="AO1183" s="32"/>
      <c r="AP1183" s="32"/>
      <c r="AQ1183" s="32"/>
      <c r="AR1183" s="32"/>
      <c r="AS1183" s="32"/>
      <c r="AT1183" s="32"/>
      <c r="AU1183" s="32"/>
      <c r="AV1183" s="32"/>
    </row>
    <row r="1184" spans="27:48" x14ac:dyDescent="0.25">
      <c r="AA1184" s="32"/>
      <c r="AB1184" s="32"/>
      <c r="AC1184" s="32"/>
      <c r="AD1184" s="32"/>
      <c r="AE1184" s="32"/>
      <c r="AF1184" s="32"/>
      <c r="AG1184" s="32"/>
      <c r="AH1184" s="32"/>
      <c r="AI1184" s="32"/>
      <c r="AJ1184" s="32"/>
      <c r="AK1184" s="32"/>
      <c r="AL1184" s="32"/>
      <c r="AM1184" s="32"/>
      <c r="AN1184" s="32"/>
      <c r="AO1184" s="32"/>
      <c r="AP1184" s="32"/>
      <c r="AQ1184" s="32"/>
      <c r="AR1184" s="32"/>
      <c r="AS1184" s="32"/>
      <c r="AT1184" s="32"/>
      <c r="AU1184" s="32"/>
      <c r="AV1184" s="32"/>
    </row>
    <row r="1185" spans="27:48" x14ac:dyDescent="0.25">
      <c r="AA1185" s="32"/>
      <c r="AB1185" s="32"/>
      <c r="AC1185" s="32"/>
      <c r="AD1185" s="32"/>
      <c r="AE1185" s="32"/>
      <c r="AF1185" s="32"/>
      <c r="AG1185" s="32"/>
      <c r="AH1185" s="32"/>
      <c r="AI1185" s="32"/>
      <c r="AJ1185" s="32"/>
      <c r="AK1185" s="32"/>
      <c r="AL1185" s="32"/>
      <c r="AM1185" s="32"/>
      <c r="AN1185" s="32"/>
      <c r="AO1185" s="32"/>
      <c r="AP1185" s="32"/>
      <c r="AQ1185" s="32"/>
      <c r="AR1185" s="32"/>
      <c r="AS1185" s="32"/>
      <c r="AT1185" s="32"/>
      <c r="AU1185" s="32"/>
      <c r="AV1185" s="32"/>
    </row>
    <row r="1186" spans="27:48" x14ac:dyDescent="0.25">
      <c r="AA1186" s="32"/>
      <c r="AB1186" s="32"/>
      <c r="AC1186" s="32"/>
      <c r="AD1186" s="32"/>
      <c r="AE1186" s="32"/>
      <c r="AF1186" s="32"/>
      <c r="AG1186" s="32"/>
      <c r="AH1186" s="32"/>
      <c r="AI1186" s="32"/>
      <c r="AJ1186" s="32"/>
      <c r="AK1186" s="32"/>
      <c r="AL1186" s="32"/>
      <c r="AM1186" s="32"/>
      <c r="AN1186" s="32"/>
      <c r="AO1186" s="32"/>
      <c r="AP1186" s="32"/>
      <c r="AQ1186" s="32"/>
      <c r="AR1186" s="32"/>
      <c r="AS1186" s="32"/>
      <c r="AT1186" s="32"/>
      <c r="AU1186" s="32"/>
      <c r="AV1186" s="32"/>
    </row>
    <row r="1187" spans="27:48" x14ac:dyDescent="0.25">
      <c r="AA1187" s="32"/>
      <c r="AB1187" s="32"/>
      <c r="AC1187" s="32"/>
      <c r="AD1187" s="32"/>
      <c r="AE1187" s="32"/>
      <c r="AF1187" s="32"/>
      <c r="AG1187" s="32"/>
      <c r="AH1187" s="32"/>
      <c r="AI1187" s="32"/>
      <c r="AJ1187" s="32"/>
      <c r="AK1187" s="32"/>
      <c r="AL1187" s="32"/>
      <c r="AM1187" s="32"/>
      <c r="AN1187" s="32"/>
      <c r="AO1187" s="32"/>
      <c r="AP1187" s="32"/>
      <c r="AQ1187" s="32"/>
      <c r="AR1187" s="32"/>
      <c r="AS1187" s="32"/>
      <c r="AT1187" s="32"/>
      <c r="AU1187" s="32"/>
      <c r="AV1187" s="32"/>
    </row>
    <row r="1188" spans="27:48" x14ac:dyDescent="0.25">
      <c r="AA1188" s="32"/>
      <c r="AB1188" s="32"/>
      <c r="AC1188" s="32"/>
      <c r="AD1188" s="32"/>
      <c r="AE1188" s="32"/>
      <c r="AF1188" s="32"/>
      <c r="AG1188" s="32"/>
      <c r="AH1188" s="32"/>
      <c r="AI1188" s="32"/>
      <c r="AJ1188" s="32"/>
      <c r="AK1188" s="32"/>
      <c r="AL1188" s="32"/>
      <c r="AM1188" s="32"/>
      <c r="AN1188" s="32"/>
      <c r="AO1188" s="32"/>
      <c r="AP1188" s="32"/>
      <c r="AQ1188" s="32"/>
      <c r="AR1188" s="32"/>
      <c r="AS1188" s="32"/>
      <c r="AT1188" s="32"/>
      <c r="AU1188" s="32"/>
      <c r="AV1188" s="32"/>
    </row>
    <row r="1189" spans="27:48" x14ac:dyDescent="0.25">
      <c r="AA1189" s="32"/>
      <c r="AB1189" s="32"/>
      <c r="AC1189" s="32"/>
      <c r="AD1189" s="32"/>
      <c r="AE1189" s="32"/>
      <c r="AF1189" s="32"/>
      <c r="AG1189" s="32"/>
      <c r="AH1189" s="32"/>
      <c r="AI1189" s="32"/>
      <c r="AJ1189" s="32"/>
      <c r="AK1189" s="32"/>
      <c r="AL1189" s="32"/>
      <c r="AM1189" s="32"/>
      <c r="AN1189" s="32"/>
      <c r="AO1189" s="32"/>
      <c r="AP1189" s="32"/>
      <c r="AQ1189" s="32"/>
      <c r="AR1189" s="32"/>
      <c r="AS1189" s="32"/>
      <c r="AT1189" s="32"/>
      <c r="AU1189" s="32"/>
      <c r="AV1189" s="32"/>
    </row>
    <row r="1190" spans="27:48" x14ac:dyDescent="0.25">
      <c r="AA1190" s="32"/>
      <c r="AB1190" s="32"/>
      <c r="AC1190" s="32"/>
      <c r="AD1190" s="32"/>
      <c r="AE1190" s="32"/>
      <c r="AF1190" s="32"/>
      <c r="AG1190" s="32"/>
      <c r="AH1190" s="32"/>
      <c r="AI1190" s="32"/>
      <c r="AJ1190" s="32"/>
      <c r="AK1190" s="32"/>
      <c r="AL1190" s="32"/>
      <c r="AM1190" s="32"/>
      <c r="AN1190" s="32"/>
      <c r="AO1190" s="32"/>
      <c r="AP1190" s="32"/>
      <c r="AQ1190" s="32"/>
      <c r="AR1190" s="32"/>
      <c r="AS1190" s="32"/>
      <c r="AT1190" s="32"/>
      <c r="AU1190" s="32"/>
      <c r="AV1190" s="32"/>
    </row>
    <row r="1191" spans="27:48" x14ac:dyDescent="0.25">
      <c r="AA1191" s="32"/>
      <c r="AB1191" s="32"/>
      <c r="AC1191" s="32"/>
      <c r="AD1191" s="32"/>
      <c r="AE1191" s="32"/>
      <c r="AF1191" s="32"/>
      <c r="AG1191" s="32"/>
      <c r="AH1191" s="32"/>
      <c r="AI1191" s="32"/>
      <c r="AJ1191" s="32"/>
      <c r="AK1191" s="32"/>
      <c r="AL1191" s="32"/>
      <c r="AM1191" s="32"/>
      <c r="AN1191" s="32"/>
      <c r="AO1191" s="32"/>
      <c r="AP1191" s="32"/>
      <c r="AQ1191" s="32"/>
      <c r="AR1191" s="32"/>
      <c r="AS1191" s="32"/>
      <c r="AT1191" s="32"/>
      <c r="AU1191" s="32"/>
      <c r="AV1191" s="32"/>
    </row>
    <row r="1192" spans="27:48" x14ac:dyDescent="0.25">
      <c r="AA1192" s="32"/>
      <c r="AB1192" s="32"/>
      <c r="AC1192" s="32"/>
      <c r="AD1192" s="32"/>
      <c r="AE1192" s="32"/>
      <c r="AF1192" s="32"/>
      <c r="AG1192" s="32"/>
      <c r="AH1192" s="32"/>
      <c r="AI1192" s="32"/>
      <c r="AJ1192" s="32"/>
      <c r="AK1192" s="32"/>
      <c r="AL1192" s="32"/>
      <c r="AM1192" s="32"/>
      <c r="AN1192" s="32"/>
      <c r="AO1192" s="32"/>
      <c r="AP1192" s="32"/>
      <c r="AQ1192" s="32"/>
      <c r="AR1192" s="32"/>
      <c r="AS1192" s="32"/>
      <c r="AT1192" s="32"/>
      <c r="AU1192" s="32"/>
      <c r="AV1192" s="32"/>
    </row>
    <row r="1193" spans="27:48" x14ac:dyDescent="0.25">
      <c r="AA1193" s="32"/>
      <c r="AB1193" s="32"/>
      <c r="AC1193" s="32"/>
      <c r="AD1193" s="32"/>
      <c r="AE1193" s="32"/>
      <c r="AF1193" s="32"/>
      <c r="AG1193" s="32"/>
      <c r="AH1193" s="32"/>
      <c r="AI1193" s="32"/>
      <c r="AJ1193" s="32"/>
      <c r="AK1193" s="32"/>
      <c r="AL1193" s="32"/>
      <c r="AM1193" s="32"/>
      <c r="AN1193" s="32"/>
      <c r="AO1193" s="32"/>
      <c r="AP1193" s="32"/>
      <c r="AQ1193" s="32"/>
      <c r="AR1193" s="32"/>
      <c r="AS1193" s="32"/>
      <c r="AT1193" s="32"/>
      <c r="AU1193" s="32"/>
      <c r="AV1193" s="32"/>
    </row>
    <row r="1194" spans="27:48" x14ac:dyDescent="0.25">
      <c r="AA1194" s="32"/>
      <c r="AB1194" s="32"/>
      <c r="AC1194" s="32"/>
      <c r="AD1194" s="32"/>
      <c r="AE1194" s="32"/>
      <c r="AF1194" s="32"/>
      <c r="AG1194" s="32"/>
      <c r="AH1194" s="32"/>
      <c r="AI1194" s="32"/>
      <c r="AJ1194" s="32"/>
      <c r="AK1194" s="32"/>
      <c r="AL1194" s="32"/>
      <c r="AM1194" s="32"/>
      <c r="AN1194" s="32"/>
      <c r="AO1194" s="32"/>
      <c r="AP1194" s="32"/>
      <c r="AQ1194" s="32"/>
      <c r="AR1194" s="32"/>
      <c r="AS1194" s="32"/>
      <c r="AT1194" s="32"/>
      <c r="AU1194" s="32"/>
      <c r="AV1194" s="32"/>
    </row>
    <row r="1195" spans="27:48" x14ac:dyDescent="0.25">
      <c r="AA1195" s="32"/>
      <c r="AB1195" s="32"/>
      <c r="AC1195" s="32"/>
      <c r="AD1195" s="32"/>
      <c r="AE1195" s="32"/>
      <c r="AF1195" s="32"/>
      <c r="AG1195" s="32"/>
      <c r="AH1195" s="32"/>
      <c r="AI1195" s="32"/>
      <c r="AJ1195" s="32"/>
      <c r="AK1195" s="32"/>
      <c r="AL1195" s="32"/>
      <c r="AM1195" s="32"/>
      <c r="AN1195" s="32"/>
      <c r="AO1195" s="32"/>
      <c r="AP1195" s="32"/>
      <c r="AQ1195" s="32"/>
      <c r="AR1195" s="32"/>
      <c r="AS1195" s="32"/>
      <c r="AT1195" s="32"/>
      <c r="AU1195" s="32"/>
      <c r="AV1195" s="32"/>
    </row>
    <row r="1196" spans="27:48" x14ac:dyDescent="0.25">
      <c r="AA1196" s="32"/>
      <c r="AB1196" s="32"/>
      <c r="AC1196" s="32"/>
      <c r="AD1196" s="32"/>
      <c r="AE1196" s="32"/>
      <c r="AF1196" s="32"/>
      <c r="AG1196" s="32"/>
      <c r="AH1196" s="32"/>
      <c r="AI1196" s="32"/>
      <c r="AJ1196" s="32"/>
      <c r="AK1196" s="32"/>
      <c r="AL1196" s="32"/>
      <c r="AM1196" s="32"/>
      <c r="AN1196" s="32"/>
      <c r="AO1196" s="32"/>
      <c r="AP1196" s="32"/>
      <c r="AQ1196" s="32"/>
      <c r="AR1196" s="32"/>
      <c r="AS1196" s="32"/>
      <c r="AT1196" s="32"/>
      <c r="AU1196" s="32"/>
      <c r="AV1196" s="32"/>
    </row>
    <row r="1197" spans="27:48" x14ac:dyDescent="0.25">
      <c r="AA1197" s="32"/>
      <c r="AB1197" s="32"/>
      <c r="AC1197" s="32"/>
      <c r="AD1197" s="32"/>
      <c r="AE1197" s="32"/>
      <c r="AF1197" s="32"/>
      <c r="AG1197" s="32"/>
      <c r="AH1197" s="32"/>
      <c r="AI1197" s="32"/>
      <c r="AJ1197" s="32"/>
      <c r="AK1197" s="32"/>
      <c r="AL1197" s="32"/>
      <c r="AM1197" s="32"/>
      <c r="AN1197" s="32"/>
      <c r="AO1197" s="32"/>
      <c r="AP1197" s="32"/>
      <c r="AQ1197" s="32"/>
      <c r="AR1197" s="32"/>
      <c r="AS1197" s="32"/>
      <c r="AT1197" s="32"/>
      <c r="AU1197" s="32"/>
      <c r="AV1197" s="32"/>
    </row>
    <row r="1198" spans="27:48" x14ac:dyDescent="0.25">
      <c r="AA1198" s="32"/>
      <c r="AB1198" s="32"/>
      <c r="AC1198" s="32"/>
      <c r="AD1198" s="32"/>
      <c r="AE1198" s="32"/>
      <c r="AF1198" s="32"/>
      <c r="AG1198" s="32"/>
      <c r="AH1198" s="32"/>
      <c r="AI1198" s="32"/>
      <c r="AJ1198" s="32"/>
      <c r="AK1198" s="32"/>
      <c r="AL1198" s="32"/>
      <c r="AM1198" s="32"/>
      <c r="AN1198" s="32"/>
      <c r="AO1198" s="32"/>
      <c r="AP1198" s="32"/>
      <c r="AQ1198" s="32"/>
      <c r="AR1198" s="32"/>
      <c r="AS1198" s="32"/>
      <c r="AT1198" s="32"/>
      <c r="AU1198" s="32"/>
      <c r="AV1198" s="32"/>
    </row>
    <row r="1199" spans="27:48" x14ac:dyDescent="0.25">
      <c r="AA1199" s="32"/>
      <c r="AB1199" s="32"/>
      <c r="AC1199" s="32"/>
      <c r="AD1199" s="32"/>
      <c r="AE1199" s="32"/>
      <c r="AF1199" s="32"/>
      <c r="AG1199" s="32"/>
      <c r="AH1199" s="32"/>
      <c r="AI1199" s="32"/>
      <c r="AJ1199" s="32"/>
      <c r="AK1199" s="32"/>
      <c r="AL1199" s="32"/>
      <c r="AM1199" s="32"/>
      <c r="AN1199" s="32"/>
      <c r="AO1199" s="32"/>
      <c r="AP1199" s="32"/>
      <c r="AQ1199" s="32"/>
      <c r="AR1199" s="32"/>
      <c r="AS1199" s="32"/>
      <c r="AT1199" s="32"/>
      <c r="AU1199" s="32"/>
      <c r="AV1199" s="32"/>
    </row>
    <row r="1200" spans="27:48" x14ac:dyDescent="0.25">
      <c r="AA1200" s="32"/>
      <c r="AB1200" s="32"/>
      <c r="AC1200" s="32"/>
      <c r="AD1200" s="32"/>
      <c r="AE1200" s="32"/>
      <c r="AF1200" s="32"/>
      <c r="AG1200" s="32"/>
      <c r="AH1200" s="32"/>
      <c r="AI1200" s="32"/>
      <c r="AJ1200" s="32"/>
      <c r="AK1200" s="32"/>
      <c r="AL1200" s="32"/>
      <c r="AM1200" s="32"/>
      <c r="AN1200" s="32"/>
      <c r="AO1200" s="32"/>
      <c r="AP1200" s="32"/>
      <c r="AQ1200" s="32"/>
      <c r="AR1200" s="32"/>
      <c r="AS1200" s="32"/>
      <c r="AT1200" s="32"/>
      <c r="AU1200" s="32"/>
      <c r="AV1200" s="32"/>
    </row>
    <row r="1201" spans="27:48" x14ac:dyDescent="0.25">
      <c r="AA1201" s="32"/>
      <c r="AB1201" s="32"/>
      <c r="AC1201" s="32"/>
      <c r="AD1201" s="32"/>
      <c r="AE1201" s="32"/>
      <c r="AF1201" s="32"/>
      <c r="AG1201" s="32"/>
      <c r="AH1201" s="32"/>
      <c r="AI1201" s="32"/>
      <c r="AJ1201" s="32"/>
      <c r="AK1201" s="32"/>
      <c r="AL1201" s="32"/>
      <c r="AM1201" s="32"/>
      <c r="AN1201" s="32"/>
      <c r="AO1201" s="32"/>
      <c r="AP1201" s="32"/>
      <c r="AQ1201" s="32"/>
      <c r="AR1201" s="32"/>
      <c r="AS1201" s="32"/>
      <c r="AT1201" s="32"/>
      <c r="AU1201" s="32"/>
      <c r="AV1201" s="32"/>
    </row>
    <row r="1202" spans="27:48" x14ac:dyDescent="0.25">
      <c r="AA1202" s="32"/>
      <c r="AB1202" s="32"/>
      <c r="AC1202" s="32"/>
      <c r="AD1202" s="32"/>
      <c r="AE1202" s="32"/>
      <c r="AF1202" s="32"/>
      <c r="AG1202" s="32"/>
      <c r="AH1202" s="32"/>
      <c r="AI1202" s="32"/>
      <c r="AJ1202" s="32"/>
      <c r="AK1202" s="32"/>
      <c r="AL1202" s="32"/>
      <c r="AM1202" s="32"/>
      <c r="AN1202" s="32"/>
      <c r="AO1202" s="32"/>
      <c r="AP1202" s="32"/>
      <c r="AQ1202" s="32"/>
      <c r="AR1202" s="32"/>
      <c r="AS1202" s="32"/>
      <c r="AT1202" s="32"/>
      <c r="AU1202" s="32"/>
      <c r="AV1202" s="32"/>
    </row>
    <row r="1203" spans="27:48" x14ac:dyDescent="0.25">
      <c r="AA1203" s="32"/>
      <c r="AB1203" s="32"/>
      <c r="AC1203" s="32"/>
      <c r="AD1203" s="32"/>
      <c r="AE1203" s="32"/>
      <c r="AF1203" s="32"/>
      <c r="AG1203" s="32"/>
      <c r="AH1203" s="32"/>
      <c r="AI1203" s="32"/>
      <c r="AJ1203" s="32"/>
      <c r="AK1203" s="32"/>
      <c r="AL1203" s="32"/>
      <c r="AM1203" s="32"/>
      <c r="AN1203" s="32"/>
      <c r="AO1203" s="32"/>
      <c r="AP1203" s="32"/>
      <c r="AQ1203" s="32"/>
      <c r="AR1203" s="32"/>
      <c r="AS1203" s="32"/>
      <c r="AT1203" s="32"/>
      <c r="AU1203" s="32"/>
      <c r="AV1203" s="32"/>
    </row>
    <row r="1204" spans="27:48" x14ac:dyDescent="0.25">
      <c r="AA1204" s="32"/>
      <c r="AB1204" s="32"/>
      <c r="AC1204" s="32"/>
      <c r="AD1204" s="32"/>
      <c r="AE1204" s="32"/>
      <c r="AF1204" s="32"/>
      <c r="AG1204" s="32"/>
      <c r="AH1204" s="32"/>
      <c r="AI1204" s="32"/>
      <c r="AJ1204" s="32"/>
      <c r="AK1204" s="32"/>
      <c r="AL1204" s="32"/>
      <c r="AM1204" s="32"/>
      <c r="AN1204" s="32"/>
      <c r="AO1204" s="32"/>
      <c r="AP1204" s="32"/>
      <c r="AQ1204" s="32"/>
      <c r="AR1204" s="32"/>
      <c r="AS1204" s="32"/>
      <c r="AT1204" s="32"/>
      <c r="AU1204" s="32"/>
      <c r="AV1204" s="32"/>
    </row>
    <row r="1205" spans="27:48" x14ac:dyDescent="0.25">
      <c r="AA1205" s="32"/>
      <c r="AB1205" s="32"/>
      <c r="AC1205" s="32"/>
      <c r="AD1205" s="32"/>
      <c r="AE1205" s="32"/>
      <c r="AF1205" s="32"/>
      <c r="AG1205" s="32"/>
      <c r="AH1205" s="32"/>
      <c r="AI1205" s="32"/>
      <c r="AJ1205" s="32"/>
      <c r="AK1205" s="32"/>
      <c r="AL1205" s="32"/>
      <c r="AM1205" s="32"/>
      <c r="AN1205" s="32"/>
      <c r="AO1205" s="32"/>
      <c r="AP1205" s="32"/>
      <c r="AQ1205" s="32"/>
      <c r="AR1205" s="32"/>
      <c r="AS1205" s="32"/>
      <c r="AT1205" s="32"/>
      <c r="AU1205" s="32"/>
      <c r="AV1205" s="32"/>
    </row>
    <row r="1206" spans="27:48" x14ac:dyDescent="0.25">
      <c r="AA1206" s="32"/>
      <c r="AB1206" s="32"/>
      <c r="AC1206" s="32"/>
      <c r="AD1206" s="32"/>
      <c r="AE1206" s="32"/>
      <c r="AF1206" s="32"/>
      <c r="AG1206" s="32"/>
      <c r="AH1206" s="32"/>
      <c r="AI1206" s="32"/>
      <c r="AJ1206" s="32"/>
      <c r="AK1206" s="32"/>
      <c r="AL1206" s="32"/>
      <c r="AM1206" s="32"/>
      <c r="AN1206" s="32"/>
      <c r="AO1206" s="32"/>
      <c r="AP1206" s="32"/>
      <c r="AQ1206" s="32"/>
      <c r="AR1206" s="32"/>
      <c r="AS1206" s="32"/>
      <c r="AT1206" s="32"/>
      <c r="AU1206" s="32"/>
      <c r="AV1206" s="32"/>
    </row>
    <row r="1207" spans="27:48" x14ac:dyDescent="0.25">
      <c r="AA1207" s="32"/>
      <c r="AB1207" s="32"/>
      <c r="AC1207" s="32"/>
      <c r="AD1207" s="32"/>
      <c r="AE1207" s="32"/>
      <c r="AF1207" s="32"/>
      <c r="AG1207" s="32"/>
      <c r="AH1207" s="32"/>
      <c r="AI1207" s="32"/>
      <c r="AJ1207" s="32"/>
      <c r="AK1207" s="32"/>
      <c r="AL1207" s="32"/>
      <c r="AM1207" s="32"/>
      <c r="AN1207" s="32"/>
      <c r="AO1207" s="32"/>
      <c r="AP1207" s="32"/>
      <c r="AQ1207" s="32"/>
      <c r="AR1207" s="32"/>
      <c r="AS1207" s="32"/>
      <c r="AT1207" s="32"/>
      <c r="AU1207" s="32"/>
      <c r="AV1207" s="32"/>
    </row>
    <row r="1208" spans="27:48" x14ac:dyDescent="0.25">
      <c r="AA1208" s="32"/>
      <c r="AB1208" s="32"/>
      <c r="AC1208" s="32"/>
      <c r="AD1208" s="32"/>
      <c r="AE1208" s="32"/>
      <c r="AF1208" s="32"/>
      <c r="AG1208" s="32"/>
      <c r="AH1208" s="32"/>
      <c r="AI1208" s="32"/>
      <c r="AJ1208" s="32"/>
      <c r="AK1208" s="32"/>
      <c r="AL1208" s="32"/>
      <c r="AM1208" s="32"/>
      <c r="AN1208" s="32"/>
      <c r="AO1208" s="32"/>
      <c r="AP1208" s="32"/>
      <c r="AQ1208" s="32"/>
      <c r="AR1208" s="32"/>
      <c r="AS1208" s="32"/>
      <c r="AT1208" s="32"/>
      <c r="AU1208" s="32"/>
      <c r="AV1208" s="32"/>
    </row>
    <row r="1209" spans="27:48" x14ac:dyDescent="0.25">
      <c r="AA1209" s="32"/>
      <c r="AB1209" s="32"/>
      <c r="AC1209" s="32"/>
      <c r="AD1209" s="32"/>
      <c r="AE1209" s="32"/>
      <c r="AF1209" s="32"/>
      <c r="AG1209" s="32"/>
      <c r="AH1209" s="32"/>
      <c r="AI1209" s="32"/>
      <c r="AJ1209" s="32"/>
      <c r="AK1209" s="32"/>
      <c r="AL1209" s="32"/>
      <c r="AM1209" s="32"/>
      <c r="AN1209" s="32"/>
      <c r="AO1209" s="32"/>
      <c r="AP1209" s="32"/>
      <c r="AQ1209" s="32"/>
      <c r="AR1209" s="32"/>
      <c r="AS1209" s="32"/>
      <c r="AT1209" s="32"/>
      <c r="AU1209" s="32"/>
      <c r="AV1209" s="32"/>
    </row>
    <row r="1210" spans="27:48" x14ac:dyDescent="0.25">
      <c r="AA1210" s="32"/>
      <c r="AB1210" s="32"/>
      <c r="AC1210" s="32"/>
      <c r="AD1210" s="32"/>
      <c r="AE1210" s="32"/>
      <c r="AF1210" s="32"/>
      <c r="AG1210" s="32"/>
      <c r="AH1210" s="32"/>
      <c r="AI1210" s="32"/>
      <c r="AJ1210" s="32"/>
      <c r="AK1210" s="32"/>
      <c r="AL1210" s="32"/>
      <c r="AM1210" s="32"/>
      <c r="AN1210" s="32"/>
      <c r="AO1210" s="32"/>
      <c r="AP1210" s="32"/>
      <c r="AQ1210" s="32"/>
      <c r="AR1210" s="32"/>
      <c r="AS1210" s="32"/>
      <c r="AT1210" s="32"/>
      <c r="AU1210" s="32"/>
      <c r="AV1210" s="32"/>
    </row>
    <row r="1211" spans="27:48" x14ac:dyDescent="0.25">
      <c r="AA1211" s="32"/>
      <c r="AB1211" s="32"/>
      <c r="AC1211" s="32"/>
      <c r="AD1211" s="32"/>
      <c r="AE1211" s="32"/>
      <c r="AF1211" s="32"/>
      <c r="AG1211" s="32"/>
      <c r="AH1211" s="32"/>
      <c r="AI1211" s="32"/>
      <c r="AJ1211" s="32"/>
      <c r="AK1211" s="32"/>
      <c r="AL1211" s="32"/>
      <c r="AM1211" s="32"/>
      <c r="AN1211" s="32"/>
      <c r="AO1211" s="32"/>
      <c r="AP1211" s="32"/>
      <c r="AQ1211" s="32"/>
      <c r="AR1211" s="32"/>
      <c r="AS1211" s="32"/>
      <c r="AT1211" s="32"/>
      <c r="AU1211" s="32"/>
      <c r="AV1211" s="32"/>
    </row>
    <row r="1212" spans="27:48" x14ac:dyDescent="0.25">
      <c r="AA1212" s="32"/>
      <c r="AB1212" s="32"/>
      <c r="AC1212" s="32"/>
      <c r="AD1212" s="32"/>
      <c r="AE1212" s="32"/>
      <c r="AF1212" s="32"/>
      <c r="AG1212" s="32"/>
      <c r="AH1212" s="32"/>
      <c r="AI1212" s="32"/>
      <c r="AJ1212" s="32"/>
      <c r="AK1212" s="32"/>
      <c r="AL1212" s="32"/>
      <c r="AM1212" s="32"/>
      <c r="AN1212" s="32"/>
      <c r="AO1212" s="32"/>
      <c r="AP1212" s="32"/>
      <c r="AQ1212" s="32"/>
      <c r="AR1212" s="32"/>
      <c r="AS1212" s="32"/>
      <c r="AT1212" s="32"/>
      <c r="AU1212" s="32"/>
      <c r="AV1212" s="32"/>
    </row>
    <row r="1213" spans="27:48" x14ac:dyDescent="0.25">
      <c r="AA1213" s="32"/>
      <c r="AB1213" s="32"/>
      <c r="AC1213" s="32"/>
      <c r="AD1213" s="32"/>
      <c r="AE1213" s="32"/>
      <c r="AF1213" s="32"/>
      <c r="AG1213" s="32"/>
      <c r="AH1213" s="32"/>
      <c r="AI1213" s="32"/>
      <c r="AJ1213" s="32"/>
      <c r="AK1213" s="32"/>
      <c r="AL1213" s="32"/>
      <c r="AM1213" s="32"/>
      <c r="AN1213" s="32"/>
      <c r="AO1213" s="32"/>
      <c r="AP1213" s="32"/>
      <c r="AQ1213" s="32"/>
      <c r="AR1213" s="32"/>
      <c r="AS1213" s="32"/>
      <c r="AT1213" s="32"/>
      <c r="AU1213" s="32"/>
      <c r="AV1213" s="32"/>
    </row>
    <row r="1214" spans="27:48" x14ac:dyDescent="0.25">
      <c r="AA1214" s="32"/>
      <c r="AB1214" s="32"/>
      <c r="AC1214" s="32"/>
      <c r="AD1214" s="32"/>
      <c r="AE1214" s="32"/>
      <c r="AF1214" s="32"/>
      <c r="AG1214" s="32"/>
      <c r="AH1214" s="32"/>
      <c r="AI1214" s="32"/>
      <c r="AJ1214" s="32"/>
      <c r="AK1214" s="32"/>
      <c r="AL1214" s="32"/>
      <c r="AM1214" s="32"/>
      <c r="AN1214" s="32"/>
      <c r="AO1214" s="32"/>
      <c r="AP1214" s="32"/>
      <c r="AQ1214" s="32"/>
      <c r="AR1214" s="32"/>
      <c r="AS1214" s="32"/>
      <c r="AT1214" s="32"/>
      <c r="AU1214" s="32"/>
      <c r="AV1214" s="32"/>
    </row>
    <row r="1215" spans="27:48" x14ac:dyDescent="0.25">
      <c r="AA1215" s="32"/>
      <c r="AB1215" s="32"/>
      <c r="AC1215" s="32"/>
      <c r="AD1215" s="32"/>
      <c r="AE1215" s="32"/>
      <c r="AF1215" s="32"/>
      <c r="AG1215" s="32"/>
      <c r="AH1215" s="32"/>
      <c r="AI1215" s="32"/>
      <c r="AJ1215" s="32"/>
      <c r="AK1215" s="32"/>
      <c r="AL1215" s="32"/>
      <c r="AM1215" s="32"/>
      <c r="AN1215" s="32"/>
      <c r="AO1215" s="32"/>
      <c r="AP1215" s="32"/>
      <c r="AQ1215" s="32"/>
      <c r="AR1215" s="32"/>
      <c r="AS1215" s="32"/>
      <c r="AT1215" s="32"/>
      <c r="AU1215" s="32"/>
      <c r="AV1215" s="32"/>
    </row>
    <row r="1216" spans="27:48" x14ac:dyDescent="0.25">
      <c r="AA1216" s="32"/>
      <c r="AB1216" s="32"/>
      <c r="AC1216" s="32"/>
      <c r="AD1216" s="32"/>
      <c r="AE1216" s="32"/>
      <c r="AF1216" s="32"/>
      <c r="AG1216" s="32"/>
      <c r="AH1216" s="32"/>
      <c r="AI1216" s="32"/>
      <c r="AJ1216" s="32"/>
      <c r="AK1216" s="32"/>
      <c r="AL1216" s="32"/>
      <c r="AM1216" s="32"/>
      <c r="AN1216" s="32"/>
      <c r="AO1216" s="32"/>
      <c r="AP1216" s="32"/>
      <c r="AQ1216" s="32"/>
      <c r="AR1216" s="32"/>
      <c r="AS1216" s="32"/>
      <c r="AT1216" s="32"/>
      <c r="AU1216" s="32"/>
      <c r="AV1216" s="32"/>
    </row>
    <row r="1217" spans="27:48" x14ac:dyDescent="0.25">
      <c r="AA1217" s="32"/>
      <c r="AB1217" s="32"/>
      <c r="AC1217" s="32"/>
      <c r="AD1217" s="32"/>
      <c r="AE1217" s="32"/>
      <c r="AF1217" s="32"/>
      <c r="AG1217" s="32"/>
      <c r="AH1217" s="32"/>
      <c r="AI1217" s="32"/>
      <c r="AJ1217" s="32"/>
      <c r="AK1217" s="32"/>
      <c r="AL1217" s="32"/>
      <c r="AM1217" s="32"/>
      <c r="AN1217" s="32"/>
      <c r="AO1217" s="32"/>
      <c r="AP1217" s="32"/>
      <c r="AQ1217" s="32"/>
      <c r="AR1217" s="32"/>
      <c r="AS1217" s="32"/>
      <c r="AT1217" s="32"/>
      <c r="AU1217" s="32"/>
      <c r="AV1217" s="32"/>
    </row>
    <row r="1218" spans="27:48" x14ac:dyDescent="0.25">
      <c r="AA1218" s="32"/>
      <c r="AB1218" s="32"/>
      <c r="AC1218" s="32"/>
      <c r="AD1218" s="32"/>
      <c r="AE1218" s="32"/>
      <c r="AF1218" s="32"/>
      <c r="AG1218" s="32"/>
      <c r="AH1218" s="32"/>
      <c r="AI1218" s="32"/>
      <c r="AJ1218" s="32"/>
      <c r="AK1218" s="32"/>
      <c r="AL1218" s="32"/>
      <c r="AM1218" s="32"/>
      <c r="AN1218" s="32"/>
      <c r="AO1218" s="32"/>
      <c r="AP1218" s="32"/>
      <c r="AQ1218" s="32"/>
      <c r="AR1218" s="32"/>
      <c r="AS1218" s="32"/>
      <c r="AT1218" s="32"/>
      <c r="AU1218" s="32"/>
      <c r="AV1218" s="32"/>
    </row>
    <row r="1219" spans="27:48" x14ac:dyDescent="0.25">
      <c r="AA1219" s="32"/>
      <c r="AB1219" s="32"/>
      <c r="AC1219" s="32"/>
      <c r="AD1219" s="32"/>
      <c r="AE1219" s="32"/>
      <c r="AF1219" s="32"/>
      <c r="AG1219" s="32"/>
      <c r="AH1219" s="32"/>
      <c r="AI1219" s="32"/>
      <c r="AJ1219" s="32"/>
      <c r="AK1219" s="32"/>
      <c r="AL1219" s="32"/>
      <c r="AM1219" s="32"/>
      <c r="AN1219" s="32"/>
      <c r="AO1219" s="32"/>
      <c r="AP1219" s="32"/>
      <c r="AQ1219" s="32"/>
      <c r="AR1219" s="32"/>
      <c r="AS1219" s="32"/>
      <c r="AT1219" s="32"/>
      <c r="AU1219" s="32"/>
      <c r="AV1219" s="32"/>
    </row>
    <row r="1220" spans="27:48" x14ac:dyDescent="0.25">
      <c r="AA1220" s="32"/>
      <c r="AB1220" s="32"/>
      <c r="AC1220" s="32"/>
      <c r="AD1220" s="32"/>
      <c r="AE1220" s="32"/>
      <c r="AF1220" s="32"/>
      <c r="AG1220" s="32"/>
      <c r="AH1220" s="32"/>
      <c r="AI1220" s="32"/>
      <c r="AJ1220" s="32"/>
      <c r="AK1220" s="32"/>
      <c r="AL1220" s="32"/>
      <c r="AM1220" s="32"/>
      <c r="AN1220" s="32"/>
      <c r="AO1220" s="32"/>
      <c r="AP1220" s="32"/>
      <c r="AQ1220" s="32"/>
      <c r="AR1220" s="32"/>
      <c r="AS1220" s="32"/>
      <c r="AT1220" s="32"/>
      <c r="AU1220" s="32"/>
      <c r="AV1220" s="32"/>
    </row>
    <row r="1221" spans="27:48" x14ac:dyDescent="0.25">
      <c r="AA1221" s="32"/>
      <c r="AB1221" s="32"/>
      <c r="AC1221" s="32"/>
      <c r="AD1221" s="32"/>
      <c r="AE1221" s="32"/>
      <c r="AF1221" s="32"/>
      <c r="AG1221" s="32"/>
      <c r="AH1221" s="32"/>
      <c r="AI1221" s="32"/>
      <c r="AJ1221" s="32"/>
      <c r="AK1221" s="32"/>
      <c r="AL1221" s="32"/>
      <c r="AM1221" s="32"/>
      <c r="AN1221" s="32"/>
      <c r="AO1221" s="32"/>
      <c r="AP1221" s="32"/>
      <c r="AQ1221" s="32"/>
      <c r="AR1221" s="32"/>
      <c r="AS1221" s="32"/>
      <c r="AT1221" s="32"/>
      <c r="AU1221" s="32"/>
      <c r="AV1221" s="32"/>
    </row>
    <row r="1222" spans="27:48" x14ac:dyDescent="0.25">
      <c r="AA1222" s="32"/>
      <c r="AB1222" s="32"/>
      <c r="AC1222" s="32"/>
      <c r="AD1222" s="32"/>
      <c r="AE1222" s="32"/>
      <c r="AF1222" s="32"/>
      <c r="AG1222" s="32"/>
      <c r="AH1222" s="32"/>
      <c r="AI1222" s="32"/>
      <c r="AJ1222" s="32"/>
      <c r="AK1222" s="32"/>
      <c r="AL1222" s="32"/>
      <c r="AM1222" s="32"/>
      <c r="AN1222" s="32"/>
      <c r="AO1222" s="32"/>
      <c r="AP1222" s="32"/>
      <c r="AQ1222" s="32"/>
      <c r="AR1222" s="32"/>
      <c r="AS1222" s="32"/>
      <c r="AT1222" s="32"/>
      <c r="AU1222" s="32"/>
      <c r="AV1222" s="32"/>
    </row>
    <row r="1223" spans="27:48" x14ac:dyDescent="0.25">
      <c r="AA1223" s="32"/>
      <c r="AB1223" s="32"/>
      <c r="AC1223" s="32"/>
      <c r="AD1223" s="32"/>
      <c r="AE1223" s="32"/>
      <c r="AF1223" s="32"/>
      <c r="AG1223" s="32"/>
      <c r="AH1223" s="32"/>
      <c r="AI1223" s="32"/>
      <c r="AJ1223" s="32"/>
      <c r="AK1223" s="32"/>
      <c r="AL1223" s="32"/>
      <c r="AM1223" s="32"/>
      <c r="AN1223" s="32"/>
      <c r="AO1223" s="32"/>
      <c r="AP1223" s="32"/>
      <c r="AQ1223" s="32"/>
      <c r="AR1223" s="32"/>
      <c r="AS1223" s="32"/>
      <c r="AT1223" s="32"/>
      <c r="AU1223" s="32"/>
      <c r="AV1223" s="32"/>
    </row>
    <row r="1224" spans="27:48" x14ac:dyDescent="0.25">
      <c r="AA1224" s="32"/>
      <c r="AB1224" s="32"/>
      <c r="AC1224" s="32"/>
      <c r="AD1224" s="32"/>
      <c r="AE1224" s="32"/>
      <c r="AF1224" s="32"/>
      <c r="AG1224" s="32"/>
      <c r="AH1224" s="32"/>
      <c r="AI1224" s="32"/>
      <c r="AJ1224" s="32"/>
      <c r="AK1224" s="32"/>
      <c r="AL1224" s="32"/>
      <c r="AM1224" s="32"/>
      <c r="AN1224" s="32"/>
      <c r="AO1224" s="32"/>
      <c r="AP1224" s="32"/>
      <c r="AQ1224" s="32"/>
      <c r="AR1224" s="32"/>
      <c r="AS1224" s="32"/>
      <c r="AT1224" s="32"/>
      <c r="AU1224" s="32"/>
      <c r="AV1224" s="32"/>
    </row>
    <row r="1225" spans="27:48" x14ac:dyDescent="0.25">
      <c r="AA1225" s="32"/>
      <c r="AB1225" s="32"/>
      <c r="AC1225" s="32"/>
      <c r="AD1225" s="32"/>
      <c r="AE1225" s="32"/>
      <c r="AF1225" s="32"/>
      <c r="AG1225" s="32"/>
      <c r="AH1225" s="32"/>
      <c r="AI1225" s="32"/>
      <c r="AJ1225" s="32"/>
      <c r="AK1225" s="32"/>
      <c r="AL1225" s="32"/>
      <c r="AM1225" s="32"/>
      <c r="AN1225" s="32"/>
      <c r="AO1225" s="32"/>
      <c r="AP1225" s="32"/>
      <c r="AQ1225" s="32"/>
      <c r="AR1225" s="32"/>
      <c r="AS1225" s="32"/>
      <c r="AT1225" s="32"/>
      <c r="AU1225" s="32"/>
      <c r="AV1225" s="32"/>
    </row>
    <row r="1226" spans="27:48" x14ac:dyDescent="0.25">
      <c r="AA1226" s="32"/>
      <c r="AB1226" s="32"/>
      <c r="AC1226" s="32"/>
      <c r="AD1226" s="32"/>
      <c r="AE1226" s="32"/>
      <c r="AF1226" s="32"/>
      <c r="AG1226" s="32"/>
      <c r="AH1226" s="32"/>
      <c r="AI1226" s="32"/>
      <c r="AJ1226" s="32"/>
      <c r="AK1226" s="32"/>
      <c r="AL1226" s="32"/>
      <c r="AM1226" s="32"/>
      <c r="AN1226" s="32"/>
      <c r="AO1226" s="32"/>
      <c r="AP1226" s="32"/>
      <c r="AQ1226" s="32"/>
      <c r="AR1226" s="32"/>
      <c r="AS1226" s="32"/>
      <c r="AT1226" s="32"/>
      <c r="AU1226" s="32"/>
      <c r="AV1226" s="32"/>
    </row>
    <row r="1227" spans="27:48" x14ac:dyDescent="0.25">
      <c r="AA1227" s="32"/>
      <c r="AB1227" s="32"/>
      <c r="AC1227" s="32"/>
      <c r="AD1227" s="32"/>
      <c r="AE1227" s="32"/>
      <c r="AF1227" s="32"/>
      <c r="AG1227" s="32"/>
      <c r="AH1227" s="32"/>
      <c r="AI1227" s="32"/>
      <c r="AJ1227" s="32"/>
      <c r="AK1227" s="32"/>
      <c r="AL1227" s="32"/>
      <c r="AM1227" s="32"/>
      <c r="AN1227" s="32"/>
      <c r="AO1227" s="32"/>
      <c r="AP1227" s="32"/>
      <c r="AQ1227" s="32"/>
      <c r="AR1227" s="32"/>
      <c r="AS1227" s="32"/>
      <c r="AT1227" s="32"/>
      <c r="AU1227" s="32"/>
      <c r="AV1227" s="32"/>
    </row>
    <row r="1228" spans="27:48" x14ac:dyDescent="0.25">
      <c r="AA1228" s="32"/>
      <c r="AB1228" s="32"/>
      <c r="AC1228" s="32"/>
      <c r="AD1228" s="32"/>
      <c r="AE1228" s="32"/>
      <c r="AF1228" s="32"/>
      <c r="AG1228" s="32"/>
      <c r="AH1228" s="32"/>
      <c r="AI1228" s="32"/>
      <c r="AJ1228" s="32"/>
      <c r="AK1228" s="32"/>
      <c r="AL1228" s="32"/>
      <c r="AM1228" s="32"/>
      <c r="AN1228" s="32"/>
      <c r="AO1228" s="32"/>
      <c r="AP1228" s="32"/>
      <c r="AQ1228" s="32"/>
      <c r="AR1228" s="32"/>
      <c r="AS1228" s="32"/>
      <c r="AT1228" s="32"/>
      <c r="AU1228" s="32"/>
      <c r="AV1228" s="32"/>
    </row>
    <row r="1229" spans="27:48" x14ac:dyDescent="0.25">
      <c r="AA1229" s="32"/>
      <c r="AB1229" s="32"/>
      <c r="AC1229" s="32"/>
      <c r="AD1229" s="32"/>
      <c r="AE1229" s="32"/>
      <c r="AF1229" s="32"/>
      <c r="AG1229" s="32"/>
      <c r="AH1229" s="32"/>
      <c r="AI1229" s="32"/>
      <c r="AJ1229" s="32"/>
      <c r="AK1229" s="32"/>
      <c r="AL1229" s="32"/>
      <c r="AM1229" s="32"/>
      <c r="AN1229" s="32"/>
      <c r="AO1229" s="32"/>
      <c r="AP1229" s="32"/>
      <c r="AQ1229" s="32"/>
      <c r="AR1229" s="32"/>
      <c r="AS1229" s="32"/>
      <c r="AT1229" s="32"/>
      <c r="AU1229" s="32"/>
      <c r="AV1229" s="32"/>
    </row>
    <row r="1230" spans="27:48" x14ac:dyDescent="0.25">
      <c r="AA1230" s="32"/>
      <c r="AB1230" s="32"/>
      <c r="AC1230" s="32"/>
      <c r="AD1230" s="32"/>
      <c r="AE1230" s="32"/>
      <c r="AF1230" s="32"/>
      <c r="AG1230" s="32"/>
      <c r="AH1230" s="32"/>
      <c r="AI1230" s="32"/>
      <c r="AJ1230" s="32"/>
      <c r="AK1230" s="32"/>
      <c r="AL1230" s="32"/>
      <c r="AM1230" s="32"/>
      <c r="AN1230" s="32"/>
      <c r="AO1230" s="32"/>
      <c r="AP1230" s="32"/>
      <c r="AQ1230" s="32"/>
      <c r="AR1230" s="32"/>
      <c r="AS1230" s="32"/>
      <c r="AT1230" s="32"/>
      <c r="AU1230" s="32"/>
      <c r="AV1230" s="32"/>
    </row>
    <row r="1231" spans="27:48" x14ac:dyDescent="0.25">
      <c r="AA1231" s="32"/>
      <c r="AB1231" s="32"/>
      <c r="AC1231" s="32"/>
      <c r="AD1231" s="32"/>
      <c r="AE1231" s="32"/>
      <c r="AF1231" s="32"/>
      <c r="AG1231" s="32"/>
      <c r="AH1231" s="32"/>
      <c r="AI1231" s="32"/>
      <c r="AJ1231" s="32"/>
      <c r="AK1231" s="32"/>
      <c r="AL1231" s="32"/>
      <c r="AM1231" s="32"/>
      <c r="AN1231" s="32"/>
      <c r="AO1231" s="32"/>
      <c r="AP1231" s="32"/>
      <c r="AQ1231" s="32"/>
      <c r="AR1231" s="32"/>
      <c r="AS1231" s="32"/>
      <c r="AT1231" s="32"/>
      <c r="AU1231" s="32"/>
      <c r="AV1231" s="32"/>
    </row>
    <row r="1232" spans="27:48" x14ac:dyDescent="0.25">
      <c r="AA1232" s="32"/>
      <c r="AB1232" s="32"/>
      <c r="AC1232" s="32"/>
      <c r="AD1232" s="32"/>
      <c r="AE1232" s="32"/>
      <c r="AF1232" s="32"/>
      <c r="AG1232" s="32"/>
      <c r="AH1232" s="32"/>
      <c r="AI1232" s="32"/>
      <c r="AJ1232" s="32"/>
      <c r="AK1232" s="32"/>
      <c r="AL1232" s="32"/>
      <c r="AM1232" s="32"/>
      <c r="AN1232" s="32"/>
      <c r="AO1232" s="32"/>
      <c r="AP1232" s="32"/>
      <c r="AQ1232" s="32"/>
      <c r="AR1232" s="32"/>
      <c r="AS1232" s="32"/>
      <c r="AT1232" s="32"/>
      <c r="AU1232" s="32"/>
      <c r="AV1232" s="32"/>
    </row>
    <row r="1233" spans="27:48" x14ac:dyDescent="0.25">
      <c r="AA1233" s="32"/>
      <c r="AB1233" s="32"/>
      <c r="AC1233" s="32"/>
      <c r="AD1233" s="32"/>
      <c r="AE1233" s="32"/>
      <c r="AF1233" s="32"/>
      <c r="AG1233" s="32"/>
      <c r="AH1233" s="32"/>
      <c r="AI1233" s="32"/>
      <c r="AJ1233" s="32"/>
      <c r="AK1233" s="32"/>
      <c r="AL1233" s="32"/>
      <c r="AM1233" s="32"/>
      <c r="AN1233" s="32"/>
      <c r="AO1233" s="32"/>
      <c r="AP1233" s="32"/>
      <c r="AQ1233" s="32"/>
      <c r="AR1233" s="32"/>
      <c r="AS1233" s="32"/>
      <c r="AT1233" s="32"/>
      <c r="AU1233" s="32"/>
      <c r="AV1233" s="32"/>
    </row>
    <row r="1234" spans="27:48" x14ac:dyDescent="0.25">
      <c r="AA1234" s="32"/>
      <c r="AB1234" s="32"/>
      <c r="AC1234" s="32"/>
      <c r="AD1234" s="32"/>
      <c r="AE1234" s="32"/>
      <c r="AF1234" s="32"/>
      <c r="AG1234" s="32"/>
      <c r="AH1234" s="32"/>
      <c r="AI1234" s="32"/>
      <c r="AJ1234" s="32"/>
      <c r="AK1234" s="32"/>
      <c r="AL1234" s="32"/>
      <c r="AM1234" s="32"/>
      <c r="AN1234" s="32"/>
      <c r="AO1234" s="32"/>
      <c r="AP1234" s="32"/>
      <c r="AQ1234" s="32"/>
      <c r="AR1234" s="32"/>
      <c r="AS1234" s="32"/>
      <c r="AT1234" s="32"/>
      <c r="AU1234" s="32"/>
      <c r="AV1234" s="32"/>
    </row>
    <row r="1235" spans="27:48" x14ac:dyDescent="0.25">
      <c r="AA1235" s="32"/>
      <c r="AB1235" s="32"/>
      <c r="AC1235" s="32"/>
      <c r="AD1235" s="32"/>
      <c r="AE1235" s="32"/>
      <c r="AF1235" s="32"/>
      <c r="AG1235" s="32"/>
      <c r="AH1235" s="32"/>
      <c r="AI1235" s="32"/>
      <c r="AJ1235" s="32"/>
      <c r="AK1235" s="32"/>
      <c r="AL1235" s="32"/>
      <c r="AM1235" s="32"/>
      <c r="AN1235" s="32"/>
      <c r="AO1235" s="32"/>
      <c r="AP1235" s="32"/>
      <c r="AQ1235" s="32"/>
      <c r="AR1235" s="32"/>
      <c r="AS1235" s="32"/>
      <c r="AT1235" s="32"/>
      <c r="AU1235" s="32"/>
      <c r="AV1235" s="32"/>
    </row>
    <row r="1236" spans="27:48" x14ac:dyDescent="0.25">
      <c r="AA1236" s="32"/>
      <c r="AB1236" s="32"/>
      <c r="AC1236" s="32"/>
      <c r="AD1236" s="32"/>
      <c r="AE1236" s="32"/>
      <c r="AF1236" s="32"/>
      <c r="AG1236" s="32"/>
      <c r="AH1236" s="32"/>
      <c r="AI1236" s="32"/>
      <c r="AJ1236" s="32"/>
      <c r="AK1236" s="32"/>
      <c r="AL1236" s="32"/>
      <c r="AM1236" s="32"/>
      <c r="AN1236" s="32"/>
      <c r="AO1236" s="32"/>
      <c r="AP1236" s="32"/>
      <c r="AQ1236" s="32"/>
      <c r="AR1236" s="32"/>
      <c r="AS1236" s="32"/>
      <c r="AT1236" s="32"/>
      <c r="AU1236" s="32"/>
      <c r="AV1236" s="32"/>
    </row>
    <row r="1237" spans="27:48" x14ac:dyDescent="0.25">
      <c r="AA1237" s="32"/>
      <c r="AB1237" s="32"/>
      <c r="AC1237" s="32"/>
      <c r="AD1237" s="32"/>
      <c r="AE1237" s="32"/>
      <c r="AF1237" s="32"/>
      <c r="AG1237" s="32"/>
      <c r="AH1237" s="32"/>
      <c r="AI1237" s="32"/>
      <c r="AJ1237" s="32"/>
      <c r="AK1237" s="32"/>
      <c r="AL1237" s="32"/>
      <c r="AM1237" s="32"/>
      <c r="AN1237" s="32"/>
      <c r="AO1237" s="32"/>
      <c r="AP1237" s="32"/>
      <c r="AQ1237" s="32"/>
      <c r="AR1237" s="32"/>
      <c r="AS1237" s="32"/>
      <c r="AT1237" s="32"/>
      <c r="AU1237" s="32"/>
      <c r="AV1237" s="32"/>
    </row>
    <row r="1238" spans="27:48" x14ac:dyDescent="0.25">
      <c r="AA1238" s="32"/>
      <c r="AB1238" s="32"/>
      <c r="AC1238" s="32"/>
      <c r="AD1238" s="32"/>
      <c r="AE1238" s="32"/>
      <c r="AF1238" s="32"/>
      <c r="AG1238" s="32"/>
      <c r="AH1238" s="32"/>
      <c r="AI1238" s="32"/>
      <c r="AJ1238" s="32"/>
      <c r="AK1238" s="32"/>
      <c r="AL1238" s="32"/>
      <c r="AM1238" s="32"/>
      <c r="AN1238" s="32"/>
      <c r="AO1238" s="32"/>
      <c r="AP1238" s="32"/>
      <c r="AQ1238" s="32"/>
      <c r="AR1238" s="32"/>
      <c r="AS1238" s="32"/>
      <c r="AT1238" s="32"/>
      <c r="AU1238" s="32"/>
      <c r="AV1238" s="32"/>
    </row>
    <row r="1239" spans="27:48" x14ac:dyDescent="0.25">
      <c r="AA1239" s="32"/>
      <c r="AB1239" s="32"/>
      <c r="AC1239" s="32"/>
      <c r="AD1239" s="32"/>
      <c r="AE1239" s="32"/>
      <c r="AF1239" s="32"/>
      <c r="AG1239" s="32"/>
      <c r="AH1239" s="32"/>
      <c r="AI1239" s="32"/>
      <c r="AJ1239" s="32"/>
      <c r="AK1239" s="32"/>
      <c r="AL1239" s="32"/>
      <c r="AM1239" s="32"/>
      <c r="AN1239" s="32"/>
      <c r="AO1239" s="32"/>
      <c r="AP1239" s="32"/>
      <c r="AQ1239" s="32"/>
      <c r="AR1239" s="32"/>
      <c r="AS1239" s="32"/>
      <c r="AT1239" s="32"/>
      <c r="AU1239" s="32"/>
      <c r="AV1239" s="32"/>
    </row>
    <row r="1240" spans="27:48" x14ac:dyDescent="0.25">
      <c r="AA1240" s="32"/>
      <c r="AB1240" s="32"/>
      <c r="AC1240" s="32"/>
      <c r="AD1240" s="32"/>
      <c r="AE1240" s="32"/>
      <c r="AF1240" s="32"/>
      <c r="AG1240" s="32"/>
      <c r="AH1240" s="32"/>
      <c r="AI1240" s="32"/>
      <c r="AJ1240" s="32"/>
      <c r="AK1240" s="32"/>
      <c r="AL1240" s="32"/>
      <c r="AM1240" s="32"/>
      <c r="AN1240" s="32"/>
      <c r="AO1240" s="32"/>
      <c r="AP1240" s="32"/>
      <c r="AQ1240" s="32"/>
      <c r="AR1240" s="32"/>
      <c r="AS1240" s="32"/>
      <c r="AT1240" s="32"/>
      <c r="AU1240" s="32"/>
      <c r="AV1240" s="32"/>
    </row>
    <row r="1241" spans="27:48" x14ac:dyDescent="0.25">
      <c r="AA1241" s="32"/>
      <c r="AB1241" s="32"/>
      <c r="AC1241" s="32"/>
      <c r="AD1241" s="32"/>
      <c r="AE1241" s="32"/>
      <c r="AF1241" s="32"/>
      <c r="AG1241" s="32"/>
      <c r="AH1241" s="32"/>
      <c r="AI1241" s="32"/>
      <c r="AJ1241" s="32"/>
      <c r="AK1241" s="32"/>
      <c r="AL1241" s="32"/>
      <c r="AM1241" s="32"/>
      <c r="AN1241" s="32"/>
      <c r="AO1241" s="32"/>
      <c r="AP1241" s="32"/>
      <c r="AQ1241" s="32"/>
      <c r="AR1241" s="32"/>
      <c r="AS1241" s="32"/>
      <c r="AT1241" s="32"/>
      <c r="AU1241" s="32"/>
      <c r="AV1241" s="32"/>
    </row>
    <row r="1242" spans="27:48" x14ac:dyDescent="0.25">
      <c r="AA1242" s="32"/>
      <c r="AB1242" s="32"/>
      <c r="AC1242" s="32"/>
      <c r="AD1242" s="32"/>
      <c r="AE1242" s="32"/>
      <c r="AF1242" s="32"/>
      <c r="AG1242" s="32"/>
      <c r="AH1242" s="32"/>
      <c r="AI1242" s="32"/>
      <c r="AJ1242" s="32"/>
      <c r="AK1242" s="32"/>
      <c r="AL1242" s="32"/>
      <c r="AM1242" s="32"/>
      <c r="AN1242" s="32"/>
      <c r="AO1242" s="32"/>
      <c r="AP1242" s="32"/>
      <c r="AQ1242" s="32"/>
      <c r="AR1242" s="32"/>
      <c r="AS1242" s="32"/>
      <c r="AT1242" s="32"/>
      <c r="AU1242" s="32"/>
      <c r="AV1242" s="32"/>
    </row>
    <row r="1243" spans="27:48" x14ac:dyDescent="0.25">
      <c r="AA1243" s="32"/>
      <c r="AB1243" s="32"/>
      <c r="AC1243" s="32"/>
      <c r="AD1243" s="32"/>
      <c r="AE1243" s="32"/>
      <c r="AF1243" s="32"/>
      <c r="AG1243" s="32"/>
      <c r="AH1243" s="32"/>
      <c r="AI1243" s="32"/>
      <c r="AJ1243" s="32"/>
      <c r="AK1243" s="32"/>
      <c r="AL1243" s="32"/>
      <c r="AM1243" s="32"/>
      <c r="AN1243" s="32"/>
      <c r="AO1243" s="32"/>
      <c r="AP1243" s="32"/>
      <c r="AQ1243" s="32"/>
      <c r="AR1243" s="32"/>
      <c r="AS1243" s="32"/>
      <c r="AT1243" s="32"/>
      <c r="AU1243" s="32"/>
      <c r="AV1243" s="32"/>
    </row>
    <row r="1244" spans="27:48" x14ac:dyDescent="0.25">
      <c r="AA1244" s="32"/>
      <c r="AB1244" s="32"/>
      <c r="AC1244" s="32"/>
      <c r="AD1244" s="32"/>
      <c r="AE1244" s="32"/>
      <c r="AF1244" s="32"/>
      <c r="AG1244" s="32"/>
      <c r="AH1244" s="32"/>
      <c r="AI1244" s="32"/>
      <c r="AJ1244" s="32"/>
      <c r="AK1244" s="32"/>
      <c r="AL1244" s="32"/>
      <c r="AM1244" s="32"/>
      <c r="AN1244" s="32"/>
      <c r="AO1244" s="32"/>
      <c r="AP1244" s="32"/>
      <c r="AQ1244" s="32"/>
      <c r="AR1244" s="32"/>
      <c r="AS1244" s="32"/>
      <c r="AT1244" s="32"/>
      <c r="AU1244" s="32"/>
      <c r="AV1244" s="32"/>
    </row>
    <row r="1245" spans="27:48" x14ac:dyDescent="0.25">
      <c r="AA1245" s="32"/>
      <c r="AB1245" s="32"/>
      <c r="AC1245" s="32"/>
      <c r="AD1245" s="32"/>
      <c r="AE1245" s="32"/>
      <c r="AF1245" s="32"/>
      <c r="AG1245" s="32"/>
      <c r="AH1245" s="32"/>
      <c r="AI1245" s="32"/>
      <c r="AJ1245" s="32"/>
      <c r="AK1245" s="32"/>
      <c r="AL1245" s="32"/>
      <c r="AM1245" s="32"/>
      <c r="AN1245" s="32"/>
      <c r="AO1245" s="32"/>
      <c r="AP1245" s="32"/>
      <c r="AQ1245" s="32"/>
      <c r="AR1245" s="32"/>
      <c r="AS1245" s="32"/>
      <c r="AT1245" s="32"/>
      <c r="AU1245" s="32"/>
      <c r="AV1245" s="32"/>
    </row>
    <row r="1246" spans="27:48" x14ac:dyDescent="0.25">
      <c r="AA1246" s="32"/>
      <c r="AB1246" s="32"/>
      <c r="AC1246" s="32"/>
      <c r="AD1246" s="32"/>
      <c r="AE1246" s="32"/>
      <c r="AF1246" s="32"/>
      <c r="AG1246" s="32"/>
      <c r="AH1246" s="32"/>
      <c r="AI1246" s="32"/>
      <c r="AJ1246" s="32"/>
      <c r="AK1246" s="32"/>
      <c r="AL1246" s="32"/>
      <c r="AM1246" s="32"/>
      <c r="AN1246" s="32"/>
      <c r="AO1246" s="32"/>
      <c r="AP1246" s="32"/>
      <c r="AQ1246" s="32"/>
      <c r="AR1246" s="32"/>
      <c r="AS1246" s="32"/>
      <c r="AT1246" s="32"/>
      <c r="AU1246" s="32"/>
      <c r="AV1246" s="32"/>
    </row>
    <row r="1247" spans="27:48" x14ac:dyDescent="0.25">
      <c r="AA1247" s="32"/>
      <c r="AB1247" s="32"/>
      <c r="AC1247" s="32"/>
      <c r="AD1247" s="32"/>
      <c r="AE1247" s="32"/>
      <c r="AF1247" s="32"/>
      <c r="AG1247" s="32"/>
      <c r="AH1247" s="32"/>
      <c r="AI1247" s="32"/>
      <c r="AJ1247" s="32"/>
      <c r="AK1247" s="32"/>
      <c r="AL1247" s="32"/>
      <c r="AM1247" s="32"/>
      <c r="AN1247" s="32"/>
      <c r="AO1247" s="32"/>
      <c r="AP1247" s="32"/>
      <c r="AQ1247" s="32"/>
      <c r="AR1247" s="32"/>
      <c r="AS1247" s="32"/>
      <c r="AT1247" s="32"/>
      <c r="AU1247" s="32"/>
      <c r="AV1247" s="32"/>
    </row>
    <row r="1248" spans="27:48" x14ac:dyDescent="0.25">
      <c r="AA1248" s="32"/>
      <c r="AB1248" s="32"/>
      <c r="AC1248" s="32"/>
      <c r="AD1248" s="32"/>
      <c r="AE1248" s="32"/>
      <c r="AF1248" s="32"/>
      <c r="AG1248" s="32"/>
      <c r="AH1248" s="32"/>
      <c r="AI1248" s="32"/>
      <c r="AJ1248" s="32"/>
      <c r="AK1248" s="32"/>
      <c r="AL1248" s="32"/>
      <c r="AM1248" s="32"/>
      <c r="AN1248" s="32"/>
      <c r="AO1248" s="32"/>
      <c r="AP1248" s="32"/>
      <c r="AQ1248" s="32"/>
      <c r="AR1248" s="32"/>
      <c r="AS1248" s="32"/>
      <c r="AT1248" s="32"/>
      <c r="AU1248" s="32"/>
      <c r="AV1248" s="32"/>
    </row>
    <row r="1249" spans="27:48" x14ac:dyDescent="0.25">
      <c r="AA1249" s="32"/>
      <c r="AB1249" s="32"/>
      <c r="AC1249" s="32"/>
      <c r="AD1249" s="32"/>
      <c r="AE1249" s="32"/>
      <c r="AF1249" s="32"/>
      <c r="AG1249" s="32"/>
      <c r="AH1249" s="32"/>
      <c r="AI1249" s="32"/>
      <c r="AJ1249" s="32"/>
      <c r="AK1249" s="32"/>
      <c r="AL1249" s="32"/>
      <c r="AM1249" s="32"/>
      <c r="AN1249" s="32"/>
      <c r="AO1249" s="32"/>
      <c r="AP1249" s="32"/>
      <c r="AQ1249" s="32"/>
      <c r="AR1249" s="32"/>
      <c r="AS1249" s="32"/>
      <c r="AT1249" s="32"/>
      <c r="AU1249" s="32"/>
      <c r="AV1249" s="32"/>
    </row>
    <row r="1250" spans="27:48" x14ac:dyDescent="0.25">
      <c r="AA1250" s="32"/>
      <c r="AB1250" s="32"/>
      <c r="AC1250" s="32"/>
      <c r="AD1250" s="32"/>
      <c r="AE1250" s="32"/>
      <c r="AF1250" s="32"/>
      <c r="AG1250" s="32"/>
      <c r="AH1250" s="32"/>
      <c r="AI1250" s="32"/>
      <c r="AJ1250" s="32"/>
      <c r="AK1250" s="32"/>
      <c r="AL1250" s="32"/>
      <c r="AM1250" s="32"/>
      <c r="AN1250" s="32"/>
      <c r="AO1250" s="32"/>
      <c r="AP1250" s="32"/>
      <c r="AQ1250" s="32"/>
      <c r="AR1250" s="32"/>
      <c r="AS1250" s="32"/>
      <c r="AT1250" s="32"/>
      <c r="AU1250" s="32"/>
      <c r="AV1250" s="32"/>
    </row>
    <row r="1251" spans="27:48" x14ac:dyDescent="0.25">
      <c r="AA1251" s="32"/>
      <c r="AB1251" s="32"/>
      <c r="AC1251" s="32"/>
      <c r="AD1251" s="32"/>
      <c r="AE1251" s="32"/>
      <c r="AF1251" s="32"/>
      <c r="AG1251" s="32"/>
      <c r="AH1251" s="32"/>
      <c r="AI1251" s="32"/>
      <c r="AJ1251" s="32"/>
      <c r="AK1251" s="32"/>
      <c r="AL1251" s="32"/>
      <c r="AM1251" s="32"/>
      <c r="AN1251" s="32"/>
      <c r="AO1251" s="32"/>
      <c r="AP1251" s="32"/>
      <c r="AQ1251" s="32"/>
      <c r="AR1251" s="32"/>
      <c r="AS1251" s="32"/>
      <c r="AT1251" s="32"/>
      <c r="AU1251" s="32"/>
      <c r="AV1251" s="32"/>
    </row>
    <row r="1252" spans="27:48" x14ac:dyDescent="0.25">
      <c r="AA1252" s="32"/>
      <c r="AB1252" s="32"/>
      <c r="AC1252" s="32"/>
      <c r="AD1252" s="32"/>
      <c r="AE1252" s="32"/>
      <c r="AF1252" s="32"/>
      <c r="AG1252" s="32"/>
      <c r="AH1252" s="32"/>
      <c r="AI1252" s="32"/>
      <c r="AJ1252" s="32"/>
      <c r="AK1252" s="32"/>
      <c r="AL1252" s="32"/>
      <c r="AM1252" s="32"/>
      <c r="AN1252" s="32"/>
      <c r="AO1252" s="32"/>
      <c r="AP1252" s="32"/>
      <c r="AQ1252" s="32"/>
      <c r="AR1252" s="32"/>
      <c r="AS1252" s="32"/>
      <c r="AT1252" s="32"/>
      <c r="AU1252" s="32"/>
      <c r="AV1252" s="32"/>
    </row>
    <row r="1253" spans="27:48" x14ac:dyDescent="0.25">
      <c r="AA1253" s="32"/>
      <c r="AB1253" s="32"/>
      <c r="AC1253" s="32"/>
      <c r="AD1253" s="32"/>
      <c r="AE1253" s="32"/>
      <c r="AF1253" s="32"/>
      <c r="AG1253" s="32"/>
      <c r="AH1253" s="32"/>
      <c r="AI1253" s="32"/>
      <c r="AJ1253" s="32"/>
      <c r="AK1253" s="32"/>
      <c r="AL1253" s="32"/>
      <c r="AM1253" s="32"/>
      <c r="AN1253" s="32"/>
      <c r="AO1253" s="32"/>
      <c r="AP1253" s="32"/>
      <c r="AQ1253" s="32"/>
      <c r="AR1253" s="32"/>
      <c r="AS1253" s="32"/>
      <c r="AT1253" s="32"/>
      <c r="AU1253" s="32"/>
      <c r="AV1253" s="32"/>
    </row>
    <row r="1254" spans="27:48" x14ac:dyDescent="0.25">
      <c r="AA1254" s="32"/>
      <c r="AB1254" s="32"/>
      <c r="AC1254" s="32"/>
      <c r="AD1254" s="32"/>
      <c r="AE1254" s="32"/>
      <c r="AF1254" s="32"/>
      <c r="AG1254" s="32"/>
      <c r="AH1254" s="32"/>
      <c r="AI1254" s="32"/>
      <c r="AJ1254" s="32"/>
      <c r="AK1254" s="32"/>
      <c r="AL1254" s="32"/>
      <c r="AM1254" s="32"/>
      <c r="AN1254" s="32"/>
      <c r="AO1254" s="32"/>
      <c r="AP1254" s="32"/>
      <c r="AQ1254" s="32"/>
      <c r="AR1254" s="32"/>
      <c r="AS1254" s="32"/>
      <c r="AT1254" s="32"/>
      <c r="AU1254" s="32"/>
      <c r="AV1254" s="32"/>
    </row>
    <row r="1255" spans="27:48" x14ac:dyDescent="0.25">
      <c r="AA1255" s="32"/>
      <c r="AB1255" s="32"/>
      <c r="AC1255" s="32"/>
      <c r="AD1255" s="32"/>
      <c r="AE1255" s="32"/>
      <c r="AF1255" s="32"/>
      <c r="AG1255" s="32"/>
      <c r="AH1255" s="32"/>
      <c r="AI1255" s="32"/>
      <c r="AJ1255" s="32"/>
      <c r="AK1255" s="32"/>
      <c r="AL1255" s="32"/>
      <c r="AM1255" s="32"/>
      <c r="AN1255" s="32"/>
      <c r="AO1255" s="32"/>
      <c r="AP1255" s="32"/>
      <c r="AQ1255" s="32"/>
      <c r="AR1255" s="32"/>
      <c r="AS1255" s="32"/>
      <c r="AT1255" s="32"/>
      <c r="AU1255" s="32"/>
      <c r="AV1255" s="32"/>
    </row>
    <row r="1256" spans="27:48" x14ac:dyDescent="0.25">
      <c r="AA1256" s="32"/>
      <c r="AB1256" s="32"/>
      <c r="AC1256" s="32"/>
      <c r="AD1256" s="32"/>
      <c r="AE1256" s="32"/>
      <c r="AF1256" s="32"/>
      <c r="AG1256" s="32"/>
      <c r="AH1256" s="32"/>
      <c r="AI1256" s="32"/>
      <c r="AJ1256" s="32"/>
      <c r="AK1256" s="32"/>
      <c r="AL1256" s="32"/>
      <c r="AM1256" s="32"/>
      <c r="AN1256" s="32"/>
      <c r="AO1256" s="32"/>
      <c r="AP1256" s="32"/>
      <c r="AQ1256" s="32"/>
      <c r="AR1256" s="32"/>
      <c r="AS1256" s="32"/>
      <c r="AT1256" s="32"/>
      <c r="AU1256" s="32"/>
      <c r="AV1256" s="32"/>
    </row>
    <row r="1257" spans="27:48" x14ac:dyDescent="0.25">
      <c r="AA1257" s="32"/>
      <c r="AB1257" s="32"/>
      <c r="AC1257" s="32"/>
      <c r="AD1257" s="32"/>
      <c r="AE1257" s="32"/>
      <c r="AF1257" s="32"/>
      <c r="AG1257" s="32"/>
      <c r="AH1257" s="32"/>
      <c r="AI1257" s="32"/>
      <c r="AJ1257" s="32"/>
      <c r="AK1257" s="32"/>
      <c r="AL1257" s="32"/>
      <c r="AM1257" s="32"/>
      <c r="AN1257" s="32"/>
      <c r="AO1257" s="32"/>
      <c r="AP1257" s="32"/>
      <c r="AQ1257" s="32"/>
      <c r="AR1257" s="32"/>
      <c r="AS1257" s="32"/>
      <c r="AT1257" s="32"/>
      <c r="AU1257" s="32"/>
      <c r="AV1257" s="32"/>
    </row>
    <row r="1258" spans="27:48" x14ac:dyDescent="0.25">
      <c r="AA1258" s="32"/>
      <c r="AB1258" s="32"/>
      <c r="AC1258" s="32"/>
      <c r="AD1258" s="32"/>
      <c r="AE1258" s="32"/>
      <c r="AF1258" s="32"/>
      <c r="AG1258" s="32"/>
      <c r="AH1258" s="32"/>
      <c r="AI1258" s="32"/>
      <c r="AJ1258" s="32"/>
      <c r="AK1258" s="32"/>
      <c r="AL1258" s="32"/>
      <c r="AM1258" s="32"/>
      <c r="AN1258" s="32"/>
      <c r="AO1258" s="32"/>
      <c r="AP1258" s="32"/>
      <c r="AQ1258" s="32"/>
      <c r="AR1258" s="32"/>
      <c r="AS1258" s="32"/>
      <c r="AT1258" s="32"/>
      <c r="AU1258" s="32"/>
      <c r="AV1258" s="32"/>
    </row>
    <row r="1259" spans="27:48" x14ac:dyDescent="0.25">
      <c r="AA1259" s="32"/>
      <c r="AB1259" s="32"/>
      <c r="AC1259" s="32"/>
      <c r="AD1259" s="32"/>
      <c r="AE1259" s="32"/>
      <c r="AF1259" s="32"/>
      <c r="AG1259" s="32"/>
      <c r="AH1259" s="32"/>
      <c r="AI1259" s="32"/>
      <c r="AJ1259" s="32"/>
      <c r="AK1259" s="32"/>
      <c r="AL1259" s="32"/>
      <c r="AM1259" s="32"/>
      <c r="AN1259" s="32"/>
      <c r="AO1259" s="32"/>
      <c r="AP1259" s="32"/>
      <c r="AQ1259" s="32"/>
      <c r="AR1259" s="32"/>
      <c r="AS1259" s="32"/>
      <c r="AT1259" s="32"/>
      <c r="AU1259" s="32"/>
      <c r="AV1259" s="32"/>
    </row>
    <row r="1260" spans="27:48" x14ac:dyDescent="0.25">
      <c r="AA1260" s="32"/>
      <c r="AB1260" s="32"/>
      <c r="AC1260" s="32"/>
      <c r="AD1260" s="32"/>
      <c r="AE1260" s="32"/>
      <c r="AF1260" s="32"/>
      <c r="AG1260" s="32"/>
      <c r="AH1260" s="32"/>
      <c r="AI1260" s="32"/>
      <c r="AJ1260" s="32"/>
      <c r="AK1260" s="32"/>
      <c r="AL1260" s="32"/>
      <c r="AM1260" s="32"/>
      <c r="AN1260" s="32"/>
      <c r="AO1260" s="32"/>
      <c r="AP1260" s="32"/>
      <c r="AQ1260" s="32"/>
      <c r="AR1260" s="32"/>
      <c r="AS1260" s="32"/>
      <c r="AT1260" s="32"/>
      <c r="AU1260" s="32"/>
      <c r="AV1260" s="32"/>
    </row>
    <row r="1261" spans="27:48" x14ac:dyDescent="0.25">
      <c r="AA1261" s="32"/>
      <c r="AB1261" s="32"/>
      <c r="AC1261" s="32"/>
      <c r="AD1261" s="32"/>
      <c r="AE1261" s="32"/>
      <c r="AF1261" s="32"/>
      <c r="AG1261" s="32"/>
      <c r="AH1261" s="32"/>
      <c r="AI1261" s="32"/>
      <c r="AJ1261" s="32"/>
      <c r="AK1261" s="32"/>
      <c r="AL1261" s="32"/>
      <c r="AM1261" s="32"/>
      <c r="AN1261" s="32"/>
      <c r="AO1261" s="32"/>
      <c r="AP1261" s="32"/>
      <c r="AQ1261" s="32"/>
      <c r="AR1261" s="32"/>
      <c r="AS1261" s="32"/>
      <c r="AT1261" s="32"/>
      <c r="AU1261" s="32"/>
      <c r="AV1261" s="32"/>
    </row>
    <row r="1262" spans="27:48" x14ac:dyDescent="0.25">
      <c r="AA1262" s="32"/>
      <c r="AB1262" s="32"/>
      <c r="AC1262" s="32"/>
      <c r="AD1262" s="32"/>
      <c r="AE1262" s="32"/>
      <c r="AF1262" s="32"/>
      <c r="AG1262" s="32"/>
      <c r="AH1262" s="32"/>
      <c r="AI1262" s="32"/>
      <c r="AJ1262" s="32"/>
      <c r="AK1262" s="32"/>
      <c r="AL1262" s="32"/>
      <c r="AM1262" s="32"/>
      <c r="AN1262" s="32"/>
      <c r="AO1262" s="32"/>
      <c r="AP1262" s="32"/>
      <c r="AQ1262" s="32"/>
      <c r="AR1262" s="32"/>
      <c r="AS1262" s="32"/>
      <c r="AT1262" s="32"/>
      <c r="AU1262" s="32"/>
      <c r="AV1262" s="32"/>
    </row>
    <row r="1263" spans="27:48" x14ac:dyDescent="0.25">
      <c r="AA1263" s="32"/>
      <c r="AB1263" s="32"/>
      <c r="AC1263" s="32"/>
      <c r="AD1263" s="32"/>
      <c r="AE1263" s="32"/>
      <c r="AF1263" s="32"/>
      <c r="AG1263" s="32"/>
      <c r="AH1263" s="32"/>
      <c r="AI1263" s="32"/>
      <c r="AJ1263" s="32"/>
      <c r="AK1263" s="32"/>
      <c r="AL1263" s="32"/>
      <c r="AM1263" s="32"/>
      <c r="AN1263" s="32"/>
      <c r="AO1263" s="32"/>
      <c r="AP1263" s="32"/>
      <c r="AQ1263" s="32"/>
      <c r="AR1263" s="32"/>
      <c r="AS1263" s="32"/>
      <c r="AT1263" s="32"/>
      <c r="AU1263" s="32"/>
      <c r="AV1263" s="32"/>
    </row>
    <row r="1264" spans="27:48" x14ac:dyDescent="0.25">
      <c r="AA1264" s="32"/>
      <c r="AB1264" s="32"/>
      <c r="AC1264" s="32"/>
      <c r="AD1264" s="32"/>
      <c r="AE1264" s="32"/>
      <c r="AF1264" s="32"/>
      <c r="AG1264" s="32"/>
      <c r="AH1264" s="32"/>
      <c r="AI1264" s="32"/>
      <c r="AJ1264" s="32"/>
      <c r="AK1264" s="32"/>
      <c r="AL1264" s="32"/>
      <c r="AM1264" s="32"/>
      <c r="AN1264" s="32"/>
      <c r="AO1264" s="32"/>
      <c r="AP1264" s="32"/>
      <c r="AQ1264" s="32"/>
      <c r="AR1264" s="32"/>
      <c r="AS1264" s="32"/>
      <c r="AT1264" s="32"/>
      <c r="AU1264" s="32"/>
      <c r="AV1264" s="32"/>
    </row>
    <row r="1265" spans="27:48" x14ac:dyDescent="0.25">
      <c r="AA1265" s="32"/>
      <c r="AB1265" s="32"/>
      <c r="AC1265" s="32"/>
      <c r="AD1265" s="32"/>
      <c r="AE1265" s="32"/>
      <c r="AF1265" s="32"/>
      <c r="AG1265" s="32"/>
      <c r="AH1265" s="32"/>
      <c r="AI1265" s="32"/>
      <c r="AJ1265" s="32"/>
      <c r="AK1265" s="32"/>
      <c r="AL1265" s="32"/>
      <c r="AM1265" s="32"/>
      <c r="AN1265" s="32"/>
      <c r="AO1265" s="32"/>
      <c r="AP1265" s="32"/>
      <c r="AQ1265" s="32"/>
      <c r="AR1265" s="32"/>
      <c r="AS1265" s="32"/>
      <c r="AT1265" s="32"/>
      <c r="AU1265" s="32"/>
      <c r="AV1265" s="32"/>
    </row>
    <row r="1266" spans="27:48" x14ac:dyDescent="0.25">
      <c r="AA1266" s="32"/>
      <c r="AB1266" s="32"/>
      <c r="AC1266" s="32"/>
      <c r="AD1266" s="32"/>
      <c r="AE1266" s="32"/>
      <c r="AF1266" s="32"/>
      <c r="AG1266" s="32"/>
      <c r="AH1266" s="32"/>
      <c r="AI1266" s="32"/>
      <c r="AJ1266" s="32"/>
      <c r="AK1266" s="32"/>
      <c r="AL1266" s="32"/>
      <c r="AM1266" s="32"/>
      <c r="AN1266" s="32"/>
      <c r="AO1266" s="32"/>
      <c r="AP1266" s="32"/>
      <c r="AQ1266" s="32"/>
      <c r="AR1266" s="32"/>
      <c r="AS1266" s="32"/>
      <c r="AT1266" s="32"/>
      <c r="AU1266" s="32"/>
      <c r="AV1266" s="32"/>
    </row>
    <row r="1267" spans="27:48" x14ac:dyDescent="0.25">
      <c r="AA1267" s="32"/>
      <c r="AB1267" s="32"/>
      <c r="AC1267" s="32"/>
      <c r="AD1267" s="32"/>
      <c r="AE1267" s="32"/>
      <c r="AF1267" s="32"/>
      <c r="AG1267" s="32"/>
      <c r="AH1267" s="32"/>
      <c r="AI1267" s="32"/>
      <c r="AJ1267" s="32"/>
      <c r="AK1267" s="32"/>
      <c r="AL1267" s="32"/>
      <c r="AM1267" s="32"/>
      <c r="AN1267" s="32"/>
      <c r="AO1267" s="32"/>
      <c r="AP1267" s="32"/>
      <c r="AQ1267" s="32"/>
      <c r="AR1267" s="32"/>
      <c r="AS1267" s="32"/>
      <c r="AT1267" s="32"/>
      <c r="AU1267" s="32"/>
      <c r="AV1267" s="32"/>
    </row>
    <row r="1268" spans="27:48" x14ac:dyDescent="0.25">
      <c r="AA1268" s="32"/>
      <c r="AB1268" s="32"/>
      <c r="AC1268" s="32"/>
      <c r="AD1268" s="32"/>
      <c r="AE1268" s="32"/>
      <c r="AF1268" s="32"/>
      <c r="AG1268" s="32"/>
      <c r="AH1268" s="32"/>
      <c r="AI1268" s="32"/>
      <c r="AJ1268" s="32"/>
      <c r="AK1268" s="32"/>
      <c r="AL1268" s="32"/>
      <c r="AM1268" s="32"/>
      <c r="AN1268" s="32"/>
      <c r="AO1268" s="32"/>
      <c r="AP1268" s="32"/>
      <c r="AQ1268" s="32"/>
      <c r="AR1268" s="32"/>
      <c r="AS1268" s="32"/>
      <c r="AT1268" s="32"/>
      <c r="AU1268" s="32"/>
      <c r="AV1268" s="32"/>
    </row>
    <row r="1269" spans="27:48" x14ac:dyDescent="0.25">
      <c r="AA1269" s="32"/>
      <c r="AB1269" s="32"/>
      <c r="AC1269" s="32"/>
      <c r="AD1269" s="32"/>
      <c r="AE1269" s="32"/>
      <c r="AF1269" s="32"/>
      <c r="AG1269" s="32"/>
      <c r="AH1269" s="32"/>
      <c r="AI1269" s="32"/>
      <c r="AJ1269" s="32"/>
      <c r="AK1269" s="32"/>
      <c r="AL1269" s="32"/>
      <c r="AM1269" s="32"/>
      <c r="AN1269" s="32"/>
      <c r="AO1269" s="32"/>
      <c r="AP1269" s="32"/>
      <c r="AQ1269" s="32"/>
      <c r="AR1269" s="32"/>
      <c r="AS1269" s="32"/>
      <c r="AT1269" s="32"/>
      <c r="AU1269" s="32"/>
      <c r="AV1269" s="32"/>
    </row>
    <row r="1270" spans="27:48" x14ac:dyDescent="0.25">
      <c r="AA1270" s="32"/>
      <c r="AB1270" s="32"/>
      <c r="AC1270" s="32"/>
      <c r="AD1270" s="32"/>
      <c r="AE1270" s="32"/>
      <c r="AF1270" s="32"/>
      <c r="AG1270" s="32"/>
      <c r="AH1270" s="32"/>
      <c r="AI1270" s="32"/>
      <c r="AJ1270" s="32"/>
      <c r="AK1270" s="32"/>
      <c r="AL1270" s="32"/>
      <c r="AM1270" s="32"/>
      <c r="AN1270" s="32"/>
      <c r="AO1270" s="32"/>
      <c r="AP1270" s="32"/>
      <c r="AQ1270" s="32"/>
      <c r="AR1270" s="32"/>
      <c r="AS1270" s="32"/>
      <c r="AT1270" s="32"/>
      <c r="AU1270" s="32"/>
      <c r="AV1270" s="32"/>
    </row>
    <row r="1271" spans="27:48" x14ac:dyDescent="0.25">
      <c r="AA1271" s="32"/>
      <c r="AB1271" s="32"/>
      <c r="AC1271" s="32"/>
      <c r="AD1271" s="32"/>
      <c r="AE1271" s="32"/>
      <c r="AF1271" s="32"/>
      <c r="AG1271" s="32"/>
      <c r="AH1271" s="32"/>
      <c r="AI1271" s="32"/>
      <c r="AJ1271" s="32"/>
      <c r="AK1271" s="32"/>
      <c r="AL1271" s="32"/>
      <c r="AM1271" s="32"/>
      <c r="AN1271" s="32"/>
      <c r="AO1271" s="32"/>
      <c r="AP1271" s="32"/>
      <c r="AQ1271" s="32"/>
      <c r="AR1271" s="32"/>
      <c r="AS1271" s="32"/>
      <c r="AT1271" s="32"/>
      <c r="AU1271" s="32"/>
      <c r="AV1271" s="32"/>
    </row>
    <row r="1272" spans="27:48" x14ac:dyDescent="0.25">
      <c r="AA1272" s="32"/>
      <c r="AB1272" s="32"/>
      <c r="AC1272" s="32"/>
      <c r="AD1272" s="32"/>
      <c r="AE1272" s="32"/>
      <c r="AF1272" s="32"/>
      <c r="AG1272" s="32"/>
      <c r="AH1272" s="32"/>
      <c r="AI1272" s="32"/>
      <c r="AJ1272" s="32"/>
      <c r="AK1272" s="32"/>
      <c r="AL1272" s="32"/>
      <c r="AM1272" s="32"/>
      <c r="AN1272" s="32"/>
      <c r="AO1272" s="32"/>
      <c r="AP1272" s="32"/>
      <c r="AQ1272" s="32"/>
      <c r="AR1272" s="32"/>
      <c r="AS1272" s="32"/>
      <c r="AT1272" s="32"/>
      <c r="AU1272" s="32"/>
      <c r="AV1272" s="32"/>
    </row>
    <row r="1273" spans="27:48" x14ac:dyDescent="0.25">
      <c r="AA1273" s="32"/>
      <c r="AB1273" s="32"/>
      <c r="AC1273" s="32"/>
      <c r="AD1273" s="32"/>
      <c r="AE1273" s="32"/>
      <c r="AF1273" s="32"/>
      <c r="AG1273" s="32"/>
      <c r="AH1273" s="32"/>
      <c r="AI1273" s="32"/>
      <c r="AJ1273" s="32"/>
      <c r="AK1273" s="32"/>
      <c r="AL1273" s="32"/>
      <c r="AM1273" s="32"/>
      <c r="AN1273" s="32"/>
      <c r="AO1273" s="32"/>
      <c r="AP1273" s="32"/>
      <c r="AQ1273" s="32"/>
      <c r="AR1273" s="32"/>
      <c r="AS1273" s="32"/>
      <c r="AT1273" s="32"/>
      <c r="AU1273" s="32"/>
      <c r="AV1273" s="32"/>
    </row>
    <row r="1274" spans="27:48" x14ac:dyDescent="0.25">
      <c r="AA1274" s="32"/>
      <c r="AB1274" s="32"/>
      <c r="AC1274" s="32"/>
      <c r="AD1274" s="32"/>
      <c r="AE1274" s="32"/>
      <c r="AF1274" s="32"/>
      <c r="AG1274" s="32"/>
      <c r="AH1274" s="32"/>
      <c r="AI1274" s="32"/>
      <c r="AJ1274" s="32"/>
      <c r="AK1274" s="32"/>
      <c r="AL1274" s="32"/>
      <c r="AM1274" s="32"/>
      <c r="AN1274" s="32"/>
      <c r="AO1274" s="32"/>
      <c r="AP1274" s="32"/>
      <c r="AQ1274" s="32"/>
      <c r="AR1274" s="32"/>
      <c r="AS1274" s="32"/>
      <c r="AT1274" s="32"/>
      <c r="AU1274" s="32"/>
      <c r="AV1274" s="32"/>
    </row>
    <row r="1275" spans="27:48" x14ac:dyDescent="0.25">
      <c r="AA1275" s="32"/>
      <c r="AB1275" s="32"/>
      <c r="AC1275" s="32"/>
      <c r="AD1275" s="32"/>
      <c r="AE1275" s="32"/>
      <c r="AF1275" s="32"/>
      <c r="AG1275" s="32"/>
      <c r="AH1275" s="32"/>
      <c r="AI1275" s="32"/>
      <c r="AJ1275" s="32"/>
      <c r="AK1275" s="32"/>
      <c r="AL1275" s="32"/>
      <c r="AM1275" s="32"/>
      <c r="AN1275" s="32"/>
      <c r="AO1275" s="32"/>
      <c r="AP1275" s="32"/>
      <c r="AQ1275" s="32"/>
      <c r="AR1275" s="32"/>
      <c r="AS1275" s="32"/>
      <c r="AT1275" s="32"/>
      <c r="AU1275" s="32"/>
      <c r="AV1275" s="32"/>
    </row>
    <row r="1276" spans="27:48" x14ac:dyDescent="0.25">
      <c r="AA1276" s="32"/>
      <c r="AB1276" s="32"/>
      <c r="AC1276" s="32"/>
      <c r="AD1276" s="32"/>
      <c r="AE1276" s="32"/>
      <c r="AF1276" s="32"/>
      <c r="AG1276" s="32"/>
      <c r="AH1276" s="32"/>
      <c r="AI1276" s="32"/>
      <c r="AJ1276" s="32"/>
      <c r="AK1276" s="32"/>
      <c r="AL1276" s="32"/>
      <c r="AM1276" s="32"/>
      <c r="AN1276" s="32"/>
      <c r="AO1276" s="32"/>
      <c r="AP1276" s="32"/>
      <c r="AQ1276" s="32"/>
      <c r="AR1276" s="32"/>
      <c r="AS1276" s="32"/>
      <c r="AT1276" s="32"/>
      <c r="AU1276" s="32"/>
      <c r="AV1276" s="32"/>
    </row>
    <row r="1277" spans="27:48" x14ac:dyDescent="0.25">
      <c r="AA1277" s="32"/>
      <c r="AB1277" s="32"/>
      <c r="AC1277" s="32"/>
      <c r="AD1277" s="32"/>
      <c r="AE1277" s="32"/>
      <c r="AF1277" s="32"/>
      <c r="AG1277" s="32"/>
      <c r="AH1277" s="32"/>
      <c r="AI1277" s="32"/>
      <c r="AJ1277" s="32"/>
      <c r="AK1277" s="32"/>
      <c r="AL1277" s="32"/>
      <c r="AM1277" s="32"/>
      <c r="AN1277" s="32"/>
      <c r="AO1277" s="32"/>
      <c r="AP1277" s="32"/>
      <c r="AQ1277" s="32"/>
      <c r="AR1277" s="32"/>
      <c r="AS1277" s="32"/>
      <c r="AT1277" s="32"/>
      <c r="AU1277" s="32"/>
      <c r="AV1277" s="32"/>
    </row>
    <row r="1278" spans="27:48" x14ac:dyDescent="0.25">
      <c r="AA1278" s="32"/>
      <c r="AB1278" s="32"/>
      <c r="AC1278" s="32"/>
      <c r="AD1278" s="32"/>
      <c r="AE1278" s="32"/>
      <c r="AF1278" s="32"/>
      <c r="AG1278" s="32"/>
      <c r="AH1278" s="32"/>
      <c r="AI1278" s="32"/>
      <c r="AJ1278" s="32"/>
      <c r="AK1278" s="32"/>
      <c r="AL1278" s="32"/>
      <c r="AM1278" s="32"/>
      <c r="AN1278" s="32"/>
      <c r="AO1278" s="32"/>
      <c r="AP1278" s="32"/>
      <c r="AQ1278" s="32"/>
      <c r="AR1278" s="32"/>
      <c r="AS1278" s="32"/>
      <c r="AT1278" s="32"/>
      <c r="AU1278" s="32"/>
      <c r="AV1278" s="32"/>
    </row>
    <row r="1279" spans="27:48" x14ac:dyDescent="0.25">
      <c r="AA1279" s="32"/>
      <c r="AB1279" s="32"/>
      <c r="AC1279" s="32"/>
      <c r="AD1279" s="32"/>
      <c r="AE1279" s="32"/>
      <c r="AF1279" s="32"/>
      <c r="AG1279" s="32"/>
      <c r="AH1279" s="32"/>
      <c r="AI1279" s="32"/>
      <c r="AJ1279" s="32"/>
      <c r="AK1279" s="32"/>
      <c r="AL1279" s="32"/>
      <c r="AM1279" s="32"/>
      <c r="AN1279" s="32"/>
      <c r="AO1279" s="32"/>
      <c r="AP1279" s="32"/>
      <c r="AQ1279" s="32"/>
      <c r="AR1279" s="32"/>
      <c r="AS1279" s="32"/>
      <c r="AT1279" s="32"/>
      <c r="AU1279" s="32"/>
      <c r="AV1279" s="32"/>
    </row>
    <row r="1280" spans="27:48" x14ac:dyDescent="0.25">
      <c r="AA1280" s="32"/>
      <c r="AB1280" s="32"/>
      <c r="AC1280" s="32"/>
      <c r="AD1280" s="32"/>
      <c r="AE1280" s="32"/>
      <c r="AF1280" s="32"/>
      <c r="AG1280" s="32"/>
      <c r="AH1280" s="32"/>
      <c r="AI1280" s="32"/>
      <c r="AJ1280" s="32"/>
      <c r="AK1280" s="32"/>
      <c r="AL1280" s="32"/>
      <c r="AM1280" s="32"/>
      <c r="AN1280" s="32"/>
      <c r="AO1280" s="32"/>
      <c r="AP1280" s="32"/>
      <c r="AQ1280" s="32"/>
      <c r="AR1280" s="32"/>
      <c r="AS1280" s="32"/>
      <c r="AT1280" s="32"/>
      <c r="AU1280" s="32"/>
      <c r="AV1280" s="32"/>
    </row>
    <row r="1281" spans="27:48" x14ac:dyDescent="0.25">
      <c r="AA1281" s="32"/>
      <c r="AB1281" s="32"/>
      <c r="AC1281" s="32"/>
      <c r="AD1281" s="32"/>
      <c r="AE1281" s="32"/>
      <c r="AF1281" s="32"/>
      <c r="AG1281" s="32"/>
      <c r="AH1281" s="32"/>
      <c r="AI1281" s="32"/>
      <c r="AJ1281" s="32"/>
      <c r="AK1281" s="32"/>
      <c r="AL1281" s="32"/>
      <c r="AM1281" s="32"/>
      <c r="AN1281" s="32"/>
      <c r="AO1281" s="32"/>
      <c r="AP1281" s="32"/>
      <c r="AQ1281" s="32"/>
      <c r="AR1281" s="32"/>
      <c r="AS1281" s="32"/>
      <c r="AT1281" s="32"/>
      <c r="AU1281" s="32"/>
      <c r="AV1281" s="32"/>
    </row>
    <row r="1282" spans="27:48" x14ac:dyDescent="0.25">
      <c r="AA1282" s="32"/>
      <c r="AB1282" s="32"/>
      <c r="AC1282" s="32"/>
      <c r="AD1282" s="32"/>
      <c r="AE1282" s="32"/>
      <c r="AF1282" s="32"/>
      <c r="AG1282" s="32"/>
      <c r="AH1282" s="32"/>
      <c r="AI1282" s="32"/>
      <c r="AJ1282" s="32"/>
      <c r="AK1282" s="32"/>
      <c r="AL1282" s="32"/>
      <c r="AM1282" s="32"/>
      <c r="AN1282" s="32"/>
      <c r="AO1282" s="32"/>
      <c r="AP1282" s="32"/>
      <c r="AQ1282" s="32"/>
      <c r="AR1282" s="32"/>
      <c r="AS1282" s="32"/>
      <c r="AT1282" s="32"/>
      <c r="AU1282" s="32"/>
      <c r="AV1282" s="32"/>
    </row>
    <row r="1283" spans="27:48" x14ac:dyDescent="0.25">
      <c r="AA1283" s="32"/>
      <c r="AB1283" s="32"/>
      <c r="AC1283" s="32"/>
      <c r="AD1283" s="32"/>
      <c r="AE1283" s="32"/>
      <c r="AF1283" s="32"/>
      <c r="AG1283" s="32"/>
      <c r="AH1283" s="32"/>
      <c r="AI1283" s="32"/>
      <c r="AJ1283" s="32"/>
      <c r="AK1283" s="32"/>
      <c r="AL1283" s="32"/>
      <c r="AM1283" s="32"/>
      <c r="AN1283" s="32"/>
      <c r="AO1283" s="32"/>
      <c r="AP1283" s="32"/>
      <c r="AQ1283" s="32"/>
      <c r="AR1283" s="32"/>
      <c r="AS1283" s="32"/>
      <c r="AT1283" s="32"/>
      <c r="AU1283" s="32"/>
      <c r="AV1283" s="32"/>
    </row>
    <row r="1284" spans="27:48" x14ac:dyDescent="0.25">
      <c r="AA1284" s="32"/>
      <c r="AB1284" s="32"/>
      <c r="AC1284" s="32"/>
      <c r="AD1284" s="32"/>
      <c r="AE1284" s="32"/>
      <c r="AF1284" s="32"/>
      <c r="AG1284" s="32"/>
      <c r="AH1284" s="32"/>
      <c r="AI1284" s="32"/>
      <c r="AJ1284" s="32"/>
      <c r="AK1284" s="32"/>
      <c r="AL1284" s="32"/>
      <c r="AM1284" s="32"/>
      <c r="AN1284" s="32"/>
      <c r="AO1284" s="32"/>
      <c r="AP1284" s="32"/>
      <c r="AQ1284" s="32"/>
      <c r="AR1284" s="32"/>
      <c r="AS1284" s="32"/>
      <c r="AT1284" s="32"/>
      <c r="AU1284" s="32"/>
      <c r="AV1284" s="32"/>
    </row>
    <row r="1285" spans="27:48" x14ac:dyDescent="0.25">
      <c r="AA1285" s="32"/>
      <c r="AB1285" s="32"/>
      <c r="AC1285" s="32"/>
      <c r="AD1285" s="32"/>
      <c r="AE1285" s="32"/>
      <c r="AF1285" s="32"/>
      <c r="AG1285" s="32"/>
      <c r="AH1285" s="32"/>
      <c r="AI1285" s="32"/>
      <c r="AJ1285" s="32"/>
      <c r="AK1285" s="32"/>
      <c r="AL1285" s="32"/>
      <c r="AM1285" s="32"/>
      <c r="AN1285" s="32"/>
      <c r="AO1285" s="32"/>
      <c r="AP1285" s="32"/>
      <c r="AQ1285" s="32"/>
      <c r="AR1285" s="32"/>
      <c r="AS1285" s="32"/>
      <c r="AT1285" s="32"/>
      <c r="AU1285" s="32"/>
      <c r="AV1285" s="32"/>
    </row>
    <row r="1286" spans="27:48" x14ac:dyDescent="0.25">
      <c r="AA1286" s="32"/>
      <c r="AB1286" s="32"/>
      <c r="AC1286" s="32"/>
      <c r="AD1286" s="32"/>
      <c r="AE1286" s="32"/>
      <c r="AF1286" s="32"/>
      <c r="AG1286" s="32"/>
      <c r="AH1286" s="32"/>
      <c r="AI1286" s="32"/>
      <c r="AJ1286" s="32"/>
      <c r="AK1286" s="32"/>
      <c r="AL1286" s="32"/>
      <c r="AM1286" s="32"/>
      <c r="AN1286" s="32"/>
      <c r="AO1286" s="32"/>
      <c r="AP1286" s="32"/>
      <c r="AQ1286" s="32"/>
      <c r="AR1286" s="32"/>
      <c r="AS1286" s="32"/>
      <c r="AT1286" s="32"/>
      <c r="AU1286" s="32"/>
      <c r="AV1286" s="32"/>
    </row>
    <row r="1287" spans="27:48" x14ac:dyDescent="0.25">
      <c r="AA1287" s="32"/>
      <c r="AB1287" s="32"/>
      <c r="AC1287" s="32"/>
      <c r="AD1287" s="32"/>
      <c r="AE1287" s="32"/>
      <c r="AF1287" s="32"/>
      <c r="AG1287" s="32"/>
      <c r="AH1287" s="32"/>
      <c r="AI1287" s="32"/>
      <c r="AJ1287" s="32"/>
      <c r="AK1287" s="32"/>
      <c r="AL1287" s="32"/>
      <c r="AM1287" s="32"/>
      <c r="AN1287" s="32"/>
      <c r="AO1287" s="32"/>
      <c r="AP1287" s="32"/>
      <c r="AQ1287" s="32"/>
      <c r="AR1287" s="32"/>
      <c r="AS1287" s="32"/>
      <c r="AT1287" s="32"/>
      <c r="AU1287" s="32"/>
      <c r="AV1287" s="32"/>
    </row>
    <row r="1288" spans="27:48" x14ac:dyDescent="0.25">
      <c r="AA1288" s="32"/>
      <c r="AB1288" s="32"/>
      <c r="AC1288" s="32"/>
      <c r="AD1288" s="32"/>
      <c r="AE1288" s="32"/>
      <c r="AF1288" s="32"/>
      <c r="AG1288" s="32"/>
      <c r="AH1288" s="32"/>
      <c r="AI1288" s="32"/>
      <c r="AJ1288" s="32"/>
      <c r="AK1288" s="32"/>
      <c r="AL1288" s="32"/>
      <c r="AM1288" s="32"/>
      <c r="AN1288" s="32"/>
      <c r="AO1288" s="32"/>
      <c r="AP1288" s="32"/>
      <c r="AQ1288" s="32"/>
      <c r="AR1288" s="32"/>
      <c r="AS1288" s="32"/>
      <c r="AT1288" s="32"/>
      <c r="AU1288" s="32"/>
      <c r="AV1288" s="32"/>
    </row>
    <row r="1289" spans="27:48" x14ac:dyDescent="0.25">
      <c r="AA1289" s="32"/>
      <c r="AB1289" s="32"/>
      <c r="AC1289" s="32"/>
      <c r="AD1289" s="32"/>
      <c r="AE1289" s="32"/>
      <c r="AF1289" s="32"/>
      <c r="AG1289" s="32"/>
      <c r="AH1289" s="32"/>
      <c r="AI1289" s="32"/>
      <c r="AJ1289" s="32"/>
      <c r="AK1289" s="32"/>
      <c r="AL1289" s="32"/>
      <c r="AM1289" s="32"/>
      <c r="AN1289" s="32"/>
      <c r="AO1289" s="32"/>
      <c r="AP1289" s="32"/>
      <c r="AQ1289" s="32"/>
      <c r="AR1289" s="32"/>
      <c r="AS1289" s="32"/>
      <c r="AT1289" s="32"/>
      <c r="AU1289" s="32"/>
      <c r="AV1289" s="32"/>
    </row>
    <row r="1290" spans="27:48" x14ac:dyDescent="0.25">
      <c r="AA1290" s="32"/>
      <c r="AB1290" s="32"/>
      <c r="AC1290" s="32"/>
      <c r="AD1290" s="32"/>
      <c r="AE1290" s="32"/>
      <c r="AF1290" s="32"/>
      <c r="AG1290" s="32"/>
      <c r="AH1290" s="32"/>
      <c r="AI1290" s="32"/>
      <c r="AJ1290" s="32"/>
      <c r="AK1290" s="32"/>
      <c r="AL1290" s="32"/>
      <c r="AM1290" s="32"/>
      <c r="AN1290" s="32"/>
      <c r="AO1290" s="32"/>
      <c r="AP1290" s="32"/>
      <c r="AQ1290" s="32"/>
      <c r="AR1290" s="32"/>
      <c r="AS1290" s="32"/>
      <c r="AT1290" s="32"/>
      <c r="AU1290" s="32"/>
      <c r="AV1290" s="32"/>
    </row>
    <row r="1291" spans="27:48" x14ac:dyDescent="0.25">
      <c r="AA1291" s="32"/>
      <c r="AB1291" s="32"/>
      <c r="AC1291" s="32"/>
      <c r="AD1291" s="32"/>
      <c r="AE1291" s="32"/>
      <c r="AF1291" s="32"/>
      <c r="AG1291" s="32"/>
      <c r="AH1291" s="32"/>
      <c r="AI1291" s="32"/>
      <c r="AJ1291" s="32"/>
      <c r="AK1291" s="32"/>
      <c r="AL1291" s="32"/>
      <c r="AM1291" s="32"/>
      <c r="AN1291" s="32"/>
      <c r="AO1291" s="32"/>
      <c r="AP1291" s="32"/>
      <c r="AQ1291" s="32"/>
      <c r="AR1291" s="32"/>
      <c r="AS1291" s="32"/>
      <c r="AT1291" s="32"/>
      <c r="AU1291" s="32"/>
      <c r="AV1291" s="32"/>
    </row>
    <row r="1292" spans="27:48" x14ac:dyDescent="0.25">
      <c r="AA1292" s="32"/>
      <c r="AB1292" s="32"/>
      <c r="AC1292" s="32"/>
      <c r="AD1292" s="32"/>
      <c r="AE1292" s="32"/>
      <c r="AF1292" s="32"/>
      <c r="AG1292" s="32"/>
      <c r="AH1292" s="32"/>
      <c r="AI1292" s="32"/>
      <c r="AJ1292" s="32"/>
      <c r="AK1292" s="32"/>
      <c r="AL1292" s="32"/>
      <c r="AM1292" s="32"/>
      <c r="AN1292" s="32"/>
      <c r="AO1292" s="32"/>
      <c r="AP1292" s="32"/>
      <c r="AQ1292" s="32"/>
      <c r="AR1292" s="32"/>
      <c r="AS1292" s="32"/>
      <c r="AT1292" s="32"/>
      <c r="AU1292" s="32"/>
      <c r="AV1292" s="32"/>
    </row>
    <row r="1293" spans="27:48" x14ac:dyDescent="0.25">
      <c r="AA1293" s="32"/>
      <c r="AB1293" s="32"/>
      <c r="AC1293" s="32"/>
      <c r="AD1293" s="32"/>
      <c r="AE1293" s="32"/>
      <c r="AF1293" s="32"/>
      <c r="AG1293" s="32"/>
      <c r="AH1293" s="32"/>
      <c r="AI1293" s="32"/>
      <c r="AJ1293" s="32"/>
      <c r="AK1293" s="32"/>
      <c r="AL1293" s="32"/>
      <c r="AM1293" s="32"/>
      <c r="AN1293" s="32"/>
      <c r="AO1293" s="32"/>
      <c r="AP1293" s="32"/>
      <c r="AQ1293" s="32"/>
      <c r="AR1293" s="32"/>
      <c r="AS1293" s="32"/>
      <c r="AT1293" s="32"/>
      <c r="AU1293" s="32"/>
      <c r="AV1293" s="32"/>
    </row>
    <row r="1294" spans="27:48" x14ac:dyDescent="0.25">
      <c r="AA1294" s="32"/>
      <c r="AB1294" s="32"/>
      <c r="AC1294" s="32"/>
      <c r="AD1294" s="32"/>
      <c r="AE1294" s="32"/>
      <c r="AF1294" s="32"/>
      <c r="AG1294" s="32"/>
      <c r="AH1294" s="32"/>
      <c r="AI1294" s="32"/>
      <c r="AJ1294" s="32"/>
      <c r="AK1294" s="32"/>
      <c r="AL1294" s="32"/>
      <c r="AM1294" s="32"/>
      <c r="AN1294" s="32"/>
      <c r="AO1294" s="32"/>
      <c r="AP1294" s="32"/>
      <c r="AQ1294" s="32"/>
      <c r="AR1294" s="32"/>
      <c r="AS1294" s="32"/>
      <c r="AT1294" s="32"/>
      <c r="AU1294" s="32"/>
      <c r="AV1294" s="32"/>
    </row>
    <row r="1295" spans="27:48" x14ac:dyDescent="0.25">
      <c r="AA1295" s="32"/>
      <c r="AB1295" s="32"/>
      <c r="AC1295" s="32"/>
      <c r="AD1295" s="32"/>
      <c r="AE1295" s="32"/>
      <c r="AF1295" s="32"/>
      <c r="AG1295" s="32"/>
      <c r="AH1295" s="32"/>
      <c r="AI1295" s="32"/>
      <c r="AJ1295" s="32"/>
      <c r="AK1295" s="32"/>
      <c r="AL1295" s="32"/>
      <c r="AM1295" s="32"/>
      <c r="AN1295" s="32"/>
      <c r="AO1295" s="32"/>
      <c r="AP1295" s="32"/>
      <c r="AQ1295" s="32"/>
      <c r="AR1295" s="32"/>
      <c r="AS1295" s="32"/>
      <c r="AT1295" s="32"/>
      <c r="AU1295" s="32"/>
      <c r="AV1295" s="32"/>
    </row>
    <row r="1296" spans="27:48" x14ac:dyDescent="0.25">
      <c r="AA1296" s="32"/>
      <c r="AB1296" s="32"/>
      <c r="AC1296" s="32"/>
      <c r="AD1296" s="32"/>
      <c r="AE1296" s="32"/>
      <c r="AF1296" s="32"/>
      <c r="AG1296" s="32"/>
      <c r="AH1296" s="32"/>
      <c r="AI1296" s="32"/>
      <c r="AJ1296" s="32"/>
      <c r="AK1296" s="32"/>
      <c r="AL1296" s="32"/>
      <c r="AM1296" s="32"/>
      <c r="AN1296" s="32"/>
      <c r="AO1296" s="32"/>
      <c r="AP1296" s="32"/>
      <c r="AQ1296" s="32"/>
      <c r="AR1296" s="32"/>
      <c r="AS1296" s="32"/>
      <c r="AT1296" s="32"/>
      <c r="AU1296" s="32"/>
      <c r="AV1296" s="32"/>
    </row>
    <row r="1297" spans="27:48" x14ac:dyDescent="0.25">
      <c r="AA1297" s="32"/>
      <c r="AB1297" s="32"/>
      <c r="AC1297" s="32"/>
      <c r="AD1297" s="32"/>
      <c r="AE1297" s="32"/>
      <c r="AF1297" s="32"/>
      <c r="AG1297" s="32"/>
      <c r="AH1297" s="32"/>
      <c r="AI1297" s="32"/>
      <c r="AJ1297" s="32"/>
      <c r="AK1297" s="32"/>
      <c r="AL1297" s="32"/>
      <c r="AM1297" s="32"/>
      <c r="AN1297" s="32"/>
      <c r="AO1297" s="32"/>
      <c r="AP1297" s="32"/>
      <c r="AQ1297" s="32"/>
      <c r="AR1297" s="32"/>
      <c r="AS1297" s="32"/>
      <c r="AT1297" s="32"/>
      <c r="AU1297" s="32"/>
      <c r="AV1297" s="32"/>
    </row>
    <row r="1298" spans="27:48" x14ac:dyDescent="0.25">
      <c r="AA1298" s="32"/>
      <c r="AB1298" s="32"/>
      <c r="AC1298" s="32"/>
      <c r="AD1298" s="32"/>
      <c r="AE1298" s="32"/>
      <c r="AF1298" s="32"/>
      <c r="AG1298" s="32"/>
      <c r="AH1298" s="32"/>
      <c r="AI1298" s="32"/>
      <c r="AJ1298" s="32"/>
      <c r="AK1298" s="32"/>
      <c r="AL1298" s="32"/>
      <c r="AM1298" s="32"/>
      <c r="AN1298" s="32"/>
      <c r="AO1298" s="32"/>
      <c r="AP1298" s="32"/>
      <c r="AQ1298" s="32"/>
      <c r="AR1298" s="32"/>
      <c r="AS1298" s="32"/>
      <c r="AT1298" s="32"/>
      <c r="AU1298" s="32"/>
      <c r="AV1298" s="32"/>
    </row>
    <row r="1299" spans="27:48" x14ac:dyDescent="0.25">
      <c r="AA1299" s="32"/>
      <c r="AB1299" s="32"/>
      <c r="AC1299" s="32"/>
      <c r="AD1299" s="32"/>
      <c r="AE1299" s="32"/>
      <c r="AF1299" s="32"/>
      <c r="AG1299" s="32"/>
      <c r="AH1299" s="32"/>
      <c r="AI1299" s="32"/>
      <c r="AJ1299" s="32"/>
      <c r="AK1299" s="32"/>
      <c r="AL1299" s="32"/>
      <c r="AM1299" s="32"/>
      <c r="AN1299" s="32"/>
      <c r="AO1299" s="32"/>
      <c r="AP1299" s="32"/>
      <c r="AQ1299" s="32"/>
      <c r="AR1299" s="32"/>
      <c r="AS1299" s="32"/>
      <c r="AT1299" s="32"/>
      <c r="AU1299" s="32"/>
      <c r="AV1299" s="32"/>
    </row>
    <row r="1300" spans="27:48" x14ac:dyDescent="0.25">
      <c r="AA1300" s="32"/>
      <c r="AB1300" s="32"/>
      <c r="AC1300" s="32"/>
      <c r="AD1300" s="32"/>
      <c r="AE1300" s="32"/>
      <c r="AF1300" s="32"/>
      <c r="AG1300" s="32"/>
      <c r="AH1300" s="32"/>
      <c r="AI1300" s="32"/>
      <c r="AJ1300" s="32"/>
      <c r="AK1300" s="32"/>
      <c r="AL1300" s="32"/>
      <c r="AM1300" s="32"/>
      <c r="AN1300" s="32"/>
      <c r="AO1300" s="32"/>
      <c r="AP1300" s="32"/>
      <c r="AQ1300" s="32"/>
      <c r="AR1300" s="32"/>
      <c r="AS1300" s="32"/>
      <c r="AT1300" s="32"/>
      <c r="AU1300" s="32"/>
      <c r="AV1300" s="32"/>
    </row>
    <row r="1301" spans="27:48" x14ac:dyDescent="0.25">
      <c r="AA1301" s="32"/>
      <c r="AB1301" s="32"/>
      <c r="AC1301" s="32"/>
      <c r="AD1301" s="32"/>
      <c r="AE1301" s="32"/>
      <c r="AF1301" s="32"/>
      <c r="AG1301" s="32"/>
      <c r="AH1301" s="32"/>
      <c r="AI1301" s="32"/>
      <c r="AJ1301" s="32"/>
      <c r="AK1301" s="32"/>
      <c r="AL1301" s="32"/>
      <c r="AM1301" s="32"/>
      <c r="AN1301" s="32"/>
      <c r="AO1301" s="32"/>
      <c r="AP1301" s="32"/>
      <c r="AQ1301" s="32"/>
      <c r="AR1301" s="32"/>
      <c r="AS1301" s="32"/>
      <c r="AT1301" s="32"/>
      <c r="AU1301" s="32"/>
      <c r="AV1301" s="32"/>
    </row>
    <row r="1302" spans="27:48" x14ac:dyDescent="0.25">
      <c r="AA1302" s="32"/>
      <c r="AB1302" s="32"/>
      <c r="AC1302" s="32"/>
      <c r="AD1302" s="32"/>
      <c r="AE1302" s="32"/>
      <c r="AF1302" s="32"/>
      <c r="AG1302" s="32"/>
      <c r="AH1302" s="32"/>
      <c r="AI1302" s="32"/>
      <c r="AJ1302" s="32"/>
      <c r="AK1302" s="32"/>
      <c r="AL1302" s="32"/>
      <c r="AM1302" s="32"/>
      <c r="AN1302" s="32"/>
      <c r="AO1302" s="32"/>
      <c r="AP1302" s="32"/>
      <c r="AQ1302" s="32"/>
      <c r="AR1302" s="32"/>
      <c r="AS1302" s="32"/>
      <c r="AT1302" s="32"/>
      <c r="AU1302" s="32"/>
      <c r="AV1302" s="32"/>
    </row>
    <row r="1303" spans="27:48" x14ac:dyDescent="0.25">
      <c r="AA1303" s="32"/>
      <c r="AB1303" s="32"/>
      <c r="AC1303" s="32"/>
      <c r="AD1303" s="32"/>
      <c r="AE1303" s="32"/>
      <c r="AF1303" s="32"/>
      <c r="AG1303" s="32"/>
      <c r="AH1303" s="32"/>
      <c r="AI1303" s="32"/>
      <c r="AJ1303" s="32"/>
      <c r="AK1303" s="32"/>
      <c r="AL1303" s="32"/>
      <c r="AM1303" s="32"/>
      <c r="AN1303" s="32"/>
      <c r="AO1303" s="32"/>
      <c r="AP1303" s="32"/>
      <c r="AQ1303" s="32"/>
      <c r="AR1303" s="32"/>
      <c r="AS1303" s="32"/>
      <c r="AT1303" s="32"/>
      <c r="AU1303" s="32"/>
      <c r="AV1303" s="32"/>
    </row>
    <row r="1304" spans="27:48" x14ac:dyDescent="0.25">
      <c r="AA1304" s="32"/>
      <c r="AB1304" s="32"/>
      <c r="AC1304" s="32"/>
      <c r="AD1304" s="32"/>
      <c r="AE1304" s="32"/>
      <c r="AF1304" s="32"/>
      <c r="AG1304" s="32"/>
      <c r="AH1304" s="32"/>
      <c r="AI1304" s="32"/>
      <c r="AJ1304" s="32"/>
      <c r="AK1304" s="32"/>
      <c r="AL1304" s="32"/>
      <c r="AM1304" s="32"/>
      <c r="AN1304" s="32"/>
      <c r="AO1304" s="32"/>
      <c r="AP1304" s="32"/>
      <c r="AQ1304" s="32"/>
      <c r="AR1304" s="32"/>
      <c r="AS1304" s="32"/>
      <c r="AT1304" s="32"/>
      <c r="AU1304" s="32"/>
      <c r="AV1304" s="32"/>
    </row>
    <row r="1305" spans="27:48" x14ac:dyDescent="0.25">
      <c r="AA1305" s="32"/>
      <c r="AB1305" s="32"/>
      <c r="AC1305" s="32"/>
      <c r="AD1305" s="32"/>
      <c r="AE1305" s="32"/>
      <c r="AF1305" s="32"/>
      <c r="AG1305" s="32"/>
      <c r="AH1305" s="32"/>
      <c r="AI1305" s="32"/>
      <c r="AJ1305" s="32"/>
      <c r="AK1305" s="32"/>
      <c r="AL1305" s="32"/>
      <c r="AM1305" s="32"/>
      <c r="AN1305" s="32"/>
      <c r="AO1305" s="32"/>
      <c r="AP1305" s="32"/>
      <c r="AQ1305" s="32"/>
      <c r="AR1305" s="32"/>
      <c r="AS1305" s="32"/>
      <c r="AT1305" s="32"/>
      <c r="AU1305" s="32"/>
      <c r="AV1305" s="32"/>
    </row>
    <row r="1306" spans="27:48" x14ac:dyDescent="0.25">
      <c r="AA1306" s="32"/>
      <c r="AB1306" s="32"/>
      <c r="AC1306" s="32"/>
      <c r="AD1306" s="32"/>
      <c r="AE1306" s="32"/>
      <c r="AF1306" s="32"/>
      <c r="AG1306" s="32"/>
      <c r="AH1306" s="32"/>
      <c r="AI1306" s="32"/>
      <c r="AJ1306" s="32"/>
      <c r="AK1306" s="32"/>
      <c r="AL1306" s="32"/>
      <c r="AM1306" s="32"/>
      <c r="AN1306" s="32"/>
      <c r="AO1306" s="32"/>
      <c r="AP1306" s="32"/>
      <c r="AQ1306" s="32"/>
      <c r="AR1306" s="32"/>
      <c r="AS1306" s="32"/>
      <c r="AT1306" s="32"/>
      <c r="AU1306" s="32"/>
      <c r="AV1306" s="32"/>
    </row>
    <row r="1307" spans="27:48" x14ac:dyDescent="0.25">
      <c r="AA1307" s="32"/>
      <c r="AB1307" s="32"/>
      <c r="AC1307" s="32"/>
      <c r="AD1307" s="32"/>
      <c r="AE1307" s="32"/>
      <c r="AF1307" s="32"/>
      <c r="AG1307" s="32"/>
      <c r="AH1307" s="32"/>
      <c r="AI1307" s="32"/>
      <c r="AJ1307" s="32"/>
      <c r="AK1307" s="32"/>
      <c r="AL1307" s="32"/>
      <c r="AM1307" s="32"/>
      <c r="AN1307" s="32"/>
      <c r="AO1307" s="32"/>
      <c r="AP1307" s="32"/>
      <c r="AQ1307" s="32"/>
      <c r="AR1307" s="32"/>
      <c r="AS1307" s="32"/>
      <c r="AT1307" s="32"/>
      <c r="AU1307" s="32"/>
      <c r="AV1307" s="32"/>
    </row>
    <row r="1308" spans="27:48" x14ac:dyDescent="0.25">
      <c r="AA1308" s="32"/>
      <c r="AB1308" s="32"/>
      <c r="AC1308" s="32"/>
      <c r="AD1308" s="32"/>
      <c r="AE1308" s="32"/>
      <c r="AF1308" s="32"/>
      <c r="AG1308" s="32"/>
      <c r="AH1308" s="32"/>
      <c r="AI1308" s="32"/>
      <c r="AJ1308" s="32"/>
      <c r="AK1308" s="32"/>
      <c r="AL1308" s="32"/>
      <c r="AM1308" s="32"/>
      <c r="AN1308" s="32"/>
      <c r="AO1308" s="32"/>
      <c r="AP1308" s="32"/>
      <c r="AQ1308" s="32"/>
      <c r="AR1308" s="32"/>
      <c r="AS1308" s="32"/>
      <c r="AT1308" s="32"/>
      <c r="AU1308" s="32"/>
      <c r="AV1308" s="32"/>
    </row>
    <row r="1309" spans="27:48" x14ac:dyDescent="0.25">
      <c r="AA1309" s="32"/>
      <c r="AB1309" s="32"/>
      <c r="AC1309" s="32"/>
      <c r="AD1309" s="32"/>
      <c r="AE1309" s="32"/>
      <c r="AF1309" s="32"/>
      <c r="AG1309" s="32"/>
      <c r="AH1309" s="32"/>
      <c r="AI1309" s="32"/>
      <c r="AJ1309" s="32"/>
      <c r="AK1309" s="32"/>
      <c r="AL1309" s="32"/>
      <c r="AM1309" s="32"/>
      <c r="AN1309" s="32"/>
      <c r="AO1309" s="32"/>
      <c r="AP1309" s="32"/>
      <c r="AQ1309" s="32"/>
      <c r="AR1309" s="32"/>
      <c r="AS1309" s="32"/>
      <c r="AT1309" s="32"/>
      <c r="AU1309" s="32"/>
      <c r="AV1309" s="32"/>
    </row>
    <row r="1310" spans="27:48" x14ac:dyDescent="0.25">
      <c r="AA1310" s="32"/>
      <c r="AB1310" s="32"/>
      <c r="AC1310" s="32"/>
      <c r="AD1310" s="32"/>
      <c r="AE1310" s="32"/>
      <c r="AF1310" s="32"/>
      <c r="AG1310" s="32"/>
      <c r="AH1310" s="32"/>
      <c r="AI1310" s="32"/>
      <c r="AJ1310" s="32"/>
      <c r="AK1310" s="32"/>
      <c r="AL1310" s="32"/>
      <c r="AM1310" s="32"/>
      <c r="AN1310" s="32"/>
      <c r="AO1310" s="32"/>
      <c r="AP1310" s="32"/>
      <c r="AQ1310" s="32"/>
      <c r="AR1310" s="32"/>
      <c r="AS1310" s="32"/>
      <c r="AT1310" s="32"/>
      <c r="AU1310" s="32"/>
      <c r="AV1310" s="32"/>
    </row>
    <row r="1311" spans="27:48" x14ac:dyDescent="0.25">
      <c r="AA1311" s="32"/>
      <c r="AB1311" s="32"/>
      <c r="AC1311" s="32"/>
      <c r="AD1311" s="32"/>
      <c r="AE1311" s="32"/>
      <c r="AF1311" s="32"/>
      <c r="AG1311" s="32"/>
      <c r="AH1311" s="32"/>
      <c r="AI1311" s="32"/>
      <c r="AJ1311" s="32"/>
      <c r="AK1311" s="32"/>
      <c r="AL1311" s="32"/>
      <c r="AM1311" s="32"/>
      <c r="AN1311" s="32"/>
      <c r="AO1311" s="32"/>
      <c r="AP1311" s="32"/>
      <c r="AQ1311" s="32"/>
      <c r="AR1311" s="32"/>
      <c r="AS1311" s="32"/>
      <c r="AT1311" s="32"/>
      <c r="AU1311" s="32"/>
      <c r="AV1311" s="32"/>
    </row>
    <row r="1312" spans="27:48" x14ac:dyDescent="0.25">
      <c r="AA1312" s="32"/>
      <c r="AB1312" s="32"/>
      <c r="AC1312" s="32"/>
      <c r="AD1312" s="32"/>
      <c r="AE1312" s="32"/>
      <c r="AF1312" s="32"/>
      <c r="AG1312" s="32"/>
      <c r="AH1312" s="32"/>
      <c r="AI1312" s="32"/>
      <c r="AJ1312" s="32"/>
      <c r="AK1312" s="32"/>
      <c r="AL1312" s="32"/>
      <c r="AM1312" s="32"/>
      <c r="AN1312" s="32"/>
      <c r="AO1312" s="32"/>
      <c r="AP1312" s="32"/>
      <c r="AQ1312" s="32"/>
      <c r="AR1312" s="32"/>
      <c r="AS1312" s="32"/>
      <c r="AT1312" s="32"/>
      <c r="AU1312" s="32"/>
      <c r="AV1312" s="32"/>
    </row>
    <row r="1313" spans="27:48" x14ac:dyDescent="0.25">
      <c r="AA1313" s="32"/>
      <c r="AB1313" s="32"/>
      <c r="AC1313" s="32"/>
      <c r="AD1313" s="32"/>
      <c r="AE1313" s="32"/>
      <c r="AF1313" s="32"/>
      <c r="AG1313" s="32"/>
      <c r="AH1313" s="32"/>
      <c r="AI1313" s="32"/>
      <c r="AJ1313" s="32"/>
      <c r="AK1313" s="32"/>
      <c r="AL1313" s="32"/>
      <c r="AM1313" s="32"/>
      <c r="AN1313" s="32"/>
      <c r="AO1313" s="32"/>
      <c r="AP1313" s="32"/>
      <c r="AQ1313" s="32"/>
      <c r="AR1313" s="32"/>
      <c r="AS1313" s="32"/>
      <c r="AT1313" s="32"/>
      <c r="AU1313" s="32"/>
      <c r="AV1313" s="32"/>
    </row>
    <row r="1314" spans="27:48" x14ac:dyDescent="0.25">
      <c r="AA1314" s="32"/>
      <c r="AB1314" s="32"/>
      <c r="AC1314" s="32"/>
      <c r="AD1314" s="32"/>
      <c r="AE1314" s="32"/>
      <c r="AF1314" s="32"/>
      <c r="AG1314" s="32"/>
      <c r="AH1314" s="32"/>
      <c r="AI1314" s="32"/>
      <c r="AJ1314" s="32"/>
      <c r="AK1314" s="32"/>
      <c r="AL1314" s="32"/>
      <c r="AM1314" s="32"/>
      <c r="AN1314" s="32"/>
      <c r="AO1314" s="32"/>
      <c r="AP1314" s="32"/>
      <c r="AQ1314" s="32"/>
      <c r="AR1314" s="32"/>
      <c r="AS1314" s="32"/>
      <c r="AT1314" s="32"/>
      <c r="AU1314" s="32"/>
      <c r="AV1314" s="32"/>
    </row>
    <row r="1315" spans="27:48" x14ac:dyDescent="0.25">
      <c r="AA1315" s="32"/>
      <c r="AB1315" s="32"/>
      <c r="AC1315" s="32"/>
      <c r="AD1315" s="32"/>
      <c r="AE1315" s="32"/>
      <c r="AF1315" s="32"/>
      <c r="AG1315" s="32"/>
      <c r="AH1315" s="32"/>
      <c r="AI1315" s="32"/>
      <c r="AJ1315" s="32"/>
      <c r="AK1315" s="32"/>
      <c r="AL1315" s="32"/>
      <c r="AM1315" s="32"/>
      <c r="AN1315" s="32"/>
      <c r="AO1315" s="32"/>
      <c r="AP1315" s="32"/>
      <c r="AQ1315" s="32"/>
      <c r="AR1315" s="32"/>
      <c r="AS1315" s="32"/>
      <c r="AT1315" s="32"/>
      <c r="AU1315" s="32"/>
      <c r="AV1315" s="32"/>
    </row>
    <row r="1316" spans="27:48" x14ac:dyDescent="0.25">
      <c r="AA1316" s="32"/>
      <c r="AB1316" s="32"/>
      <c r="AC1316" s="32"/>
      <c r="AD1316" s="32"/>
      <c r="AE1316" s="32"/>
      <c r="AF1316" s="32"/>
      <c r="AG1316" s="32"/>
      <c r="AH1316" s="32"/>
      <c r="AI1316" s="32"/>
      <c r="AJ1316" s="32"/>
      <c r="AK1316" s="32"/>
      <c r="AL1316" s="32"/>
      <c r="AM1316" s="32"/>
      <c r="AN1316" s="32"/>
      <c r="AO1316" s="32"/>
      <c r="AP1316" s="32"/>
      <c r="AQ1316" s="32"/>
      <c r="AR1316" s="32"/>
      <c r="AS1316" s="32"/>
      <c r="AT1316" s="32"/>
      <c r="AU1316" s="32"/>
      <c r="AV1316" s="32"/>
    </row>
    <row r="1317" spans="27:48" x14ac:dyDescent="0.25">
      <c r="AA1317" s="32"/>
      <c r="AB1317" s="32"/>
      <c r="AC1317" s="32"/>
      <c r="AD1317" s="32"/>
      <c r="AE1317" s="32"/>
      <c r="AF1317" s="32"/>
      <c r="AG1317" s="32"/>
      <c r="AH1317" s="32"/>
      <c r="AI1317" s="32"/>
      <c r="AJ1317" s="32"/>
      <c r="AK1317" s="32"/>
      <c r="AL1317" s="32"/>
      <c r="AM1317" s="32"/>
      <c r="AN1317" s="32"/>
      <c r="AO1317" s="32"/>
      <c r="AP1317" s="32"/>
      <c r="AQ1317" s="32"/>
      <c r="AR1317" s="32"/>
      <c r="AS1317" s="32"/>
      <c r="AT1317" s="32"/>
      <c r="AU1317" s="32"/>
      <c r="AV1317" s="32"/>
    </row>
    <row r="1318" spans="27:48" x14ac:dyDescent="0.25">
      <c r="AA1318" s="32"/>
      <c r="AB1318" s="32"/>
      <c r="AC1318" s="32"/>
      <c r="AD1318" s="32"/>
      <c r="AE1318" s="32"/>
      <c r="AF1318" s="32"/>
      <c r="AG1318" s="32"/>
      <c r="AH1318" s="32"/>
      <c r="AI1318" s="32"/>
      <c r="AJ1318" s="32"/>
      <c r="AK1318" s="32"/>
      <c r="AL1318" s="32"/>
      <c r="AM1318" s="32"/>
      <c r="AN1318" s="32"/>
      <c r="AO1318" s="32"/>
      <c r="AP1318" s="32"/>
      <c r="AQ1318" s="32"/>
      <c r="AR1318" s="32"/>
      <c r="AS1318" s="32"/>
      <c r="AT1318" s="32"/>
      <c r="AU1318" s="32"/>
      <c r="AV1318" s="32"/>
    </row>
    <row r="1319" spans="27:48" x14ac:dyDescent="0.25">
      <c r="AA1319" s="32"/>
      <c r="AB1319" s="32"/>
      <c r="AC1319" s="32"/>
      <c r="AD1319" s="32"/>
      <c r="AE1319" s="32"/>
      <c r="AF1319" s="32"/>
      <c r="AG1319" s="32"/>
      <c r="AH1319" s="32"/>
      <c r="AI1319" s="32"/>
      <c r="AJ1319" s="32"/>
      <c r="AK1319" s="32"/>
      <c r="AL1319" s="32"/>
      <c r="AM1319" s="32"/>
      <c r="AN1319" s="32"/>
      <c r="AO1319" s="32"/>
      <c r="AP1319" s="32"/>
      <c r="AQ1319" s="32"/>
      <c r="AR1319" s="32"/>
      <c r="AS1319" s="32"/>
      <c r="AT1319" s="32"/>
      <c r="AU1319" s="32"/>
      <c r="AV1319" s="32"/>
    </row>
    <row r="1320" spans="27:48" x14ac:dyDescent="0.25">
      <c r="AA1320" s="32"/>
      <c r="AB1320" s="32"/>
      <c r="AC1320" s="32"/>
      <c r="AD1320" s="32"/>
      <c r="AE1320" s="32"/>
      <c r="AF1320" s="32"/>
      <c r="AG1320" s="32"/>
      <c r="AH1320" s="32"/>
      <c r="AI1320" s="32"/>
      <c r="AJ1320" s="32"/>
      <c r="AK1320" s="32"/>
      <c r="AL1320" s="32"/>
      <c r="AM1320" s="32"/>
      <c r="AN1320" s="32"/>
      <c r="AO1320" s="32"/>
      <c r="AP1320" s="32"/>
      <c r="AQ1320" s="32"/>
      <c r="AR1320" s="32"/>
      <c r="AS1320" s="32"/>
      <c r="AT1320" s="32"/>
      <c r="AU1320" s="32"/>
      <c r="AV1320" s="32"/>
    </row>
    <row r="1321" spans="27:48" x14ac:dyDescent="0.25">
      <c r="AA1321" s="32"/>
      <c r="AB1321" s="32"/>
      <c r="AC1321" s="32"/>
      <c r="AD1321" s="32"/>
      <c r="AE1321" s="32"/>
      <c r="AF1321" s="32"/>
      <c r="AG1321" s="32"/>
      <c r="AH1321" s="32"/>
      <c r="AI1321" s="32"/>
      <c r="AJ1321" s="32"/>
      <c r="AK1321" s="32"/>
      <c r="AL1321" s="32"/>
      <c r="AM1321" s="32"/>
      <c r="AN1321" s="32"/>
      <c r="AO1321" s="32"/>
      <c r="AP1321" s="32"/>
      <c r="AQ1321" s="32"/>
      <c r="AR1321" s="32"/>
      <c r="AS1321" s="32"/>
      <c r="AT1321" s="32"/>
      <c r="AU1321" s="32"/>
      <c r="AV1321" s="32"/>
    </row>
    <row r="1322" spans="27:48" x14ac:dyDescent="0.25">
      <c r="AA1322" s="32"/>
      <c r="AB1322" s="32"/>
      <c r="AC1322" s="32"/>
      <c r="AD1322" s="32"/>
      <c r="AE1322" s="32"/>
      <c r="AF1322" s="32"/>
      <c r="AG1322" s="32"/>
      <c r="AH1322" s="32"/>
      <c r="AI1322" s="32"/>
      <c r="AJ1322" s="32"/>
      <c r="AK1322" s="32"/>
      <c r="AL1322" s="32"/>
      <c r="AM1322" s="32"/>
      <c r="AN1322" s="32"/>
      <c r="AO1322" s="32"/>
      <c r="AP1322" s="32"/>
      <c r="AQ1322" s="32"/>
      <c r="AR1322" s="32"/>
      <c r="AS1322" s="32"/>
      <c r="AT1322" s="32"/>
      <c r="AU1322" s="32"/>
      <c r="AV1322" s="32"/>
    </row>
    <row r="1323" spans="27:48" x14ac:dyDescent="0.25">
      <c r="AA1323" s="32"/>
      <c r="AB1323" s="32"/>
      <c r="AC1323" s="32"/>
      <c r="AD1323" s="32"/>
      <c r="AE1323" s="32"/>
      <c r="AF1323" s="32"/>
      <c r="AG1323" s="32"/>
      <c r="AH1323" s="32"/>
      <c r="AI1323" s="32"/>
      <c r="AJ1323" s="32"/>
      <c r="AK1323" s="32"/>
      <c r="AL1323" s="32"/>
      <c r="AM1323" s="32"/>
      <c r="AN1323" s="32"/>
      <c r="AO1323" s="32"/>
      <c r="AP1323" s="32"/>
      <c r="AQ1323" s="32"/>
      <c r="AR1323" s="32"/>
      <c r="AS1323" s="32"/>
      <c r="AT1323" s="32"/>
      <c r="AU1323" s="32"/>
      <c r="AV1323" s="32"/>
    </row>
    <row r="1324" spans="27:48" x14ac:dyDescent="0.25">
      <c r="AA1324" s="32"/>
      <c r="AB1324" s="32"/>
      <c r="AC1324" s="32"/>
      <c r="AD1324" s="32"/>
      <c r="AE1324" s="32"/>
      <c r="AF1324" s="32"/>
      <c r="AG1324" s="32"/>
      <c r="AH1324" s="32"/>
      <c r="AI1324" s="32"/>
      <c r="AJ1324" s="32"/>
      <c r="AK1324" s="32"/>
      <c r="AL1324" s="32"/>
      <c r="AM1324" s="32"/>
      <c r="AN1324" s="32"/>
      <c r="AO1324" s="32"/>
      <c r="AP1324" s="32"/>
      <c r="AQ1324" s="32"/>
      <c r="AR1324" s="32"/>
      <c r="AS1324" s="32"/>
      <c r="AT1324" s="32"/>
      <c r="AU1324" s="32"/>
      <c r="AV1324" s="32"/>
    </row>
    <row r="1325" spans="27:48" x14ac:dyDescent="0.25">
      <c r="AA1325" s="32"/>
      <c r="AB1325" s="32"/>
      <c r="AC1325" s="32"/>
      <c r="AD1325" s="32"/>
      <c r="AE1325" s="32"/>
      <c r="AF1325" s="32"/>
      <c r="AG1325" s="32"/>
      <c r="AH1325" s="32"/>
      <c r="AI1325" s="32"/>
      <c r="AJ1325" s="32"/>
      <c r="AK1325" s="32"/>
      <c r="AL1325" s="32"/>
      <c r="AM1325" s="32"/>
      <c r="AN1325" s="32"/>
      <c r="AO1325" s="32"/>
      <c r="AP1325" s="32"/>
      <c r="AQ1325" s="32"/>
      <c r="AR1325" s="32"/>
      <c r="AS1325" s="32"/>
      <c r="AT1325" s="32"/>
      <c r="AU1325" s="32"/>
      <c r="AV1325" s="32"/>
    </row>
    <row r="1326" spans="27:48" x14ac:dyDescent="0.25">
      <c r="AA1326" s="32"/>
      <c r="AB1326" s="32"/>
      <c r="AC1326" s="32"/>
      <c r="AD1326" s="32"/>
      <c r="AE1326" s="32"/>
      <c r="AF1326" s="32"/>
      <c r="AG1326" s="32"/>
      <c r="AH1326" s="32"/>
      <c r="AI1326" s="32"/>
      <c r="AJ1326" s="32"/>
      <c r="AK1326" s="32"/>
      <c r="AL1326" s="32"/>
      <c r="AM1326" s="32"/>
      <c r="AN1326" s="32"/>
      <c r="AO1326" s="32"/>
      <c r="AP1326" s="32"/>
      <c r="AQ1326" s="32"/>
      <c r="AR1326" s="32"/>
      <c r="AS1326" s="32"/>
      <c r="AT1326" s="32"/>
      <c r="AU1326" s="32"/>
      <c r="AV1326" s="32"/>
    </row>
    <row r="1327" spans="27:48" x14ac:dyDescent="0.25">
      <c r="AA1327" s="32"/>
      <c r="AB1327" s="32"/>
      <c r="AC1327" s="32"/>
      <c r="AD1327" s="32"/>
      <c r="AE1327" s="32"/>
      <c r="AF1327" s="32"/>
      <c r="AG1327" s="32"/>
      <c r="AH1327" s="32"/>
      <c r="AI1327" s="32"/>
      <c r="AJ1327" s="32"/>
      <c r="AK1327" s="32"/>
      <c r="AL1327" s="32"/>
      <c r="AM1327" s="32"/>
      <c r="AN1327" s="32"/>
      <c r="AO1327" s="32"/>
      <c r="AP1327" s="32"/>
      <c r="AQ1327" s="32"/>
      <c r="AR1327" s="32"/>
      <c r="AS1327" s="32"/>
      <c r="AT1327" s="32"/>
      <c r="AU1327" s="32"/>
      <c r="AV1327" s="32"/>
    </row>
    <row r="1328" spans="27:48" x14ac:dyDescent="0.25">
      <c r="AA1328" s="32"/>
      <c r="AB1328" s="32"/>
      <c r="AC1328" s="32"/>
      <c r="AD1328" s="32"/>
      <c r="AE1328" s="32"/>
      <c r="AF1328" s="32"/>
      <c r="AG1328" s="32"/>
      <c r="AH1328" s="32"/>
      <c r="AI1328" s="32"/>
      <c r="AJ1328" s="32"/>
      <c r="AK1328" s="32"/>
      <c r="AL1328" s="32"/>
      <c r="AM1328" s="32"/>
      <c r="AN1328" s="32"/>
      <c r="AO1328" s="32"/>
      <c r="AP1328" s="32"/>
      <c r="AQ1328" s="32"/>
      <c r="AR1328" s="32"/>
      <c r="AS1328" s="32"/>
      <c r="AT1328" s="32"/>
      <c r="AU1328" s="32"/>
      <c r="AV1328" s="32"/>
    </row>
    <row r="1329" spans="27:48" x14ac:dyDescent="0.25">
      <c r="AA1329" s="32"/>
      <c r="AB1329" s="32"/>
      <c r="AC1329" s="32"/>
      <c r="AD1329" s="32"/>
      <c r="AE1329" s="32"/>
      <c r="AF1329" s="32"/>
      <c r="AG1329" s="32"/>
      <c r="AH1329" s="32"/>
      <c r="AI1329" s="32"/>
      <c r="AJ1329" s="32"/>
      <c r="AK1329" s="32"/>
      <c r="AL1329" s="32"/>
      <c r="AM1329" s="32"/>
      <c r="AN1329" s="32"/>
      <c r="AO1329" s="32"/>
      <c r="AP1329" s="32"/>
      <c r="AQ1329" s="32"/>
      <c r="AR1329" s="32"/>
      <c r="AS1329" s="32"/>
      <c r="AT1329" s="32"/>
      <c r="AU1329" s="32"/>
      <c r="AV1329" s="32"/>
    </row>
    <row r="1330" spans="27:48" x14ac:dyDescent="0.25">
      <c r="AA1330" s="32"/>
      <c r="AB1330" s="32"/>
      <c r="AC1330" s="32"/>
      <c r="AD1330" s="32"/>
      <c r="AE1330" s="32"/>
      <c r="AF1330" s="32"/>
      <c r="AG1330" s="32"/>
      <c r="AH1330" s="32"/>
      <c r="AI1330" s="32"/>
      <c r="AJ1330" s="32"/>
      <c r="AK1330" s="32"/>
      <c r="AL1330" s="32"/>
      <c r="AM1330" s="32"/>
      <c r="AN1330" s="32"/>
      <c r="AO1330" s="32"/>
      <c r="AP1330" s="32"/>
      <c r="AQ1330" s="32"/>
      <c r="AR1330" s="32"/>
      <c r="AS1330" s="32"/>
      <c r="AT1330" s="32"/>
      <c r="AU1330" s="32"/>
      <c r="AV1330" s="32"/>
    </row>
    <row r="1331" spans="27:48" x14ac:dyDescent="0.25">
      <c r="AA1331" s="32"/>
      <c r="AB1331" s="32"/>
      <c r="AC1331" s="32"/>
      <c r="AD1331" s="32"/>
      <c r="AE1331" s="32"/>
      <c r="AF1331" s="32"/>
      <c r="AG1331" s="32"/>
      <c r="AH1331" s="32"/>
      <c r="AI1331" s="32"/>
      <c r="AJ1331" s="32"/>
      <c r="AK1331" s="32"/>
      <c r="AL1331" s="32"/>
      <c r="AM1331" s="32"/>
      <c r="AN1331" s="32"/>
      <c r="AO1331" s="32"/>
      <c r="AP1331" s="32"/>
      <c r="AQ1331" s="32"/>
      <c r="AR1331" s="32"/>
      <c r="AS1331" s="32"/>
      <c r="AT1331" s="32"/>
      <c r="AU1331" s="32"/>
      <c r="AV1331" s="32"/>
    </row>
    <row r="1332" spans="27:48" x14ac:dyDescent="0.25">
      <c r="AA1332" s="32"/>
      <c r="AB1332" s="32"/>
      <c r="AC1332" s="32"/>
      <c r="AD1332" s="32"/>
      <c r="AE1332" s="32"/>
      <c r="AF1332" s="32"/>
      <c r="AG1332" s="32"/>
      <c r="AH1332" s="32"/>
      <c r="AI1332" s="32"/>
      <c r="AJ1332" s="32"/>
      <c r="AK1332" s="32"/>
      <c r="AL1332" s="32"/>
      <c r="AM1332" s="32"/>
      <c r="AN1332" s="32"/>
      <c r="AO1332" s="32"/>
      <c r="AP1332" s="32"/>
      <c r="AQ1332" s="32"/>
      <c r="AR1332" s="32"/>
      <c r="AS1332" s="32"/>
      <c r="AT1332" s="32"/>
      <c r="AU1332" s="32"/>
      <c r="AV1332" s="32"/>
    </row>
    <row r="1333" spans="27:48" x14ac:dyDescent="0.25">
      <c r="AA1333" s="32"/>
      <c r="AB1333" s="32"/>
      <c r="AC1333" s="32"/>
      <c r="AD1333" s="32"/>
      <c r="AE1333" s="32"/>
      <c r="AF1333" s="32"/>
      <c r="AG1333" s="32"/>
      <c r="AH1333" s="32"/>
      <c r="AI1333" s="32"/>
      <c r="AJ1333" s="32"/>
      <c r="AK1333" s="32"/>
      <c r="AL1333" s="32"/>
      <c r="AM1333" s="32"/>
      <c r="AN1333" s="32"/>
      <c r="AO1333" s="32"/>
      <c r="AP1333" s="32"/>
      <c r="AQ1333" s="32"/>
      <c r="AR1333" s="32"/>
      <c r="AS1333" s="32"/>
      <c r="AT1333" s="32"/>
      <c r="AU1333" s="32"/>
      <c r="AV1333" s="32"/>
    </row>
    <row r="1334" spans="27:48" x14ac:dyDescent="0.25">
      <c r="AA1334" s="32"/>
      <c r="AB1334" s="32"/>
      <c r="AC1334" s="32"/>
      <c r="AD1334" s="32"/>
      <c r="AE1334" s="32"/>
      <c r="AF1334" s="32"/>
      <c r="AG1334" s="32"/>
      <c r="AH1334" s="32"/>
      <c r="AI1334" s="32"/>
      <c r="AJ1334" s="32"/>
      <c r="AK1334" s="32"/>
      <c r="AL1334" s="32"/>
      <c r="AM1334" s="32"/>
      <c r="AN1334" s="32"/>
      <c r="AO1334" s="32"/>
      <c r="AP1334" s="32"/>
      <c r="AQ1334" s="32"/>
      <c r="AR1334" s="32"/>
      <c r="AS1334" s="32"/>
      <c r="AT1334" s="32"/>
      <c r="AU1334" s="32"/>
      <c r="AV1334" s="32"/>
    </row>
    <row r="1335" spans="27:48" x14ac:dyDescent="0.25">
      <c r="AA1335" s="32"/>
      <c r="AB1335" s="32"/>
      <c r="AC1335" s="32"/>
      <c r="AD1335" s="32"/>
      <c r="AE1335" s="32"/>
      <c r="AF1335" s="32"/>
      <c r="AG1335" s="32"/>
      <c r="AH1335" s="32"/>
      <c r="AI1335" s="32"/>
      <c r="AJ1335" s="32"/>
      <c r="AK1335" s="32"/>
      <c r="AL1335" s="32"/>
      <c r="AM1335" s="32"/>
      <c r="AN1335" s="32"/>
      <c r="AO1335" s="32"/>
      <c r="AP1335" s="32"/>
      <c r="AQ1335" s="32"/>
      <c r="AR1335" s="32"/>
      <c r="AS1335" s="32"/>
      <c r="AT1335" s="32"/>
      <c r="AU1335" s="32"/>
      <c r="AV1335" s="32"/>
    </row>
    <row r="1336" spans="27:48" x14ac:dyDescent="0.25">
      <c r="AA1336" s="32"/>
      <c r="AB1336" s="32"/>
      <c r="AC1336" s="32"/>
      <c r="AD1336" s="32"/>
      <c r="AE1336" s="32"/>
      <c r="AF1336" s="32"/>
      <c r="AG1336" s="32"/>
      <c r="AH1336" s="32"/>
      <c r="AI1336" s="32"/>
      <c r="AJ1336" s="32"/>
      <c r="AK1336" s="32"/>
      <c r="AL1336" s="32"/>
      <c r="AM1336" s="32"/>
      <c r="AN1336" s="32"/>
      <c r="AO1336" s="32"/>
      <c r="AP1336" s="32"/>
      <c r="AQ1336" s="32"/>
      <c r="AR1336" s="32"/>
      <c r="AS1336" s="32"/>
      <c r="AT1336" s="32"/>
      <c r="AU1336" s="32"/>
      <c r="AV1336" s="32"/>
    </row>
    <row r="1337" spans="27:48" x14ac:dyDescent="0.25">
      <c r="AA1337" s="32"/>
      <c r="AB1337" s="32"/>
      <c r="AC1337" s="32"/>
      <c r="AD1337" s="32"/>
      <c r="AE1337" s="32"/>
      <c r="AF1337" s="32"/>
      <c r="AG1337" s="32"/>
      <c r="AH1337" s="32"/>
      <c r="AI1337" s="32"/>
      <c r="AJ1337" s="32"/>
      <c r="AK1337" s="32"/>
      <c r="AL1337" s="32"/>
      <c r="AM1337" s="32"/>
      <c r="AN1337" s="32"/>
      <c r="AO1337" s="32"/>
      <c r="AP1337" s="32"/>
      <c r="AQ1337" s="32"/>
      <c r="AR1337" s="32"/>
      <c r="AS1337" s="32"/>
      <c r="AT1337" s="32"/>
      <c r="AU1337" s="32"/>
      <c r="AV1337" s="32"/>
    </row>
    <row r="1338" spans="27:48" x14ac:dyDescent="0.25">
      <c r="AA1338" s="32"/>
      <c r="AB1338" s="32"/>
      <c r="AC1338" s="32"/>
      <c r="AD1338" s="32"/>
      <c r="AE1338" s="32"/>
      <c r="AF1338" s="32"/>
      <c r="AG1338" s="32"/>
      <c r="AH1338" s="32"/>
      <c r="AI1338" s="32"/>
      <c r="AJ1338" s="32"/>
      <c r="AK1338" s="32"/>
      <c r="AL1338" s="32"/>
      <c r="AM1338" s="32"/>
      <c r="AN1338" s="32"/>
      <c r="AO1338" s="32"/>
      <c r="AP1338" s="32"/>
      <c r="AQ1338" s="32"/>
      <c r="AR1338" s="32"/>
      <c r="AS1338" s="32"/>
      <c r="AT1338" s="32"/>
      <c r="AU1338" s="32"/>
      <c r="AV1338" s="32"/>
    </row>
    <row r="1339" spans="27:48" x14ac:dyDescent="0.25">
      <c r="AA1339" s="32"/>
      <c r="AB1339" s="32"/>
      <c r="AC1339" s="32"/>
      <c r="AD1339" s="32"/>
      <c r="AE1339" s="32"/>
      <c r="AF1339" s="32"/>
      <c r="AG1339" s="32"/>
      <c r="AH1339" s="32"/>
      <c r="AI1339" s="32"/>
      <c r="AJ1339" s="32"/>
      <c r="AK1339" s="32"/>
      <c r="AL1339" s="32"/>
      <c r="AM1339" s="32"/>
      <c r="AN1339" s="32"/>
      <c r="AO1339" s="32"/>
      <c r="AP1339" s="32"/>
      <c r="AQ1339" s="32"/>
      <c r="AR1339" s="32"/>
      <c r="AS1339" s="32"/>
      <c r="AT1339" s="32"/>
      <c r="AU1339" s="32"/>
      <c r="AV1339" s="32"/>
    </row>
    <row r="1340" spans="27:48" x14ac:dyDescent="0.25">
      <c r="AA1340" s="32"/>
      <c r="AB1340" s="32"/>
      <c r="AC1340" s="32"/>
      <c r="AD1340" s="32"/>
      <c r="AE1340" s="32"/>
      <c r="AF1340" s="32"/>
      <c r="AG1340" s="32"/>
      <c r="AH1340" s="32"/>
      <c r="AI1340" s="32"/>
      <c r="AJ1340" s="32"/>
      <c r="AK1340" s="32"/>
      <c r="AL1340" s="32"/>
      <c r="AM1340" s="32"/>
      <c r="AN1340" s="32"/>
      <c r="AO1340" s="32"/>
      <c r="AP1340" s="32"/>
      <c r="AQ1340" s="32"/>
      <c r="AR1340" s="32"/>
      <c r="AS1340" s="32"/>
      <c r="AT1340" s="32"/>
      <c r="AU1340" s="32"/>
      <c r="AV1340" s="32"/>
    </row>
    <row r="1341" spans="27:48" x14ac:dyDescent="0.25">
      <c r="AA1341" s="32"/>
      <c r="AB1341" s="32"/>
      <c r="AC1341" s="32"/>
      <c r="AD1341" s="32"/>
      <c r="AE1341" s="32"/>
      <c r="AF1341" s="32"/>
      <c r="AG1341" s="32"/>
      <c r="AH1341" s="32"/>
      <c r="AI1341" s="32"/>
      <c r="AJ1341" s="32"/>
      <c r="AK1341" s="32"/>
      <c r="AL1341" s="32"/>
      <c r="AM1341" s="32"/>
      <c r="AN1341" s="32"/>
      <c r="AO1341" s="32"/>
      <c r="AP1341" s="32"/>
      <c r="AQ1341" s="32"/>
      <c r="AR1341" s="32"/>
      <c r="AS1341" s="32"/>
      <c r="AT1341" s="32"/>
      <c r="AU1341" s="32"/>
      <c r="AV1341" s="32"/>
    </row>
    <row r="1342" spans="27:48" x14ac:dyDescent="0.25">
      <c r="AA1342" s="32"/>
      <c r="AB1342" s="32"/>
      <c r="AC1342" s="32"/>
      <c r="AD1342" s="32"/>
      <c r="AE1342" s="32"/>
      <c r="AF1342" s="32"/>
      <c r="AG1342" s="32"/>
      <c r="AH1342" s="32"/>
      <c r="AI1342" s="32"/>
      <c r="AJ1342" s="32"/>
      <c r="AK1342" s="32"/>
      <c r="AL1342" s="32"/>
      <c r="AM1342" s="32"/>
      <c r="AN1342" s="32"/>
      <c r="AO1342" s="32"/>
      <c r="AP1342" s="32"/>
      <c r="AQ1342" s="32"/>
      <c r="AR1342" s="32"/>
      <c r="AS1342" s="32"/>
      <c r="AT1342" s="32"/>
      <c r="AU1342" s="32"/>
      <c r="AV1342" s="32"/>
    </row>
    <row r="1343" spans="27:48" x14ac:dyDescent="0.25">
      <c r="AA1343" s="32"/>
      <c r="AB1343" s="32"/>
      <c r="AC1343" s="32"/>
      <c r="AD1343" s="32"/>
      <c r="AE1343" s="32"/>
      <c r="AF1343" s="32"/>
      <c r="AG1343" s="32"/>
      <c r="AH1343" s="32"/>
      <c r="AI1343" s="32"/>
      <c r="AJ1343" s="32"/>
      <c r="AK1343" s="32"/>
      <c r="AL1343" s="32"/>
      <c r="AM1343" s="32"/>
      <c r="AN1343" s="32"/>
      <c r="AO1343" s="32"/>
      <c r="AP1343" s="32"/>
      <c r="AQ1343" s="32"/>
      <c r="AR1343" s="32"/>
      <c r="AS1343" s="32"/>
      <c r="AT1343" s="32"/>
      <c r="AU1343" s="32"/>
      <c r="AV1343" s="32"/>
    </row>
    <row r="1344" spans="27:48" x14ac:dyDescent="0.25">
      <c r="AA1344" s="32"/>
      <c r="AB1344" s="32"/>
      <c r="AC1344" s="32"/>
      <c r="AD1344" s="32"/>
      <c r="AE1344" s="32"/>
      <c r="AF1344" s="32"/>
      <c r="AG1344" s="32"/>
      <c r="AH1344" s="32"/>
      <c r="AI1344" s="32"/>
      <c r="AJ1344" s="32"/>
      <c r="AK1344" s="32"/>
      <c r="AL1344" s="32"/>
      <c r="AM1344" s="32"/>
      <c r="AN1344" s="32"/>
      <c r="AO1344" s="32"/>
      <c r="AP1344" s="32"/>
      <c r="AQ1344" s="32"/>
      <c r="AR1344" s="32"/>
      <c r="AS1344" s="32"/>
      <c r="AT1344" s="32"/>
      <c r="AU1344" s="32"/>
      <c r="AV1344" s="32"/>
    </row>
    <row r="1345" spans="27:48" x14ac:dyDescent="0.25">
      <c r="AA1345" s="32"/>
      <c r="AB1345" s="32"/>
      <c r="AC1345" s="32"/>
      <c r="AD1345" s="32"/>
      <c r="AE1345" s="32"/>
      <c r="AF1345" s="32"/>
      <c r="AG1345" s="32"/>
      <c r="AH1345" s="32"/>
      <c r="AI1345" s="32"/>
      <c r="AJ1345" s="32"/>
      <c r="AK1345" s="32"/>
      <c r="AL1345" s="32"/>
      <c r="AM1345" s="32"/>
      <c r="AN1345" s="32"/>
      <c r="AO1345" s="32"/>
      <c r="AP1345" s="32"/>
      <c r="AQ1345" s="32"/>
      <c r="AR1345" s="32"/>
      <c r="AS1345" s="32"/>
      <c r="AT1345" s="32"/>
      <c r="AU1345" s="32"/>
      <c r="AV1345" s="32"/>
    </row>
    <row r="1346" spans="27:48" x14ac:dyDescent="0.25">
      <c r="AA1346" s="32"/>
      <c r="AB1346" s="32"/>
      <c r="AC1346" s="32"/>
      <c r="AD1346" s="32"/>
      <c r="AE1346" s="32"/>
      <c r="AF1346" s="32"/>
      <c r="AG1346" s="32"/>
      <c r="AH1346" s="32"/>
      <c r="AI1346" s="32"/>
      <c r="AJ1346" s="32"/>
      <c r="AK1346" s="32"/>
      <c r="AL1346" s="32"/>
      <c r="AM1346" s="32"/>
      <c r="AN1346" s="32"/>
      <c r="AO1346" s="32"/>
      <c r="AP1346" s="32"/>
      <c r="AQ1346" s="32"/>
      <c r="AR1346" s="32"/>
      <c r="AS1346" s="32"/>
      <c r="AT1346" s="32"/>
      <c r="AU1346" s="32"/>
      <c r="AV1346" s="32"/>
    </row>
    <row r="1347" spans="27:48" x14ac:dyDescent="0.25">
      <c r="AA1347" s="32"/>
      <c r="AB1347" s="32"/>
      <c r="AC1347" s="32"/>
      <c r="AD1347" s="32"/>
      <c r="AE1347" s="32"/>
      <c r="AF1347" s="32"/>
      <c r="AG1347" s="32"/>
      <c r="AH1347" s="32"/>
      <c r="AI1347" s="32"/>
      <c r="AJ1347" s="32"/>
      <c r="AK1347" s="32"/>
      <c r="AL1347" s="32"/>
      <c r="AM1347" s="32"/>
      <c r="AN1347" s="32"/>
      <c r="AO1347" s="32"/>
      <c r="AP1347" s="32"/>
      <c r="AQ1347" s="32"/>
      <c r="AR1347" s="32"/>
      <c r="AS1347" s="32"/>
      <c r="AT1347" s="32"/>
      <c r="AU1347" s="32"/>
      <c r="AV1347" s="32"/>
    </row>
    <row r="1348" spans="27:48" x14ac:dyDescent="0.25">
      <c r="AA1348" s="32"/>
      <c r="AB1348" s="32"/>
      <c r="AC1348" s="32"/>
      <c r="AD1348" s="32"/>
      <c r="AE1348" s="32"/>
      <c r="AF1348" s="32"/>
      <c r="AG1348" s="32"/>
      <c r="AH1348" s="32"/>
      <c r="AI1348" s="32"/>
      <c r="AJ1348" s="32"/>
      <c r="AK1348" s="32"/>
      <c r="AL1348" s="32"/>
      <c r="AM1348" s="32"/>
      <c r="AN1348" s="32"/>
      <c r="AO1348" s="32"/>
      <c r="AP1348" s="32"/>
      <c r="AQ1348" s="32"/>
      <c r="AR1348" s="32"/>
      <c r="AS1348" s="32"/>
      <c r="AT1348" s="32"/>
      <c r="AU1348" s="32"/>
      <c r="AV1348" s="32"/>
    </row>
    <row r="1349" spans="27:48" x14ac:dyDescent="0.25">
      <c r="AA1349" s="32"/>
      <c r="AB1349" s="32"/>
      <c r="AC1349" s="32"/>
      <c r="AD1349" s="32"/>
      <c r="AE1349" s="32"/>
      <c r="AF1349" s="32"/>
      <c r="AG1349" s="32"/>
      <c r="AH1349" s="32"/>
      <c r="AI1349" s="32"/>
      <c r="AJ1349" s="32"/>
      <c r="AK1349" s="32"/>
      <c r="AL1349" s="32"/>
      <c r="AM1349" s="32"/>
      <c r="AN1349" s="32"/>
      <c r="AO1349" s="32"/>
      <c r="AP1349" s="32"/>
      <c r="AQ1349" s="32"/>
      <c r="AR1349" s="32"/>
      <c r="AS1349" s="32"/>
      <c r="AT1349" s="32"/>
      <c r="AU1349" s="32"/>
      <c r="AV1349" s="32"/>
    </row>
    <row r="1350" spans="27:48" x14ac:dyDescent="0.25">
      <c r="AA1350" s="32"/>
      <c r="AB1350" s="32"/>
      <c r="AC1350" s="32"/>
      <c r="AD1350" s="32"/>
      <c r="AE1350" s="32"/>
      <c r="AF1350" s="32"/>
      <c r="AG1350" s="32"/>
      <c r="AH1350" s="32"/>
      <c r="AI1350" s="32"/>
      <c r="AJ1350" s="32"/>
      <c r="AK1350" s="32"/>
      <c r="AL1350" s="32"/>
      <c r="AM1350" s="32"/>
      <c r="AN1350" s="32"/>
      <c r="AO1350" s="32"/>
      <c r="AP1350" s="32"/>
      <c r="AQ1350" s="32"/>
      <c r="AR1350" s="32"/>
      <c r="AS1350" s="32"/>
      <c r="AT1350" s="32"/>
      <c r="AU1350" s="32"/>
      <c r="AV1350" s="32"/>
    </row>
    <row r="1351" spans="27:48" x14ac:dyDescent="0.25">
      <c r="AA1351" s="32"/>
      <c r="AB1351" s="32"/>
      <c r="AC1351" s="32"/>
      <c r="AD1351" s="32"/>
      <c r="AE1351" s="32"/>
      <c r="AF1351" s="32"/>
      <c r="AG1351" s="32"/>
      <c r="AH1351" s="32"/>
      <c r="AI1351" s="32"/>
      <c r="AJ1351" s="32"/>
      <c r="AK1351" s="32"/>
      <c r="AL1351" s="32"/>
      <c r="AM1351" s="32"/>
      <c r="AN1351" s="32"/>
      <c r="AO1351" s="32"/>
      <c r="AP1351" s="32"/>
      <c r="AQ1351" s="32"/>
      <c r="AR1351" s="32"/>
      <c r="AS1351" s="32"/>
      <c r="AT1351" s="32"/>
      <c r="AU1351" s="32"/>
      <c r="AV1351" s="32"/>
    </row>
    <row r="1352" spans="27:48" x14ac:dyDescent="0.25">
      <c r="AA1352" s="32"/>
      <c r="AB1352" s="32"/>
      <c r="AC1352" s="32"/>
      <c r="AD1352" s="32"/>
      <c r="AE1352" s="32"/>
      <c r="AF1352" s="32"/>
      <c r="AG1352" s="32"/>
      <c r="AH1352" s="32"/>
      <c r="AI1352" s="32"/>
      <c r="AJ1352" s="32"/>
      <c r="AK1352" s="32"/>
      <c r="AL1352" s="32"/>
      <c r="AM1352" s="32"/>
      <c r="AN1352" s="32"/>
      <c r="AO1352" s="32"/>
      <c r="AP1352" s="32"/>
      <c r="AQ1352" s="32"/>
      <c r="AR1352" s="32"/>
      <c r="AS1352" s="32"/>
      <c r="AT1352" s="32"/>
      <c r="AU1352" s="32"/>
      <c r="AV1352" s="32"/>
    </row>
    <row r="1353" spans="27:48" x14ac:dyDescent="0.25">
      <c r="AA1353" s="32"/>
      <c r="AB1353" s="32"/>
      <c r="AC1353" s="32"/>
      <c r="AD1353" s="32"/>
      <c r="AE1353" s="32"/>
      <c r="AF1353" s="32"/>
      <c r="AG1353" s="32"/>
      <c r="AH1353" s="32"/>
      <c r="AI1353" s="32"/>
      <c r="AJ1353" s="32"/>
      <c r="AK1353" s="32"/>
      <c r="AL1353" s="32"/>
      <c r="AM1353" s="32"/>
      <c r="AN1353" s="32"/>
      <c r="AO1353" s="32"/>
      <c r="AP1353" s="32"/>
      <c r="AQ1353" s="32"/>
      <c r="AR1353" s="32"/>
      <c r="AS1353" s="32"/>
      <c r="AT1353" s="32"/>
      <c r="AU1353" s="32"/>
      <c r="AV1353" s="32"/>
    </row>
    <row r="1354" spans="27:48" x14ac:dyDescent="0.25">
      <c r="AA1354" s="32"/>
      <c r="AB1354" s="32"/>
      <c r="AC1354" s="32"/>
      <c r="AD1354" s="32"/>
      <c r="AE1354" s="32"/>
      <c r="AF1354" s="32"/>
      <c r="AG1354" s="32"/>
      <c r="AH1354" s="32"/>
      <c r="AI1354" s="32"/>
      <c r="AJ1354" s="32"/>
      <c r="AK1354" s="32"/>
      <c r="AL1354" s="32"/>
      <c r="AM1354" s="32"/>
      <c r="AN1354" s="32"/>
      <c r="AO1354" s="32"/>
      <c r="AP1354" s="32"/>
      <c r="AQ1354" s="32"/>
      <c r="AR1354" s="32"/>
      <c r="AS1354" s="32"/>
      <c r="AT1354" s="32"/>
      <c r="AU1354" s="32"/>
      <c r="AV1354" s="32"/>
    </row>
    <row r="1355" spans="27:48" x14ac:dyDescent="0.25">
      <c r="AA1355" s="32"/>
      <c r="AB1355" s="32"/>
      <c r="AC1355" s="32"/>
      <c r="AD1355" s="32"/>
      <c r="AE1355" s="32"/>
      <c r="AF1355" s="32"/>
      <c r="AG1355" s="32"/>
      <c r="AH1355" s="32"/>
      <c r="AI1355" s="32"/>
      <c r="AJ1355" s="32"/>
      <c r="AK1355" s="32"/>
      <c r="AL1355" s="32"/>
      <c r="AM1355" s="32"/>
      <c r="AN1355" s="32"/>
      <c r="AO1355" s="32"/>
      <c r="AP1355" s="32"/>
      <c r="AQ1355" s="32"/>
      <c r="AR1355" s="32"/>
      <c r="AS1355" s="32"/>
      <c r="AT1355" s="32"/>
      <c r="AU1355" s="32"/>
      <c r="AV1355" s="32"/>
    </row>
    <row r="1356" spans="27:48" x14ac:dyDescent="0.25">
      <c r="AA1356" s="32"/>
      <c r="AB1356" s="32"/>
      <c r="AC1356" s="32"/>
      <c r="AD1356" s="32"/>
      <c r="AE1356" s="32"/>
      <c r="AF1356" s="32"/>
      <c r="AG1356" s="32"/>
      <c r="AH1356" s="32"/>
      <c r="AI1356" s="32"/>
      <c r="AJ1356" s="32"/>
      <c r="AK1356" s="32"/>
      <c r="AL1356" s="32"/>
      <c r="AM1356" s="32"/>
      <c r="AN1356" s="32"/>
      <c r="AO1356" s="32"/>
      <c r="AP1356" s="32"/>
      <c r="AQ1356" s="32"/>
      <c r="AR1356" s="32"/>
      <c r="AS1356" s="32"/>
      <c r="AT1356" s="32"/>
      <c r="AU1356" s="32"/>
      <c r="AV1356" s="32"/>
    </row>
    <row r="1357" spans="27:48" x14ac:dyDescent="0.25">
      <c r="AA1357" s="32"/>
      <c r="AB1357" s="32"/>
      <c r="AC1357" s="32"/>
      <c r="AD1357" s="32"/>
      <c r="AE1357" s="32"/>
      <c r="AF1357" s="32"/>
      <c r="AG1357" s="32"/>
      <c r="AH1357" s="32"/>
      <c r="AI1357" s="32"/>
      <c r="AJ1357" s="32"/>
      <c r="AK1357" s="32"/>
      <c r="AL1357" s="32"/>
      <c r="AM1357" s="32"/>
      <c r="AN1357" s="32"/>
      <c r="AO1357" s="32"/>
      <c r="AP1357" s="32"/>
      <c r="AQ1357" s="32"/>
      <c r="AR1357" s="32"/>
      <c r="AS1357" s="32"/>
      <c r="AT1357" s="32"/>
      <c r="AU1357" s="32"/>
      <c r="AV1357" s="32"/>
    </row>
    <row r="1358" spans="27:48" x14ac:dyDescent="0.25">
      <c r="AA1358" s="32"/>
      <c r="AB1358" s="32"/>
      <c r="AC1358" s="32"/>
      <c r="AD1358" s="32"/>
      <c r="AE1358" s="32"/>
      <c r="AF1358" s="32"/>
      <c r="AG1358" s="32"/>
      <c r="AH1358" s="32"/>
      <c r="AI1358" s="32"/>
      <c r="AJ1358" s="32"/>
      <c r="AK1358" s="32"/>
      <c r="AL1358" s="32"/>
      <c r="AM1358" s="32"/>
      <c r="AN1358" s="32"/>
      <c r="AO1358" s="32"/>
      <c r="AP1358" s="32"/>
      <c r="AQ1358" s="32"/>
      <c r="AR1358" s="32"/>
      <c r="AS1358" s="32"/>
      <c r="AT1358" s="32"/>
      <c r="AU1358" s="32"/>
      <c r="AV1358" s="32"/>
    </row>
    <row r="1359" spans="27:48" x14ac:dyDescent="0.25">
      <c r="AA1359" s="32"/>
      <c r="AB1359" s="32"/>
      <c r="AC1359" s="32"/>
      <c r="AD1359" s="32"/>
      <c r="AE1359" s="32"/>
      <c r="AF1359" s="32"/>
      <c r="AG1359" s="32"/>
      <c r="AH1359" s="32"/>
      <c r="AI1359" s="32"/>
      <c r="AJ1359" s="32"/>
      <c r="AK1359" s="32"/>
      <c r="AL1359" s="32"/>
      <c r="AM1359" s="32"/>
      <c r="AN1359" s="32"/>
      <c r="AO1359" s="32"/>
      <c r="AP1359" s="32"/>
      <c r="AQ1359" s="32"/>
      <c r="AR1359" s="32"/>
      <c r="AS1359" s="32"/>
      <c r="AT1359" s="32"/>
      <c r="AU1359" s="32"/>
      <c r="AV1359" s="32"/>
    </row>
    <row r="1360" spans="27:48" x14ac:dyDescent="0.25">
      <c r="AA1360" s="32"/>
      <c r="AB1360" s="32"/>
      <c r="AC1360" s="32"/>
      <c r="AD1360" s="32"/>
      <c r="AE1360" s="32"/>
      <c r="AF1360" s="32"/>
      <c r="AG1360" s="32"/>
      <c r="AH1360" s="32"/>
      <c r="AI1360" s="32"/>
      <c r="AJ1360" s="32"/>
      <c r="AK1360" s="32"/>
      <c r="AL1360" s="32"/>
      <c r="AM1360" s="32"/>
      <c r="AN1360" s="32"/>
      <c r="AO1360" s="32"/>
      <c r="AP1360" s="32"/>
      <c r="AQ1360" s="32"/>
      <c r="AR1360" s="32"/>
      <c r="AS1360" s="32"/>
      <c r="AT1360" s="32"/>
      <c r="AU1360" s="32"/>
      <c r="AV1360" s="32"/>
    </row>
    <row r="1361" spans="27:48" x14ac:dyDescent="0.25">
      <c r="AA1361" s="32"/>
      <c r="AB1361" s="32"/>
      <c r="AC1361" s="32"/>
      <c r="AD1361" s="32"/>
      <c r="AE1361" s="32"/>
      <c r="AF1361" s="32"/>
      <c r="AG1361" s="32"/>
      <c r="AH1361" s="32"/>
      <c r="AI1361" s="32"/>
      <c r="AJ1361" s="32"/>
      <c r="AK1361" s="32"/>
      <c r="AL1361" s="32"/>
      <c r="AM1361" s="32"/>
      <c r="AN1361" s="32"/>
      <c r="AO1361" s="32"/>
      <c r="AP1361" s="32"/>
      <c r="AQ1361" s="32"/>
      <c r="AR1361" s="32"/>
      <c r="AS1361" s="32"/>
      <c r="AT1361" s="32"/>
      <c r="AU1361" s="32"/>
      <c r="AV1361" s="32"/>
    </row>
    <row r="1362" spans="27:48" x14ac:dyDescent="0.25">
      <c r="AA1362" s="32"/>
      <c r="AB1362" s="32"/>
      <c r="AC1362" s="32"/>
      <c r="AD1362" s="32"/>
      <c r="AE1362" s="32"/>
      <c r="AF1362" s="32"/>
      <c r="AG1362" s="32"/>
      <c r="AH1362" s="32"/>
      <c r="AI1362" s="32"/>
      <c r="AJ1362" s="32"/>
      <c r="AK1362" s="32"/>
      <c r="AL1362" s="32"/>
      <c r="AM1362" s="32"/>
      <c r="AN1362" s="32"/>
      <c r="AO1362" s="32"/>
      <c r="AP1362" s="32"/>
      <c r="AQ1362" s="32"/>
      <c r="AR1362" s="32"/>
      <c r="AS1362" s="32"/>
      <c r="AT1362" s="32"/>
      <c r="AU1362" s="32"/>
      <c r="AV1362" s="32"/>
    </row>
    <row r="1363" spans="27:48" x14ac:dyDescent="0.25">
      <c r="AA1363" s="32"/>
      <c r="AB1363" s="32"/>
      <c r="AC1363" s="32"/>
      <c r="AD1363" s="32"/>
      <c r="AE1363" s="32"/>
      <c r="AF1363" s="32"/>
      <c r="AG1363" s="32"/>
      <c r="AH1363" s="32"/>
      <c r="AI1363" s="32"/>
      <c r="AJ1363" s="32"/>
      <c r="AK1363" s="32"/>
      <c r="AL1363" s="32"/>
      <c r="AM1363" s="32"/>
      <c r="AN1363" s="32"/>
      <c r="AO1363" s="32"/>
      <c r="AP1363" s="32"/>
      <c r="AQ1363" s="32"/>
      <c r="AR1363" s="32"/>
      <c r="AS1363" s="32"/>
      <c r="AT1363" s="32"/>
      <c r="AU1363" s="32"/>
      <c r="AV1363" s="32"/>
    </row>
    <row r="1364" spans="27:48" x14ac:dyDescent="0.25">
      <c r="AA1364" s="32"/>
      <c r="AB1364" s="32"/>
      <c r="AC1364" s="32"/>
      <c r="AD1364" s="32"/>
      <c r="AE1364" s="32"/>
      <c r="AF1364" s="32"/>
      <c r="AG1364" s="32"/>
      <c r="AH1364" s="32"/>
      <c r="AI1364" s="32"/>
      <c r="AJ1364" s="32"/>
      <c r="AK1364" s="32"/>
      <c r="AL1364" s="32"/>
      <c r="AM1364" s="32"/>
      <c r="AN1364" s="32"/>
      <c r="AO1364" s="32"/>
      <c r="AP1364" s="32"/>
      <c r="AQ1364" s="32"/>
      <c r="AR1364" s="32"/>
      <c r="AS1364" s="32"/>
      <c r="AT1364" s="32"/>
      <c r="AU1364" s="32"/>
      <c r="AV1364" s="32"/>
    </row>
    <row r="1365" spans="27:48" x14ac:dyDescent="0.25">
      <c r="AA1365" s="32"/>
      <c r="AB1365" s="32"/>
      <c r="AC1365" s="32"/>
      <c r="AD1365" s="32"/>
      <c r="AE1365" s="32"/>
      <c r="AF1365" s="32"/>
      <c r="AG1365" s="32"/>
      <c r="AH1365" s="32"/>
      <c r="AI1365" s="32"/>
      <c r="AJ1365" s="32"/>
      <c r="AK1365" s="32"/>
      <c r="AL1365" s="32"/>
      <c r="AM1365" s="32"/>
      <c r="AN1365" s="32"/>
      <c r="AO1365" s="32"/>
      <c r="AP1365" s="32"/>
      <c r="AQ1365" s="32"/>
      <c r="AR1365" s="32"/>
      <c r="AS1365" s="32"/>
      <c r="AT1365" s="32"/>
      <c r="AU1365" s="32"/>
      <c r="AV1365" s="32"/>
    </row>
    <row r="1366" spans="27:48" x14ac:dyDescent="0.25">
      <c r="AA1366" s="32"/>
      <c r="AB1366" s="32"/>
      <c r="AC1366" s="32"/>
      <c r="AD1366" s="32"/>
      <c r="AE1366" s="32"/>
      <c r="AF1366" s="32"/>
      <c r="AG1366" s="32"/>
      <c r="AH1366" s="32"/>
      <c r="AI1366" s="32"/>
      <c r="AJ1366" s="32"/>
      <c r="AK1366" s="32"/>
      <c r="AL1366" s="32"/>
      <c r="AM1366" s="32"/>
      <c r="AN1366" s="32"/>
      <c r="AO1366" s="32"/>
      <c r="AP1366" s="32"/>
      <c r="AQ1366" s="32"/>
      <c r="AR1366" s="32"/>
      <c r="AS1366" s="32"/>
      <c r="AT1366" s="32"/>
      <c r="AU1366" s="32"/>
      <c r="AV1366" s="32"/>
    </row>
    <row r="1367" spans="27:48" x14ac:dyDescent="0.25">
      <c r="AA1367" s="32"/>
      <c r="AB1367" s="32"/>
      <c r="AC1367" s="32"/>
      <c r="AD1367" s="32"/>
      <c r="AE1367" s="32"/>
      <c r="AF1367" s="32"/>
      <c r="AG1367" s="32"/>
      <c r="AH1367" s="32"/>
      <c r="AI1367" s="32"/>
      <c r="AJ1367" s="32"/>
      <c r="AK1367" s="32"/>
      <c r="AL1367" s="32"/>
      <c r="AM1367" s="32"/>
      <c r="AN1367" s="32"/>
      <c r="AO1367" s="32"/>
      <c r="AP1367" s="32"/>
      <c r="AQ1367" s="32"/>
      <c r="AR1367" s="32"/>
      <c r="AS1367" s="32"/>
      <c r="AT1367" s="32"/>
      <c r="AU1367" s="32"/>
      <c r="AV1367" s="32"/>
    </row>
    <row r="1368" spans="27:48" x14ac:dyDescent="0.25">
      <c r="AA1368" s="32"/>
      <c r="AB1368" s="32"/>
      <c r="AC1368" s="32"/>
      <c r="AD1368" s="32"/>
      <c r="AE1368" s="32"/>
      <c r="AF1368" s="32"/>
      <c r="AG1368" s="32"/>
      <c r="AH1368" s="32"/>
      <c r="AI1368" s="32"/>
      <c r="AJ1368" s="32"/>
      <c r="AK1368" s="32"/>
      <c r="AL1368" s="32"/>
      <c r="AM1368" s="32"/>
      <c r="AN1368" s="32"/>
      <c r="AO1368" s="32"/>
      <c r="AP1368" s="32"/>
      <c r="AQ1368" s="32"/>
      <c r="AR1368" s="32"/>
      <c r="AS1368" s="32"/>
      <c r="AT1368" s="32"/>
      <c r="AU1368" s="32"/>
      <c r="AV1368" s="32"/>
    </row>
    <row r="1369" spans="27:48" x14ac:dyDescent="0.25">
      <c r="AA1369" s="32"/>
      <c r="AB1369" s="32"/>
      <c r="AC1369" s="32"/>
      <c r="AD1369" s="32"/>
      <c r="AE1369" s="32"/>
      <c r="AF1369" s="32"/>
      <c r="AG1369" s="32"/>
      <c r="AH1369" s="32"/>
      <c r="AI1369" s="32"/>
      <c r="AJ1369" s="32"/>
      <c r="AK1369" s="32"/>
      <c r="AL1369" s="32"/>
      <c r="AM1369" s="32"/>
      <c r="AN1369" s="32"/>
      <c r="AO1369" s="32"/>
      <c r="AP1369" s="32"/>
      <c r="AQ1369" s="32"/>
      <c r="AR1369" s="32"/>
      <c r="AS1369" s="32"/>
      <c r="AT1369" s="32"/>
      <c r="AU1369" s="32"/>
      <c r="AV1369" s="32"/>
    </row>
    <row r="1370" spans="27:48" x14ac:dyDescent="0.25">
      <c r="AA1370" s="32"/>
      <c r="AB1370" s="32"/>
      <c r="AC1370" s="32"/>
      <c r="AD1370" s="32"/>
      <c r="AE1370" s="32"/>
      <c r="AF1370" s="32"/>
      <c r="AG1370" s="32"/>
      <c r="AH1370" s="32"/>
      <c r="AI1370" s="32"/>
      <c r="AJ1370" s="32"/>
      <c r="AK1370" s="32"/>
      <c r="AL1370" s="32"/>
      <c r="AM1370" s="32"/>
      <c r="AN1370" s="32"/>
      <c r="AO1370" s="32"/>
      <c r="AP1370" s="32"/>
      <c r="AQ1370" s="32"/>
      <c r="AR1370" s="32"/>
      <c r="AS1370" s="32"/>
      <c r="AT1370" s="32"/>
      <c r="AU1370" s="32"/>
      <c r="AV1370" s="32"/>
    </row>
    <row r="1371" spans="27:48" x14ac:dyDescent="0.25">
      <c r="AA1371" s="32"/>
      <c r="AB1371" s="32"/>
      <c r="AC1371" s="32"/>
      <c r="AD1371" s="32"/>
      <c r="AE1371" s="32"/>
      <c r="AF1371" s="32"/>
      <c r="AG1371" s="32"/>
      <c r="AH1371" s="32"/>
      <c r="AI1371" s="32"/>
      <c r="AJ1371" s="32"/>
      <c r="AK1371" s="32"/>
      <c r="AL1371" s="32"/>
      <c r="AM1371" s="32"/>
      <c r="AN1371" s="32"/>
      <c r="AO1371" s="32"/>
      <c r="AP1371" s="32"/>
      <c r="AQ1371" s="32"/>
      <c r="AR1371" s="32"/>
      <c r="AS1371" s="32"/>
      <c r="AT1371" s="32"/>
      <c r="AU1371" s="32"/>
      <c r="AV1371" s="32"/>
    </row>
    <row r="1372" spans="27:48" x14ac:dyDescent="0.25">
      <c r="AA1372" s="32"/>
      <c r="AB1372" s="32"/>
      <c r="AC1372" s="32"/>
      <c r="AD1372" s="32"/>
      <c r="AE1372" s="32"/>
      <c r="AF1372" s="32"/>
      <c r="AG1372" s="32"/>
      <c r="AH1372" s="32"/>
      <c r="AI1372" s="32"/>
      <c r="AJ1372" s="32"/>
      <c r="AK1372" s="32"/>
      <c r="AL1372" s="32"/>
      <c r="AM1372" s="32"/>
      <c r="AN1372" s="32"/>
      <c r="AO1372" s="32"/>
      <c r="AP1372" s="32"/>
      <c r="AQ1372" s="32"/>
      <c r="AR1372" s="32"/>
      <c r="AS1372" s="32"/>
      <c r="AT1372" s="32"/>
      <c r="AU1372" s="32"/>
      <c r="AV1372" s="32"/>
    </row>
    <row r="1373" spans="27:48" x14ac:dyDescent="0.25">
      <c r="AA1373" s="32"/>
      <c r="AB1373" s="32"/>
      <c r="AC1373" s="32"/>
      <c r="AD1373" s="32"/>
      <c r="AE1373" s="32"/>
      <c r="AF1373" s="32"/>
      <c r="AG1373" s="32"/>
      <c r="AH1373" s="32"/>
      <c r="AI1373" s="32"/>
      <c r="AJ1373" s="32"/>
      <c r="AK1373" s="32"/>
      <c r="AL1373" s="32"/>
      <c r="AM1373" s="32"/>
      <c r="AN1373" s="32"/>
      <c r="AO1373" s="32"/>
      <c r="AP1373" s="32"/>
      <c r="AQ1373" s="32"/>
      <c r="AR1373" s="32"/>
      <c r="AS1373" s="32"/>
      <c r="AT1373" s="32"/>
      <c r="AU1373" s="32"/>
      <c r="AV1373" s="32"/>
    </row>
    <row r="1374" spans="27:48" x14ac:dyDescent="0.25">
      <c r="AA1374" s="32"/>
      <c r="AB1374" s="32"/>
      <c r="AC1374" s="32"/>
      <c r="AD1374" s="32"/>
      <c r="AE1374" s="32"/>
      <c r="AF1374" s="32"/>
      <c r="AG1374" s="32"/>
      <c r="AH1374" s="32"/>
      <c r="AI1374" s="32"/>
      <c r="AJ1374" s="32"/>
      <c r="AK1374" s="32"/>
      <c r="AL1374" s="32"/>
      <c r="AM1374" s="32"/>
      <c r="AN1374" s="32"/>
      <c r="AO1374" s="32"/>
      <c r="AP1374" s="32"/>
      <c r="AQ1374" s="32"/>
      <c r="AR1374" s="32"/>
      <c r="AS1374" s="32"/>
      <c r="AT1374" s="32"/>
      <c r="AU1374" s="32"/>
      <c r="AV1374" s="32"/>
    </row>
    <row r="1375" spans="27:48" x14ac:dyDescent="0.25">
      <c r="AA1375" s="32"/>
      <c r="AB1375" s="32"/>
      <c r="AC1375" s="32"/>
      <c r="AD1375" s="32"/>
      <c r="AE1375" s="32"/>
      <c r="AF1375" s="32"/>
      <c r="AG1375" s="32"/>
      <c r="AH1375" s="32"/>
      <c r="AI1375" s="32"/>
      <c r="AJ1375" s="32"/>
      <c r="AK1375" s="32"/>
      <c r="AL1375" s="32"/>
      <c r="AM1375" s="32"/>
      <c r="AN1375" s="32"/>
      <c r="AO1375" s="32"/>
      <c r="AP1375" s="32"/>
      <c r="AQ1375" s="32"/>
      <c r="AR1375" s="32"/>
      <c r="AS1375" s="32"/>
      <c r="AT1375" s="32"/>
      <c r="AU1375" s="32"/>
      <c r="AV1375" s="32"/>
    </row>
    <row r="1376" spans="27:48" x14ac:dyDescent="0.25">
      <c r="AA1376" s="32"/>
      <c r="AB1376" s="32"/>
      <c r="AC1376" s="32"/>
      <c r="AD1376" s="32"/>
      <c r="AE1376" s="32"/>
      <c r="AF1376" s="32"/>
      <c r="AG1376" s="32"/>
      <c r="AH1376" s="32"/>
      <c r="AI1376" s="32"/>
      <c r="AJ1376" s="32"/>
      <c r="AK1376" s="32"/>
      <c r="AL1376" s="32"/>
      <c r="AM1376" s="32"/>
      <c r="AN1376" s="32"/>
      <c r="AO1376" s="32"/>
      <c r="AP1376" s="32"/>
      <c r="AQ1376" s="32"/>
      <c r="AR1376" s="32"/>
      <c r="AS1376" s="32"/>
      <c r="AT1376" s="32"/>
      <c r="AU1376" s="32"/>
      <c r="AV1376" s="32"/>
    </row>
    <row r="1377" spans="27:48" x14ac:dyDescent="0.25">
      <c r="AA1377" s="32"/>
      <c r="AB1377" s="32"/>
      <c r="AC1377" s="32"/>
      <c r="AD1377" s="32"/>
      <c r="AE1377" s="32"/>
      <c r="AF1377" s="32"/>
      <c r="AG1377" s="32"/>
      <c r="AH1377" s="32"/>
      <c r="AI1377" s="32"/>
      <c r="AJ1377" s="32"/>
      <c r="AK1377" s="32"/>
      <c r="AL1377" s="32"/>
      <c r="AM1377" s="32"/>
      <c r="AN1377" s="32"/>
      <c r="AO1377" s="32"/>
      <c r="AP1377" s="32"/>
      <c r="AQ1377" s="32"/>
      <c r="AR1377" s="32"/>
      <c r="AS1377" s="32"/>
      <c r="AT1377" s="32"/>
      <c r="AU1377" s="32"/>
      <c r="AV1377" s="32"/>
    </row>
    <row r="1378" spans="27:48" x14ac:dyDescent="0.25">
      <c r="AA1378" s="32"/>
      <c r="AB1378" s="32"/>
      <c r="AC1378" s="32"/>
      <c r="AD1378" s="32"/>
      <c r="AE1378" s="32"/>
      <c r="AF1378" s="32"/>
      <c r="AG1378" s="32"/>
      <c r="AH1378" s="32"/>
      <c r="AI1378" s="32"/>
      <c r="AJ1378" s="32"/>
      <c r="AK1378" s="32"/>
      <c r="AL1378" s="32"/>
      <c r="AM1378" s="32"/>
      <c r="AN1378" s="32"/>
      <c r="AO1378" s="32"/>
      <c r="AP1378" s="32"/>
      <c r="AQ1378" s="32"/>
      <c r="AR1378" s="32"/>
      <c r="AS1378" s="32"/>
      <c r="AT1378" s="32"/>
      <c r="AU1378" s="32"/>
      <c r="AV1378" s="32"/>
    </row>
    <row r="1379" spans="27:48" x14ac:dyDescent="0.25">
      <c r="AA1379" s="32"/>
      <c r="AB1379" s="32"/>
      <c r="AC1379" s="32"/>
      <c r="AD1379" s="32"/>
      <c r="AE1379" s="32"/>
      <c r="AF1379" s="32"/>
      <c r="AG1379" s="32"/>
      <c r="AH1379" s="32"/>
      <c r="AI1379" s="32"/>
      <c r="AJ1379" s="32"/>
      <c r="AK1379" s="32"/>
      <c r="AL1379" s="32"/>
      <c r="AM1379" s="32"/>
      <c r="AN1379" s="32"/>
      <c r="AO1379" s="32"/>
      <c r="AP1379" s="32"/>
      <c r="AQ1379" s="32"/>
      <c r="AR1379" s="32"/>
      <c r="AS1379" s="32"/>
      <c r="AT1379" s="32"/>
      <c r="AU1379" s="32"/>
      <c r="AV1379" s="32"/>
    </row>
    <row r="1380" spans="27:48" x14ac:dyDescent="0.25">
      <c r="AA1380" s="32"/>
      <c r="AB1380" s="32"/>
      <c r="AC1380" s="32"/>
      <c r="AD1380" s="32"/>
      <c r="AE1380" s="32"/>
      <c r="AF1380" s="32"/>
      <c r="AG1380" s="32"/>
      <c r="AH1380" s="32"/>
      <c r="AI1380" s="32"/>
      <c r="AJ1380" s="32"/>
      <c r="AK1380" s="32"/>
      <c r="AL1380" s="32"/>
      <c r="AM1380" s="32"/>
      <c r="AN1380" s="32"/>
      <c r="AO1380" s="32"/>
      <c r="AP1380" s="32"/>
      <c r="AQ1380" s="32"/>
      <c r="AR1380" s="32"/>
      <c r="AS1380" s="32"/>
      <c r="AT1380" s="32"/>
      <c r="AU1380" s="32"/>
      <c r="AV1380" s="32"/>
    </row>
    <row r="1381" spans="27:48" x14ac:dyDescent="0.25">
      <c r="AA1381" s="32"/>
      <c r="AB1381" s="32"/>
      <c r="AC1381" s="32"/>
      <c r="AD1381" s="32"/>
      <c r="AE1381" s="32"/>
      <c r="AF1381" s="32"/>
      <c r="AG1381" s="32"/>
      <c r="AH1381" s="32"/>
      <c r="AI1381" s="32"/>
      <c r="AJ1381" s="32"/>
      <c r="AK1381" s="32"/>
      <c r="AL1381" s="32"/>
      <c r="AM1381" s="32"/>
      <c r="AN1381" s="32"/>
      <c r="AO1381" s="32"/>
      <c r="AP1381" s="32"/>
      <c r="AQ1381" s="32"/>
      <c r="AR1381" s="32"/>
      <c r="AS1381" s="32"/>
      <c r="AT1381" s="32"/>
      <c r="AU1381" s="32"/>
      <c r="AV1381" s="32"/>
    </row>
    <row r="1382" spans="27:48" x14ac:dyDescent="0.25">
      <c r="AA1382" s="32"/>
      <c r="AB1382" s="32"/>
      <c r="AC1382" s="32"/>
      <c r="AD1382" s="32"/>
      <c r="AE1382" s="32"/>
      <c r="AF1382" s="32"/>
      <c r="AG1382" s="32"/>
      <c r="AH1382" s="32"/>
      <c r="AI1382" s="32"/>
      <c r="AJ1382" s="32"/>
      <c r="AK1382" s="32"/>
      <c r="AL1382" s="32"/>
      <c r="AM1382" s="32"/>
      <c r="AN1382" s="32"/>
      <c r="AO1382" s="32"/>
      <c r="AP1382" s="32"/>
      <c r="AQ1382" s="32"/>
      <c r="AR1382" s="32"/>
      <c r="AS1382" s="32"/>
      <c r="AT1382" s="32"/>
      <c r="AU1382" s="32"/>
      <c r="AV1382" s="32"/>
    </row>
    <row r="1383" spans="27:48" x14ac:dyDescent="0.25">
      <c r="AA1383" s="32"/>
      <c r="AB1383" s="32"/>
      <c r="AC1383" s="32"/>
      <c r="AD1383" s="32"/>
      <c r="AE1383" s="32"/>
      <c r="AF1383" s="32"/>
      <c r="AG1383" s="32"/>
      <c r="AH1383" s="32"/>
      <c r="AI1383" s="32"/>
      <c r="AJ1383" s="32"/>
      <c r="AK1383" s="32"/>
      <c r="AL1383" s="32"/>
      <c r="AM1383" s="32"/>
      <c r="AN1383" s="32"/>
      <c r="AO1383" s="32"/>
      <c r="AP1383" s="32"/>
      <c r="AQ1383" s="32"/>
      <c r="AR1383" s="32"/>
      <c r="AS1383" s="32"/>
      <c r="AT1383" s="32"/>
      <c r="AU1383" s="32"/>
      <c r="AV1383" s="32"/>
    </row>
    <row r="1384" spans="27:48" x14ac:dyDescent="0.25">
      <c r="AA1384" s="32"/>
      <c r="AB1384" s="32"/>
      <c r="AC1384" s="32"/>
      <c r="AD1384" s="32"/>
      <c r="AE1384" s="32"/>
      <c r="AF1384" s="32"/>
      <c r="AG1384" s="32"/>
      <c r="AH1384" s="32"/>
      <c r="AI1384" s="32"/>
      <c r="AJ1384" s="32"/>
      <c r="AK1384" s="32"/>
      <c r="AL1384" s="32"/>
      <c r="AM1384" s="32"/>
      <c r="AN1384" s="32"/>
      <c r="AO1384" s="32"/>
      <c r="AP1384" s="32"/>
      <c r="AQ1384" s="32"/>
      <c r="AR1384" s="32"/>
      <c r="AS1384" s="32"/>
      <c r="AT1384" s="32"/>
      <c r="AU1384" s="32"/>
      <c r="AV1384" s="32"/>
    </row>
    <row r="1385" spans="27:48" x14ac:dyDescent="0.25">
      <c r="AA1385" s="32"/>
      <c r="AB1385" s="32"/>
      <c r="AC1385" s="32"/>
      <c r="AD1385" s="32"/>
      <c r="AE1385" s="32"/>
      <c r="AF1385" s="32"/>
      <c r="AG1385" s="32"/>
      <c r="AH1385" s="32"/>
      <c r="AI1385" s="32"/>
      <c r="AJ1385" s="32"/>
      <c r="AK1385" s="32"/>
      <c r="AL1385" s="32"/>
      <c r="AM1385" s="32"/>
      <c r="AN1385" s="32"/>
      <c r="AO1385" s="32"/>
      <c r="AP1385" s="32"/>
      <c r="AQ1385" s="32"/>
      <c r="AR1385" s="32"/>
      <c r="AS1385" s="32"/>
      <c r="AT1385" s="32"/>
      <c r="AU1385" s="32"/>
      <c r="AV1385" s="32"/>
    </row>
    <row r="1386" spans="27:48" x14ac:dyDescent="0.25">
      <c r="AA1386" s="32"/>
      <c r="AB1386" s="32"/>
      <c r="AC1386" s="32"/>
      <c r="AD1386" s="32"/>
      <c r="AE1386" s="32"/>
      <c r="AF1386" s="32"/>
      <c r="AG1386" s="32"/>
      <c r="AH1386" s="32"/>
      <c r="AI1386" s="32"/>
      <c r="AJ1386" s="32"/>
      <c r="AK1386" s="32"/>
      <c r="AL1386" s="32"/>
      <c r="AM1386" s="32"/>
      <c r="AN1386" s="32"/>
      <c r="AO1386" s="32"/>
      <c r="AP1386" s="32"/>
      <c r="AQ1386" s="32"/>
      <c r="AR1386" s="32"/>
      <c r="AS1386" s="32"/>
      <c r="AT1386" s="32"/>
      <c r="AU1386" s="32"/>
      <c r="AV1386" s="32"/>
    </row>
    <row r="1387" spans="27:48" x14ac:dyDescent="0.25">
      <c r="AA1387" s="32"/>
      <c r="AB1387" s="32"/>
      <c r="AC1387" s="32"/>
      <c r="AD1387" s="32"/>
      <c r="AE1387" s="32"/>
      <c r="AF1387" s="32"/>
      <c r="AG1387" s="32"/>
      <c r="AH1387" s="32"/>
      <c r="AI1387" s="32"/>
      <c r="AJ1387" s="32"/>
      <c r="AK1387" s="32"/>
      <c r="AL1387" s="32"/>
      <c r="AM1387" s="32"/>
      <c r="AN1387" s="32"/>
      <c r="AO1387" s="32"/>
      <c r="AP1387" s="32"/>
      <c r="AQ1387" s="32"/>
      <c r="AR1387" s="32"/>
      <c r="AS1387" s="32"/>
      <c r="AT1387" s="32"/>
      <c r="AU1387" s="32"/>
      <c r="AV1387" s="32"/>
    </row>
    <row r="1388" spans="27:48" x14ac:dyDescent="0.25">
      <c r="AA1388" s="32"/>
      <c r="AB1388" s="32"/>
      <c r="AC1388" s="32"/>
      <c r="AD1388" s="32"/>
      <c r="AE1388" s="32"/>
      <c r="AF1388" s="32"/>
      <c r="AG1388" s="32"/>
      <c r="AH1388" s="32"/>
      <c r="AI1388" s="32"/>
      <c r="AJ1388" s="32"/>
      <c r="AK1388" s="32"/>
      <c r="AL1388" s="32"/>
      <c r="AM1388" s="32"/>
      <c r="AN1388" s="32"/>
      <c r="AO1388" s="32"/>
      <c r="AP1388" s="32"/>
      <c r="AQ1388" s="32"/>
      <c r="AR1388" s="32"/>
      <c r="AS1388" s="32"/>
      <c r="AT1388" s="32"/>
      <c r="AU1388" s="32"/>
      <c r="AV1388" s="32"/>
    </row>
    <row r="1389" spans="27:48" x14ac:dyDescent="0.25">
      <c r="AA1389" s="32"/>
      <c r="AB1389" s="32"/>
      <c r="AC1389" s="32"/>
      <c r="AD1389" s="32"/>
      <c r="AE1389" s="32"/>
      <c r="AF1389" s="32"/>
      <c r="AG1389" s="32"/>
      <c r="AH1389" s="32"/>
      <c r="AI1389" s="32"/>
      <c r="AJ1389" s="32"/>
      <c r="AK1389" s="32"/>
      <c r="AL1389" s="32"/>
      <c r="AM1389" s="32"/>
      <c r="AN1389" s="32"/>
      <c r="AO1389" s="32"/>
      <c r="AP1389" s="32"/>
      <c r="AQ1389" s="32"/>
      <c r="AR1389" s="32"/>
      <c r="AS1389" s="32"/>
      <c r="AT1389" s="32"/>
      <c r="AU1389" s="32"/>
      <c r="AV1389" s="32"/>
    </row>
    <row r="1390" spans="27:48" x14ac:dyDescent="0.25">
      <c r="AA1390" s="32"/>
      <c r="AB1390" s="32"/>
      <c r="AC1390" s="32"/>
      <c r="AD1390" s="32"/>
      <c r="AE1390" s="32"/>
      <c r="AF1390" s="32"/>
      <c r="AG1390" s="32"/>
      <c r="AH1390" s="32"/>
      <c r="AI1390" s="32"/>
      <c r="AJ1390" s="32"/>
      <c r="AK1390" s="32"/>
      <c r="AL1390" s="32"/>
      <c r="AM1390" s="32"/>
      <c r="AN1390" s="32"/>
      <c r="AO1390" s="32"/>
      <c r="AP1390" s="32"/>
      <c r="AQ1390" s="32"/>
      <c r="AR1390" s="32"/>
      <c r="AS1390" s="32"/>
      <c r="AT1390" s="32"/>
      <c r="AU1390" s="32"/>
      <c r="AV1390" s="32"/>
    </row>
    <row r="1391" spans="27:48" x14ac:dyDescent="0.25">
      <c r="AA1391" s="32"/>
      <c r="AB1391" s="32"/>
      <c r="AC1391" s="32"/>
      <c r="AD1391" s="32"/>
      <c r="AE1391" s="32"/>
      <c r="AF1391" s="32"/>
      <c r="AG1391" s="32"/>
      <c r="AH1391" s="32"/>
      <c r="AI1391" s="32"/>
      <c r="AJ1391" s="32"/>
      <c r="AK1391" s="32"/>
      <c r="AL1391" s="32"/>
      <c r="AM1391" s="32"/>
      <c r="AN1391" s="32"/>
      <c r="AO1391" s="32"/>
      <c r="AP1391" s="32"/>
      <c r="AQ1391" s="32"/>
      <c r="AR1391" s="32"/>
      <c r="AS1391" s="32"/>
      <c r="AT1391" s="32"/>
      <c r="AU1391" s="32"/>
      <c r="AV1391" s="32"/>
    </row>
    <row r="1392" spans="27:48" x14ac:dyDescent="0.25">
      <c r="AA1392" s="32"/>
      <c r="AB1392" s="32"/>
      <c r="AC1392" s="32"/>
      <c r="AD1392" s="32"/>
      <c r="AE1392" s="32"/>
      <c r="AF1392" s="32"/>
      <c r="AG1392" s="32"/>
      <c r="AH1392" s="32"/>
      <c r="AI1392" s="32"/>
      <c r="AJ1392" s="32"/>
      <c r="AK1392" s="32"/>
      <c r="AL1392" s="32"/>
      <c r="AM1392" s="32"/>
      <c r="AN1392" s="32"/>
      <c r="AO1392" s="32"/>
      <c r="AP1392" s="32"/>
      <c r="AQ1392" s="32"/>
      <c r="AR1392" s="32"/>
      <c r="AS1392" s="32"/>
      <c r="AT1392" s="32"/>
      <c r="AU1392" s="32"/>
      <c r="AV1392" s="32"/>
    </row>
    <row r="1393" spans="27:48" x14ac:dyDescent="0.25">
      <c r="AA1393" s="32"/>
      <c r="AB1393" s="32"/>
      <c r="AC1393" s="32"/>
      <c r="AD1393" s="32"/>
      <c r="AE1393" s="32"/>
      <c r="AF1393" s="32"/>
      <c r="AG1393" s="32"/>
      <c r="AH1393" s="32"/>
      <c r="AI1393" s="32"/>
      <c r="AJ1393" s="32"/>
      <c r="AK1393" s="32"/>
      <c r="AL1393" s="32"/>
      <c r="AM1393" s="32"/>
      <c r="AN1393" s="32"/>
      <c r="AO1393" s="32"/>
      <c r="AP1393" s="32"/>
      <c r="AQ1393" s="32"/>
      <c r="AR1393" s="32"/>
      <c r="AS1393" s="32"/>
      <c r="AT1393" s="32"/>
      <c r="AU1393" s="32"/>
      <c r="AV1393" s="32"/>
    </row>
    <row r="1394" spans="27:48" x14ac:dyDescent="0.25">
      <c r="AA1394" s="32"/>
      <c r="AB1394" s="32"/>
      <c r="AC1394" s="32"/>
      <c r="AD1394" s="32"/>
      <c r="AE1394" s="32"/>
      <c r="AF1394" s="32"/>
      <c r="AG1394" s="32"/>
      <c r="AH1394" s="32"/>
      <c r="AI1394" s="32"/>
      <c r="AJ1394" s="32"/>
      <c r="AK1394" s="32"/>
      <c r="AL1394" s="32"/>
      <c r="AM1394" s="32"/>
      <c r="AN1394" s="32"/>
      <c r="AO1394" s="32"/>
      <c r="AP1394" s="32"/>
      <c r="AQ1394" s="32"/>
      <c r="AR1394" s="32"/>
      <c r="AS1394" s="32"/>
      <c r="AT1394" s="32"/>
      <c r="AU1394" s="32"/>
      <c r="AV1394" s="32"/>
    </row>
    <row r="1395" spans="27:48" x14ac:dyDescent="0.25">
      <c r="AA1395" s="32"/>
      <c r="AB1395" s="32"/>
      <c r="AC1395" s="32"/>
      <c r="AD1395" s="32"/>
      <c r="AE1395" s="32"/>
      <c r="AF1395" s="32"/>
      <c r="AG1395" s="32"/>
      <c r="AH1395" s="32"/>
      <c r="AI1395" s="32"/>
      <c r="AJ1395" s="32"/>
      <c r="AK1395" s="32"/>
      <c r="AL1395" s="32"/>
      <c r="AM1395" s="32"/>
      <c r="AN1395" s="32"/>
      <c r="AO1395" s="32"/>
      <c r="AP1395" s="32"/>
      <c r="AQ1395" s="32"/>
      <c r="AR1395" s="32"/>
      <c r="AS1395" s="32"/>
      <c r="AT1395" s="32"/>
      <c r="AU1395" s="32"/>
      <c r="AV1395" s="32"/>
    </row>
    <row r="1396" spans="27:48" x14ac:dyDescent="0.25">
      <c r="AA1396" s="32"/>
      <c r="AB1396" s="32"/>
      <c r="AC1396" s="32"/>
      <c r="AD1396" s="32"/>
      <c r="AE1396" s="32"/>
      <c r="AF1396" s="32"/>
      <c r="AG1396" s="32"/>
      <c r="AH1396" s="32"/>
      <c r="AI1396" s="32"/>
      <c r="AJ1396" s="32"/>
      <c r="AK1396" s="32"/>
      <c r="AL1396" s="32"/>
      <c r="AM1396" s="32"/>
      <c r="AN1396" s="32"/>
      <c r="AO1396" s="32"/>
      <c r="AP1396" s="32"/>
      <c r="AQ1396" s="32"/>
      <c r="AR1396" s="32"/>
      <c r="AS1396" s="32"/>
      <c r="AT1396" s="32"/>
      <c r="AU1396" s="32"/>
      <c r="AV1396" s="32"/>
    </row>
    <row r="1397" spans="27:48" x14ac:dyDescent="0.25">
      <c r="AA1397" s="32"/>
      <c r="AB1397" s="32"/>
      <c r="AC1397" s="32"/>
      <c r="AD1397" s="32"/>
      <c r="AE1397" s="32"/>
      <c r="AF1397" s="32"/>
      <c r="AG1397" s="32"/>
      <c r="AH1397" s="32"/>
      <c r="AI1397" s="32"/>
      <c r="AJ1397" s="32"/>
      <c r="AK1397" s="32"/>
      <c r="AL1397" s="32"/>
      <c r="AM1397" s="32"/>
      <c r="AN1397" s="32"/>
      <c r="AO1397" s="32"/>
      <c r="AP1397" s="32"/>
      <c r="AQ1397" s="32"/>
      <c r="AR1397" s="32"/>
      <c r="AS1397" s="32"/>
      <c r="AT1397" s="32"/>
      <c r="AU1397" s="32"/>
      <c r="AV1397" s="32"/>
    </row>
    <row r="1398" spans="27:48" x14ac:dyDescent="0.25">
      <c r="AA1398" s="32"/>
      <c r="AB1398" s="32"/>
      <c r="AC1398" s="32"/>
      <c r="AD1398" s="32"/>
      <c r="AE1398" s="32"/>
      <c r="AF1398" s="32"/>
      <c r="AG1398" s="32"/>
      <c r="AH1398" s="32"/>
      <c r="AI1398" s="32"/>
      <c r="AJ1398" s="32"/>
      <c r="AK1398" s="32"/>
      <c r="AL1398" s="32"/>
      <c r="AM1398" s="32"/>
      <c r="AN1398" s="32"/>
      <c r="AO1398" s="32"/>
      <c r="AP1398" s="32"/>
      <c r="AQ1398" s="32"/>
      <c r="AR1398" s="32"/>
      <c r="AS1398" s="32"/>
      <c r="AT1398" s="32"/>
      <c r="AU1398" s="32"/>
      <c r="AV1398" s="32"/>
    </row>
    <row r="1399" spans="27:48" x14ac:dyDescent="0.25">
      <c r="AA1399" s="32"/>
      <c r="AB1399" s="32"/>
      <c r="AC1399" s="32"/>
      <c r="AD1399" s="32"/>
      <c r="AE1399" s="32"/>
      <c r="AF1399" s="32"/>
      <c r="AG1399" s="32"/>
      <c r="AH1399" s="32"/>
      <c r="AI1399" s="32"/>
      <c r="AJ1399" s="32"/>
      <c r="AK1399" s="32"/>
      <c r="AL1399" s="32"/>
      <c r="AM1399" s="32"/>
      <c r="AN1399" s="32"/>
      <c r="AO1399" s="32"/>
      <c r="AP1399" s="32"/>
      <c r="AQ1399" s="32"/>
      <c r="AR1399" s="32"/>
      <c r="AS1399" s="32"/>
      <c r="AT1399" s="32"/>
      <c r="AU1399" s="32"/>
      <c r="AV1399" s="32"/>
    </row>
    <row r="1400" spans="27:48" x14ac:dyDescent="0.25">
      <c r="AA1400" s="32"/>
      <c r="AB1400" s="32"/>
      <c r="AC1400" s="32"/>
      <c r="AD1400" s="32"/>
      <c r="AE1400" s="32"/>
      <c r="AF1400" s="32"/>
      <c r="AG1400" s="32"/>
      <c r="AH1400" s="32"/>
      <c r="AI1400" s="32"/>
      <c r="AJ1400" s="32"/>
      <c r="AK1400" s="32"/>
      <c r="AL1400" s="32"/>
      <c r="AM1400" s="32"/>
      <c r="AN1400" s="32"/>
      <c r="AO1400" s="32"/>
      <c r="AP1400" s="32"/>
      <c r="AQ1400" s="32"/>
      <c r="AR1400" s="32"/>
      <c r="AS1400" s="32"/>
      <c r="AT1400" s="32"/>
      <c r="AU1400" s="32"/>
      <c r="AV1400" s="32"/>
    </row>
    <row r="1401" spans="27:48" x14ac:dyDescent="0.25">
      <c r="AA1401" s="32"/>
      <c r="AB1401" s="32"/>
      <c r="AC1401" s="32"/>
      <c r="AD1401" s="32"/>
      <c r="AE1401" s="32"/>
      <c r="AF1401" s="32"/>
      <c r="AG1401" s="32"/>
      <c r="AH1401" s="32"/>
      <c r="AI1401" s="32"/>
      <c r="AJ1401" s="32"/>
      <c r="AK1401" s="32"/>
      <c r="AL1401" s="32"/>
      <c r="AM1401" s="32"/>
      <c r="AN1401" s="32"/>
      <c r="AO1401" s="32"/>
      <c r="AP1401" s="32"/>
      <c r="AQ1401" s="32"/>
      <c r="AR1401" s="32"/>
      <c r="AS1401" s="32"/>
      <c r="AT1401" s="32"/>
      <c r="AU1401" s="32"/>
      <c r="AV1401" s="32"/>
    </row>
    <row r="1402" spans="27:48" x14ac:dyDescent="0.25">
      <c r="AA1402" s="32"/>
      <c r="AB1402" s="32"/>
      <c r="AC1402" s="32"/>
      <c r="AD1402" s="32"/>
      <c r="AE1402" s="32"/>
      <c r="AF1402" s="32"/>
      <c r="AG1402" s="32"/>
      <c r="AH1402" s="32"/>
      <c r="AI1402" s="32"/>
      <c r="AJ1402" s="32"/>
      <c r="AK1402" s="32"/>
      <c r="AL1402" s="32"/>
      <c r="AM1402" s="32"/>
      <c r="AN1402" s="32"/>
      <c r="AO1402" s="32"/>
      <c r="AP1402" s="32"/>
      <c r="AQ1402" s="32"/>
      <c r="AR1402" s="32"/>
      <c r="AS1402" s="32"/>
      <c r="AT1402" s="32"/>
      <c r="AU1402" s="32"/>
      <c r="AV1402" s="32"/>
    </row>
    <row r="1403" spans="27:48" x14ac:dyDescent="0.25">
      <c r="AA1403" s="32"/>
      <c r="AB1403" s="32"/>
      <c r="AC1403" s="32"/>
      <c r="AD1403" s="32"/>
      <c r="AE1403" s="32"/>
      <c r="AF1403" s="32"/>
      <c r="AG1403" s="32"/>
      <c r="AH1403" s="32"/>
      <c r="AI1403" s="32"/>
      <c r="AJ1403" s="32"/>
      <c r="AK1403" s="32"/>
      <c r="AL1403" s="32"/>
      <c r="AM1403" s="32"/>
      <c r="AN1403" s="32"/>
      <c r="AO1403" s="32"/>
      <c r="AP1403" s="32"/>
      <c r="AQ1403" s="32"/>
      <c r="AR1403" s="32"/>
      <c r="AS1403" s="32"/>
      <c r="AT1403" s="32"/>
      <c r="AU1403" s="32"/>
      <c r="AV1403" s="32"/>
    </row>
    <row r="1404" spans="27:48" x14ac:dyDescent="0.25">
      <c r="AA1404" s="32"/>
      <c r="AB1404" s="32"/>
      <c r="AC1404" s="32"/>
      <c r="AD1404" s="32"/>
      <c r="AE1404" s="32"/>
      <c r="AF1404" s="32"/>
      <c r="AG1404" s="32"/>
      <c r="AH1404" s="32"/>
      <c r="AI1404" s="32"/>
      <c r="AJ1404" s="32"/>
      <c r="AK1404" s="32"/>
      <c r="AL1404" s="32"/>
      <c r="AM1404" s="32"/>
      <c r="AN1404" s="32"/>
      <c r="AO1404" s="32"/>
      <c r="AP1404" s="32"/>
      <c r="AQ1404" s="32"/>
      <c r="AR1404" s="32"/>
      <c r="AS1404" s="32"/>
      <c r="AT1404" s="32"/>
      <c r="AU1404" s="32"/>
      <c r="AV1404" s="32"/>
    </row>
    <row r="1405" spans="27:48" x14ac:dyDescent="0.25">
      <c r="AA1405" s="32"/>
      <c r="AB1405" s="32"/>
      <c r="AC1405" s="32"/>
      <c r="AD1405" s="32"/>
      <c r="AE1405" s="32"/>
      <c r="AF1405" s="32"/>
      <c r="AG1405" s="32"/>
      <c r="AH1405" s="32"/>
      <c r="AI1405" s="32"/>
      <c r="AJ1405" s="32"/>
      <c r="AK1405" s="32"/>
      <c r="AL1405" s="32"/>
      <c r="AM1405" s="32"/>
      <c r="AN1405" s="32"/>
      <c r="AO1405" s="32"/>
      <c r="AP1405" s="32"/>
      <c r="AQ1405" s="32"/>
      <c r="AR1405" s="32"/>
      <c r="AS1405" s="32"/>
      <c r="AT1405" s="32"/>
      <c r="AU1405" s="32"/>
      <c r="AV1405" s="32"/>
    </row>
    <row r="1406" spans="27:48" x14ac:dyDescent="0.25">
      <c r="AA1406" s="32"/>
      <c r="AB1406" s="32"/>
      <c r="AC1406" s="32"/>
      <c r="AD1406" s="32"/>
      <c r="AE1406" s="32"/>
      <c r="AF1406" s="32"/>
      <c r="AG1406" s="32"/>
      <c r="AH1406" s="32"/>
      <c r="AI1406" s="32"/>
      <c r="AJ1406" s="32"/>
      <c r="AK1406" s="32"/>
      <c r="AL1406" s="32"/>
      <c r="AM1406" s="32"/>
      <c r="AN1406" s="32"/>
      <c r="AO1406" s="32"/>
      <c r="AP1406" s="32"/>
      <c r="AQ1406" s="32"/>
      <c r="AR1406" s="32"/>
      <c r="AS1406" s="32"/>
      <c r="AT1406" s="32"/>
      <c r="AU1406" s="32"/>
      <c r="AV1406" s="32"/>
    </row>
    <row r="1407" spans="27:48" x14ac:dyDescent="0.25">
      <c r="AA1407" s="32"/>
      <c r="AB1407" s="32"/>
      <c r="AC1407" s="32"/>
      <c r="AD1407" s="32"/>
      <c r="AE1407" s="32"/>
      <c r="AF1407" s="32"/>
      <c r="AG1407" s="32"/>
      <c r="AH1407" s="32"/>
      <c r="AI1407" s="32"/>
      <c r="AJ1407" s="32"/>
      <c r="AK1407" s="32"/>
      <c r="AL1407" s="32"/>
      <c r="AM1407" s="32"/>
      <c r="AN1407" s="32"/>
      <c r="AO1407" s="32"/>
      <c r="AP1407" s="32"/>
      <c r="AQ1407" s="32"/>
      <c r="AR1407" s="32"/>
      <c r="AS1407" s="32"/>
      <c r="AT1407" s="32"/>
      <c r="AU1407" s="32"/>
      <c r="AV1407" s="32"/>
    </row>
    <row r="1408" spans="27:48" x14ac:dyDescent="0.25">
      <c r="AA1408" s="32"/>
      <c r="AB1408" s="32"/>
      <c r="AC1408" s="32"/>
      <c r="AD1408" s="32"/>
      <c r="AE1408" s="32"/>
      <c r="AF1408" s="32"/>
      <c r="AG1408" s="32"/>
      <c r="AH1408" s="32"/>
      <c r="AI1408" s="32"/>
      <c r="AJ1408" s="32"/>
      <c r="AK1408" s="32"/>
      <c r="AL1408" s="32"/>
      <c r="AM1408" s="32"/>
      <c r="AN1408" s="32"/>
      <c r="AO1408" s="32"/>
      <c r="AP1408" s="32"/>
      <c r="AQ1408" s="32"/>
      <c r="AR1408" s="32"/>
      <c r="AS1408" s="32"/>
      <c r="AT1408" s="32"/>
      <c r="AU1408" s="32"/>
      <c r="AV1408" s="32"/>
    </row>
    <row r="1409" spans="27:48" x14ac:dyDescent="0.25">
      <c r="AA1409" s="32"/>
      <c r="AB1409" s="32"/>
      <c r="AC1409" s="32"/>
      <c r="AD1409" s="32"/>
      <c r="AE1409" s="32"/>
      <c r="AF1409" s="32"/>
      <c r="AG1409" s="32"/>
      <c r="AH1409" s="32"/>
      <c r="AI1409" s="32"/>
      <c r="AJ1409" s="32"/>
      <c r="AK1409" s="32"/>
      <c r="AL1409" s="32"/>
      <c r="AM1409" s="32"/>
      <c r="AN1409" s="32"/>
      <c r="AO1409" s="32"/>
      <c r="AP1409" s="32"/>
      <c r="AQ1409" s="32"/>
      <c r="AR1409" s="32"/>
      <c r="AS1409" s="32"/>
      <c r="AT1409" s="32"/>
      <c r="AU1409" s="32"/>
      <c r="AV1409" s="32"/>
    </row>
    <row r="1410" spans="27:48" x14ac:dyDescent="0.25">
      <c r="AA1410" s="32"/>
      <c r="AB1410" s="32"/>
      <c r="AC1410" s="32"/>
      <c r="AD1410" s="32"/>
      <c r="AE1410" s="32"/>
      <c r="AF1410" s="32"/>
      <c r="AG1410" s="32"/>
      <c r="AH1410" s="32"/>
      <c r="AI1410" s="32"/>
      <c r="AJ1410" s="32"/>
      <c r="AK1410" s="32"/>
      <c r="AL1410" s="32"/>
      <c r="AM1410" s="32"/>
      <c r="AN1410" s="32"/>
      <c r="AO1410" s="32"/>
      <c r="AP1410" s="32"/>
      <c r="AQ1410" s="32"/>
      <c r="AR1410" s="32"/>
      <c r="AS1410" s="32"/>
      <c r="AT1410" s="32"/>
      <c r="AU1410" s="32"/>
      <c r="AV1410" s="32"/>
    </row>
    <row r="1411" spans="27:48" x14ac:dyDescent="0.25">
      <c r="AA1411" s="32"/>
      <c r="AB1411" s="32"/>
      <c r="AC1411" s="32"/>
      <c r="AD1411" s="32"/>
      <c r="AE1411" s="32"/>
      <c r="AF1411" s="32"/>
      <c r="AG1411" s="32"/>
      <c r="AH1411" s="32"/>
      <c r="AI1411" s="32"/>
      <c r="AJ1411" s="32"/>
      <c r="AK1411" s="32"/>
      <c r="AL1411" s="32"/>
      <c r="AM1411" s="32"/>
      <c r="AN1411" s="32"/>
      <c r="AO1411" s="32"/>
      <c r="AP1411" s="32"/>
      <c r="AQ1411" s="32"/>
      <c r="AR1411" s="32"/>
      <c r="AS1411" s="32"/>
      <c r="AT1411" s="32"/>
      <c r="AU1411" s="32"/>
      <c r="AV1411" s="32"/>
    </row>
    <row r="1412" spans="27:48" x14ac:dyDescent="0.25">
      <c r="AA1412" s="32"/>
      <c r="AB1412" s="32"/>
      <c r="AC1412" s="32"/>
      <c r="AD1412" s="32"/>
      <c r="AE1412" s="32"/>
      <c r="AF1412" s="32"/>
      <c r="AG1412" s="32"/>
      <c r="AH1412" s="32"/>
      <c r="AI1412" s="32"/>
      <c r="AJ1412" s="32"/>
      <c r="AK1412" s="32"/>
      <c r="AL1412" s="32"/>
      <c r="AM1412" s="32"/>
      <c r="AN1412" s="32"/>
      <c r="AO1412" s="32"/>
      <c r="AP1412" s="32"/>
      <c r="AQ1412" s="32"/>
      <c r="AR1412" s="32"/>
      <c r="AS1412" s="32"/>
      <c r="AT1412" s="32"/>
      <c r="AU1412" s="32"/>
      <c r="AV1412" s="32"/>
    </row>
    <row r="1413" spans="27:48" x14ac:dyDescent="0.25">
      <c r="AA1413" s="32"/>
      <c r="AB1413" s="32"/>
      <c r="AC1413" s="32"/>
      <c r="AD1413" s="32"/>
      <c r="AE1413" s="32"/>
      <c r="AF1413" s="32"/>
      <c r="AG1413" s="32"/>
      <c r="AH1413" s="32"/>
      <c r="AI1413" s="32"/>
      <c r="AJ1413" s="32"/>
      <c r="AK1413" s="32"/>
      <c r="AL1413" s="32"/>
      <c r="AM1413" s="32"/>
      <c r="AN1413" s="32"/>
      <c r="AO1413" s="32"/>
      <c r="AP1413" s="32"/>
      <c r="AQ1413" s="32"/>
      <c r="AR1413" s="32"/>
      <c r="AS1413" s="32"/>
      <c r="AT1413" s="32"/>
      <c r="AU1413" s="32"/>
      <c r="AV1413" s="32"/>
    </row>
    <row r="1414" spans="27:48" x14ac:dyDescent="0.25">
      <c r="AA1414" s="32"/>
      <c r="AB1414" s="32"/>
      <c r="AC1414" s="32"/>
      <c r="AD1414" s="32"/>
      <c r="AE1414" s="32"/>
      <c r="AF1414" s="32"/>
      <c r="AG1414" s="32"/>
      <c r="AH1414" s="32"/>
      <c r="AI1414" s="32"/>
      <c r="AJ1414" s="32"/>
      <c r="AK1414" s="32"/>
      <c r="AL1414" s="32"/>
      <c r="AM1414" s="32"/>
      <c r="AN1414" s="32"/>
      <c r="AO1414" s="32"/>
      <c r="AP1414" s="32"/>
      <c r="AQ1414" s="32"/>
      <c r="AR1414" s="32"/>
      <c r="AS1414" s="32"/>
      <c r="AT1414" s="32"/>
      <c r="AU1414" s="32"/>
      <c r="AV1414" s="32"/>
    </row>
    <row r="1415" spans="27:48" x14ac:dyDescent="0.25">
      <c r="AA1415" s="32"/>
      <c r="AB1415" s="32"/>
      <c r="AC1415" s="32"/>
      <c r="AD1415" s="32"/>
      <c r="AE1415" s="32"/>
      <c r="AF1415" s="32"/>
      <c r="AG1415" s="32"/>
      <c r="AH1415" s="32"/>
      <c r="AI1415" s="32"/>
      <c r="AJ1415" s="32"/>
      <c r="AK1415" s="32"/>
      <c r="AL1415" s="32"/>
      <c r="AM1415" s="32"/>
      <c r="AN1415" s="32"/>
      <c r="AO1415" s="32"/>
      <c r="AP1415" s="32"/>
      <c r="AQ1415" s="32"/>
      <c r="AR1415" s="32"/>
      <c r="AS1415" s="32"/>
      <c r="AT1415" s="32"/>
      <c r="AU1415" s="32"/>
      <c r="AV1415" s="32"/>
    </row>
    <row r="1416" spans="27:48" x14ac:dyDescent="0.25">
      <c r="AA1416" s="32"/>
      <c r="AB1416" s="32"/>
      <c r="AC1416" s="32"/>
      <c r="AD1416" s="32"/>
      <c r="AE1416" s="32"/>
      <c r="AF1416" s="32"/>
      <c r="AG1416" s="32"/>
      <c r="AH1416" s="32"/>
      <c r="AI1416" s="32"/>
      <c r="AJ1416" s="32"/>
      <c r="AK1416" s="32"/>
      <c r="AL1416" s="32"/>
      <c r="AM1416" s="32"/>
      <c r="AN1416" s="32"/>
      <c r="AO1416" s="32"/>
      <c r="AP1416" s="32"/>
      <c r="AQ1416" s="32"/>
      <c r="AR1416" s="32"/>
      <c r="AS1416" s="32"/>
      <c r="AT1416" s="32"/>
      <c r="AU1416" s="32"/>
      <c r="AV1416" s="32"/>
    </row>
    <row r="1417" spans="27:48" x14ac:dyDescent="0.25">
      <c r="AA1417" s="32"/>
      <c r="AB1417" s="32"/>
      <c r="AC1417" s="32"/>
      <c r="AD1417" s="32"/>
      <c r="AE1417" s="32"/>
      <c r="AF1417" s="32"/>
      <c r="AG1417" s="32"/>
      <c r="AH1417" s="32"/>
      <c r="AI1417" s="32"/>
      <c r="AJ1417" s="32"/>
      <c r="AK1417" s="32"/>
      <c r="AL1417" s="32"/>
      <c r="AM1417" s="32"/>
      <c r="AN1417" s="32"/>
      <c r="AO1417" s="32"/>
      <c r="AP1417" s="32"/>
      <c r="AQ1417" s="32"/>
      <c r="AR1417" s="32"/>
      <c r="AS1417" s="32"/>
      <c r="AT1417" s="32"/>
      <c r="AU1417" s="32"/>
      <c r="AV1417" s="32"/>
    </row>
    <row r="1418" spans="27:48" x14ac:dyDescent="0.25">
      <c r="AA1418" s="32"/>
      <c r="AB1418" s="32"/>
      <c r="AC1418" s="32"/>
      <c r="AD1418" s="32"/>
      <c r="AE1418" s="32"/>
      <c r="AF1418" s="32"/>
      <c r="AG1418" s="32"/>
      <c r="AH1418" s="32"/>
      <c r="AI1418" s="32"/>
      <c r="AJ1418" s="32"/>
      <c r="AK1418" s="32"/>
      <c r="AL1418" s="32"/>
      <c r="AM1418" s="32"/>
      <c r="AN1418" s="32"/>
      <c r="AO1418" s="32"/>
      <c r="AP1418" s="32"/>
      <c r="AQ1418" s="32"/>
      <c r="AR1418" s="32"/>
      <c r="AS1418" s="32"/>
      <c r="AT1418" s="32"/>
      <c r="AU1418" s="32"/>
      <c r="AV1418" s="32"/>
    </row>
    <row r="1419" spans="27:48" x14ac:dyDescent="0.25">
      <c r="AA1419" s="32"/>
      <c r="AB1419" s="32"/>
      <c r="AC1419" s="32"/>
      <c r="AD1419" s="32"/>
      <c r="AE1419" s="32"/>
      <c r="AF1419" s="32"/>
      <c r="AG1419" s="32"/>
      <c r="AH1419" s="32"/>
      <c r="AI1419" s="32"/>
      <c r="AJ1419" s="32"/>
      <c r="AK1419" s="32"/>
      <c r="AL1419" s="32"/>
      <c r="AM1419" s="32"/>
      <c r="AN1419" s="32"/>
      <c r="AO1419" s="32"/>
      <c r="AP1419" s="32"/>
      <c r="AQ1419" s="32"/>
      <c r="AR1419" s="32"/>
      <c r="AS1419" s="32"/>
      <c r="AT1419" s="32"/>
      <c r="AU1419" s="32"/>
      <c r="AV1419" s="32"/>
    </row>
    <row r="1420" spans="27:48" x14ac:dyDescent="0.25">
      <c r="AA1420" s="32"/>
      <c r="AB1420" s="32"/>
      <c r="AC1420" s="32"/>
      <c r="AD1420" s="32"/>
      <c r="AE1420" s="32"/>
      <c r="AF1420" s="32"/>
      <c r="AG1420" s="32"/>
      <c r="AH1420" s="32"/>
      <c r="AI1420" s="32"/>
      <c r="AJ1420" s="32"/>
      <c r="AK1420" s="32"/>
      <c r="AL1420" s="32"/>
      <c r="AM1420" s="32"/>
      <c r="AN1420" s="32"/>
      <c r="AO1420" s="32"/>
      <c r="AP1420" s="32"/>
      <c r="AQ1420" s="32"/>
      <c r="AR1420" s="32"/>
      <c r="AS1420" s="32"/>
      <c r="AT1420" s="32"/>
      <c r="AU1420" s="32"/>
      <c r="AV1420" s="32"/>
    </row>
    <row r="1421" spans="27:48" x14ac:dyDescent="0.25">
      <c r="AA1421" s="32"/>
      <c r="AB1421" s="32"/>
      <c r="AC1421" s="32"/>
      <c r="AD1421" s="32"/>
      <c r="AE1421" s="32"/>
      <c r="AF1421" s="32"/>
      <c r="AG1421" s="32"/>
      <c r="AH1421" s="32"/>
      <c r="AI1421" s="32"/>
      <c r="AJ1421" s="32"/>
      <c r="AK1421" s="32"/>
      <c r="AL1421" s="32"/>
      <c r="AM1421" s="32"/>
      <c r="AN1421" s="32"/>
      <c r="AO1421" s="32"/>
      <c r="AP1421" s="32"/>
      <c r="AQ1421" s="32"/>
      <c r="AR1421" s="32"/>
      <c r="AS1421" s="32"/>
      <c r="AT1421" s="32"/>
      <c r="AU1421" s="32"/>
      <c r="AV1421" s="32"/>
    </row>
    <row r="1422" spans="27:48" x14ac:dyDescent="0.25">
      <c r="AA1422" s="32"/>
      <c r="AB1422" s="32"/>
      <c r="AC1422" s="32"/>
      <c r="AD1422" s="32"/>
      <c r="AE1422" s="32"/>
      <c r="AF1422" s="32"/>
      <c r="AG1422" s="32"/>
      <c r="AH1422" s="32"/>
      <c r="AI1422" s="32"/>
      <c r="AJ1422" s="32"/>
      <c r="AK1422" s="32"/>
      <c r="AL1422" s="32"/>
      <c r="AM1422" s="32"/>
      <c r="AN1422" s="32"/>
      <c r="AO1422" s="32"/>
      <c r="AP1422" s="32"/>
      <c r="AQ1422" s="32"/>
      <c r="AR1422" s="32"/>
      <c r="AS1422" s="32"/>
      <c r="AT1422" s="32"/>
      <c r="AU1422" s="32"/>
      <c r="AV1422" s="32"/>
    </row>
    <row r="1423" spans="27:48" x14ac:dyDescent="0.25">
      <c r="AA1423" s="32"/>
      <c r="AB1423" s="32"/>
      <c r="AC1423" s="32"/>
      <c r="AD1423" s="32"/>
      <c r="AE1423" s="32"/>
      <c r="AF1423" s="32"/>
      <c r="AG1423" s="32"/>
      <c r="AH1423" s="32"/>
      <c r="AI1423" s="32"/>
      <c r="AJ1423" s="32"/>
      <c r="AK1423" s="32"/>
      <c r="AL1423" s="32"/>
      <c r="AM1423" s="32"/>
      <c r="AN1423" s="32"/>
      <c r="AO1423" s="32"/>
      <c r="AP1423" s="32"/>
      <c r="AQ1423" s="32"/>
      <c r="AR1423" s="32"/>
      <c r="AS1423" s="32"/>
      <c r="AT1423" s="32"/>
      <c r="AU1423" s="32"/>
      <c r="AV1423" s="32"/>
    </row>
    <row r="1424" spans="27:48" x14ac:dyDescent="0.25">
      <c r="AA1424" s="32"/>
      <c r="AB1424" s="32"/>
      <c r="AC1424" s="32"/>
      <c r="AD1424" s="32"/>
      <c r="AE1424" s="32"/>
      <c r="AF1424" s="32"/>
      <c r="AG1424" s="32"/>
      <c r="AH1424" s="32"/>
      <c r="AI1424" s="32"/>
      <c r="AJ1424" s="32"/>
      <c r="AK1424" s="32"/>
      <c r="AL1424" s="32"/>
      <c r="AM1424" s="32"/>
      <c r="AN1424" s="32"/>
      <c r="AO1424" s="32"/>
      <c r="AP1424" s="32"/>
      <c r="AQ1424" s="32"/>
      <c r="AR1424" s="32"/>
      <c r="AS1424" s="32"/>
      <c r="AT1424" s="32"/>
      <c r="AU1424" s="32"/>
      <c r="AV1424" s="32"/>
    </row>
    <row r="1425" spans="27:48" x14ac:dyDescent="0.25">
      <c r="AA1425" s="32"/>
      <c r="AB1425" s="32"/>
      <c r="AC1425" s="32"/>
      <c r="AD1425" s="32"/>
      <c r="AE1425" s="32"/>
      <c r="AF1425" s="32"/>
      <c r="AG1425" s="32"/>
      <c r="AH1425" s="32"/>
      <c r="AI1425" s="32"/>
      <c r="AJ1425" s="32"/>
      <c r="AK1425" s="32"/>
      <c r="AL1425" s="32"/>
      <c r="AM1425" s="32"/>
      <c r="AN1425" s="32"/>
      <c r="AO1425" s="32"/>
      <c r="AP1425" s="32"/>
      <c r="AQ1425" s="32"/>
      <c r="AR1425" s="32"/>
      <c r="AS1425" s="32"/>
      <c r="AT1425" s="32"/>
      <c r="AU1425" s="32"/>
      <c r="AV1425" s="32"/>
    </row>
    <row r="1426" spans="27:48" x14ac:dyDescent="0.25">
      <c r="AA1426" s="32"/>
      <c r="AB1426" s="32"/>
      <c r="AC1426" s="32"/>
      <c r="AD1426" s="32"/>
      <c r="AE1426" s="32"/>
      <c r="AF1426" s="32"/>
      <c r="AG1426" s="32"/>
      <c r="AH1426" s="32"/>
      <c r="AI1426" s="32"/>
      <c r="AJ1426" s="32"/>
      <c r="AK1426" s="32"/>
      <c r="AL1426" s="32"/>
      <c r="AM1426" s="32"/>
      <c r="AN1426" s="32"/>
      <c r="AO1426" s="32"/>
      <c r="AP1426" s="32"/>
      <c r="AQ1426" s="32"/>
      <c r="AR1426" s="32"/>
      <c r="AS1426" s="32"/>
      <c r="AT1426" s="32"/>
      <c r="AU1426" s="32"/>
      <c r="AV1426" s="32"/>
    </row>
    <row r="1427" spans="27:48" x14ac:dyDescent="0.25">
      <c r="AA1427" s="32"/>
      <c r="AB1427" s="32"/>
      <c r="AC1427" s="32"/>
      <c r="AD1427" s="32"/>
      <c r="AE1427" s="32"/>
      <c r="AF1427" s="32"/>
      <c r="AG1427" s="32"/>
      <c r="AH1427" s="32"/>
      <c r="AI1427" s="32"/>
      <c r="AJ1427" s="32"/>
      <c r="AK1427" s="32"/>
      <c r="AL1427" s="32"/>
      <c r="AM1427" s="32"/>
      <c r="AN1427" s="32"/>
      <c r="AO1427" s="32"/>
      <c r="AP1427" s="32"/>
      <c r="AQ1427" s="32"/>
      <c r="AR1427" s="32"/>
      <c r="AS1427" s="32"/>
      <c r="AT1427" s="32"/>
      <c r="AU1427" s="32"/>
      <c r="AV1427" s="32"/>
    </row>
    <row r="1428" spans="27:48" x14ac:dyDescent="0.25">
      <c r="AA1428" s="32"/>
      <c r="AB1428" s="32"/>
      <c r="AC1428" s="32"/>
      <c r="AD1428" s="32"/>
      <c r="AE1428" s="32"/>
      <c r="AF1428" s="32"/>
      <c r="AG1428" s="32"/>
      <c r="AH1428" s="32"/>
      <c r="AI1428" s="32"/>
      <c r="AJ1428" s="32"/>
      <c r="AK1428" s="32"/>
      <c r="AL1428" s="32"/>
      <c r="AM1428" s="32"/>
      <c r="AN1428" s="32"/>
      <c r="AO1428" s="32"/>
      <c r="AP1428" s="32"/>
      <c r="AQ1428" s="32"/>
      <c r="AR1428" s="32"/>
      <c r="AS1428" s="32"/>
      <c r="AT1428" s="32"/>
      <c r="AU1428" s="32"/>
      <c r="AV1428" s="32"/>
    </row>
    <row r="1429" spans="27:48" x14ac:dyDescent="0.25">
      <c r="AA1429" s="32"/>
      <c r="AB1429" s="32"/>
      <c r="AC1429" s="32"/>
      <c r="AD1429" s="32"/>
      <c r="AE1429" s="32"/>
      <c r="AF1429" s="32"/>
      <c r="AG1429" s="32"/>
      <c r="AH1429" s="32"/>
      <c r="AI1429" s="32"/>
      <c r="AJ1429" s="32"/>
      <c r="AK1429" s="32"/>
      <c r="AL1429" s="32"/>
      <c r="AM1429" s="32"/>
      <c r="AN1429" s="32"/>
      <c r="AO1429" s="32"/>
      <c r="AP1429" s="32"/>
      <c r="AQ1429" s="32"/>
      <c r="AR1429" s="32"/>
      <c r="AS1429" s="32"/>
      <c r="AT1429" s="32"/>
      <c r="AU1429" s="32"/>
      <c r="AV1429" s="32"/>
    </row>
    <row r="1430" spans="27:48" x14ac:dyDescent="0.25">
      <c r="AA1430" s="32"/>
      <c r="AB1430" s="32"/>
      <c r="AC1430" s="32"/>
      <c r="AD1430" s="32"/>
      <c r="AE1430" s="32"/>
      <c r="AF1430" s="32"/>
      <c r="AG1430" s="32"/>
      <c r="AH1430" s="32"/>
      <c r="AI1430" s="32"/>
      <c r="AJ1430" s="32"/>
      <c r="AK1430" s="32"/>
      <c r="AL1430" s="32"/>
      <c r="AM1430" s="32"/>
      <c r="AN1430" s="32"/>
      <c r="AO1430" s="32"/>
      <c r="AP1430" s="32"/>
      <c r="AQ1430" s="32"/>
      <c r="AR1430" s="32"/>
      <c r="AS1430" s="32"/>
      <c r="AT1430" s="32"/>
      <c r="AU1430" s="32"/>
      <c r="AV1430" s="32"/>
    </row>
    <row r="1431" spans="27:48" x14ac:dyDescent="0.25">
      <c r="AA1431" s="32"/>
      <c r="AB1431" s="32"/>
      <c r="AC1431" s="32"/>
      <c r="AD1431" s="32"/>
      <c r="AE1431" s="32"/>
      <c r="AF1431" s="32"/>
      <c r="AG1431" s="32"/>
      <c r="AH1431" s="32"/>
      <c r="AI1431" s="32"/>
      <c r="AJ1431" s="32"/>
      <c r="AK1431" s="32"/>
      <c r="AL1431" s="32"/>
      <c r="AM1431" s="32"/>
      <c r="AN1431" s="32"/>
      <c r="AO1431" s="32"/>
      <c r="AP1431" s="32"/>
      <c r="AQ1431" s="32"/>
      <c r="AR1431" s="32"/>
      <c r="AS1431" s="32"/>
      <c r="AT1431" s="32"/>
      <c r="AU1431" s="32"/>
      <c r="AV1431" s="32"/>
    </row>
    <row r="1432" spans="27:48" x14ac:dyDescent="0.25">
      <c r="AA1432" s="32"/>
      <c r="AB1432" s="32"/>
      <c r="AC1432" s="32"/>
      <c r="AD1432" s="32"/>
      <c r="AE1432" s="32"/>
      <c r="AF1432" s="32"/>
      <c r="AG1432" s="32"/>
      <c r="AH1432" s="32"/>
      <c r="AI1432" s="32"/>
      <c r="AJ1432" s="32"/>
      <c r="AK1432" s="32"/>
      <c r="AL1432" s="32"/>
      <c r="AM1432" s="32"/>
      <c r="AN1432" s="32"/>
      <c r="AO1432" s="32"/>
      <c r="AP1432" s="32"/>
      <c r="AQ1432" s="32"/>
      <c r="AR1432" s="32"/>
      <c r="AS1432" s="32"/>
      <c r="AT1432" s="32"/>
      <c r="AU1432" s="32"/>
      <c r="AV1432" s="32"/>
    </row>
    <row r="1433" spans="27:48" x14ac:dyDescent="0.25">
      <c r="AA1433" s="32"/>
      <c r="AB1433" s="32"/>
      <c r="AC1433" s="32"/>
      <c r="AD1433" s="32"/>
      <c r="AE1433" s="32"/>
      <c r="AF1433" s="32"/>
      <c r="AG1433" s="32"/>
      <c r="AH1433" s="32"/>
      <c r="AI1433" s="32"/>
      <c r="AJ1433" s="32"/>
      <c r="AK1433" s="32"/>
      <c r="AL1433" s="32"/>
      <c r="AM1433" s="32"/>
      <c r="AN1433" s="32"/>
      <c r="AO1433" s="32"/>
      <c r="AP1433" s="32"/>
      <c r="AQ1433" s="32"/>
      <c r="AR1433" s="32"/>
      <c r="AS1433" s="32"/>
      <c r="AT1433" s="32"/>
      <c r="AU1433" s="32"/>
      <c r="AV1433" s="32"/>
    </row>
    <row r="1434" spans="27:48" x14ac:dyDescent="0.25">
      <c r="AA1434" s="32"/>
      <c r="AB1434" s="32"/>
      <c r="AC1434" s="32"/>
      <c r="AD1434" s="32"/>
      <c r="AE1434" s="32"/>
      <c r="AF1434" s="32"/>
      <c r="AG1434" s="32"/>
      <c r="AH1434" s="32"/>
      <c r="AI1434" s="32"/>
      <c r="AJ1434" s="32"/>
      <c r="AK1434" s="32"/>
      <c r="AL1434" s="32"/>
      <c r="AM1434" s="32"/>
      <c r="AN1434" s="32"/>
      <c r="AO1434" s="32"/>
      <c r="AP1434" s="32"/>
      <c r="AQ1434" s="32"/>
      <c r="AR1434" s="32"/>
      <c r="AS1434" s="32"/>
      <c r="AT1434" s="32"/>
      <c r="AU1434" s="32"/>
      <c r="AV1434" s="32"/>
    </row>
    <row r="1435" spans="27:48" x14ac:dyDescent="0.25">
      <c r="AA1435" s="32"/>
      <c r="AB1435" s="32"/>
      <c r="AC1435" s="32"/>
      <c r="AD1435" s="32"/>
      <c r="AE1435" s="32"/>
      <c r="AF1435" s="32"/>
      <c r="AG1435" s="32"/>
      <c r="AH1435" s="32"/>
      <c r="AI1435" s="32"/>
      <c r="AJ1435" s="32"/>
      <c r="AK1435" s="32"/>
      <c r="AL1435" s="32"/>
      <c r="AM1435" s="32"/>
      <c r="AN1435" s="32"/>
      <c r="AO1435" s="32"/>
      <c r="AP1435" s="32"/>
      <c r="AQ1435" s="32"/>
      <c r="AR1435" s="32"/>
      <c r="AS1435" s="32"/>
      <c r="AT1435" s="32"/>
      <c r="AU1435" s="32"/>
      <c r="AV1435" s="32"/>
    </row>
    <row r="1436" spans="27:48" x14ac:dyDescent="0.25">
      <c r="AA1436" s="32"/>
      <c r="AB1436" s="32"/>
      <c r="AC1436" s="32"/>
      <c r="AD1436" s="32"/>
      <c r="AE1436" s="32"/>
      <c r="AF1436" s="32"/>
      <c r="AG1436" s="32"/>
      <c r="AH1436" s="32"/>
      <c r="AI1436" s="32"/>
      <c r="AJ1436" s="32"/>
      <c r="AK1436" s="32"/>
      <c r="AL1436" s="32"/>
      <c r="AM1436" s="32"/>
      <c r="AN1436" s="32"/>
      <c r="AO1436" s="32"/>
      <c r="AP1436" s="32"/>
      <c r="AQ1436" s="32"/>
      <c r="AR1436" s="32"/>
      <c r="AS1436" s="32"/>
      <c r="AT1436" s="32"/>
      <c r="AU1436" s="32"/>
      <c r="AV1436" s="32"/>
    </row>
    <row r="1437" spans="27:48" x14ac:dyDescent="0.25">
      <c r="AA1437" s="32"/>
      <c r="AB1437" s="32"/>
      <c r="AC1437" s="32"/>
      <c r="AD1437" s="32"/>
      <c r="AE1437" s="32"/>
      <c r="AF1437" s="32"/>
      <c r="AG1437" s="32"/>
      <c r="AH1437" s="32"/>
      <c r="AI1437" s="32"/>
      <c r="AJ1437" s="32"/>
      <c r="AK1437" s="32"/>
      <c r="AL1437" s="32"/>
      <c r="AM1437" s="32"/>
      <c r="AN1437" s="32"/>
      <c r="AO1437" s="32"/>
      <c r="AP1437" s="32"/>
      <c r="AQ1437" s="32"/>
      <c r="AR1437" s="32"/>
      <c r="AS1437" s="32"/>
      <c r="AT1437" s="32"/>
      <c r="AU1437" s="32"/>
      <c r="AV1437" s="32"/>
    </row>
    <row r="1438" spans="27:48" x14ac:dyDescent="0.25">
      <c r="AA1438" s="32"/>
      <c r="AB1438" s="32"/>
      <c r="AC1438" s="32"/>
      <c r="AD1438" s="32"/>
      <c r="AE1438" s="32"/>
      <c r="AF1438" s="32"/>
      <c r="AG1438" s="32"/>
      <c r="AH1438" s="32"/>
      <c r="AI1438" s="32"/>
      <c r="AJ1438" s="32"/>
      <c r="AK1438" s="32"/>
      <c r="AL1438" s="32"/>
      <c r="AM1438" s="32"/>
      <c r="AN1438" s="32"/>
      <c r="AO1438" s="32"/>
      <c r="AP1438" s="32"/>
      <c r="AQ1438" s="32"/>
      <c r="AR1438" s="32"/>
      <c r="AS1438" s="32"/>
      <c r="AT1438" s="32"/>
      <c r="AU1438" s="32"/>
      <c r="AV1438" s="32"/>
    </row>
    <row r="1439" spans="27:48" x14ac:dyDescent="0.25">
      <c r="AA1439" s="32"/>
      <c r="AB1439" s="32"/>
      <c r="AC1439" s="32"/>
      <c r="AD1439" s="32"/>
      <c r="AE1439" s="32"/>
      <c r="AF1439" s="32"/>
      <c r="AG1439" s="32"/>
      <c r="AH1439" s="32"/>
      <c r="AI1439" s="32"/>
      <c r="AJ1439" s="32"/>
      <c r="AK1439" s="32"/>
      <c r="AL1439" s="32"/>
      <c r="AM1439" s="32"/>
      <c r="AN1439" s="32"/>
      <c r="AO1439" s="32"/>
      <c r="AP1439" s="32"/>
      <c r="AQ1439" s="32"/>
      <c r="AR1439" s="32"/>
      <c r="AS1439" s="32"/>
      <c r="AT1439" s="32"/>
      <c r="AU1439" s="32"/>
      <c r="AV1439" s="32"/>
    </row>
    <row r="1440" spans="27:48" x14ac:dyDescent="0.25">
      <c r="AA1440" s="32"/>
      <c r="AB1440" s="32"/>
      <c r="AC1440" s="32"/>
      <c r="AD1440" s="32"/>
      <c r="AE1440" s="32"/>
      <c r="AF1440" s="32"/>
      <c r="AG1440" s="32"/>
      <c r="AH1440" s="32"/>
      <c r="AI1440" s="32"/>
      <c r="AJ1440" s="32"/>
      <c r="AK1440" s="32"/>
      <c r="AL1440" s="32"/>
      <c r="AM1440" s="32"/>
      <c r="AN1440" s="32"/>
      <c r="AO1440" s="32"/>
      <c r="AP1440" s="32"/>
      <c r="AQ1440" s="32"/>
      <c r="AR1440" s="32"/>
      <c r="AS1440" s="32"/>
      <c r="AT1440" s="32"/>
      <c r="AU1440" s="32"/>
      <c r="AV1440" s="32"/>
    </row>
    <row r="1441" spans="27:48" x14ac:dyDescent="0.25">
      <c r="AA1441" s="32"/>
      <c r="AB1441" s="32"/>
      <c r="AC1441" s="32"/>
      <c r="AD1441" s="32"/>
      <c r="AE1441" s="32"/>
      <c r="AF1441" s="32"/>
      <c r="AG1441" s="32"/>
      <c r="AH1441" s="32"/>
      <c r="AI1441" s="32"/>
      <c r="AJ1441" s="32"/>
      <c r="AK1441" s="32"/>
      <c r="AL1441" s="32"/>
      <c r="AM1441" s="32"/>
      <c r="AN1441" s="32"/>
      <c r="AO1441" s="32"/>
      <c r="AP1441" s="32"/>
      <c r="AQ1441" s="32"/>
      <c r="AR1441" s="32"/>
      <c r="AS1441" s="32"/>
      <c r="AT1441" s="32"/>
      <c r="AU1441" s="32"/>
      <c r="AV1441" s="32"/>
    </row>
    <row r="1442" spans="27:48" x14ac:dyDescent="0.25">
      <c r="AA1442" s="32"/>
      <c r="AB1442" s="32"/>
      <c r="AC1442" s="32"/>
      <c r="AD1442" s="32"/>
      <c r="AE1442" s="32"/>
      <c r="AF1442" s="32"/>
      <c r="AG1442" s="32"/>
      <c r="AH1442" s="32"/>
      <c r="AI1442" s="32"/>
      <c r="AJ1442" s="32"/>
      <c r="AK1442" s="32"/>
      <c r="AL1442" s="32"/>
      <c r="AM1442" s="32"/>
      <c r="AN1442" s="32"/>
      <c r="AO1442" s="32"/>
      <c r="AP1442" s="32"/>
      <c r="AQ1442" s="32"/>
      <c r="AR1442" s="32"/>
      <c r="AS1442" s="32"/>
      <c r="AT1442" s="32"/>
      <c r="AU1442" s="32"/>
      <c r="AV1442" s="32"/>
    </row>
    <row r="1443" spans="27:48" x14ac:dyDescent="0.25">
      <c r="AA1443" s="32"/>
      <c r="AB1443" s="32"/>
      <c r="AC1443" s="32"/>
      <c r="AD1443" s="32"/>
      <c r="AE1443" s="32"/>
      <c r="AF1443" s="32"/>
      <c r="AG1443" s="32"/>
      <c r="AH1443" s="32"/>
      <c r="AI1443" s="32"/>
      <c r="AJ1443" s="32"/>
      <c r="AK1443" s="32"/>
      <c r="AL1443" s="32"/>
      <c r="AM1443" s="32"/>
      <c r="AN1443" s="32"/>
      <c r="AO1443" s="32"/>
      <c r="AP1443" s="32"/>
      <c r="AQ1443" s="32"/>
      <c r="AR1443" s="32"/>
      <c r="AS1443" s="32"/>
      <c r="AT1443" s="32"/>
      <c r="AU1443" s="32"/>
      <c r="AV1443" s="32"/>
    </row>
    <row r="1444" spans="27:48" x14ac:dyDescent="0.25">
      <c r="AA1444" s="32"/>
      <c r="AB1444" s="32"/>
      <c r="AC1444" s="32"/>
      <c r="AD1444" s="32"/>
      <c r="AE1444" s="32"/>
      <c r="AF1444" s="32"/>
      <c r="AG1444" s="32"/>
      <c r="AH1444" s="32"/>
      <c r="AI1444" s="32"/>
      <c r="AJ1444" s="32"/>
      <c r="AK1444" s="32"/>
      <c r="AL1444" s="32"/>
      <c r="AM1444" s="32"/>
      <c r="AN1444" s="32"/>
      <c r="AO1444" s="32"/>
      <c r="AP1444" s="32"/>
      <c r="AQ1444" s="32"/>
      <c r="AR1444" s="32"/>
      <c r="AS1444" s="32"/>
      <c r="AT1444" s="32"/>
      <c r="AU1444" s="32"/>
      <c r="AV1444" s="32"/>
    </row>
    <row r="1445" spans="27:48" x14ac:dyDescent="0.25">
      <c r="AA1445" s="32"/>
      <c r="AB1445" s="32"/>
      <c r="AC1445" s="32"/>
      <c r="AD1445" s="32"/>
      <c r="AE1445" s="32"/>
      <c r="AF1445" s="32"/>
      <c r="AG1445" s="32"/>
      <c r="AH1445" s="32"/>
      <c r="AI1445" s="32"/>
      <c r="AJ1445" s="32"/>
      <c r="AK1445" s="32"/>
      <c r="AL1445" s="32"/>
      <c r="AM1445" s="32"/>
      <c r="AN1445" s="32"/>
      <c r="AO1445" s="32"/>
      <c r="AP1445" s="32"/>
      <c r="AQ1445" s="32"/>
      <c r="AR1445" s="32"/>
      <c r="AS1445" s="32"/>
      <c r="AT1445" s="32"/>
      <c r="AU1445" s="32"/>
      <c r="AV1445" s="32"/>
    </row>
    <row r="1446" spans="27:48" x14ac:dyDescent="0.25">
      <c r="AA1446" s="32"/>
      <c r="AB1446" s="32"/>
      <c r="AC1446" s="32"/>
      <c r="AD1446" s="32"/>
      <c r="AE1446" s="32"/>
      <c r="AF1446" s="32"/>
      <c r="AG1446" s="32"/>
      <c r="AH1446" s="32"/>
      <c r="AI1446" s="32"/>
      <c r="AJ1446" s="32"/>
      <c r="AK1446" s="32"/>
      <c r="AL1446" s="32"/>
      <c r="AM1446" s="32"/>
      <c r="AN1446" s="32"/>
      <c r="AO1446" s="32"/>
      <c r="AP1446" s="32"/>
      <c r="AQ1446" s="32"/>
      <c r="AR1446" s="32"/>
      <c r="AS1446" s="32"/>
      <c r="AT1446" s="32"/>
      <c r="AU1446" s="32"/>
      <c r="AV1446" s="32"/>
    </row>
    <row r="1447" spans="27:48" x14ac:dyDescent="0.25">
      <c r="AA1447" s="32"/>
      <c r="AB1447" s="32"/>
      <c r="AC1447" s="32"/>
      <c r="AD1447" s="32"/>
      <c r="AE1447" s="32"/>
      <c r="AF1447" s="32"/>
      <c r="AG1447" s="32"/>
      <c r="AH1447" s="32"/>
      <c r="AI1447" s="32"/>
      <c r="AJ1447" s="32"/>
      <c r="AK1447" s="32"/>
      <c r="AL1447" s="32"/>
      <c r="AM1447" s="32"/>
      <c r="AN1447" s="32"/>
      <c r="AO1447" s="32"/>
      <c r="AP1447" s="32"/>
      <c r="AQ1447" s="32"/>
      <c r="AR1447" s="32"/>
      <c r="AS1447" s="32"/>
      <c r="AT1447" s="32"/>
      <c r="AU1447" s="32"/>
      <c r="AV1447" s="32"/>
    </row>
    <row r="1448" spans="27:48" x14ac:dyDescent="0.25">
      <c r="AA1448" s="32"/>
      <c r="AB1448" s="32"/>
      <c r="AC1448" s="32"/>
      <c r="AD1448" s="32"/>
      <c r="AE1448" s="32"/>
      <c r="AF1448" s="32"/>
      <c r="AG1448" s="32"/>
      <c r="AH1448" s="32"/>
      <c r="AI1448" s="32"/>
      <c r="AJ1448" s="32"/>
      <c r="AK1448" s="32"/>
      <c r="AL1448" s="32"/>
      <c r="AM1448" s="32"/>
      <c r="AN1448" s="32"/>
      <c r="AO1448" s="32"/>
      <c r="AP1448" s="32"/>
      <c r="AQ1448" s="32"/>
      <c r="AR1448" s="32"/>
      <c r="AS1448" s="32"/>
      <c r="AT1448" s="32"/>
      <c r="AU1448" s="32"/>
      <c r="AV1448" s="32"/>
    </row>
    <row r="1449" spans="27:48" x14ac:dyDescent="0.25">
      <c r="AA1449" s="32"/>
      <c r="AB1449" s="32"/>
      <c r="AC1449" s="32"/>
      <c r="AD1449" s="32"/>
      <c r="AE1449" s="32"/>
      <c r="AF1449" s="32"/>
      <c r="AG1449" s="32"/>
      <c r="AH1449" s="32"/>
      <c r="AI1449" s="32"/>
      <c r="AJ1449" s="32"/>
      <c r="AK1449" s="32"/>
      <c r="AL1449" s="32"/>
      <c r="AM1449" s="32"/>
      <c r="AN1449" s="32"/>
      <c r="AO1449" s="32"/>
      <c r="AP1449" s="32"/>
      <c r="AQ1449" s="32"/>
      <c r="AR1449" s="32"/>
      <c r="AS1449" s="32"/>
      <c r="AT1449" s="32"/>
      <c r="AU1449" s="32"/>
      <c r="AV1449" s="32"/>
    </row>
    <row r="1450" spans="27:48" x14ac:dyDescent="0.25">
      <c r="AA1450" s="32"/>
      <c r="AB1450" s="32"/>
      <c r="AC1450" s="32"/>
      <c r="AD1450" s="32"/>
      <c r="AE1450" s="32"/>
      <c r="AF1450" s="32"/>
      <c r="AG1450" s="32"/>
      <c r="AH1450" s="32"/>
      <c r="AI1450" s="32"/>
      <c r="AJ1450" s="32"/>
      <c r="AK1450" s="32"/>
      <c r="AL1450" s="32"/>
      <c r="AM1450" s="32"/>
      <c r="AN1450" s="32"/>
      <c r="AO1450" s="32"/>
      <c r="AP1450" s="32"/>
      <c r="AQ1450" s="32"/>
      <c r="AR1450" s="32"/>
      <c r="AS1450" s="32"/>
      <c r="AT1450" s="32"/>
      <c r="AU1450" s="32"/>
      <c r="AV1450" s="32"/>
    </row>
    <row r="1451" spans="27:48" x14ac:dyDescent="0.25">
      <c r="AA1451" s="32"/>
      <c r="AB1451" s="32"/>
      <c r="AC1451" s="32"/>
      <c r="AD1451" s="32"/>
      <c r="AE1451" s="32"/>
      <c r="AF1451" s="32"/>
      <c r="AG1451" s="32"/>
      <c r="AH1451" s="32"/>
      <c r="AI1451" s="32"/>
      <c r="AJ1451" s="32"/>
      <c r="AK1451" s="32"/>
      <c r="AL1451" s="32"/>
      <c r="AM1451" s="32"/>
      <c r="AN1451" s="32"/>
      <c r="AO1451" s="32"/>
      <c r="AP1451" s="32"/>
      <c r="AQ1451" s="32"/>
      <c r="AR1451" s="32"/>
      <c r="AS1451" s="32"/>
      <c r="AT1451" s="32"/>
      <c r="AU1451" s="32"/>
      <c r="AV1451" s="32"/>
    </row>
    <row r="1452" spans="27:48" x14ac:dyDescent="0.25">
      <c r="AA1452" s="32"/>
      <c r="AB1452" s="32"/>
      <c r="AC1452" s="32"/>
      <c r="AD1452" s="32"/>
      <c r="AE1452" s="32"/>
      <c r="AF1452" s="32"/>
      <c r="AG1452" s="32"/>
      <c r="AH1452" s="32"/>
      <c r="AI1452" s="32"/>
      <c r="AJ1452" s="32"/>
      <c r="AK1452" s="32"/>
      <c r="AL1452" s="32"/>
      <c r="AM1452" s="32"/>
      <c r="AN1452" s="32"/>
      <c r="AO1452" s="32"/>
      <c r="AP1452" s="32"/>
      <c r="AQ1452" s="32"/>
      <c r="AR1452" s="32"/>
      <c r="AS1452" s="32"/>
      <c r="AT1452" s="32"/>
      <c r="AU1452" s="32"/>
      <c r="AV1452" s="32"/>
    </row>
    <row r="1453" spans="27:48" x14ac:dyDescent="0.25">
      <c r="AA1453" s="32"/>
      <c r="AB1453" s="32"/>
      <c r="AC1453" s="32"/>
      <c r="AD1453" s="32"/>
      <c r="AE1453" s="32"/>
      <c r="AF1453" s="32"/>
      <c r="AG1453" s="32"/>
      <c r="AH1453" s="32"/>
      <c r="AI1453" s="32"/>
      <c r="AJ1453" s="32"/>
      <c r="AK1453" s="32"/>
      <c r="AL1453" s="32"/>
      <c r="AM1453" s="32"/>
      <c r="AN1453" s="32"/>
      <c r="AO1453" s="32"/>
      <c r="AP1453" s="32"/>
      <c r="AQ1453" s="32"/>
      <c r="AR1453" s="32"/>
      <c r="AS1453" s="32"/>
      <c r="AT1453" s="32"/>
      <c r="AU1453" s="32"/>
      <c r="AV1453" s="32"/>
    </row>
    <row r="1454" spans="27:48" x14ac:dyDescent="0.25">
      <c r="AA1454" s="32"/>
      <c r="AB1454" s="32"/>
      <c r="AC1454" s="32"/>
      <c r="AD1454" s="32"/>
      <c r="AE1454" s="32"/>
      <c r="AF1454" s="32"/>
      <c r="AG1454" s="32"/>
      <c r="AH1454" s="32"/>
      <c r="AI1454" s="32"/>
      <c r="AJ1454" s="32"/>
      <c r="AK1454" s="32"/>
      <c r="AL1454" s="32"/>
      <c r="AM1454" s="32"/>
      <c r="AN1454" s="32"/>
      <c r="AO1454" s="32"/>
      <c r="AP1454" s="32"/>
      <c r="AQ1454" s="32"/>
      <c r="AR1454" s="32"/>
      <c r="AS1454" s="32"/>
      <c r="AT1454" s="32"/>
      <c r="AU1454" s="32"/>
      <c r="AV1454" s="32"/>
    </row>
    <row r="1455" spans="27:48" x14ac:dyDescent="0.25">
      <c r="AA1455" s="32"/>
      <c r="AB1455" s="32"/>
      <c r="AC1455" s="32"/>
      <c r="AD1455" s="32"/>
      <c r="AE1455" s="32"/>
      <c r="AF1455" s="32"/>
      <c r="AG1455" s="32"/>
      <c r="AH1455" s="32"/>
      <c r="AI1455" s="32"/>
      <c r="AJ1455" s="32"/>
      <c r="AK1455" s="32"/>
      <c r="AL1455" s="32"/>
      <c r="AM1455" s="32"/>
      <c r="AN1455" s="32"/>
      <c r="AO1455" s="32"/>
      <c r="AP1455" s="32"/>
      <c r="AQ1455" s="32"/>
      <c r="AR1455" s="32"/>
      <c r="AS1455" s="32"/>
      <c r="AT1455" s="32"/>
      <c r="AU1455" s="32"/>
      <c r="AV1455" s="32"/>
    </row>
    <row r="1456" spans="27:48" x14ac:dyDescent="0.25">
      <c r="AA1456" s="32"/>
      <c r="AB1456" s="32"/>
      <c r="AC1456" s="32"/>
      <c r="AD1456" s="32"/>
      <c r="AE1456" s="32"/>
      <c r="AF1456" s="32"/>
      <c r="AG1456" s="32"/>
      <c r="AH1456" s="32"/>
      <c r="AI1456" s="32"/>
      <c r="AJ1456" s="32"/>
      <c r="AK1456" s="32"/>
      <c r="AL1456" s="32"/>
      <c r="AM1456" s="32"/>
      <c r="AN1456" s="32"/>
      <c r="AO1456" s="32"/>
      <c r="AP1456" s="32"/>
      <c r="AQ1456" s="32"/>
      <c r="AR1456" s="32"/>
      <c r="AS1456" s="32"/>
      <c r="AT1456" s="32"/>
      <c r="AU1456" s="32"/>
      <c r="AV1456" s="32"/>
    </row>
    <row r="1457" spans="27:48" x14ac:dyDescent="0.25">
      <c r="AA1457" s="32"/>
      <c r="AB1457" s="32"/>
      <c r="AC1457" s="32"/>
      <c r="AD1457" s="32"/>
      <c r="AE1457" s="32"/>
      <c r="AF1457" s="32"/>
      <c r="AG1457" s="32"/>
      <c r="AH1457" s="32"/>
      <c r="AI1457" s="32"/>
      <c r="AJ1457" s="32"/>
      <c r="AK1457" s="32"/>
      <c r="AL1457" s="32"/>
      <c r="AM1457" s="32"/>
      <c r="AN1457" s="32"/>
      <c r="AO1457" s="32"/>
      <c r="AP1457" s="32"/>
      <c r="AQ1457" s="32"/>
      <c r="AR1457" s="32"/>
      <c r="AS1457" s="32"/>
      <c r="AT1457" s="32"/>
      <c r="AU1457" s="32"/>
      <c r="AV1457" s="32"/>
    </row>
    <row r="1458" spans="27:48" x14ac:dyDescent="0.25">
      <c r="AA1458" s="32"/>
      <c r="AB1458" s="32"/>
      <c r="AC1458" s="32"/>
      <c r="AD1458" s="32"/>
      <c r="AE1458" s="32"/>
      <c r="AF1458" s="32"/>
      <c r="AG1458" s="32"/>
      <c r="AH1458" s="32"/>
      <c r="AI1458" s="32"/>
      <c r="AJ1458" s="32"/>
      <c r="AK1458" s="32"/>
      <c r="AL1458" s="32"/>
      <c r="AM1458" s="32"/>
      <c r="AN1458" s="32"/>
      <c r="AO1458" s="32"/>
      <c r="AP1458" s="32"/>
      <c r="AQ1458" s="32"/>
      <c r="AR1458" s="32"/>
      <c r="AS1458" s="32"/>
      <c r="AT1458" s="32"/>
      <c r="AU1458" s="32"/>
      <c r="AV1458" s="32"/>
    </row>
    <row r="1459" spans="27:48" x14ac:dyDescent="0.25">
      <c r="AA1459" s="32"/>
      <c r="AB1459" s="32"/>
      <c r="AC1459" s="32"/>
      <c r="AD1459" s="32"/>
      <c r="AE1459" s="32"/>
      <c r="AF1459" s="32"/>
      <c r="AG1459" s="32"/>
      <c r="AH1459" s="32"/>
      <c r="AI1459" s="32"/>
      <c r="AJ1459" s="32"/>
      <c r="AK1459" s="32"/>
      <c r="AL1459" s="32"/>
      <c r="AM1459" s="32"/>
      <c r="AN1459" s="32"/>
      <c r="AO1459" s="32"/>
      <c r="AP1459" s="32"/>
      <c r="AQ1459" s="32"/>
      <c r="AR1459" s="32"/>
      <c r="AS1459" s="32"/>
      <c r="AT1459" s="32"/>
      <c r="AU1459" s="32"/>
      <c r="AV1459" s="32"/>
    </row>
    <row r="1460" spans="27:48" x14ac:dyDescent="0.25">
      <c r="AA1460" s="32"/>
      <c r="AB1460" s="32"/>
      <c r="AC1460" s="32"/>
      <c r="AD1460" s="32"/>
      <c r="AE1460" s="32"/>
      <c r="AF1460" s="32"/>
      <c r="AG1460" s="32"/>
      <c r="AH1460" s="32"/>
      <c r="AI1460" s="32"/>
      <c r="AJ1460" s="32"/>
      <c r="AK1460" s="32"/>
      <c r="AL1460" s="32"/>
      <c r="AM1460" s="32"/>
      <c r="AN1460" s="32"/>
      <c r="AO1460" s="32"/>
      <c r="AP1460" s="32"/>
      <c r="AQ1460" s="32"/>
      <c r="AR1460" s="32"/>
      <c r="AS1460" s="32"/>
      <c r="AT1460" s="32"/>
      <c r="AU1460" s="32"/>
      <c r="AV1460" s="32"/>
    </row>
    <row r="1461" spans="27:48" x14ac:dyDescent="0.25">
      <c r="AA1461" s="32"/>
      <c r="AB1461" s="32"/>
      <c r="AC1461" s="32"/>
      <c r="AD1461" s="32"/>
      <c r="AE1461" s="32"/>
      <c r="AF1461" s="32"/>
      <c r="AG1461" s="32"/>
      <c r="AH1461" s="32"/>
      <c r="AI1461" s="32"/>
      <c r="AJ1461" s="32"/>
      <c r="AK1461" s="32"/>
      <c r="AL1461" s="32"/>
      <c r="AM1461" s="32"/>
      <c r="AN1461" s="32"/>
      <c r="AO1461" s="32"/>
      <c r="AP1461" s="32"/>
      <c r="AQ1461" s="32"/>
      <c r="AR1461" s="32"/>
      <c r="AS1461" s="32"/>
      <c r="AT1461" s="32"/>
      <c r="AU1461" s="32"/>
      <c r="AV1461" s="32"/>
    </row>
    <row r="1462" spans="27:48" x14ac:dyDescent="0.25">
      <c r="AA1462" s="32"/>
      <c r="AB1462" s="32"/>
      <c r="AC1462" s="32"/>
      <c r="AD1462" s="32"/>
      <c r="AE1462" s="32"/>
      <c r="AF1462" s="32"/>
      <c r="AG1462" s="32"/>
      <c r="AH1462" s="32"/>
      <c r="AI1462" s="32"/>
      <c r="AJ1462" s="32"/>
      <c r="AK1462" s="32"/>
      <c r="AL1462" s="32"/>
      <c r="AM1462" s="32"/>
      <c r="AN1462" s="32"/>
      <c r="AO1462" s="32"/>
      <c r="AP1462" s="32"/>
      <c r="AQ1462" s="32"/>
      <c r="AR1462" s="32"/>
      <c r="AS1462" s="32"/>
      <c r="AT1462" s="32"/>
      <c r="AU1462" s="32"/>
      <c r="AV1462" s="32"/>
    </row>
    <row r="1463" spans="27:48" x14ac:dyDescent="0.25">
      <c r="AA1463" s="32"/>
      <c r="AB1463" s="32"/>
      <c r="AC1463" s="32"/>
      <c r="AD1463" s="32"/>
      <c r="AE1463" s="32"/>
      <c r="AF1463" s="32"/>
      <c r="AG1463" s="32"/>
      <c r="AH1463" s="32"/>
      <c r="AI1463" s="32"/>
      <c r="AJ1463" s="32"/>
      <c r="AK1463" s="32"/>
      <c r="AL1463" s="32"/>
      <c r="AM1463" s="32"/>
      <c r="AN1463" s="32"/>
      <c r="AO1463" s="32"/>
      <c r="AP1463" s="32"/>
      <c r="AQ1463" s="32"/>
      <c r="AR1463" s="32"/>
      <c r="AS1463" s="32"/>
      <c r="AT1463" s="32"/>
      <c r="AU1463" s="32"/>
      <c r="AV1463" s="32"/>
    </row>
    <row r="1464" spans="27:48" x14ac:dyDescent="0.25">
      <c r="AA1464" s="32"/>
      <c r="AB1464" s="32"/>
      <c r="AC1464" s="32"/>
      <c r="AD1464" s="32"/>
      <c r="AE1464" s="32"/>
      <c r="AF1464" s="32"/>
      <c r="AG1464" s="32"/>
      <c r="AH1464" s="32"/>
      <c r="AI1464" s="32"/>
      <c r="AJ1464" s="32"/>
      <c r="AK1464" s="32"/>
      <c r="AL1464" s="32"/>
      <c r="AM1464" s="32"/>
      <c r="AN1464" s="32"/>
      <c r="AO1464" s="32"/>
      <c r="AP1464" s="32"/>
      <c r="AQ1464" s="32"/>
      <c r="AR1464" s="32"/>
      <c r="AS1464" s="32"/>
      <c r="AT1464" s="32"/>
      <c r="AU1464" s="32"/>
      <c r="AV1464" s="32"/>
    </row>
    <row r="1465" spans="27:48" x14ac:dyDescent="0.25">
      <c r="AA1465" s="32"/>
      <c r="AB1465" s="32"/>
      <c r="AC1465" s="32"/>
      <c r="AD1465" s="32"/>
      <c r="AE1465" s="32"/>
      <c r="AF1465" s="32"/>
      <c r="AG1465" s="32"/>
      <c r="AH1465" s="32"/>
      <c r="AI1465" s="32"/>
      <c r="AJ1465" s="32"/>
      <c r="AK1465" s="32"/>
      <c r="AL1465" s="32"/>
      <c r="AM1465" s="32"/>
      <c r="AN1465" s="32"/>
      <c r="AO1465" s="32"/>
      <c r="AP1465" s="32"/>
      <c r="AQ1465" s="32"/>
      <c r="AR1465" s="32"/>
      <c r="AS1465" s="32"/>
      <c r="AT1465" s="32"/>
      <c r="AU1465" s="32"/>
      <c r="AV1465" s="32"/>
    </row>
    <row r="1466" spans="27:48" x14ac:dyDescent="0.25">
      <c r="AA1466" s="32"/>
      <c r="AB1466" s="32"/>
      <c r="AC1466" s="32"/>
      <c r="AD1466" s="32"/>
      <c r="AE1466" s="32"/>
      <c r="AF1466" s="32"/>
      <c r="AG1466" s="32"/>
      <c r="AH1466" s="32"/>
      <c r="AI1466" s="32"/>
      <c r="AJ1466" s="32"/>
      <c r="AK1466" s="32"/>
      <c r="AL1466" s="32"/>
      <c r="AM1466" s="32"/>
      <c r="AN1466" s="32"/>
      <c r="AO1466" s="32"/>
      <c r="AP1466" s="32"/>
      <c r="AQ1466" s="32"/>
      <c r="AR1466" s="32"/>
      <c r="AS1466" s="32"/>
      <c r="AT1466" s="32"/>
      <c r="AU1466" s="32"/>
      <c r="AV1466" s="32"/>
    </row>
    <row r="1467" spans="27:48" x14ac:dyDescent="0.25">
      <c r="AA1467" s="32"/>
      <c r="AB1467" s="32"/>
      <c r="AC1467" s="32"/>
      <c r="AD1467" s="32"/>
      <c r="AE1467" s="32"/>
      <c r="AF1467" s="32"/>
      <c r="AG1467" s="32"/>
      <c r="AH1467" s="32"/>
      <c r="AI1467" s="32"/>
      <c r="AJ1467" s="32"/>
      <c r="AK1467" s="32"/>
      <c r="AL1467" s="32"/>
      <c r="AM1467" s="32"/>
      <c r="AN1467" s="32"/>
      <c r="AO1467" s="32"/>
      <c r="AP1467" s="32"/>
      <c r="AQ1467" s="32"/>
      <c r="AR1467" s="32"/>
      <c r="AS1467" s="32"/>
      <c r="AT1467" s="32"/>
      <c r="AU1467" s="32"/>
      <c r="AV1467" s="32"/>
    </row>
    <row r="1468" spans="27:48" x14ac:dyDescent="0.25">
      <c r="AA1468" s="32"/>
      <c r="AB1468" s="32"/>
      <c r="AC1468" s="32"/>
      <c r="AD1468" s="32"/>
      <c r="AE1468" s="32"/>
      <c r="AF1468" s="32"/>
      <c r="AG1468" s="32"/>
      <c r="AH1468" s="32"/>
      <c r="AI1468" s="32"/>
      <c r="AJ1468" s="32"/>
      <c r="AK1468" s="32"/>
      <c r="AL1468" s="32"/>
      <c r="AM1468" s="32"/>
      <c r="AN1468" s="32"/>
      <c r="AO1468" s="32"/>
      <c r="AP1468" s="32"/>
      <c r="AQ1468" s="32"/>
      <c r="AR1468" s="32"/>
      <c r="AS1468" s="32"/>
      <c r="AT1468" s="32"/>
      <c r="AU1468" s="32"/>
      <c r="AV1468" s="32"/>
    </row>
    <row r="1469" spans="27:48" x14ac:dyDescent="0.25">
      <c r="AA1469" s="32"/>
      <c r="AB1469" s="32"/>
      <c r="AC1469" s="32"/>
      <c r="AD1469" s="32"/>
      <c r="AE1469" s="32"/>
      <c r="AF1469" s="32"/>
      <c r="AG1469" s="32"/>
      <c r="AH1469" s="32"/>
      <c r="AI1469" s="32"/>
      <c r="AJ1469" s="32"/>
      <c r="AK1469" s="32"/>
      <c r="AL1469" s="32"/>
      <c r="AM1469" s="32"/>
      <c r="AN1469" s="32"/>
      <c r="AO1469" s="32"/>
      <c r="AP1469" s="32"/>
      <c r="AQ1469" s="32"/>
      <c r="AR1469" s="32"/>
      <c r="AS1469" s="32"/>
      <c r="AT1469" s="32"/>
      <c r="AU1469" s="32"/>
      <c r="AV1469" s="32"/>
    </row>
    <row r="1470" spans="27:48" x14ac:dyDescent="0.25">
      <c r="AA1470" s="32"/>
      <c r="AB1470" s="32"/>
      <c r="AC1470" s="32"/>
      <c r="AD1470" s="32"/>
      <c r="AE1470" s="32"/>
      <c r="AF1470" s="32"/>
      <c r="AG1470" s="32"/>
      <c r="AH1470" s="32"/>
      <c r="AI1470" s="32"/>
      <c r="AJ1470" s="32"/>
      <c r="AK1470" s="32"/>
      <c r="AL1470" s="32"/>
      <c r="AM1470" s="32"/>
      <c r="AN1470" s="32"/>
      <c r="AO1470" s="32"/>
      <c r="AP1470" s="32"/>
      <c r="AQ1470" s="32"/>
      <c r="AR1470" s="32"/>
      <c r="AS1470" s="32"/>
      <c r="AT1470" s="32"/>
      <c r="AU1470" s="32"/>
      <c r="AV1470" s="32"/>
    </row>
    <row r="1471" spans="27:48" x14ac:dyDescent="0.25">
      <c r="AA1471" s="32"/>
      <c r="AB1471" s="32"/>
      <c r="AC1471" s="32"/>
      <c r="AD1471" s="32"/>
      <c r="AE1471" s="32"/>
      <c r="AF1471" s="32"/>
      <c r="AG1471" s="32"/>
      <c r="AH1471" s="32"/>
      <c r="AI1471" s="32"/>
      <c r="AJ1471" s="32"/>
      <c r="AK1471" s="32"/>
      <c r="AL1471" s="32"/>
      <c r="AM1471" s="32"/>
      <c r="AN1471" s="32"/>
      <c r="AO1471" s="32"/>
      <c r="AP1471" s="32"/>
      <c r="AQ1471" s="32"/>
      <c r="AR1471" s="32"/>
      <c r="AS1471" s="32"/>
      <c r="AT1471" s="32"/>
      <c r="AU1471" s="32"/>
      <c r="AV1471" s="32"/>
    </row>
    <row r="1472" spans="27:48" x14ac:dyDescent="0.25">
      <c r="AA1472" s="32"/>
      <c r="AB1472" s="32"/>
      <c r="AC1472" s="32"/>
      <c r="AD1472" s="32"/>
      <c r="AE1472" s="32"/>
      <c r="AF1472" s="32"/>
      <c r="AG1472" s="32"/>
      <c r="AH1472" s="32"/>
      <c r="AI1472" s="32"/>
      <c r="AJ1472" s="32"/>
      <c r="AK1472" s="32"/>
      <c r="AL1472" s="32"/>
      <c r="AM1472" s="32"/>
      <c r="AN1472" s="32"/>
      <c r="AO1472" s="32"/>
      <c r="AP1472" s="32"/>
      <c r="AQ1472" s="32"/>
      <c r="AR1472" s="32"/>
      <c r="AS1472" s="32"/>
      <c r="AT1472" s="32"/>
      <c r="AU1472" s="32"/>
      <c r="AV1472" s="32"/>
    </row>
    <row r="1473" spans="27:48" x14ac:dyDescent="0.25">
      <c r="AA1473" s="32"/>
      <c r="AB1473" s="32"/>
      <c r="AC1473" s="32"/>
      <c r="AD1473" s="32"/>
      <c r="AE1473" s="32"/>
      <c r="AF1473" s="32"/>
      <c r="AG1473" s="32"/>
      <c r="AH1473" s="32"/>
      <c r="AI1473" s="32"/>
      <c r="AJ1473" s="32"/>
      <c r="AK1473" s="32"/>
      <c r="AL1473" s="32"/>
      <c r="AM1473" s="32"/>
      <c r="AN1473" s="32"/>
      <c r="AO1473" s="32"/>
      <c r="AP1473" s="32"/>
      <c r="AQ1473" s="32"/>
      <c r="AR1473" s="32"/>
      <c r="AS1473" s="32"/>
      <c r="AT1473" s="32"/>
      <c r="AU1473" s="32"/>
      <c r="AV1473" s="32"/>
    </row>
    <row r="1474" spans="27:48" x14ac:dyDescent="0.25">
      <c r="AA1474" s="32"/>
      <c r="AB1474" s="32"/>
      <c r="AC1474" s="32"/>
      <c r="AD1474" s="32"/>
      <c r="AE1474" s="32"/>
      <c r="AF1474" s="32"/>
      <c r="AG1474" s="32"/>
      <c r="AH1474" s="32"/>
      <c r="AI1474" s="32"/>
      <c r="AJ1474" s="32"/>
      <c r="AK1474" s="32"/>
      <c r="AL1474" s="32"/>
      <c r="AM1474" s="32"/>
      <c r="AN1474" s="32"/>
      <c r="AO1474" s="32"/>
      <c r="AP1474" s="32"/>
      <c r="AQ1474" s="32"/>
      <c r="AR1474" s="32"/>
      <c r="AS1474" s="32"/>
      <c r="AT1474" s="32"/>
      <c r="AU1474" s="32"/>
      <c r="AV1474" s="32"/>
    </row>
    <row r="1475" spans="27:48" x14ac:dyDescent="0.25">
      <c r="AA1475" s="32"/>
      <c r="AB1475" s="32"/>
      <c r="AC1475" s="32"/>
      <c r="AD1475" s="32"/>
      <c r="AE1475" s="32"/>
      <c r="AF1475" s="32"/>
      <c r="AG1475" s="32"/>
      <c r="AH1475" s="32"/>
      <c r="AI1475" s="32"/>
      <c r="AJ1475" s="32"/>
      <c r="AK1475" s="32"/>
      <c r="AL1475" s="32"/>
      <c r="AM1475" s="32"/>
      <c r="AN1475" s="32"/>
      <c r="AO1475" s="32"/>
      <c r="AP1475" s="32"/>
      <c r="AQ1475" s="32"/>
      <c r="AR1475" s="32"/>
      <c r="AS1475" s="32"/>
      <c r="AT1475" s="32"/>
      <c r="AU1475" s="32"/>
      <c r="AV1475" s="32"/>
    </row>
    <row r="1476" spans="27:48" x14ac:dyDescent="0.25">
      <c r="AA1476" s="32"/>
      <c r="AB1476" s="32"/>
      <c r="AC1476" s="32"/>
      <c r="AD1476" s="32"/>
      <c r="AE1476" s="32"/>
      <c r="AF1476" s="32"/>
      <c r="AG1476" s="32"/>
      <c r="AH1476" s="32"/>
      <c r="AI1476" s="32"/>
      <c r="AJ1476" s="32"/>
      <c r="AK1476" s="32"/>
      <c r="AL1476" s="32"/>
      <c r="AM1476" s="32"/>
      <c r="AN1476" s="32"/>
      <c r="AO1476" s="32"/>
      <c r="AP1476" s="32"/>
      <c r="AQ1476" s="32"/>
      <c r="AR1476" s="32"/>
      <c r="AS1476" s="32"/>
      <c r="AT1476" s="32"/>
      <c r="AU1476" s="32"/>
      <c r="AV1476" s="32"/>
    </row>
    <row r="1477" spans="27:48" x14ac:dyDescent="0.25">
      <c r="AA1477" s="32"/>
      <c r="AB1477" s="32"/>
      <c r="AC1477" s="32"/>
      <c r="AD1477" s="32"/>
      <c r="AE1477" s="32"/>
      <c r="AF1477" s="32"/>
      <c r="AG1477" s="32"/>
      <c r="AH1477" s="32"/>
      <c r="AI1477" s="32"/>
      <c r="AJ1477" s="32"/>
      <c r="AK1477" s="32"/>
      <c r="AL1477" s="32"/>
      <c r="AM1477" s="32"/>
      <c r="AN1477" s="32"/>
      <c r="AO1477" s="32"/>
      <c r="AP1477" s="32"/>
      <c r="AQ1477" s="32"/>
      <c r="AR1477" s="32"/>
      <c r="AS1477" s="32"/>
      <c r="AT1477" s="32"/>
      <c r="AU1477" s="32"/>
      <c r="AV1477" s="32"/>
    </row>
    <row r="1478" spans="27:48" x14ac:dyDescent="0.25">
      <c r="AA1478" s="32"/>
      <c r="AB1478" s="32"/>
      <c r="AC1478" s="32"/>
      <c r="AD1478" s="32"/>
      <c r="AE1478" s="32"/>
      <c r="AF1478" s="32"/>
      <c r="AG1478" s="32"/>
      <c r="AH1478" s="32"/>
      <c r="AI1478" s="32"/>
      <c r="AJ1478" s="32"/>
      <c r="AK1478" s="32"/>
      <c r="AL1478" s="32"/>
      <c r="AM1478" s="32"/>
      <c r="AN1478" s="32"/>
      <c r="AO1478" s="32"/>
      <c r="AP1478" s="32"/>
      <c r="AQ1478" s="32"/>
      <c r="AR1478" s="32"/>
      <c r="AS1478" s="32"/>
      <c r="AT1478" s="32"/>
      <c r="AU1478" s="32"/>
      <c r="AV1478" s="32"/>
    </row>
    <row r="1479" spans="27:48" x14ac:dyDescent="0.25">
      <c r="AA1479" s="32"/>
      <c r="AB1479" s="32"/>
      <c r="AC1479" s="32"/>
      <c r="AD1479" s="32"/>
      <c r="AE1479" s="32"/>
      <c r="AF1479" s="32"/>
      <c r="AG1479" s="32"/>
      <c r="AH1479" s="32"/>
      <c r="AI1479" s="32"/>
      <c r="AJ1479" s="32"/>
      <c r="AK1479" s="32"/>
      <c r="AL1479" s="32"/>
      <c r="AM1479" s="32"/>
      <c r="AN1479" s="32"/>
      <c r="AO1479" s="32"/>
      <c r="AP1479" s="32"/>
      <c r="AQ1479" s="32"/>
      <c r="AR1479" s="32"/>
      <c r="AS1479" s="32"/>
      <c r="AT1479" s="32"/>
      <c r="AU1479" s="32"/>
      <c r="AV1479" s="32"/>
    </row>
    <row r="1480" spans="27:48" x14ac:dyDescent="0.25">
      <c r="AA1480" s="32"/>
      <c r="AB1480" s="32"/>
      <c r="AC1480" s="32"/>
      <c r="AD1480" s="32"/>
      <c r="AE1480" s="32"/>
      <c r="AF1480" s="32"/>
      <c r="AG1480" s="32"/>
      <c r="AH1480" s="32"/>
      <c r="AI1480" s="32"/>
      <c r="AJ1480" s="32"/>
      <c r="AK1480" s="32"/>
      <c r="AL1480" s="32"/>
      <c r="AM1480" s="32"/>
      <c r="AN1480" s="32"/>
      <c r="AO1480" s="32"/>
      <c r="AP1480" s="32"/>
      <c r="AQ1480" s="32"/>
      <c r="AR1480" s="32"/>
      <c r="AS1480" s="32"/>
      <c r="AT1480" s="32"/>
      <c r="AU1480" s="32"/>
      <c r="AV1480" s="32"/>
    </row>
    <row r="1481" spans="27:48" x14ac:dyDescent="0.25">
      <c r="AA1481" s="32"/>
      <c r="AB1481" s="32"/>
      <c r="AC1481" s="32"/>
      <c r="AD1481" s="32"/>
      <c r="AE1481" s="32"/>
      <c r="AF1481" s="32"/>
      <c r="AG1481" s="32"/>
      <c r="AH1481" s="32"/>
      <c r="AI1481" s="32"/>
      <c r="AJ1481" s="32"/>
      <c r="AK1481" s="32"/>
      <c r="AL1481" s="32"/>
      <c r="AM1481" s="32"/>
      <c r="AN1481" s="32"/>
      <c r="AO1481" s="32"/>
      <c r="AP1481" s="32"/>
      <c r="AQ1481" s="32"/>
      <c r="AR1481" s="32"/>
      <c r="AS1481" s="32"/>
      <c r="AT1481" s="32"/>
      <c r="AU1481" s="32"/>
      <c r="AV1481" s="32"/>
    </row>
    <row r="1482" spans="27:48" x14ac:dyDescent="0.25">
      <c r="AA1482" s="32"/>
      <c r="AB1482" s="32"/>
      <c r="AC1482" s="32"/>
      <c r="AD1482" s="32"/>
      <c r="AE1482" s="32"/>
      <c r="AF1482" s="32"/>
      <c r="AG1482" s="32"/>
      <c r="AH1482" s="32"/>
      <c r="AI1482" s="32"/>
      <c r="AJ1482" s="32"/>
      <c r="AK1482" s="32"/>
      <c r="AL1482" s="32"/>
      <c r="AM1482" s="32"/>
      <c r="AN1482" s="32"/>
      <c r="AO1482" s="32"/>
      <c r="AP1482" s="32"/>
      <c r="AQ1482" s="32"/>
      <c r="AR1482" s="32"/>
      <c r="AS1482" s="32"/>
      <c r="AT1482" s="32"/>
      <c r="AU1482" s="32"/>
      <c r="AV1482" s="32"/>
    </row>
    <row r="1483" spans="27:48" x14ac:dyDescent="0.25">
      <c r="AA1483" s="32"/>
      <c r="AB1483" s="32"/>
      <c r="AC1483" s="32"/>
      <c r="AD1483" s="32"/>
      <c r="AE1483" s="32"/>
      <c r="AF1483" s="32"/>
      <c r="AG1483" s="32"/>
      <c r="AH1483" s="32"/>
      <c r="AI1483" s="32"/>
      <c r="AJ1483" s="32"/>
      <c r="AK1483" s="32"/>
      <c r="AL1483" s="32"/>
      <c r="AM1483" s="32"/>
      <c r="AN1483" s="32"/>
      <c r="AO1483" s="32"/>
      <c r="AP1483" s="32"/>
      <c r="AQ1483" s="32"/>
      <c r="AR1483" s="32"/>
      <c r="AS1483" s="32"/>
      <c r="AT1483" s="32"/>
      <c r="AU1483" s="32"/>
      <c r="AV1483" s="32"/>
    </row>
    <row r="1484" spans="27:48" x14ac:dyDescent="0.25">
      <c r="AA1484" s="32"/>
      <c r="AB1484" s="32"/>
      <c r="AC1484" s="32"/>
      <c r="AD1484" s="32"/>
      <c r="AE1484" s="32"/>
      <c r="AF1484" s="32"/>
      <c r="AG1484" s="32"/>
      <c r="AH1484" s="32"/>
      <c r="AI1484" s="32"/>
      <c r="AJ1484" s="32"/>
      <c r="AK1484" s="32"/>
      <c r="AL1484" s="32"/>
      <c r="AM1484" s="32"/>
      <c r="AN1484" s="32"/>
      <c r="AO1484" s="32"/>
      <c r="AP1484" s="32"/>
      <c r="AQ1484" s="32"/>
      <c r="AR1484" s="32"/>
      <c r="AS1484" s="32"/>
      <c r="AT1484" s="32"/>
      <c r="AU1484" s="32"/>
      <c r="AV1484" s="32"/>
    </row>
    <row r="1485" spans="27:48" x14ac:dyDescent="0.25">
      <c r="AA1485" s="32"/>
      <c r="AB1485" s="32"/>
      <c r="AC1485" s="32"/>
      <c r="AD1485" s="32"/>
      <c r="AE1485" s="32"/>
      <c r="AF1485" s="32"/>
      <c r="AG1485" s="32"/>
      <c r="AH1485" s="32"/>
      <c r="AI1485" s="32"/>
      <c r="AJ1485" s="32"/>
      <c r="AK1485" s="32"/>
      <c r="AL1485" s="32"/>
      <c r="AM1485" s="32"/>
      <c r="AN1485" s="32"/>
      <c r="AO1485" s="32"/>
      <c r="AP1485" s="32"/>
      <c r="AQ1485" s="32"/>
      <c r="AR1485" s="32"/>
      <c r="AS1485" s="32"/>
      <c r="AT1485" s="32"/>
      <c r="AU1485" s="32"/>
      <c r="AV1485" s="32"/>
    </row>
    <row r="1486" spans="27:48" x14ac:dyDescent="0.25">
      <c r="AA1486" s="32"/>
      <c r="AB1486" s="32"/>
      <c r="AC1486" s="32"/>
      <c r="AD1486" s="32"/>
      <c r="AE1486" s="32"/>
      <c r="AF1486" s="32"/>
      <c r="AG1486" s="32"/>
      <c r="AH1486" s="32"/>
      <c r="AI1486" s="32"/>
      <c r="AJ1486" s="32"/>
      <c r="AK1486" s="32"/>
      <c r="AL1486" s="32"/>
      <c r="AM1486" s="32"/>
      <c r="AN1486" s="32"/>
      <c r="AO1486" s="32"/>
      <c r="AP1486" s="32"/>
      <c r="AQ1486" s="32"/>
      <c r="AR1486" s="32"/>
      <c r="AS1486" s="32"/>
      <c r="AT1486" s="32"/>
      <c r="AU1486" s="32"/>
      <c r="AV1486" s="32"/>
    </row>
    <row r="1487" spans="27:48" x14ac:dyDescent="0.25">
      <c r="AA1487" s="32"/>
      <c r="AB1487" s="32"/>
      <c r="AC1487" s="32"/>
      <c r="AD1487" s="32"/>
      <c r="AE1487" s="32"/>
      <c r="AF1487" s="32"/>
      <c r="AG1487" s="32"/>
      <c r="AH1487" s="32"/>
      <c r="AI1487" s="32"/>
      <c r="AJ1487" s="32"/>
      <c r="AK1487" s="32"/>
      <c r="AL1487" s="32"/>
      <c r="AM1487" s="32"/>
      <c r="AN1487" s="32"/>
      <c r="AO1487" s="32"/>
      <c r="AP1487" s="32"/>
      <c r="AQ1487" s="32"/>
      <c r="AR1487" s="32"/>
      <c r="AS1487" s="32"/>
      <c r="AT1487" s="32"/>
      <c r="AU1487" s="32"/>
      <c r="AV1487" s="32"/>
    </row>
    <row r="1488" spans="27:48" x14ac:dyDescent="0.25">
      <c r="AA1488" s="32"/>
      <c r="AB1488" s="32"/>
      <c r="AC1488" s="32"/>
      <c r="AD1488" s="32"/>
      <c r="AE1488" s="32"/>
      <c r="AF1488" s="32"/>
      <c r="AG1488" s="32"/>
      <c r="AH1488" s="32"/>
      <c r="AI1488" s="32"/>
      <c r="AJ1488" s="32"/>
      <c r="AK1488" s="32"/>
      <c r="AL1488" s="32"/>
      <c r="AM1488" s="32"/>
      <c r="AN1488" s="32"/>
      <c r="AO1488" s="32"/>
      <c r="AP1488" s="32"/>
      <c r="AQ1488" s="32"/>
      <c r="AR1488" s="32"/>
      <c r="AS1488" s="32"/>
      <c r="AT1488" s="32"/>
      <c r="AU1488" s="32"/>
      <c r="AV1488" s="32"/>
    </row>
    <row r="1489" spans="27:48" x14ac:dyDescent="0.25">
      <c r="AA1489" s="32"/>
      <c r="AB1489" s="32"/>
      <c r="AC1489" s="32"/>
      <c r="AD1489" s="32"/>
      <c r="AE1489" s="32"/>
      <c r="AF1489" s="32"/>
      <c r="AG1489" s="32"/>
      <c r="AH1489" s="32"/>
      <c r="AI1489" s="32"/>
      <c r="AJ1489" s="32"/>
      <c r="AK1489" s="32"/>
      <c r="AL1489" s="32"/>
      <c r="AM1489" s="32"/>
      <c r="AN1489" s="32"/>
      <c r="AO1489" s="32"/>
      <c r="AP1489" s="32"/>
      <c r="AQ1489" s="32"/>
      <c r="AR1489" s="32"/>
      <c r="AS1489" s="32"/>
      <c r="AT1489" s="32"/>
      <c r="AU1489" s="32"/>
      <c r="AV1489" s="32"/>
    </row>
    <row r="1490" spans="27:48" x14ac:dyDescent="0.25">
      <c r="AA1490" s="32"/>
      <c r="AB1490" s="32"/>
      <c r="AC1490" s="32"/>
      <c r="AD1490" s="32"/>
      <c r="AE1490" s="32"/>
      <c r="AF1490" s="32"/>
      <c r="AG1490" s="32"/>
      <c r="AH1490" s="32"/>
      <c r="AI1490" s="32"/>
      <c r="AJ1490" s="32"/>
      <c r="AK1490" s="32"/>
      <c r="AL1490" s="32"/>
      <c r="AM1490" s="32"/>
      <c r="AN1490" s="32"/>
      <c r="AO1490" s="32"/>
      <c r="AP1490" s="32"/>
      <c r="AQ1490" s="32"/>
      <c r="AR1490" s="32"/>
      <c r="AS1490" s="32"/>
      <c r="AT1490" s="32"/>
      <c r="AU1490" s="32"/>
      <c r="AV1490" s="32"/>
    </row>
    <row r="1491" spans="27:48" x14ac:dyDescent="0.25">
      <c r="AA1491" s="32"/>
      <c r="AB1491" s="32"/>
      <c r="AC1491" s="32"/>
      <c r="AD1491" s="32"/>
      <c r="AE1491" s="32"/>
      <c r="AF1491" s="32"/>
      <c r="AG1491" s="32"/>
      <c r="AH1491" s="32"/>
      <c r="AI1491" s="32"/>
      <c r="AJ1491" s="32"/>
      <c r="AK1491" s="32"/>
      <c r="AL1491" s="32"/>
      <c r="AM1491" s="32"/>
      <c r="AN1491" s="32"/>
      <c r="AO1491" s="32"/>
      <c r="AP1491" s="32"/>
      <c r="AQ1491" s="32"/>
      <c r="AR1491" s="32"/>
      <c r="AS1491" s="32"/>
      <c r="AT1491" s="32"/>
      <c r="AU1491" s="32"/>
      <c r="AV1491" s="32"/>
    </row>
    <row r="1492" spans="27:48" x14ac:dyDescent="0.25">
      <c r="AA1492" s="32"/>
      <c r="AB1492" s="32"/>
      <c r="AC1492" s="32"/>
      <c r="AD1492" s="32"/>
      <c r="AE1492" s="32"/>
      <c r="AF1492" s="32"/>
      <c r="AG1492" s="32"/>
      <c r="AH1492" s="32"/>
      <c r="AI1492" s="32"/>
      <c r="AJ1492" s="32"/>
      <c r="AK1492" s="32"/>
      <c r="AL1492" s="32"/>
      <c r="AM1492" s="32"/>
      <c r="AN1492" s="32"/>
      <c r="AO1492" s="32"/>
      <c r="AP1492" s="32"/>
      <c r="AQ1492" s="32"/>
      <c r="AR1492" s="32"/>
      <c r="AS1492" s="32"/>
      <c r="AT1492" s="32"/>
      <c r="AU1492" s="32"/>
      <c r="AV1492" s="32"/>
    </row>
    <row r="1493" spans="27:48" x14ac:dyDescent="0.25">
      <c r="AA1493" s="32"/>
      <c r="AB1493" s="32"/>
      <c r="AC1493" s="32"/>
      <c r="AD1493" s="32"/>
      <c r="AE1493" s="32"/>
      <c r="AF1493" s="32"/>
      <c r="AG1493" s="32"/>
      <c r="AH1493" s="32"/>
      <c r="AI1493" s="32"/>
      <c r="AJ1493" s="32"/>
      <c r="AK1493" s="32"/>
      <c r="AL1493" s="32"/>
      <c r="AM1493" s="32"/>
      <c r="AN1493" s="32"/>
      <c r="AO1493" s="32"/>
      <c r="AP1493" s="32"/>
      <c r="AQ1493" s="32"/>
      <c r="AR1493" s="32"/>
      <c r="AS1493" s="32"/>
      <c r="AT1493" s="32"/>
      <c r="AU1493" s="32"/>
      <c r="AV1493" s="32"/>
    </row>
    <row r="1494" spans="27:48" x14ac:dyDescent="0.25">
      <c r="AA1494" s="32"/>
      <c r="AB1494" s="32"/>
      <c r="AC1494" s="32"/>
      <c r="AD1494" s="32"/>
      <c r="AE1494" s="32"/>
      <c r="AF1494" s="32"/>
      <c r="AG1494" s="32"/>
      <c r="AH1494" s="32"/>
      <c r="AI1494" s="32"/>
      <c r="AJ1494" s="32"/>
      <c r="AK1494" s="32"/>
      <c r="AL1494" s="32"/>
      <c r="AM1494" s="32"/>
      <c r="AN1494" s="32"/>
      <c r="AO1494" s="32"/>
      <c r="AP1494" s="32"/>
      <c r="AQ1494" s="32"/>
      <c r="AR1494" s="32"/>
      <c r="AS1494" s="32"/>
      <c r="AT1494" s="32"/>
      <c r="AU1494" s="32"/>
      <c r="AV1494" s="32"/>
    </row>
    <row r="1495" spans="27:48" x14ac:dyDescent="0.25">
      <c r="AA1495" s="32"/>
      <c r="AB1495" s="32"/>
      <c r="AC1495" s="32"/>
      <c r="AD1495" s="32"/>
      <c r="AE1495" s="32"/>
      <c r="AF1495" s="32"/>
      <c r="AG1495" s="32"/>
      <c r="AH1495" s="32"/>
      <c r="AI1495" s="32"/>
      <c r="AJ1495" s="32"/>
      <c r="AK1495" s="32"/>
      <c r="AL1495" s="32"/>
      <c r="AM1495" s="32"/>
      <c r="AN1495" s="32"/>
      <c r="AO1495" s="32"/>
      <c r="AP1495" s="32"/>
      <c r="AQ1495" s="32"/>
      <c r="AR1495" s="32"/>
      <c r="AS1495" s="32"/>
      <c r="AT1495" s="32"/>
      <c r="AU1495" s="32"/>
      <c r="AV1495" s="32"/>
    </row>
    <row r="1496" spans="27:48" x14ac:dyDescent="0.25">
      <c r="AA1496" s="32"/>
      <c r="AB1496" s="32"/>
      <c r="AC1496" s="32"/>
      <c r="AD1496" s="32"/>
      <c r="AE1496" s="32"/>
      <c r="AF1496" s="32"/>
      <c r="AG1496" s="32"/>
      <c r="AH1496" s="32"/>
      <c r="AI1496" s="32"/>
      <c r="AJ1496" s="32"/>
      <c r="AK1496" s="32"/>
      <c r="AL1496" s="32"/>
      <c r="AM1496" s="32"/>
      <c r="AN1496" s="32"/>
      <c r="AO1496" s="32"/>
      <c r="AP1496" s="32"/>
      <c r="AQ1496" s="32"/>
      <c r="AR1496" s="32"/>
      <c r="AS1496" s="32"/>
      <c r="AT1496" s="32"/>
      <c r="AU1496" s="32"/>
      <c r="AV1496" s="32"/>
    </row>
    <row r="1497" spans="27:48" x14ac:dyDescent="0.25">
      <c r="AA1497" s="32"/>
      <c r="AB1497" s="32"/>
      <c r="AC1497" s="32"/>
      <c r="AD1497" s="32"/>
      <c r="AE1497" s="32"/>
      <c r="AF1497" s="32"/>
      <c r="AG1497" s="32"/>
      <c r="AH1497" s="32"/>
      <c r="AI1497" s="32"/>
      <c r="AJ1497" s="32"/>
      <c r="AK1497" s="32"/>
      <c r="AL1497" s="32"/>
      <c r="AM1497" s="32"/>
      <c r="AN1497" s="32"/>
      <c r="AO1497" s="32"/>
      <c r="AP1497" s="32"/>
      <c r="AQ1497" s="32"/>
      <c r="AR1497" s="32"/>
      <c r="AS1497" s="32"/>
      <c r="AT1497" s="32"/>
      <c r="AU1497" s="32"/>
      <c r="AV1497" s="32"/>
    </row>
    <row r="1498" spans="27:48" x14ac:dyDescent="0.25">
      <c r="AA1498" s="32"/>
      <c r="AB1498" s="32"/>
      <c r="AC1498" s="32"/>
      <c r="AD1498" s="32"/>
      <c r="AE1498" s="32"/>
      <c r="AF1498" s="32"/>
      <c r="AG1498" s="32"/>
      <c r="AH1498" s="32"/>
      <c r="AI1498" s="32"/>
      <c r="AJ1498" s="32"/>
      <c r="AK1498" s="32"/>
      <c r="AL1498" s="32"/>
      <c r="AM1498" s="32"/>
      <c r="AN1498" s="32"/>
      <c r="AO1498" s="32"/>
      <c r="AP1498" s="32"/>
      <c r="AQ1498" s="32"/>
      <c r="AR1498" s="32"/>
      <c r="AS1498" s="32"/>
      <c r="AT1498" s="32"/>
      <c r="AU1498" s="32"/>
      <c r="AV1498" s="32"/>
    </row>
    <row r="1499" spans="27:48" x14ac:dyDescent="0.25">
      <c r="AA1499" s="32"/>
      <c r="AB1499" s="32"/>
      <c r="AC1499" s="32"/>
      <c r="AD1499" s="32"/>
      <c r="AE1499" s="32"/>
      <c r="AF1499" s="32"/>
      <c r="AG1499" s="32"/>
      <c r="AH1499" s="32"/>
      <c r="AI1499" s="32"/>
      <c r="AJ1499" s="32"/>
      <c r="AK1499" s="32"/>
      <c r="AL1499" s="32"/>
      <c r="AM1499" s="32"/>
      <c r="AN1499" s="32"/>
      <c r="AO1499" s="32"/>
      <c r="AP1499" s="32"/>
      <c r="AQ1499" s="32"/>
      <c r="AR1499" s="32"/>
      <c r="AS1499" s="32"/>
      <c r="AT1499" s="32"/>
      <c r="AU1499" s="32"/>
      <c r="AV1499" s="32"/>
    </row>
    <row r="1500" spans="27:48" x14ac:dyDescent="0.25">
      <c r="AA1500" s="32"/>
      <c r="AB1500" s="32"/>
      <c r="AC1500" s="32"/>
      <c r="AD1500" s="32"/>
      <c r="AE1500" s="32"/>
      <c r="AF1500" s="32"/>
      <c r="AG1500" s="32"/>
      <c r="AH1500" s="32"/>
      <c r="AI1500" s="32"/>
      <c r="AJ1500" s="32"/>
      <c r="AK1500" s="32"/>
      <c r="AL1500" s="32"/>
      <c r="AM1500" s="32"/>
      <c r="AN1500" s="32"/>
      <c r="AO1500" s="32"/>
      <c r="AP1500" s="32"/>
      <c r="AQ1500" s="32"/>
      <c r="AR1500" s="32"/>
      <c r="AS1500" s="32"/>
      <c r="AT1500" s="32"/>
      <c r="AU1500" s="32"/>
      <c r="AV1500" s="32"/>
    </row>
    <row r="1501" spans="27:48" x14ac:dyDescent="0.25">
      <c r="AA1501" s="32"/>
      <c r="AB1501" s="32"/>
      <c r="AC1501" s="32"/>
      <c r="AD1501" s="32"/>
      <c r="AE1501" s="32"/>
      <c r="AF1501" s="32"/>
      <c r="AG1501" s="32"/>
      <c r="AH1501" s="32"/>
      <c r="AI1501" s="32"/>
      <c r="AJ1501" s="32"/>
      <c r="AK1501" s="32"/>
      <c r="AL1501" s="32"/>
      <c r="AM1501" s="32"/>
      <c r="AN1501" s="32"/>
      <c r="AO1501" s="32"/>
      <c r="AP1501" s="32"/>
      <c r="AQ1501" s="32"/>
      <c r="AR1501" s="32"/>
      <c r="AS1501" s="32"/>
      <c r="AT1501" s="32"/>
      <c r="AU1501" s="32"/>
      <c r="AV1501" s="32"/>
    </row>
    <row r="1502" spans="27:48" x14ac:dyDescent="0.25">
      <c r="AA1502" s="32"/>
      <c r="AB1502" s="32"/>
      <c r="AC1502" s="32"/>
      <c r="AD1502" s="32"/>
      <c r="AE1502" s="32"/>
      <c r="AF1502" s="32"/>
      <c r="AG1502" s="32"/>
      <c r="AH1502" s="32"/>
      <c r="AI1502" s="32"/>
      <c r="AJ1502" s="32"/>
      <c r="AK1502" s="32"/>
      <c r="AL1502" s="32"/>
      <c r="AM1502" s="32"/>
      <c r="AN1502" s="32"/>
      <c r="AO1502" s="32"/>
      <c r="AP1502" s="32"/>
      <c r="AQ1502" s="32"/>
      <c r="AR1502" s="32"/>
      <c r="AS1502" s="32"/>
      <c r="AT1502" s="32"/>
      <c r="AU1502" s="32"/>
      <c r="AV1502" s="32"/>
    </row>
  </sheetData>
  <sheetProtection algorithmName="SHA-512" hashValue="c+vhKrRl1b0nPnFDX1oyVws+KEd9OpK6YnN4WyUCxYkufaYlsU2AAvzfqtQQXGcIKZ5WHy4TsdmS7R9SxgxSlA==" saltValue="HGoh4lYlrTEtVrpJC+3xPg==" spinCount="100000" sheet="1" objects="1" scenarios="1"/>
  <mergeCells count="5">
    <mergeCell ref="E7:P7"/>
    <mergeCell ref="B7:D7"/>
    <mergeCell ref="C3:D3"/>
    <mergeCell ref="C4:J4"/>
    <mergeCell ref="C5:D5"/>
  </mergeCells>
  <phoneticPr fontId="2" type="noConversion"/>
  <printOptions horizontalCentered="1"/>
  <pageMargins left="0.75" right="0.75" top="0.39370078740157483" bottom="0.35433070866141736" header="0" footer="0"/>
  <pageSetup paperSize="9" scale="70" orientation="landscape" r:id="rId1"/>
  <headerFooter alignWithMargins="0">
    <oddFooter>&amp;C&amp;D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110C2-4C5D-460D-955E-A91C1C8E4D39}">
  <dimension ref="A1:AZ1026"/>
  <sheetViews>
    <sheetView showGridLines="0" showRowColHeaders="0" workbookViewId="0">
      <selection activeCell="U16" sqref="U16"/>
    </sheetView>
  </sheetViews>
  <sheetFormatPr defaultColWidth="9.109375" defaultRowHeight="13.2" x14ac:dyDescent="0.25"/>
  <cols>
    <col min="1" max="1" width="17.109375" style="6" customWidth="1"/>
    <col min="2" max="2" width="50.88671875" style="6" customWidth="1"/>
    <col min="3" max="4" width="7" style="6" customWidth="1"/>
    <col min="5" max="5" width="13.33203125" style="8" customWidth="1"/>
    <col min="6" max="10" width="5.44140625" style="6" customWidth="1"/>
    <col min="11" max="11" width="13.44140625" style="6" customWidth="1"/>
    <col min="12" max="17" width="13.44140625" style="8" customWidth="1"/>
    <col min="18" max="18" width="0.109375" style="41" customWidth="1"/>
    <col min="19" max="21" width="9.44140625" style="32" customWidth="1"/>
    <col min="22" max="22" width="10.88671875" style="32" customWidth="1"/>
    <col min="23" max="26" width="9.109375" style="32"/>
    <col min="27" max="27" width="9.33203125" style="68" hidden="1" customWidth="1"/>
    <col min="28" max="28" width="21.5546875" style="6" hidden="1" customWidth="1"/>
    <col min="29" max="29" width="12.88671875" style="6" hidden="1" customWidth="1"/>
    <col min="30" max="31" width="12.6640625" style="6" hidden="1" customWidth="1"/>
    <col min="32" max="32" width="13.44140625" style="64" hidden="1" customWidth="1"/>
    <col min="33" max="33" width="13.44140625" style="6" hidden="1" customWidth="1"/>
    <col min="34" max="37" width="13.6640625" style="6" hidden="1" customWidth="1"/>
    <col min="38" max="38" width="9.109375" style="6" hidden="1" customWidth="1"/>
    <col min="39" max="39" width="19.6640625" style="6" hidden="1" customWidth="1"/>
    <col min="40" max="40" width="31.44140625" style="6" hidden="1" customWidth="1"/>
    <col min="41" max="41" width="9.109375" style="6" hidden="1" customWidth="1"/>
    <col min="42" max="42" width="18.88671875" style="6" hidden="1" customWidth="1"/>
    <col min="43" max="43" width="9.88671875" style="6" hidden="1" customWidth="1"/>
    <col min="44" max="44" width="17.5546875" style="6" hidden="1" customWidth="1"/>
    <col min="45" max="45" width="11.6640625" style="6" hidden="1" customWidth="1"/>
    <col min="46" max="46" width="16" style="6" hidden="1" customWidth="1"/>
    <col min="47" max="52" width="9.109375" style="6" hidden="1" customWidth="1"/>
    <col min="53" max="16384" width="9.109375" style="6"/>
  </cols>
  <sheetData>
    <row r="1" spans="1:52" ht="15.6" x14ac:dyDescent="0.25">
      <c r="A1" s="32"/>
      <c r="B1" s="44" t="str">
        <f ca="1">INDIRECT( "'" &amp; $AC$2 &amp; "'!B1") &amp; " za obdobje " &amp; "1-6"</f>
        <v>Priloga 2: šestmesečno izplačilo redne delovne uspešnosti za obdobje 1-6</v>
      </c>
      <c r="C1" s="32"/>
      <c r="D1" s="32"/>
      <c r="E1" s="41"/>
      <c r="F1" s="32"/>
      <c r="G1" s="32"/>
      <c r="H1" s="32"/>
      <c r="I1" s="32"/>
      <c r="J1" s="32"/>
      <c r="K1" s="32"/>
      <c r="L1" s="41"/>
      <c r="M1" s="41"/>
      <c r="N1" s="41"/>
      <c r="O1" s="41"/>
      <c r="P1" s="41"/>
      <c r="Q1" s="41"/>
      <c r="R1" s="165"/>
      <c r="S1" s="165"/>
      <c r="AA1" s="270" t="s">
        <v>109</v>
      </c>
      <c r="AB1" s="271"/>
      <c r="AC1" s="271"/>
      <c r="AD1" s="271"/>
      <c r="AE1" s="272"/>
      <c r="AF1" s="166"/>
      <c r="AG1" s="273" t="s">
        <v>108</v>
      </c>
      <c r="AH1" s="274"/>
      <c r="AI1" s="274"/>
      <c r="AJ1" s="274"/>
      <c r="AK1" s="275"/>
      <c r="AM1" s="58" t="s">
        <v>32</v>
      </c>
      <c r="AN1" s="59" t="str">
        <f ca="1">RIGHT(CELL("filename",A1),LEN(CELL("filename",A1))-FIND("]",CELL("filename",A1)))</f>
        <v>1-6</v>
      </c>
      <c r="AO1" s="59" t="s">
        <v>32</v>
      </c>
      <c r="AP1" s="59" t="s">
        <v>104</v>
      </c>
      <c r="AQ1" s="59" t="s">
        <v>73</v>
      </c>
      <c r="AR1" s="59" t="s">
        <v>102</v>
      </c>
      <c r="AS1" s="59" t="s">
        <v>103</v>
      </c>
      <c r="AT1" s="59" t="s">
        <v>102</v>
      </c>
    </row>
    <row r="2" spans="1:52" ht="15.6" x14ac:dyDescent="0.25">
      <c r="A2" s="32"/>
      <c r="B2" s="44"/>
      <c r="C2" s="32"/>
      <c r="D2" s="32"/>
      <c r="E2" s="41"/>
      <c r="F2" s="32"/>
      <c r="G2" s="32"/>
      <c r="H2" s="32"/>
      <c r="I2" s="32"/>
      <c r="J2" s="32"/>
      <c r="K2" s="32"/>
      <c r="L2" s="41"/>
      <c r="M2" s="41"/>
      <c r="N2" s="41"/>
      <c r="O2" s="41"/>
      <c r="P2" s="41"/>
      <c r="Q2" s="41"/>
      <c r="R2" s="165"/>
      <c r="S2" s="167"/>
      <c r="AA2" s="279" t="s">
        <v>46</v>
      </c>
      <c r="AB2" s="280"/>
      <c r="AC2" s="281" t="s">
        <v>46</v>
      </c>
      <c r="AD2" s="282"/>
      <c r="AE2" s="283"/>
      <c r="AF2" s="166"/>
      <c r="AG2" s="276"/>
      <c r="AH2" s="277"/>
      <c r="AI2" s="277"/>
      <c r="AJ2" s="277"/>
      <c r="AK2" s="278"/>
      <c r="AM2" s="156" t="s">
        <v>104</v>
      </c>
      <c r="AN2" s="59" t="e">
        <f ca="1">VLOOKUP(AN1,AO2:AP19,2,FALSE)</f>
        <v>#N/A</v>
      </c>
      <c r="AO2" s="60" t="s">
        <v>101</v>
      </c>
      <c r="AP2" s="60"/>
      <c r="AQ2" s="61">
        <f t="shared" ref="AQ2:AQ13" ca="1" si="0">MAX($AR$2:$AR$13)</f>
        <v>12</v>
      </c>
      <c r="AR2" s="1">
        <f t="shared" ref="AR2:AR19" ca="1" si="1">ROW(INDIRECT(CELL("address",AO2)))-ROW(INDIRECT(AS2))+1</f>
        <v>1</v>
      </c>
      <c r="AS2" s="1" t="str">
        <f t="shared" ref="AS2:AS13" ca="1" si="2">CELL("address",$AO$2)</f>
        <v>$AO$2</v>
      </c>
      <c r="AT2" s="10" t="s">
        <v>70</v>
      </c>
      <c r="AZ2" s="9"/>
    </row>
    <row r="3" spans="1:52" x14ac:dyDescent="0.25">
      <c r="A3" s="32"/>
      <c r="B3" s="284" t="str">
        <f ca="1">INDIRECT( "'" &amp; $AC$2 &amp; "'!B3")</f>
        <v>Šifra proračunskega uporabnika:</v>
      </c>
      <c r="C3" s="285"/>
      <c r="D3" s="262" t="str">
        <f>+IF(LEN('OSNOVNA PLAČA'!D3)&gt;0,'OSNOVNA PLAČA'!D3,"")</f>
        <v xml:space="preserve">šifra </v>
      </c>
      <c r="E3" s="262"/>
      <c r="F3" s="32"/>
      <c r="G3" s="32"/>
      <c r="H3" s="32"/>
      <c r="I3" s="32"/>
      <c r="J3" s="32"/>
      <c r="K3" s="32"/>
      <c r="L3" s="41"/>
      <c r="M3" s="41"/>
      <c r="N3" s="41"/>
      <c r="O3" s="41"/>
      <c r="P3" s="41"/>
      <c r="Q3" s="41"/>
      <c r="R3" s="167"/>
      <c r="AA3" s="62" t="s">
        <v>74</v>
      </c>
      <c r="AB3" s="63"/>
      <c r="AC3" s="281" t="s">
        <v>74</v>
      </c>
      <c r="AD3" s="282"/>
      <c r="AE3" s="283"/>
      <c r="AG3" s="65" t="s">
        <v>106</v>
      </c>
      <c r="AH3" s="66" t="s">
        <v>112</v>
      </c>
      <c r="AK3" s="67"/>
      <c r="AM3" s="58" t="s">
        <v>102</v>
      </c>
      <c r="AN3" s="59" t="e">
        <f ca="1">VLOOKUP(AN1,AO2:AR19,4,FALSE)</f>
        <v>#N/A</v>
      </c>
      <c r="AO3" s="60" t="s">
        <v>35</v>
      </c>
      <c r="AP3" s="60" t="str">
        <f t="shared" ref="AP3:AP19" si="3">+AO2</f>
        <v>11</v>
      </c>
      <c r="AQ3" s="61">
        <f t="shared" ca="1" si="0"/>
        <v>12</v>
      </c>
      <c r="AR3" s="1">
        <f t="shared" ca="1" si="1"/>
        <v>2</v>
      </c>
      <c r="AS3" s="1" t="str">
        <f t="shared" ca="1" si="2"/>
        <v>$AO$2</v>
      </c>
      <c r="AT3" s="10" t="s">
        <v>71</v>
      </c>
      <c r="AZ3" s="9"/>
    </row>
    <row r="4" spans="1:52" x14ac:dyDescent="0.25">
      <c r="A4" s="32"/>
      <c r="B4" s="284" t="str">
        <f ca="1">INDIRECT( "'" &amp; $AC$2 &amp; "'!B4")</f>
        <v>Organizacijska enota:</v>
      </c>
      <c r="C4" s="284"/>
      <c r="D4" s="286" t="str">
        <f>+IF(LEN('OSNOVNA PLAČA'!D4)&gt;0,'OSNOVNA PLAČA'!D4,"")</f>
        <v xml:space="preserve">enota </v>
      </c>
      <c r="E4" s="287"/>
      <c r="F4" s="287"/>
      <c r="G4" s="287"/>
      <c r="H4" s="287"/>
      <c r="I4" s="287"/>
      <c r="J4" s="287"/>
      <c r="K4" s="287"/>
      <c r="L4" s="287"/>
      <c r="M4" s="287"/>
      <c r="N4" s="287"/>
      <c r="O4" s="287"/>
      <c r="P4" s="287"/>
      <c r="Q4" s="288"/>
      <c r="S4" s="41"/>
      <c r="AG4" s="58" t="s">
        <v>105</v>
      </c>
      <c r="AH4" s="30">
        <v>6</v>
      </c>
      <c r="AK4" s="67"/>
      <c r="AM4" s="58" t="s">
        <v>73</v>
      </c>
      <c r="AN4" s="59" t="e">
        <f ca="1">VLOOKUP(AN1,AO2:AQ19,3,FALSE)</f>
        <v>#N/A</v>
      </c>
      <c r="AO4" s="60" t="s">
        <v>91</v>
      </c>
      <c r="AP4" s="60" t="str">
        <f t="shared" si="3"/>
        <v>12</v>
      </c>
      <c r="AQ4" s="61">
        <f t="shared" ca="1" si="0"/>
        <v>12</v>
      </c>
      <c r="AR4" s="1">
        <f t="shared" ca="1" si="1"/>
        <v>3</v>
      </c>
      <c r="AS4" s="1" t="str">
        <f t="shared" ca="1" si="2"/>
        <v>$AO$2</v>
      </c>
      <c r="AT4" s="10" t="s">
        <v>60</v>
      </c>
    </row>
    <row r="5" spans="1:52" x14ac:dyDescent="0.25">
      <c r="A5" s="32"/>
      <c r="B5" s="168" t="str">
        <f ca="1">INDIRECT( "'" &amp; $AC$2 &amp; "'!B5")</f>
        <v>Leto:</v>
      </c>
      <c r="C5" s="168"/>
      <c r="D5" s="289">
        <f>+IF(LEN('OSNOVNA PLAČA'!D5)&gt;0,'OSNOVNA PLAČA'!D5,"")</f>
        <v>2024</v>
      </c>
      <c r="E5" s="288"/>
      <c r="F5" s="169"/>
      <c r="G5" s="169"/>
      <c r="H5" s="169"/>
      <c r="I5" s="169"/>
      <c r="J5" s="169"/>
      <c r="K5" s="169"/>
      <c r="L5" s="169"/>
      <c r="M5" s="169"/>
      <c r="N5" s="169"/>
      <c r="O5" s="169"/>
      <c r="P5" s="169"/>
      <c r="Q5" s="169"/>
      <c r="R5" s="169"/>
      <c r="S5" s="169"/>
      <c r="AG5" s="58" t="s">
        <v>107</v>
      </c>
      <c r="AH5" s="30">
        <v>29</v>
      </c>
      <c r="AI5" s="290" t="str">
        <f>+$AC$2</f>
        <v>OSNOVNA PLAČA</v>
      </c>
      <c r="AJ5" s="291"/>
      <c r="AK5" s="292"/>
      <c r="AM5" s="58" t="s">
        <v>102</v>
      </c>
      <c r="AN5" s="59" t="e">
        <f ca="1">VLOOKUP(AN1,AO2:AT19,6,FALSE)</f>
        <v>#N/A</v>
      </c>
      <c r="AO5" s="60" t="s">
        <v>92</v>
      </c>
      <c r="AP5" s="60" t="str">
        <f t="shared" si="3"/>
        <v>1</v>
      </c>
      <c r="AQ5" s="61">
        <f t="shared" ca="1" si="0"/>
        <v>12</v>
      </c>
      <c r="AR5" s="1">
        <f t="shared" ca="1" si="1"/>
        <v>4</v>
      </c>
      <c r="AS5" s="1" t="str">
        <f t="shared" ca="1" si="2"/>
        <v>$AO$2</v>
      </c>
      <c r="AT5" s="10" t="s">
        <v>61</v>
      </c>
    </row>
    <row r="6" spans="1:52" x14ac:dyDescent="0.25">
      <c r="B6" s="17"/>
      <c r="C6" s="17"/>
      <c r="D6" s="8"/>
      <c r="E6" s="6"/>
      <c r="AG6" s="58" t="s">
        <v>107</v>
      </c>
      <c r="AH6" s="30">
        <v>29</v>
      </c>
      <c r="AI6" s="293" t="str">
        <f>+$AC$3</f>
        <v>OBRAČUNANA OSNOVNA PLAČA</v>
      </c>
      <c r="AJ6" s="293"/>
      <c r="AK6" s="293"/>
      <c r="AM6" s="58" t="s">
        <v>125</v>
      </c>
      <c r="AN6" s="59" t="e">
        <f ca="1">+IF(ISERROR(FIND("-",AN5,1)),AN5&amp;" "&amp;AN7,IF(ISERROR(FIND("november-",AN5,1)),REPLACE(AN5,FIND("-",AN5,1),1," " &amp; AN7 &amp; " - ") &amp; " " &amp; AN7, REPLACE(AN5,1,LEN("november-"),"november "&amp;(AN7-1) &amp; " - ") &amp;" "&amp;AN7))</f>
        <v>#N/A</v>
      </c>
      <c r="AO6" s="60" t="s">
        <v>93</v>
      </c>
      <c r="AP6" s="60" t="str">
        <f t="shared" si="3"/>
        <v>2</v>
      </c>
      <c r="AQ6" s="61">
        <f t="shared" ca="1" si="0"/>
        <v>12</v>
      </c>
      <c r="AR6" s="1">
        <f t="shared" ca="1" si="1"/>
        <v>5</v>
      </c>
      <c r="AS6" s="1" t="str">
        <f t="shared" ca="1" si="2"/>
        <v>$AO$2</v>
      </c>
      <c r="AT6" s="10" t="s">
        <v>62</v>
      </c>
    </row>
    <row r="7" spans="1:52" x14ac:dyDescent="0.25">
      <c r="B7" s="266" t="s">
        <v>9</v>
      </c>
      <c r="C7" s="267"/>
      <c r="D7" s="268"/>
      <c r="E7" s="269"/>
      <c r="AM7" s="58" t="s">
        <v>58</v>
      </c>
      <c r="AN7" s="59" t="str">
        <f ca="1">+IF( ISERROR(FIND("-",AN5,1)),IF(LEN(INDIRECT( "'" &amp; $AC$2 &amp; "'!E5"))&gt;0,IF(VALUE($AN$1)&gt;10,VALUE(INDIRECT( "'" &amp; $AC$2 &amp; "'!E5"))-1,VALUE(INDIRECT( "'" &amp; $AC$2 &amp; "'!E5"))),""),VALUE(INDIRECT( "'" &amp; $AC$2 &amp; "'!E5")))</f>
        <v/>
      </c>
      <c r="AO7" s="60" t="s">
        <v>94</v>
      </c>
      <c r="AP7" s="60" t="str">
        <f t="shared" si="3"/>
        <v>3</v>
      </c>
      <c r="AQ7" s="61">
        <f t="shared" ca="1" si="0"/>
        <v>12</v>
      </c>
      <c r="AR7" s="1">
        <f t="shared" ca="1" si="1"/>
        <v>6</v>
      </c>
      <c r="AS7" s="1" t="str">
        <f t="shared" ca="1" si="2"/>
        <v>$AO$2</v>
      </c>
      <c r="AT7" s="10" t="s">
        <v>63</v>
      </c>
      <c r="AX7" s="9"/>
      <c r="AY7" s="9"/>
      <c r="AZ7" s="9"/>
    </row>
    <row r="8" spans="1:52" x14ac:dyDescent="0.25">
      <c r="B8" s="266" t="s">
        <v>10</v>
      </c>
      <c r="C8" s="266"/>
      <c r="D8" s="295"/>
      <c r="E8" s="296"/>
      <c r="F8" s="296"/>
      <c r="G8" s="296"/>
      <c r="H8" s="296"/>
      <c r="I8" s="296"/>
      <c r="J8" s="296"/>
      <c r="K8" s="296"/>
      <c r="L8" s="296"/>
      <c r="M8" s="296"/>
      <c r="N8" s="296"/>
      <c r="O8" s="296"/>
      <c r="P8" s="296"/>
      <c r="Q8" s="269"/>
      <c r="S8" s="41"/>
      <c r="AO8" s="60" t="s">
        <v>95</v>
      </c>
      <c r="AP8" s="60" t="str">
        <f t="shared" si="3"/>
        <v>4</v>
      </c>
      <c r="AQ8" s="61">
        <f t="shared" ca="1" si="0"/>
        <v>12</v>
      </c>
      <c r="AR8" s="1">
        <f t="shared" ca="1" si="1"/>
        <v>7</v>
      </c>
      <c r="AS8" s="1" t="str">
        <f t="shared" ca="1" si="2"/>
        <v>$AO$2</v>
      </c>
      <c r="AT8" s="10" t="s">
        <v>64</v>
      </c>
      <c r="AX8" s="9"/>
      <c r="AY8" s="9"/>
      <c r="AZ8" s="9"/>
    </row>
    <row r="9" spans="1:52" ht="16.2" thickBot="1" x14ac:dyDescent="0.3">
      <c r="B9" s="7"/>
      <c r="AO9" s="60" t="s">
        <v>96</v>
      </c>
      <c r="AP9" s="60" t="str">
        <f t="shared" si="3"/>
        <v>5</v>
      </c>
      <c r="AQ9" s="61">
        <f t="shared" ca="1" si="0"/>
        <v>12</v>
      </c>
      <c r="AR9" s="1">
        <f t="shared" ca="1" si="1"/>
        <v>8</v>
      </c>
      <c r="AS9" s="1" t="str">
        <f t="shared" ca="1" si="2"/>
        <v>$AO$2</v>
      </c>
      <c r="AT9" s="10" t="s">
        <v>65</v>
      </c>
      <c r="AX9" s="9"/>
      <c r="AY9" s="9"/>
      <c r="AZ9" s="9"/>
    </row>
    <row r="10" spans="1:52" ht="15.75" customHeight="1" thickBot="1" x14ac:dyDescent="0.3">
      <c r="B10" s="297" t="s">
        <v>0</v>
      </c>
      <c r="C10" s="298"/>
      <c r="D10" s="298"/>
      <c r="E10" s="298"/>
      <c r="F10" s="298"/>
      <c r="G10" s="298"/>
      <c r="H10" s="298"/>
      <c r="I10" s="298"/>
      <c r="J10" s="298"/>
      <c r="K10" s="299"/>
      <c r="L10" s="300" t="s">
        <v>1</v>
      </c>
      <c r="M10" s="301"/>
      <c r="N10" s="301"/>
      <c r="O10" s="301"/>
      <c r="P10" s="301"/>
      <c r="Q10" s="301"/>
      <c r="R10" s="170"/>
      <c r="S10" s="171"/>
      <c r="AO10" s="60" t="s">
        <v>97</v>
      </c>
      <c r="AP10" s="60" t="str">
        <f t="shared" si="3"/>
        <v>6</v>
      </c>
      <c r="AQ10" s="61">
        <f t="shared" ca="1" si="0"/>
        <v>12</v>
      </c>
      <c r="AR10" s="1">
        <f t="shared" ca="1" si="1"/>
        <v>9</v>
      </c>
      <c r="AS10" s="1" t="str">
        <f t="shared" ca="1" si="2"/>
        <v>$AO$2</v>
      </c>
      <c r="AT10" s="10" t="s">
        <v>66</v>
      </c>
      <c r="AX10" s="9"/>
      <c r="AY10" s="9"/>
      <c r="AZ10" s="9"/>
    </row>
    <row r="11" spans="1:52" ht="13.8" thickBot="1" x14ac:dyDescent="0.3">
      <c r="B11" s="69"/>
      <c r="C11" s="69"/>
      <c r="D11" s="69"/>
      <c r="E11" s="70"/>
      <c r="F11" s="71"/>
      <c r="G11" s="71"/>
      <c r="H11" s="71"/>
      <c r="I11" s="71"/>
      <c r="J11" s="71"/>
      <c r="K11" s="71"/>
      <c r="L11" s="70"/>
      <c r="M11" s="70"/>
      <c r="N11" s="70"/>
      <c r="O11" s="70"/>
      <c r="P11" s="70"/>
      <c r="Q11" s="72"/>
      <c r="AB11" s="302" t="s">
        <v>34</v>
      </c>
      <c r="AC11" s="302"/>
      <c r="AF11" s="6"/>
      <c r="AO11" s="60" t="s">
        <v>98</v>
      </c>
      <c r="AP11" s="60" t="str">
        <f t="shared" si="3"/>
        <v>7</v>
      </c>
      <c r="AQ11" s="61">
        <f t="shared" ca="1" si="0"/>
        <v>12</v>
      </c>
      <c r="AR11" s="1">
        <f t="shared" ca="1" si="1"/>
        <v>10</v>
      </c>
      <c r="AS11" s="1" t="str">
        <f t="shared" ca="1" si="2"/>
        <v>$AO$2</v>
      </c>
      <c r="AT11" s="10" t="s">
        <v>67</v>
      </c>
    </row>
    <row r="12" spans="1:52" s="17" customFormat="1" ht="76.5" customHeight="1" x14ac:dyDescent="0.25">
      <c r="A12" s="172"/>
      <c r="B12" s="303" t="s">
        <v>13</v>
      </c>
      <c r="C12" s="304"/>
      <c r="D12" s="304"/>
      <c r="E12" s="305"/>
      <c r="F12" s="306" t="s">
        <v>14</v>
      </c>
      <c r="G12" s="307"/>
      <c r="H12" s="307"/>
      <c r="I12" s="307"/>
      <c r="J12" s="307"/>
      <c r="K12" s="308"/>
      <c r="L12" s="309" t="s">
        <v>76</v>
      </c>
      <c r="M12" s="310"/>
      <c r="N12" s="310"/>
      <c r="O12" s="310"/>
      <c r="P12" s="73" t="s">
        <v>37</v>
      </c>
      <c r="Q12" s="74" t="s">
        <v>80</v>
      </c>
      <c r="R12" s="173"/>
      <c r="S12" s="35"/>
      <c r="T12" s="35"/>
      <c r="U12" s="35"/>
      <c r="V12" s="35"/>
      <c r="W12" s="35"/>
      <c r="X12" s="35"/>
      <c r="Y12" s="35"/>
      <c r="Z12" s="35"/>
      <c r="AA12" s="75"/>
      <c r="AB12" s="294" t="str">
        <f>+P12</f>
        <v>IZPLAČILO REDNE DELOVNE USPEŠNOSTI</v>
      </c>
      <c r="AC12" s="294" t="str">
        <f>+Q12</f>
        <v>NAJVIŠJE MOŽNO IZPLAČILO REDNE LETNE DELOVNE USPEŠNOSTI</v>
      </c>
      <c r="AD12" s="314" t="s">
        <v>15</v>
      </c>
      <c r="AE12" s="314"/>
      <c r="AF12" s="315" t="s">
        <v>16</v>
      </c>
      <c r="AG12" s="315"/>
      <c r="AH12" s="294" t="s">
        <v>17</v>
      </c>
      <c r="AI12" s="294" t="s">
        <v>18</v>
      </c>
      <c r="AJ12" s="294" t="str">
        <f>+AC3</f>
        <v>OBRAČUNANA OSNOVNA PLAČA</v>
      </c>
      <c r="AK12" s="294" t="str">
        <f>+AC2</f>
        <v>OSNOVNA PLAČA</v>
      </c>
      <c r="AM12" s="6"/>
      <c r="AN12" s="6"/>
      <c r="AO12" s="60" t="s">
        <v>99</v>
      </c>
      <c r="AP12" s="60" t="str">
        <f t="shared" si="3"/>
        <v>8</v>
      </c>
      <c r="AQ12" s="61">
        <f t="shared" ca="1" si="0"/>
        <v>12</v>
      </c>
      <c r="AR12" s="1">
        <f t="shared" ca="1" si="1"/>
        <v>11</v>
      </c>
      <c r="AS12" s="1" t="str">
        <f t="shared" ca="1" si="2"/>
        <v>$AO$2</v>
      </c>
      <c r="AT12" s="10" t="s">
        <v>68</v>
      </c>
      <c r="AX12" s="6"/>
      <c r="AY12" s="6"/>
      <c r="AZ12" s="6"/>
    </row>
    <row r="13" spans="1:52" ht="12.75" customHeight="1" x14ac:dyDescent="0.25">
      <c r="A13" s="316" t="s">
        <v>127</v>
      </c>
      <c r="B13" s="318" t="s">
        <v>2</v>
      </c>
      <c r="C13" s="320" t="s">
        <v>11</v>
      </c>
      <c r="D13" s="320" t="s">
        <v>12</v>
      </c>
      <c r="E13" s="322" t="s">
        <v>90</v>
      </c>
      <c r="F13" s="311" t="s">
        <v>38</v>
      </c>
      <c r="G13" s="312"/>
      <c r="H13" s="312"/>
      <c r="I13" s="312"/>
      <c r="J13" s="313"/>
      <c r="K13" s="326" t="s">
        <v>3</v>
      </c>
      <c r="L13" s="328" t="s">
        <v>75</v>
      </c>
      <c r="M13" s="330" t="s">
        <v>78</v>
      </c>
      <c r="N13" s="332" t="s">
        <v>77</v>
      </c>
      <c r="O13" s="330" t="s">
        <v>78</v>
      </c>
      <c r="P13" s="334" t="s">
        <v>78</v>
      </c>
      <c r="Q13" s="324" t="s">
        <v>78</v>
      </c>
      <c r="R13" s="173"/>
      <c r="AB13" s="294"/>
      <c r="AC13" s="294"/>
      <c r="AD13" s="314"/>
      <c r="AE13" s="314"/>
      <c r="AF13" s="315"/>
      <c r="AG13" s="315"/>
      <c r="AH13" s="294"/>
      <c r="AI13" s="294"/>
      <c r="AJ13" s="294"/>
      <c r="AK13" s="294"/>
      <c r="AO13" s="60" t="s">
        <v>100</v>
      </c>
      <c r="AP13" s="60" t="str">
        <f t="shared" si="3"/>
        <v>9</v>
      </c>
      <c r="AQ13" s="61">
        <f t="shared" ca="1" si="0"/>
        <v>12</v>
      </c>
      <c r="AR13" s="1">
        <f t="shared" ca="1" si="1"/>
        <v>12</v>
      </c>
      <c r="AS13" s="1" t="str">
        <f t="shared" ca="1" si="2"/>
        <v>$AO$2</v>
      </c>
      <c r="AT13" s="10" t="s">
        <v>69</v>
      </c>
    </row>
    <row r="14" spans="1:52" ht="13.8" thickBot="1" x14ac:dyDescent="0.3">
      <c r="A14" s="317"/>
      <c r="B14" s="319"/>
      <c r="C14" s="321"/>
      <c r="D14" s="321"/>
      <c r="E14" s="323"/>
      <c r="F14" s="76" t="s">
        <v>4</v>
      </c>
      <c r="G14" s="77" t="s">
        <v>5</v>
      </c>
      <c r="H14" s="78" t="s">
        <v>6</v>
      </c>
      <c r="I14" s="77" t="s">
        <v>22</v>
      </c>
      <c r="J14" s="79" t="s">
        <v>23</v>
      </c>
      <c r="K14" s="327"/>
      <c r="L14" s="329"/>
      <c r="M14" s="331"/>
      <c r="N14" s="333"/>
      <c r="O14" s="331"/>
      <c r="P14" s="335"/>
      <c r="Q14" s="325"/>
      <c r="R14" s="173"/>
      <c r="AB14" s="294"/>
      <c r="AC14" s="294"/>
      <c r="AD14" s="314"/>
      <c r="AE14" s="314"/>
      <c r="AF14" s="315"/>
      <c r="AG14" s="315"/>
      <c r="AH14" s="294"/>
      <c r="AI14" s="294"/>
      <c r="AJ14" s="294"/>
      <c r="AK14" s="294"/>
      <c r="AO14" s="60" t="s">
        <v>113</v>
      </c>
      <c r="AP14" s="60" t="str">
        <f t="shared" si="3"/>
        <v>10</v>
      </c>
      <c r="AQ14" s="61">
        <f ca="1">MAX($AR$14:$AR$17)</f>
        <v>4</v>
      </c>
      <c r="AR14" s="1">
        <f t="shared" ca="1" si="1"/>
        <v>1</v>
      </c>
      <c r="AS14" s="1" t="str">
        <f ca="1">CELL("address",$AO$14)</f>
        <v>$AO$14</v>
      </c>
      <c r="AT14" s="10" t="s">
        <v>119</v>
      </c>
    </row>
    <row r="15" spans="1:52" s="29" customFormat="1" ht="13.5" customHeight="1" thickTop="1" x14ac:dyDescent="0.25">
      <c r="A15" s="107"/>
      <c r="B15" s="161">
        <v>1</v>
      </c>
      <c r="C15" s="107">
        <v>2</v>
      </c>
      <c r="D15" s="162">
        <v>3</v>
      </c>
      <c r="E15" s="108">
        <v>4</v>
      </c>
      <c r="F15" s="80">
        <v>5</v>
      </c>
      <c r="G15" s="81">
        <v>6</v>
      </c>
      <c r="H15" s="82">
        <v>7</v>
      </c>
      <c r="I15" s="81">
        <v>8</v>
      </c>
      <c r="J15" s="83">
        <v>9</v>
      </c>
      <c r="K15" s="114" t="s">
        <v>31</v>
      </c>
      <c r="L15" s="115" t="s">
        <v>72</v>
      </c>
      <c r="M15" s="115"/>
      <c r="N15" s="116" t="s">
        <v>86</v>
      </c>
      <c r="O15" s="117" t="s">
        <v>87</v>
      </c>
      <c r="P15" s="118" t="s">
        <v>88</v>
      </c>
      <c r="Q15" s="119">
        <v>15</v>
      </c>
      <c r="R15" s="174"/>
      <c r="S15" s="36"/>
      <c r="T15" s="36"/>
      <c r="U15" s="36"/>
      <c r="V15" s="36"/>
      <c r="W15" s="36"/>
      <c r="X15" s="36"/>
      <c r="Y15" s="36"/>
      <c r="Z15" s="36"/>
      <c r="AA15" s="84" t="s">
        <v>33</v>
      </c>
      <c r="AB15" s="85" t="str">
        <f>+P13</f>
        <v>€</v>
      </c>
      <c r="AC15" s="85" t="str">
        <f>+Q13</f>
        <v>€</v>
      </c>
      <c r="AD15" s="86" t="s">
        <v>19</v>
      </c>
      <c r="AE15" s="86" t="s">
        <v>20</v>
      </c>
      <c r="AF15" s="87" t="s">
        <v>19</v>
      </c>
      <c r="AG15" s="88" t="s">
        <v>20</v>
      </c>
      <c r="AH15" s="89" t="s">
        <v>20</v>
      </c>
      <c r="AI15" s="90" t="s">
        <v>20</v>
      </c>
      <c r="AJ15" s="85" t="s">
        <v>20</v>
      </c>
      <c r="AK15" s="85" t="s">
        <v>20</v>
      </c>
      <c r="AM15" s="6"/>
      <c r="AN15" s="6"/>
      <c r="AO15" s="60" t="s">
        <v>114</v>
      </c>
      <c r="AP15" s="60" t="str">
        <f t="shared" si="3"/>
        <v>11-1</v>
      </c>
      <c r="AQ15" s="61">
        <f ca="1">MAX($AR$14:$AR$17)</f>
        <v>4</v>
      </c>
      <c r="AR15" s="1">
        <f t="shared" ca="1" si="1"/>
        <v>2</v>
      </c>
      <c r="AS15" s="1" t="str">
        <f ca="1">CELL("address",$AO$14)</f>
        <v>$AO$14</v>
      </c>
      <c r="AT15" s="10" t="s">
        <v>120</v>
      </c>
    </row>
    <row r="16" spans="1:52" ht="25.5" customHeight="1" x14ac:dyDescent="0.25">
      <c r="A16" s="51">
        <f>'OSNOVNA PLAČA'!A10</f>
        <v>1</v>
      </c>
      <c r="B16" s="159" t="str">
        <f>IF(LEN('OSNOVNA PLAČA'!B10)&gt;0,'OSNOVNA PLAČA'!B10,"")</f>
        <v>A1</v>
      </c>
      <c r="C16" s="52" t="str">
        <f>IF(LEN(B16)&gt;0,'OSNOVNA PLAČA'!C10,"")</f>
        <v>V</v>
      </c>
      <c r="D16" s="54">
        <f>IF(LEN(B16)&gt;0,'OSNOVNA PLAČA'!D10,"")</f>
        <v>20</v>
      </c>
      <c r="E16" s="175">
        <f>IF(LEN(B16)&gt;0,SUM('OBRAČUNANA OSNOVNA PLAČA'!E10:J10),"")</f>
        <v>6100</v>
      </c>
      <c r="F16" s="55">
        <v>1</v>
      </c>
      <c r="G16" s="55">
        <v>0</v>
      </c>
      <c r="H16" s="55">
        <v>0</v>
      </c>
      <c r="I16" s="55">
        <v>0</v>
      </c>
      <c r="J16" s="55">
        <v>0</v>
      </c>
      <c r="K16" s="176">
        <f t="shared" ref="K16:K79" si="4">+F16+G16+H16+I16+J16</f>
        <v>1</v>
      </c>
      <c r="L16" s="120">
        <f>IF(LEN(B16)&gt;0,K16/5,"")</f>
        <v>0.2</v>
      </c>
      <c r="M16" s="120">
        <f>IF(LEN(B16)&gt;0,E16*L16,"")</f>
        <v>1220</v>
      </c>
      <c r="N16" s="120">
        <f t="shared" ref="N16:N79" si="5">IF(LEN(B16)&gt;0,L16*$O$1017,"")</f>
        <v>7.3038674033149176E-2</v>
      </c>
      <c r="O16" s="120">
        <f>IF(LEN(B16)&gt;0,E16*N16,"")</f>
        <v>445.53591160220998</v>
      </c>
      <c r="P16" s="177">
        <f t="shared" ref="P16:P79" si="6">MIN(O16,Q16)</f>
        <v>445.53591160220998</v>
      </c>
      <c r="Q16" s="177">
        <f>IF(LEN(B16)&gt;0,2*'OSNOVNA PLAČA'!E10,"")</f>
        <v>2000</v>
      </c>
      <c r="R16" s="178"/>
      <c r="AA16" s="157">
        <f>ROW()</f>
        <v>16</v>
      </c>
      <c r="AB16" s="91" t="e">
        <f t="shared" ref="AB16:AB79" ca="1" si="7">IF($AN$3=1,0,INDIRECT( "'" &amp; $AN$2 &amp; "'!P" &amp; TEXT($AA16,0)))</f>
        <v>#N/A</v>
      </c>
      <c r="AC16" s="91" t="e">
        <f t="shared" ref="AC16:AC79" ca="1" si="8">IF($AN$3=1,(INDIRECT( "'" &amp; $AC$2 &amp; "'!F" &amp; TEXT($AA16-6,0))*2/12+INDIRECT( "'" &amp; $AC$2 &amp; "'!G" &amp; TEXT($AA16-6,0))*10/12)*2,INDIRECT( "'" &amp; $AN$2 &amp; "'!Q" &amp; TEXT($AA16,0)))</f>
        <v>#N/A</v>
      </c>
      <c r="AD16" s="92" t="e">
        <f t="shared" ref="AD16:AD79" ca="1" si="9">IF(AB16&gt;=AC16,"-",$K16/(5*MAX($L$1021:$L$1022)))</f>
        <v>#N/A</v>
      </c>
      <c r="AE16" s="91" t="e">
        <f t="shared" ref="AE16:AE79" ca="1" si="10">IF(AB16&gt;=AC16,"-",$K16/(5*MAX($L$1021:$L$1022))*AJ16)</f>
        <v>#N/A</v>
      </c>
      <c r="AF16" s="92" t="e">
        <f t="shared" ref="AF16:AG79" ca="1" si="11">IF(AD16="-","-",AD16*$AE$1017)</f>
        <v>#N/A</v>
      </c>
      <c r="AG16" s="91" t="e">
        <f t="shared" ca="1" si="11"/>
        <v>#N/A</v>
      </c>
      <c r="AH16" s="91" t="e">
        <f t="shared" ref="AH16:AH79" ca="1" si="12">IF(AF16="-",0,MIN(AG16,Q16))</f>
        <v>#N/A</v>
      </c>
      <c r="AI16" s="93" t="e">
        <f t="shared" ref="AI16:AI79" ca="1" si="13">+AC16-AB16</f>
        <v>#N/A</v>
      </c>
      <c r="AJ16" s="91" t="e">
        <f t="shared" ref="AJ16:AJ79" ca="1" si="14">SUM(OFFSET(INDIRECT( "'" &amp; $AC$3 &amp; "'!" &amp; $AH$3),ROW()-ROW(INDIRECT( "'" &amp; $AC$3 &amp; "'!" &amp; $AH$3))-$AH$4,COLUMN()-COLUMN(INDIRECT( "'" &amp; $AC$3 &amp; "'!" &amp; $AH$3))-$AH$6+(12/$AN$4)*($AN$3-1),1,12/$AN$4))</f>
        <v>#N/A</v>
      </c>
      <c r="AK16" s="91" t="e">
        <f t="shared" ref="AK16:AK79" ca="1" si="15">SUM(OFFSET(INDIRECT( "'" &amp; $AC$2 &amp; "'!" &amp; $AH$3),ROW()-ROW(INDIRECT( "'" &amp; $AC$2 &amp; "'!" &amp; $AH$3))-$AH$4,COLUMN()-COLUMN(INDIRECT( "'" &amp; $AC$2 &amp; "'!" &amp; $AH$3))-$AH$5+(12/$AN$4)*($AN$3-1),1,12/$AN$4))</f>
        <v>#N/A</v>
      </c>
      <c r="AO16" s="60" t="s">
        <v>115</v>
      </c>
      <c r="AP16" s="60" t="str">
        <f t="shared" si="3"/>
        <v>2-4</v>
      </c>
      <c r="AQ16" s="61">
        <f ca="1">MAX($AR$14:$AR$17)</f>
        <v>4</v>
      </c>
      <c r="AR16" s="1">
        <f t="shared" ca="1" si="1"/>
        <v>3</v>
      </c>
      <c r="AS16" s="1" t="str">
        <f ca="1">CELL("address",$AO$14)</f>
        <v>$AO$14</v>
      </c>
      <c r="AT16" s="10" t="s">
        <v>121</v>
      </c>
    </row>
    <row r="17" spans="1:46" ht="25.5" customHeight="1" x14ac:dyDescent="0.25">
      <c r="A17" s="51">
        <f>'OSNOVNA PLAČA'!A11</f>
        <v>2</v>
      </c>
      <c r="B17" s="159" t="str">
        <f>IF(LEN('OSNOVNA PLAČA'!B11)&gt;0,'OSNOVNA PLAČA'!B11,"")</f>
        <v>A2</v>
      </c>
      <c r="C17" s="52" t="str">
        <f>IF(LEN(B17)&gt;0,'OSNOVNA PLAČA'!C11,"")</f>
        <v>VII</v>
      </c>
      <c r="D17" s="54">
        <f>IF(LEN(B17)&gt;0,'OSNOVNA PLAČA'!D11,"")</f>
        <v>40</v>
      </c>
      <c r="E17" s="175">
        <f>IF(LEN(B17)&gt;0,SUM('OBRAČUNANA OSNOVNA PLAČA'!E11:J11),"")</f>
        <v>12000</v>
      </c>
      <c r="F17" s="55">
        <v>0</v>
      </c>
      <c r="G17" s="55">
        <v>1</v>
      </c>
      <c r="H17" s="55"/>
      <c r="I17" s="55">
        <v>0</v>
      </c>
      <c r="J17" s="55"/>
      <c r="K17" s="176">
        <f t="shared" si="4"/>
        <v>1</v>
      </c>
      <c r="L17" s="120">
        <f t="shared" ref="L17:L79" si="16">IF(LEN(B17)&gt;0,K17/5,"")</f>
        <v>0.2</v>
      </c>
      <c r="M17" s="120">
        <f t="shared" ref="M17:M79" si="17">IF(LEN(B17)&gt;0,E17*L17,"")</f>
        <v>2400</v>
      </c>
      <c r="N17" s="120">
        <f t="shared" si="5"/>
        <v>7.3038674033149176E-2</v>
      </c>
      <c r="O17" s="120">
        <f t="shared" ref="O17:O79" si="18">IF(LEN(B17)&gt;0,E17*N17,"")</f>
        <v>876.46408839779008</v>
      </c>
      <c r="P17" s="177">
        <f t="shared" si="6"/>
        <v>876.46408839779008</v>
      </c>
      <c r="Q17" s="177">
        <f>IF(LEN(B17)&gt;0,2*'OSNOVNA PLAČA'!E11,"")</f>
        <v>4000</v>
      </c>
      <c r="R17" s="178"/>
      <c r="AA17" s="157">
        <f>ROW()</f>
        <v>17</v>
      </c>
      <c r="AB17" s="91" t="e">
        <f t="shared" ca="1" si="7"/>
        <v>#N/A</v>
      </c>
      <c r="AC17" s="91" t="e">
        <f t="shared" ca="1" si="8"/>
        <v>#N/A</v>
      </c>
      <c r="AD17" s="92" t="e">
        <f t="shared" ca="1" si="9"/>
        <v>#N/A</v>
      </c>
      <c r="AE17" s="91" t="e">
        <f t="shared" ca="1" si="10"/>
        <v>#N/A</v>
      </c>
      <c r="AF17" s="92" t="e">
        <f t="shared" ca="1" si="11"/>
        <v>#N/A</v>
      </c>
      <c r="AG17" s="91" t="e">
        <f t="shared" ca="1" si="11"/>
        <v>#N/A</v>
      </c>
      <c r="AH17" s="91" t="e">
        <f t="shared" ca="1" si="12"/>
        <v>#N/A</v>
      </c>
      <c r="AI17" s="93" t="e">
        <f t="shared" ca="1" si="13"/>
        <v>#N/A</v>
      </c>
      <c r="AJ17" s="91" t="e">
        <f t="shared" ca="1" si="14"/>
        <v>#N/A</v>
      </c>
      <c r="AK17" s="91" t="e">
        <f t="shared" ca="1" si="15"/>
        <v>#N/A</v>
      </c>
      <c r="AO17" s="60" t="s">
        <v>116</v>
      </c>
      <c r="AP17" s="60" t="str">
        <f t="shared" si="3"/>
        <v>5-7</v>
      </c>
      <c r="AQ17" s="61">
        <f ca="1">MAX($AR$14:$AR$17)</f>
        <v>4</v>
      </c>
      <c r="AR17" s="1">
        <f t="shared" ca="1" si="1"/>
        <v>4</v>
      </c>
      <c r="AS17" s="1" t="str">
        <f ca="1">CELL("address",$AO$14)</f>
        <v>$AO$14</v>
      </c>
      <c r="AT17" s="10" t="s">
        <v>122</v>
      </c>
    </row>
    <row r="18" spans="1:46" ht="25.5" customHeight="1" x14ac:dyDescent="0.25">
      <c r="A18" s="51">
        <f>'OSNOVNA PLAČA'!A12</f>
        <v>3</v>
      </c>
      <c r="B18" s="159" t="str">
        <f>IF(LEN('OSNOVNA PLAČA'!B12)&gt;0,'OSNOVNA PLAČA'!B12,"")</f>
        <v>A3</v>
      </c>
      <c r="C18" s="52" t="str">
        <f>IF(LEN(B18)&gt;0,'OSNOVNA PLAČA'!C12,"")</f>
        <v>VIII</v>
      </c>
      <c r="D18" s="54">
        <f>IF(LEN(B18)&gt;0,'OSNOVNA PLAČA'!D12,"")</f>
        <v>48</v>
      </c>
      <c r="E18" s="175">
        <f>IF(LEN(B18)&gt;0,SUM('OBRAČUNANA OSNOVNA PLAČA'!E12:J12),"")</f>
        <v>17400</v>
      </c>
      <c r="F18" s="55"/>
      <c r="G18" s="55"/>
      <c r="H18" s="55"/>
      <c r="I18" s="55"/>
      <c r="J18" s="55"/>
      <c r="K18" s="176">
        <f t="shared" si="4"/>
        <v>0</v>
      </c>
      <c r="L18" s="120">
        <f t="shared" si="16"/>
        <v>0</v>
      </c>
      <c r="M18" s="120">
        <f t="shared" si="17"/>
        <v>0</v>
      </c>
      <c r="N18" s="120">
        <f t="shared" si="5"/>
        <v>0</v>
      </c>
      <c r="O18" s="120">
        <f t="shared" si="18"/>
        <v>0</v>
      </c>
      <c r="P18" s="177">
        <f t="shared" si="6"/>
        <v>0</v>
      </c>
      <c r="Q18" s="177">
        <f>IF(LEN(B18)&gt;0,2*'OSNOVNA PLAČA'!E12,"")</f>
        <v>5000</v>
      </c>
      <c r="R18" s="178"/>
      <c r="AA18" s="157">
        <f>ROW()</f>
        <v>18</v>
      </c>
      <c r="AB18" s="91" t="e">
        <f t="shared" ca="1" si="7"/>
        <v>#N/A</v>
      </c>
      <c r="AC18" s="91" t="e">
        <f t="shared" ca="1" si="8"/>
        <v>#N/A</v>
      </c>
      <c r="AD18" s="92" t="e">
        <f t="shared" ca="1" si="9"/>
        <v>#N/A</v>
      </c>
      <c r="AE18" s="91" t="e">
        <f t="shared" ca="1" si="10"/>
        <v>#N/A</v>
      </c>
      <c r="AF18" s="92" t="e">
        <f t="shared" ca="1" si="11"/>
        <v>#N/A</v>
      </c>
      <c r="AG18" s="91" t="e">
        <f t="shared" ca="1" si="11"/>
        <v>#N/A</v>
      </c>
      <c r="AH18" s="91" t="e">
        <f t="shared" ca="1" si="12"/>
        <v>#N/A</v>
      </c>
      <c r="AI18" s="93" t="e">
        <f t="shared" ca="1" si="13"/>
        <v>#N/A</v>
      </c>
      <c r="AJ18" s="91" t="e">
        <f t="shared" ca="1" si="14"/>
        <v>#N/A</v>
      </c>
      <c r="AK18" s="91" t="e">
        <f t="shared" ca="1" si="15"/>
        <v>#N/A</v>
      </c>
      <c r="AO18" s="60" t="s">
        <v>117</v>
      </c>
      <c r="AP18" s="60" t="str">
        <f t="shared" si="3"/>
        <v>8-10</v>
      </c>
      <c r="AQ18" s="61">
        <f ca="1">MAX($AR$18:$AR$19)</f>
        <v>2</v>
      </c>
      <c r="AR18" s="1">
        <f t="shared" ca="1" si="1"/>
        <v>1</v>
      </c>
      <c r="AS18" s="1" t="str">
        <f ca="1">CELL("address",$AO$18)</f>
        <v>$AO$18</v>
      </c>
      <c r="AT18" s="10" t="s">
        <v>123</v>
      </c>
    </row>
    <row r="19" spans="1:46" ht="25.5" customHeight="1" x14ac:dyDescent="0.25">
      <c r="A19" s="51">
        <f>'OSNOVNA PLAČA'!A13</f>
        <v>4</v>
      </c>
      <c r="B19" s="159" t="str">
        <f>IF(LEN('OSNOVNA PLAČA'!B13)&gt;0,'OSNOVNA PLAČA'!B13,"")</f>
        <v>A4</v>
      </c>
      <c r="C19" s="52">
        <f>IF(LEN(B19)&gt;0,'OSNOVNA PLAČA'!C13,"")</f>
        <v>0</v>
      </c>
      <c r="D19" s="54">
        <f>IF(LEN(B19)&gt;0,'OSNOVNA PLAČA'!D13,"")</f>
        <v>0</v>
      </c>
      <c r="E19" s="175">
        <f>IF(LEN(B19)&gt;0,SUM('OBRAČUNANA OSNOVNA PLAČA'!E13:J13),"")</f>
        <v>0</v>
      </c>
      <c r="F19" s="55"/>
      <c r="G19" s="55"/>
      <c r="H19" s="55"/>
      <c r="I19" s="55">
        <v>0</v>
      </c>
      <c r="J19" s="55"/>
      <c r="K19" s="176">
        <f t="shared" si="4"/>
        <v>0</v>
      </c>
      <c r="L19" s="120">
        <f t="shared" si="16"/>
        <v>0</v>
      </c>
      <c r="M19" s="120">
        <f t="shared" si="17"/>
        <v>0</v>
      </c>
      <c r="N19" s="120">
        <f t="shared" si="5"/>
        <v>0</v>
      </c>
      <c r="O19" s="120">
        <f t="shared" si="18"/>
        <v>0</v>
      </c>
      <c r="P19" s="177">
        <f t="shared" si="6"/>
        <v>0</v>
      </c>
      <c r="Q19" s="177">
        <f>IF(LEN(B19)&gt;0,2*'OSNOVNA PLAČA'!E13,"")</f>
        <v>0</v>
      </c>
      <c r="R19" s="178"/>
      <c r="AA19" s="157">
        <f>ROW()</f>
        <v>19</v>
      </c>
      <c r="AB19" s="91" t="e">
        <f t="shared" ca="1" si="7"/>
        <v>#N/A</v>
      </c>
      <c r="AC19" s="91" t="e">
        <f t="shared" ca="1" si="8"/>
        <v>#N/A</v>
      </c>
      <c r="AD19" s="92" t="e">
        <f t="shared" ca="1" si="9"/>
        <v>#N/A</v>
      </c>
      <c r="AE19" s="91" t="e">
        <f t="shared" ca="1" si="10"/>
        <v>#N/A</v>
      </c>
      <c r="AF19" s="92" t="e">
        <f t="shared" ca="1" si="11"/>
        <v>#N/A</v>
      </c>
      <c r="AG19" s="91" t="e">
        <f t="shared" ca="1" si="11"/>
        <v>#N/A</v>
      </c>
      <c r="AH19" s="91" t="e">
        <f t="shared" ca="1" si="12"/>
        <v>#N/A</v>
      </c>
      <c r="AI19" s="93" t="e">
        <f t="shared" ca="1" si="13"/>
        <v>#N/A</v>
      </c>
      <c r="AJ19" s="91" t="e">
        <f t="shared" ca="1" si="14"/>
        <v>#N/A</v>
      </c>
      <c r="AK19" s="91" t="e">
        <f t="shared" ca="1" si="15"/>
        <v>#N/A</v>
      </c>
      <c r="AO19" s="60" t="s">
        <v>118</v>
      </c>
      <c r="AP19" s="60" t="str">
        <f t="shared" si="3"/>
        <v>11-4</v>
      </c>
      <c r="AQ19" s="61">
        <f ca="1">MAX($AR$18:$AR$19)</f>
        <v>2</v>
      </c>
      <c r="AR19" s="1">
        <f t="shared" ca="1" si="1"/>
        <v>2</v>
      </c>
      <c r="AS19" s="1" t="str">
        <f ca="1">CELL("address",$AO$18)</f>
        <v>$AO$18</v>
      </c>
      <c r="AT19" s="10" t="s">
        <v>124</v>
      </c>
    </row>
    <row r="20" spans="1:46" ht="25.5" customHeight="1" x14ac:dyDescent="0.25">
      <c r="A20" s="51">
        <f>'OSNOVNA PLAČA'!A14</f>
        <v>5</v>
      </c>
      <c r="B20" s="159" t="str">
        <f>IF(LEN('OSNOVNA PLAČA'!B14)&gt;0,'OSNOVNA PLAČA'!B14,"")</f>
        <v>A5</v>
      </c>
      <c r="C20" s="52">
        <f>IF(LEN(B20)&gt;0,'OSNOVNA PLAČA'!C14,"")</f>
        <v>0</v>
      </c>
      <c r="D20" s="54">
        <f>IF(LEN(B20)&gt;0,'OSNOVNA PLAČA'!D14,"")</f>
        <v>0</v>
      </c>
      <c r="E20" s="175">
        <f>IF(LEN(B20)&gt;0,SUM('OBRAČUNANA OSNOVNA PLAČA'!E14:J14),"")</f>
        <v>0</v>
      </c>
      <c r="F20" s="55"/>
      <c r="G20" s="55"/>
      <c r="H20" s="55">
        <v>0</v>
      </c>
      <c r="I20" s="55"/>
      <c r="J20" s="55"/>
      <c r="K20" s="176">
        <f t="shared" si="4"/>
        <v>0</v>
      </c>
      <c r="L20" s="120">
        <f t="shared" si="16"/>
        <v>0</v>
      </c>
      <c r="M20" s="120">
        <f t="shared" si="17"/>
        <v>0</v>
      </c>
      <c r="N20" s="120">
        <f t="shared" si="5"/>
        <v>0</v>
      </c>
      <c r="O20" s="120">
        <f t="shared" si="18"/>
        <v>0</v>
      </c>
      <c r="P20" s="177">
        <f t="shared" si="6"/>
        <v>0</v>
      </c>
      <c r="Q20" s="177">
        <f>IF(LEN(B20)&gt;0,2*'OSNOVNA PLAČA'!E14,"")</f>
        <v>0</v>
      </c>
      <c r="R20" s="178"/>
      <c r="AA20" s="157">
        <f>ROW()</f>
        <v>20</v>
      </c>
      <c r="AB20" s="91" t="e">
        <f t="shared" ca="1" si="7"/>
        <v>#N/A</v>
      </c>
      <c r="AC20" s="91" t="e">
        <f t="shared" ca="1" si="8"/>
        <v>#N/A</v>
      </c>
      <c r="AD20" s="92" t="e">
        <f t="shared" ca="1" si="9"/>
        <v>#N/A</v>
      </c>
      <c r="AE20" s="91" t="e">
        <f t="shared" ca="1" si="10"/>
        <v>#N/A</v>
      </c>
      <c r="AF20" s="92" t="e">
        <f t="shared" ca="1" si="11"/>
        <v>#N/A</v>
      </c>
      <c r="AG20" s="91" t="e">
        <f t="shared" ca="1" si="11"/>
        <v>#N/A</v>
      </c>
      <c r="AH20" s="91" t="e">
        <f t="shared" ca="1" si="12"/>
        <v>#N/A</v>
      </c>
      <c r="AI20" s="93" t="e">
        <f t="shared" ca="1" si="13"/>
        <v>#N/A</v>
      </c>
      <c r="AJ20" s="91" t="e">
        <f t="shared" ca="1" si="14"/>
        <v>#N/A</v>
      </c>
      <c r="AK20" s="91" t="e">
        <f t="shared" ca="1" si="15"/>
        <v>#N/A</v>
      </c>
    </row>
    <row r="21" spans="1:46" ht="25.5" customHeight="1" x14ac:dyDescent="0.25">
      <c r="A21" s="51">
        <f>'OSNOVNA PLAČA'!A15</f>
        <v>6</v>
      </c>
      <c r="B21" s="159" t="str">
        <f>IF(LEN('OSNOVNA PLAČA'!B15)&gt;0,'OSNOVNA PLAČA'!B15,"")</f>
        <v>A6</v>
      </c>
      <c r="C21" s="52">
        <f>IF(LEN(B21)&gt;0,'OSNOVNA PLAČA'!C15,"")</f>
        <v>0</v>
      </c>
      <c r="D21" s="54">
        <f>IF(LEN(B21)&gt;0,'OSNOVNA PLAČA'!D15,"")</f>
        <v>0</v>
      </c>
      <c r="E21" s="175">
        <f>IF(LEN(B21)&gt;0,SUM('OBRAČUNANA OSNOVNA PLAČA'!E15:J15),"")</f>
        <v>0</v>
      </c>
      <c r="F21" s="55"/>
      <c r="G21" s="55">
        <v>0</v>
      </c>
      <c r="H21" s="55"/>
      <c r="I21" s="55"/>
      <c r="J21" s="55">
        <v>0</v>
      </c>
      <c r="K21" s="176">
        <f t="shared" si="4"/>
        <v>0</v>
      </c>
      <c r="L21" s="120">
        <f t="shared" si="16"/>
        <v>0</v>
      </c>
      <c r="M21" s="120">
        <f t="shared" si="17"/>
        <v>0</v>
      </c>
      <c r="N21" s="120">
        <f t="shared" si="5"/>
        <v>0</v>
      </c>
      <c r="O21" s="120">
        <f t="shared" si="18"/>
        <v>0</v>
      </c>
      <c r="P21" s="177">
        <f t="shared" si="6"/>
        <v>0</v>
      </c>
      <c r="Q21" s="177">
        <f>IF(LEN(B21)&gt;0,2*'OSNOVNA PLAČA'!E15,"")</f>
        <v>0</v>
      </c>
      <c r="R21" s="178"/>
      <c r="AA21" s="157">
        <f>ROW()</f>
        <v>21</v>
      </c>
      <c r="AB21" s="91" t="e">
        <f t="shared" ca="1" si="7"/>
        <v>#N/A</v>
      </c>
      <c r="AC21" s="91" t="e">
        <f t="shared" ca="1" si="8"/>
        <v>#N/A</v>
      </c>
      <c r="AD21" s="92" t="e">
        <f t="shared" ca="1" si="9"/>
        <v>#N/A</v>
      </c>
      <c r="AE21" s="91" t="e">
        <f t="shared" ca="1" si="10"/>
        <v>#N/A</v>
      </c>
      <c r="AF21" s="92" t="e">
        <f t="shared" ca="1" si="11"/>
        <v>#N/A</v>
      </c>
      <c r="AG21" s="91" t="e">
        <f t="shared" ca="1" si="11"/>
        <v>#N/A</v>
      </c>
      <c r="AH21" s="91" t="e">
        <f t="shared" ca="1" si="12"/>
        <v>#N/A</v>
      </c>
      <c r="AI21" s="93" t="e">
        <f t="shared" ca="1" si="13"/>
        <v>#N/A</v>
      </c>
      <c r="AJ21" s="91" t="e">
        <f t="shared" ca="1" si="14"/>
        <v>#N/A</v>
      </c>
      <c r="AK21" s="91" t="e">
        <f t="shared" ca="1" si="15"/>
        <v>#N/A</v>
      </c>
    </row>
    <row r="22" spans="1:46" ht="25.5" customHeight="1" x14ac:dyDescent="0.25">
      <c r="A22" s="51">
        <f>'OSNOVNA PLAČA'!A16</f>
        <v>7</v>
      </c>
      <c r="B22" s="159" t="str">
        <f>IF(LEN('OSNOVNA PLAČA'!B16)&gt;0,'OSNOVNA PLAČA'!B16,"")</f>
        <v>A7</v>
      </c>
      <c r="C22" s="52" t="str">
        <f>IF(LEN(B22)&gt;0,'OSNOVNA PLAČA'!C16,"")</f>
        <v>IV</v>
      </c>
      <c r="D22" s="54">
        <f>IF(LEN(B22)&gt;0,'OSNOVNA PLAČA'!D16,"")</f>
        <v>34</v>
      </c>
      <c r="E22" s="175">
        <f>IF(LEN(B22)&gt;0,SUM('OBRAČUNANA OSNOVNA PLAČA'!E16:J16),"")</f>
        <v>15000</v>
      </c>
      <c r="F22" s="55"/>
      <c r="G22" s="55"/>
      <c r="H22" s="55"/>
      <c r="I22" s="55"/>
      <c r="J22" s="55"/>
      <c r="K22" s="176">
        <f t="shared" si="4"/>
        <v>0</v>
      </c>
      <c r="L22" s="120">
        <f t="shared" si="16"/>
        <v>0</v>
      </c>
      <c r="M22" s="120">
        <f t="shared" si="17"/>
        <v>0</v>
      </c>
      <c r="N22" s="120">
        <f t="shared" si="5"/>
        <v>0</v>
      </c>
      <c r="O22" s="120">
        <f t="shared" si="18"/>
        <v>0</v>
      </c>
      <c r="P22" s="177">
        <f t="shared" si="6"/>
        <v>0</v>
      </c>
      <c r="Q22" s="177">
        <f>IF(LEN(B22)&gt;0,2*'OSNOVNA PLAČA'!E16,"")</f>
        <v>3000</v>
      </c>
      <c r="R22" s="178"/>
      <c r="AA22" s="157">
        <f>ROW()</f>
        <v>22</v>
      </c>
      <c r="AB22" s="91" t="e">
        <f t="shared" ca="1" si="7"/>
        <v>#N/A</v>
      </c>
      <c r="AC22" s="91" t="e">
        <f t="shared" ca="1" si="8"/>
        <v>#N/A</v>
      </c>
      <c r="AD22" s="92" t="e">
        <f t="shared" ca="1" si="9"/>
        <v>#N/A</v>
      </c>
      <c r="AE22" s="91" t="e">
        <f t="shared" ca="1" si="10"/>
        <v>#N/A</v>
      </c>
      <c r="AF22" s="92" t="e">
        <f t="shared" ca="1" si="11"/>
        <v>#N/A</v>
      </c>
      <c r="AG22" s="91" t="e">
        <f t="shared" ca="1" si="11"/>
        <v>#N/A</v>
      </c>
      <c r="AH22" s="91" t="e">
        <f t="shared" ca="1" si="12"/>
        <v>#N/A</v>
      </c>
      <c r="AI22" s="93" t="e">
        <f t="shared" ca="1" si="13"/>
        <v>#N/A</v>
      </c>
      <c r="AJ22" s="91" t="e">
        <f t="shared" ca="1" si="14"/>
        <v>#N/A</v>
      </c>
      <c r="AK22" s="91" t="e">
        <f t="shared" ca="1" si="15"/>
        <v>#N/A</v>
      </c>
    </row>
    <row r="23" spans="1:46" ht="25.5" customHeight="1" x14ac:dyDescent="0.25">
      <c r="A23" s="51">
        <f>'OSNOVNA PLAČA'!A17</f>
        <v>8</v>
      </c>
      <c r="B23" s="159" t="str">
        <f>IF(LEN('OSNOVNA PLAČA'!B17)&gt;0,'OSNOVNA PLAČA'!B17,"")</f>
        <v>A8</v>
      </c>
      <c r="C23" s="52">
        <f>IF(LEN(B23)&gt;0,'OSNOVNA PLAČA'!C17,"")</f>
        <v>0</v>
      </c>
      <c r="D23" s="54">
        <f>IF(LEN(B23)&gt;0,'OSNOVNA PLAČA'!D17,"")</f>
        <v>0</v>
      </c>
      <c r="E23" s="175">
        <f>IF(LEN(B23)&gt;0,SUM('OBRAČUNANA OSNOVNA PLAČA'!E17:J17),"")</f>
        <v>0</v>
      </c>
      <c r="F23" s="55"/>
      <c r="G23" s="55"/>
      <c r="H23" s="55"/>
      <c r="I23" s="55"/>
      <c r="J23" s="55"/>
      <c r="K23" s="176">
        <f t="shared" si="4"/>
        <v>0</v>
      </c>
      <c r="L23" s="120">
        <f t="shared" si="16"/>
        <v>0</v>
      </c>
      <c r="M23" s="120">
        <f t="shared" si="17"/>
        <v>0</v>
      </c>
      <c r="N23" s="120">
        <f t="shared" si="5"/>
        <v>0</v>
      </c>
      <c r="O23" s="120">
        <f t="shared" si="18"/>
        <v>0</v>
      </c>
      <c r="P23" s="177">
        <f t="shared" si="6"/>
        <v>0</v>
      </c>
      <c r="Q23" s="177">
        <f>IF(LEN(B23)&gt;0,2*'OSNOVNA PLAČA'!E17,"")</f>
        <v>0</v>
      </c>
      <c r="R23" s="178"/>
      <c r="AA23" s="157">
        <f>ROW()</f>
        <v>23</v>
      </c>
      <c r="AB23" s="91" t="e">
        <f t="shared" ca="1" si="7"/>
        <v>#N/A</v>
      </c>
      <c r="AC23" s="91" t="e">
        <f t="shared" ca="1" si="8"/>
        <v>#N/A</v>
      </c>
      <c r="AD23" s="92" t="e">
        <f t="shared" ca="1" si="9"/>
        <v>#N/A</v>
      </c>
      <c r="AE23" s="91" t="e">
        <f t="shared" ca="1" si="10"/>
        <v>#N/A</v>
      </c>
      <c r="AF23" s="92" t="e">
        <f t="shared" ca="1" si="11"/>
        <v>#N/A</v>
      </c>
      <c r="AG23" s="91" t="e">
        <f t="shared" ca="1" si="11"/>
        <v>#N/A</v>
      </c>
      <c r="AH23" s="91" t="e">
        <f t="shared" ca="1" si="12"/>
        <v>#N/A</v>
      </c>
      <c r="AI23" s="93" t="e">
        <f t="shared" ca="1" si="13"/>
        <v>#N/A</v>
      </c>
      <c r="AJ23" s="91" t="e">
        <f t="shared" ca="1" si="14"/>
        <v>#N/A</v>
      </c>
      <c r="AK23" s="91" t="e">
        <f t="shared" ca="1" si="15"/>
        <v>#N/A</v>
      </c>
    </row>
    <row r="24" spans="1:46" ht="25.5" customHeight="1" x14ac:dyDescent="0.25">
      <c r="A24" s="51">
        <f>'OSNOVNA PLAČA'!A18</f>
        <v>9</v>
      </c>
      <c r="B24" s="159" t="str">
        <f>IF(LEN('OSNOVNA PLAČA'!B18)&gt;0,'OSNOVNA PLAČA'!B18,"")</f>
        <v>A9</v>
      </c>
      <c r="C24" s="52">
        <f>IF(LEN(B24)&gt;0,'OSNOVNA PLAČA'!C18,"")</f>
        <v>0</v>
      </c>
      <c r="D24" s="54">
        <f>IF(LEN(B24)&gt;0,'OSNOVNA PLAČA'!D18,"")</f>
        <v>0</v>
      </c>
      <c r="E24" s="175">
        <f>IF(LEN(B24)&gt;0,SUM('OBRAČUNANA OSNOVNA PLAČA'!E18:J18),"")</f>
        <v>0</v>
      </c>
      <c r="F24" s="55"/>
      <c r="G24" s="55"/>
      <c r="H24" s="55"/>
      <c r="I24" s="55"/>
      <c r="J24" s="55"/>
      <c r="K24" s="176">
        <f t="shared" si="4"/>
        <v>0</v>
      </c>
      <c r="L24" s="120">
        <f t="shared" si="16"/>
        <v>0</v>
      </c>
      <c r="M24" s="120">
        <f t="shared" si="17"/>
        <v>0</v>
      </c>
      <c r="N24" s="120">
        <f t="shared" si="5"/>
        <v>0</v>
      </c>
      <c r="O24" s="120">
        <f t="shared" si="18"/>
        <v>0</v>
      </c>
      <c r="P24" s="177">
        <f t="shared" si="6"/>
        <v>0</v>
      </c>
      <c r="Q24" s="177">
        <f>IF(LEN(B24)&gt;0,2*'OSNOVNA PLAČA'!E18,"")</f>
        <v>0</v>
      </c>
      <c r="R24" s="178"/>
      <c r="AA24" s="157">
        <f>ROW()</f>
        <v>24</v>
      </c>
      <c r="AB24" s="91" t="e">
        <f t="shared" ca="1" si="7"/>
        <v>#N/A</v>
      </c>
      <c r="AC24" s="91" t="e">
        <f t="shared" ca="1" si="8"/>
        <v>#N/A</v>
      </c>
      <c r="AD24" s="92" t="e">
        <f t="shared" ca="1" si="9"/>
        <v>#N/A</v>
      </c>
      <c r="AE24" s="91" t="e">
        <f t="shared" ca="1" si="10"/>
        <v>#N/A</v>
      </c>
      <c r="AF24" s="92" t="e">
        <f t="shared" ca="1" si="11"/>
        <v>#N/A</v>
      </c>
      <c r="AG24" s="91" t="e">
        <f t="shared" ca="1" si="11"/>
        <v>#N/A</v>
      </c>
      <c r="AH24" s="91" t="e">
        <f t="shared" ca="1" si="12"/>
        <v>#N/A</v>
      </c>
      <c r="AI24" s="93" t="e">
        <f t="shared" ca="1" si="13"/>
        <v>#N/A</v>
      </c>
      <c r="AJ24" s="91" t="e">
        <f t="shared" ca="1" si="14"/>
        <v>#N/A</v>
      </c>
      <c r="AK24" s="91" t="e">
        <f t="shared" ca="1" si="15"/>
        <v>#N/A</v>
      </c>
    </row>
    <row r="25" spans="1:46" ht="25.5" customHeight="1" x14ac:dyDescent="0.25">
      <c r="A25" s="51">
        <f>'OSNOVNA PLAČA'!A19</f>
        <v>10</v>
      </c>
      <c r="B25" s="159" t="str">
        <f>IF(LEN('OSNOVNA PLAČA'!B19)&gt;0,'OSNOVNA PLAČA'!B19,"")</f>
        <v>A10</v>
      </c>
      <c r="C25" s="52">
        <f>IF(LEN(B25)&gt;0,'OSNOVNA PLAČA'!C19,"")</f>
        <v>0</v>
      </c>
      <c r="D25" s="54">
        <f>IF(LEN(B25)&gt;0,'OSNOVNA PLAČA'!D19,"")</f>
        <v>0</v>
      </c>
      <c r="E25" s="175">
        <f>IF(LEN(B25)&gt;0,SUM('OBRAČUNANA OSNOVNA PLAČA'!E19:J19),"")</f>
        <v>0</v>
      </c>
      <c r="F25" s="55"/>
      <c r="G25" s="55"/>
      <c r="H25" s="55"/>
      <c r="I25" s="55"/>
      <c r="J25" s="55"/>
      <c r="K25" s="176">
        <f t="shared" si="4"/>
        <v>0</v>
      </c>
      <c r="L25" s="120">
        <f t="shared" si="16"/>
        <v>0</v>
      </c>
      <c r="M25" s="120">
        <f t="shared" si="17"/>
        <v>0</v>
      </c>
      <c r="N25" s="120">
        <f t="shared" si="5"/>
        <v>0</v>
      </c>
      <c r="O25" s="120">
        <f t="shared" si="18"/>
        <v>0</v>
      </c>
      <c r="P25" s="177">
        <f t="shared" si="6"/>
        <v>0</v>
      </c>
      <c r="Q25" s="177">
        <f>IF(LEN(B25)&gt;0,2*'OSNOVNA PLAČA'!E19,"")</f>
        <v>0</v>
      </c>
      <c r="R25" s="178"/>
      <c r="AA25" s="157">
        <f>ROW()</f>
        <v>25</v>
      </c>
      <c r="AB25" s="91" t="e">
        <f t="shared" ca="1" si="7"/>
        <v>#N/A</v>
      </c>
      <c r="AC25" s="91" t="e">
        <f t="shared" ca="1" si="8"/>
        <v>#N/A</v>
      </c>
      <c r="AD25" s="92" t="e">
        <f t="shared" ca="1" si="9"/>
        <v>#N/A</v>
      </c>
      <c r="AE25" s="91" t="e">
        <f t="shared" ca="1" si="10"/>
        <v>#N/A</v>
      </c>
      <c r="AF25" s="92" t="e">
        <f t="shared" ca="1" si="11"/>
        <v>#N/A</v>
      </c>
      <c r="AG25" s="91" t="e">
        <f t="shared" ca="1" si="11"/>
        <v>#N/A</v>
      </c>
      <c r="AH25" s="91" t="e">
        <f t="shared" ca="1" si="12"/>
        <v>#N/A</v>
      </c>
      <c r="AI25" s="93" t="e">
        <f t="shared" ca="1" si="13"/>
        <v>#N/A</v>
      </c>
      <c r="AJ25" s="91" t="e">
        <f t="shared" ca="1" si="14"/>
        <v>#N/A</v>
      </c>
      <c r="AK25" s="91" t="e">
        <f t="shared" ca="1" si="15"/>
        <v>#N/A</v>
      </c>
    </row>
    <row r="26" spans="1:46" ht="25.5" customHeight="1" x14ac:dyDescent="0.25">
      <c r="A26" s="51">
        <f>'OSNOVNA PLAČA'!A20</f>
        <v>11</v>
      </c>
      <c r="B26" s="159" t="str">
        <f>IF(LEN('OSNOVNA PLAČA'!B20)&gt;0,'OSNOVNA PLAČA'!B20,"")</f>
        <v>A11</v>
      </c>
      <c r="C26" s="52" t="str">
        <f>IF(LEN(B26)&gt;0,'OSNOVNA PLAČA'!C20,"")</f>
        <v>IV</v>
      </c>
      <c r="D26" s="54">
        <f>IF(LEN(B26)&gt;0,'OSNOVNA PLAČA'!D20,"")</f>
        <v>34</v>
      </c>
      <c r="E26" s="175">
        <f>IF(LEN(B26)&gt;0,SUM('OBRAČUNANA OSNOVNA PLAČA'!E20:J20),"")</f>
        <v>12000</v>
      </c>
      <c r="F26" s="55"/>
      <c r="G26" s="55"/>
      <c r="H26" s="55"/>
      <c r="I26" s="55"/>
      <c r="J26" s="55"/>
      <c r="K26" s="176">
        <f t="shared" si="4"/>
        <v>0</v>
      </c>
      <c r="L26" s="120">
        <f t="shared" si="16"/>
        <v>0</v>
      </c>
      <c r="M26" s="120">
        <f t="shared" si="17"/>
        <v>0</v>
      </c>
      <c r="N26" s="120">
        <f t="shared" si="5"/>
        <v>0</v>
      </c>
      <c r="O26" s="120">
        <f t="shared" si="18"/>
        <v>0</v>
      </c>
      <c r="P26" s="177">
        <f t="shared" si="6"/>
        <v>0</v>
      </c>
      <c r="Q26" s="177">
        <f>IF(LEN(B26)&gt;0,2*'OSNOVNA PLAČA'!E20,"")</f>
        <v>3000</v>
      </c>
      <c r="R26" s="178"/>
      <c r="AA26" s="157">
        <f>ROW()</f>
        <v>26</v>
      </c>
      <c r="AB26" s="91" t="e">
        <f t="shared" ca="1" si="7"/>
        <v>#N/A</v>
      </c>
      <c r="AC26" s="91" t="e">
        <f t="shared" ca="1" si="8"/>
        <v>#N/A</v>
      </c>
      <c r="AD26" s="92" t="e">
        <f t="shared" ca="1" si="9"/>
        <v>#N/A</v>
      </c>
      <c r="AE26" s="91" t="e">
        <f t="shared" ca="1" si="10"/>
        <v>#N/A</v>
      </c>
      <c r="AF26" s="92" t="e">
        <f t="shared" ca="1" si="11"/>
        <v>#N/A</v>
      </c>
      <c r="AG26" s="91" t="e">
        <f t="shared" ca="1" si="11"/>
        <v>#N/A</v>
      </c>
      <c r="AH26" s="91" t="e">
        <f t="shared" ca="1" si="12"/>
        <v>#N/A</v>
      </c>
      <c r="AI26" s="93" t="e">
        <f t="shared" ca="1" si="13"/>
        <v>#N/A</v>
      </c>
      <c r="AJ26" s="91" t="e">
        <f t="shared" ca="1" si="14"/>
        <v>#N/A</v>
      </c>
      <c r="AK26" s="91" t="e">
        <f t="shared" ca="1" si="15"/>
        <v>#N/A</v>
      </c>
    </row>
    <row r="27" spans="1:46" ht="25.5" customHeight="1" x14ac:dyDescent="0.25">
      <c r="A27" s="51">
        <f>'OSNOVNA PLAČA'!A21</f>
        <v>12</v>
      </c>
      <c r="B27" s="159" t="str">
        <f>IF(LEN('OSNOVNA PLAČA'!B21)&gt;0,'OSNOVNA PLAČA'!B21,"")</f>
        <v>A12</v>
      </c>
      <c r="C27" s="52">
        <f>IF(LEN(B27)&gt;0,'OSNOVNA PLAČA'!C21,"")</f>
        <v>0</v>
      </c>
      <c r="D27" s="54">
        <f>IF(LEN(B27)&gt;0,'OSNOVNA PLAČA'!D21,"")</f>
        <v>0</v>
      </c>
      <c r="E27" s="175">
        <f>IF(LEN(B27)&gt;0,SUM('OBRAČUNANA OSNOVNA PLAČA'!E21:J21),"")</f>
        <v>0</v>
      </c>
      <c r="F27" s="55"/>
      <c r="G27" s="55"/>
      <c r="H27" s="55"/>
      <c r="I27" s="55"/>
      <c r="J27" s="55"/>
      <c r="K27" s="176">
        <f t="shared" si="4"/>
        <v>0</v>
      </c>
      <c r="L27" s="120">
        <f t="shared" si="16"/>
        <v>0</v>
      </c>
      <c r="M27" s="120">
        <f t="shared" si="17"/>
        <v>0</v>
      </c>
      <c r="N27" s="120">
        <f t="shared" si="5"/>
        <v>0</v>
      </c>
      <c r="O27" s="120">
        <f t="shared" si="18"/>
        <v>0</v>
      </c>
      <c r="P27" s="177">
        <f t="shared" si="6"/>
        <v>0</v>
      </c>
      <c r="Q27" s="177">
        <f>IF(LEN(B27)&gt;0,2*'OSNOVNA PLAČA'!E21,"")</f>
        <v>0</v>
      </c>
      <c r="R27" s="178"/>
      <c r="AA27" s="157">
        <f>ROW()</f>
        <v>27</v>
      </c>
      <c r="AB27" s="91" t="e">
        <f t="shared" ca="1" si="7"/>
        <v>#N/A</v>
      </c>
      <c r="AC27" s="91" t="e">
        <f t="shared" ca="1" si="8"/>
        <v>#N/A</v>
      </c>
      <c r="AD27" s="92" t="e">
        <f t="shared" ca="1" si="9"/>
        <v>#N/A</v>
      </c>
      <c r="AE27" s="91" t="e">
        <f t="shared" ca="1" si="10"/>
        <v>#N/A</v>
      </c>
      <c r="AF27" s="92" t="e">
        <f t="shared" ca="1" si="11"/>
        <v>#N/A</v>
      </c>
      <c r="AG27" s="91" t="e">
        <f t="shared" ca="1" si="11"/>
        <v>#N/A</v>
      </c>
      <c r="AH27" s="91" t="e">
        <f t="shared" ca="1" si="12"/>
        <v>#N/A</v>
      </c>
      <c r="AI27" s="93" t="e">
        <f t="shared" ca="1" si="13"/>
        <v>#N/A</v>
      </c>
      <c r="AJ27" s="91" t="e">
        <f t="shared" ca="1" si="14"/>
        <v>#N/A</v>
      </c>
      <c r="AK27" s="91" t="e">
        <f t="shared" ca="1" si="15"/>
        <v>#N/A</v>
      </c>
    </row>
    <row r="28" spans="1:46" ht="25.5" customHeight="1" x14ac:dyDescent="0.25">
      <c r="A28" s="51">
        <f>'OSNOVNA PLAČA'!A22</f>
        <v>13</v>
      </c>
      <c r="B28" s="159" t="str">
        <f>IF(LEN('OSNOVNA PLAČA'!B22)&gt;0,'OSNOVNA PLAČA'!B22,"")</f>
        <v>A13</v>
      </c>
      <c r="C28" s="52">
        <f>IF(LEN(B28)&gt;0,'OSNOVNA PLAČA'!C22,"")</f>
        <v>0</v>
      </c>
      <c r="D28" s="54">
        <f>IF(LEN(B28)&gt;0,'OSNOVNA PLAČA'!D22,"")</f>
        <v>0</v>
      </c>
      <c r="E28" s="175">
        <f>IF(LEN(B28)&gt;0,SUM('OBRAČUNANA OSNOVNA PLAČA'!E22:J22),"")</f>
        <v>0</v>
      </c>
      <c r="F28" s="55"/>
      <c r="G28" s="55"/>
      <c r="H28" s="55"/>
      <c r="I28" s="55"/>
      <c r="J28" s="55"/>
      <c r="K28" s="176">
        <f t="shared" si="4"/>
        <v>0</v>
      </c>
      <c r="L28" s="120">
        <f t="shared" si="16"/>
        <v>0</v>
      </c>
      <c r="M28" s="120">
        <f t="shared" si="17"/>
        <v>0</v>
      </c>
      <c r="N28" s="120">
        <f t="shared" si="5"/>
        <v>0</v>
      </c>
      <c r="O28" s="120">
        <f t="shared" si="18"/>
        <v>0</v>
      </c>
      <c r="P28" s="177">
        <f t="shared" si="6"/>
        <v>0</v>
      </c>
      <c r="Q28" s="177">
        <f>IF(LEN(B28)&gt;0,2*'OSNOVNA PLAČA'!E22,"")</f>
        <v>0</v>
      </c>
      <c r="R28" s="178"/>
      <c r="AA28" s="157">
        <f>ROW()</f>
        <v>28</v>
      </c>
      <c r="AB28" s="91" t="e">
        <f t="shared" ca="1" si="7"/>
        <v>#N/A</v>
      </c>
      <c r="AC28" s="91" t="e">
        <f t="shared" ca="1" si="8"/>
        <v>#N/A</v>
      </c>
      <c r="AD28" s="92" t="e">
        <f t="shared" ca="1" si="9"/>
        <v>#N/A</v>
      </c>
      <c r="AE28" s="91" t="e">
        <f t="shared" ca="1" si="10"/>
        <v>#N/A</v>
      </c>
      <c r="AF28" s="92" t="e">
        <f t="shared" ca="1" si="11"/>
        <v>#N/A</v>
      </c>
      <c r="AG28" s="91" t="e">
        <f t="shared" ca="1" si="11"/>
        <v>#N/A</v>
      </c>
      <c r="AH28" s="91" t="e">
        <f t="shared" ca="1" si="12"/>
        <v>#N/A</v>
      </c>
      <c r="AI28" s="93" t="e">
        <f t="shared" ca="1" si="13"/>
        <v>#N/A</v>
      </c>
      <c r="AJ28" s="91" t="e">
        <f t="shared" ca="1" si="14"/>
        <v>#N/A</v>
      </c>
      <c r="AK28" s="91" t="e">
        <f t="shared" ca="1" si="15"/>
        <v>#N/A</v>
      </c>
    </row>
    <row r="29" spans="1:46" ht="25.5" customHeight="1" x14ac:dyDescent="0.25">
      <c r="A29" s="51">
        <f>'OSNOVNA PLAČA'!A23</f>
        <v>14</v>
      </c>
      <c r="B29" s="159" t="str">
        <f>IF(LEN('OSNOVNA PLAČA'!B23)&gt;0,'OSNOVNA PLAČA'!B23,"")</f>
        <v>A14</v>
      </c>
      <c r="C29" s="52">
        <f>IF(LEN(B29)&gt;0,'OSNOVNA PLAČA'!C23,"")</f>
        <v>0</v>
      </c>
      <c r="D29" s="54">
        <f>IF(LEN(B29)&gt;0,'OSNOVNA PLAČA'!D23,"")</f>
        <v>0</v>
      </c>
      <c r="E29" s="175">
        <f>IF(LEN(B29)&gt;0,SUM('OBRAČUNANA OSNOVNA PLAČA'!E23:J23),"")</f>
        <v>0</v>
      </c>
      <c r="F29" s="55"/>
      <c r="G29" s="55"/>
      <c r="H29" s="55"/>
      <c r="I29" s="55"/>
      <c r="J29" s="55"/>
      <c r="K29" s="176">
        <f t="shared" si="4"/>
        <v>0</v>
      </c>
      <c r="L29" s="120">
        <f t="shared" si="16"/>
        <v>0</v>
      </c>
      <c r="M29" s="120">
        <f t="shared" si="17"/>
        <v>0</v>
      </c>
      <c r="N29" s="120">
        <f t="shared" si="5"/>
        <v>0</v>
      </c>
      <c r="O29" s="120">
        <f t="shared" si="18"/>
        <v>0</v>
      </c>
      <c r="P29" s="177">
        <f t="shared" si="6"/>
        <v>0</v>
      </c>
      <c r="Q29" s="177">
        <f>IF(LEN(B29)&gt;0,2*'OSNOVNA PLAČA'!E23,"")</f>
        <v>0</v>
      </c>
      <c r="R29" s="178"/>
      <c r="AA29" s="157">
        <f>ROW()</f>
        <v>29</v>
      </c>
      <c r="AB29" s="91" t="e">
        <f t="shared" ca="1" si="7"/>
        <v>#N/A</v>
      </c>
      <c r="AC29" s="91" t="e">
        <f t="shared" ca="1" si="8"/>
        <v>#N/A</v>
      </c>
      <c r="AD29" s="92" t="e">
        <f t="shared" ca="1" si="9"/>
        <v>#N/A</v>
      </c>
      <c r="AE29" s="91" t="e">
        <f t="shared" ca="1" si="10"/>
        <v>#N/A</v>
      </c>
      <c r="AF29" s="92" t="e">
        <f t="shared" ca="1" si="11"/>
        <v>#N/A</v>
      </c>
      <c r="AG29" s="91" t="e">
        <f t="shared" ca="1" si="11"/>
        <v>#N/A</v>
      </c>
      <c r="AH29" s="91" t="e">
        <f t="shared" ca="1" si="12"/>
        <v>#N/A</v>
      </c>
      <c r="AI29" s="93" t="e">
        <f t="shared" ca="1" si="13"/>
        <v>#N/A</v>
      </c>
      <c r="AJ29" s="91" t="e">
        <f t="shared" ca="1" si="14"/>
        <v>#N/A</v>
      </c>
      <c r="AK29" s="91" t="e">
        <f t="shared" ca="1" si="15"/>
        <v>#N/A</v>
      </c>
    </row>
    <row r="30" spans="1:46" ht="25.5" customHeight="1" x14ac:dyDescent="0.25">
      <c r="A30" s="51">
        <f>'OSNOVNA PLAČA'!A24</f>
        <v>15</v>
      </c>
      <c r="B30" s="159" t="str">
        <f>IF(LEN('OSNOVNA PLAČA'!B24)&gt;0,'OSNOVNA PLAČA'!B24,"")</f>
        <v>A15</v>
      </c>
      <c r="C30" s="52">
        <f>IF(LEN(B30)&gt;0,'OSNOVNA PLAČA'!C24,"")</f>
        <v>0</v>
      </c>
      <c r="D30" s="54">
        <f>IF(LEN(B30)&gt;0,'OSNOVNA PLAČA'!D24,"")</f>
        <v>0</v>
      </c>
      <c r="E30" s="175">
        <f>IF(LEN(B30)&gt;0,SUM('OBRAČUNANA OSNOVNA PLAČA'!E24:J24),"")</f>
        <v>0</v>
      </c>
      <c r="F30" s="55"/>
      <c r="G30" s="55"/>
      <c r="H30" s="55"/>
      <c r="I30" s="55"/>
      <c r="J30" s="55"/>
      <c r="K30" s="176">
        <f t="shared" si="4"/>
        <v>0</v>
      </c>
      <c r="L30" s="120">
        <f t="shared" si="16"/>
        <v>0</v>
      </c>
      <c r="M30" s="120">
        <f t="shared" si="17"/>
        <v>0</v>
      </c>
      <c r="N30" s="120">
        <f t="shared" si="5"/>
        <v>0</v>
      </c>
      <c r="O30" s="120">
        <f t="shared" si="18"/>
        <v>0</v>
      </c>
      <c r="P30" s="177">
        <f t="shared" si="6"/>
        <v>0</v>
      </c>
      <c r="Q30" s="177">
        <f>IF(LEN(B30)&gt;0,2*'OSNOVNA PLAČA'!E24,"")</f>
        <v>0</v>
      </c>
      <c r="R30" s="178"/>
      <c r="AA30" s="157">
        <f>ROW()</f>
        <v>30</v>
      </c>
      <c r="AB30" s="91" t="e">
        <f t="shared" ca="1" si="7"/>
        <v>#N/A</v>
      </c>
      <c r="AC30" s="91" t="e">
        <f t="shared" ca="1" si="8"/>
        <v>#N/A</v>
      </c>
      <c r="AD30" s="92" t="e">
        <f t="shared" ca="1" si="9"/>
        <v>#N/A</v>
      </c>
      <c r="AE30" s="91" t="e">
        <f t="shared" ca="1" si="10"/>
        <v>#N/A</v>
      </c>
      <c r="AF30" s="92" t="e">
        <f t="shared" ca="1" si="11"/>
        <v>#N/A</v>
      </c>
      <c r="AG30" s="91" t="e">
        <f t="shared" ca="1" si="11"/>
        <v>#N/A</v>
      </c>
      <c r="AH30" s="91" t="e">
        <f t="shared" ca="1" si="12"/>
        <v>#N/A</v>
      </c>
      <c r="AI30" s="93" t="e">
        <f t="shared" ca="1" si="13"/>
        <v>#N/A</v>
      </c>
      <c r="AJ30" s="91" t="e">
        <f t="shared" ca="1" si="14"/>
        <v>#N/A</v>
      </c>
      <c r="AK30" s="91" t="e">
        <f t="shared" ca="1" si="15"/>
        <v>#N/A</v>
      </c>
    </row>
    <row r="31" spans="1:46" ht="25.5" customHeight="1" x14ac:dyDescent="0.25">
      <c r="A31" s="51">
        <f>'OSNOVNA PLAČA'!A25</f>
        <v>16</v>
      </c>
      <c r="B31" s="159" t="str">
        <f>IF(LEN('OSNOVNA PLAČA'!B25)&gt;0,'OSNOVNA PLAČA'!B25,"")</f>
        <v>A16</v>
      </c>
      <c r="C31" s="52">
        <f>IF(LEN(B31)&gt;0,'OSNOVNA PLAČA'!C25,"")</f>
        <v>0</v>
      </c>
      <c r="D31" s="54">
        <f>IF(LEN(B31)&gt;0,'OSNOVNA PLAČA'!D25,"")</f>
        <v>0</v>
      </c>
      <c r="E31" s="175">
        <f>IF(LEN(B31)&gt;0,SUM('OBRAČUNANA OSNOVNA PLAČA'!E25:J25),"")</f>
        <v>0</v>
      </c>
      <c r="F31" s="55"/>
      <c r="G31" s="55"/>
      <c r="H31" s="55"/>
      <c r="I31" s="55"/>
      <c r="J31" s="55"/>
      <c r="K31" s="176">
        <f t="shared" si="4"/>
        <v>0</v>
      </c>
      <c r="L31" s="120">
        <f t="shared" si="16"/>
        <v>0</v>
      </c>
      <c r="M31" s="120">
        <f t="shared" si="17"/>
        <v>0</v>
      </c>
      <c r="N31" s="120">
        <f t="shared" si="5"/>
        <v>0</v>
      </c>
      <c r="O31" s="120">
        <f t="shared" si="18"/>
        <v>0</v>
      </c>
      <c r="P31" s="177">
        <f t="shared" si="6"/>
        <v>0</v>
      </c>
      <c r="Q31" s="177">
        <f>IF(LEN(B31)&gt;0,2*'OSNOVNA PLAČA'!E25,"")</f>
        <v>0</v>
      </c>
      <c r="R31" s="178"/>
      <c r="AA31" s="157">
        <f>ROW()</f>
        <v>31</v>
      </c>
      <c r="AB31" s="91" t="e">
        <f t="shared" ca="1" si="7"/>
        <v>#N/A</v>
      </c>
      <c r="AC31" s="91" t="e">
        <f t="shared" ca="1" si="8"/>
        <v>#N/A</v>
      </c>
      <c r="AD31" s="92" t="e">
        <f t="shared" ca="1" si="9"/>
        <v>#N/A</v>
      </c>
      <c r="AE31" s="91" t="e">
        <f t="shared" ca="1" si="10"/>
        <v>#N/A</v>
      </c>
      <c r="AF31" s="92" t="e">
        <f t="shared" ca="1" si="11"/>
        <v>#N/A</v>
      </c>
      <c r="AG31" s="91" t="e">
        <f t="shared" ca="1" si="11"/>
        <v>#N/A</v>
      </c>
      <c r="AH31" s="91" t="e">
        <f t="shared" ca="1" si="12"/>
        <v>#N/A</v>
      </c>
      <c r="AI31" s="93" t="e">
        <f t="shared" ca="1" si="13"/>
        <v>#N/A</v>
      </c>
      <c r="AJ31" s="91" t="e">
        <f t="shared" ca="1" si="14"/>
        <v>#N/A</v>
      </c>
      <c r="AK31" s="91" t="e">
        <f t="shared" ca="1" si="15"/>
        <v>#N/A</v>
      </c>
    </row>
    <row r="32" spans="1:46" ht="25.5" customHeight="1" x14ac:dyDescent="0.25">
      <c r="A32" s="51">
        <f>'OSNOVNA PLAČA'!A26</f>
        <v>17</v>
      </c>
      <c r="B32" s="159" t="str">
        <f>IF(LEN('OSNOVNA PLAČA'!B26)&gt;0,'OSNOVNA PLAČA'!B26,"")</f>
        <v>A17</v>
      </c>
      <c r="C32" s="52">
        <f>IF(LEN(B32)&gt;0,'OSNOVNA PLAČA'!C26,"")</f>
        <v>0</v>
      </c>
      <c r="D32" s="54">
        <f>IF(LEN(B32)&gt;0,'OSNOVNA PLAČA'!D26,"")</f>
        <v>0</v>
      </c>
      <c r="E32" s="175">
        <f>IF(LEN(B32)&gt;0,SUM('OBRAČUNANA OSNOVNA PLAČA'!E26:J26),"")</f>
        <v>0</v>
      </c>
      <c r="F32" s="55"/>
      <c r="G32" s="55"/>
      <c r="H32" s="55"/>
      <c r="I32" s="55"/>
      <c r="J32" s="55"/>
      <c r="K32" s="176">
        <f t="shared" si="4"/>
        <v>0</v>
      </c>
      <c r="L32" s="120">
        <f t="shared" si="16"/>
        <v>0</v>
      </c>
      <c r="M32" s="120">
        <f t="shared" si="17"/>
        <v>0</v>
      </c>
      <c r="N32" s="120">
        <f t="shared" si="5"/>
        <v>0</v>
      </c>
      <c r="O32" s="120">
        <f t="shared" si="18"/>
        <v>0</v>
      </c>
      <c r="P32" s="177">
        <f t="shared" si="6"/>
        <v>0</v>
      </c>
      <c r="Q32" s="177">
        <f>IF(LEN(B32)&gt;0,2*'OSNOVNA PLAČA'!E26,"")</f>
        <v>0</v>
      </c>
      <c r="R32" s="178"/>
      <c r="AA32" s="157">
        <f>ROW()</f>
        <v>32</v>
      </c>
      <c r="AB32" s="91" t="e">
        <f t="shared" ca="1" si="7"/>
        <v>#N/A</v>
      </c>
      <c r="AC32" s="91" t="e">
        <f t="shared" ca="1" si="8"/>
        <v>#N/A</v>
      </c>
      <c r="AD32" s="92" t="e">
        <f t="shared" ca="1" si="9"/>
        <v>#N/A</v>
      </c>
      <c r="AE32" s="91" t="e">
        <f t="shared" ca="1" si="10"/>
        <v>#N/A</v>
      </c>
      <c r="AF32" s="92" t="e">
        <f t="shared" ca="1" si="11"/>
        <v>#N/A</v>
      </c>
      <c r="AG32" s="91" t="e">
        <f t="shared" ca="1" si="11"/>
        <v>#N/A</v>
      </c>
      <c r="AH32" s="91" t="e">
        <f t="shared" ca="1" si="12"/>
        <v>#N/A</v>
      </c>
      <c r="AI32" s="93" t="e">
        <f t="shared" ca="1" si="13"/>
        <v>#N/A</v>
      </c>
      <c r="AJ32" s="91" t="e">
        <f t="shared" ca="1" si="14"/>
        <v>#N/A</v>
      </c>
      <c r="AK32" s="91" t="e">
        <f t="shared" ca="1" si="15"/>
        <v>#N/A</v>
      </c>
    </row>
    <row r="33" spans="1:37" ht="25.5" customHeight="1" x14ac:dyDescent="0.25">
      <c r="A33" s="51">
        <f>'OSNOVNA PLAČA'!A27</f>
        <v>18</v>
      </c>
      <c r="B33" s="159" t="str">
        <f>IF(LEN('OSNOVNA PLAČA'!B27)&gt;0,'OSNOVNA PLAČA'!B27,"")</f>
        <v>A18</v>
      </c>
      <c r="C33" s="52">
        <f>IF(LEN(B33)&gt;0,'OSNOVNA PLAČA'!C27,"")</f>
        <v>0</v>
      </c>
      <c r="D33" s="54">
        <f>IF(LEN(B33)&gt;0,'OSNOVNA PLAČA'!D27,"")</f>
        <v>0</v>
      </c>
      <c r="E33" s="175">
        <f>IF(LEN(B33)&gt;0,SUM('OBRAČUNANA OSNOVNA PLAČA'!E27:J27),"")</f>
        <v>0</v>
      </c>
      <c r="F33" s="55"/>
      <c r="G33" s="55"/>
      <c r="H33" s="55"/>
      <c r="I33" s="55"/>
      <c r="J33" s="55"/>
      <c r="K33" s="176">
        <f t="shared" si="4"/>
        <v>0</v>
      </c>
      <c r="L33" s="120">
        <f t="shared" si="16"/>
        <v>0</v>
      </c>
      <c r="M33" s="120">
        <f t="shared" si="17"/>
        <v>0</v>
      </c>
      <c r="N33" s="120">
        <f t="shared" si="5"/>
        <v>0</v>
      </c>
      <c r="O33" s="120">
        <f t="shared" si="18"/>
        <v>0</v>
      </c>
      <c r="P33" s="177">
        <f t="shared" si="6"/>
        <v>0</v>
      </c>
      <c r="Q33" s="177">
        <f>IF(LEN(B33)&gt;0,2*'OSNOVNA PLAČA'!E27,"")</f>
        <v>0</v>
      </c>
      <c r="R33" s="178"/>
      <c r="AA33" s="157">
        <f>ROW()</f>
        <v>33</v>
      </c>
      <c r="AB33" s="91" t="e">
        <f t="shared" ca="1" si="7"/>
        <v>#N/A</v>
      </c>
      <c r="AC33" s="91" t="e">
        <f t="shared" ca="1" si="8"/>
        <v>#N/A</v>
      </c>
      <c r="AD33" s="92" t="e">
        <f t="shared" ca="1" si="9"/>
        <v>#N/A</v>
      </c>
      <c r="AE33" s="91" t="e">
        <f t="shared" ca="1" si="10"/>
        <v>#N/A</v>
      </c>
      <c r="AF33" s="92" t="e">
        <f t="shared" ca="1" si="11"/>
        <v>#N/A</v>
      </c>
      <c r="AG33" s="91" t="e">
        <f t="shared" ca="1" si="11"/>
        <v>#N/A</v>
      </c>
      <c r="AH33" s="91" t="e">
        <f t="shared" ca="1" si="12"/>
        <v>#N/A</v>
      </c>
      <c r="AI33" s="93" t="e">
        <f t="shared" ca="1" si="13"/>
        <v>#N/A</v>
      </c>
      <c r="AJ33" s="91" t="e">
        <f t="shared" ca="1" si="14"/>
        <v>#N/A</v>
      </c>
      <c r="AK33" s="91" t="e">
        <f t="shared" ca="1" si="15"/>
        <v>#N/A</v>
      </c>
    </row>
    <row r="34" spans="1:37" ht="25.5" customHeight="1" x14ac:dyDescent="0.25">
      <c r="A34" s="51">
        <f>'OSNOVNA PLAČA'!A28</f>
        <v>19</v>
      </c>
      <c r="B34" s="159" t="str">
        <f>IF(LEN('OSNOVNA PLAČA'!B28)&gt;0,'OSNOVNA PLAČA'!B28,"")</f>
        <v>A19</v>
      </c>
      <c r="C34" s="52">
        <f>IF(LEN(B34)&gt;0,'OSNOVNA PLAČA'!C28,"")</f>
        <v>0</v>
      </c>
      <c r="D34" s="54">
        <f>IF(LEN(B34)&gt;0,'OSNOVNA PLAČA'!D28,"")</f>
        <v>0</v>
      </c>
      <c r="E34" s="175">
        <f>IF(LEN(B34)&gt;0,SUM('OBRAČUNANA OSNOVNA PLAČA'!E28:J28),"")</f>
        <v>0</v>
      </c>
      <c r="F34" s="55"/>
      <c r="G34" s="55"/>
      <c r="H34" s="55"/>
      <c r="I34" s="55"/>
      <c r="J34" s="55"/>
      <c r="K34" s="176">
        <f t="shared" si="4"/>
        <v>0</v>
      </c>
      <c r="L34" s="120">
        <f t="shared" si="16"/>
        <v>0</v>
      </c>
      <c r="M34" s="120">
        <f t="shared" si="17"/>
        <v>0</v>
      </c>
      <c r="N34" s="120">
        <f t="shared" si="5"/>
        <v>0</v>
      </c>
      <c r="O34" s="120">
        <f t="shared" si="18"/>
        <v>0</v>
      </c>
      <c r="P34" s="177">
        <f t="shared" si="6"/>
        <v>0</v>
      </c>
      <c r="Q34" s="177">
        <f>IF(LEN(B34)&gt;0,2*'OSNOVNA PLAČA'!E28,"")</f>
        <v>0</v>
      </c>
      <c r="R34" s="178"/>
      <c r="AA34" s="157">
        <f>ROW()</f>
        <v>34</v>
      </c>
      <c r="AB34" s="91" t="e">
        <f t="shared" ca="1" si="7"/>
        <v>#N/A</v>
      </c>
      <c r="AC34" s="91" t="e">
        <f t="shared" ca="1" si="8"/>
        <v>#N/A</v>
      </c>
      <c r="AD34" s="92" t="e">
        <f t="shared" ca="1" si="9"/>
        <v>#N/A</v>
      </c>
      <c r="AE34" s="91" t="e">
        <f t="shared" ca="1" si="10"/>
        <v>#N/A</v>
      </c>
      <c r="AF34" s="92" t="e">
        <f t="shared" ca="1" si="11"/>
        <v>#N/A</v>
      </c>
      <c r="AG34" s="91" t="e">
        <f t="shared" ca="1" si="11"/>
        <v>#N/A</v>
      </c>
      <c r="AH34" s="91" t="e">
        <f t="shared" ca="1" si="12"/>
        <v>#N/A</v>
      </c>
      <c r="AI34" s="93" t="e">
        <f t="shared" ca="1" si="13"/>
        <v>#N/A</v>
      </c>
      <c r="AJ34" s="91" t="e">
        <f t="shared" ca="1" si="14"/>
        <v>#N/A</v>
      </c>
      <c r="AK34" s="91" t="e">
        <f t="shared" ca="1" si="15"/>
        <v>#N/A</v>
      </c>
    </row>
    <row r="35" spans="1:37" ht="25.5" customHeight="1" x14ac:dyDescent="0.25">
      <c r="A35" s="51">
        <f>'OSNOVNA PLAČA'!A29</f>
        <v>20</v>
      </c>
      <c r="B35" s="159" t="str">
        <f>IF(LEN('OSNOVNA PLAČA'!B29)&gt;0,'OSNOVNA PLAČA'!B29,"")</f>
        <v>A20</v>
      </c>
      <c r="C35" s="52">
        <f>IF(LEN(B35)&gt;0,'OSNOVNA PLAČA'!C29,"")</f>
        <v>0</v>
      </c>
      <c r="D35" s="54">
        <f>IF(LEN(B35)&gt;0,'OSNOVNA PLAČA'!D29,"")</f>
        <v>0</v>
      </c>
      <c r="E35" s="175">
        <f>IF(LEN(B35)&gt;0,SUM('OBRAČUNANA OSNOVNA PLAČA'!E29:J29),"")</f>
        <v>0</v>
      </c>
      <c r="F35" s="55"/>
      <c r="G35" s="55"/>
      <c r="H35" s="55"/>
      <c r="I35" s="55"/>
      <c r="J35" s="55"/>
      <c r="K35" s="176">
        <f t="shared" si="4"/>
        <v>0</v>
      </c>
      <c r="L35" s="120">
        <f t="shared" si="16"/>
        <v>0</v>
      </c>
      <c r="M35" s="120">
        <f t="shared" si="17"/>
        <v>0</v>
      </c>
      <c r="N35" s="120">
        <f t="shared" si="5"/>
        <v>0</v>
      </c>
      <c r="O35" s="120">
        <f t="shared" si="18"/>
        <v>0</v>
      </c>
      <c r="P35" s="177">
        <f t="shared" si="6"/>
        <v>0</v>
      </c>
      <c r="Q35" s="177">
        <f>IF(LEN(B35)&gt;0,2*'OSNOVNA PLAČA'!E29,"")</f>
        <v>0</v>
      </c>
      <c r="R35" s="178"/>
      <c r="AA35" s="157">
        <f>ROW()</f>
        <v>35</v>
      </c>
      <c r="AB35" s="91" t="e">
        <f t="shared" ca="1" si="7"/>
        <v>#N/A</v>
      </c>
      <c r="AC35" s="91" t="e">
        <f t="shared" ca="1" si="8"/>
        <v>#N/A</v>
      </c>
      <c r="AD35" s="92" t="e">
        <f t="shared" ca="1" si="9"/>
        <v>#N/A</v>
      </c>
      <c r="AE35" s="91" t="e">
        <f t="shared" ca="1" si="10"/>
        <v>#N/A</v>
      </c>
      <c r="AF35" s="92" t="e">
        <f t="shared" ca="1" si="11"/>
        <v>#N/A</v>
      </c>
      <c r="AG35" s="91" t="e">
        <f t="shared" ca="1" si="11"/>
        <v>#N/A</v>
      </c>
      <c r="AH35" s="91" t="e">
        <f t="shared" ca="1" si="12"/>
        <v>#N/A</v>
      </c>
      <c r="AI35" s="93" t="e">
        <f t="shared" ca="1" si="13"/>
        <v>#N/A</v>
      </c>
      <c r="AJ35" s="91" t="e">
        <f t="shared" ca="1" si="14"/>
        <v>#N/A</v>
      </c>
      <c r="AK35" s="91" t="e">
        <f t="shared" ca="1" si="15"/>
        <v>#N/A</v>
      </c>
    </row>
    <row r="36" spans="1:37" ht="25.5" customHeight="1" x14ac:dyDescent="0.25">
      <c r="A36" s="51">
        <f>'OSNOVNA PLAČA'!A30</f>
        <v>21</v>
      </c>
      <c r="B36" s="159" t="str">
        <f>IF(LEN('OSNOVNA PLAČA'!B30)&gt;0,'OSNOVNA PLAČA'!B30,"")</f>
        <v>A21</v>
      </c>
      <c r="C36" s="52">
        <f>IF(LEN(B36)&gt;0,'OSNOVNA PLAČA'!C30,"")</f>
        <v>0</v>
      </c>
      <c r="D36" s="54">
        <f>IF(LEN(B36)&gt;0,'OSNOVNA PLAČA'!D30,"")</f>
        <v>0</v>
      </c>
      <c r="E36" s="175">
        <f>IF(LEN(B36)&gt;0,SUM('OBRAČUNANA OSNOVNA PLAČA'!E30:J30),"")</f>
        <v>0</v>
      </c>
      <c r="F36" s="55"/>
      <c r="G36" s="55"/>
      <c r="H36" s="55"/>
      <c r="I36" s="55"/>
      <c r="J36" s="55"/>
      <c r="K36" s="176">
        <f t="shared" si="4"/>
        <v>0</v>
      </c>
      <c r="L36" s="120">
        <f t="shared" si="16"/>
        <v>0</v>
      </c>
      <c r="M36" s="120">
        <f t="shared" si="17"/>
        <v>0</v>
      </c>
      <c r="N36" s="120">
        <f t="shared" si="5"/>
        <v>0</v>
      </c>
      <c r="O36" s="120">
        <f t="shared" si="18"/>
        <v>0</v>
      </c>
      <c r="P36" s="177">
        <f t="shared" si="6"/>
        <v>0</v>
      </c>
      <c r="Q36" s="177">
        <f>IF(LEN(B36)&gt;0,2*'OSNOVNA PLAČA'!E30,"")</f>
        <v>0</v>
      </c>
      <c r="R36" s="178"/>
      <c r="AA36" s="157">
        <f>ROW()</f>
        <v>36</v>
      </c>
      <c r="AB36" s="91" t="e">
        <f t="shared" ca="1" si="7"/>
        <v>#N/A</v>
      </c>
      <c r="AC36" s="91" t="e">
        <f t="shared" ca="1" si="8"/>
        <v>#N/A</v>
      </c>
      <c r="AD36" s="92" t="e">
        <f t="shared" ca="1" si="9"/>
        <v>#N/A</v>
      </c>
      <c r="AE36" s="91" t="e">
        <f t="shared" ca="1" si="10"/>
        <v>#N/A</v>
      </c>
      <c r="AF36" s="92" t="e">
        <f t="shared" ca="1" si="11"/>
        <v>#N/A</v>
      </c>
      <c r="AG36" s="91" t="e">
        <f t="shared" ca="1" si="11"/>
        <v>#N/A</v>
      </c>
      <c r="AH36" s="91" t="e">
        <f t="shared" ca="1" si="12"/>
        <v>#N/A</v>
      </c>
      <c r="AI36" s="93" t="e">
        <f t="shared" ca="1" si="13"/>
        <v>#N/A</v>
      </c>
      <c r="AJ36" s="91" t="e">
        <f t="shared" ca="1" si="14"/>
        <v>#N/A</v>
      </c>
      <c r="AK36" s="91" t="e">
        <f t="shared" ca="1" si="15"/>
        <v>#N/A</v>
      </c>
    </row>
    <row r="37" spans="1:37" ht="25.5" customHeight="1" x14ac:dyDescent="0.25">
      <c r="A37" s="51">
        <f>'OSNOVNA PLAČA'!A31</f>
        <v>22</v>
      </c>
      <c r="B37" s="159" t="str">
        <f>IF(LEN('OSNOVNA PLAČA'!B31)&gt;0,'OSNOVNA PLAČA'!B31,"")</f>
        <v>A22</v>
      </c>
      <c r="C37" s="52">
        <f>IF(LEN(B37)&gt;0,'OSNOVNA PLAČA'!C31,"")</f>
        <v>0</v>
      </c>
      <c r="D37" s="54">
        <f>IF(LEN(B37)&gt;0,'OSNOVNA PLAČA'!D31,"")</f>
        <v>0</v>
      </c>
      <c r="E37" s="175">
        <f>IF(LEN(B37)&gt;0,SUM('OBRAČUNANA OSNOVNA PLAČA'!E31:J31),"")</f>
        <v>0</v>
      </c>
      <c r="F37" s="55"/>
      <c r="G37" s="55"/>
      <c r="H37" s="55"/>
      <c r="I37" s="55"/>
      <c r="J37" s="55"/>
      <c r="K37" s="176">
        <f t="shared" si="4"/>
        <v>0</v>
      </c>
      <c r="L37" s="120">
        <f t="shared" si="16"/>
        <v>0</v>
      </c>
      <c r="M37" s="120">
        <f t="shared" si="17"/>
        <v>0</v>
      </c>
      <c r="N37" s="120">
        <f t="shared" si="5"/>
        <v>0</v>
      </c>
      <c r="O37" s="120">
        <f t="shared" si="18"/>
        <v>0</v>
      </c>
      <c r="P37" s="177">
        <f t="shared" si="6"/>
        <v>0</v>
      </c>
      <c r="Q37" s="177">
        <f>IF(LEN(B37)&gt;0,2*'OSNOVNA PLAČA'!E31,"")</f>
        <v>0</v>
      </c>
      <c r="R37" s="178"/>
      <c r="AA37" s="157">
        <f>ROW()</f>
        <v>37</v>
      </c>
      <c r="AB37" s="91" t="e">
        <f t="shared" ca="1" si="7"/>
        <v>#N/A</v>
      </c>
      <c r="AC37" s="91" t="e">
        <f t="shared" ca="1" si="8"/>
        <v>#N/A</v>
      </c>
      <c r="AD37" s="92" t="e">
        <f t="shared" ca="1" si="9"/>
        <v>#N/A</v>
      </c>
      <c r="AE37" s="91" t="e">
        <f t="shared" ca="1" si="10"/>
        <v>#N/A</v>
      </c>
      <c r="AF37" s="92" t="e">
        <f t="shared" ca="1" si="11"/>
        <v>#N/A</v>
      </c>
      <c r="AG37" s="91" t="e">
        <f t="shared" ca="1" si="11"/>
        <v>#N/A</v>
      </c>
      <c r="AH37" s="91" t="e">
        <f t="shared" ca="1" si="12"/>
        <v>#N/A</v>
      </c>
      <c r="AI37" s="93" t="e">
        <f t="shared" ca="1" si="13"/>
        <v>#N/A</v>
      </c>
      <c r="AJ37" s="91" t="e">
        <f t="shared" ca="1" si="14"/>
        <v>#N/A</v>
      </c>
      <c r="AK37" s="91" t="e">
        <f t="shared" ca="1" si="15"/>
        <v>#N/A</v>
      </c>
    </row>
    <row r="38" spans="1:37" ht="25.5" customHeight="1" x14ac:dyDescent="0.25">
      <c r="A38" s="51">
        <f>'OSNOVNA PLAČA'!A32</f>
        <v>23</v>
      </c>
      <c r="B38" s="159" t="str">
        <f>IF(LEN('OSNOVNA PLAČA'!B32)&gt;0,'OSNOVNA PLAČA'!B32,"")</f>
        <v>A23</v>
      </c>
      <c r="C38" s="52">
        <f>IF(LEN(B38)&gt;0,'OSNOVNA PLAČA'!C32,"")</f>
        <v>0</v>
      </c>
      <c r="D38" s="54">
        <f>IF(LEN(B38)&gt;0,'OSNOVNA PLAČA'!D32,"")</f>
        <v>0</v>
      </c>
      <c r="E38" s="175">
        <f>IF(LEN(B38)&gt;0,SUM('OBRAČUNANA OSNOVNA PLAČA'!E32:J32),"")</f>
        <v>0</v>
      </c>
      <c r="F38" s="55"/>
      <c r="G38" s="55"/>
      <c r="H38" s="55"/>
      <c r="I38" s="55"/>
      <c r="J38" s="55"/>
      <c r="K38" s="176">
        <f t="shared" si="4"/>
        <v>0</v>
      </c>
      <c r="L38" s="120">
        <f t="shared" si="16"/>
        <v>0</v>
      </c>
      <c r="M38" s="120">
        <f t="shared" si="17"/>
        <v>0</v>
      </c>
      <c r="N38" s="120">
        <f t="shared" si="5"/>
        <v>0</v>
      </c>
      <c r="O38" s="120">
        <f t="shared" si="18"/>
        <v>0</v>
      </c>
      <c r="P38" s="177">
        <f t="shared" si="6"/>
        <v>0</v>
      </c>
      <c r="Q38" s="177">
        <f>IF(LEN(B38)&gt;0,2*'OSNOVNA PLAČA'!E32,"")</f>
        <v>0</v>
      </c>
      <c r="R38" s="178"/>
      <c r="AA38" s="157">
        <f>ROW()</f>
        <v>38</v>
      </c>
      <c r="AB38" s="91" t="e">
        <f t="shared" ca="1" si="7"/>
        <v>#N/A</v>
      </c>
      <c r="AC38" s="91" t="e">
        <f t="shared" ca="1" si="8"/>
        <v>#N/A</v>
      </c>
      <c r="AD38" s="92" t="e">
        <f t="shared" ca="1" si="9"/>
        <v>#N/A</v>
      </c>
      <c r="AE38" s="91" t="e">
        <f t="shared" ca="1" si="10"/>
        <v>#N/A</v>
      </c>
      <c r="AF38" s="92" t="e">
        <f t="shared" ca="1" si="11"/>
        <v>#N/A</v>
      </c>
      <c r="AG38" s="91" t="e">
        <f t="shared" ca="1" si="11"/>
        <v>#N/A</v>
      </c>
      <c r="AH38" s="91" t="e">
        <f t="shared" ca="1" si="12"/>
        <v>#N/A</v>
      </c>
      <c r="AI38" s="93" t="e">
        <f t="shared" ca="1" si="13"/>
        <v>#N/A</v>
      </c>
      <c r="AJ38" s="91" t="e">
        <f t="shared" ca="1" si="14"/>
        <v>#N/A</v>
      </c>
      <c r="AK38" s="91" t="e">
        <f t="shared" ca="1" si="15"/>
        <v>#N/A</v>
      </c>
    </row>
    <row r="39" spans="1:37" ht="25.5" customHeight="1" x14ac:dyDescent="0.25">
      <c r="A39" s="51">
        <f>'OSNOVNA PLAČA'!A33</f>
        <v>24</v>
      </c>
      <c r="B39" s="159" t="str">
        <f>IF(LEN('OSNOVNA PLAČA'!B33)&gt;0,'OSNOVNA PLAČA'!B33,"")</f>
        <v>A24</v>
      </c>
      <c r="C39" s="52">
        <f>IF(LEN(B39)&gt;0,'OSNOVNA PLAČA'!C33,"")</f>
        <v>0</v>
      </c>
      <c r="D39" s="54">
        <f>IF(LEN(B39)&gt;0,'OSNOVNA PLAČA'!D33,"")</f>
        <v>0</v>
      </c>
      <c r="E39" s="175">
        <f>IF(LEN(B39)&gt;0,SUM('OBRAČUNANA OSNOVNA PLAČA'!E33:J33),"")</f>
        <v>0</v>
      </c>
      <c r="F39" s="55"/>
      <c r="G39" s="55"/>
      <c r="H39" s="55"/>
      <c r="I39" s="55"/>
      <c r="J39" s="55"/>
      <c r="K39" s="176">
        <f t="shared" si="4"/>
        <v>0</v>
      </c>
      <c r="L39" s="120">
        <f t="shared" si="16"/>
        <v>0</v>
      </c>
      <c r="M39" s="120">
        <f t="shared" si="17"/>
        <v>0</v>
      </c>
      <c r="N39" s="120">
        <f t="shared" si="5"/>
        <v>0</v>
      </c>
      <c r="O39" s="120">
        <f t="shared" si="18"/>
        <v>0</v>
      </c>
      <c r="P39" s="177">
        <f t="shared" si="6"/>
        <v>0</v>
      </c>
      <c r="Q39" s="177">
        <f>IF(LEN(B39)&gt;0,2*'OSNOVNA PLAČA'!E33,"")</f>
        <v>0</v>
      </c>
      <c r="R39" s="178"/>
      <c r="AA39" s="157">
        <f>ROW()</f>
        <v>39</v>
      </c>
      <c r="AB39" s="91" t="e">
        <f t="shared" ca="1" si="7"/>
        <v>#N/A</v>
      </c>
      <c r="AC39" s="91" t="e">
        <f t="shared" ca="1" si="8"/>
        <v>#N/A</v>
      </c>
      <c r="AD39" s="92" t="e">
        <f t="shared" ca="1" si="9"/>
        <v>#N/A</v>
      </c>
      <c r="AE39" s="91" t="e">
        <f t="shared" ca="1" si="10"/>
        <v>#N/A</v>
      </c>
      <c r="AF39" s="92" t="e">
        <f t="shared" ca="1" si="11"/>
        <v>#N/A</v>
      </c>
      <c r="AG39" s="91" t="e">
        <f t="shared" ca="1" si="11"/>
        <v>#N/A</v>
      </c>
      <c r="AH39" s="91" t="e">
        <f t="shared" ca="1" si="12"/>
        <v>#N/A</v>
      </c>
      <c r="AI39" s="93" t="e">
        <f t="shared" ca="1" si="13"/>
        <v>#N/A</v>
      </c>
      <c r="AJ39" s="91" t="e">
        <f t="shared" ca="1" si="14"/>
        <v>#N/A</v>
      </c>
      <c r="AK39" s="91" t="e">
        <f t="shared" ca="1" si="15"/>
        <v>#N/A</v>
      </c>
    </row>
    <row r="40" spans="1:37" ht="25.5" customHeight="1" x14ac:dyDescent="0.25">
      <c r="A40" s="51">
        <f>'OSNOVNA PLAČA'!A34</f>
        <v>25</v>
      </c>
      <c r="B40" s="159" t="str">
        <f>IF(LEN('OSNOVNA PLAČA'!B34)&gt;0,'OSNOVNA PLAČA'!B34,"")</f>
        <v>A25</v>
      </c>
      <c r="C40" s="52">
        <f>IF(LEN(B40)&gt;0,'OSNOVNA PLAČA'!C34,"")</f>
        <v>0</v>
      </c>
      <c r="D40" s="54">
        <f>IF(LEN(B40)&gt;0,'OSNOVNA PLAČA'!D34,"")</f>
        <v>0</v>
      </c>
      <c r="E40" s="175">
        <f>IF(LEN(B40)&gt;0,SUM('OBRAČUNANA OSNOVNA PLAČA'!E34:J34),"")</f>
        <v>0</v>
      </c>
      <c r="F40" s="55"/>
      <c r="G40" s="55"/>
      <c r="H40" s="55"/>
      <c r="I40" s="55"/>
      <c r="J40" s="55"/>
      <c r="K40" s="176">
        <f t="shared" si="4"/>
        <v>0</v>
      </c>
      <c r="L40" s="120">
        <f t="shared" si="16"/>
        <v>0</v>
      </c>
      <c r="M40" s="120">
        <f t="shared" si="17"/>
        <v>0</v>
      </c>
      <c r="N40" s="120">
        <f t="shared" si="5"/>
        <v>0</v>
      </c>
      <c r="O40" s="120">
        <f t="shared" si="18"/>
        <v>0</v>
      </c>
      <c r="P40" s="177">
        <f t="shared" si="6"/>
        <v>0</v>
      </c>
      <c r="Q40" s="177">
        <f>IF(LEN(B40)&gt;0,2*'OSNOVNA PLAČA'!E34,"")</f>
        <v>0</v>
      </c>
      <c r="R40" s="178"/>
      <c r="AA40" s="157">
        <f>ROW()</f>
        <v>40</v>
      </c>
      <c r="AB40" s="91" t="e">
        <f t="shared" ca="1" si="7"/>
        <v>#N/A</v>
      </c>
      <c r="AC40" s="91" t="e">
        <f t="shared" ca="1" si="8"/>
        <v>#N/A</v>
      </c>
      <c r="AD40" s="92" t="e">
        <f t="shared" ca="1" si="9"/>
        <v>#N/A</v>
      </c>
      <c r="AE40" s="91" t="e">
        <f t="shared" ca="1" si="10"/>
        <v>#N/A</v>
      </c>
      <c r="AF40" s="92" t="e">
        <f t="shared" ca="1" si="11"/>
        <v>#N/A</v>
      </c>
      <c r="AG40" s="91" t="e">
        <f t="shared" ca="1" si="11"/>
        <v>#N/A</v>
      </c>
      <c r="AH40" s="91" t="e">
        <f t="shared" ca="1" si="12"/>
        <v>#N/A</v>
      </c>
      <c r="AI40" s="93" t="e">
        <f t="shared" ca="1" si="13"/>
        <v>#N/A</v>
      </c>
      <c r="AJ40" s="91" t="e">
        <f t="shared" ca="1" si="14"/>
        <v>#N/A</v>
      </c>
      <c r="AK40" s="91" t="e">
        <f t="shared" ca="1" si="15"/>
        <v>#N/A</v>
      </c>
    </row>
    <row r="41" spans="1:37" ht="25.5" customHeight="1" x14ac:dyDescent="0.25">
      <c r="A41" s="51">
        <f>'OSNOVNA PLAČA'!A35</f>
        <v>26</v>
      </c>
      <c r="B41" s="159" t="str">
        <f>IF(LEN('OSNOVNA PLAČA'!B35)&gt;0,'OSNOVNA PLAČA'!B35,"")</f>
        <v>A26</v>
      </c>
      <c r="C41" s="52">
        <f>IF(LEN(B41)&gt;0,'OSNOVNA PLAČA'!C35,"")</f>
        <v>0</v>
      </c>
      <c r="D41" s="54">
        <f>IF(LEN(B41)&gt;0,'OSNOVNA PLAČA'!D35,"")</f>
        <v>0</v>
      </c>
      <c r="E41" s="175">
        <f>IF(LEN(B41)&gt;0,SUM('OBRAČUNANA OSNOVNA PLAČA'!E35:J35),"")</f>
        <v>0</v>
      </c>
      <c r="F41" s="55"/>
      <c r="G41" s="55"/>
      <c r="H41" s="55"/>
      <c r="I41" s="55"/>
      <c r="J41" s="55"/>
      <c r="K41" s="176">
        <f t="shared" si="4"/>
        <v>0</v>
      </c>
      <c r="L41" s="120">
        <f t="shared" si="16"/>
        <v>0</v>
      </c>
      <c r="M41" s="120">
        <f t="shared" si="17"/>
        <v>0</v>
      </c>
      <c r="N41" s="120">
        <f t="shared" si="5"/>
        <v>0</v>
      </c>
      <c r="O41" s="120">
        <f t="shared" si="18"/>
        <v>0</v>
      </c>
      <c r="P41" s="177">
        <f t="shared" si="6"/>
        <v>0</v>
      </c>
      <c r="Q41" s="177">
        <f>IF(LEN(B41)&gt;0,2*'OSNOVNA PLAČA'!E35,"")</f>
        <v>0</v>
      </c>
      <c r="R41" s="178"/>
      <c r="AA41" s="157">
        <f>ROW()</f>
        <v>41</v>
      </c>
      <c r="AB41" s="91" t="e">
        <f t="shared" ca="1" si="7"/>
        <v>#N/A</v>
      </c>
      <c r="AC41" s="91" t="e">
        <f t="shared" ca="1" si="8"/>
        <v>#N/A</v>
      </c>
      <c r="AD41" s="92" t="e">
        <f t="shared" ca="1" si="9"/>
        <v>#N/A</v>
      </c>
      <c r="AE41" s="91" t="e">
        <f t="shared" ca="1" si="10"/>
        <v>#N/A</v>
      </c>
      <c r="AF41" s="92" t="e">
        <f t="shared" ca="1" si="11"/>
        <v>#N/A</v>
      </c>
      <c r="AG41" s="91" t="e">
        <f t="shared" ca="1" si="11"/>
        <v>#N/A</v>
      </c>
      <c r="AH41" s="91" t="e">
        <f t="shared" ca="1" si="12"/>
        <v>#N/A</v>
      </c>
      <c r="AI41" s="93" t="e">
        <f t="shared" ca="1" si="13"/>
        <v>#N/A</v>
      </c>
      <c r="AJ41" s="91" t="e">
        <f t="shared" ca="1" si="14"/>
        <v>#N/A</v>
      </c>
      <c r="AK41" s="91" t="e">
        <f t="shared" ca="1" si="15"/>
        <v>#N/A</v>
      </c>
    </row>
    <row r="42" spans="1:37" ht="25.5" customHeight="1" x14ac:dyDescent="0.25">
      <c r="A42" s="51">
        <f>'OSNOVNA PLAČA'!A36</f>
        <v>27</v>
      </c>
      <c r="B42" s="159" t="str">
        <f>IF(LEN('OSNOVNA PLAČA'!B36)&gt;0,'OSNOVNA PLAČA'!B36,"")</f>
        <v>A27</v>
      </c>
      <c r="C42" s="52">
        <f>IF(LEN(B42)&gt;0,'OSNOVNA PLAČA'!C36,"")</f>
        <v>0</v>
      </c>
      <c r="D42" s="54">
        <f>IF(LEN(B42)&gt;0,'OSNOVNA PLAČA'!D36,"")</f>
        <v>0</v>
      </c>
      <c r="E42" s="175">
        <f>IF(LEN(B42)&gt;0,SUM('OBRAČUNANA OSNOVNA PLAČA'!E36:J36),"")</f>
        <v>0</v>
      </c>
      <c r="F42" s="55"/>
      <c r="G42" s="55"/>
      <c r="H42" s="55"/>
      <c r="I42" s="55"/>
      <c r="J42" s="55"/>
      <c r="K42" s="176">
        <f t="shared" si="4"/>
        <v>0</v>
      </c>
      <c r="L42" s="120">
        <f t="shared" si="16"/>
        <v>0</v>
      </c>
      <c r="M42" s="120">
        <f t="shared" si="17"/>
        <v>0</v>
      </c>
      <c r="N42" s="120">
        <f t="shared" si="5"/>
        <v>0</v>
      </c>
      <c r="O42" s="120">
        <f t="shared" si="18"/>
        <v>0</v>
      </c>
      <c r="P42" s="177">
        <f t="shared" si="6"/>
        <v>0</v>
      </c>
      <c r="Q42" s="177">
        <f>IF(LEN(B42)&gt;0,2*'OSNOVNA PLAČA'!E36,"")</f>
        <v>0</v>
      </c>
      <c r="R42" s="178"/>
      <c r="AA42" s="157">
        <f>ROW()</f>
        <v>42</v>
      </c>
      <c r="AB42" s="91" t="e">
        <f t="shared" ca="1" si="7"/>
        <v>#N/A</v>
      </c>
      <c r="AC42" s="91" t="e">
        <f t="shared" ca="1" si="8"/>
        <v>#N/A</v>
      </c>
      <c r="AD42" s="92" t="e">
        <f t="shared" ca="1" si="9"/>
        <v>#N/A</v>
      </c>
      <c r="AE42" s="91" t="e">
        <f t="shared" ca="1" si="10"/>
        <v>#N/A</v>
      </c>
      <c r="AF42" s="92" t="e">
        <f t="shared" ca="1" si="11"/>
        <v>#N/A</v>
      </c>
      <c r="AG42" s="91" t="e">
        <f t="shared" ca="1" si="11"/>
        <v>#N/A</v>
      </c>
      <c r="AH42" s="91" t="e">
        <f t="shared" ca="1" si="12"/>
        <v>#N/A</v>
      </c>
      <c r="AI42" s="93" t="e">
        <f t="shared" ca="1" si="13"/>
        <v>#N/A</v>
      </c>
      <c r="AJ42" s="91" t="e">
        <f t="shared" ca="1" si="14"/>
        <v>#N/A</v>
      </c>
      <c r="AK42" s="91" t="e">
        <f t="shared" ca="1" si="15"/>
        <v>#N/A</v>
      </c>
    </row>
    <row r="43" spans="1:37" ht="25.5" customHeight="1" x14ac:dyDescent="0.25">
      <c r="A43" s="51">
        <f>'OSNOVNA PLAČA'!A37</f>
        <v>28</v>
      </c>
      <c r="B43" s="159" t="str">
        <f>IF(LEN('OSNOVNA PLAČA'!B37)&gt;0,'OSNOVNA PLAČA'!B37,"")</f>
        <v>A28</v>
      </c>
      <c r="C43" s="52">
        <f>IF(LEN(B43)&gt;0,'OSNOVNA PLAČA'!C37,"")</f>
        <v>0</v>
      </c>
      <c r="D43" s="54">
        <f>IF(LEN(B43)&gt;0,'OSNOVNA PLAČA'!D37,"")</f>
        <v>0</v>
      </c>
      <c r="E43" s="175">
        <f>IF(LEN(B43)&gt;0,SUM('OBRAČUNANA OSNOVNA PLAČA'!E37:J37),"")</f>
        <v>0</v>
      </c>
      <c r="F43" s="55"/>
      <c r="G43" s="55"/>
      <c r="H43" s="55"/>
      <c r="I43" s="55"/>
      <c r="J43" s="55"/>
      <c r="K43" s="176">
        <f t="shared" si="4"/>
        <v>0</v>
      </c>
      <c r="L43" s="120">
        <f t="shared" si="16"/>
        <v>0</v>
      </c>
      <c r="M43" s="120">
        <f t="shared" si="17"/>
        <v>0</v>
      </c>
      <c r="N43" s="120">
        <f t="shared" si="5"/>
        <v>0</v>
      </c>
      <c r="O43" s="120">
        <f t="shared" si="18"/>
        <v>0</v>
      </c>
      <c r="P43" s="177">
        <f t="shared" si="6"/>
        <v>0</v>
      </c>
      <c r="Q43" s="177">
        <f>IF(LEN(B43)&gt;0,2*'OSNOVNA PLAČA'!E37,"")</f>
        <v>0</v>
      </c>
      <c r="R43" s="178"/>
      <c r="AA43" s="157">
        <f>ROW()</f>
        <v>43</v>
      </c>
      <c r="AB43" s="91" t="e">
        <f t="shared" ca="1" si="7"/>
        <v>#N/A</v>
      </c>
      <c r="AC43" s="91" t="e">
        <f t="shared" ca="1" si="8"/>
        <v>#N/A</v>
      </c>
      <c r="AD43" s="92" t="e">
        <f t="shared" ca="1" si="9"/>
        <v>#N/A</v>
      </c>
      <c r="AE43" s="91" t="e">
        <f t="shared" ca="1" si="10"/>
        <v>#N/A</v>
      </c>
      <c r="AF43" s="92" t="e">
        <f t="shared" ca="1" si="11"/>
        <v>#N/A</v>
      </c>
      <c r="AG43" s="91" t="e">
        <f t="shared" ca="1" si="11"/>
        <v>#N/A</v>
      </c>
      <c r="AH43" s="91" t="e">
        <f t="shared" ca="1" si="12"/>
        <v>#N/A</v>
      </c>
      <c r="AI43" s="93" t="e">
        <f t="shared" ca="1" si="13"/>
        <v>#N/A</v>
      </c>
      <c r="AJ43" s="91" t="e">
        <f t="shared" ca="1" si="14"/>
        <v>#N/A</v>
      </c>
      <c r="AK43" s="91" t="e">
        <f t="shared" ca="1" si="15"/>
        <v>#N/A</v>
      </c>
    </row>
    <row r="44" spans="1:37" ht="25.5" customHeight="1" x14ac:dyDescent="0.25">
      <c r="A44" s="51">
        <f>'OSNOVNA PLAČA'!A38</f>
        <v>29</v>
      </c>
      <c r="B44" s="159" t="str">
        <f>IF(LEN('OSNOVNA PLAČA'!B38)&gt;0,'OSNOVNA PLAČA'!B38,"")</f>
        <v>A29</v>
      </c>
      <c r="C44" s="52">
        <f>IF(LEN(B44)&gt;0,'OSNOVNA PLAČA'!C38,"")</f>
        <v>0</v>
      </c>
      <c r="D44" s="54">
        <f>IF(LEN(B44)&gt;0,'OSNOVNA PLAČA'!D38,"")</f>
        <v>0</v>
      </c>
      <c r="E44" s="175">
        <f>IF(LEN(B44)&gt;0,SUM('OBRAČUNANA OSNOVNA PLAČA'!E38:J38),"")</f>
        <v>0</v>
      </c>
      <c r="F44" s="55"/>
      <c r="G44" s="55"/>
      <c r="H44" s="55"/>
      <c r="I44" s="55"/>
      <c r="J44" s="55"/>
      <c r="K44" s="176">
        <f t="shared" si="4"/>
        <v>0</v>
      </c>
      <c r="L44" s="120">
        <f t="shared" si="16"/>
        <v>0</v>
      </c>
      <c r="M44" s="120">
        <f t="shared" si="17"/>
        <v>0</v>
      </c>
      <c r="N44" s="120">
        <f t="shared" si="5"/>
        <v>0</v>
      </c>
      <c r="O44" s="120">
        <f t="shared" si="18"/>
        <v>0</v>
      </c>
      <c r="P44" s="177">
        <f t="shared" si="6"/>
        <v>0</v>
      </c>
      <c r="Q44" s="177">
        <f>IF(LEN(B44)&gt;0,2*'OSNOVNA PLAČA'!E38,"")</f>
        <v>0</v>
      </c>
      <c r="R44" s="178"/>
      <c r="AA44" s="157">
        <f>ROW()</f>
        <v>44</v>
      </c>
      <c r="AB44" s="91" t="e">
        <f t="shared" ca="1" si="7"/>
        <v>#N/A</v>
      </c>
      <c r="AC44" s="91" t="e">
        <f t="shared" ca="1" si="8"/>
        <v>#N/A</v>
      </c>
      <c r="AD44" s="92" t="e">
        <f t="shared" ca="1" si="9"/>
        <v>#N/A</v>
      </c>
      <c r="AE44" s="91" t="e">
        <f t="shared" ca="1" si="10"/>
        <v>#N/A</v>
      </c>
      <c r="AF44" s="92" t="e">
        <f t="shared" ca="1" si="11"/>
        <v>#N/A</v>
      </c>
      <c r="AG44" s="91" t="e">
        <f t="shared" ca="1" si="11"/>
        <v>#N/A</v>
      </c>
      <c r="AH44" s="91" t="e">
        <f t="shared" ca="1" si="12"/>
        <v>#N/A</v>
      </c>
      <c r="AI44" s="93" t="e">
        <f t="shared" ca="1" si="13"/>
        <v>#N/A</v>
      </c>
      <c r="AJ44" s="91" t="e">
        <f t="shared" ca="1" si="14"/>
        <v>#N/A</v>
      </c>
      <c r="AK44" s="91" t="e">
        <f t="shared" ca="1" si="15"/>
        <v>#N/A</v>
      </c>
    </row>
    <row r="45" spans="1:37" ht="25.5" customHeight="1" x14ac:dyDescent="0.25">
      <c r="A45" s="51">
        <f>'OSNOVNA PLAČA'!A39</f>
        <v>30</v>
      </c>
      <c r="B45" s="159" t="str">
        <f>IF(LEN('OSNOVNA PLAČA'!B39)&gt;0,'OSNOVNA PLAČA'!B39,"")</f>
        <v>A30</v>
      </c>
      <c r="C45" s="52">
        <f>IF(LEN(B45)&gt;0,'OSNOVNA PLAČA'!C39,"")</f>
        <v>0</v>
      </c>
      <c r="D45" s="54">
        <f>IF(LEN(B45)&gt;0,'OSNOVNA PLAČA'!D39,"")</f>
        <v>0</v>
      </c>
      <c r="E45" s="175">
        <f>IF(LEN(B45)&gt;0,SUM('OBRAČUNANA OSNOVNA PLAČA'!E39:J39),"")</f>
        <v>0</v>
      </c>
      <c r="F45" s="55"/>
      <c r="G45" s="55"/>
      <c r="H45" s="55"/>
      <c r="I45" s="55"/>
      <c r="J45" s="55"/>
      <c r="K45" s="176">
        <f t="shared" si="4"/>
        <v>0</v>
      </c>
      <c r="L45" s="120">
        <f t="shared" si="16"/>
        <v>0</v>
      </c>
      <c r="M45" s="120">
        <f t="shared" si="17"/>
        <v>0</v>
      </c>
      <c r="N45" s="120">
        <f t="shared" si="5"/>
        <v>0</v>
      </c>
      <c r="O45" s="120">
        <f t="shared" si="18"/>
        <v>0</v>
      </c>
      <c r="P45" s="177">
        <f t="shared" si="6"/>
        <v>0</v>
      </c>
      <c r="Q45" s="177">
        <f>IF(LEN(B45)&gt;0,2*'OSNOVNA PLAČA'!E39,"")</f>
        <v>0</v>
      </c>
      <c r="R45" s="178"/>
      <c r="AA45" s="157">
        <f>ROW()</f>
        <v>45</v>
      </c>
      <c r="AB45" s="91" t="e">
        <f t="shared" ca="1" si="7"/>
        <v>#N/A</v>
      </c>
      <c r="AC45" s="91" t="e">
        <f t="shared" ca="1" si="8"/>
        <v>#N/A</v>
      </c>
      <c r="AD45" s="92" t="e">
        <f t="shared" ca="1" si="9"/>
        <v>#N/A</v>
      </c>
      <c r="AE45" s="91" t="e">
        <f t="shared" ca="1" si="10"/>
        <v>#N/A</v>
      </c>
      <c r="AF45" s="92" t="e">
        <f t="shared" ca="1" si="11"/>
        <v>#N/A</v>
      </c>
      <c r="AG45" s="91" t="e">
        <f t="shared" ca="1" si="11"/>
        <v>#N/A</v>
      </c>
      <c r="AH45" s="91" t="e">
        <f t="shared" ca="1" si="12"/>
        <v>#N/A</v>
      </c>
      <c r="AI45" s="93" t="e">
        <f t="shared" ca="1" si="13"/>
        <v>#N/A</v>
      </c>
      <c r="AJ45" s="91" t="e">
        <f t="shared" ca="1" si="14"/>
        <v>#N/A</v>
      </c>
      <c r="AK45" s="91" t="e">
        <f t="shared" ca="1" si="15"/>
        <v>#N/A</v>
      </c>
    </row>
    <row r="46" spans="1:37" ht="25.5" customHeight="1" x14ac:dyDescent="0.25">
      <c r="A46" s="51">
        <f>'OSNOVNA PLAČA'!A40</f>
        <v>31</v>
      </c>
      <c r="B46" s="159" t="str">
        <f>IF(LEN('OSNOVNA PLAČA'!B40)&gt;0,'OSNOVNA PLAČA'!B40,"")</f>
        <v>A31</v>
      </c>
      <c r="C46" s="52">
        <f>IF(LEN(B46)&gt;0,'OSNOVNA PLAČA'!C40,"")</f>
        <v>0</v>
      </c>
      <c r="D46" s="54">
        <f>IF(LEN(B46)&gt;0,'OSNOVNA PLAČA'!D40,"")</f>
        <v>0</v>
      </c>
      <c r="E46" s="175">
        <f>IF(LEN(B46)&gt;0,SUM('OBRAČUNANA OSNOVNA PLAČA'!E40:J40),"")</f>
        <v>0</v>
      </c>
      <c r="F46" s="55"/>
      <c r="G46" s="55"/>
      <c r="H46" s="55"/>
      <c r="I46" s="55"/>
      <c r="J46" s="55"/>
      <c r="K46" s="176">
        <f t="shared" si="4"/>
        <v>0</v>
      </c>
      <c r="L46" s="120">
        <f t="shared" si="16"/>
        <v>0</v>
      </c>
      <c r="M46" s="120">
        <f t="shared" si="17"/>
        <v>0</v>
      </c>
      <c r="N46" s="120">
        <f t="shared" si="5"/>
        <v>0</v>
      </c>
      <c r="O46" s="120">
        <f t="shared" si="18"/>
        <v>0</v>
      </c>
      <c r="P46" s="177">
        <f t="shared" si="6"/>
        <v>0</v>
      </c>
      <c r="Q46" s="177">
        <f>IF(LEN(B46)&gt;0,2*'OSNOVNA PLAČA'!E40,"")</f>
        <v>0</v>
      </c>
      <c r="R46" s="178"/>
      <c r="AA46" s="157">
        <f>ROW()</f>
        <v>46</v>
      </c>
      <c r="AB46" s="91" t="e">
        <f t="shared" ca="1" si="7"/>
        <v>#N/A</v>
      </c>
      <c r="AC46" s="91" t="e">
        <f t="shared" ca="1" si="8"/>
        <v>#N/A</v>
      </c>
      <c r="AD46" s="92" t="e">
        <f t="shared" ca="1" si="9"/>
        <v>#N/A</v>
      </c>
      <c r="AE46" s="91" t="e">
        <f t="shared" ca="1" si="10"/>
        <v>#N/A</v>
      </c>
      <c r="AF46" s="92" t="e">
        <f t="shared" ca="1" si="11"/>
        <v>#N/A</v>
      </c>
      <c r="AG46" s="91" t="e">
        <f t="shared" ca="1" si="11"/>
        <v>#N/A</v>
      </c>
      <c r="AH46" s="91" t="e">
        <f t="shared" ca="1" si="12"/>
        <v>#N/A</v>
      </c>
      <c r="AI46" s="93" t="e">
        <f t="shared" ca="1" si="13"/>
        <v>#N/A</v>
      </c>
      <c r="AJ46" s="91" t="e">
        <f t="shared" ca="1" si="14"/>
        <v>#N/A</v>
      </c>
      <c r="AK46" s="91" t="e">
        <f t="shared" ca="1" si="15"/>
        <v>#N/A</v>
      </c>
    </row>
    <row r="47" spans="1:37" ht="25.5" customHeight="1" x14ac:dyDescent="0.25">
      <c r="A47" s="51">
        <f>'OSNOVNA PLAČA'!A41</f>
        <v>32</v>
      </c>
      <c r="B47" s="159" t="str">
        <f>IF(LEN('OSNOVNA PLAČA'!B41)&gt;0,'OSNOVNA PLAČA'!B41,"")</f>
        <v>A32</v>
      </c>
      <c r="C47" s="52">
        <f>IF(LEN(B47)&gt;0,'OSNOVNA PLAČA'!C41,"")</f>
        <v>0</v>
      </c>
      <c r="D47" s="54">
        <f>IF(LEN(B47)&gt;0,'OSNOVNA PLAČA'!D41,"")</f>
        <v>0</v>
      </c>
      <c r="E47" s="175">
        <f>IF(LEN(B47)&gt;0,SUM('OBRAČUNANA OSNOVNA PLAČA'!E41:J41),"")</f>
        <v>0</v>
      </c>
      <c r="F47" s="55"/>
      <c r="G47" s="55"/>
      <c r="H47" s="55"/>
      <c r="I47" s="55"/>
      <c r="J47" s="55"/>
      <c r="K47" s="176">
        <f t="shared" si="4"/>
        <v>0</v>
      </c>
      <c r="L47" s="120">
        <f t="shared" si="16"/>
        <v>0</v>
      </c>
      <c r="M47" s="120">
        <f t="shared" si="17"/>
        <v>0</v>
      </c>
      <c r="N47" s="120">
        <f t="shared" si="5"/>
        <v>0</v>
      </c>
      <c r="O47" s="120">
        <f t="shared" si="18"/>
        <v>0</v>
      </c>
      <c r="P47" s="177">
        <f t="shared" si="6"/>
        <v>0</v>
      </c>
      <c r="Q47" s="177">
        <f>IF(LEN(B47)&gt;0,2*'OSNOVNA PLAČA'!E41,"")</f>
        <v>0</v>
      </c>
      <c r="R47" s="178"/>
      <c r="AA47" s="157">
        <f>ROW()</f>
        <v>47</v>
      </c>
      <c r="AB47" s="91" t="e">
        <f t="shared" ca="1" si="7"/>
        <v>#N/A</v>
      </c>
      <c r="AC47" s="91" t="e">
        <f t="shared" ca="1" si="8"/>
        <v>#N/A</v>
      </c>
      <c r="AD47" s="92" t="e">
        <f t="shared" ca="1" si="9"/>
        <v>#N/A</v>
      </c>
      <c r="AE47" s="91" t="e">
        <f t="shared" ca="1" si="10"/>
        <v>#N/A</v>
      </c>
      <c r="AF47" s="92" t="e">
        <f t="shared" ca="1" si="11"/>
        <v>#N/A</v>
      </c>
      <c r="AG47" s="91" t="e">
        <f t="shared" ca="1" si="11"/>
        <v>#N/A</v>
      </c>
      <c r="AH47" s="91" t="e">
        <f t="shared" ca="1" si="12"/>
        <v>#N/A</v>
      </c>
      <c r="AI47" s="93" t="e">
        <f t="shared" ca="1" si="13"/>
        <v>#N/A</v>
      </c>
      <c r="AJ47" s="91" t="e">
        <f t="shared" ca="1" si="14"/>
        <v>#N/A</v>
      </c>
      <c r="AK47" s="91" t="e">
        <f t="shared" ca="1" si="15"/>
        <v>#N/A</v>
      </c>
    </row>
    <row r="48" spans="1:37" ht="25.5" customHeight="1" x14ac:dyDescent="0.25">
      <c r="A48" s="51">
        <f>'OSNOVNA PLAČA'!A42</f>
        <v>33</v>
      </c>
      <c r="B48" s="159" t="str">
        <f>IF(LEN('OSNOVNA PLAČA'!B42)&gt;0,'OSNOVNA PLAČA'!B42,"")</f>
        <v>A33</v>
      </c>
      <c r="C48" s="52">
        <f>IF(LEN(B48)&gt;0,'OSNOVNA PLAČA'!C42,"")</f>
        <v>0</v>
      </c>
      <c r="D48" s="54">
        <f>IF(LEN(B48)&gt;0,'OSNOVNA PLAČA'!D42,"")</f>
        <v>0</v>
      </c>
      <c r="E48" s="175">
        <f>IF(LEN(B48)&gt;0,SUM('OBRAČUNANA OSNOVNA PLAČA'!E42:J42),"")</f>
        <v>0</v>
      </c>
      <c r="F48" s="55"/>
      <c r="G48" s="55"/>
      <c r="H48" s="55"/>
      <c r="I48" s="55"/>
      <c r="J48" s="55"/>
      <c r="K48" s="176">
        <f t="shared" si="4"/>
        <v>0</v>
      </c>
      <c r="L48" s="120">
        <f t="shared" si="16"/>
        <v>0</v>
      </c>
      <c r="M48" s="120">
        <f t="shared" si="17"/>
        <v>0</v>
      </c>
      <c r="N48" s="120">
        <f t="shared" si="5"/>
        <v>0</v>
      </c>
      <c r="O48" s="120">
        <f t="shared" si="18"/>
        <v>0</v>
      </c>
      <c r="P48" s="177">
        <f t="shared" si="6"/>
        <v>0</v>
      </c>
      <c r="Q48" s="177">
        <f>IF(LEN(B48)&gt;0,2*'OSNOVNA PLAČA'!E42,"")</f>
        <v>0</v>
      </c>
      <c r="R48" s="178"/>
      <c r="AA48" s="157">
        <f>ROW()</f>
        <v>48</v>
      </c>
      <c r="AB48" s="91" t="e">
        <f t="shared" ca="1" si="7"/>
        <v>#N/A</v>
      </c>
      <c r="AC48" s="91" t="e">
        <f t="shared" ca="1" si="8"/>
        <v>#N/A</v>
      </c>
      <c r="AD48" s="92" t="e">
        <f t="shared" ca="1" si="9"/>
        <v>#N/A</v>
      </c>
      <c r="AE48" s="91" t="e">
        <f t="shared" ca="1" si="10"/>
        <v>#N/A</v>
      </c>
      <c r="AF48" s="92" t="e">
        <f t="shared" ca="1" si="11"/>
        <v>#N/A</v>
      </c>
      <c r="AG48" s="91" t="e">
        <f t="shared" ca="1" si="11"/>
        <v>#N/A</v>
      </c>
      <c r="AH48" s="91" t="e">
        <f t="shared" ca="1" si="12"/>
        <v>#N/A</v>
      </c>
      <c r="AI48" s="93" t="e">
        <f t="shared" ca="1" si="13"/>
        <v>#N/A</v>
      </c>
      <c r="AJ48" s="91" t="e">
        <f t="shared" ca="1" si="14"/>
        <v>#N/A</v>
      </c>
      <c r="AK48" s="91" t="e">
        <f t="shared" ca="1" si="15"/>
        <v>#N/A</v>
      </c>
    </row>
    <row r="49" spans="1:37" ht="25.5" customHeight="1" x14ac:dyDescent="0.25">
      <c r="A49" s="51">
        <f>'OSNOVNA PLAČA'!A43</f>
        <v>34</v>
      </c>
      <c r="B49" s="159" t="str">
        <f>IF(LEN('OSNOVNA PLAČA'!B43)&gt;0,'OSNOVNA PLAČA'!B43,"")</f>
        <v>A34</v>
      </c>
      <c r="C49" s="52">
        <f>IF(LEN(B49)&gt;0,'OSNOVNA PLAČA'!C43,"")</f>
        <v>0</v>
      </c>
      <c r="D49" s="54">
        <f>IF(LEN(B49)&gt;0,'OSNOVNA PLAČA'!D43,"")</f>
        <v>0</v>
      </c>
      <c r="E49" s="175">
        <f>IF(LEN(B49)&gt;0,SUM('OBRAČUNANA OSNOVNA PLAČA'!E43:J43),"")</f>
        <v>0</v>
      </c>
      <c r="F49" s="55"/>
      <c r="G49" s="55"/>
      <c r="H49" s="55"/>
      <c r="I49" s="55"/>
      <c r="J49" s="55"/>
      <c r="K49" s="176">
        <f t="shared" si="4"/>
        <v>0</v>
      </c>
      <c r="L49" s="120">
        <f t="shared" si="16"/>
        <v>0</v>
      </c>
      <c r="M49" s="120">
        <f t="shared" si="17"/>
        <v>0</v>
      </c>
      <c r="N49" s="120">
        <f t="shared" si="5"/>
        <v>0</v>
      </c>
      <c r="O49" s="120">
        <f t="shared" si="18"/>
        <v>0</v>
      </c>
      <c r="P49" s="177">
        <f t="shared" si="6"/>
        <v>0</v>
      </c>
      <c r="Q49" s="177">
        <f>IF(LEN(B49)&gt;0,2*'OSNOVNA PLAČA'!E43,"")</f>
        <v>0</v>
      </c>
      <c r="R49" s="178"/>
      <c r="AA49" s="157">
        <f>ROW()</f>
        <v>49</v>
      </c>
      <c r="AB49" s="91" t="e">
        <f t="shared" ca="1" si="7"/>
        <v>#N/A</v>
      </c>
      <c r="AC49" s="91" t="e">
        <f t="shared" ca="1" si="8"/>
        <v>#N/A</v>
      </c>
      <c r="AD49" s="92" t="e">
        <f t="shared" ca="1" si="9"/>
        <v>#N/A</v>
      </c>
      <c r="AE49" s="91" t="e">
        <f t="shared" ca="1" si="10"/>
        <v>#N/A</v>
      </c>
      <c r="AF49" s="92" t="e">
        <f t="shared" ca="1" si="11"/>
        <v>#N/A</v>
      </c>
      <c r="AG49" s="91" t="e">
        <f t="shared" ca="1" si="11"/>
        <v>#N/A</v>
      </c>
      <c r="AH49" s="91" t="e">
        <f t="shared" ca="1" si="12"/>
        <v>#N/A</v>
      </c>
      <c r="AI49" s="93" t="e">
        <f t="shared" ca="1" si="13"/>
        <v>#N/A</v>
      </c>
      <c r="AJ49" s="91" t="e">
        <f t="shared" ca="1" si="14"/>
        <v>#N/A</v>
      </c>
      <c r="AK49" s="91" t="e">
        <f t="shared" ca="1" si="15"/>
        <v>#N/A</v>
      </c>
    </row>
    <row r="50" spans="1:37" ht="25.5" customHeight="1" x14ac:dyDescent="0.25">
      <c r="A50" s="51">
        <f>'OSNOVNA PLAČA'!A44</f>
        <v>35</v>
      </c>
      <c r="B50" s="159" t="str">
        <f>IF(LEN('OSNOVNA PLAČA'!B44)&gt;0,'OSNOVNA PLAČA'!B44,"")</f>
        <v>A35</v>
      </c>
      <c r="C50" s="52">
        <f>IF(LEN(B50)&gt;0,'OSNOVNA PLAČA'!C44,"")</f>
        <v>0</v>
      </c>
      <c r="D50" s="54">
        <f>IF(LEN(B50)&gt;0,'OSNOVNA PLAČA'!D44,"")</f>
        <v>0</v>
      </c>
      <c r="E50" s="175">
        <f>IF(LEN(B50)&gt;0,SUM('OBRAČUNANA OSNOVNA PLAČA'!E44:J44),"")</f>
        <v>0</v>
      </c>
      <c r="F50" s="55"/>
      <c r="G50" s="55"/>
      <c r="H50" s="55"/>
      <c r="I50" s="55"/>
      <c r="J50" s="55"/>
      <c r="K50" s="176">
        <f t="shared" si="4"/>
        <v>0</v>
      </c>
      <c r="L50" s="120">
        <f t="shared" si="16"/>
        <v>0</v>
      </c>
      <c r="M50" s="120">
        <f t="shared" si="17"/>
        <v>0</v>
      </c>
      <c r="N50" s="120">
        <f t="shared" si="5"/>
        <v>0</v>
      </c>
      <c r="O50" s="120">
        <f t="shared" si="18"/>
        <v>0</v>
      </c>
      <c r="P50" s="177">
        <f t="shared" si="6"/>
        <v>0</v>
      </c>
      <c r="Q50" s="177">
        <f>IF(LEN(B50)&gt;0,2*'OSNOVNA PLAČA'!E44,"")</f>
        <v>0</v>
      </c>
      <c r="R50" s="178"/>
      <c r="AA50" s="157">
        <f>ROW()</f>
        <v>50</v>
      </c>
      <c r="AB50" s="91" t="e">
        <f t="shared" ca="1" si="7"/>
        <v>#N/A</v>
      </c>
      <c r="AC50" s="91" t="e">
        <f t="shared" ca="1" si="8"/>
        <v>#N/A</v>
      </c>
      <c r="AD50" s="92" t="e">
        <f t="shared" ca="1" si="9"/>
        <v>#N/A</v>
      </c>
      <c r="AE50" s="91" t="e">
        <f t="shared" ca="1" si="10"/>
        <v>#N/A</v>
      </c>
      <c r="AF50" s="92" t="e">
        <f t="shared" ca="1" si="11"/>
        <v>#N/A</v>
      </c>
      <c r="AG50" s="91" t="e">
        <f t="shared" ca="1" si="11"/>
        <v>#N/A</v>
      </c>
      <c r="AH50" s="91" t="e">
        <f t="shared" ca="1" si="12"/>
        <v>#N/A</v>
      </c>
      <c r="AI50" s="93" t="e">
        <f t="shared" ca="1" si="13"/>
        <v>#N/A</v>
      </c>
      <c r="AJ50" s="91" t="e">
        <f t="shared" ca="1" si="14"/>
        <v>#N/A</v>
      </c>
      <c r="AK50" s="91" t="e">
        <f t="shared" ca="1" si="15"/>
        <v>#N/A</v>
      </c>
    </row>
    <row r="51" spans="1:37" ht="25.5" customHeight="1" x14ac:dyDescent="0.25">
      <c r="A51" s="51">
        <f>'OSNOVNA PLAČA'!A45</f>
        <v>36</v>
      </c>
      <c r="B51" s="159" t="str">
        <f>IF(LEN('OSNOVNA PLAČA'!B45)&gt;0,'OSNOVNA PLAČA'!B45,"")</f>
        <v>A36</v>
      </c>
      <c r="C51" s="52">
        <f>IF(LEN(B51)&gt;0,'OSNOVNA PLAČA'!C45,"")</f>
        <v>0</v>
      </c>
      <c r="D51" s="54">
        <f>IF(LEN(B51)&gt;0,'OSNOVNA PLAČA'!D45,"")</f>
        <v>0</v>
      </c>
      <c r="E51" s="175">
        <f>IF(LEN(B51)&gt;0,SUM('OBRAČUNANA OSNOVNA PLAČA'!E45:J45),"")</f>
        <v>0</v>
      </c>
      <c r="F51" s="55"/>
      <c r="G51" s="55"/>
      <c r="H51" s="55"/>
      <c r="I51" s="55"/>
      <c r="J51" s="55"/>
      <c r="K51" s="176">
        <f t="shared" si="4"/>
        <v>0</v>
      </c>
      <c r="L51" s="120">
        <f t="shared" si="16"/>
        <v>0</v>
      </c>
      <c r="M51" s="120">
        <f t="shared" si="17"/>
        <v>0</v>
      </c>
      <c r="N51" s="120">
        <f t="shared" si="5"/>
        <v>0</v>
      </c>
      <c r="O51" s="120">
        <f t="shared" si="18"/>
        <v>0</v>
      </c>
      <c r="P51" s="177">
        <f t="shared" si="6"/>
        <v>0</v>
      </c>
      <c r="Q51" s="177">
        <f>IF(LEN(B51)&gt;0,2*'OSNOVNA PLAČA'!E45,"")</f>
        <v>0</v>
      </c>
      <c r="R51" s="178"/>
      <c r="AA51" s="157">
        <f>ROW()</f>
        <v>51</v>
      </c>
      <c r="AB51" s="91" t="e">
        <f t="shared" ca="1" si="7"/>
        <v>#N/A</v>
      </c>
      <c r="AC51" s="91" t="e">
        <f t="shared" ca="1" si="8"/>
        <v>#N/A</v>
      </c>
      <c r="AD51" s="92" t="e">
        <f t="shared" ca="1" si="9"/>
        <v>#N/A</v>
      </c>
      <c r="AE51" s="91" t="e">
        <f t="shared" ca="1" si="10"/>
        <v>#N/A</v>
      </c>
      <c r="AF51" s="92" t="e">
        <f t="shared" ca="1" si="11"/>
        <v>#N/A</v>
      </c>
      <c r="AG51" s="91" t="e">
        <f t="shared" ca="1" si="11"/>
        <v>#N/A</v>
      </c>
      <c r="AH51" s="91" t="e">
        <f t="shared" ca="1" si="12"/>
        <v>#N/A</v>
      </c>
      <c r="AI51" s="93" t="e">
        <f t="shared" ca="1" si="13"/>
        <v>#N/A</v>
      </c>
      <c r="AJ51" s="91" t="e">
        <f t="shared" ca="1" si="14"/>
        <v>#N/A</v>
      </c>
      <c r="AK51" s="91" t="e">
        <f t="shared" ca="1" si="15"/>
        <v>#N/A</v>
      </c>
    </row>
    <row r="52" spans="1:37" ht="25.5" customHeight="1" x14ac:dyDescent="0.25">
      <c r="A52" s="51">
        <f>'OSNOVNA PLAČA'!A46</f>
        <v>37</v>
      </c>
      <c r="B52" s="159" t="str">
        <f>IF(LEN('OSNOVNA PLAČA'!B46)&gt;0,'OSNOVNA PLAČA'!B46,"")</f>
        <v>A37</v>
      </c>
      <c r="C52" s="52">
        <f>IF(LEN(B52)&gt;0,'OSNOVNA PLAČA'!C46,"")</f>
        <v>0</v>
      </c>
      <c r="D52" s="54">
        <f>IF(LEN(B52)&gt;0,'OSNOVNA PLAČA'!D46,"")</f>
        <v>0</v>
      </c>
      <c r="E52" s="175">
        <f>IF(LEN(B52)&gt;0,SUM('OBRAČUNANA OSNOVNA PLAČA'!E46:J46),"")</f>
        <v>0</v>
      </c>
      <c r="F52" s="55"/>
      <c r="G52" s="55"/>
      <c r="H52" s="55"/>
      <c r="I52" s="55"/>
      <c r="J52" s="55"/>
      <c r="K52" s="176">
        <f t="shared" si="4"/>
        <v>0</v>
      </c>
      <c r="L52" s="120">
        <f t="shared" si="16"/>
        <v>0</v>
      </c>
      <c r="M52" s="120">
        <f t="shared" si="17"/>
        <v>0</v>
      </c>
      <c r="N52" s="120">
        <f t="shared" si="5"/>
        <v>0</v>
      </c>
      <c r="O52" s="120">
        <f t="shared" si="18"/>
        <v>0</v>
      </c>
      <c r="P52" s="177">
        <f t="shared" si="6"/>
        <v>0</v>
      </c>
      <c r="Q52" s="177">
        <f>IF(LEN(B52)&gt;0,2*'OSNOVNA PLAČA'!E46,"")</f>
        <v>0</v>
      </c>
      <c r="R52" s="178"/>
      <c r="AA52" s="157">
        <f>ROW()</f>
        <v>52</v>
      </c>
      <c r="AB52" s="91" t="e">
        <f t="shared" ca="1" si="7"/>
        <v>#N/A</v>
      </c>
      <c r="AC52" s="91" t="e">
        <f t="shared" ca="1" si="8"/>
        <v>#N/A</v>
      </c>
      <c r="AD52" s="92" t="e">
        <f t="shared" ca="1" si="9"/>
        <v>#N/A</v>
      </c>
      <c r="AE52" s="91" t="e">
        <f t="shared" ca="1" si="10"/>
        <v>#N/A</v>
      </c>
      <c r="AF52" s="92" t="e">
        <f t="shared" ca="1" si="11"/>
        <v>#N/A</v>
      </c>
      <c r="AG52" s="91" t="e">
        <f t="shared" ca="1" si="11"/>
        <v>#N/A</v>
      </c>
      <c r="AH52" s="91" t="e">
        <f t="shared" ca="1" si="12"/>
        <v>#N/A</v>
      </c>
      <c r="AI52" s="93" t="e">
        <f t="shared" ca="1" si="13"/>
        <v>#N/A</v>
      </c>
      <c r="AJ52" s="91" t="e">
        <f t="shared" ca="1" si="14"/>
        <v>#N/A</v>
      </c>
      <c r="AK52" s="91" t="e">
        <f t="shared" ca="1" si="15"/>
        <v>#N/A</v>
      </c>
    </row>
    <row r="53" spans="1:37" ht="25.5" customHeight="1" x14ac:dyDescent="0.25">
      <c r="A53" s="51">
        <f>'OSNOVNA PLAČA'!A47</f>
        <v>38</v>
      </c>
      <c r="B53" s="159" t="str">
        <f>IF(LEN('OSNOVNA PLAČA'!B47)&gt;0,'OSNOVNA PLAČA'!B47,"")</f>
        <v>A38</v>
      </c>
      <c r="C53" s="52">
        <f>IF(LEN(B53)&gt;0,'OSNOVNA PLAČA'!C47,"")</f>
        <v>0</v>
      </c>
      <c r="D53" s="54">
        <f>IF(LEN(B53)&gt;0,'OSNOVNA PLAČA'!D47,"")</f>
        <v>0</v>
      </c>
      <c r="E53" s="175">
        <f>IF(LEN(B53)&gt;0,SUM('OBRAČUNANA OSNOVNA PLAČA'!E47:J47),"")</f>
        <v>0</v>
      </c>
      <c r="F53" s="55"/>
      <c r="G53" s="55"/>
      <c r="H53" s="55"/>
      <c r="I53" s="55"/>
      <c r="J53" s="55"/>
      <c r="K53" s="176">
        <f t="shared" si="4"/>
        <v>0</v>
      </c>
      <c r="L53" s="120">
        <f t="shared" si="16"/>
        <v>0</v>
      </c>
      <c r="M53" s="120">
        <f t="shared" si="17"/>
        <v>0</v>
      </c>
      <c r="N53" s="120">
        <f t="shared" si="5"/>
        <v>0</v>
      </c>
      <c r="O53" s="120">
        <f t="shared" si="18"/>
        <v>0</v>
      </c>
      <c r="P53" s="177">
        <f t="shared" si="6"/>
        <v>0</v>
      </c>
      <c r="Q53" s="177">
        <f>IF(LEN(B53)&gt;0,2*'OSNOVNA PLAČA'!E47,"")</f>
        <v>0</v>
      </c>
      <c r="R53" s="178"/>
      <c r="AA53" s="157">
        <f>ROW()</f>
        <v>53</v>
      </c>
      <c r="AB53" s="91" t="e">
        <f t="shared" ca="1" si="7"/>
        <v>#N/A</v>
      </c>
      <c r="AC53" s="91" t="e">
        <f t="shared" ca="1" si="8"/>
        <v>#N/A</v>
      </c>
      <c r="AD53" s="92" t="e">
        <f t="shared" ca="1" si="9"/>
        <v>#N/A</v>
      </c>
      <c r="AE53" s="91" t="e">
        <f t="shared" ca="1" si="10"/>
        <v>#N/A</v>
      </c>
      <c r="AF53" s="92" t="e">
        <f t="shared" ca="1" si="11"/>
        <v>#N/A</v>
      </c>
      <c r="AG53" s="91" t="e">
        <f t="shared" ca="1" si="11"/>
        <v>#N/A</v>
      </c>
      <c r="AH53" s="91" t="e">
        <f t="shared" ca="1" si="12"/>
        <v>#N/A</v>
      </c>
      <c r="AI53" s="93" t="e">
        <f t="shared" ca="1" si="13"/>
        <v>#N/A</v>
      </c>
      <c r="AJ53" s="91" t="e">
        <f t="shared" ca="1" si="14"/>
        <v>#N/A</v>
      </c>
      <c r="AK53" s="91" t="e">
        <f t="shared" ca="1" si="15"/>
        <v>#N/A</v>
      </c>
    </row>
    <row r="54" spans="1:37" ht="25.5" customHeight="1" x14ac:dyDescent="0.25">
      <c r="A54" s="51">
        <f>'OSNOVNA PLAČA'!A48</f>
        <v>39</v>
      </c>
      <c r="B54" s="159" t="str">
        <f>IF(LEN('OSNOVNA PLAČA'!B48)&gt;0,'OSNOVNA PLAČA'!B48,"")</f>
        <v>A39</v>
      </c>
      <c r="C54" s="52">
        <f>IF(LEN(B54)&gt;0,'OSNOVNA PLAČA'!C48,"")</f>
        <v>0</v>
      </c>
      <c r="D54" s="54">
        <f>IF(LEN(B54)&gt;0,'OSNOVNA PLAČA'!D48,"")</f>
        <v>0</v>
      </c>
      <c r="E54" s="175">
        <f>IF(LEN(B54)&gt;0,SUM('OBRAČUNANA OSNOVNA PLAČA'!E48:J48),"")</f>
        <v>0</v>
      </c>
      <c r="F54" s="55"/>
      <c r="G54" s="55"/>
      <c r="H54" s="55"/>
      <c r="I54" s="55"/>
      <c r="J54" s="55"/>
      <c r="K54" s="176">
        <f t="shared" si="4"/>
        <v>0</v>
      </c>
      <c r="L54" s="120">
        <f t="shared" si="16"/>
        <v>0</v>
      </c>
      <c r="M54" s="120">
        <f t="shared" si="17"/>
        <v>0</v>
      </c>
      <c r="N54" s="120">
        <f t="shared" si="5"/>
        <v>0</v>
      </c>
      <c r="O54" s="120">
        <f t="shared" si="18"/>
        <v>0</v>
      </c>
      <c r="P54" s="177">
        <f t="shared" si="6"/>
        <v>0</v>
      </c>
      <c r="Q54" s="177">
        <f>IF(LEN(B54)&gt;0,2*'OSNOVNA PLAČA'!E48,"")</f>
        <v>0</v>
      </c>
      <c r="R54" s="178"/>
      <c r="AA54" s="157">
        <f>ROW()</f>
        <v>54</v>
      </c>
      <c r="AB54" s="91" t="e">
        <f t="shared" ca="1" si="7"/>
        <v>#N/A</v>
      </c>
      <c r="AC54" s="91" t="e">
        <f t="shared" ca="1" si="8"/>
        <v>#N/A</v>
      </c>
      <c r="AD54" s="92" t="e">
        <f t="shared" ca="1" si="9"/>
        <v>#N/A</v>
      </c>
      <c r="AE54" s="91" t="e">
        <f t="shared" ca="1" si="10"/>
        <v>#N/A</v>
      </c>
      <c r="AF54" s="92" t="e">
        <f t="shared" ca="1" si="11"/>
        <v>#N/A</v>
      </c>
      <c r="AG54" s="91" t="e">
        <f t="shared" ca="1" si="11"/>
        <v>#N/A</v>
      </c>
      <c r="AH54" s="91" t="e">
        <f t="shared" ca="1" si="12"/>
        <v>#N/A</v>
      </c>
      <c r="AI54" s="93" t="e">
        <f t="shared" ca="1" si="13"/>
        <v>#N/A</v>
      </c>
      <c r="AJ54" s="91" t="e">
        <f t="shared" ca="1" si="14"/>
        <v>#N/A</v>
      </c>
      <c r="AK54" s="91" t="e">
        <f t="shared" ca="1" si="15"/>
        <v>#N/A</v>
      </c>
    </row>
    <row r="55" spans="1:37" ht="25.5" customHeight="1" x14ac:dyDescent="0.25">
      <c r="A55" s="51">
        <f>'OSNOVNA PLAČA'!A49</f>
        <v>40</v>
      </c>
      <c r="B55" s="159" t="str">
        <f>IF(LEN('OSNOVNA PLAČA'!B49)&gt;0,'OSNOVNA PLAČA'!B49,"")</f>
        <v>A40</v>
      </c>
      <c r="C55" s="52">
        <f>IF(LEN(B55)&gt;0,'OSNOVNA PLAČA'!C49,"")</f>
        <v>0</v>
      </c>
      <c r="D55" s="54">
        <f>IF(LEN(B55)&gt;0,'OSNOVNA PLAČA'!D49,"")</f>
        <v>0</v>
      </c>
      <c r="E55" s="175">
        <f>IF(LEN(B55)&gt;0,SUM('OBRAČUNANA OSNOVNA PLAČA'!E49:J49),"")</f>
        <v>0</v>
      </c>
      <c r="F55" s="55"/>
      <c r="G55" s="55"/>
      <c r="H55" s="55"/>
      <c r="I55" s="55"/>
      <c r="J55" s="55"/>
      <c r="K55" s="176">
        <f t="shared" si="4"/>
        <v>0</v>
      </c>
      <c r="L55" s="120">
        <f t="shared" si="16"/>
        <v>0</v>
      </c>
      <c r="M55" s="120">
        <f t="shared" si="17"/>
        <v>0</v>
      </c>
      <c r="N55" s="120">
        <f t="shared" si="5"/>
        <v>0</v>
      </c>
      <c r="O55" s="120">
        <f t="shared" si="18"/>
        <v>0</v>
      </c>
      <c r="P55" s="177">
        <f t="shared" si="6"/>
        <v>0</v>
      </c>
      <c r="Q55" s="177">
        <f>IF(LEN(B55)&gt;0,2*'OSNOVNA PLAČA'!E49,"")</f>
        <v>0</v>
      </c>
      <c r="R55" s="178"/>
      <c r="AA55" s="157">
        <f>ROW()</f>
        <v>55</v>
      </c>
      <c r="AB55" s="91" t="e">
        <f t="shared" ca="1" si="7"/>
        <v>#N/A</v>
      </c>
      <c r="AC55" s="91" t="e">
        <f t="shared" ca="1" si="8"/>
        <v>#N/A</v>
      </c>
      <c r="AD55" s="92" t="e">
        <f t="shared" ca="1" si="9"/>
        <v>#N/A</v>
      </c>
      <c r="AE55" s="91" t="e">
        <f t="shared" ca="1" si="10"/>
        <v>#N/A</v>
      </c>
      <c r="AF55" s="92" t="e">
        <f t="shared" ca="1" si="11"/>
        <v>#N/A</v>
      </c>
      <c r="AG55" s="91" t="e">
        <f t="shared" ca="1" si="11"/>
        <v>#N/A</v>
      </c>
      <c r="AH55" s="91" t="e">
        <f t="shared" ca="1" si="12"/>
        <v>#N/A</v>
      </c>
      <c r="AI55" s="93" t="e">
        <f t="shared" ca="1" si="13"/>
        <v>#N/A</v>
      </c>
      <c r="AJ55" s="91" t="e">
        <f t="shared" ca="1" si="14"/>
        <v>#N/A</v>
      </c>
      <c r="AK55" s="91" t="e">
        <f t="shared" ca="1" si="15"/>
        <v>#N/A</v>
      </c>
    </row>
    <row r="56" spans="1:37" ht="25.5" customHeight="1" x14ac:dyDescent="0.25">
      <c r="A56" s="51">
        <f>'OSNOVNA PLAČA'!A50</f>
        <v>41</v>
      </c>
      <c r="B56" s="159" t="str">
        <f>IF(LEN('OSNOVNA PLAČA'!B50)&gt;0,'OSNOVNA PLAČA'!B50,"")</f>
        <v>A41</v>
      </c>
      <c r="C56" s="52">
        <f>IF(LEN(B56)&gt;0,'OSNOVNA PLAČA'!C50,"")</f>
        <v>0</v>
      </c>
      <c r="D56" s="54">
        <f>IF(LEN(B56)&gt;0,'OSNOVNA PLAČA'!D50,"")</f>
        <v>0</v>
      </c>
      <c r="E56" s="175">
        <f>IF(LEN(B56)&gt;0,SUM('OBRAČUNANA OSNOVNA PLAČA'!E50:J50),"")</f>
        <v>0</v>
      </c>
      <c r="F56" s="55"/>
      <c r="G56" s="55"/>
      <c r="H56" s="55"/>
      <c r="I56" s="55"/>
      <c r="J56" s="55"/>
      <c r="K56" s="176">
        <f t="shared" si="4"/>
        <v>0</v>
      </c>
      <c r="L56" s="120">
        <f t="shared" si="16"/>
        <v>0</v>
      </c>
      <c r="M56" s="120">
        <f t="shared" si="17"/>
        <v>0</v>
      </c>
      <c r="N56" s="120">
        <f t="shared" si="5"/>
        <v>0</v>
      </c>
      <c r="O56" s="120">
        <f t="shared" si="18"/>
        <v>0</v>
      </c>
      <c r="P56" s="177">
        <f t="shared" si="6"/>
        <v>0</v>
      </c>
      <c r="Q56" s="177">
        <f>IF(LEN(B56)&gt;0,2*'OSNOVNA PLAČA'!E50,"")</f>
        <v>0</v>
      </c>
      <c r="R56" s="178"/>
      <c r="AA56" s="157">
        <f>ROW()</f>
        <v>56</v>
      </c>
      <c r="AB56" s="91" t="e">
        <f t="shared" ca="1" si="7"/>
        <v>#N/A</v>
      </c>
      <c r="AC56" s="91" t="e">
        <f t="shared" ca="1" si="8"/>
        <v>#N/A</v>
      </c>
      <c r="AD56" s="92" t="e">
        <f t="shared" ca="1" si="9"/>
        <v>#N/A</v>
      </c>
      <c r="AE56" s="91" t="e">
        <f t="shared" ca="1" si="10"/>
        <v>#N/A</v>
      </c>
      <c r="AF56" s="92" t="e">
        <f t="shared" ca="1" si="11"/>
        <v>#N/A</v>
      </c>
      <c r="AG56" s="91" t="e">
        <f t="shared" ca="1" si="11"/>
        <v>#N/A</v>
      </c>
      <c r="AH56" s="91" t="e">
        <f t="shared" ca="1" si="12"/>
        <v>#N/A</v>
      </c>
      <c r="AI56" s="93" t="e">
        <f t="shared" ca="1" si="13"/>
        <v>#N/A</v>
      </c>
      <c r="AJ56" s="91" t="e">
        <f t="shared" ca="1" si="14"/>
        <v>#N/A</v>
      </c>
      <c r="AK56" s="91" t="e">
        <f t="shared" ca="1" si="15"/>
        <v>#N/A</v>
      </c>
    </row>
    <row r="57" spans="1:37" ht="25.5" customHeight="1" x14ac:dyDescent="0.25">
      <c r="A57" s="51">
        <f>'OSNOVNA PLAČA'!A51</f>
        <v>42</v>
      </c>
      <c r="B57" s="159" t="str">
        <f>IF(LEN('OSNOVNA PLAČA'!B51)&gt;0,'OSNOVNA PLAČA'!B51,"")</f>
        <v>A42</v>
      </c>
      <c r="C57" s="52">
        <f>IF(LEN(B57)&gt;0,'OSNOVNA PLAČA'!C51,"")</f>
        <v>0</v>
      </c>
      <c r="D57" s="54">
        <f>IF(LEN(B57)&gt;0,'OSNOVNA PLAČA'!D51,"")</f>
        <v>0</v>
      </c>
      <c r="E57" s="175">
        <f>IF(LEN(B57)&gt;0,SUM('OBRAČUNANA OSNOVNA PLAČA'!E51:J51),"")</f>
        <v>0</v>
      </c>
      <c r="F57" s="55"/>
      <c r="G57" s="55"/>
      <c r="H57" s="55"/>
      <c r="I57" s="55"/>
      <c r="J57" s="55"/>
      <c r="K57" s="176">
        <f t="shared" si="4"/>
        <v>0</v>
      </c>
      <c r="L57" s="120">
        <f t="shared" si="16"/>
        <v>0</v>
      </c>
      <c r="M57" s="120">
        <f t="shared" si="17"/>
        <v>0</v>
      </c>
      <c r="N57" s="120">
        <f t="shared" si="5"/>
        <v>0</v>
      </c>
      <c r="O57" s="120">
        <f t="shared" si="18"/>
        <v>0</v>
      </c>
      <c r="P57" s="177">
        <f t="shared" si="6"/>
        <v>0</v>
      </c>
      <c r="Q57" s="177">
        <f>IF(LEN(B57)&gt;0,2*'OSNOVNA PLAČA'!E51,"")</f>
        <v>0</v>
      </c>
      <c r="R57" s="178"/>
      <c r="AA57" s="157">
        <f>ROW()</f>
        <v>57</v>
      </c>
      <c r="AB57" s="91" t="e">
        <f t="shared" ca="1" si="7"/>
        <v>#N/A</v>
      </c>
      <c r="AC57" s="91" t="e">
        <f t="shared" ca="1" si="8"/>
        <v>#N/A</v>
      </c>
      <c r="AD57" s="92" t="e">
        <f t="shared" ca="1" si="9"/>
        <v>#N/A</v>
      </c>
      <c r="AE57" s="91" t="e">
        <f t="shared" ca="1" si="10"/>
        <v>#N/A</v>
      </c>
      <c r="AF57" s="92" t="e">
        <f t="shared" ca="1" si="11"/>
        <v>#N/A</v>
      </c>
      <c r="AG57" s="91" t="e">
        <f t="shared" ca="1" si="11"/>
        <v>#N/A</v>
      </c>
      <c r="AH57" s="91" t="e">
        <f t="shared" ca="1" si="12"/>
        <v>#N/A</v>
      </c>
      <c r="AI57" s="93" t="e">
        <f t="shared" ca="1" si="13"/>
        <v>#N/A</v>
      </c>
      <c r="AJ57" s="91" t="e">
        <f t="shared" ca="1" si="14"/>
        <v>#N/A</v>
      </c>
      <c r="AK57" s="91" t="e">
        <f t="shared" ca="1" si="15"/>
        <v>#N/A</v>
      </c>
    </row>
    <row r="58" spans="1:37" ht="25.5" customHeight="1" x14ac:dyDescent="0.25">
      <c r="A58" s="51">
        <f>'OSNOVNA PLAČA'!A52</f>
        <v>43</v>
      </c>
      <c r="B58" s="159" t="str">
        <f>IF(LEN('OSNOVNA PLAČA'!B52)&gt;0,'OSNOVNA PLAČA'!B52,"")</f>
        <v>A43</v>
      </c>
      <c r="C58" s="52">
        <f>IF(LEN(B58)&gt;0,'OSNOVNA PLAČA'!C52,"")</f>
        <v>0</v>
      </c>
      <c r="D58" s="54">
        <f>IF(LEN(B58)&gt;0,'OSNOVNA PLAČA'!D52,"")</f>
        <v>0</v>
      </c>
      <c r="E58" s="175">
        <f>IF(LEN(B58)&gt;0,SUM('OBRAČUNANA OSNOVNA PLAČA'!E52:J52),"")</f>
        <v>0</v>
      </c>
      <c r="F58" s="55"/>
      <c r="G58" s="55"/>
      <c r="H58" s="55"/>
      <c r="I58" s="55"/>
      <c r="J58" s="55"/>
      <c r="K58" s="176">
        <f t="shared" si="4"/>
        <v>0</v>
      </c>
      <c r="L58" s="120">
        <f t="shared" si="16"/>
        <v>0</v>
      </c>
      <c r="M58" s="120">
        <f t="shared" si="17"/>
        <v>0</v>
      </c>
      <c r="N58" s="120">
        <f t="shared" si="5"/>
        <v>0</v>
      </c>
      <c r="O58" s="120">
        <f t="shared" si="18"/>
        <v>0</v>
      </c>
      <c r="P58" s="177">
        <f t="shared" si="6"/>
        <v>0</v>
      </c>
      <c r="Q58" s="177">
        <f>IF(LEN(B58)&gt;0,2*'OSNOVNA PLAČA'!E52,"")</f>
        <v>0</v>
      </c>
      <c r="R58" s="178"/>
      <c r="AA58" s="157">
        <f>ROW()</f>
        <v>58</v>
      </c>
      <c r="AB58" s="91" t="e">
        <f t="shared" ca="1" si="7"/>
        <v>#N/A</v>
      </c>
      <c r="AC58" s="91" t="e">
        <f t="shared" ca="1" si="8"/>
        <v>#N/A</v>
      </c>
      <c r="AD58" s="92" t="e">
        <f t="shared" ca="1" si="9"/>
        <v>#N/A</v>
      </c>
      <c r="AE58" s="91" t="e">
        <f t="shared" ca="1" si="10"/>
        <v>#N/A</v>
      </c>
      <c r="AF58" s="92" t="e">
        <f t="shared" ca="1" si="11"/>
        <v>#N/A</v>
      </c>
      <c r="AG58" s="91" t="e">
        <f t="shared" ca="1" si="11"/>
        <v>#N/A</v>
      </c>
      <c r="AH58" s="91" t="e">
        <f t="shared" ca="1" si="12"/>
        <v>#N/A</v>
      </c>
      <c r="AI58" s="93" t="e">
        <f t="shared" ca="1" si="13"/>
        <v>#N/A</v>
      </c>
      <c r="AJ58" s="91" t="e">
        <f t="shared" ca="1" si="14"/>
        <v>#N/A</v>
      </c>
      <c r="AK58" s="91" t="e">
        <f t="shared" ca="1" si="15"/>
        <v>#N/A</v>
      </c>
    </row>
    <row r="59" spans="1:37" ht="25.5" customHeight="1" x14ac:dyDescent="0.25">
      <c r="A59" s="51">
        <f>'OSNOVNA PLAČA'!A53</f>
        <v>44</v>
      </c>
      <c r="B59" s="159" t="str">
        <f>IF(LEN('OSNOVNA PLAČA'!B53)&gt;0,'OSNOVNA PLAČA'!B53,"")</f>
        <v>A44</v>
      </c>
      <c r="C59" s="52">
        <f>IF(LEN(B59)&gt;0,'OSNOVNA PLAČA'!C53,"")</f>
        <v>0</v>
      </c>
      <c r="D59" s="54">
        <f>IF(LEN(B59)&gt;0,'OSNOVNA PLAČA'!D53,"")</f>
        <v>0</v>
      </c>
      <c r="E59" s="175">
        <f>IF(LEN(B59)&gt;0,SUM('OBRAČUNANA OSNOVNA PLAČA'!E53:J53),"")</f>
        <v>0</v>
      </c>
      <c r="F59" s="55"/>
      <c r="G59" s="55"/>
      <c r="H59" s="55"/>
      <c r="I59" s="55"/>
      <c r="J59" s="55"/>
      <c r="K59" s="176">
        <f t="shared" si="4"/>
        <v>0</v>
      </c>
      <c r="L59" s="120">
        <f t="shared" si="16"/>
        <v>0</v>
      </c>
      <c r="M59" s="120">
        <f t="shared" si="17"/>
        <v>0</v>
      </c>
      <c r="N59" s="120">
        <f t="shared" si="5"/>
        <v>0</v>
      </c>
      <c r="O59" s="120">
        <f t="shared" si="18"/>
        <v>0</v>
      </c>
      <c r="P59" s="177">
        <f t="shared" si="6"/>
        <v>0</v>
      </c>
      <c r="Q59" s="177">
        <f>IF(LEN(B59)&gt;0,2*'OSNOVNA PLAČA'!E53,"")</f>
        <v>0</v>
      </c>
      <c r="R59" s="178"/>
      <c r="AA59" s="157">
        <f>ROW()</f>
        <v>59</v>
      </c>
      <c r="AB59" s="91" t="e">
        <f t="shared" ca="1" si="7"/>
        <v>#N/A</v>
      </c>
      <c r="AC59" s="91" t="e">
        <f t="shared" ca="1" si="8"/>
        <v>#N/A</v>
      </c>
      <c r="AD59" s="92" t="e">
        <f t="shared" ca="1" si="9"/>
        <v>#N/A</v>
      </c>
      <c r="AE59" s="91" t="e">
        <f t="shared" ca="1" si="10"/>
        <v>#N/A</v>
      </c>
      <c r="AF59" s="92" t="e">
        <f t="shared" ca="1" si="11"/>
        <v>#N/A</v>
      </c>
      <c r="AG59" s="91" t="e">
        <f t="shared" ca="1" si="11"/>
        <v>#N/A</v>
      </c>
      <c r="AH59" s="91" t="e">
        <f t="shared" ca="1" si="12"/>
        <v>#N/A</v>
      </c>
      <c r="AI59" s="93" t="e">
        <f t="shared" ca="1" si="13"/>
        <v>#N/A</v>
      </c>
      <c r="AJ59" s="91" t="e">
        <f t="shared" ca="1" si="14"/>
        <v>#N/A</v>
      </c>
      <c r="AK59" s="91" t="e">
        <f t="shared" ca="1" si="15"/>
        <v>#N/A</v>
      </c>
    </row>
    <row r="60" spans="1:37" ht="25.5" customHeight="1" x14ac:dyDescent="0.25">
      <c r="A60" s="51">
        <f>'OSNOVNA PLAČA'!A54</f>
        <v>45</v>
      </c>
      <c r="B60" s="159" t="str">
        <f>IF(LEN('OSNOVNA PLAČA'!B54)&gt;0,'OSNOVNA PLAČA'!B54,"")</f>
        <v>A45</v>
      </c>
      <c r="C60" s="52">
        <f>IF(LEN(B60)&gt;0,'OSNOVNA PLAČA'!C54,"")</f>
        <v>0</v>
      </c>
      <c r="D60" s="54">
        <f>IF(LEN(B60)&gt;0,'OSNOVNA PLAČA'!D54,"")</f>
        <v>0</v>
      </c>
      <c r="E60" s="175">
        <f>IF(LEN(B60)&gt;0,SUM('OBRAČUNANA OSNOVNA PLAČA'!E54:J54),"")</f>
        <v>0</v>
      </c>
      <c r="F60" s="55"/>
      <c r="G60" s="55"/>
      <c r="H60" s="55"/>
      <c r="I60" s="55"/>
      <c r="J60" s="55"/>
      <c r="K60" s="176">
        <f t="shared" si="4"/>
        <v>0</v>
      </c>
      <c r="L60" s="120">
        <f t="shared" si="16"/>
        <v>0</v>
      </c>
      <c r="M60" s="120">
        <f t="shared" si="17"/>
        <v>0</v>
      </c>
      <c r="N60" s="120">
        <f t="shared" si="5"/>
        <v>0</v>
      </c>
      <c r="O60" s="120">
        <f t="shared" si="18"/>
        <v>0</v>
      </c>
      <c r="P60" s="177">
        <f t="shared" si="6"/>
        <v>0</v>
      </c>
      <c r="Q60" s="177">
        <f>IF(LEN(B60)&gt;0,2*'OSNOVNA PLAČA'!E54,"")</f>
        <v>0</v>
      </c>
      <c r="R60" s="178"/>
      <c r="AA60" s="157">
        <f>ROW()</f>
        <v>60</v>
      </c>
      <c r="AB60" s="91" t="e">
        <f t="shared" ca="1" si="7"/>
        <v>#N/A</v>
      </c>
      <c r="AC60" s="91" t="e">
        <f t="shared" ca="1" si="8"/>
        <v>#N/A</v>
      </c>
      <c r="AD60" s="92" t="e">
        <f t="shared" ca="1" si="9"/>
        <v>#N/A</v>
      </c>
      <c r="AE60" s="91" t="e">
        <f t="shared" ca="1" si="10"/>
        <v>#N/A</v>
      </c>
      <c r="AF60" s="92" t="e">
        <f t="shared" ca="1" si="11"/>
        <v>#N/A</v>
      </c>
      <c r="AG60" s="91" t="e">
        <f t="shared" ca="1" si="11"/>
        <v>#N/A</v>
      </c>
      <c r="AH60" s="91" t="e">
        <f t="shared" ca="1" si="12"/>
        <v>#N/A</v>
      </c>
      <c r="AI60" s="93" t="e">
        <f t="shared" ca="1" si="13"/>
        <v>#N/A</v>
      </c>
      <c r="AJ60" s="91" t="e">
        <f t="shared" ca="1" si="14"/>
        <v>#N/A</v>
      </c>
      <c r="AK60" s="91" t="e">
        <f t="shared" ca="1" si="15"/>
        <v>#N/A</v>
      </c>
    </row>
    <row r="61" spans="1:37" ht="25.5" customHeight="1" x14ac:dyDescent="0.25">
      <c r="A61" s="51">
        <f>'OSNOVNA PLAČA'!A55</f>
        <v>46</v>
      </c>
      <c r="B61" s="159" t="str">
        <f>IF(LEN('OSNOVNA PLAČA'!B55)&gt;0,'OSNOVNA PLAČA'!B55,"")</f>
        <v>A46</v>
      </c>
      <c r="C61" s="52">
        <f>IF(LEN(B61)&gt;0,'OSNOVNA PLAČA'!C55,"")</f>
        <v>0</v>
      </c>
      <c r="D61" s="54">
        <f>IF(LEN(B61)&gt;0,'OSNOVNA PLAČA'!D55,"")</f>
        <v>0</v>
      </c>
      <c r="E61" s="175">
        <f>IF(LEN(B61)&gt;0,SUM('OBRAČUNANA OSNOVNA PLAČA'!E55:J55),"")</f>
        <v>0</v>
      </c>
      <c r="F61" s="55"/>
      <c r="G61" s="55"/>
      <c r="H61" s="55"/>
      <c r="I61" s="55"/>
      <c r="J61" s="55"/>
      <c r="K61" s="176">
        <f t="shared" si="4"/>
        <v>0</v>
      </c>
      <c r="L61" s="120">
        <f t="shared" si="16"/>
        <v>0</v>
      </c>
      <c r="M61" s="120">
        <f t="shared" si="17"/>
        <v>0</v>
      </c>
      <c r="N61" s="120">
        <f t="shared" si="5"/>
        <v>0</v>
      </c>
      <c r="O61" s="120">
        <f t="shared" si="18"/>
        <v>0</v>
      </c>
      <c r="P61" s="177">
        <f t="shared" si="6"/>
        <v>0</v>
      </c>
      <c r="Q61" s="177">
        <f>IF(LEN(B61)&gt;0,2*'OSNOVNA PLAČA'!E55,"")</f>
        <v>0</v>
      </c>
      <c r="R61" s="178"/>
      <c r="AA61" s="157">
        <f>ROW()</f>
        <v>61</v>
      </c>
      <c r="AB61" s="91" t="e">
        <f t="shared" ca="1" si="7"/>
        <v>#N/A</v>
      </c>
      <c r="AC61" s="91" t="e">
        <f t="shared" ca="1" si="8"/>
        <v>#N/A</v>
      </c>
      <c r="AD61" s="92" t="e">
        <f t="shared" ca="1" si="9"/>
        <v>#N/A</v>
      </c>
      <c r="AE61" s="91" t="e">
        <f t="shared" ca="1" si="10"/>
        <v>#N/A</v>
      </c>
      <c r="AF61" s="92" t="e">
        <f t="shared" ca="1" si="11"/>
        <v>#N/A</v>
      </c>
      <c r="AG61" s="91" t="e">
        <f t="shared" ca="1" si="11"/>
        <v>#N/A</v>
      </c>
      <c r="AH61" s="91" t="e">
        <f t="shared" ca="1" si="12"/>
        <v>#N/A</v>
      </c>
      <c r="AI61" s="93" t="e">
        <f t="shared" ca="1" si="13"/>
        <v>#N/A</v>
      </c>
      <c r="AJ61" s="91" t="e">
        <f t="shared" ca="1" si="14"/>
        <v>#N/A</v>
      </c>
      <c r="AK61" s="91" t="e">
        <f t="shared" ca="1" si="15"/>
        <v>#N/A</v>
      </c>
    </row>
    <row r="62" spans="1:37" ht="25.5" customHeight="1" x14ac:dyDescent="0.25">
      <c r="A62" s="51">
        <f>'OSNOVNA PLAČA'!A56</f>
        <v>47</v>
      </c>
      <c r="B62" s="159" t="str">
        <f>IF(LEN('OSNOVNA PLAČA'!B56)&gt;0,'OSNOVNA PLAČA'!B56,"")</f>
        <v>A47</v>
      </c>
      <c r="C62" s="52">
        <f>IF(LEN(B62)&gt;0,'OSNOVNA PLAČA'!C56,"")</f>
        <v>0</v>
      </c>
      <c r="D62" s="54">
        <f>IF(LEN(B62)&gt;0,'OSNOVNA PLAČA'!D56,"")</f>
        <v>0</v>
      </c>
      <c r="E62" s="175">
        <f>IF(LEN(B62)&gt;0,SUM('OBRAČUNANA OSNOVNA PLAČA'!E56:J56),"")</f>
        <v>0</v>
      </c>
      <c r="F62" s="55"/>
      <c r="G62" s="55"/>
      <c r="H62" s="55"/>
      <c r="I62" s="55"/>
      <c r="J62" s="55"/>
      <c r="K62" s="176">
        <f t="shared" si="4"/>
        <v>0</v>
      </c>
      <c r="L62" s="120">
        <f t="shared" si="16"/>
        <v>0</v>
      </c>
      <c r="M62" s="120">
        <f t="shared" si="17"/>
        <v>0</v>
      </c>
      <c r="N62" s="120">
        <f t="shared" si="5"/>
        <v>0</v>
      </c>
      <c r="O62" s="120">
        <f t="shared" si="18"/>
        <v>0</v>
      </c>
      <c r="P62" s="177">
        <f t="shared" si="6"/>
        <v>0</v>
      </c>
      <c r="Q62" s="177">
        <f>IF(LEN(B62)&gt;0,2*'OSNOVNA PLAČA'!E56,"")</f>
        <v>0</v>
      </c>
      <c r="R62" s="178"/>
      <c r="AA62" s="157">
        <f>ROW()</f>
        <v>62</v>
      </c>
      <c r="AB62" s="91" t="e">
        <f t="shared" ca="1" si="7"/>
        <v>#N/A</v>
      </c>
      <c r="AC62" s="91" t="e">
        <f t="shared" ca="1" si="8"/>
        <v>#N/A</v>
      </c>
      <c r="AD62" s="92" t="e">
        <f t="shared" ca="1" si="9"/>
        <v>#N/A</v>
      </c>
      <c r="AE62" s="91" t="e">
        <f t="shared" ca="1" si="10"/>
        <v>#N/A</v>
      </c>
      <c r="AF62" s="92" t="e">
        <f t="shared" ca="1" si="11"/>
        <v>#N/A</v>
      </c>
      <c r="AG62" s="91" t="e">
        <f t="shared" ca="1" si="11"/>
        <v>#N/A</v>
      </c>
      <c r="AH62" s="91" t="e">
        <f t="shared" ca="1" si="12"/>
        <v>#N/A</v>
      </c>
      <c r="AI62" s="93" t="e">
        <f t="shared" ca="1" si="13"/>
        <v>#N/A</v>
      </c>
      <c r="AJ62" s="91" t="e">
        <f t="shared" ca="1" si="14"/>
        <v>#N/A</v>
      </c>
      <c r="AK62" s="91" t="e">
        <f t="shared" ca="1" si="15"/>
        <v>#N/A</v>
      </c>
    </row>
    <row r="63" spans="1:37" ht="25.5" customHeight="1" x14ac:dyDescent="0.25">
      <c r="A63" s="51">
        <f>'OSNOVNA PLAČA'!A57</f>
        <v>48</v>
      </c>
      <c r="B63" s="159" t="str">
        <f>IF(LEN('OSNOVNA PLAČA'!B57)&gt;0,'OSNOVNA PLAČA'!B57,"")</f>
        <v>A48</v>
      </c>
      <c r="C63" s="52">
        <f>IF(LEN(B63)&gt;0,'OSNOVNA PLAČA'!C57,"")</f>
        <v>0</v>
      </c>
      <c r="D63" s="54">
        <f>IF(LEN(B63)&gt;0,'OSNOVNA PLAČA'!D57,"")</f>
        <v>0</v>
      </c>
      <c r="E63" s="175">
        <f>IF(LEN(B63)&gt;0,SUM('OBRAČUNANA OSNOVNA PLAČA'!E57:J57),"")</f>
        <v>0</v>
      </c>
      <c r="F63" s="55"/>
      <c r="G63" s="55"/>
      <c r="H63" s="55"/>
      <c r="I63" s="55"/>
      <c r="J63" s="55"/>
      <c r="K63" s="176">
        <f t="shared" si="4"/>
        <v>0</v>
      </c>
      <c r="L63" s="120">
        <f t="shared" si="16"/>
        <v>0</v>
      </c>
      <c r="M63" s="120">
        <f t="shared" si="17"/>
        <v>0</v>
      </c>
      <c r="N63" s="120">
        <f t="shared" si="5"/>
        <v>0</v>
      </c>
      <c r="O63" s="120">
        <f t="shared" si="18"/>
        <v>0</v>
      </c>
      <c r="P63" s="177">
        <f t="shared" si="6"/>
        <v>0</v>
      </c>
      <c r="Q63" s="177">
        <f>IF(LEN(B63)&gt;0,2*'OSNOVNA PLAČA'!E57,"")</f>
        <v>0</v>
      </c>
      <c r="R63" s="178"/>
      <c r="AA63" s="157">
        <f>ROW()</f>
        <v>63</v>
      </c>
      <c r="AB63" s="91" t="e">
        <f t="shared" ca="1" si="7"/>
        <v>#N/A</v>
      </c>
      <c r="AC63" s="91" t="e">
        <f t="shared" ca="1" si="8"/>
        <v>#N/A</v>
      </c>
      <c r="AD63" s="92" t="e">
        <f t="shared" ca="1" si="9"/>
        <v>#N/A</v>
      </c>
      <c r="AE63" s="91" t="e">
        <f t="shared" ca="1" si="10"/>
        <v>#N/A</v>
      </c>
      <c r="AF63" s="92" t="e">
        <f t="shared" ca="1" si="11"/>
        <v>#N/A</v>
      </c>
      <c r="AG63" s="91" t="e">
        <f t="shared" ca="1" si="11"/>
        <v>#N/A</v>
      </c>
      <c r="AH63" s="91" t="e">
        <f t="shared" ca="1" si="12"/>
        <v>#N/A</v>
      </c>
      <c r="AI63" s="93" t="e">
        <f t="shared" ca="1" si="13"/>
        <v>#N/A</v>
      </c>
      <c r="AJ63" s="91" t="e">
        <f t="shared" ca="1" si="14"/>
        <v>#N/A</v>
      </c>
      <c r="AK63" s="91" t="e">
        <f t="shared" ca="1" si="15"/>
        <v>#N/A</v>
      </c>
    </row>
    <row r="64" spans="1:37" ht="25.5" customHeight="1" x14ac:dyDescent="0.25">
      <c r="A64" s="51">
        <f>'OSNOVNA PLAČA'!A58</f>
        <v>49</v>
      </c>
      <c r="B64" s="159" t="str">
        <f>IF(LEN('OSNOVNA PLAČA'!B58)&gt;0,'OSNOVNA PLAČA'!B58,"")</f>
        <v>A49</v>
      </c>
      <c r="C64" s="52">
        <f>IF(LEN(B64)&gt;0,'OSNOVNA PLAČA'!C58,"")</f>
        <v>0</v>
      </c>
      <c r="D64" s="54">
        <f>IF(LEN(B64)&gt;0,'OSNOVNA PLAČA'!D58,"")</f>
        <v>0</v>
      </c>
      <c r="E64" s="175">
        <f>IF(LEN(B64)&gt;0,SUM('OBRAČUNANA OSNOVNA PLAČA'!E58:J58),"")</f>
        <v>0</v>
      </c>
      <c r="F64" s="55"/>
      <c r="G64" s="55"/>
      <c r="H64" s="55"/>
      <c r="I64" s="55"/>
      <c r="J64" s="55"/>
      <c r="K64" s="176">
        <f t="shared" si="4"/>
        <v>0</v>
      </c>
      <c r="L64" s="120">
        <f t="shared" si="16"/>
        <v>0</v>
      </c>
      <c r="M64" s="120">
        <f t="shared" si="17"/>
        <v>0</v>
      </c>
      <c r="N64" s="120">
        <f t="shared" si="5"/>
        <v>0</v>
      </c>
      <c r="O64" s="120">
        <f t="shared" si="18"/>
        <v>0</v>
      </c>
      <c r="P64" s="177">
        <f t="shared" si="6"/>
        <v>0</v>
      </c>
      <c r="Q64" s="177">
        <f>IF(LEN(B64)&gt;0,2*'OSNOVNA PLAČA'!E58,"")</f>
        <v>0</v>
      </c>
      <c r="R64" s="178"/>
      <c r="AA64" s="157">
        <f>ROW()</f>
        <v>64</v>
      </c>
      <c r="AB64" s="91" t="e">
        <f t="shared" ca="1" si="7"/>
        <v>#N/A</v>
      </c>
      <c r="AC64" s="91" t="e">
        <f t="shared" ca="1" si="8"/>
        <v>#N/A</v>
      </c>
      <c r="AD64" s="92" t="e">
        <f t="shared" ca="1" si="9"/>
        <v>#N/A</v>
      </c>
      <c r="AE64" s="91" t="e">
        <f t="shared" ca="1" si="10"/>
        <v>#N/A</v>
      </c>
      <c r="AF64" s="92" t="e">
        <f t="shared" ca="1" si="11"/>
        <v>#N/A</v>
      </c>
      <c r="AG64" s="91" t="e">
        <f t="shared" ca="1" si="11"/>
        <v>#N/A</v>
      </c>
      <c r="AH64" s="91" t="e">
        <f t="shared" ca="1" si="12"/>
        <v>#N/A</v>
      </c>
      <c r="AI64" s="93" t="e">
        <f t="shared" ca="1" si="13"/>
        <v>#N/A</v>
      </c>
      <c r="AJ64" s="91" t="e">
        <f t="shared" ca="1" si="14"/>
        <v>#N/A</v>
      </c>
      <c r="AK64" s="91" t="e">
        <f t="shared" ca="1" si="15"/>
        <v>#N/A</v>
      </c>
    </row>
    <row r="65" spans="1:37" ht="25.5" customHeight="1" x14ac:dyDescent="0.25">
      <c r="A65" s="51">
        <f>'OSNOVNA PLAČA'!A59</f>
        <v>50</v>
      </c>
      <c r="B65" s="159" t="str">
        <f>IF(LEN('OSNOVNA PLAČA'!B59)&gt;0,'OSNOVNA PLAČA'!B59,"")</f>
        <v>A50</v>
      </c>
      <c r="C65" s="52">
        <f>IF(LEN(B65)&gt;0,'OSNOVNA PLAČA'!C59,"")</f>
        <v>0</v>
      </c>
      <c r="D65" s="54">
        <f>IF(LEN(B65)&gt;0,'OSNOVNA PLAČA'!D59,"")</f>
        <v>0</v>
      </c>
      <c r="E65" s="175">
        <f>IF(LEN(B65)&gt;0,SUM('OBRAČUNANA OSNOVNA PLAČA'!E59:J59),"")</f>
        <v>0</v>
      </c>
      <c r="F65" s="55"/>
      <c r="G65" s="55"/>
      <c r="H65" s="55"/>
      <c r="I65" s="55"/>
      <c r="J65" s="55"/>
      <c r="K65" s="176">
        <f t="shared" si="4"/>
        <v>0</v>
      </c>
      <c r="L65" s="120">
        <f t="shared" si="16"/>
        <v>0</v>
      </c>
      <c r="M65" s="120">
        <f t="shared" si="17"/>
        <v>0</v>
      </c>
      <c r="N65" s="120">
        <f t="shared" si="5"/>
        <v>0</v>
      </c>
      <c r="O65" s="120">
        <f t="shared" si="18"/>
        <v>0</v>
      </c>
      <c r="P65" s="177">
        <f t="shared" si="6"/>
        <v>0</v>
      </c>
      <c r="Q65" s="177">
        <f>IF(LEN(B65)&gt;0,2*'OSNOVNA PLAČA'!E59,"")</f>
        <v>0</v>
      </c>
      <c r="R65" s="178"/>
      <c r="AA65" s="157">
        <f>ROW()</f>
        <v>65</v>
      </c>
      <c r="AB65" s="91" t="e">
        <f t="shared" ca="1" si="7"/>
        <v>#N/A</v>
      </c>
      <c r="AC65" s="91" t="e">
        <f t="shared" ca="1" si="8"/>
        <v>#N/A</v>
      </c>
      <c r="AD65" s="92" t="e">
        <f t="shared" ca="1" si="9"/>
        <v>#N/A</v>
      </c>
      <c r="AE65" s="91" t="e">
        <f t="shared" ca="1" si="10"/>
        <v>#N/A</v>
      </c>
      <c r="AF65" s="92" t="e">
        <f t="shared" ca="1" si="11"/>
        <v>#N/A</v>
      </c>
      <c r="AG65" s="91" t="e">
        <f t="shared" ca="1" si="11"/>
        <v>#N/A</v>
      </c>
      <c r="AH65" s="91" t="e">
        <f t="shared" ca="1" si="12"/>
        <v>#N/A</v>
      </c>
      <c r="AI65" s="93" t="e">
        <f t="shared" ca="1" si="13"/>
        <v>#N/A</v>
      </c>
      <c r="AJ65" s="91" t="e">
        <f t="shared" ca="1" si="14"/>
        <v>#N/A</v>
      </c>
      <c r="AK65" s="91" t="e">
        <f t="shared" ca="1" si="15"/>
        <v>#N/A</v>
      </c>
    </row>
    <row r="66" spans="1:37" ht="25.5" customHeight="1" x14ac:dyDescent="0.25">
      <c r="A66" s="51">
        <f>'OSNOVNA PLAČA'!A60</f>
        <v>51</v>
      </c>
      <c r="B66" s="159" t="str">
        <f>IF(LEN('OSNOVNA PLAČA'!B60)&gt;0,'OSNOVNA PLAČA'!B60,"")</f>
        <v>A51</v>
      </c>
      <c r="C66" s="52">
        <f>IF(LEN(B66)&gt;0,'OSNOVNA PLAČA'!C60,"")</f>
        <v>0</v>
      </c>
      <c r="D66" s="54">
        <f>IF(LEN(B66)&gt;0,'OSNOVNA PLAČA'!D60,"")</f>
        <v>0</v>
      </c>
      <c r="E66" s="175">
        <f>IF(LEN(B66)&gt;0,SUM('OBRAČUNANA OSNOVNA PLAČA'!E60:J60),"")</f>
        <v>0</v>
      </c>
      <c r="F66" s="55"/>
      <c r="G66" s="55"/>
      <c r="H66" s="55"/>
      <c r="I66" s="55"/>
      <c r="J66" s="55"/>
      <c r="K66" s="176">
        <f t="shared" si="4"/>
        <v>0</v>
      </c>
      <c r="L66" s="120">
        <f t="shared" si="16"/>
        <v>0</v>
      </c>
      <c r="M66" s="120">
        <f t="shared" si="17"/>
        <v>0</v>
      </c>
      <c r="N66" s="120">
        <f t="shared" si="5"/>
        <v>0</v>
      </c>
      <c r="O66" s="120">
        <f t="shared" si="18"/>
        <v>0</v>
      </c>
      <c r="P66" s="177">
        <f t="shared" si="6"/>
        <v>0</v>
      </c>
      <c r="Q66" s="177">
        <f>IF(LEN(B66)&gt;0,2*'OSNOVNA PLAČA'!E60,"")</f>
        <v>0</v>
      </c>
      <c r="R66" s="178"/>
      <c r="AA66" s="157">
        <f>ROW()</f>
        <v>66</v>
      </c>
      <c r="AB66" s="91" t="e">
        <f t="shared" ca="1" si="7"/>
        <v>#N/A</v>
      </c>
      <c r="AC66" s="91" t="e">
        <f t="shared" ca="1" si="8"/>
        <v>#N/A</v>
      </c>
      <c r="AD66" s="92" t="e">
        <f t="shared" ca="1" si="9"/>
        <v>#N/A</v>
      </c>
      <c r="AE66" s="91" t="e">
        <f t="shared" ca="1" si="10"/>
        <v>#N/A</v>
      </c>
      <c r="AF66" s="92" t="e">
        <f t="shared" ca="1" si="11"/>
        <v>#N/A</v>
      </c>
      <c r="AG66" s="91" t="e">
        <f t="shared" ca="1" si="11"/>
        <v>#N/A</v>
      </c>
      <c r="AH66" s="91" t="e">
        <f t="shared" ca="1" si="12"/>
        <v>#N/A</v>
      </c>
      <c r="AI66" s="93" t="e">
        <f t="shared" ca="1" si="13"/>
        <v>#N/A</v>
      </c>
      <c r="AJ66" s="91" t="e">
        <f t="shared" ca="1" si="14"/>
        <v>#N/A</v>
      </c>
      <c r="AK66" s="91" t="e">
        <f t="shared" ca="1" si="15"/>
        <v>#N/A</v>
      </c>
    </row>
    <row r="67" spans="1:37" ht="25.5" customHeight="1" x14ac:dyDescent="0.25">
      <c r="A67" s="51">
        <f>'OSNOVNA PLAČA'!A61</f>
        <v>52</v>
      </c>
      <c r="B67" s="159" t="str">
        <f>IF(LEN('OSNOVNA PLAČA'!B61)&gt;0,'OSNOVNA PLAČA'!B61,"")</f>
        <v>A52</v>
      </c>
      <c r="C67" s="52">
        <f>IF(LEN(B67)&gt;0,'OSNOVNA PLAČA'!C61,"")</f>
        <v>0</v>
      </c>
      <c r="D67" s="54">
        <f>IF(LEN(B67)&gt;0,'OSNOVNA PLAČA'!D61,"")</f>
        <v>0</v>
      </c>
      <c r="E67" s="175">
        <f>IF(LEN(B67)&gt;0,SUM('OBRAČUNANA OSNOVNA PLAČA'!E61:J61),"")</f>
        <v>0</v>
      </c>
      <c r="F67" s="55"/>
      <c r="G67" s="55"/>
      <c r="H67" s="55"/>
      <c r="I67" s="55"/>
      <c r="J67" s="55"/>
      <c r="K67" s="176">
        <f t="shared" si="4"/>
        <v>0</v>
      </c>
      <c r="L67" s="120">
        <f t="shared" si="16"/>
        <v>0</v>
      </c>
      <c r="M67" s="120">
        <f t="shared" si="17"/>
        <v>0</v>
      </c>
      <c r="N67" s="120">
        <f t="shared" si="5"/>
        <v>0</v>
      </c>
      <c r="O67" s="120">
        <f t="shared" si="18"/>
        <v>0</v>
      </c>
      <c r="P67" s="177">
        <f t="shared" si="6"/>
        <v>0</v>
      </c>
      <c r="Q67" s="177">
        <f>IF(LEN(B67)&gt;0,2*'OSNOVNA PLAČA'!E61,"")</f>
        <v>0</v>
      </c>
      <c r="R67" s="178"/>
      <c r="AA67" s="157">
        <f>ROW()</f>
        <v>67</v>
      </c>
      <c r="AB67" s="91" t="e">
        <f t="shared" ca="1" si="7"/>
        <v>#N/A</v>
      </c>
      <c r="AC67" s="91" t="e">
        <f t="shared" ca="1" si="8"/>
        <v>#N/A</v>
      </c>
      <c r="AD67" s="92" t="e">
        <f t="shared" ca="1" si="9"/>
        <v>#N/A</v>
      </c>
      <c r="AE67" s="91" t="e">
        <f t="shared" ca="1" si="10"/>
        <v>#N/A</v>
      </c>
      <c r="AF67" s="92" t="e">
        <f t="shared" ca="1" si="11"/>
        <v>#N/A</v>
      </c>
      <c r="AG67" s="91" t="e">
        <f t="shared" ca="1" si="11"/>
        <v>#N/A</v>
      </c>
      <c r="AH67" s="91" t="e">
        <f t="shared" ca="1" si="12"/>
        <v>#N/A</v>
      </c>
      <c r="AI67" s="93" t="e">
        <f t="shared" ca="1" si="13"/>
        <v>#N/A</v>
      </c>
      <c r="AJ67" s="91" t="e">
        <f t="shared" ca="1" si="14"/>
        <v>#N/A</v>
      </c>
      <c r="AK67" s="91" t="e">
        <f t="shared" ca="1" si="15"/>
        <v>#N/A</v>
      </c>
    </row>
    <row r="68" spans="1:37" ht="25.5" customHeight="1" x14ac:dyDescent="0.25">
      <c r="A68" s="51">
        <f>'OSNOVNA PLAČA'!A62</f>
        <v>53</v>
      </c>
      <c r="B68" s="159" t="str">
        <f>IF(LEN('OSNOVNA PLAČA'!B62)&gt;0,'OSNOVNA PLAČA'!B62,"")</f>
        <v>A53</v>
      </c>
      <c r="C68" s="52">
        <f>IF(LEN(B68)&gt;0,'OSNOVNA PLAČA'!C62,"")</f>
        <v>0</v>
      </c>
      <c r="D68" s="54">
        <f>IF(LEN(B68)&gt;0,'OSNOVNA PLAČA'!D62,"")</f>
        <v>0</v>
      </c>
      <c r="E68" s="175">
        <f>IF(LEN(B68)&gt;0,SUM('OBRAČUNANA OSNOVNA PLAČA'!E62:J62),"")</f>
        <v>0</v>
      </c>
      <c r="F68" s="55"/>
      <c r="G68" s="55"/>
      <c r="H68" s="55"/>
      <c r="I68" s="55"/>
      <c r="J68" s="55"/>
      <c r="K68" s="176">
        <f t="shared" si="4"/>
        <v>0</v>
      </c>
      <c r="L68" s="120">
        <f t="shared" si="16"/>
        <v>0</v>
      </c>
      <c r="M68" s="120">
        <f t="shared" si="17"/>
        <v>0</v>
      </c>
      <c r="N68" s="120">
        <f t="shared" si="5"/>
        <v>0</v>
      </c>
      <c r="O68" s="120">
        <f t="shared" si="18"/>
        <v>0</v>
      </c>
      <c r="P68" s="177">
        <f t="shared" si="6"/>
        <v>0</v>
      </c>
      <c r="Q68" s="177">
        <f>IF(LEN(B68)&gt;0,2*'OSNOVNA PLAČA'!E62,"")</f>
        <v>0</v>
      </c>
      <c r="R68" s="178"/>
      <c r="AA68" s="157">
        <f>ROW()</f>
        <v>68</v>
      </c>
      <c r="AB68" s="91" t="e">
        <f t="shared" ca="1" si="7"/>
        <v>#N/A</v>
      </c>
      <c r="AC68" s="91" t="e">
        <f t="shared" ca="1" si="8"/>
        <v>#N/A</v>
      </c>
      <c r="AD68" s="92" t="e">
        <f t="shared" ca="1" si="9"/>
        <v>#N/A</v>
      </c>
      <c r="AE68" s="91" t="e">
        <f t="shared" ca="1" si="10"/>
        <v>#N/A</v>
      </c>
      <c r="AF68" s="92" t="e">
        <f t="shared" ca="1" si="11"/>
        <v>#N/A</v>
      </c>
      <c r="AG68" s="91" t="e">
        <f t="shared" ca="1" si="11"/>
        <v>#N/A</v>
      </c>
      <c r="AH68" s="91" t="e">
        <f t="shared" ca="1" si="12"/>
        <v>#N/A</v>
      </c>
      <c r="AI68" s="93" t="e">
        <f t="shared" ca="1" si="13"/>
        <v>#N/A</v>
      </c>
      <c r="AJ68" s="91" t="e">
        <f t="shared" ca="1" si="14"/>
        <v>#N/A</v>
      </c>
      <c r="AK68" s="91" t="e">
        <f t="shared" ca="1" si="15"/>
        <v>#N/A</v>
      </c>
    </row>
    <row r="69" spans="1:37" ht="25.5" customHeight="1" x14ac:dyDescent="0.25">
      <c r="A69" s="51">
        <f>'OSNOVNA PLAČA'!A63</f>
        <v>54</v>
      </c>
      <c r="B69" s="159" t="str">
        <f>IF(LEN('OSNOVNA PLAČA'!B63)&gt;0,'OSNOVNA PLAČA'!B63,"")</f>
        <v>A54</v>
      </c>
      <c r="C69" s="52">
        <f>IF(LEN(B69)&gt;0,'OSNOVNA PLAČA'!C63,"")</f>
        <v>0</v>
      </c>
      <c r="D69" s="54">
        <f>IF(LEN(B69)&gt;0,'OSNOVNA PLAČA'!D63,"")</f>
        <v>0</v>
      </c>
      <c r="E69" s="175">
        <f>IF(LEN(B69)&gt;0,SUM('OBRAČUNANA OSNOVNA PLAČA'!E63:J63),"")</f>
        <v>0</v>
      </c>
      <c r="F69" s="55"/>
      <c r="G69" s="55"/>
      <c r="H69" s="55"/>
      <c r="I69" s="55"/>
      <c r="J69" s="55"/>
      <c r="K69" s="176">
        <f t="shared" si="4"/>
        <v>0</v>
      </c>
      <c r="L69" s="120">
        <f t="shared" si="16"/>
        <v>0</v>
      </c>
      <c r="M69" s="120">
        <f t="shared" si="17"/>
        <v>0</v>
      </c>
      <c r="N69" s="120">
        <f t="shared" si="5"/>
        <v>0</v>
      </c>
      <c r="O69" s="120">
        <f t="shared" si="18"/>
        <v>0</v>
      </c>
      <c r="P69" s="177">
        <f t="shared" si="6"/>
        <v>0</v>
      </c>
      <c r="Q69" s="177">
        <f>IF(LEN(B69)&gt;0,2*'OSNOVNA PLAČA'!E63,"")</f>
        <v>0</v>
      </c>
      <c r="R69" s="178"/>
      <c r="AA69" s="157">
        <f>ROW()</f>
        <v>69</v>
      </c>
      <c r="AB69" s="91" t="e">
        <f t="shared" ca="1" si="7"/>
        <v>#N/A</v>
      </c>
      <c r="AC69" s="91" t="e">
        <f t="shared" ca="1" si="8"/>
        <v>#N/A</v>
      </c>
      <c r="AD69" s="92" t="e">
        <f t="shared" ca="1" si="9"/>
        <v>#N/A</v>
      </c>
      <c r="AE69" s="91" t="e">
        <f t="shared" ca="1" si="10"/>
        <v>#N/A</v>
      </c>
      <c r="AF69" s="92" t="e">
        <f t="shared" ca="1" si="11"/>
        <v>#N/A</v>
      </c>
      <c r="AG69" s="91" t="e">
        <f t="shared" ca="1" si="11"/>
        <v>#N/A</v>
      </c>
      <c r="AH69" s="91" t="e">
        <f t="shared" ca="1" si="12"/>
        <v>#N/A</v>
      </c>
      <c r="AI69" s="93" t="e">
        <f t="shared" ca="1" si="13"/>
        <v>#N/A</v>
      </c>
      <c r="AJ69" s="91" t="e">
        <f t="shared" ca="1" si="14"/>
        <v>#N/A</v>
      </c>
      <c r="AK69" s="91" t="e">
        <f t="shared" ca="1" si="15"/>
        <v>#N/A</v>
      </c>
    </row>
    <row r="70" spans="1:37" ht="25.5" customHeight="1" x14ac:dyDescent="0.25">
      <c r="A70" s="51">
        <f>'OSNOVNA PLAČA'!A64</f>
        <v>55</v>
      </c>
      <c r="B70" s="159" t="str">
        <f>IF(LEN('OSNOVNA PLAČA'!B64)&gt;0,'OSNOVNA PLAČA'!B64,"")</f>
        <v>A55</v>
      </c>
      <c r="C70" s="52">
        <f>IF(LEN(B70)&gt;0,'OSNOVNA PLAČA'!C64,"")</f>
        <v>0</v>
      </c>
      <c r="D70" s="54">
        <f>IF(LEN(B70)&gt;0,'OSNOVNA PLAČA'!D64,"")</f>
        <v>0</v>
      </c>
      <c r="E70" s="175">
        <f>IF(LEN(B70)&gt;0,SUM('OBRAČUNANA OSNOVNA PLAČA'!E64:J64),"")</f>
        <v>0</v>
      </c>
      <c r="F70" s="55"/>
      <c r="G70" s="55"/>
      <c r="H70" s="55"/>
      <c r="I70" s="55"/>
      <c r="J70" s="55"/>
      <c r="K70" s="176">
        <f t="shared" si="4"/>
        <v>0</v>
      </c>
      <c r="L70" s="120">
        <f t="shared" si="16"/>
        <v>0</v>
      </c>
      <c r="M70" s="120">
        <f t="shared" si="17"/>
        <v>0</v>
      </c>
      <c r="N70" s="120">
        <f t="shared" si="5"/>
        <v>0</v>
      </c>
      <c r="O70" s="120">
        <f t="shared" si="18"/>
        <v>0</v>
      </c>
      <c r="P70" s="177">
        <f t="shared" si="6"/>
        <v>0</v>
      </c>
      <c r="Q70" s="177">
        <f>IF(LEN(B70)&gt;0,2*'OSNOVNA PLAČA'!E64,"")</f>
        <v>0</v>
      </c>
      <c r="R70" s="178"/>
      <c r="AA70" s="157">
        <f>ROW()</f>
        <v>70</v>
      </c>
      <c r="AB70" s="91" t="e">
        <f t="shared" ca="1" si="7"/>
        <v>#N/A</v>
      </c>
      <c r="AC70" s="91" t="e">
        <f t="shared" ca="1" si="8"/>
        <v>#N/A</v>
      </c>
      <c r="AD70" s="92" t="e">
        <f t="shared" ca="1" si="9"/>
        <v>#N/A</v>
      </c>
      <c r="AE70" s="91" t="e">
        <f t="shared" ca="1" si="10"/>
        <v>#N/A</v>
      </c>
      <c r="AF70" s="92" t="e">
        <f t="shared" ca="1" si="11"/>
        <v>#N/A</v>
      </c>
      <c r="AG70" s="91" t="e">
        <f t="shared" ca="1" si="11"/>
        <v>#N/A</v>
      </c>
      <c r="AH70" s="91" t="e">
        <f t="shared" ca="1" si="12"/>
        <v>#N/A</v>
      </c>
      <c r="AI70" s="93" t="e">
        <f t="shared" ca="1" si="13"/>
        <v>#N/A</v>
      </c>
      <c r="AJ70" s="91" t="e">
        <f t="shared" ca="1" si="14"/>
        <v>#N/A</v>
      </c>
      <c r="AK70" s="91" t="e">
        <f t="shared" ca="1" si="15"/>
        <v>#N/A</v>
      </c>
    </row>
    <row r="71" spans="1:37" ht="25.5" customHeight="1" x14ac:dyDescent="0.25">
      <c r="A71" s="51">
        <f>'OSNOVNA PLAČA'!A65</f>
        <v>56</v>
      </c>
      <c r="B71" s="159" t="str">
        <f>IF(LEN('OSNOVNA PLAČA'!B65)&gt;0,'OSNOVNA PLAČA'!B65,"")</f>
        <v>A56</v>
      </c>
      <c r="C71" s="52">
        <f>IF(LEN(B71)&gt;0,'OSNOVNA PLAČA'!C65,"")</f>
        <v>0</v>
      </c>
      <c r="D71" s="54">
        <f>IF(LEN(B71)&gt;0,'OSNOVNA PLAČA'!D65,"")</f>
        <v>0</v>
      </c>
      <c r="E71" s="175">
        <f>IF(LEN(B71)&gt;0,SUM('OBRAČUNANA OSNOVNA PLAČA'!E65:J65),"")</f>
        <v>0</v>
      </c>
      <c r="F71" s="55"/>
      <c r="G71" s="55"/>
      <c r="H71" s="55"/>
      <c r="I71" s="55"/>
      <c r="J71" s="55"/>
      <c r="K71" s="176">
        <f t="shared" si="4"/>
        <v>0</v>
      </c>
      <c r="L71" s="120">
        <f t="shared" si="16"/>
        <v>0</v>
      </c>
      <c r="M71" s="120">
        <f t="shared" si="17"/>
        <v>0</v>
      </c>
      <c r="N71" s="120">
        <f t="shared" si="5"/>
        <v>0</v>
      </c>
      <c r="O71" s="120">
        <f t="shared" si="18"/>
        <v>0</v>
      </c>
      <c r="P71" s="177">
        <f t="shared" si="6"/>
        <v>0</v>
      </c>
      <c r="Q71" s="177">
        <f>IF(LEN(B71)&gt;0,2*'OSNOVNA PLAČA'!E65,"")</f>
        <v>0</v>
      </c>
      <c r="R71" s="178"/>
      <c r="AA71" s="157">
        <f>ROW()</f>
        <v>71</v>
      </c>
      <c r="AB71" s="91" t="e">
        <f t="shared" ca="1" si="7"/>
        <v>#N/A</v>
      </c>
      <c r="AC71" s="91" t="e">
        <f t="shared" ca="1" si="8"/>
        <v>#N/A</v>
      </c>
      <c r="AD71" s="92" t="e">
        <f t="shared" ca="1" si="9"/>
        <v>#N/A</v>
      </c>
      <c r="AE71" s="91" t="e">
        <f t="shared" ca="1" si="10"/>
        <v>#N/A</v>
      </c>
      <c r="AF71" s="92" t="e">
        <f t="shared" ca="1" si="11"/>
        <v>#N/A</v>
      </c>
      <c r="AG71" s="91" t="e">
        <f t="shared" ca="1" si="11"/>
        <v>#N/A</v>
      </c>
      <c r="AH71" s="91" t="e">
        <f t="shared" ca="1" si="12"/>
        <v>#N/A</v>
      </c>
      <c r="AI71" s="93" t="e">
        <f t="shared" ca="1" si="13"/>
        <v>#N/A</v>
      </c>
      <c r="AJ71" s="91" t="e">
        <f t="shared" ca="1" si="14"/>
        <v>#N/A</v>
      </c>
      <c r="AK71" s="91" t="e">
        <f t="shared" ca="1" si="15"/>
        <v>#N/A</v>
      </c>
    </row>
    <row r="72" spans="1:37" ht="25.5" customHeight="1" x14ac:dyDescent="0.25">
      <c r="A72" s="51">
        <f>'OSNOVNA PLAČA'!A66</f>
        <v>57</v>
      </c>
      <c r="B72" s="159" t="str">
        <f>IF(LEN('OSNOVNA PLAČA'!B66)&gt;0,'OSNOVNA PLAČA'!B66,"")</f>
        <v>A57</v>
      </c>
      <c r="C72" s="52">
        <f>IF(LEN(B72)&gt;0,'OSNOVNA PLAČA'!C66,"")</f>
        <v>0</v>
      </c>
      <c r="D72" s="54">
        <f>IF(LEN(B72)&gt;0,'OSNOVNA PLAČA'!D66,"")</f>
        <v>0</v>
      </c>
      <c r="E72" s="175">
        <f>IF(LEN(B72)&gt;0,SUM('OBRAČUNANA OSNOVNA PLAČA'!E66:J66),"")</f>
        <v>0</v>
      </c>
      <c r="F72" s="55"/>
      <c r="G72" s="55"/>
      <c r="H72" s="55"/>
      <c r="I72" s="55"/>
      <c r="J72" s="55"/>
      <c r="K72" s="176">
        <f t="shared" si="4"/>
        <v>0</v>
      </c>
      <c r="L72" s="120">
        <f t="shared" si="16"/>
        <v>0</v>
      </c>
      <c r="M72" s="120">
        <f t="shared" si="17"/>
        <v>0</v>
      </c>
      <c r="N72" s="120">
        <f t="shared" si="5"/>
        <v>0</v>
      </c>
      <c r="O72" s="120">
        <f t="shared" si="18"/>
        <v>0</v>
      </c>
      <c r="P72" s="177">
        <f t="shared" si="6"/>
        <v>0</v>
      </c>
      <c r="Q72" s="177">
        <f>IF(LEN(B72)&gt;0,2*'OSNOVNA PLAČA'!E66,"")</f>
        <v>0</v>
      </c>
      <c r="R72" s="178"/>
      <c r="AA72" s="157">
        <f>ROW()</f>
        <v>72</v>
      </c>
      <c r="AB72" s="91" t="e">
        <f t="shared" ca="1" si="7"/>
        <v>#N/A</v>
      </c>
      <c r="AC72" s="91" t="e">
        <f t="shared" ca="1" si="8"/>
        <v>#N/A</v>
      </c>
      <c r="AD72" s="92" t="e">
        <f t="shared" ca="1" si="9"/>
        <v>#N/A</v>
      </c>
      <c r="AE72" s="91" t="e">
        <f t="shared" ca="1" si="10"/>
        <v>#N/A</v>
      </c>
      <c r="AF72" s="92" t="e">
        <f t="shared" ca="1" si="11"/>
        <v>#N/A</v>
      </c>
      <c r="AG72" s="91" t="e">
        <f t="shared" ca="1" si="11"/>
        <v>#N/A</v>
      </c>
      <c r="AH72" s="91" t="e">
        <f t="shared" ca="1" si="12"/>
        <v>#N/A</v>
      </c>
      <c r="AI72" s="93" t="e">
        <f t="shared" ca="1" si="13"/>
        <v>#N/A</v>
      </c>
      <c r="AJ72" s="91" t="e">
        <f t="shared" ca="1" si="14"/>
        <v>#N/A</v>
      </c>
      <c r="AK72" s="91" t="e">
        <f t="shared" ca="1" si="15"/>
        <v>#N/A</v>
      </c>
    </row>
    <row r="73" spans="1:37" ht="25.5" customHeight="1" x14ac:dyDescent="0.25">
      <c r="A73" s="51">
        <f>'OSNOVNA PLAČA'!A67</f>
        <v>58</v>
      </c>
      <c r="B73" s="159" t="str">
        <f>IF(LEN('OSNOVNA PLAČA'!B67)&gt;0,'OSNOVNA PLAČA'!B67,"")</f>
        <v>A58</v>
      </c>
      <c r="C73" s="52">
        <f>IF(LEN(B73)&gt;0,'OSNOVNA PLAČA'!C67,"")</f>
        <v>0</v>
      </c>
      <c r="D73" s="54">
        <f>IF(LEN(B73)&gt;0,'OSNOVNA PLAČA'!D67,"")</f>
        <v>0</v>
      </c>
      <c r="E73" s="175">
        <f>IF(LEN(B73)&gt;0,SUM('OBRAČUNANA OSNOVNA PLAČA'!E67:J67),"")</f>
        <v>0</v>
      </c>
      <c r="F73" s="55"/>
      <c r="G73" s="55"/>
      <c r="H73" s="55"/>
      <c r="I73" s="55"/>
      <c r="J73" s="55"/>
      <c r="K73" s="176">
        <f t="shared" si="4"/>
        <v>0</v>
      </c>
      <c r="L73" s="120">
        <f t="shared" si="16"/>
        <v>0</v>
      </c>
      <c r="M73" s="120">
        <f t="shared" si="17"/>
        <v>0</v>
      </c>
      <c r="N73" s="120">
        <f t="shared" si="5"/>
        <v>0</v>
      </c>
      <c r="O73" s="120">
        <f t="shared" si="18"/>
        <v>0</v>
      </c>
      <c r="P73" s="177">
        <f t="shared" si="6"/>
        <v>0</v>
      </c>
      <c r="Q73" s="177">
        <f>IF(LEN(B73)&gt;0,2*'OSNOVNA PLAČA'!E67,"")</f>
        <v>0</v>
      </c>
      <c r="R73" s="178"/>
      <c r="AA73" s="157">
        <f>ROW()</f>
        <v>73</v>
      </c>
      <c r="AB73" s="91" t="e">
        <f t="shared" ca="1" si="7"/>
        <v>#N/A</v>
      </c>
      <c r="AC73" s="91" t="e">
        <f t="shared" ca="1" si="8"/>
        <v>#N/A</v>
      </c>
      <c r="AD73" s="92" t="e">
        <f t="shared" ca="1" si="9"/>
        <v>#N/A</v>
      </c>
      <c r="AE73" s="91" t="e">
        <f t="shared" ca="1" si="10"/>
        <v>#N/A</v>
      </c>
      <c r="AF73" s="92" t="e">
        <f t="shared" ca="1" si="11"/>
        <v>#N/A</v>
      </c>
      <c r="AG73" s="91" t="e">
        <f t="shared" ca="1" si="11"/>
        <v>#N/A</v>
      </c>
      <c r="AH73" s="91" t="e">
        <f t="shared" ca="1" si="12"/>
        <v>#N/A</v>
      </c>
      <c r="AI73" s="93" t="e">
        <f t="shared" ca="1" si="13"/>
        <v>#N/A</v>
      </c>
      <c r="AJ73" s="91" t="e">
        <f t="shared" ca="1" si="14"/>
        <v>#N/A</v>
      </c>
      <c r="AK73" s="91" t="e">
        <f t="shared" ca="1" si="15"/>
        <v>#N/A</v>
      </c>
    </row>
    <row r="74" spans="1:37" ht="25.5" customHeight="1" x14ac:dyDescent="0.25">
      <c r="A74" s="51">
        <f>'OSNOVNA PLAČA'!A68</f>
        <v>59</v>
      </c>
      <c r="B74" s="159" t="str">
        <f>IF(LEN('OSNOVNA PLAČA'!B68)&gt;0,'OSNOVNA PLAČA'!B68,"")</f>
        <v>A59</v>
      </c>
      <c r="C74" s="52">
        <f>IF(LEN(B74)&gt;0,'OSNOVNA PLAČA'!C68,"")</f>
        <v>0</v>
      </c>
      <c r="D74" s="54">
        <f>IF(LEN(B74)&gt;0,'OSNOVNA PLAČA'!D68,"")</f>
        <v>0</v>
      </c>
      <c r="E74" s="175">
        <f>IF(LEN(B74)&gt;0,SUM('OBRAČUNANA OSNOVNA PLAČA'!E68:J68),"")</f>
        <v>0</v>
      </c>
      <c r="F74" s="55"/>
      <c r="G74" s="55"/>
      <c r="H74" s="55"/>
      <c r="I74" s="55"/>
      <c r="J74" s="55"/>
      <c r="K74" s="176">
        <f t="shared" si="4"/>
        <v>0</v>
      </c>
      <c r="L74" s="120">
        <f t="shared" si="16"/>
        <v>0</v>
      </c>
      <c r="M74" s="120">
        <f t="shared" si="17"/>
        <v>0</v>
      </c>
      <c r="N74" s="120">
        <f t="shared" si="5"/>
        <v>0</v>
      </c>
      <c r="O74" s="120">
        <f t="shared" si="18"/>
        <v>0</v>
      </c>
      <c r="P74" s="177">
        <f t="shared" si="6"/>
        <v>0</v>
      </c>
      <c r="Q74" s="177">
        <f>IF(LEN(B74)&gt;0,2*'OSNOVNA PLAČA'!E68,"")</f>
        <v>0</v>
      </c>
      <c r="R74" s="178"/>
      <c r="AA74" s="157">
        <f>ROW()</f>
        <v>74</v>
      </c>
      <c r="AB74" s="91" t="e">
        <f t="shared" ca="1" si="7"/>
        <v>#N/A</v>
      </c>
      <c r="AC74" s="91" t="e">
        <f t="shared" ca="1" si="8"/>
        <v>#N/A</v>
      </c>
      <c r="AD74" s="92" t="e">
        <f t="shared" ca="1" si="9"/>
        <v>#N/A</v>
      </c>
      <c r="AE74" s="91" t="e">
        <f t="shared" ca="1" si="10"/>
        <v>#N/A</v>
      </c>
      <c r="AF74" s="92" t="e">
        <f t="shared" ca="1" si="11"/>
        <v>#N/A</v>
      </c>
      <c r="AG74" s="91" t="e">
        <f t="shared" ca="1" si="11"/>
        <v>#N/A</v>
      </c>
      <c r="AH74" s="91" t="e">
        <f t="shared" ca="1" si="12"/>
        <v>#N/A</v>
      </c>
      <c r="AI74" s="93" t="e">
        <f t="shared" ca="1" si="13"/>
        <v>#N/A</v>
      </c>
      <c r="AJ74" s="91" t="e">
        <f t="shared" ca="1" si="14"/>
        <v>#N/A</v>
      </c>
      <c r="AK74" s="91" t="e">
        <f t="shared" ca="1" si="15"/>
        <v>#N/A</v>
      </c>
    </row>
    <row r="75" spans="1:37" ht="25.5" customHeight="1" x14ac:dyDescent="0.25">
      <c r="A75" s="51">
        <f>'OSNOVNA PLAČA'!A69</f>
        <v>60</v>
      </c>
      <c r="B75" s="159" t="str">
        <f>IF(LEN('OSNOVNA PLAČA'!B69)&gt;0,'OSNOVNA PLAČA'!B69,"")</f>
        <v>A60</v>
      </c>
      <c r="C75" s="52">
        <f>IF(LEN(B75)&gt;0,'OSNOVNA PLAČA'!C69,"")</f>
        <v>0</v>
      </c>
      <c r="D75" s="54">
        <f>IF(LEN(B75)&gt;0,'OSNOVNA PLAČA'!D69,"")</f>
        <v>0</v>
      </c>
      <c r="E75" s="175">
        <f>IF(LEN(B75)&gt;0,SUM('OBRAČUNANA OSNOVNA PLAČA'!E69:J69),"")</f>
        <v>0</v>
      </c>
      <c r="F75" s="55"/>
      <c r="G75" s="55"/>
      <c r="H75" s="55"/>
      <c r="I75" s="55"/>
      <c r="J75" s="55"/>
      <c r="K75" s="176">
        <f t="shared" si="4"/>
        <v>0</v>
      </c>
      <c r="L75" s="120">
        <f t="shared" si="16"/>
        <v>0</v>
      </c>
      <c r="M75" s="120">
        <f t="shared" si="17"/>
        <v>0</v>
      </c>
      <c r="N75" s="120">
        <f t="shared" si="5"/>
        <v>0</v>
      </c>
      <c r="O75" s="120">
        <f t="shared" si="18"/>
        <v>0</v>
      </c>
      <c r="P75" s="177">
        <f t="shared" si="6"/>
        <v>0</v>
      </c>
      <c r="Q75" s="177">
        <f>IF(LEN(B75)&gt;0,2*'OSNOVNA PLAČA'!E69,"")</f>
        <v>0</v>
      </c>
      <c r="R75" s="178"/>
      <c r="AA75" s="157">
        <f>ROW()</f>
        <v>75</v>
      </c>
      <c r="AB75" s="91" t="e">
        <f t="shared" ca="1" si="7"/>
        <v>#N/A</v>
      </c>
      <c r="AC75" s="91" t="e">
        <f t="shared" ca="1" si="8"/>
        <v>#N/A</v>
      </c>
      <c r="AD75" s="92" t="e">
        <f t="shared" ca="1" si="9"/>
        <v>#N/A</v>
      </c>
      <c r="AE75" s="91" t="e">
        <f t="shared" ca="1" si="10"/>
        <v>#N/A</v>
      </c>
      <c r="AF75" s="92" t="e">
        <f t="shared" ca="1" si="11"/>
        <v>#N/A</v>
      </c>
      <c r="AG75" s="91" t="e">
        <f t="shared" ca="1" si="11"/>
        <v>#N/A</v>
      </c>
      <c r="AH75" s="91" t="e">
        <f t="shared" ca="1" si="12"/>
        <v>#N/A</v>
      </c>
      <c r="AI75" s="93" t="e">
        <f t="shared" ca="1" si="13"/>
        <v>#N/A</v>
      </c>
      <c r="AJ75" s="91" t="e">
        <f t="shared" ca="1" si="14"/>
        <v>#N/A</v>
      </c>
      <c r="AK75" s="91" t="e">
        <f t="shared" ca="1" si="15"/>
        <v>#N/A</v>
      </c>
    </row>
    <row r="76" spans="1:37" ht="25.5" customHeight="1" x14ac:dyDescent="0.25">
      <c r="A76" s="51">
        <f>'OSNOVNA PLAČA'!A70</f>
        <v>61</v>
      </c>
      <c r="B76" s="159" t="str">
        <f>IF(LEN('OSNOVNA PLAČA'!B70)&gt;0,'OSNOVNA PLAČA'!B70,"")</f>
        <v>A61</v>
      </c>
      <c r="C76" s="52">
        <f>IF(LEN(B76)&gt;0,'OSNOVNA PLAČA'!C70,"")</f>
        <v>0</v>
      </c>
      <c r="D76" s="54">
        <f>IF(LEN(B76)&gt;0,'OSNOVNA PLAČA'!D70,"")</f>
        <v>0</v>
      </c>
      <c r="E76" s="175">
        <f>IF(LEN(B76)&gt;0,SUM('OBRAČUNANA OSNOVNA PLAČA'!E70:J70),"")</f>
        <v>0</v>
      </c>
      <c r="F76" s="55"/>
      <c r="G76" s="55"/>
      <c r="H76" s="55"/>
      <c r="I76" s="55"/>
      <c r="J76" s="55"/>
      <c r="K76" s="176">
        <f t="shared" si="4"/>
        <v>0</v>
      </c>
      <c r="L76" s="120">
        <f t="shared" si="16"/>
        <v>0</v>
      </c>
      <c r="M76" s="120">
        <f t="shared" si="17"/>
        <v>0</v>
      </c>
      <c r="N76" s="120">
        <f t="shared" si="5"/>
        <v>0</v>
      </c>
      <c r="O76" s="120">
        <f t="shared" si="18"/>
        <v>0</v>
      </c>
      <c r="P76" s="177">
        <f t="shared" si="6"/>
        <v>0</v>
      </c>
      <c r="Q76" s="177">
        <f>IF(LEN(B76)&gt;0,2*'OSNOVNA PLAČA'!E70,"")</f>
        <v>0</v>
      </c>
      <c r="R76" s="178"/>
      <c r="AA76" s="157">
        <f>ROW()</f>
        <v>76</v>
      </c>
      <c r="AB76" s="91" t="e">
        <f t="shared" ca="1" si="7"/>
        <v>#N/A</v>
      </c>
      <c r="AC76" s="91" t="e">
        <f t="shared" ca="1" si="8"/>
        <v>#N/A</v>
      </c>
      <c r="AD76" s="92" t="e">
        <f t="shared" ca="1" si="9"/>
        <v>#N/A</v>
      </c>
      <c r="AE76" s="91" t="e">
        <f t="shared" ca="1" si="10"/>
        <v>#N/A</v>
      </c>
      <c r="AF76" s="92" t="e">
        <f t="shared" ca="1" si="11"/>
        <v>#N/A</v>
      </c>
      <c r="AG76" s="91" t="e">
        <f t="shared" ca="1" si="11"/>
        <v>#N/A</v>
      </c>
      <c r="AH76" s="91" t="e">
        <f t="shared" ca="1" si="12"/>
        <v>#N/A</v>
      </c>
      <c r="AI76" s="93" t="e">
        <f t="shared" ca="1" si="13"/>
        <v>#N/A</v>
      </c>
      <c r="AJ76" s="91" t="e">
        <f t="shared" ca="1" si="14"/>
        <v>#N/A</v>
      </c>
      <c r="AK76" s="91" t="e">
        <f t="shared" ca="1" si="15"/>
        <v>#N/A</v>
      </c>
    </row>
    <row r="77" spans="1:37" ht="25.5" customHeight="1" x14ac:dyDescent="0.25">
      <c r="A77" s="51">
        <f>'OSNOVNA PLAČA'!A71</f>
        <v>62</v>
      </c>
      <c r="B77" s="159" t="str">
        <f>IF(LEN('OSNOVNA PLAČA'!B71)&gt;0,'OSNOVNA PLAČA'!B71,"")</f>
        <v>A62</v>
      </c>
      <c r="C77" s="52">
        <f>IF(LEN(B77)&gt;0,'OSNOVNA PLAČA'!C71,"")</f>
        <v>0</v>
      </c>
      <c r="D77" s="54">
        <f>IF(LEN(B77)&gt;0,'OSNOVNA PLAČA'!D71,"")</f>
        <v>0</v>
      </c>
      <c r="E77" s="175">
        <f>IF(LEN(B77)&gt;0,SUM('OBRAČUNANA OSNOVNA PLAČA'!E71:J71),"")</f>
        <v>0</v>
      </c>
      <c r="F77" s="55"/>
      <c r="G77" s="55"/>
      <c r="H77" s="55"/>
      <c r="I77" s="55"/>
      <c r="J77" s="55"/>
      <c r="K77" s="176">
        <f t="shared" si="4"/>
        <v>0</v>
      </c>
      <c r="L77" s="120">
        <f t="shared" si="16"/>
        <v>0</v>
      </c>
      <c r="M77" s="120">
        <f t="shared" si="17"/>
        <v>0</v>
      </c>
      <c r="N77" s="120">
        <f t="shared" si="5"/>
        <v>0</v>
      </c>
      <c r="O77" s="120">
        <f t="shared" si="18"/>
        <v>0</v>
      </c>
      <c r="P77" s="177">
        <f t="shared" si="6"/>
        <v>0</v>
      </c>
      <c r="Q77" s="177">
        <f>IF(LEN(B77)&gt;0,2*'OSNOVNA PLAČA'!E71,"")</f>
        <v>0</v>
      </c>
      <c r="R77" s="178"/>
      <c r="AA77" s="157">
        <f>ROW()</f>
        <v>77</v>
      </c>
      <c r="AB77" s="91" t="e">
        <f t="shared" ca="1" si="7"/>
        <v>#N/A</v>
      </c>
      <c r="AC77" s="91" t="e">
        <f t="shared" ca="1" si="8"/>
        <v>#N/A</v>
      </c>
      <c r="AD77" s="92" t="e">
        <f t="shared" ca="1" si="9"/>
        <v>#N/A</v>
      </c>
      <c r="AE77" s="91" t="e">
        <f t="shared" ca="1" si="10"/>
        <v>#N/A</v>
      </c>
      <c r="AF77" s="92" t="e">
        <f t="shared" ca="1" si="11"/>
        <v>#N/A</v>
      </c>
      <c r="AG77" s="91" t="e">
        <f t="shared" ca="1" si="11"/>
        <v>#N/A</v>
      </c>
      <c r="AH77" s="91" t="e">
        <f t="shared" ca="1" si="12"/>
        <v>#N/A</v>
      </c>
      <c r="AI77" s="93" t="e">
        <f t="shared" ca="1" si="13"/>
        <v>#N/A</v>
      </c>
      <c r="AJ77" s="91" t="e">
        <f t="shared" ca="1" si="14"/>
        <v>#N/A</v>
      </c>
      <c r="AK77" s="91" t="e">
        <f t="shared" ca="1" si="15"/>
        <v>#N/A</v>
      </c>
    </row>
    <row r="78" spans="1:37" ht="25.5" customHeight="1" x14ac:dyDescent="0.25">
      <c r="A78" s="51">
        <f>'OSNOVNA PLAČA'!A72</f>
        <v>63</v>
      </c>
      <c r="B78" s="159" t="str">
        <f>IF(LEN('OSNOVNA PLAČA'!B72)&gt;0,'OSNOVNA PLAČA'!B72,"")</f>
        <v>A63</v>
      </c>
      <c r="C78" s="52">
        <f>IF(LEN(B78)&gt;0,'OSNOVNA PLAČA'!C72,"")</f>
        <v>0</v>
      </c>
      <c r="D78" s="54">
        <f>IF(LEN(B78)&gt;0,'OSNOVNA PLAČA'!D72,"")</f>
        <v>0</v>
      </c>
      <c r="E78" s="175">
        <f>IF(LEN(B78)&gt;0,SUM('OBRAČUNANA OSNOVNA PLAČA'!E72:J72),"")</f>
        <v>0</v>
      </c>
      <c r="F78" s="55"/>
      <c r="G78" s="55"/>
      <c r="H78" s="55"/>
      <c r="I78" s="55"/>
      <c r="J78" s="55"/>
      <c r="K78" s="176">
        <f t="shared" si="4"/>
        <v>0</v>
      </c>
      <c r="L78" s="120">
        <f t="shared" si="16"/>
        <v>0</v>
      </c>
      <c r="M78" s="120">
        <f t="shared" si="17"/>
        <v>0</v>
      </c>
      <c r="N78" s="120">
        <f t="shared" si="5"/>
        <v>0</v>
      </c>
      <c r="O78" s="120">
        <f t="shared" si="18"/>
        <v>0</v>
      </c>
      <c r="P78" s="177">
        <f t="shared" si="6"/>
        <v>0</v>
      </c>
      <c r="Q78" s="177">
        <f>IF(LEN(B78)&gt;0,2*'OSNOVNA PLAČA'!E72,"")</f>
        <v>0</v>
      </c>
      <c r="R78" s="178"/>
      <c r="AA78" s="157">
        <f>ROW()</f>
        <v>78</v>
      </c>
      <c r="AB78" s="91" t="e">
        <f t="shared" ca="1" si="7"/>
        <v>#N/A</v>
      </c>
      <c r="AC78" s="91" t="e">
        <f t="shared" ca="1" si="8"/>
        <v>#N/A</v>
      </c>
      <c r="AD78" s="92" t="e">
        <f t="shared" ca="1" si="9"/>
        <v>#N/A</v>
      </c>
      <c r="AE78" s="91" t="e">
        <f t="shared" ca="1" si="10"/>
        <v>#N/A</v>
      </c>
      <c r="AF78" s="92" t="e">
        <f t="shared" ca="1" si="11"/>
        <v>#N/A</v>
      </c>
      <c r="AG78" s="91" t="e">
        <f t="shared" ca="1" si="11"/>
        <v>#N/A</v>
      </c>
      <c r="AH78" s="91" t="e">
        <f t="shared" ca="1" si="12"/>
        <v>#N/A</v>
      </c>
      <c r="AI78" s="93" t="e">
        <f t="shared" ca="1" si="13"/>
        <v>#N/A</v>
      </c>
      <c r="AJ78" s="91" t="e">
        <f t="shared" ca="1" si="14"/>
        <v>#N/A</v>
      </c>
      <c r="AK78" s="91" t="e">
        <f t="shared" ca="1" si="15"/>
        <v>#N/A</v>
      </c>
    </row>
    <row r="79" spans="1:37" ht="25.5" customHeight="1" x14ac:dyDescent="0.25">
      <c r="A79" s="51">
        <f>'OSNOVNA PLAČA'!A73</f>
        <v>64</v>
      </c>
      <c r="B79" s="159" t="str">
        <f>IF(LEN('OSNOVNA PLAČA'!B73)&gt;0,'OSNOVNA PLAČA'!B73,"")</f>
        <v>A64</v>
      </c>
      <c r="C79" s="52">
        <f>IF(LEN(B79)&gt;0,'OSNOVNA PLAČA'!C73,"")</f>
        <v>0</v>
      </c>
      <c r="D79" s="54">
        <f>IF(LEN(B79)&gt;0,'OSNOVNA PLAČA'!D73,"")</f>
        <v>0</v>
      </c>
      <c r="E79" s="175">
        <f>IF(LEN(B79)&gt;0,SUM('OBRAČUNANA OSNOVNA PLAČA'!E73:J73),"")</f>
        <v>0</v>
      </c>
      <c r="F79" s="55"/>
      <c r="G79" s="55"/>
      <c r="H79" s="55"/>
      <c r="I79" s="55"/>
      <c r="J79" s="55"/>
      <c r="K79" s="176">
        <f t="shared" si="4"/>
        <v>0</v>
      </c>
      <c r="L79" s="120">
        <f t="shared" si="16"/>
        <v>0</v>
      </c>
      <c r="M79" s="120">
        <f t="shared" si="17"/>
        <v>0</v>
      </c>
      <c r="N79" s="120">
        <f t="shared" si="5"/>
        <v>0</v>
      </c>
      <c r="O79" s="120">
        <f t="shared" si="18"/>
        <v>0</v>
      </c>
      <c r="P79" s="177">
        <f t="shared" si="6"/>
        <v>0</v>
      </c>
      <c r="Q79" s="177">
        <f>IF(LEN(B79)&gt;0,2*'OSNOVNA PLAČA'!E73,"")</f>
        <v>0</v>
      </c>
      <c r="R79" s="178"/>
      <c r="AA79" s="157">
        <f>ROW()</f>
        <v>79</v>
      </c>
      <c r="AB79" s="91" t="e">
        <f t="shared" ca="1" si="7"/>
        <v>#N/A</v>
      </c>
      <c r="AC79" s="91" t="e">
        <f t="shared" ca="1" si="8"/>
        <v>#N/A</v>
      </c>
      <c r="AD79" s="92" t="e">
        <f t="shared" ca="1" si="9"/>
        <v>#N/A</v>
      </c>
      <c r="AE79" s="91" t="e">
        <f t="shared" ca="1" si="10"/>
        <v>#N/A</v>
      </c>
      <c r="AF79" s="92" t="e">
        <f t="shared" ca="1" si="11"/>
        <v>#N/A</v>
      </c>
      <c r="AG79" s="91" t="e">
        <f t="shared" ca="1" si="11"/>
        <v>#N/A</v>
      </c>
      <c r="AH79" s="91" t="e">
        <f t="shared" ca="1" si="12"/>
        <v>#N/A</v>
      </c>
      <c r="AI79" s="93" t="e">
        <f t="shared" ca="1" si="13"/>
        <v>#N/A</v>
      </c>
      <c r="AJ79" s="91" t="e">
        <f t="shared" ca="1" si="14"/>
        <v>#N/A</v>
      </c>
      <c r="AK79" s="91" t="e">
        <f t="shared" ca="1" si="15"/>
        <v>#N/A</v>
      </c>
    </row>
    <row r="80" spans="1:37" ht="25.5" customHeight="1" x14ac:dyDescent="0.25">
      <c r="A80" s="51">
        <f>'OSNOVNA PLAČA'!A74</f>
        <v>65</v>
      </c>
      <c r="B80" s="159" t="str">
        <f>IF(LEN('OSNOVNA PLAČA'!B74)&gt;0,'OSNOVNA PLAČA'!B74,"")</f>
        <v>A65</v>
      </c>
      <c r="C80" s="52">
        <f>IF(LEN(B80)&gt;0,'OSNOVNA PLAČA'!C74,"")</f>
        <v>0</v>
      </c>
      <c r="D80" s="54">
        <f>IF(LEN(B80)&gt;0,'OSNOVNA PLAČA'!D74,"")</f>
        <v>0</v>
      </c>
      <c r="E80" s="175">
        <f>IF(LEN(B80)&gt;0,SUM('OBRAČUNANA OSNOVNA PLAČA'!E74:J74),"")</f>
        <v>0</v>
      </c>
      <c r="F80" s="55"/>
      <c r="G80" s="55"/>
      <c r="H80" s="55"/>
      <c r="I80" s="55"/>
      <c r="J80" s="55"/>
      <c r="K80" s="176">
        <f t="shared" ref="K80:K143" si="19">+F80+G80+H80+I80+J80</f>
        <v>0</v>
      </c>
      <c r="L80" s="120">
        <f t="shared" ref="L80:L143" si="20">IF(LEN(B80)&gt;0,K80/5,"")</f>
        <v>0</v>
      </c>
      <c r="M80" s="120">
        <f t="shared" ref="M80:M143" si="21">IF(LEN(B80)&gt;0,E80*L80,"")</f>
        <v>0</v>
      </c>
      <c r="N80" s="120">
        <f t="shared" ref="N80:N143" si="22">IF(LEN(B80)&gt;0,L80*$O$1017,"")</f>
        <v>0</v>
      </c>
      <c r="O80" s="120">
        <f t="shared" ref="O80:O143" si="23">IF(LEN(B80)&gt;0,E80*N80,"")</f>
        <v>0</v>
      </c>
      <c r="P80" s="177">
        <f t="shared" ref="P80:P143" si="24">MIN(O80,Q80)</f>
        <v>0</v>
      </c>
      <c r="Q80" s="177">
        <f>IF(LEN(B80)&gt;0,2*'OSNOVNA PLAČA'!E74,"")</f>
        <v>0</v>
      </c>
      <c r="R80" s="178"/>
      <c r="AA80" s="157">
        <f>ROW()</f>
        <v>80</v>
      </c>
      <c r="AB80" s="91" t="e">
        <f t="shared" ref="AB80:AB296" ca="1" si="25">IF($AN$3=1,0,INDIRECT( "'" &amp; $AN$2 &amp; "'!P" &amp; TEXT($AA80,0)))</f>
        <v>#N/A</v>
      </c>
      <c r="AC80" s="91" t="e">
        <f t="shared" ref="AC80:AC313" ca="1" si="26">IF($AN$3=1,(INDIRECT( "'" &amp; $AC$2 &amp; "'!F" &amp; TEXT($AA80-6,0))*2/12+INDIRECT( "'" &amp; $AC$2 &amp; "'!G" &amp; TEXT($AA80-6,0))*10/12)*2,INDIRECT( "'" &amp; $AN$2 &amp; "'!Q" &amp; TEXT($AA80,0)))</f>
        <v>#N/A</v>
      </c>
      <c r="AD80" s="92" t="e">
        <f t="shared" ref="AD80:AD143" ca="1" si="27">IF(AB80&gt;=AC80,"-",$K80/(5*MAX($L$1021:$L$1022)))</f>
        <v>#N/A</v>
      </c>
      <c r="AE80" s="91" t="e">
        <f t="shared" ref="AE80:AE143" ca="1" si="28">IF(AB80&gt;=AC80,"-",$K80/(5*MAX($L$1021:$L$1022))*AJ80)</f>
        <v>#N/A</v>
      </c>
      <c r="AF80" s="92" t="e">
        <f t="shared" ref="AF80:AG143" ca="1" si="29">IF(AD80="-","-",AD80*$AE$1017)</f>
        <v>#N/A</v>
      </c>
      <c r="AG80" s="91" t="e">
        <f t="shared" ca="1" si="29"/>
        <v>#N/A</v>
      </c>
      <c r="AH80" s="91" t="e">
        <f t="shared" ref="AH80:AH143" ca="1" si="30">IF(AF80="-",0,MIN(AG80,Q80))</f>
        <v>#N/A</v>
      </c>
      <c r="AI80" s="93" t="e">
        <f t="shared" ref="AI80:AI143" ca="1" si="31">+AC80-AB80</f>
        <v>#N/A</v>
      </c>
      <c r="AJ80" s="91" t="e">
        <f t="shared" ref="AJ80:AJ262" ca="1" si="32">SUM(OFFSET(INDIRECT( "'" &amp; $AC$3 &amp; "'!" &amp; $AH$3),ROW()-ROW(INDIRECT( "'" &amp; $AC$3 &amp; "'!" &amp; $AH$3))-$AH$4,COLUMN()-COLUMN(INDIRECT( "'" &amp; $AC$3 &amp; "'!" &amp; $AH$3))-$AH$6+(12/$AN$4)*($AN$3-1),1,12/$AN$4))</f>
        <v>#N/A</v>
      </c>
      <c r="AK80" s="91" t="e">
        <f t="shared" ref="AK80:AK295" ca="1" si="33">SUM(OFFSET(INDIRECT( "'" &amp; $AC$2 &amp; "'!" &amp; $AH$3),ROW()-ROW(INDIRECT( "'" &amp; $AC$2 &amp; "'!" &amp; $AH$3))-$AH$4,COLUMN()-COLUMN(INDIRECT( "'" &amp; $AC$2 &amp; "'!" &amp; $AH$3))-$AH$5+(12/$AN$4)*($AN$3-1),1,12/$AN$4))</f>
        <v>#N/A</v>
      </c>
    </row>
    <row r="81" spans="1:37" ht="25.5" customHeight="1" x14ac:dyDescent="0.25">
      <c r="A81" s="51">
        <f>'OSNOVNA PLAČA'!A75</f>
        <v>66</v>
      </c>
      <c r="B81" s="159" t="str">
        <f>IF(LEN('OSNOVNA PLAČA'!B75)&gt;0,'OSNOVNA PLAČA'!B75,"")</f>
        <v>A66</v>
      </c>
      <c r="C81" s="52">
        <f>IF(LEN(B81)&gt;0,'OSNOVNA PLAČA'!C75,"")</f>
        <v>0</v>
      </c>
      <c r="D81" s="54">
        <f>IF(LEN(B81)&gt;0,'OSNOVNA PLAČA'!D75,"")</f>
        <v>0</v>
      </c>
      <c r="E81" s="175">
        <f>IF(LEN(B81)&gt;0,SUM('OBRAČUNANA OSNOVNA PLAČA'!E75:J75),"")</f>
        <v>0</v>
      </c>
      <c r="F81" s="55"/>
      <c r="G81" s="55"/>
      <c r="H81" s="55"/>
      <c r="I81" s="55"/>
      <c r="J81" s="55"/>
      <c r="K81" s="176">
        <f t="shared" si="19"/>
        <v>0</v>
      </c>
      <c r="L81" s="120">
        <f t="shared" si="20"/>
        <v>0</v>
      </c>
      <c r="M81" s="120">
        <f t="shared" si="21"/>
        <v>0</v>
      </c>
      <c r="N81" s="120">
        <f t="shared" si="22"/>
        <v>0</v>
      </c>
      <c r="O81" s="120">
        <f t="shared" si="23"/>
        <v>0</v>
      </c>
      <c r="P81" s="177">
        <f t="shared" si="24"/>
        <v>0</v>
      </c>
      <c r="Q81" s="177">
        <f>IF(LEN(B81)&gt;0,2*'OSNOVNA PLAČA'!E75,"")</f>
        <v>0</v>
      </c>
      <c r="R81" s="178"/>
      <c r="AA81" s="157">
        <f>ROW()</f>
        <v>81</v>
      </c>
      <c r="AB81" s="91" t="e">
        <f t="shared" ca="1" si="25"/>
        <v>#N/A</v>
      </c>
      <c r="AC81" s="91" t="e">
        <f t="shared" ca="1" si="26"/>
        <v>#N/A</v>
      </c>
      <c r="AD81" s="92" t="e">
        <f t="shared" ca="1" si="27"/>
        <v>#N/A</v>
      </c>
      <c r="AE81" s="91" t="e">
        <f t="shared" ca="1" si="28"/>
        <v>#N/A</v>
      </c>
      <c r="AF81" s="92" t="e">
        <f t="shared" ca="1" si="29"/>
        <v>#N/A</v>
      </c>
      <c r="AG81" s="91" t="e">
        <f t="shared" ca="1" si="29"/>
        <v>#N/A</v>
      </c>
      <c r="AH81" s="91" t="e">
        <f t="shared" ca="1" si="30"/>
        <v>#N/A</v>
      </c>
      <c r="AI81" s="93" t="e">
        <f t="shared" ca="1" si="31"/>
        <v>#N/A</v>
      </c>
      <c r="AJ81" s="91" t="e">
        <f t="shared" ca="1" si="32"/>
        <v>#N/A</v>
      </c>
      <c r="AK81" s="91" t="e">
        <f t="shared" ca="1" si="33"/>
        <v>#N/A</v>
      </c>
    </row>
    <row r="82" spans="1:37" ht="25.5" customHeight="1" x14ac:dyDescent="0.25">
      <c r="A82" s="51">
        <f>'OSNOVNA PLAČA'!A76</f>
        <v>67</v>
      </c>
      <c r="B82" s="159" t="str">
        <f>IF(LEN('OSNOVNA PLAČA'!B76)&gt;0,'OSNOVNA PLAČA'!B76,"")</f>
        <v>A67</v>
      </c>
      <c r="C82" s="52">
        <f>IF(LEN(B82)&gt;0,'OSNOVNA PLAČA'!C76,"")</f>
        <v>0</v>
      </c>
      <c r="D82" s="54">
        <f>IF(LEN(B82)&gt;0,'OSNOVNA PLAČA'!D76,"")</f>
        <v>0</v>
      </c>
      <c r="E82" s="175">
        <f>IF(LEN(B82)&gt;0,SUM('OBRAČUNANA OSNOVNA PLAČA'!E76:J76),"")</f>
        <v>0</v>
      </c>
      <c r="F82" s="55"/>
      <c r="G82" s="55"/>
      <c r="H82" s="55"/>
      <c r="I82" s="55"/>
      <c r="J82" s="55"/>
      <c r="K82" s="176">
        <f t="shared" si="19"/>
        <v>0</v>
      </c>
      <c r="L82" s="120">
        <f t="shared" si="20"/>
        <v>0</v>
      </c>
      <c r="M82" s="120">
        <f t="shared" si="21"/>
        <v>0</v>
      </c>
      <c r="N82" s="120">
        <f t="shared" si="22"/>
        <v>0</v>
      </c>
      <c r="O82" s="120">
        <f t="shared" si="23"/>
        <v>0</v>
      </c>
      <c r="P82" s="177">
        <f t="shared" si="24"/>
        <v>0</v>
      </c>
      <c r="Q82" s="177">
        <f>IF(LEN(B82)&gt;0,2*'OSNOVNA PLAČA'!E76,"")</f>
        <v>0</v>
      </c>
      <c r="R82" s="178"/>
      <c r="AA82" s="157">
        <f>ROW()</f>
        <v>82</v>
      </c>
      <c r="AB82" s="91" t="e">
        <f t="shared" ca="1" si="25"/>
        <v>#N/A</v>
      </c>
      <c r="AC82" s="91" t="e">
        <f t="shared" ca="1" si="26"/>
        <v>#N/A</v>
      </c>
      <c r="AD82" s="92" t="e">
        <f t="shared" ca="1" si="27"/>
        <v>#N/A</v>
      </c>
      <c r="AE82" s="91" t="e">
        <f t="shared" ca="1" si="28"/>
        <v>#N/A</v>
      </c>
      <c r="AF82" s="92" t="e">
        <f t="shared" ca="1" si="29"/>
        <v>#N/A</v>
      </c>
      <c r="AG82" s="91" t="e">
        <f t="shared" ca="1" si="29"/>
        <v>#N/A</v>
      </c>
      <c r="AH82" s="91" t="e">
        <f t="shared" ca="1" si="30"/>
        <v>#N/A</v>
      </c>
      <c r="AI82" s="93" t="e">
        <f t="shared" ca="1" si="31"/>
        <v>#N/A</v>
      </c>
      <c r="AJ82" s="91" t="e">
        <f t="shared" ca="1" si="32"/>
        <v>#N/A</v>
      </c>
      <c r="AK82" s="91" t="e">
        <f t="shared" ca="1" si="33"/>
        <v>#N/A</v>
      </c>
    </row>
    <row r="83" spans="1:37" ht="25.5" customHeight="1" x14ac:dyDescent="0.25">
      <c r="A83" s="51">
        <f>'OSNOVNA PLAČA'!A77</f>
        <v>68</v>
      </c>
      <c r="B83" s="159" t="str">
        <f>IF(LEN('OSNOVNA PLAČA'!B77)&gt;0,'OSNOVNA PLAČA'!B77,"")</f>
        <v>A68</v>
      </c>
      <c r="C83" s="52">
        <f>IF(LEN(B83)&gt;0,'OSNOVNA PLAČA'!C77,"")</f>
        <v>0</v>
      </c>
      <c r="D83" s="54">
        <f>IF(LEN(B83)&gt;0,'OSNOVNA PLAČA'!D77,"")</f>
        <v>0</v>
      </c>
      <c r="E83" s="175">
        <f>IF(LEN(B83)&gt;0,SUM('OBRAČUNANA OSNOVNA PLAČA'!E77:J77),"")</f>
        <v>0</v>
      </c>
      <c r="F83" s="55"/>
      <c r="G83" s="55"/>
      <c r="H83" s="55"/>
      <c r="I83" s="55"/>
      <c r="J83" s="55"/>
      <c r="K83" s="176">
        <f t="shared" si="19"/>
        <v>0</v>
      </c>
      <c r="L83" s="120">
        <f t="shared" si="20"/>
        <v>0</v>
      </c>
      <c r="M83" s="120">
        <f t="shared" si="21"/>
        <v>0</v>
      </c>
      <c r="N83" s="120">
        <f t="shared" si="22"/>
        <v>0</v>
      </c>
      <c r="O83" s="120">
        <f t="shared" si="23"/>
        <v>0</v>
      </c>
      <c r="P83" s="177">
        <f t="shared" si="24"/>
        <v>0</v>
      </c>
      <c r="Q83" s="177">
        <f>IF(LEN(B83)&gt;0,2*'OSNOVNA PLAČA'!E77,"")</f>
        <v>0</v>
      </c>
      <c r="R83" s="178"/>
      <c r="AA83" s="157">
        <f>ROW()</f>
        <v>83</v>
      </c>
      <c r="AB83" s="91" t="e">
        <f t="shared" ca="1" si="25"/>
        <v>#N/A</v>
      </c>
      <c r="AC83" s="91" t="e">
        <f t="shared" ca="1" si="26"/>
        <v>#N/A</v>
      </c>
      <c r="AD83" s="92" t="e">
        <f t="shared" ca="1" si="27"/>
        <v>#N/A</v>
      </c>
      <c r="AE83" s="91" t="e">
        <f t="shared" ca="1" si="28"/>
        <v>#N/A</v>
      </c>
      <c r="AF83" s="92" t="e">
        <f t="shared" ca="1" si="29"/>
        <v>#N/A</v>
      </c>
      <c r="AG83" s="91" t="e">
        <f t="shared" ca="1" si="29"/>
        <v>#N/A</v>
      </c>
      <c r="AH83" s="91" t="e">
        <f t="shared" ca="1" si="30"/>
        <v>#N/A</v>
      </c>
      <c r="AI83" s="93" t="e">
        <f t="shared" ca="1" si="31"/>
        <v>#N/A</v>
      </c>
      <c r="AJ83" s="91" t="e">
        <f t="shared" ca="1" si="32"/>
        <v>#N/A</v>
      </c>
      <c r="AK83" s="91" t="e">
        <f t="shared" ca="1" si="33"/>
        <v>#N/A</v>
      </c>
    </row>
    <row r="84" spans="1:37" ht="25.5" customHeight="1" x14ac:dyDescent="0.25">
      <c r="A84" s="51">
        <f>'OSNOVNA PLAČA'!A78</f>
        <v>69</v>
      </c>
      <c r="B84" s="159" t="str">
        <f>IF(LEN('OSNOVNA PLAČA'!B78)&gt;0,'OSNOVNA PLAČA'!B78,"")</f>
        <v>A69</v>
      </c>
      <c r="C84" s="52">
        <f>IF(LEN(B84)&gt;0,'OSNOVNA PLAČA'!C78,"")</f>
        <v>0</v>
      </c>
      <c r="D84" s="54">
        <f>IF(LEN(B84)&gt;0,'OSNOVNA PLAČA'!D78,"")</f>
        <v>0</v>
      </c>
      <c r="E84" s="175">
        <f>IF(LEN(B84)&gt;0,SUM('OBRAČUNANA OSNOVNA PLAČA'!E78:J78),"")</f>
        <v>0</v>
      </c>
      <c r="F84" s="55"/>
      <c r="G84" s="55"/>
      <c r="H84" s="55"/>
      <c r="I84" s="55"/>
      <c r="J84" s="55"/>
      <c r="K84" s="176">
        <f t="shared" si="19"/>
        <v>0</v>
      </c>
      <c r="L84" s="120">
        <f t="shared" si="20"/>
        <v>0</v>
      </c>
      <c r="M84" s="120">
        <f t="shared" si="21"/>
        <v>0</v>
      </c>
      <c r="N84" s="120">
        <f t="shared" si="22"/>
        <v>0</v>
      </c>
      <c r="O84" s="120">
        <f t="shared" si="23"/>
        <v>0</v>
      </c>
      <c r="P84" s="177">
        <f t="shared" si="24"/>
        <v>0</v>
      </c>
      <c r="Q84" s="177">
        <f>IF(LEN(B84)&gt;0,2*'OSNOVNA PLAČA'!E78,"")</f>
        <v>0</v>
      </c>
      <c r="R84" s="178"/>
      <c r="AA84" s="157">
        <f>ROW()</f>
        <v>84</v>
      </c>
      <c r="AB84" s="91" t="e">
        <f t="shared" ca="1" si="25"/>
        <v>#N/A</v>
      </c>
      <c r="AC84" s="91" t="e">
        <f t="shared" ca="1" si="26"/>
        <v>#N/A</v>
      </c>
      <c r="AD84" s="92" t="e">
        <f t="shared" ca="1" si="27"/>
        <v>#N/A</v>
      </c>
      <c r="AE84" s="91" t="e">
        <f t="shared" ca="1" si="28"/>
        <v>#N/A</v>
      </c>
      <c r="AF84" s="92" t="e">
        <f t="shared" ca="1" si="29"/>
        <v>#N/A</v>
      </c>
      <c r="AG84" s="91" t="e">
        <f t="shared" ca="1" si="29"/>
        <v>#N/A</v>
      </c>
      <c r="AH84" s="91" t="e">
        <f t="shared" ca="1" si="30"/>
        <v>#N/A</v>
      </c>
      <c r="AI84" s="93" t="e">
        <f t="shared" ca="1" si="31"/>
        <v>#N/A</v>
      </c>
      <c r="AJ84" s="91" t="e">
        <f t="shared" ca="1" si="32"/>
        <v>#N/A</v>
      </c>
      <c r="AK84" s="91" t="e">
        <f t="shared" ca="1" si="33"/>
        <v>#N/A</v>
      </c>
    </row>
    <row r="85" spans="1:37" ht="25.5" customHeight="1" x14ac:dyDescent="0.25">
      <c r="A85" s="51">
        <f>'OSNOVNA PLAČA'!A79</f>
        <v>70</v>
      </c>
      <c r="B85" s="159" t="str">
        <f>IF(LEN('OSNOVNA PLAČA'!B79)&gt;0,'OSNOVNA PLAČA'!B79,"")</f>
        <v>A70</v>
      </c>
      <c r="C85" s="52">
        <f>IF(LEN(B85)&gt;0,'OSNOVNA PLAČA'!C79,"")</f>
        <v>0</v>
      </c>
      <c r="D85" s="54">
        <f>IF(LEN(B85)&gt;0,'OSNOVNA PLAČA'!D79,"")</f>
        <v>0</v>
      </c>
      <c r="E85" s="175">
        <f>IF(LEN(B85)&gt;0,SUM('OBRAČUNANA OSNOVNA PLAČA'!E79:J79),"")</f>
        <v>0</v>
      </c>
      <c r="F85" s="55"/>
      <c r="G85" s="55"/>
      <c r="H85" s="55"/>
      <c r="I85" s="55"/>
      <c r="J85" s="55"/>
      <c r="K85" s="176">
        <f t="shared" si="19"/>
        <v>0</v>
      </c>
      <c r="L85" s="120">
        <f t="shared" si="20"/>
        <v>0</v>
      </c>
      <c r="M85" s="120">
        <f t="shared" si="21"/>
        <v>0</v>
      </c>
      <c r="N85" s="120">
        <f t="shared" si="22"/>
        <v>0</v>
      </c>
      <c r="O85" s="120">
        <f t="shared" si="23"/>
        <v>0</v>
      </c>
      <c r="P85" s="177">
        <f t="shared" si="24"/>
        <v>0</v>
      </c>
      <c r="Q85" s="177">
        <f>IF(LEN(B85)&gt;0,2*'OSNOVNA PLAČA'!E79,"")</f>
        <v>0</v>
      </c>
      <c r="R85" s="178"/>
      <c r="AA85" s="157">
        <f>ROW()</f>
        <v>85</v>
      </c>
      <c r="AB85" s="91" t="e">
        <f t="shared" ca="1" si="25"/>
        <v>#N/A</v>
      </c>
      <c r="AC85" s="91" t="e">
        <f t="shared" ca="1" si="26"/>
        <v>#N/A</v>
      </c>
      <c r="AD85" s="92" t="e">
        <f t="shared" ca="1" si="27"/>
        <v>#N/A</v>
      </c>
      <c r="AE85" s="91" t="e">
        <f t="shared" ca="1" si="28"/>
        <v>#N/A</v>
      </c>
      <c r="AF85" s="92" t="e">
        <f t="shared" ca="1" si="29"/>
        <v>#N/A</v>
      </c>
      <c r="AG85" s="91" t="e">
        <f t="shared" ca="1" si="29"/>
        <v>#N/A</v>
      </c>
      <c r="AH85" s="91" t="e">
        <f t="shared" ca="1" si="30"/>
        <v>#N/A</v>
      </c>
      <c r="AI85" s="93" t="e">
        <f t="shared" ca="1" si="31"/>
        <v>#N/A</v>
      </c>
      <c r="AJ85" s="91" t="e">
        <f t="shared" ca="1" si="32"/>
        <v>#N/A</v>
      </c>
      <c r="AK85" s="91" t="e">
        <f t="shared" ca="1" si="33"/>
        <v>#N/A</v>
      </c>
    </row>
    <row r="86" spans="1:37" ht="25.5" customHeight="1" x14ac:dyDescent="0.25">
      <c r="A86" s="51">
        <f>'OSNOVNA PLAČA'!A80</f>
        <v>71</v>
      </c>
      <c r="B86" s="159" t="str">
        <f>IF(LEN('OSNOVNA PLAČA'!B80)&gt;0,'OSNOVNA PLAČA'!B80,"")</f>
        <v>A71</v>
      </c>
      <c r="C86" s="52">
        <f>IF(LEN(B86)&gt;0,'OSNOVNA PLAČA'!C80,"")</f>
        <v>0</v>
      </c>
      <c r="D86" s="54">
        <f>IF(LEN(B86)&gt;0,'OSNOVNA PLAČA'!D80,"")</f>
        <v>0</v>
      </c>
      <c r="E86" s="175">
        <f>IF(LEN(B86)&gt;0,SUM('OBRAČUNANA OSNOVNA PLAČA'!E80:J80),"")</f>
        <v>0</v>
      </c>
      <c r="F86" s="55"/>
      <c r="G86" s="55"/>
      <c r="H86" s="55"/>
      <c r="I86" s="55"/>
      <c r="J86" s="55"/>
      <c r="K86" s="176">
        <f t="shared" si="19"/>
        <v>0</v>
      </c>
      <c r="L86" s="120">
        <f t="shared" si="20"/>
        <v>0</v>
      </c>
      <c r="M86" s="120">
        <f t="shared" si="21"/>
        <v>0</v>
      </c>
      <c r="N86" s="120">
        <f t="shared" si="22"/>
        <v>0</v>
      </c>
      <c r="O86" s="120">
        <f t="shared" si="23"/>
        <v>0</v>
      </c>
      <c r="P86" s="177">
        <f t="shared" si="24"/>
        <v>0</v>
      </c>
      <c r="Q86" s="177">
        <f>IF(LEN(B86)&gt;0,2*'OSNOVNA PLAČA'!E80,"")</f>
        <v>0</v>
      </c>
      <c r="R86" s="178"/>
      <c r="AA86" s="157">
        <f>ROW()</f>
        <v>86</v>
      </c>
      <c r="AB86" s="91" t="e">
        <f t="shared" ca="1" si="25"/>
        <v>#N/A</v>
      </c>
      <c r="AC86" s="91" t="e">
        <f t="shared" ca="1" si="26"/>
        <v>#N/A</v>
      </c>
      <c r="AD86" s="92" t="e">
        <f t="shared" ca="1" si="27"/>
        <v>#N/A</v>
      </c>
      <c r="AE86" s="91" t="e">
        <f t="shared" ca="1" si="28"/>
        <v>#N/A</v>
      </c>
      <c r="AF86" s="92" t="e">
        <f t="shared" ca="1" si="29"/>
        <v>#N/A</v>
      </c>
      <c r="AG86" s="91" t="e">
        <f t="shared" ca="1" si="29"/>
        <v>#N/A</v>
      </c>
      <c r="AH86" s="91" t="e">
        <f t="shared" ca="1" si="30"/>
        <v>#N/A</v>
      </c>
      <c r="AI86" s="93" t="e">
        <f t="shared" ca="1" si="31"/>
        <v>#N/A</v>
      </c>
      <c r="AJ86" s="91" t="e">
        <f t="shared" ca="1" si="32"/>
        <v>#N/A</v>
      </c>
      <c r="AK86" s="91" t="e">
        <f t="shared" ca="1" si="33"/>
        <v>#N/A</v>
      </c>
    </row>
    <row r="87" spans="1:37" ht="25.5" customHeight="1" x14ac:dyDescent="0.25">
      <c r="A87" s="51">
        <f>'OSNOVNA PLAČA'!A81</f>
        <v>72</v>
      </c>
      <c r="B87" s="159" t="str">
        <f>IF(LEN('OSNOVNA PLAČA'!B81)&gt;0,'OSNOVNA PLAČA'!B81,"")</f>
        <v>A72</v>
      </c>
      <c r="C87" s="52">
        <f>IF(LEN(B87)&gt;0,'OSNOVNA PLAČA'!C81,"")</f>
        <v>0</v>
      </c>
      <c r="D87" s="54">
        <f>IF(LEN(B87)&gt;0,'OSNOVNA PLAČA'!D81,"")</f>
        <v>0</v>
      </c>
      <c r="E87" s="175">
        <f>IF(LEN(B87)&gt;0,SUM('OBRAČUNANA OSNOVNA PLAČA'!E81:J81),"")</f>
        <v>0</v>
      </c>
      <c r="F87" s="55"/>
      <c r="G87" s="55"/>
      <c r="H87" s="55"/>
      <c r="I87" s="55"/>
      <c r="J87" s="55"/>
      <c r="K87" s="176">
        <f t="shared" si="19"/>
        <v>0</v>
      </c>
      <c r="L87" s="120">
        <f t="shared" si="20"/>
        <v>0</v>
      </c>
      <c r="M87" s="120">
        <f t="shared" si="21"/>
        <v>0</v>
      </c>
      <c r="N87" s="120">
        <f t="shared" si="22"/>
        <v>0</v>
      </c>
      <c r="O87" s="120">
        <f t="shared" si="23"/>
        <v>0</v>
      </c>
      <c r="P87" s="177">
        <f t="shared" si="24"/>
        <v>0</v>
      </c>
      <c r="Q87" s="177">
        <f>IF(LEN(B87)&gt;0,2*'OSNOVNA PLAČA'!E81,"")</f>
        <v>0</v>
      </c>
      <c r="R87" s="178"/>
      <c r="AA87" s="157">
        <f>ROW()</f>
        <v>87</v>
      </c>
      <c r="AB87" s="91" t="e">
        <f t="shared" ca="1" si="25"/>
        <v>#N/A</v>
      </c>
      <c r="AC87" s="91" t="e">
        <f t="shared" ca="1" si="26"/>
        <v>#N/A</v>
      </c>
      <c r="AD87" s="92" t="e">
        <f t="shared" ca="1" si="27"/>
        <v>#N/A</v>
      </c>
      <c r="AE87" s="91" t="e">
        <f t="shared" ca="1" si="28"/>
        <v>#N/A</v>
      </c>
      <c r="AF87" s="92" t="e">
        <f t="shared" ca="1" si="29"/>
        <v>#N/A</v>
      </c>
      <c r="AG87" s="91" t="e">
        <f t="shared" ca="1" si="29"/>
        <v>#N/A</v>
      </c>
      <c r="AH87" s="91" t="e">
        <f t="shared" ca="1" si="30"/>
        <v>#N/A</v>
      </c>
      <c r="AI87" s="93" t="e">
        <f t="shared" ca="1" si="31"/>
        <v>#N/A</v>
      </c>
      <c r="AJ87" s="91" t="e">
        <f t="shared" ca="1" si="32"/>
        <v>#N/A</v>
      </c>
      <c r="AK87" s="91" t="e">
        <f t="shared" ca="1" si="33"/>
        <v>#N/A</v>
      </c>
    </row>
    <row r="88" spans="1:37" ht="25.5" customHeight="1" x14ac:dyDescent="0.25">
      <c r="A88" s="51">
        <f>'OSNOVNA PLAČA'!A82</f>
        <v>73</v>
      </c>
      <c r="B88" s="159" t="str">
        <f>IF(LEN('OSNOVNA PLAČA'!B82)&gt;0,'OSNOVNA PLAČA'!B82,"")</f>
        <v>A73</v>
      </c>
      <c r="C88" s="52">
        <f>IF(LEN(B88)&gt;0,'OSNOVNA PLAČA'!C82,"")</f>
        <v>0</v>
      </c>
      <c r="D88" s="54">
        <f>IF(LEN(B88)&gt;0,'OSNOVNA PLAČA'!D82,"")</f>
        <v>0</v>
      </c>
      <c r="E88" s="175">
        <f>IF(LEN(B88)&gt;0,SUM('OBRAČUNANA OSNOVNA PLAČA'!E82:J82),"")</f>
        <v>0</v>
      </c>
      <c r="F88" s="55"/>
      <c r="G88" s="55"/>
      <c r="H88" s="55"/>
      <c r="I88" s="55"/>
      <c r="J88" s="55"/>
      <c r="K88" s="176">
        <f t="shared" si="19"/>
        <v>0</v>
      </c>
      <c r="L88" s="120">
        <f t="shared" si="20"/>
        <v>0</v>
      </c>
      <c r="M88" s="120">
        <f t="shared" si="21"/>
        <v>0</v>
      </c>
      <c r="N88" s="120">
        <f t="shared" si="22"/>
        <v>0</v>
      </c>
      <c r="O88" s="120">
        <f t="shared" si="23"/>
        <v>0</v>
      </c>
      <c r="P88" s="177">
        <f t="shared" si="24"/>
        <v>0</v>
      </c>
      <c r="Q88" s="177">
        <f>IF(LEN(B88)&gt;0,2*'OSNOVNA PLAČA'!E82,"")</f>
        <v>0</v>
      </c>
      <c r="R88" s="178"/>
      <c r="AA88" s="157">
        <f>ROW()</f>
        <v>88</v>
      </c>
      <c r="AB88" s="91" t="e">
        <f t="shared" ca="1" si="25"/>
        <v>#N/A</v>
      </c>
      <c r="AC88" s="91" t="e">
        <f t="shared" ca="1" si="26"/>
        <v>#N/A</v>
      </c>
      <c r="AD88" s="92" t="e">
        <f t="shared" ca="1" si="27"/>
        <v>#N/A</v>
      </c>
      <c r="AE88" s="91" t="e">
        <f t="shared" ca="1" si="28"/>
        <v>#N/A</v>
      </c>
      <c r="AF88" s="92" t="e">
        <f t="shared" ca="1" si="29"/>
        <v>#N/A</v>
      </c>
      <c r="AG88" s="91" t="e">
        <f t="shared" ca="1" si="29"/>
        <v>#N/A</v>
      </c>
      <c r="AH88" s="91" t="e">
        <f t="shared" ca="1" si="30"/>
        <v>#N/A</v>
      </c>
      <c r="AI88" s="93" t="e">
        <f t="shared" ca="1" si="31"/>
        <v>#N/A</v>
      </c>
      <c r="AJ88" s="91" t="e">
        <f t="shared" ca="1" si="32"/>
        <v>#N/A</v>
      </c>
      <c r="AK88" s="91" t="e">
        <f t="shared" ca="1" si="33"/>
        <v>#N/A</v>
      </c>
    </row>
    <row r="89" spans="1:37" ht="25.5" customHeight="1" x14ac:dyDescent="0.25">
      <c r="A89" s="51">
        <f>'OSNOVNA PLAČA'!A83</f>
        <v>74</v>
      </c>
      <c r="B89" s="159" t="str">
        <f>IF(LEN('OSNOVNA PLAČA'!B83)&gt;0,'OSNOVNA PLAČA'!B83,"")</f>
        <v>A74</v>
      </c>
      <c r="C89" s="52">
        <f>IF(LEN(B89)&gt;0,'OSNOVNA PLAČA'!C83,"")</f>
        <v>0</v>
      </c>
      <c r="D89" s="54">
        <f>IF(LEN(B89)&gt;0,'OSNOVNA PLAČA'!D83,"")</f>
        <v>0</v>
      </c>
      <c r="E89" s="175">
        <f>IF(LEN(B89)&gt;0,SUM('OBRAČUNANA OSNOVNA PLAČA'!E83:J83),"")</f>
        <v>0</v>
      </c>
      <c r="F89" s="55"/>
      <c r="G89" s="55"/>
      <c r="H89" s="55"/>
      <c r="I89" s="55"/>
      <c r="J89" s="55"/>
      <c r="K89" s="176">
        <f t="shared" si="19"/>
        <v>0</v>
      </c>
      <c r="L89" s="120">
        <f t="shared" si="20"/>
        <v>0</v>
      </c>
      <c r="M89" s="120">
        <f t="shared" si="21"/>
        <v>0</v>
      </c>
      <c r="N89" s="120">
        <f t="shared" si="22"/>
        <v>0</v>
      </c>
      <c r="O89" s="120">
        <f t="shared" si="23"/>
        <v>0</v>
      </c>
      <c r="P89" s="177">
        <f t="shared" si="24"/>
        <v>0</v>
      </c>
      <c r="Q89" s="177">
        <f>IF(LEN(B89)&gt;0,2*'OSNOVNA PLAČA'!E83,"")</f>
        <v>0</v>
      </c>
      <c r="R89" s="178"/>
      <c r="AA89" s="157">
        <f>ROW()</f>
        <v>89</v>
      </c>
      <c r="AB89" s="91" t="e">
        <f t="shared" ca="1" si="25"/>
        <v>#N/A</v>
      </c>
      <c r="AC89" s="91" t="e">
        <f t="shared" ca="1" si="26"/>
        <v>#N/A</v>
      </c>
      <c r="AD89" s="92" t="e">
        <f t="shared" ca="1" si="27"/>
        <v>#N/A</v>
      </c>
      <c r="AE89" s="91" t="e">
        <f t="shared" ca="1" si="28"/>
        <v>#N/A</v>
      </c>
      <c r="AF89" s="92" t="e">
        <f t="shared" ca="1" si="29"/>
        <v>#N/A</v>
      </c>
      <c r="AG89" s="91" t="e">
        <f t="shared" ca="1" si="29"/>
        <v>#N/A</v>
      </c>
      <c r="AH89" s="91" t="e">
        <f t="shared" ca="1" si="30"/>
        <v>#N/A</v>
      </c>
      <c r="AI89" s="93" t="e">
        <f t="shared" ca="1" si="31"/>
        <v>#N/A</v>
      </c>
      <c r="AJ89" s="91" t="e">
        <f t="shared" ca="1" si="32"/>
        <v>#N/A</v>
      </c>
      <c r="AK89" s="91" t="e">
        <f t="shared" ca="1" si="33"/>
        <v>#N/A</v>
      </c>
    </row>
    <row r="90" spans="1:37" ht="25.5" customHeight="1" x14ac:dyDescent="0.25">
      <c r="A90" s="51">
        <f>'OSNOVNA PLAČA'!A84</f>
        <v>75</v>
      </c>
      <c r="B90" s="159" t="str">
        <f>IF(LEN('OSNOVNA PLAČA'!B84)&gt;0,'OSNOVNA PLAČA'!B84,"")</f>
        <v>A75</v>
      </c>
      <c r="C90" s="52">
        <f>IF(LEN(B90)&gt;0,'OSNOVNA PLAČA'!C84,"")</f>
        <v>0</v>
      </c>
      <c r="D90" s="54">
        <f>IF(LEN(B90)&gt;0,'OSNOVNA PLAČA'!D84,"")</f>
        <v>0</v>
      </c>
      <c r="E90" s="175">
        <f>IF(LEN(B90)&gt;0,SUM('OBRAČUNANA OSNOVNA PLAČA'!E84:J84),"")</f>
        <v>0</v>
      </c>
      <c r="F90" s="55"/>
      <c r="G90" s="55"/>
      <c r="H90" s="55"/>
      <c r="I90" s="55"/>
      <c r="J90" s="55"/>
      <c r="K90" s="176">
        <f t="shared" si="19"/>
        <v>0</v>
      </c>
      <c r="L90" s="120">
        <f t="shared" si="20"/>
        <v>0</v>
      </c>
      <c r="M90" s="120">
        <f t="shared" si="21"/>
        <v>0</v>
      </c>
      <c r="N90" s="120">
        <f t="shared" si="22"/>
        <v>0</v>
      </c>
      <c r="O90" s="120">
        <f t="shared" si="23"/>
        <v>0</v>
      </c>
      <c r="P90" s="177">
        <f t="shared" si="24"/>
        <v>0</v>
      </c>
      <c r="Q90" s="177">
        <f>IF(LEN(B90)&gt;0,2*'OSNOVNA PLAČA'!E84,"")</f>
        <v>0</v>
      </c>
      <c r="R90" s="178"/>
      <c r="AA90" s="157">
        <f>ROW()</f>
        <v>90</v>
      </c>
      <c r="AB90" s="91" t="e">
        <f t="shared" ca="1" si="25"/>
        <v>#N/A</v>
      </c>
      <c r="AC90" s="91" t="e">
        <f t="shared" ca="1" si="26"/>
        <v>#N/A</v>
      </c>
      <c r="AD90" s="92" t="e">
        <f t="shared" ca="1" si="27"/>
        <v>#N/A</v>
      </c>
      <c r="AE90" s="91" t="e">
        <f t="shared" ca="1" si="28"/>
        <v>#N/A</v>
      </c>
      <c r="AF90" s="92" t="e">
        <f t="shared" ca="1" si="29"/>
        <v>#N/A</v>
      </c>
      <c r="AG90" s="91" t="e">
        <f t="shared" ca="1" si="29"/>
        <v>#N/A</v>
      </c>
      <c r="AH90" s="91" t="e">
        <f t="shared" ca="1" si="30"/>
        <v>#N/A</v>
      </c>
      <c r="AI90" s="93" t="e">
        <f t="shared" ca="1" si="31"/>
        <v>#N/A</v>
      </c>
      <c r="AJ90" s="91" t="e">
        <f t="shared" ca="1" si="32"/>
        <v>#N/A</v>
      </c>
      <c r="AK90" s="91" t="e">
        <f t="shared" ca="1" si="33"/>
        <v>#N/A</v>
      </c>
    </row>
    <row r="91" spans="1:37" ht="25.5" customHeight="1" x14ac:dyDescent="0.25">
      <c r="A91" s="51">
        <f>'OSNOVNA PLAČA'!A85</f>
        <v>76</v>
      </c>
      <c r="B91" s="159" t="str">
        <f>IF(LEN('OSNOVNA PLAČA'!B85)&gt;0,'OSNOVNA PLAČA'!B85,"")</f>
        <v>A76</v>
      </c>
      <c r="C91" s="52">
        <f>IF(LEN(B91)&gt;0,'OSNOVNA PLAČA'!C85,"")</f>
        <v>0</v>
      </c>
      <c r="D91" s="54">
        <f>IF(LEN(B91)&gt;0,'OSNOVNA PLAČA'!D85,"")</f>
        <v>0</v>
      </c>
      <c r="E91" s="175">
        <f>IF(LEN(B91)&gt;0,SUM('OBRAČUNANA OSNOVNA PLAČA'!E85:J85),"")</f>
        <v>0</v>
      </c>
      <c r="F91" s="55"/>
      <c r="G91" s="55"/>
      <c r="H91" s="55"/>
      <c r="I91" s="55"/>
      <c r="J91" s="55"/>
      <c r="K91" s="176">
        <f t="shared" si="19"/>
        <v>0</v>
      </c>
      <c r="L91" s="120">
        <f t="shared" si="20"/>
        <v>0</v>
      </c>
      <c r="M91" s="120">
        <f t="shared" si="21"/>
        <v>0</v>
      </c>
      <c r="N91" s="120">
        <f t="shared" si="22"/>
        <v>0</v>
      </c>
      <c r="O91" s="120">
        <f t="shared" si="23"/>
        <v>0</v>
      </c>
      <c r="P91" s="177">
        <f t="shared" si="24"/>
        <v>0</v>
      </c>
      <c r="Q91" s="177">
        <f>IF(LEN(B91)&gt;0,2*'OSNOVNA PLAČA'!E85,"")</f>
        <v>0</v>
      </c>
      <c r="R91" s="178"/>
      <c r="AA91" s="157">
        <f>ROW()</f>
        <v>91</v>
      </c>
      <c r="AB91" s="91" t="e">
        <f t="shared" ca="1" si="25"/>
        <v>#N/A</v>
      </c>
      <c r="AC91" s="91" t="e">
        <f t="shared" ca="1" si="26"/>
        <v>#N/A</v>
      </c>
      <c r="AD91" s="92" t="e">
        <f t="shared" ca="1" si="27"/>
        <v>#N/A</v>
      </c>
      <c r="AE91" s="91" t="e">
        <f t="shared" ca="1" si="28"/>
        <v>#N/A</v>
      </c>
      <c r="AF91" s="92" t="e">
        <f t="shared" ca="1" si="29"/>
        <v>#N/A</v>
      </c>
      <c r="AG91" s="91" t="e">
        <f t="shared" ca="1" si="29"/>
        <v>#N/A</v>
      </c>
      <c r="AH91" s="91" t="e">
        <f t="shared" ca="1" si="30"/>
        <v>#N/A</v>
      </c>
      <c r="AI91" s="93" t="e">
        <f t="shared" ca="1" si="31"/>
        <v>#N/A</v>
      </c>
      <c r="AJ91" s="91" t="e">
        <f t="shared" ca="1" si="32"/>
        <v>#N/A</v>
      </c>
      <c r="AK91" s="91" t="e">
        <f t="shared" ca="1" si="33"/>
        <v>#N/A</v>
      </c>
    </row>
    <row r="92" spans="1:37" ht="25.5" customHeight="1" x14ac:dyDescent="0.25">
      <c r="A92" s="51">
        <f>'OSNOVNA PLAČA'!A86</f>
        <v>77</v>
      </c>
      <c r="B92" s="159" t="str">
        <f>IF(LEN('OSNOVNA PLAČA'!B86)&gt;0,'OSNOVNA PLAČA'!B86,"")</f>
        <v>A77</v>
      </c>
      <c r="C92" s="52">
        <f>IF(LEN(B92)&gt;0,'OSNOVNA PLAČA'!C86,"")</f>
        <v>0</v>
      </c>
      <c r="D92" s="54">
        <f>IF(LEN(B92)&gt;0,'OSNOVNA PLAČA'!D86,"")</f>
        <v>0</v>
      </c>
      <c r="E92" s="175">
        <f>IF(LEN(B92)&gt;0,SUM('OBRAČUNANA OSNOVNA PLAČA'!E86:J86),"")</f>
        <v>0</v>
      </c>
      <c r="F92" s="55"/>
      <c r="G92" s="55"/>
      <c r="H92" s="55"/>
      <c r="I92" s="55"/>
      <c r="J92" s="55"/>
      <c r="K92" s="176">
        <f t="shared" si="19"/>
        <v>0</v>
      </c>
      <c r="L92" s="120">
        <f t="shared" si="20"/>
        <v>0</v>
      </c>
      <c r="M92" s="120">
        <f t="shared" si="21"/>
        <v>0</v>
      </c>
      <c r="N92" s="120">
        <f t="shared" si="22"/>
        <v>0</v>
      </c>
      <c r="O92" s="120">
        <f t="shared" si="23"/>
        <v>0</v>
      </c>
      <c r="P92" s="177">
        <f t="shared" si="24"/>
        <v>0</v>
      </c>
      <c r="Q92" s="177">
        <f>IF(LEN(B92)&gt;0,2*'OSNOVNA PLAČA'!E86,"")</f>
        <v>0</v>
      </c>
      <c r="R92" s="178"/>
      <c r="AA92" s="157">
        <f>ROW()</f>
        <v>92</v>
      </c>
      <c r="AB92" s="91" t="e">
        <f t="shared" ca="1" si="25"/>
        <v>#N/A</v>
      </c>
      <c r="AC92" s="91" t="e">
        <f t="shared" ca="1" si="26"/>
        <v>#N/A</v>
      </c>
      <c r="AD92" s="92" t="e">
        <f t="shared" ca="1" si="27"/>
        <v>#N/A</v>
      </c>
      <c r="AE92" s="91" t="e">
        <f t="shared" ca="1" si="28"/>
        <v>#N/A</v>
      </c>
      <c r="AF92" s="92" t="e">
        <f t="shared" ca="1" si="29"/>
        <v>#N/A</v>
      </c>
      <c r="AG92" s="91" t="e">
        <f t="shared" ca="1" si="29"/>
        <v>#N/A</v>
      </c>
      <c r="AH92" s="91" t="e">
        <f t="shared" ca="1" si="30"/>
        <v>#N/A</v>
      </c>
      <c r="AI92" s="93" t="e">
        <f t="shared" ca="1" si="31"/>
        <v>#N/A</v>
      </c>
      <c r="AJ92" s="91" t="e">
        <f t="shared" ca="1" si="32"/>
        <v>#N/A</v>
      </c>
      <c r="AK92" s="91" t="e">
        <f t="shared" ca="1" si="33"/>
        <v>#N/A</v>
      </c>
    </row>
    <row r="93" spans="1:37" ht="25.5" customHeight="1" x14ac:dyDescent="0.25">
      <c r="A93" s="51">
        <f>'OSNOVNA PLAČA'!A87</f>
        <v>78</v>
      </c>
      <c r="B93" s="159" t="str">
        <f>IF(LEN('OSNOVNA PLAČA'!B87)&gt;0,'OSNOVNA PLAČA'!B87,"")</f>
        <v>A78</v>
      </c>
      <c r="C93" s="52">
        <f>IF(LEN(B93)&gt;0,'OSNOVNA PLAČA'!C87,"")</f>
        <v>0</v>
      </c>
      <c r="D93" s="54">
        <f>IF(LEN(B93)&gt;0,'OSNOVNA PLAČA'!D87,"")</f>
        <v>0</v>
      </c>
      <c r="E93" s="175">
        <f>IF(LEN(B93)&gt;0,SUM('OBRAČUNANA OSNOVNA PLAČA'!E87:J87),"")</f>
        <v>0</v>
      </c>
      <c r="F93" s="55"/>
      <c r="G93" s="55"/>
      <c r="H93" s="55"/>
      <c r="I93" s="55"/>
      <c r="J93" s="55"/>
      <c r="K93" s="176">
        <f t="shared" si="19"/>
        <v>0</v>
      </c>
      <c r="L93" s="120">
        <f t="shared" si="20"/>
        <v>0</v>
      </c>
      <c r="M93" s="120">
        <f t="shared" si="21"/>
        <v>0</v>
      </c>
      <c r="N93" s="120">
        <f t="shared" si="22"/>
        <v>0</v>
      </c>
      <c r="O93" s="120">
        <f t="shared" si="23"/>
        <v>0</v>
      </c>
      <c r="P93" s="177">
        <f t="shared" si="24"/>
        <v>0</v>
      </c>
      <c r="Q93" s="177">
        <f>IF(LEN(B93)&gt;0,2*'OSNOVNA PLAČA'!E87,"")</f>
        <v>0</v>
      </c>
      <c r="R93" s="178"/>
      <c r="AA93" s="157">
        <f>ROW()</f>
        <v>93</v>
      </c>
      <c r="AB93" s="91" t="e">
        <f t="shared" ca="1" si="25"/>
        <v>#N/A</v>
      </c>
      <c r="AC93" s="91" t="e">
        <f t="shared" ca="1" si="26"/>
        <v>#N/A</v>
      </c>
      <c r="AD93" s="92" t="e">
        <f t="shared" ca="1" si="27"/>
        <v>#N/A</v>
      </c>
      <c r="AE93" s="91" t="e">
        <f t="shared" ca="1" si="28"/>
        <v>#N/A</v>
      </c>
      <c r="AF93" s="92" t="e">
        <f t="shared" ca="1" si="29"/>
        <v>#N/A</v>
      </c>
      <c r="AG93" s="91" t="e">
        <f t="shared" ca="1" si="29"/>
        <v>#N/A</v>
      </c>
      <c r="AH93" s="91" t="e">
        <f t="shared" ca="1" si="30"/>
        <v>#N/A</v>
      </c>
      <c r="AI93" s="93" t="e">
        <f t="shared" ca="1" si="31"/>
        <v>#N/A</v>
      </c>
      <c r="AJ93" s="91" t="e">
        <f t="shared" ca="1" si="32"/>
        <v>#N/A</v>
      </c>
      <c r="AK93" s="91" t="e">
        <f t="shared" ca="1" si="33"/>
        <v>#N/A</v>
      </c>
    </row>
    <row r="94" spans="1:37" ht="25.5" customHeight="1" x14ac:dyDescent="0.25">
      <c r="A94" s="51">
        <f>'OSNOVNA PLAČA'!A88</f>
        <v>79</v>
      </c>
      <c r="B94" s="159" t="str">
        <f>IF(LEN('OSNOVNA PLAČA'!B88)&gt;0,'OSNOVNA PLAČA'!B88,"")</f>
        <v>A79</v>
      </c>
      <c r="C94" s="52">
        <f>IF(LEN(B94)&gt;0,'OSNOVNA PLAČA'!C88,"")</f>
        <v>0</v>
      </c>
      <c r="D94" s="54">
        <f>IF(LEN(B94)&gt;0,'OSNOVNA PLAČA'!D88,"")</f>
        <v>0</v>
      </c>
      <c r="E94" s="175">
        <f>IF(LEN(B94)&gt;0,SUM('OBRAČUNANA OSNOVNA PLAČA'!E88:J88),"")</f>
        <v>0</v>
      </c>
      <c r="F94" s="55"/>
      <c r="G94" s="55"/>
      <c r="H94" s="55"/>
      <c r="I94" s="55"/>
      <c r="J94" s="55"/>
      <c r="K94" s="176">
        <f t="shared" si="19"/>
        <v>0</v>
      </c>
      <c r="L94" s="120">
        <f t="shared" si="20"/>
        <v>0</v>
      </c>
      <c r="M94" s="120">
        <f t="shared" si="21"/>
        <v>0</v>
      </c>
      <c r="N94" s="120">
        <f t="shared" si="22"/>
        <v>0</v>
      </c>
      <c r="O94" s="120">
        <f t="shared" si="23"/>
        <v>0</v>
      </c>
      <c r="P94" s="177">
        <f t="shared" si="24"/>
        <v>0</v>
      </c>
      <c r="Q94" s="177">
        <f>IF(LEN(B94)&gt;0,2*'OSNOVNA PLAČA'!E88,"")</f>
        <v>0</v>
      </c>
      <c r="R94" s="178"/>
      <c r="AA94" s="157">
        <f>ROW()</f>
        <v>94</v>
      </c>
      <c r="AB94" s="91" t="e">
        <f t="shared" ca="1" si="25"/>
        <v>#N/A</v>
      </c>
      <c r="AC94" s="91" t="e">
        <f t="shared" ca="1" si="26"/>
        <v>#N/A</v>
      </c>
      <c r="AD94" s="92" t="e">
        <f t="shared" ca="1" si="27"/>
        <v>#N/A</v>
      </c>
      <c r="AE94" s="91" t="e">
        <f t="shared" ca="1" si="28"/>
        <v>#N/A</v>
      </c>
      <c r="AF94" s="92" t="e">
        <f t="shared" ca="1" si="29"/>
        <v>#N/A</v>
      </c>
      <c r="AG94" s="91" t="e">
        <f t="shared" ca="1" si="29"/>
        <v>#N/A</v>
      </c>
      <c r="AH94" s="91" t="e">
        <f t="shared" ca="1" si="30"/>
        <v>#N/A</v>
      </c>
      <c r="AI94" s="93" t="e">
        <f t="shared" ca="1" si="31"/>
        <v>#N/A</v>
      </c>
      <c r="AJ94" s="91" t="e">
        <f t="shared" ca="1" si="32"/>
        <v>#N/A</v>
      </c>
      <c r="AK94" s="91" t="e">
        <f t="shared" ca="1" si="33"/>
        <v>#N/A</v>
      </c>
    </row>
    <row r="95" spans="1:37" ht="25.5" customHeight="1" x14ac:dyDescent="0.25">
      <c r="A95" s="51">
        <f>'OSNOVNA PLAČA'!A89</f>
        <v>80</v>
      </c>
      <c r="B95" s="159" t="str">
        <f>IF(LEN('OSNOVNA PLAČA'!B89)&gt;0,'OSNOVNA PLAČA'!B89,"")</f>
        <v>A80</v>
      </c>
      <c r="C95" s="52">
        <f>IF(LEN(B95)&gt;0,'OSNOVNA PLAČA'!C89,"")</f>
        <v>0</v>
      </c>
      <c r="D95" s="54">
        <f>IF(LEN(B95)&gt;0,'OSNOVNA PLAČA'!D89,"")</f>
        <v>0</v>
      </c>
      <c r="E95" s="175">
        <f>IF(LEN(B95)&gt;0,SUM('OBRAČUNANA OSNOVNA PLAČA'!E89:J89),"")</f>
        <v>0</v>
      </c>
      <c r="F95" s="55"/>
      <c r="G95" s="55"/>
      <c r="H95" s="55"/>
      <c r="I95" s="55"/>
      <c r="J95" s="55"/>
      <c r="K95" s="176">
        <f t="shared" si="19"/>
        <v>0</v>
      </c>
      <c r="L95" s="120">
        <f t="shared" si="20"/>
        <v>0</v>
      </c>
      <c r="M95" s="120">
        <f t="shared" si="21"/>
        <v>0</v>
      </c>
      <c r="N95" s="120">
        <f t="shared" si="22"/>
        <v>0</v>
      </c>
      <c r="O95" s="120">
        <f t="shared" si="23"/>
        <v>0</v>
      </c>
      <c r="P95" s="177">
        <f t="shared" si="24"/>
        <v>0</v>
      </c>
      <c r="Q95" s="177">
        <f>IF(LEN(B95)&gt;0,2*'OSNOVNA PLAČA'!E89,"")</f>
        <v>0</v>
      </c>
      <c r="R95" s="178"/>
      <c r="AA95" s="157">
        <f>ROW()</f>
        <v>95</v>
      </c>
      <c r="AB95" s="91" t="e">
        <f t="shared" ca="1" si="25"/>
        <v>#N/A</v>
      </c>
      <c r="AC95" s="91" t="e">
        <f t="shared" ca="1" si="26"/>
        <v>#N/A</v>
      </c>
      <c r="AD95" s="92" t="e">
        <f t="shared" ca="1" si="27"/>
        <v>#N/A</v>
      </c>
      <c r="AE95" s="91" t="e">
        <f t="shared" ca="1" si="28"/>
        <v>#N/A</v>
      </c>
      <c r="AF95" s="92" t="e">
        <f t="shared" ca="1" si="29"/>
        <v>#N/A</v>
      </c>
      <c r="AG95" s="91" t="e">
        <f t="shared" ca="1" si="29"/>
        <v>#N/A</v>
      </c>
      <c r="AH95" s="91" t="e">
        <f t="shared" ca="1" si="30"/>
        <v>#N/A</v>
      </c>
      <c r="AI95" s="93" t="e">
        <f t="shared" ca="1" si="31"/>
        <v>#N/A</v>
      </c>
      <c r="AJ95" s="91" t="e">
        <f t="shared" ca="1" si="32"/>
        <v>#N/A</v>
      </c>
      <c r="AK95" s="91" t="e">
        <f t="shared" ca="1" si="33"/>
        <v>#N/A</v>
      </c>
    </row>
    <row r="96" spans="1:37" ht="25.5" customHeight="1" x14ac:dyDescent="0.25">
      <c r="A96" s="51">
        <f>'OSNOVNA PLAČA'!A90</f>
        <v>81</v>
      </c>
      <c r="B96" s="159" t="str">
        <f>IF(LEN('OSNOVNA PLAČA'!B90)&gt;0,'OSNOVNA PLAČA'!B90,"")</f>
        <v>A81</v>
      </c>
      <c r="C96" s="52">
        <f>IF(LEN(B96)&gt;0,'OSNOVNA PLAČA'!C90,"")</f>
        <v>0</v>
      </c>
      <c r="D96" s="54">
        <f>IF(LEN(B96)&gt;0,'OSNOVNA PLAČA'!D90,"")</f>
        <v>0</v>
      </c>
      <c r="E96" s="175">
        <f>IF(LEN(B96)&gt;0,SUM('OBRAČUNANA OSNOVNA PLAČA'!E90:J90),"")</f>
        <v>0</v>
      </c>
      <c r="F96" s="55"/>
      <c r="G96" s="55"/>
      <c r="H96" s="55"/>
      <c r="I96" s="55"/>
      <c r="J96" s="55"/>
      <c r="K96" s="176">
        <f t="shared" si="19"/>
        <v>0</v>
      </c>
      <c r="L96" s="120">
        <f t="shared" si="20"/>
        <v>0</v>
      </c>
      <c r="M96" s="120">
        <f t="shared" si="21"/>
        <v>0</v>
      </c>
      <c r="N96" s="120">
        <f t="shared" si="22"/>
        <v>0</v>
      </c>
      <c r="O96" s="120">
        <f t="shared" si="23"/>
        <v>0</v>
      </c>
      <c r="P96" s="177">
        <f t="shared" si="24"/>
        <v>0</v>
      </c>
      <c r="Q96" s="177">
        <f>IF(LEN(B96)&gt;0,2*'OSNOVNA PLAČA'!E90,"")</f>
        <v>0</v>
      </c>
      <c r="R96" s="178"/>
      <c r="AA96" s="157">
        <f>ROW()</f>
        <v>96</v>
      </c>
      <c r="AB96" s="91" t="e">
        <f t="shared" ca="1" si="25"/>
        <v>#N/A</v>
      </c>
      <c r="AC96" s="91" t="e">
        <f t="shared" ca="1" si="26"/>
        <v>#N/A</v>
      </c>
      <c r="AD96" s="92" t="e">
        <f t="shared" ca="1" si="27"/>
        <v>#N/A</v>
      </c>
      <c r="AE96" s="91" t="e">
        <f t="shared" ca="1" si="28"/>
        <v>#N/A</v>
      </c>
      <c r="AF96" s="92" t="e">
        <f t="shared" ca="1" si="29"/>
        <v>#N/A</v>
      </c>
      <c r="AG96" s="91" t="e">
        <f t="shared" ca="1" si="29"/>
        <v>#N/A</v>
      </c>
      <c r="AH96" s="91" t="e">
        <f t="shared" ca="1" si="30"/>
        <v>#N/A</v>
      </c>
      <c r="AI96" s="93" t="e">
        <f t="shared" ca="1" si="31"/>
        <v>#N/A</v>
      </c>
      <c r="AJ96" s="91" t="e">
        <f t="shared" ca="1" si="32"/>
        <v>#N/A</v>
      </c>
      <c r="AK96" s="91" t="e">
        <f t="shared" ca="1" si="33"/>
        <v>#N/A</v>
      </c>
    </row>
    <row r="97" spans="1:37" ht="25.5" customHeight="1" x14ac:dyDescent="0.25">
      <c r="A97" s="51">
        <f>'OSNOVNA PLAČA'!A91</f>
        <v>82</v>
      </c>
      <c r="B97" s="159" t="str">
        <f>IF(LEN('OSNOVNA PLAČA'!B91)&gt;0,'OSNOVNA PLAČA'!B91,"")</f>
        <v>A82</v>
      </c>
      <c r="C97" s="52">
        <f>IF(LEN(B97)&gt;0,'OSNOVNA PLAČA'!C91,"")</f>
        <v>0</v>
      </c>
      <c r="D97" s="54">
        <f>IF(LEN(B97)&gt;0,'OSNOVNA PLAČA'!D91,"")</f>
        <v>0</v>
      </c>
      <c r="E97" s="175">
        <f>IF(LEN(B97)&gt;0,SUM('OBRAČUNANA OSNOVNA PLAČA'!E91:J91),"")</f>
        <v>0</v>
      </c>
      <c r="F97" s="55"/>
      <c r="G97" s="55"/>
      <c r="H97" s="55"/>
      <c r="I97" s="55"/>
      <c r="J97" s="55"/>
      <c r="K97" s="176">
        <f t="shared" si="19"/>
        <v>0</v>
      </c>
      <c r="L97" s="120">
        <f t="shared" si="20"/>
        <v>0</v>
      </c>
      <c r="M97" s="120">
        <f t="shared" si="21"/>
        <v>0</v>
      </c>
      <c r="N97" s="120">
        <f t="shared" si="22"/>
        <v>0</v>
      </c>
      <c r="O97" s="120">
        <f t="shared" si="23"/>
        <v>0</v>
      </c>
      <c r="P97" s="177">
        <f t="shared" si="24"/>
        <v>0</v>
      </c>
      <c r="Q97" s="177">
        <f>IF(LEN(B97)&gt;0,2*'OSNOVNA PLAČA'!E91,"")</f>
        <v>0</v>
      </c>
      <c r="R97" s="178"/>
      <c r="AA97" s="157">
        <f>ROW()</f>
        <v>97</v>
      </c>
      <c r="AB97" s="91" t="e">
        <f t="shared" ca="1" si="25"/>
        <v>#N/A</v>
      </c>
      <c r="AC97" s="91" t="e">
        <f t="shared" ca="1" si="26"/>
        <v>#N/A</v>
      </c>
      <c r="AD97" s="92" t="e">
        <f t="shared" ca="1" si="27"/>
        <v>#N/A</v>
      </c>
      <c r="AE97" s="91" t="e">
        <f t="shared" ca="1" si="28"/>
        <v>#N/A</v>
      </c>
      <c r="AF97" s="92" t="e">
        <f t="shared" ca="1" si="29"/>
        <v>#N/A</v>
      </c>
      <c r="AG97" s="91" t="e">
        <f t="shared" ca="1" si="29"/>
        <v>#N/A</v>
      </c>
      <c r="AH97" s="91" t="e">
        <f t="shared" ca="1" si="30"/>
        <v>#N/A</v>
      </c>
      <c r="AI97" s="93" t="e">
        <f t="shared" ca="1" si="31"/>
        <v>#N/A</v>
      </c>
      <c r="AJ97" s="91" t="e">
        <f t="shared" ca="1" si="32"/>
        <v>#N/A</v>
      </c>
      <c r="AK97" s="91" t="e">
        <f t="shared" ca="1" si="33"/>
        <v>#N/A</v>
      </c>
    </row>
    <row r="98" spans="1:37" ht="25.5" customHeight="1" x14ac:dyDescent="0.25">
      <c r="A98" s="51">
        <f>'OSNOVNA PLAČA'!A92</f>
        <v>83</v>
      </c>
      <c r="B98" s="159" t="str">
        <f>IF(LEN('OSNOVNA PLAČA'!B92)&gt;0,'OSNOVNA PLAČA'!B92,"")</f>
        <v>A83</v>
      </c>
      <c r="C98" s="52">
        <f>IF(LEN(B98)&gt;0,'OSNOVNA PLAČA'!C92,"")</f>
        <v>0</v>
      </c>
      <c r="D98" s="54">
        <f>IF(LEN(B98)&gt;0,'OSNOVNA PLAČA'!D92,"")</f>
        <v>0</v>
      </c>
      <c r="E98" s="175">
        <f>IF(LEN(B98)&gt;0,SUM('OBRAČUNANA OSNOVNA PLAČA'!E92:J92),"")</f>
        <v>0</v>
      </c>
      <c r="F98" s="55"/>
      <c r="G98" s="55"/>
      <c r="H98" s="55"/>
      <c r="I98" s="55"/>
      <c r="J98" s="55"/>
      <c r="K98" s="176">
        <f t="shared" si="19"/>
        <v>0</v>
      </c>
      <c r="L98" s="120">
        <f t="shared" si="20"/>
        <v>0</v>
      </c>
      <c r="M98" s="120">
        <f t="shared" si="21"/>
        <v>0</v>
      </c>
      <c r="N98" s="120">
        <f t="shared" si="22"/>
        <v>0</v>
      </c>
      <c r="O98" s="120">
        <f t="shared" si="23"/>
        <v>0</v>
      </c>
      <c r="P98" s="177">
        <f t="shared" si="24"/>
        <v>0</v>
      </c>
      <c r="Q98" s="177">
        <f>IF(LEN(B98)&gt;0,2*'OSNOVNA PLAČA'!E92,"")</f>
        <v>0</v>
      </c>
      <c r="R98" s="178"/>
      <c r="AA98" s="157">
        <f>ROW()</f>
        <v>98</v>
      </c>
      <c r="AB98" s="91" t="e">
        <f t="shared" ca="1" si="25"/>
        <v>#N/A</v>
      </c>
      <c r="AC98" s="91" t="e">
        <f t="shared" ca="1" si="26"/>
        <v>#N/A</v>
      </c>
      <c r="AD98" s="92" t="e">
        <f t="shared" ca="1" si="27"/>
        <v>#N/A</v>
      </c>
      <c r="AE98" s="91" t="e">
        <f t="shared" ca="1" si="28"/>
        <v>#N/A</v>
      </c>
      <c r="AF98" s="92" t="e">
        <f t="shared" ca="1" si="29"/>
        <v>#N/A</v>
      </c>
      <c r="AG98" s="91" t="e">
        <f t="shared" ca="1" si="29"/>
        <v>#N/A</v>
      </c>
      <c r="AH98" s="91" t="e">
        <f t="shared" ca="1" si="30"/>
        <v>#N/A</v>
      </c>
      <c r="AI98" s="93" t="e">
        <f t="shared" ca="1" si="31"/>
        <v>#N/A</v>
      </c>
      <c r="AJ98" s="91" t="e">
        <f t="shared" ca="1" si="32"/>
        <v>#N/A</v>
      </c>
      <c r="AK98" s="91" t="e">
        <f t="shared" ca="1" si="33"/>
        <v>#N/A</v>
      </c>
    </row>
    <row r="99" spans="1:37" ht="25.5" customHeight="1" x14ac:dyDescent="0.25">
      <c r="A99" s="51">
        <f>'OSNOVNA PLAČA'!A93</f>
        <v>84</v>
      </c>
      <c r="B99" s="159" t="str">
        <f>IF(LEN('OSNOVNA PLAČA'!B93)&gt;0,'OSNOVNA PLAČA'!B93,"")</f>
        <v>A84</v>
      </c>
      <c r="C99" s="52">
        <f>IF(LEN(B99)&gt;0,'OSNOVNA PLAČA'!C93,"")</f>
        <v>0</v>
      </c>
      <c r="D99" s="54">
        <f>IF(LEN(B99)&gt;0,'OSNOVNA PLAČA'!D93,"")</f>
        <v>0</v>
      </c>
      <c r="E99" s="175">
        <f>IF(LEN(B99)&gt;0,SUM('OBRAČUNANA OSNOVNA PLAČA'!E93:J93),"")</f>
        <v>0</v>
      </c>
      <c r="F99" s="55"/>
      <c r="G99" s="55"/>
      <c r="H99" s="55"/>
      <c r="I99" s="55"/>
      <c r="J99" s="55"/>
      <c r="K99" s="176">
        <f t="shared" si="19"/>
        <v>0</v>
      </c>
      <c r="L99" s="120">
        <f t="shared" si="20"/>
        <v>0</v>
      </c>
      <c r="M99" s="120">
        <f t="shared" si="21"/>
        <v>0</v>
      </c>
      <c r="N99" s="120">
        <f t="shared" si="22"/>
        <v>0</v>
      </c>
      <c r="O99" s="120">
        <f t="shared" si="23"/>
        <v>0</v>
      </c>
      <c r="P99" s="177">
        <f t="shared" si="24"/>
        <v>0</v>
      </c>
      <c r="Q99" s="177">
        <f>IF(LEN(B99)&gt;0,2*'OSNOVNA PLAČA'!E93,"")</f>
        <v>0</v>
      </c>
      <c r="R99" s="178"/>
      <c r="AA99" s="157">
        <f>ROW()</f>
        <v>99</v>
      </c>
      <c r="AB99" s="91" t="e">
        <f t="shared" ca="1" si="25"/>
        <v>#N/A</v>
      </c>
      <c r="AC99" s="91" t="e">
        <f t="shared" ca="1" si="26"/>
        <v>#N/A</v>
      </c>
      <c r="AD99" s="92" t="e">
        <f t="shared" ca="1" si="27"/>
        <v>#N/A</v>
      </c>
      <c r="AE99" s="91" t="e">
        <f t="shared" ca="1" si="28"/>
        <v>#N/A</v>
      </c>
      <c r="AF99" s="92" t="e">
        <f t="shared" ca="1" si="29"/>
        <v>#N/A</v>
      </c>
      <c r="AG99" s="91" t="e">
        <f t="shared" ca="1" si="29"/>
        <v>#N/A</v>
      </c>
      <c r="AH99" s="91" t="e">
        <f t="shared" ca="1" si="30"/>
        <v>#N/A</v>
      </c>
      <c r="AI99" s="93" t="e">
        <f t="shared" ca="1" si="31"/>
        <v>#N/A</v>
      </c>
      <c r="AJ99" s="91" t="e">
        <f t="shared" ca="1" si="32"/>
        <v>#N/A</v>
      </c>
      <c r="AK99" s="91" t="e">
        <f t="shared" ca="1" si="33"/>
        <v>#N/A</v>
      </c>
    </row>
    <row r="100" spans="1:37" ht="25.5" customHeight="1" x14ac:dyDescent="0.25">
      <c r="A100" s="51">
        <f>'OSNOVNA PLAČA'!A94</f>
        <v>85</v>
      </c>
      <c r="B100" s="159" t="str">
        <f>IF(LEN('OSNOVNA PLAČA'!B94)&gt;0,'OSNOVNA PLAČA'!B94,"")</f>
        <v>A85</v>
      </c>
      <c r="C100" s="52">
        <f>IF(LEN(B100)&gt;0,'OSNOVNA PLAČA'!C94,"")</f>
        <v>0</v>
      </c>
      <c r="D100" s="54">
        <f>IF(LEN(B100)&gt;0,'OSNOVNA PLAČA'!D94,"")</f>
        <v>0</v>
      </c>
      <c r="E100" s="175">
        <f>IF(LEN(B100)&gt;0,SUM('OBRAČUNANA OSNOVNA PLAČA'!E94:J94),"")</f>
        <v>0</v>
      </c>
      <c r="F100" s="55"/>
      <c r="G100" s="55"/>
      <c r="H100" s="55"/>
      <c r="I100" s="55"/>
      <c r="J100" s="55"/>
      <c r="K100" s="176">
        <f t="shared" si="19"/>
        <v>0</v>
      </c>
      <c r="L100" s="120">
        <f t="shared" si="20"/>
        <v>0</v>
      </c>
      <c r="M100" s="120">
        <f t="shared" si="21"/>
        <v>0</v>
      </c>
      <c r="N100" s="120">
        <f t="shared" si="22"/>
        <v>0</v>
      </c>
      <c r="O100" s="120">
        <f t="shared" si="23"/>
        <v>0</v>
      </c>
      <c r="P100" s="177">
        <f t="shared" si="24"/>
        <v>0</v>
      </c>
      <c r="Q100" s="177">
        <f>IF(LEN(B100)&gt;0,2*'OSNOVNA PLAČA'!E94,"")</f>
        <v>0</v>
      </c>
      <c r="R100" s="178"/>
      <c r="AA100" s="157">
        <f>ROW()</f>
        <v>100</v>
      </c>
      <c r="AB100" s="91" t="e">
        <f t="shared" ca="1" si="25"/>
        <v>#N/A</v>
      </c>
      <c r="AC100" s="91" t="e">
        <f t="shared" ca="1" si="26"/>
        <v>#N/A</v>
      </c>
      <c r="AD100" s="92" t="e">
        <f t="shared" ca="1" si="27"/>
        <v>#N/A</v>
      </c>
      <c r="AE100" s="91" t="e">
        <f t="shared" ca="1" si="28"/>
        <v>#N/A</v>
      </c>
      <c r="AF100" s="92" t="e">
        <f t="shared" ca="1" si="29"/>
        <v>#N/A</v>
      </c>
      <c r="AG100" s="91" t="e">
        <f t="shared" ca="1" si="29"/>
        <v>#N/A</v>
      </c>
      <c r="AH100" s="91" t="e">
        <f t="shared" ca="1" si="30"/>
        <v>#N/A</v>
      </c>
      <c r="AI100" s="93" t="e">
        <f t="shared" ca="1" si="31"/>
        <v>#N/A</v>
      </c>
      <c r="AJ100" s="91" t="e">
        <f t="shared" ca="1" si="32"/>
        <v>#N/A</v>
      </c>
      <c r="AK100" s="91" t="e">
        <f t="shared" ca="1" si="33"/>
        <v>#N/A</v>
      </c>
    </row>
    <row r="101" spans="1:37" ht="25.5" customHeight="1" x14ac:dyDescent="0.25">
      <c r="A101" s="51">
        <f>'OSNOVNA PLAČA'!A95</f>
        <v>86</v>
      </c>
      <c r="B101" s="159" t="str">
        <f>IF(LEN('OSNOVNA PLAČA'!B95)&gt;0,'OSNOVNA PLAČA'!B95,"")</f>
        <v>A86</v>
      </c>
      <c r="C101" s="52">
        <f>IF(LEN(B101)&gt;0,'OSNOVNA PLAČA'!C95,"")</f>
        <v>0</v>
      </c>
      <c r="D101" s="54">
        <f>IF(LEN(B101)&gt;0,'OSNOVNA PLAČA'!D95,"")</f>
        <v>0</v>
      </c>
      <c r="E101" s="175">
        <f>IF(LEN(B101)&gt;0,SUM('OBRAČUNANA OSNOVNA PLAČA'!E95:J95),"")</f>
        <v>0</v>
      </c>
      <c r="F101" s="55"/>
      <c r="G101" s="55"/>
      <c r="H101" s="55"/>
      <c r="I101" s="55"/>
      <c r="J101" s="55"/>
      <c r="K101" s="176">
        <f t="shared" si="19"/>
        <v>0</v>
      </c>
      <c r="L101" s="120">
        <f t="shared" si="20"/>
        <v>0</v>
      </c>
      <c r="M101" s="120">
        <f t="shared" si="21"/>
        <v>0</v>
      </c>
      <c r="N101" s="120">
        <f t="shared" si="22"/>
        <v>0</v>
      </c>
      <c r="O101" s="120">
        <f t="shared" si="23"/>
        <v>0</v>
      </c>
      <c r="P101" s="177">
        <f t="shared" si="24"/>
        <v>0</v>
      </c>
      <c r="Q101" s="177">
        <f>IF(LEN(B101)&gt;0,2*'OSNOVNA PLAČA'!E95,"")</f>
        <v>0</v>
      </c>
      <c r="R101" s="178"/>
      <c r="AA101" s="157">
        <f>ROW()</f>
        <v>101</v>
      </c>
      <c r="AB101" s="91" t="e">
        <f t="shared" ca="1" si="25"/>
        <v>#N/A</v>
      </c>
      <c r="AC101" s="91" t="e">
        <f t="shared" ca="1" si="26"/>
        <v>#N/A</v>
      </c>
      <c r="AD101" s="92" t="e">
        <f t="shared" ca="1" si="27"/>
        <v>#N/A</v>
      </c>
      <c r="AE101" s="91" t="e">
        <f t="shared" ca="1" si="28"/>
        <v>#N/A</v>
      </c>
      <c r="AF101" s="92" t="e">
        <f t="shared" ca="1" si="29"/>
        <v>#N/A</v>
      </c>
      <c r="AG101" s="91" t="e">
        <f t="shared" ca="1" si="29"/>
        <v>#N/A</v>
      </c>
      <c r="AH101" s="91" t="e">
        <f t="shared" ca="1" si="30"/>
        <v>#N/A</v>
      </c>
      <c r="AI101" s="93" t="e">
        <f t="shared" ca="1" si="31"/>
        <v>#N/A</v>
      </c>
      <c r="AJ101" s="91" t="e">
        <f t="shared" ca="1" si="32"/>
        <v>#N/A</v>
      </c>
      <c r="AK101" s="91" t="e">
        <f t="shared" ca="1" si="33"/>
        <v>#N/A</v>
      </c>
    </row>
    <row r="102" spans="1:37" ht="25.5" customHeight="1" x14ac:dyDescent="0.25">
      <c r="A102" s="51">
        <f>'OSNOVNA PLAČA'!A96</f>
        <v>87</v>
      </c>
      <c r="B102" s="159" t="str">
        <f>IF(LEN('OSNOVNA PLAČA'!B96)&gt;0,'OSNOVNA PLAČA'!B96,"")</f>
        <v>A87</v>
      </c>
      <c r="C102" s="52">
        <f>IF(LEN(B102)&gt;0,'OSNOVNA PLAČA'!C96,"")</f>
        <v>0</v>
      </c>
      <c r="D102" s="54">
        <f>IF(LEN(B102)&gt;0,'OSNOVNA PLAČA'!D96,"")</f>
        <v>0</v>
      </c>
      <c r="E102" s="175">
        <f>IF(LEN(B102)&gt;0,SUM('OBRAČUNANA OSNOVNA PLAČA'!E96:J96),"")</f>
        <v>0</v>
      </c>
      <c r="F102" s="55"/>
      <c r="G102" s="55"/>
      <c r="H102" s="55"/>
      <c r="I102" s="55"/>
      <c r="J102" s="55"/>
      <c r="K102" s="176">
        <f t="shared" si="19"/>
        <v>0</v>
      </c>
      <c r="L102" s="120">
        <f t="shared" si="20"/>
        <v>0</v>
      </c>
      <c r="M102" s="120">
        <f t="shared" si="21"/>
        <v>0</v>
      </c>
      <c r="N102" s="120">
        <f t="shared" si="22"/>
        <v>0</v>
      </c>
      <c r="O102" s="120">
        <f t="shared" si="23"/>
        <v>0</v>
      </c>
      <c r="P102" s="177">
        <f t="shared" si="24"/>
        <v>0</v>
      </c>
      <c r="Q102" s="177">
        <f>IF(LEN(B102)&gt;0,2*'OSNOVNA PLAČA'!E96,"")</f>
        <v>0</v>
      </c>
      <c r="R102" s="178"/>
      <c r="AA102" s="157">
        <f>ROW()</f>
        <v>102</v>
      </c>
      <c r="AB102" s="91" t="e">
        <f t="shared" ca="1" si="25"/>
        <v>#N/A</v>
      </c>
      <c r="AC102" s="91" t="e">
        <f t="shared" ca="1" si="26"/>
        <v>#N/A</v>
      </c>
      <c r="AD102" s="92" t="e">
        <f t="shared" ca="1" si="27"/>
        <v>#N/A</v>
      </c>
      <c r="AE102" s="91" t="e">
        <f t="shared" ca="1" si="28"/>
        <v>#N/A</v>
      </c>
      <c r="AF102" s="92" t="e">
        <f t="shared" ca="1" si="29"/>
        <v>#N/A</v>
      </c>
      <c r="AG102" s="91" t="e">
        <f t="shared" ca="1" si="29"/>
        <v>#N/A</v>
      </c>
      <c r="AH102" s="91" t="e">
        <f t="shared" ca="1" si="30"/>
        <v>#N/A</v>
      </c>
      <c r="AI102" s="93" t="e">
        <f t="shared" ca="1" si="31"/>
        <v>#N/A</v>
      </c>
      <c r="AJ102" s="91" t="e">
        <f t="shared" ca="1" si="32"/>
        <v>#N/A</v>
      </c>
      <c r="AK102" s="91" t="e">
        <f t="shared" ca="1" si="33"/>
        <v>#N/A</v>
      </c>
    </row>
    <row r="103" spans="1:37" ht="25.5" customHeight="1" x14ac:dyDescent="0.25">
      <c r="A103" s="51">
        <f>'OSNOVNA PLAČA'!A97</f>
        <v>88</v>
      </c>
      <c r="B103" s="159" t="str">
        <f>IF(LEN('OSNOVNA PLAČA'!B97)&gt;0,'OSNOVNA PLAČA'!B97,"")</f>
        <v>A88</v>
      </c>
      <c r="C103" s="52">
        <f>IF(LEN(B103)&gt;0,'OSNOVNA PLAČA'!C97,"")</f>
        <v>0</v>
      </c>
      <c r="D103" s="54">
        <f>IF(LEN(B103)&gt;0,'OSNOVNA PLAČA'!D97,"")</f>
        <v>0</v>
      </c>
      <c r="E103" s="175">
        <f>IF(LEN(B103)&gt;0,SUM('OBRAČUNANA OSNOVNA PLAČA'!E97:J97),"")</f>
        <v>0</v>
      </c>
      <c r="F103" s="55"/>
      <c r="G103" s="55"/>
      <c r="H103" s="55"/>
      <c r="I103" s="55"/>
      <c r="J103" s="55"/>
      <c r="K103" s="176">
        <f t="shared" si="19"/>
        <v>0</v>
      </c>
      <c r="L103" s="120">
        <f t="shared" si="20"/>
        <v>0</v>
      </c>
      <c r="M103" s="120">
        <f t="shared" si="21"/>
        <v>0</v>
      </c>
      <c r="N103" s="120">
        <f t="shared" si="22"/>
        <v>0</v>
      </c>
      <c r="O103" s="120">
        <f t="shared" si="23"/>
        <v>0</v>
      </c>
      <c r="P103" s="177">
        <f t="shared" si="24"/>
        <v>0</v>
      </c>
      <c r="Q103" s="177">
        <f>IF(LEN(B103)&gt;0,2*'OSNOVNA PLAČA'!E97,"")</f>
        <v>0</v>
      </c>
      <c r="R103" s="178"/>
      <c r="AA103" s="157">
        <f>ROW()</f>
        <v>103</v>
      </c>
      <c r="AB103" s="91" t="e">
        <f t="shared" ca="1" si="25"/>
        <v>#N/A</v>
      </c>
      <c r="AC103" s="91" t="e">
        <f t="shared" ca="1" si="26"/>
        <v>#N/A</v>
      </c>
      <c r="AD103" s="92" t="e">
        <f t="shared" ca="1" si="27"/>
        <v>#N/A</v>
      </c>
      <c r="AE103" s="91" t="e">
        <f t="shared" ca="1" si="28"/>
        <v>#N/A</v>
      </c>
      <c r="AF103" s="92" t="e">
        <f t="shared" ca="1" si="29"/>
        <v>#N/A</v>
      </c>
      <c r="AG103" s="91" t="e">
        <f t="shared" ca="1" si="29"/>
        <v>#N/A</v>
      </c>
      <c r="AH103" s="91" t="e">
        <f t="shared" ca="1" si="30"/>
        <v>#N/A</v>
      </c>
      <c r="AI103" s="93" t="e">
        <f t="shared" ca="1" si="31"/>
        <v>#N/A</v>
      </c>
      <c r="AJ103" s="91" t="e">
        <f t="shared" ca="1" si="32"/>
        <v>#N/A</v>
      </c>
      <c r="AK103" s="91" t="e">
        <f t="shared" ca="1" si="33"/>
        <v>#N/A</v>
      </c>
    </row>
    <row r="104" spans="1:37" ht="25.5" customHeight="1" x14ac:dyDescent="0.25">
      <c r="A104" s="51">
        <f>'OSNOVNA PLAČA'!A98</f>
        <v>89</v>
      </c>
      <c r="B104" s="159" t="str">
        <f>IF(LEN('OSNOVNA PLAČA'!B98)&gt;0,'OSNOVNA PLAČA'!B98,"")</f>
        <v>A89</v>
      </c>
      <c r="C104" s="52">
        <f>IF(LEN(B104)&gt;0,'OSNOVNA PLAČA'!C98,"")</f>
        <v>0</v>
      </c>
      <c r="D104" s="54">
        <f>IF(LEN(B104)&gt;0,'OSNOVNA PLAČA'!D98,"")</f>
        <v>0</v>
      </c>
      <c r="E104" s="175">
        <f>IF(LEN(B104)&gt;0,SUM('OBRAČUNANA OSNOVNA PLAČA'!E98:J98),"")</f>
        <v>0</v>
      </c>
      <c r="F104" s="55"/>
      <c r="G104" s="55"/>
      <c r="H104" s="55"/>
      <c r="I104" s="55"/>
      <c r="J104" s="55"/>
      <c r="K104" s="176">
        <f t="shared" si="19"/>
        <v>0</v>
      </c>
      <c r="L104" s="120">
        <f t="shared" si="20"/>
        <v>0</v>
      </c>
      <c r="M104" s="120">
        <f t="shared" si="21"/>
        <v>0</v>
      </c>
      <c r="N104" s="120">
        <f t="shared" si="22"/>
        <v>0</v>
      </c>
      <c r="O104" s="120">
        <f t="shared" si="23"/>
        <v>0</v>
      </c>
      <c r="P104" s="177">
        <f t="shared" si="24"/>
        <v>0</v>
      </c>
      <c r="Q104" s="177">
        <f>IF(LEN(B104)&gt;0,2*'OSNOVNA PLAČA'!E98,"")</f>
        <v>0</v>
      </c>
      <c r="R104" s="178"/>
      <c r="AA104" s="157">
        <f>ROW()</f>
        <v>104</v>
      </c>
      <c r="AB104" s="91" t="e">
        <f t="shared" ca="1" si="25"/>
        <v>#N/A</v>
      </c>
      <c r="AC104" s="91" t="e">
        <f t="shared" ca="1" si="26"/>
        <v>#N/A</v>
      </c>
      <c r="AD104" s="92" t="e">
        <f t="shared" ca="1" si="27"/>
        <v>#N/A</v>
      </c>
      <c r="AE104" s="91" t="e">
        <f t="shared" ca="1" si="28"/>
        <v>#N/A</v>
      </c>
      <c r="AF104" s="92" t="e">
        <f t="shared" ca="1" si="29"/>
        <v>#N/A</v>
      </c>
      <c r="AG104" s="91" t="e">
        <f t="shared" ca="1" si="29"/>
        <v>#N/A</v>
      </c>
      <c r="AH104" s="91" t="e">
        <f t="shared" ca="1" si="30"/>
        <v>#N/A</v>
      </c>
      <c r="AI104" s="93" t="e">
        <f t="shared" ca="1" si="31"/>
        <v>#N/A</v>
      </c>
      <c r="AJ104" s="91" t="e">
        <f t="shared" ca="1" si="32"/>
        <v>#N/A</v>
      </c>
      <c r="AK104" s="91" t="e">
        <f t="shared" ca="1" si="33"/>
        <v>#N/A</v>
      </c>
    </row>
    <row r="105" spans="1:37" ht="25.5" customHeight="1" x14ac:dyDescent="0.25">
      <c r="A105" s="51">
        <f>'OSNOVNA PLAČA'!A99</f>
        <v>90</v>
      </c>
      <c r="B105" s="159" t="str">
        <f>IF(LEN('OSNOVNA PLAČA'!B99)&gt;0,'OSNOVNA PLAČA'!B99,"")</f>
        <v>A90</v>
      </c>
      <c r="C105" s="52">
        <f>IF(LEN(B105)&gt;0,'OSNOVNA PLAČA'!C99,"")</f>
        <v>0</v>
      </c>
      <c r="D105" s="54">
        <f>IF(LEN(B105)&gt;0,'OSNOVNA PLAČA'!D99,"")</f>
        <v>0</v>
      </c>
      <c r="E105" s="175">
        <f>IF(LEN(B105)&gt;0,SUM('OBRAČUNANA OSNOVNA PLAČA'!E99:J99),"")</f>
        <v>0</v>
      </c>
      <c r="F105" s="55"/>
      <c r="G105" s="55"/>
      <c r="H105" s="55"/>
      <c r="I105" s="55"/>
      <c r="J105" s="55"/>
      <c r="K105" s="176">
        <f t="shared" si="19"/>
        <v>0</v>
      </c>
      <c r="L105" s="120">
        <f t="shared" si="20"/>
        <v>0</v>
      </c>
      <c r="M105" s="120">
        <f t="shared" si="21"/>
        <v>0</v>
      </c>
      <c r="N105" s="120">
        <f t="shared" si="22"/>
        <v>0</v>
      </c>
      <c r="O105" s="120">
        <f t="shared" si="23"/>
        <v>0</v>
      </c>
      <c r="P105" s="177">
        <f t="shared" si="24"/>
        <v>0</v>
      </c>
      <c r="Q105" s="177">
        <f>IF(LEN(B105)&gt;0,2*'OSNOVNA PLAČA'!E99,"")</f>
        <v>0</v>
      </c>
      <c r="R105" s="178"/>
      <c r="AA105" s="157">
        <f>ROW()</f>
        <v>105</v>
      </c>
      <c r="AB105" s="91" t="e">
        <f t="shared" ca="1" si="25"/>
        <v>#N/A</v>
      </c>
      <c r="AC105" s="91" t="e">
        <f t="shared" ca="1" si="26"/>
        <v>#N/A</v>
      </c>
      <c r="AD105" s="92" t="e">
        <f t="shared" ca="1" si="27"/>
        <v>#N/A</v>
      </c>
      <c r="AE105" s="91" t="e">
        <f t="shared" ca="1" si="28"/>
        <v>#N/A</v>
      </c>
      <c r="AF105" s="92" t="e">
        <f t="shared" ca="1" si="29"/>
        <v>#N/A</v>
      </c>
      <c r="AG105" s="91" t="e">
        <f t="shared" ca="1" si="29"/>
        <v>#N/A</v>
      </c>
      <c r="AH105" s="91" t="e">
        <f t="shared" ca="1" si="30"/>
        <v>#N/A</v>
      </c>
      <c r="AI105" s="93" t="e">
        <f t="shared" ca="1" si="31"/>
        <v>#N/A</v>
      </c>
      <c r="AJ105" s="91" t="e">
        <f t="shared" ca="1" si="32"/>
        <v>#N/A</v>
      </c>
      <c r="AK105" s="91" t="e">
        <f t="shared" ca="1" si="33"/>
        <v>#N/A</v>
      </c>
    </row>
    <row r="106" spans="1:37" ht="25.5" customHeight="1" x14ac:dyDescent="0.25">
      <c r="A106" s="51">
        <f>'OSNOVNA PLAČA'!A100</f>
        <v>91</v>
      </c>
      <c r="B106" s="159" t="str">
        <f>IF(LEN('OSNOVNA PLAČA'!B100)&gt;0,'OSNOVNA PLAČA'!B100,"")</f>
        <v>A91</v>
      </c>
      <c r="C106" s="52">
        <f>IF(LEN(B106)&gt;0,'OSNOVNA PLAČA'!C100,"")</f>
        <v>0</v>
      </c>
      <c r="D106" s="54">
        <f>IF(LEN(B106)&gt;0,'OSNOVNA PLAČA'!D100,"")</f>
        <v>0</v>
      </c>
      <c r="E106" s="175">
        <f>IF(LEN(B106)&gt;0,SUM('OBRAČUNANA OSNOVNA PLAČA'!E100:J100),"")</f>
        <v>0</v>
      </c>
      <c r="F106" s="55"/>
      <c r="G106" s="55"/>
      <c r="H106" s="55"/>
      <c r="I106" s="55"/>
      <c r="J106" s="55"/>
      <c r="K106" s="176">
        <f t="shared" si="19"/>
        <v>0</v>
      </c>
      <c r="L106" s="120">
        <f t="shared" si="20"/>
        <v>0</v>
      </c>
      <c r="M106" s="120">
        <f t="shared" si="21"/>
        <v>0</v>
      </c>
      <c r="N106" s="120">
        <f t="shared" si="22"/>
        <v>0</v>
      </c>
      <c r="O106" s="120">
        <f t="shared" si="23"/>
        <v>0</v>
      </c>
      <c r="P106" s="177">
        <f t="shared" si="24"/>
        <v>0</v>
      </c>
      <c r="Q106" s="177">
        <f>IF(LEN(B106)&gt;0,2*'OSNOVNA PLAČA'!E100,"")</f>
        <v>0</v>
      </c>
      <c r="R106" s="178"/>
      <c r="AA106" s="157">
        <f>ROW()</f>
        <v>106</v>
      </c>
      <c r="AB106" s="91" t="e">
        <f t="shared" ca="1" si="25"/>
        <v>#N/A</v>
      </c>
      <c r="AC106" s="91" t="e">
        <f t="shared" ca="1" si="26"/>
        <v>#N/A</v>
      </c>
      <c r="AD106" s="92" t="e">
        <f t="shared" ca="1" si="27"/>
        <v>#N/A</v>
      </c>
      <c r="AE106" s="91" t="e">
        <f t="shared" ca="1" si="28"/>
        <v>#N/A</v>
      </c>
      <c r="AF106" s="92" t="e">
        <f t="shared" ca="1" si="29"/>
        <v>#N/A</v>
      </c>
      <c r="AG106" s="91" t="e">
        <f t="shared" ca="1" si="29"/>
        <v>#N/A</v>
      </c>
      <c r="AH106" s="91" t="e">
        <f t="shared" ca="1" si="30"/>
        <v>#N/A</v>
      </c>
      <c r="AI106" s="93" t="e">
        <f t="shared" ca="1" si="31"/>
        <v>#N/A</v>
      </c>
      <c r="AJ106" s="91" t="e">
        <f t="shared" ca="1" si="32"/>
        <v>#N/A</v>
      </c>
      <c r="AK106" s="91" t="e">
        <f t="shared" ca="1" si="33"/>
        <v>#N/A</v>
      </c>
    </row>
    <row r="107" spans="1:37" ht="25.5" customHeight="1" x14ac:dyDescent="0.25">
      <c r="A107" s="51">
        <f>'OSNOVNA PLAČA'!A101</f>
        <v>92</v>
      </c>
      <c r="B107" s="159" t="str">
        <f>IF(LEN('OSNOVNA PLAČA'!B101)&gt;0,'OSNOVNA PLAČA'!B101,"")</f>
        <v>A92</v>
      </c>
      <c r="C107" s="52">
        <f>IF(LEN(B107)&gt;0,'OSNOVNA PLAČA'!C101,"")</f>
        <v>0</v>
      </c>
      <c r="D107" s="54">
        <f>IF(LEN(B107)&gt;0,'OSNOVNA PLAČA'!D101,"")</f>
        <v>0</v>
      </c>
      <c r="E107" s="175">
        <f>IF(LEN(B107)&gt;0,SUM('OBRAČUNANA OSNOVNA PLAČA'!E101:J101),"")</f>
        <v>0</v>
      </c>
      <c r="F107" s="55"/>
      <c r="G107" s="55"/>
      <c r="H107" s="55"/>
      <c r="I107" s="55"/>
      <c r="J107" s="55"/>
      <c r="K107" s="176">
        <f t="shared" si="19"/>
        <v>0</v>
      </c>
      <c r="L107" s="120">
        <f t="shared" si="20"/>
        <v>0</v>
      </c>
      <c r="M107" s="120">
        <f t="shared" si="21"/>
        <v>0</v>
      </c>
      <c r="N107" s="120">
        <f t="shared" si="22"/>
        <v>0</v>
      </c>
      <c r="O107" s="120">
        <f t="shared" si="23"/>
        <v>0</v>
      </c>
      <c r="P107" s="177">
        <f t="shared" si="24"/>
        <v>0</v>
      </c>
      <c r="Q107" s="177">
        <f>IF(LEN(B107)&gt;0,2*'OSNOVNA PLAČA'!E101,"")</f>
        <v>0</v>
      </c>
      <c r="R107" s="178"/>
      <c r="AA107" s="157">
        <f>ROW()</f>
        <v>107</v>
      </c>
      <c r="AB107" s="91" t="e">
        <f t="shared" ca="1" si="25"/>
        <v>#N/A</v>
      </c>
      <c r="AC107" s="91" t="e">
        <f t="shared" ca="1" si="26"/>
        <v>#N/A</v>
      </c>
      <c r="AD107" s="92" t="e">
        <f t="shared" ca="1" si="27"/>
        <v>#N/A</v>
      </c>
      <c r="AE107" s="91" t="e">
        <f t="shared" ca="1" si="28"/>
        <v>#N/A</v>
      </c>
      <c r="AF107" s="92" t="e">
        <f t="shared" ca="1" si="29"/>
        <v>#N/A</v>
      </c>
      <c r="AG107" s="91" t="e">
        <f t="shared" ca="1" si="29"/>
        <v>#N/A</v>
      </c>
      <c r="AH107" s="91" t="e">
        <f t="shared" ca="1" si="30"/>
        <v>#N/A</v>
      </c>
      <c r="AI107" s="93" t="e">
        <f t="shared" ca="1" si="31"/>
        <v>#N/A</v>
      </c>
      <c r="AJ107" s="91" t="e">
        <f t="shared" ca="1" si="32"/>
        <v>#N/A</v>
      </c>
      <c r="AK107" s="91" t="e">
        <f t="shared" ca="1" si="33"/>
        <v>#N/A</v>
      </c>
    </row>
    <row r="108" spans="1:37" ht="25.5" customHeight="1" x14ac:dyDescent="0.25">
      <c r="A108" s="51">
        <f>'OSNOVNA PLAČA'!A102</f>
        <v>93</v>
      </c>
      <c r="B108" s="159" t="str">
        <f>IF(LEN('OSNOVNA PLAČA'!B102)&gt;0,'OSNOVNA PLAČA'!B102,"")</f>
        <v>A93</v>
      </c>
      <c r="C108" s="52">
        <f>IF(LEN(B108)&gt;0,'OSNOVNA PLAČA'!C102,"")</f>
        <v>0</v>
      </c>
      <c r="D108" s="54">
        <f>IF(LEN(B108)&gt;0,'OSNOVNA PLAČA'!D102,"")</f>
        <v>0</v>
      </c>
      <c r="E108" s="175">
        <f>IF(LEN(B108)&gt;0,SUM('OBRAČUNANA OSNOVNA PLAČA'!E102:J102),"")</f>
        <v>0</v>
      </c>
      <c r="F108" s="55"/>
      <c r="G108" s="55"/>
      <c r="H108" s="55"/>
      <c r="I108" s="55"/>
      <c r="J108" s="55"/>
      <c r="K108" s="176">
        <f t="shared" si="19"/>
        <v>0</v>
      </c>
      <c r="L108" s="120">
        <f t="shared" si="20"/>
        <v>0</v>
      </c>
      <c r="M108" s="120">
        <f t="shared" si="21"/>
        <v>0</v>
      </c>
      <c r="N108" s="120">
        <f t="shared" si="22"/>
        <v>0</v>
      </c>
      <c r="O108" s="120">
        <f t="shared" si="23"/>
        <v>0</v>
      </c>
      <c r="P108" s="177">
        <f t="shared" si="24"/>
        <v>0</v>
      </c>
      <c r="Q108" s="177">
        <f>IF(LEN(B108)&gt;0,2*'OSNOVNA PLAČA'!E102,"")</f>
        <v>0</v>
      </c>
      <c r="R108" s="178"/>
      <c r="AA108" s="157">
        <f>ROW()</f>
        <v>108</v>
      </c>
      <c r="AB108" s="91" t="e">
        <f t="shared" ca="1" si="25"/>
        <v>#N/A</v>
      </c>
      <c r="AC108" s="91" t="e">
        <f t="shared" ca="1" si="26"/>
        <v>#N/A</v>
      </c>
      <c r="AD108" s="92" t="e">
        <f t="shared" ca="1" si="27"/>
        <v>#N/A</v>
      </c>
      <c r="AE108" s="91" t="e">
        <f t="shared" ca="1" si="28"/>
        <v>#N/A</v>
      </c>
      <c r="AF108" s="92" t="e">
        <f t="shared" ca="1" si="29"/>
        <v>#N/A</v>
      </c>
      <c r="AG108" s="91" t="e">
        <f t="shared" ca="1" si="29"/>
        <v>#N/A</v>
      </c>
      <c r="AH108" s="91" t="e">
        <f t="shared" ca="1" si="30"/>
        <v>#N/A</v>
      </c>
      <c r="AI108" s="93" t="e">
        <f t="shared" ca="1" si="31"/>
        <v>#N/A</v>
      </c>
      <c r="AJ108" s="91" t="e">
        <f t="shared" ca="1" si="32"/>
        <v>#N/A</v>
      </c>
      <c r="AK108" s="91" t="e">
        <f t="shared" ca="1" si="33"/>
        <v>#N/A</v>
      </c>
    </row>
    <row r="109" spans="1:37" ht="25.5" customHeight="1" x14ac:dyDescent="0.25">
      <c r="A109" s="51">
        <f>'OSNOVNA PLAČA'!A103</f>
        <v>94</v>
      </c>
      <c r="B109" s="159" t="str">
        <f>IF(LEN('OSNOVNA PLAČA'!B103)&gt;0,'OSNOVNA PLAČA'!B103,"")</f>
        <v>A94</v>
      </c>
      <c r="C109" s="52">
        <f>IF(LEN(B109)&gt;0,'OSNOVNA PLAČA'!C103,"")</f>
        <v>0</v>
      </c>
      <c r="D109" s="54">
        <f>IF(LEN(B109)&gt;0,'OSNOVNA PLAČA'!D103,"")</f>
        <v>0</v>
      </c>
      <c r="E109" s="175">
        <f>IF(LEN(B109)&gt;0,SUM('OBRAČUNANA OSNOVNA PLAČA'!E103:J103),"")</f>
        <v>0</v>
      </c>
      <c r="F109" s="55"/>
      <c r="G109" s="55"/>
      <c r="H109" s="55"/>
      <c r="I109" s="55"/>
      <c r="J109" s="55"/>
      <c r="K109" s="176">
        <f t="shared" si="19"/>
        <v>0</v>
      </c>
      <c r="L109" s="120">
        <f t="shared" si="20"/>
        <v>0</v>
      </c>
      <c r="M109" s="120">
        <f t="shared" si="21"/>
        <v>0</v>
      </c>
      <c r="N109" s="120">
        <f t="shared" si="22"/>
        <v>0</v>
      </c>
      <c r="O109" s="120">
        <f t="shared" si="23"/>
        <v>0</v>
      </c>
      <c r="P109" s="177">
        <f t="shared" si="24"/>
        <v>0</v>
      </c>
      <c r="Q109" s="177">
        <f>IF(LEN(B109)&gt;0,2*'OSNOVNA PLAČA'!E103,"")</f>
        <v>0</v>
      </c>
      <c r="R109" s="178"/>
      <c r="AA109" s="157">
        <f>ROW()</f>
        <v>109</v>
      </c>
      <c r="AB109" s="91" t="e">
        <f t="shared" ca="1" si="25"/>
        <v>#N/A</v>
      </c>
      <c r="AC109" s="91" t="e">
        <f t="shared" ca="1" si="26"/>
        <v>#N/A</v>
      </c>
      <c r="AD109" s="92" t="e">
        <f t="shared" ca="1" si="27"/>
        <v>#N/A</v>
      </c>
      <c r="AE109" s="91" t="e">
        <f t="shared" ca="1" si="28"/>
        <v>#N/A</v>
      </c>
      <c r="AF109" s="92" t="e">
        <f t="shared" ca="1" si="29"/>
        <v>#N/A</v>
      </c>
      <c r="AG109" s="91" t="e">
        <f t="shared" ca="1" si="29"/>
        <v>#N/A</v>
      </c>
      <c r="AH109" s="91" t="e">
        <f t="shared" ca="1" si="30"/>
        <v>#N/A</v>
      </c>
      <c r="AI109" s="93" t="e">
        <f t="shared" ca="1" si="31"/>
        <v>#N/A</v>
      </c>
      <c r="AJ109" s="91" t="e">
        <f t="shared" ca="1" si="32"/>
        <v>#N/A</v>
      </c>
      <c r="AK109" s="91" t="e">
        <f t="shared" ca="1" si="33"/>
        <v>#N/A</v>
      </c>
    </row>
    <row r="110" spans="1:37" ht="25.5" customHeight="1" x14ac:dyDescent="0.25">
      <c r="A110" s="51">
        <f>'OSNOVNA PLAČA'!A104</f>
        <v>95</v>
      </c>
      <c r="B110" s="159" t="str">
        <f>IF(LEN('OSNOVNA PLAČA'!B104)&gt;0,'OSNOVNA PLAČA'!B104,"")</f>
        <v>A95</v>
      </c>
      <c r="C110" s="52">
        <f>IF(LEN(B110)&gt;0,'OSNOVNA PLAČA'!C104,"")</f>
        <v>0</v>
      </c>
      <c r="D110" s="54">
        <f>IF(LEN(B110)&gt;0,'OSNOVNA PLAČA'!D104,"")</f>
        <v>0</v>
      </c>
      <c r="E110" s="175">
        <f>IF(LEN(B110)&gt;0,SUM('OBRAČUNANA OSNOVNA PLAČA'!E104:J104),"")</f>
        <v>0</v>
      </c>
      <c r="F110" s="55"/>
      <c r="G110" s="55"/>
      <c r="H110" s="55"/>
      <c r="I110" s="55"/>
      <c r="J110" s="55"/>
      <c r="K110" s="176">
        <f t="shared" si="19"/>
        <v>0</v>
      </c>
      <c r="L110" s="120">
        <f t="shared" si="20"/>
        <v>0</v>
      </c>
      <c r="M110" s="120">
        <f t="shared" si="21"/>
        <v>0</v>
      </c>
      <c r="N110" s="120">
        <f t="shared" si="22"/>
        <v>0</v>
      </c>
      <c r="O110" s="120">
        <f t="shared" si="23"/>
        <v>0</v>
      </c>
      <c r="P110" s="177">
        <f t="shared" si="24"/>
        <v>0</v>
      </c>
      <c r="Q110" s="177">
        <f>IF(LEN(B110)&gt;0,2*'OSNOVNA PLAČA'!E104,"")</f>
        <v>0</v>
      </c>
      <c r="R110" s="178"/>
      <c r="AA110" s="157">
        <f>ROW()</f>
        <v>110</v>
      </c>
      <c r="AB110" s="91" t="e">
        <f t="shared" ca="1" si="25"/>
        <v>#N/A</v>
      </c>
      <c r="AC110" s="91" t="e">
        <f t="shared" ca="1" si="26"/>
        <v>#N/A</v>
      </c>
      <c r="AD110" s="92" t="e">
        <f t="shared" ca="1" si="27"/>
        <v>#N/A</v>
      </c>
      <c r="AE110" s="91" t="e">
        <f t="shared" ca="1" si="28"/>
        <v>#N/A</v>
      </c>
      <c r="AF110" s="92" t="e">
        <f t="shared" ca="1" si="29"/>
        <v>#N/A</v>
      </c>
      <c r="AG110" s="91" t="e">
        <f t="shared" ca="1" si="29"/>
        <v>#N/A</v>
      </c>
      <c r="AH110" s="91" t="e">
        <f t="shared" ca="1" si="30"/>
        <v>#N/A</v>
      </c>
      <c r="AI110" s="93" t="e">
        <f t="shared" ca="1" si="31"/>
        <v>#N/A</v>
      </c>
      <c r="AJ110" s="91" t="e">
        <f t="shared" ca="1" si="32"/>
        <v>#N/A</v>
      </c>
      <c r="AK110" s="91" t="e">
        <f t="shared" ca="1" si="33"/>
        <v>#N/A</v>
      </c>
    </row>
    <row r="111" spans="1:37" ht="25.5" customHeight="1" x14ac:dyDescent="0.25">
      <c r="A111" s="51">
        <f>'OSNOVNA PLAČA'!A105</f>
        <v>96</v>
      </c>
      <c r="B111" s="159" t="str">
        <f>IF(LEN('OSNOVNA PLAČA'!B105)&gt;0,'OSNOVNA PLAČA'!B105,"")</f>
        <v>A96</v>
      </c>
      <c r="C111" s="52">
        <f>IF(LEN(B111)&gt;0,'OSNOVNA PLAČA'!C105,"")</f>
        <v>0</v>
      </c>
      <c r="D111" s="54">
        <f>IF(LEN(B111)&gt;0,'OSNOVNA PLAČA'!D105,"")</f>
        <v>0</v>
      </c>
      <c r="E111" s="175">
        <f>IF(LEN(B111)&gt;0,SUM('OBRAČUNANA OSNOVNA PLAČA'!E105:J105),"")</f>
        <v>0</v>
      </c>
      <c r="F111" s="55"/>
      <c r="G111" s="55"/>
      <c r="H111" s="55"/>
      <c r="I111" s="55"/>
      <c r="J111" s="55"/>
      <c r="K111" s="176">
        <f t="shared" si="19"/>
        <v>0</v>
      </c>
      <c r="L111" s="120">
        <f t="shared" si="20"/>
        <v>0</v>
      </c>
      <c r="M111" s="120">
        <f t="shared" si="21"/>
        <v>0</v>
      </c>
      <c r="N111" s="120">
        <f t="shared" si="22"/>
        <v>0</v>
      </c>
      <c r="O111" s="120">
        <f t="shared" si="23"/>
        <v>0</v>
      </c>
      <c r="P111" s="177">
        <f t="shared" si="24"/>
        <v>0</v>
      </c>
      <c r="Q111" s="177">
        <f>IF(LEN(B111)&gt;0,2*'OSNOVNA PLAČA'!E105,"")</f>
        <v>0</v>
      </c>
      <c r="R111" s="178"/>
      <c r="AA111" s="157">
        <f>ROW()</f>
        <v>111</v>
      </c>
      <c r="AB111" s="91" t="e">
        <f t="shared" ca="1" si="25"/>
        <v>#N/A</v>
      </c>
      <c r="AC111" s="91" t="e">
        <f t="shared" ca="1" si="26"/>
        <v>#N/A</v>
      </c>
      <c r="AD111" s="92" t="e">
        <f t="shared" ca="1" si="27"/>
        <v>#N/A</v>
      </c>
      <c r="AE111" s="91" t="e">
        <f t="shared" ca="1" si="28"/>
        <v>#N/A</v>
      </c>
      <c r="AF111" s="92" t="e">
        <f t="shared" ca="1" si="29"/>
        <v>#N/A</v>
      </c>
      <c r="AG111" s="91" t="e">
        <f t="shared" ca="1" si="29"/>
        <v>#N/A</v>
      </c>
      <c r="AH111" s="91" t="e">
        <f t="shared" ca="1" si="30"/>
        <v>#N/A</v>
      </c>
      <c r="AI111" s="93" t="e">
        <f t="shared" ca="1" si="31"/>
        <v>#N/A</v>
      </c>
      <c r="AJ111" s="91" t="e">
        <f t="shared" ca="1" si="32"/>
        <v>#N/A</v>
      </c>
      <c r="AK111" s="91" t="e">
        <f t="shared" ca="1" si="33"/>
        <v>#N/A</v>
      </c>
    </row>
    <row r="112" spans="1:37" ht="25.5" customHeight="1" x14ac:dyDescent="0.25">
      <c r="A112" s="51">
        <f>'OSNOVNA PLAČA'!A106</f>
        <v>97</v>
      </c>
      <c r="B112" s="159" t="str">
        <f>IF(LEN('OSNOVNA PLAČA'!B106)&gt;0,'OSNOVNA PLAČA'!B106,"")</f>
        <v>A97</v>
      </c>
      <c r="C112" s="52">
        <f>IF(LEN(B112)&gt;0,'OSNOVNA PLAČA'!C106,"")</f>
        <v>0</v>
      </c>
      <c r="D112" s="54">
        <f>IF(LEN(B112)&gt;0,'OSNOVNA PLAČA'!D106,"")</f>
        <v>0</v>
      </c>
      <c r="E112" s="175">
        <f>IF(LEN(B112)&gt;0,SUM('OBRAČUNANA OSNOVNA PLAČA'!E106:J106),"")</f>
        <v>0</v>
      </c>
      <c r="F112" s="55"/>
      <c r="G112" s="55"/>
      <c r="H112" s="55"/>
      <c r="I112" s="55"/>
      <c r="J112" s="55"/>
      <c r="K112" s="176">
        <f t="shared" si="19"/>
        <v>0</v>
      </c>
      <c r="L112" s="120">
        <f t="shared" si="20"/>
        <v>0</v>
      </c>
      <c r="M112" s="120">
        <f t="shared" si="21"/>
        <v>0</v>
      </c>
      <c r="N112" s="120">
        <f t="shared" si="22"/>
        <v>0</v>
      </c>
      <c r="O112" s="120">
        <f t="shared" si="23"/>
        <v>0</v>
      </c>
      <c r="P112" s="177">
        <f t="shared" si="24"/>
        <v>0</v>
      </c>
      <c r="Q112" s="177">
        <f>IF(LEN(B112)&gt;0,2*'OSNOVNA PLAČA'!E106,"")</f>
        <v>0</v>
      </c>
      <c r="R112" s="178"/>
      <c r="AA112" s="157">
        <f>ROW()</f>
        <v>112</v>
      </c>
      <c r="AB112" s="91" t="e">
        <f t="shared" ca="1" si="25"/>
        <v>#N/A</v>
      </c>
      <c r="AC112" s="91" t="e">
        <f t="shared" ca="1" si="26"/>
        <v>#N/A</v>
      </c>
      <c r="AD112" s="92" t="e">
        <f t="shared" ca="1" si="27"/>
        <v>#N/A</v>
      </c>
      <c r="AE112" s="91" t="e">
        <f t="shared" ca="1" si="28"/>
        <v>#N/A</v>
      </c>
      <c r="AF112" s="92" t="e">
        <f t="shared" ca="1" si="29"/>
        <v>#N/A</v>
      </c>
      <c r="AG112" s="91" t="e">
        <f t="shared" ca="1" si="29"/>
        <v>#N/A</v>
      </c>
      <c r="AH112" s="91" t="e">
        <f t="shared" ca="1" si="30"/>
        <v>#N/A</v>
      </c>
      <c r="AI112" s="93" t="e">
        <f t="shared" ca="1" si="31"/>
        <v>#N/A</v>
      </c>
      <c r="AJ112" s="91" t="e">
        <f t="shared" ca="1" si="32"/>
        <v>#N/A</v>
      </c>
      <c r="AK112" s="91" t="e">
        <f t="shared" ca="1" si="33"/>
        <v>#N/A</v>
      </c>
    </row>
    <row r="113" spans="1:37" ht="25.5" customHeight="1" x14ac:dyDescent="0.25">
      <c r="A113" s="51">
        <f>'OSNOVNA PLAČA'!A107</f>
        <v>98</v>
      </c>
      <c r="B113" s="159" t="str">
        <f>IF(LEN('OSNOVNA PLAČA'!B107)&gt;0,'OSNOVNA PLAČA'!B107,"")</f>
        <v>A98</v>
      </c>
      <c r="C113" s="52">
        <f>IF(LEN(B113)&gt;0,'OSNOVNA PLAČA'!C107,"")</f>
        <v>0</v>
      </c>
      <c r="D113" s="54">
        <f>IF(LEN(B113)&gt;0,'OSNOVNA PLAČA'!D107,"")</f>
        <v>0</v>
      </c>
      <c r="E113" s="175">
        <f>IF(LEN(B113)&gt;0,SUM('OBRAČUNANA OSNOVNA PLAČA'!E107:J107),"")</f>
        <v>0</v>
      </c>
      <c r="F113" s="55"/>
      <c r="G113" s="55"/>
      <c r="H113" s="55"/>
      <c r="I113" s="55"/>
      <c r="J113" s="55"/>
      <c r="K113" s="176">
        <f t="shared" si="19"/>
        <v>0</v>
      </c>
      <c r="L113" s="120">
        <f t="shared" si="20"/>
        <v>0</v>
      </c>
      <c r="M113" s="120">
        <f t="shared" si="21"/>
        <v>0</v>
      </c>
      <c r="N113" s="120">
        <f t="shared" si="22"/>
        <v>0</v>
      </c>
      <c r="O113" s="120">
        <f t="shared" si="23"/>
        <v>0</v>
      </c>
      <c r="P113" s="177">
        <f t="shared" si="24"/>
        <v>0</v>
      </c>
      <c r="Q113" s="177">
        <f>IF(LEN(B113)&gt;0,2*'OSNOVNA PLAČA'!E107,"")</f>
        <v>0</v>
      </c>
      <c r="R113" s="178"/>
      <c r="AA113" s="157">
        <f>ROW()</f>
        <v>113</v>
      </c>
      <c r="AB113" s="91" t="e">
        <f t="shared" ca="1" si="25"/>
        <v>#N/A</v>
      </c>
      <c r="AC113" s="91" t="e">
        <f t="shared" ca="1" si="26"/>
        <v>#N/A</v>
      </c>
      <c r="AD113" s="92" t="e">
        <f t="shared" ca="1" si="27"/>
        <v>#N/A</v>
      </c>
      <c r="AE113" s="91" t="e">
        <f t="shared" ca="1" si="28"/>
        <v>#N/A</v>
      </c>
      <c r="AF113" s="92" t="e">
        <f t="shared" ca="1" si="29"/>
        <v>#N/A</v>
      </c>
      <c r="AG113" s="91" t="e">
        <f t="shared" ca="1" si="29"/>
        <v>#N/A</v>
      </c>
      <c r="AH113" s="91" t="e">
        <f t="shared" ca="1" si="30"/>
        <v>#N/A</v>
      </c>
      <c r="AI113" s="93" t="e">
        <f t="shared" ca="1" si="31"/>
        <v>#N/A</v>
      </c>
      <c r="AJ113" s="91" t="e">
        <f t="shared" ca="1" si="32"/>
        <v>#N/A</v>
      </c>
      <c r="AK113" s="91" t="e">
        <f t="shared" ca="1" si="33"/>
        <v>#N/A</v>
      </c>
    </row>
    <row r="114" spans="1:37" ht="25.5" customHeight="1" x14ac:dyDescent="0.25">
      <c r="A114" s="51">
        <f>'OSNOVNA PLAČA'!A108</f>
        <v>99</v>
      </c>
      <c r="B114" s="159" t="str">
        <f>IF(LEN('OSNOVNA PLAČA'!B108)&gt;0,'OSNOVNA PLAČA'!B108,"")</f>
        <v>A99</v>
      </c>
      <c r="C114" s="52">
        <f>IF(LEN(B114)&gt;0,'OSNOVNA PLAČA'!C108,"")</f>
        <v>0</v>
      </c>
      <c r="D114" s="54">
        <f>IF(LEN(B114)&gt;0,'OSNOVNA PLAČA'!D108,"")</f>
        <v>0</v>
      </c>
      <c r="E114" s="175">
        <f>IF(LEN(B114)&gt;0,SUM('OBRAČUNANA OSNOVNA PLAČA'!E108:J108),"")</f>
        <v>0</v>
      </c>
      <c r="F114" s="55"/>
      <c r="G114" s="55"/>
      <c r="H114" s="55"/>
      <c r="I114" s="55"/>
      <c r="J114" s="55"/>
      <c r="K114" s="176">
        <f t="shared" si="19"/>
        <v>0</v>
      </c>
      <c r="L114" s="120">
        <f t="shared" si="20"/>
        <v>0</v>
      </c>
      <c r="M114" s="120">
        <f t="shared" si="21"/>
        <v>0</v>
      </c>
      <c r="N114" s="120">
        <f t="shared" si="22"/>
        <v>0</v>
      </c>
      <c r="O114" s="120">
        <f t="shared" si="23"/>
        <v>0</v>
      </c>
      <c r="P114" s="177">
        <f t="shared" si="24"/>
        <v>0</v>
      </c>
      <c r="Q114" s="177">
        <f>IF(LEN(B114)&gt;0,2*'OSNOVNA PLAČA'!E108,"")</f>
        <v>0</v>
      </c>
      <c r="R114" s="178"/>
      <c r="AA114" s="157">
        <f>ROW()</f>
        <v>114</v>
      </c>
      <c r="AB114" s="91" t="e">
        <f t="shared" ca="1" si="25"/>
        <v>#N/A</v>
      </c>
      <c r="AC114" s="91" t="e">
        <f t="shared" ca="1" si="26"/>
        <v>#N/A</v>
      </c>
      <c r="AD114" s="92" t="e">
        <f t="shared" ca="1" si="27"/>
        <v>#N/A</v>
      </c>
      <c r="AE114" s="91" t="e">
        <f t="shared" ca="1" si="28"/>
        <v>#N/A</v>
      </c>
      <c r="AF114" s="92" t="e">
        <f t="shared" ca="1" si="29"/>
        <v>#N/A</v>
      </c>
      <c r="AG114" s="91" t="e">
        <f t="shared" ca="1" si="29"/>
        <v>#N/A</v>
      </c>
      <c r="AH114" s="91" t="e">
        <f t="shared" ca="1" si="30"/>
        <v>#N/A</v>
      </c>
      <c r="AI114" s="93" t="e">
        <f t="shared" ca="1" si="31"/>
        <v>#N/A</v>
      </c>
      <c r="AJ114" s="91" t="e">
        <f t="shared" ca="1" si="32"/>
        <v>#N/A</v>
      </c>
      <c r="AK114" s="91" t="e">
        <f t="shared" ca="1" si="33"/>
        <v>#N/A</v>
      </c>
    </row>
    <row r="115" spans="1:37" ht="25.5" customHeight="1" x14ac:dyDescent="0.25">
      <c r="A115" s="51">
        <f>'OSNOVNA PLAČA'!A109</f>
        <v>100</v>
      </c>
      <c r="B115" s="159" t="str">
        <f>IF(LEN('OSNOVNA PLAČA'!B109)&gt;0,'OSNOVNA PLAČA'!B109,"")</f>
        <v>A100</v>
      </c>
      <c r="C115" s="52">
        <f>IF(LEN(B115)&gt;0,'OSNOVNA PLAČA'!C109,"")</f>
        <v>0</v>
      </c>
      <c r="D115" s="54">
        <f>IF(LEN(B115)&gt;0,'OSNOVNA PLAČA'!D109,"")</f>
        <v>0</v>
      </c>
      <c r="E115" s="175">
        <f>IF(LEN(B115)&gt;0,SUM('OBRAČUNANA OSNOVNA PLAČA'!E109:J109),"")</f>
        <v>0</v>
      </c>
      <c r="F115" s="55"/>
      <c r="G115" s="55"/>
      <c r="H115" s="55"/>
      <c r="I115" s="55"/>
      <c r="J115" s="55"/>
      <c r="K115" s="176">
        <f t="shared" si="19"/>
        <v>0</v>
      </c>
      <c r="L115" s="120">
        <f t="shared" si="20"/>
        <v>0</v>
      </c>
      <c r="M115" s="120">
        <f t="shared" si="21"/>
        <v>0</v>
      </c>
      <c r="N115" s="120">
        <f t="shared" si="22"/>
        <v>0</v>
      </c>
      <c r="O115" s="120">
        <f t="shared" si="23"/>
        <v>0</v>
      </c>
      <c r="P115" s="177">
        <f t="shared" si="24"/>
        <v>0</v>
      </c>
      <c r="Q115" s="177">
        <f>IF(LEN(B115)&gt;0,2*'OSNOVNA PLAČA'!E109,"")</f>
        <v>0</v>
      </c>
      <c r="R115" s="178"/>
      <c r="AA115" s="157">
        <f>ROW()</f>
        <v>115</v>
      </c>
      <c r="AB115" s="91" t="e">
        <f t="shared" ca="1" si="25"/>
        <v>#N/A</v>
      </c>
      <c r="AC115" s="91" t="e">
        <f t="shared" ca="1" si="26"/>
        <v>#N/A</v>
      </c>
      <c r="AD115" s="92" t="e">
        <f t="shared" ca="1" si="27"/>
        <v>#N/A</v>
      </c>
      <c r="AE115" s="91" t="e">
        <f t="shared" ca="1" si="28"/>
        <v>#N/A</v>
      </c>
      <c r="AF115" s="92" t="e">
        <f t="shared" ca="1" si="29"/>
        <v>#N/A</v>
      </c>
      <c r="AG115" s="91" t="e">
        <f t="shared" ca="1" si="29"/>
        <v>#N/A</v>
      </c>
      <c r="AH115" s="91" t="e">
        <f t="shared" ca="1" si="30"/>
        <v>#N/A</v>
      </c>
      <c r="AI115" s="93" t="e">
        <f t="shared" ca="1" si="31"/>
        <v>#N/A</v>
      </c>
      <c r="AJ115" s="91" t="e">
        <f t="shared" ca="1" si="32"/>
        <v>#N/A</v>
      </c>
      <c r="AK115" s="91" t="e">
        <f t="shared" ca="1" si="33"/>
        <v>#N/A</v>
      </c>
    </row>
    <row r="116" spans="1:37" ht="25.5" customHeight="1" x14ac:dyDescent="0.25">
      <c r="A116" s="51">
        <f>'OSNOVNA PLAČA'!A110</f>
        <v>101</v>
      </c>
      <c r="B116" s="159" t="str">
        <f>IF(LEN('OSNOVNA PLAČA'!B110)&gt;0,'OSNOVNA PLAČA'!B110,"")</f>
        <v>A101</v>
      </c>
      <c r="C116" s="52" t="str">
        <f>IF(LEN(B116)&gt;0,'OSNOVNA PLAČA'!C110,"")</f>
        <v>VII</v>
      </c>
      <c r="D116" s="54">
        <f>IF(LEN(B116)&gt;0,'OSNOVNA PLAČA'!D110,"")</f>
        <v>54</v>
      </c>
      <c r="E116" s="175">
        <f>IF(LEN(B116)&gt;0,SUM('OBRAČUNANA OSNOVNA PLAČA'!E110:J110),"")</f>
        <v>21000</v>
      </c>
      <c r="F116" s="55"/>
      <c r="G116" s="55"/>
      <c r="H116" s="55"/>
      <c r="I116" s="55"/>
      <c r="J116" s="55"/>
      <c r="K116" s="176">
        <f t="shared" si="19"/>
        <v>0</v>
      </c>
      <c r="L116" s="120">
        <f t="shared" si="20"/>
        <v>0</v>
      </c>
      <c r="M116" s="120">
        <f t="shared" si="21"/>
        <v>0</v>
      </c>
      <c r="N116" s="120">
        <f t="shared" si="22"/>
        <v>0</v>
      </c>
      <c r="O116" s="120">
        <f t="shared" si="23"/>
        <v>0</v>
      </c>
      <c r="P116" s="177">
        <f t="shared" si="24"/>
        <v>0</v>
      </c>
      <c r="Q116" s="177">
        <f>IF(LEN(B116)&gt;0,2*'OSNOVNA PLAČA'!E110,"")</f>
        <v>7000</v>
      </c>
      <c r="R116" s="178"/>
      <c r="AA116" s="157">
        <f>ROW()</f>
        <v>116</v>
      </c>
      <c r="AB116" s="91" t="e">
        <f t="shared" ca="1" si="25"/>
        <v>#N/A</v>
      </c>
      <c r="AC116" s="91" t="e">
        <f t="shared" ca="1" si="26"/>
        <v>#N/A</v>
      </c>
      <c r="AD116" s="92" t="e">
        <f t="shared" ca="1" si="27"/>
        <v>#N/A</v>
      </c>
      <c r="AE116" s="91" t="e">
        <f t="shared" ca="1" si="28"/>
        <v>#N/A</v>
      </c>
      <c r="AF116" s="92" t="e">
        <f t="shared" ca="1" si="29"/>
        <v>#N/A</v>
      </c>
      <c r="AG116" s="91" t="e">
        <f t="shared" ca="1" si="29"/>
        <v>#N/A</v>
      </c>
      <c r="AH116" s="91" t="e">
        <f t="shared" ca="1" si="30"/>
        <v>#N/A</v>
      </c>
      <c r="AI116" s="93" t="e">
        <f t="shared" ca="1" si="31"/>
        <v>#N/A</v>
      </c>
      <c r="AJ116" s="91" t="e">
        <f t="shared" ca="1" si="32"/>
        <v>#N/A</v>
      </c>
      <c r="AK116" s="91" t="e">
        <f t="shared" ca="1" si="33"/>
        <v>#N/A</v>
      </c>
    </row>
    <row r="117" spans="1:37" ht="25.5" customHeight="1" x14ac:dyDescent="0.25">
      <c r="A117" s="51">
        <f>'OSNOVNA PLAČA'!A111</f>
        <v>102</v>
      </c>
      <c r="B117" s="159" t="str">
        <f>IF(LEN('OSNOVNA PLAČA'!B111)&gt;0,'OSNOVNA PLAČA'!B111,"")</f>
        <v>A102</v>
      </c>
      <c r="C117" s="52">
        <f>IF(LEN(B117)&gt;0,'OSNOVNA PLAČA'!C111,"")</f>
        <v>0</v>
      </c>
      <c r="D117" s="54">
        <f>IF(LEN(B117)&gt;0,'OSNOVNA PLAČA'!D111,"")</f>
        <v>0</v>
      </c>
      <c r="E117" s="175">
        <f>IF(LEN(B117)&gt;0,SUM('OBRAČUNANA OSNOVNA PLAČA'!E111:J111),"")</f>
        <v>0</v>
      </c>
      <c r="F117" s="55"/>
      <c r="G117" s="55"/>
      <c r="H117" s="55"/>
      <c r="I117" s="55"/>
      <c r="J117" s="55"/>
      <c r="K117" s="176">
        <f t="shared" si="19"/>
        <v>0</v>
      </c>
      <c r="L117" s="120">
        <f t="shared" si="20"/>
        <v>0</v>
      </c>
      <c r="M117" s="120">
        <f t="shared" si="21"/>
        <v>0</v>
      </c>
      <c r="N117" s="120">
        <f t="shared" si="22"/>
        <v>0</v>
      </c>
      <c r="O117" s="120">
        <f t="shared" si="23"/>
        <v>0</v>
      </c>
      <c r="P117" s="177">
        <f t="shared" si="24"/>
        <v>0</v>
      </c>
      <c r="Q117" s="177">
        <f>IF(LEN(B117)&gt;0,2*'OSNOVNA PLAČA'!E111,"")</f>
        <v>0</v>
      </c>
      <c r="R117" s="178"/>
      <c r="AA117" s="157">
        <f>ROW()</f>
        <v>117</v>
      </c>
      <c r="AB117" s="91" t="e">
        <f t="shared" ca="1" si="25"/>
        <v>#N/A</v>
      </c>
      <c r="AC117" s="91" t="e">
        <f t="shared" ca="1" si="26"/>
        <v>#N/A</v>
      </c>
      <c r="AD117" s="92" t="e">
        <f t="shared" ca="1" si="27"/>
        <v>#N/A</v>
      </c>
      <c r="AE117" s="91" t="e">
        <f t="shared" ca="1" si="28"/>
        <v>#N/A</v>
      </c>
      <c r="AF117" s="92" t="e">
        <f t="shared" ca="1" si="29"/>
        <v>#N/A</v>
      </c>
      <c r="AG117" s="91" t="e">
        <f t="shared" ca="1" si="29"/>
        <v>#N/A</v>
      </c>
      <c r="AH117" s="91" t="e">
        <f t="shared" ca="1" si="30"/>
        <v>#N/A</v>
      </c>
      <c r="AI117" s="93" t="e">
        <f t="shared" ca="1" si="31"/>
        <v>#N/A</v>
      </c>
      <c r="AJ117" s="91" t="e">
        <f t="shared" ca="1" si="32"/>
        <v>#N/A</v>
      </c>
      <c r="AK117" s="91" t="e">
        <f t="shared" ca="1" si="33"/>
        <v>#N/A</v>
      </c>
    </row>
    <row r="118" spans="1:37" ht="25.5" customHeight="1" x14ac:dyDescent="0.25">
      <c r="A118" s="51">
        <f>'OSNOVNA PLAČA'!A112</f>
        <v>103</v>
      </c>
      <c r="B118" s="159" t="str">
        <f>IF(LEN('OSNOVNA PLAČA'!B112)&gt;0,'OSNOVNA PLAČA'!B112,"")</f>
        <v>A103</v>
      </c>
      <c r="C118" s="52">
        <f>IF(LEN(B118)&gt;0,'OSNOVNA PLAČA'!C112,"")</f>
        <v>0</v>
      </c>
      <c r="D118" s="54">
        <f>IF(LEN(B118)&gt;0,'OSNOVNA PLAČA'!D112,"")</f>
        <v>0</v>
      </c>
      <c r="E118" s="175">
        <f>IF(LEN(B118)&gt;0,SUM('OBRAČUNANA OSNOVNA PLAČA'!E112:J112),"")</f>
        <v>0</v>
      </c>
      <c r="F118" s="55"/>
      <c r="G118" s="55"/>
      <c r="H118" s="55"/>
      <c r="I118" s="55"/>
      <c r="J118" s="55"/>
      <c r="K118" s="176">
        <f t="shared" si="19"/>
        <v>0</v>
      </c>
      <c r="L118" s="120">
        <f t="shared" si="20"/>
        <v>0</v>
      </c>
      <c r="M118" s="120">
        <f t="shared" si="21"/>
        <v>0</v>
      </c>
      <c r="N118" s="120">
        <f t="shared" si="22"/>
        <v>0</v>
      </c>
      <c r="O118" s="120">
        <f t="shared" si="23"/>
        <v>0</v>
      </c>
      <c r="P118" s="177">
        <f t="shared" si="24"/>
        <v>0</v>
      </c>
      <c r="Q118" s="177">
        <f>IF(LEN(B118)&gt;0,2*'OSNOVNA PLAČA'!E112,"")</f>
        <v>0</v>
      </c>
      <c r="R118" s="178"/>
      <c r="AA118" s="157">
        <f>ROW()</f>
        <v>118</v>
      </c>
      <c r="AB118" s="91" t="e">
        <f t="shared" ca="1" si="25"/>
        <v>#N/A</v>
      </c>
      <c r="AC118" s="91" t="e">
        <f t="shared" ca="1" si="26"/>
        <v>#N/A</v>
      </c>
      <c r="AD118" s="92" t="e">
        <f t="shared" ca="1" si="27"/>
        <v>#N/A</v>
      </c>
      <c r="AE118" s="91" t="e">
        <f t="shared" ca="1" si="28"/>
        <v>#N/A</v>
      </c>
      <c r="AF118" s="92" t="e">
        <f t="shared" ca="1" si="29"/>
        <v>#N/A</v>
      </c>
      <c r="AG118" s="91" t="e">
        <f t="shared" ca="1" si="29"/>
        <v>#N/A</v>
      </c>
      <c r="AH118" s="91" t="e">
        <f t="shared" ca="1" si="30"/>
        <v>#N/A</v>
      </c>
      <c r="AI118" s="93" t="e">
        <f t="shared" ca="1" si="31"/>
        <v>#N/A</v>
      </c>
      <c r="AJ118" s="91" t="e">
        <f t="shared" ca="1" si="32"/>
        <v>#N/A</v>
      </c>
      <c r="AK118" s="91" t="e">
        <f t="shared" ca="1" si="33"/>
        <v>#N/A</v>
      </c>
    </row>
    <row r="119" spans="1:37" ht="25.5" customHeight="1" x14ac:dyDescent="0.25">
      <c r="A119" s="51">
        <f>'OSNOVNA PLAČA'!A113</f>
        <v>104</v>
      </c>
      <c r="B119" s="159" t="str">
        <f>IF(LEN('OSNOVNA PLAČA'!B113)&gt;0,'OSNOVNA PLAČA'!B113,"")</f>
        <v>A104</v>
      </c>
      <c r="C119" s="52">
        <f>IF(LEN(B119)&gt;0,'OSNOVNA PLAČA'!C113,"")</f>
        <v>0</v>
      </c>
      <c r="D119" s="54">
        <f>IF(LEN(B119)&gt;0,'OSNOVNA PLAČA'!D113,"")</f>
        <v>0</v>
      </c>
      <c r="E119" s="175">
        <f>IF(LEN(B119)&gt;0,SUM('OBRAČUNANA OSNOVNA PLAČA'!E113:J113),"")</f>
        <v>0</v>
      </c>
      <c r="F119" s="55"/>
      <c r="G119" s="55"/>
      <c r="H119" s="55"/>
      <c r="I119" s="55"/>
      <c r="J119" s="55"/>
      <c r="K119" s="176">
        <f t="shared" si="19"/>
        <v>0</v>
      </c>
      <c r="L119" s="120">
        <f t="shared" si="20"/>
        <v>0</v>
      </c>
      <c r="M119" s="120">
        <f t="shared" si="21"/>
        <v>0</v>
      </c>
      <c r="N119" s="120">
        <f t="shared" si="22"/>
        <v>0</v>
      </c>
      <c r="O119" s="120">
        <f t="shared" si="23"/>
        <v>0</v>
      </c>
      <c r="P119" s="177">
        <f t="shared" si="24"/>
        <v>0</v>
      </c>
      <c r="Q119" s="177">
        <f>IF(LEN(B119)&gt;0,2*'OSNOVNA PLAČA'!E113,"")</f>
        <v>0</v>
      </c>
      <c r="R119" s="178"/>
      <c r="AA119" s="157">
        <f>ROW()</f>
        <v>119</v>
      </c>
      <c r="AB119" s="91" t="e">
        <f t="shared" ca="1" si="25"/>
        <v>#N/A</v>
      </c>
      <c r="AC119" s="91" t="e">
        <f t="shared" ca="1" si="26"/>
        <v>#N/A</v>
      </c>
      <c r="AD119" s="92" t="e">
        <f t="shared" ca="1" si="27"/>
        <v>#N/A</v>
      </c>
      <c r="AE119" s="91" t="e">
        <f t="shared" ca="1" si="28"/>
        <v>#N/A</v>
      </c>
      <c r="AF119" s="92" t="e">
        <f t="shared" ca="1" si="29"/>
        <v>#N/A</v>
      </c>
      <c r="AG119" s="91" t="e">
        <f t="shared" ca="1" si="29"/>
        <v>#N/A</v>
      </c>
      <c r="AH119" s="91" t="e">
        <f t="shared" ca="1" si="30"/>
        <v>#N/A</v>
      </c>
      <c r="AI119" s="93" t="e">
        <f t="shared" ca="1" si="31"/>
        <v>#N/A</v>
      </c>
      <c r="AJ119" s="91" t="e">
        <f t="shared" ca="1" si="32"/>
        <v>#N/A</v>
      </c>
      <c r="AK119" s="91" t="e">
        <f t="shared" ca="1" si="33"/>
        <v>#N/A</v>
      </c>
    </row>
    <row r="120" spans="1:37" ht="25.5" customHeight="1" x14ac:dyDescent="0.25">
      <c r="A120" s="51">
        <f>'OSNOVNA PLAČA'!A114</f>
        <v>105</v>
      </c>
      <c r="B120" s="159" t="str">
        <f>IF(LEN('OSNOVNA PLAČA'!B114)&gt;0,'OSNOVNA PLAČA'!B114,"")</f>
        <v>A105</v>
      </c>
      <c r="C120" s="52">
        <f>IF(LEN(B120)&gt;0,'OSNOVNA PLAČA'!C114,"")</f>
        <v>0</v>
      </c>
      <c r="D120" s="54">
        <f>IF(LEN(B120)&gt;0,'OSNOVNA PLAČA'!D114,"")</f>
        <v>0</v>
      </c>
      <c r="E120" s="175">
        <f>IF(LEN(B120)&gt;0,SUM('OBRAČUNANA OSNOVNA PLAČA'!E114:J114),"")</f>
        <v>0</v>
      </c>
      <c r="F120" s="55"/>
      <c r="G120" s="55"/>
      <c r="H120" s="55"/>
      <c r="I120" s="55"/>
      <c r="J120" s="55"/>
      <c r="K120" s="176">
        <f t="shared" si="19"/>
        <v>0</v>
      </c>
      <c r="L120" s="120">
        <f t="shared" si="20"/>
        <v>0</v>
      </c>
      <c r="M120" s="120">
        <f t="shared" si="21"/>
        <v>0</v>
      </c>
      <c r="N120" s="120">
        <f t="shared" si="22"/>
        <v>0</v>
      </c>
      <c r="O120" s="120">
        <f t="shared" si="23"/>
        <v>0</v>
      </c>
      <c r="P120" s="177">
        <f t="shared" si="24"/>
        <v>0</v>
      </c>
      <c r="Q120" s="177">
        <f>IF(LEN(B120)&gt;0,2*'OSNOVNA PLAČA'!E114,"")</f>
        <v>0</v>
      </c>
      <c r="R120" s="178"/>
      <c r="AA120" s="157">
        <f>ROW()</f>
        <v>120</v>
      </c>
      <c r="AB120" s="91" t="e">
        <f t="shared" ca="1" si="25"/>
        <v>#N/A</v>
      </c>
      <c r="AC120" s="91" t="e">
        <f t="shared" ca="1" si="26"/>
        <v>#N/A</v>
      </c>
      <c r="AD120" s="92" t="e">
        <f t="shared" ca="1" si="27"/>
        <v>#N/A</v>
      </c>
      <c r="AE120" s="91" t="e">
        <f t="shared" ca="1" si="28"/>
        <v>#N/A</v>
      </c>
      <c r="AF120" s="92" t="e">
        <f t="shared" ca="1" si="29"/>
        <v>#N/A</v>
      </c>
      <c r="AG120" s="91" t="e">
        <f t="shared" ca="1" si="29"/>
        <v>#N/A</v>
      </c>
      <c r="AH120" s="91" t="e">
        <f t="shared" ca="1" si="30"/>
        <v>#N/A</v>
      </c>
      <c r="AI120" s="93" t="e">
        <f t="shared" ca="1" si="31"/>
        <v>#N/A</v>
      </c>
      <c r="AJ120" s="91" t="e">
        <f t="shared" ca="1" si="32"/>
        <v>#N/A</v>
      </c>
      <c r="AK120" s="91" t="e">
        <f t="shared" ca="1" si="33"/>
        <v>#N/A</v>
      </c>
    </row>
    <row r="121" spans="1:37" ht="25.5" customHeight="1" x14ac:dyDescent="0.25">
      <c r="A121" s="51">
        <f>'OSNOVNA PLAČA'!A115</f>
        <v>106</v>
      </c>
      <c r="B121" s="159" t="str">
        <f>IF(LEN('OSNOVNA PLAČA'!B115)&gt;0,'OSNOVNA PLAČA'!B115,"")</f>
        <v>A106</v>
      </c>
      <c r="C121" s="52">
        <f>IF(LEN(B121)&gt;0,'OSNOVNA PLAČA'!C115,"")</f>
        <v>0</v>
      </c>
      <c r="D121" s="54">
        <f>IF(LEN(B121)&gt;0,'OSNOVNA PLAČA'!D115,"")</f>
        <v>0</v>
      </c>
      <c r="E121" s="175">
        <f>IF(LEN(B121)&gt;0,SUM('OBRAČUNANA OSNOVNA PLAČA'!E115:J115),"")</f>
        <v>0</v>
      </c>
      <c r="F121" s="55"/>
      <c r="G121" s="55"/>
      <c r="H121" s="55"/>
      <c r="I121" s="55"/>
      <c r="J121" s="55"/>
      <c r="K121" s="176">
        <f t="shared" si="19"/>
        <v>0</v>
      </c>
      <c r="L121" s="120">
        <f t="shared" si="20"/>
        <v>0</v>
      </c>
      <c r="M121" s="120">
        <f t="shared" si="21"/>
        <v>0</v>
      </c>
      <c r="N121" s="120">
        <f t="shared" si="22"/>
        <v>0</v>
      </c>
      <c r="O121" s="120">
        <f t="shared" si="23"/>
        <v>0</v>
      </c>
      <c r="P121" s="177">
        <f t="shared" si="24"/>
        <v>0</v>
      </c>
      <c r="Q121" s="177">
        <f>IF(LEN(B121)&gt;0,2*'OSNOVNA PLAČA'!E115,"")</f>
        <v>0</v>
      </c>
      <c r="R121" s="178"/>
      <c r="AA121" s="157">
        <f>ROW()</f>
        <v>121</v>
      </c>
      <c r="AB121" s="91" t="e">
        <f t="shared" ca="1" si="25"/>
        <v>#N/A</v>
      </c>
      <c r="AC121" s="91" t="e">
        <f t="shared" ca="1" si="26"/>
        <v>#N/A</v>
      </c>
      <c r="AD121" s="92" t="e">
        <f t="shared" ca="1" si="27"/>
        <v>#N/A</v>
      </c>
      <c r="AE121" s="91" t="e">
        <f t="shared" ca="1" si="28"/>
        <v>#N/A</v>
      </c>
      <c r="AF121" s="92" t="e">
        <f t="shared" ca="1" si="29"/>
        <v>#N/A</v>
      </c>
      <c r="AG121" s="91" t="e">
        <f t="shared" ca="1" si="29"/>
        <v>#N/A</v>
      </c>
      <c r="AH121" s="91" t="e">
        <f t="shared" ca="1" si="30"/>
        <v>#N/A</v>
      </c>
      <c r="AI121" s="93" t="e">
        <f t="shared" ca="1" si="31"/>
        <v>#N/A</v>
      </c>
      <c r="AJ121" s="91" t="e">
        <f t="shared" ca="1" si="32"/>
        <v>#N/A</v>
      </c>
      <c r="AK121" s="91" t="e">
        <f t="shared" ca="1" si="33"/>
        <v>#N/A</v>
      </c>
    </row>
    <row r="122" spans="1:37" ht="25.5" customHeight="1" x14ac:dyDescent="0.25">
      <c r="A122" s="51">
        <f>'OSNOVNA PLAČA'!A116</f>
        <v>107</v>
      </c>
      <c r="B122" s="159" t="str">
        <f>IF(LEN('OSNOVNA PLAČA'!B116)&gt;0,'OSNOVNA PLAČA'!B116,"")</f>
        <v>A107</v>
      </c>
      <c r="C122" s="52">
        <f>IF(LEN(B122)&gt;0,'OSNOVNA PLAČA'!C116,"")</f>
        <v>0</v>
      </c>
      <c r="D122" s="54">
        <f>IF(LEN(B122)&gt;0,'OSNOVNA PLAČA'!D116,"")</f>
        <v>0</v>
      </c>
      <c r="E122" s="175">
        <f>IF(LEN(B122)&gt;0,SUM('OBRAČUNANA OSNOVNA PLAČA'!E116:J116),"")</f>
        <v>0</v>
      </c>
      <c r="F122" s="55"/>
      <c r="G122" s="55"/>
      <c r="H122" s="55"/>
      <c r="I122" s="55"/>
      <c r="J122" s="55"/>
      <c r="K122" s="176">
        <f t="shared" si="19"/>
        <v>0</v>
      </c>
      <c r="L122" s="120">
        <f t="shared" si="20"/>
        <v>0</v>
      </c>
      <c r="M122" s="120">
        <f t="shared" si="21"/>
        <v>0</v>
      </c>
      <c r="N122" s="120">
        <f t="shared" si="22"/>
        <v>0</v>
      </c>
      <c r="O122" s="120">
        <f t="shared" si="23"/>
        <v>0</v>
      </c>
      <c r="P122" s="177">
        <f t="shared" si="24"/>
        <v>0</v>
      </c>
      <c r="Q122" s="177">
        <f>IF(LEN(B122)&gt;0,2*'OSNOVNA PLAČA'!E116,"")</f>
        <v>0</v>
      </c>
      <c r="R122" s="178"/>
      <c r="AA122" s="157">
        <f>ROW()</f>
        <v>122</v>
      </c>
      <c r="AB122" s="91" t="e">
        <f t="shared" ca="1" si="25"/>
        <v>#N/A</v>
      </c>
      <c r="AC122" s="91" t="e">
        <f t="shared" ca="1" si="26"/>
        <v>#N/A</v>
      </c>
      <c r="AD122" s="92" t="e">
        <f t="shared" ca="1" si="27"/>
        <v>#N/A</v>
      </c>
      <c r="AE122" s="91" t="e">
        <f t="shared" ca="1" si="28"/>
        <v>#N/A</v>
      </c>
      <c r="AF122" s="92" t="e">
        <f t="shared" ca="1" si="29"/>
        <v>#N/A</v>
      </c>
      <c r="AG122" s="91" t="e">
        <f t="shared" ca="1" si="29"/>
        <v>#N/A</v>
      </c>
      <c r="AH122" s="91" t="e">
        <f t="shared" ca="1" si="30"/>
        <v>#N/A</v>
      </c>
      <c r="AI122" s="93" t="e">
        <f t="shared" ca="1" si="31"/>
        <v>#N/A</v>
      </c>
      <c r="AJ122" s="91" t="e">
        <f t="shared" ca="1" si="32"/>
        <v>#N/A</v>
      </c>
      <c r="AK122" s="91" t="e">
        <f t="shared" ca="1" si="33"/>
        <v>#N/A</v>
      </c>
    </row>
    <row r="123" spans="1:37" ht="25.5" customHeight="1" x14ac:dyDescent="0.25">
      <c r="A123" s="51">
        <f>'OSNOVNA PLAČA'!A117</f>
        <v>108</v>
      </c>
      <c r="B123" s="159" t="str">
        <f>IF(LEN('OSNOVNA PLAČA'!B117)&gt;0,'OSNOVNA PLAČA'!B117,"")</f>
        <v>A108</v>
      </c>
      <c r="C123" s="52">
        <f>IF(LEN(B123)&gt;0,'OSNOVNA PLAČA'!C117,"")</f>
        <v>0</v>
      </c>
      <c r="D123" s="54">
        <f>IF(LEN(B123)&gt;0,'OSNOVNA PLAČA'!D117,"")</f>
        <v>0</v>
      </c>
      <c r="E123" s="175">
        <f>IF(LEN(B123)&gt;0,SUM('OBRAČUNANA OSNOVNA PLAČA'!E117:J117),"")</f>
        <v>0</v>
      </c>
      <c r="F123" s="55"/>
      <c r="G123" s="55"/>
      <c r="H123" s="55"/>
      <c r="I123" s="55"/>
      <c r="J123" s="55"/>
      <c r="K123" s="176">
        <f t="shared" si="19"/>
        <v>0</v>
      </c>
      <c r="L123" s="120">
        <f t="shared" si="20"/>
        <v>0</v>
      </c>
      <c r="M123" s="120">
        <f t="shared" si="21"/>
        <v>0</v>
      </c>
      <c r="N123" s="120">
        <f t="shared" si="22"/>
        <v>0</v>
      </c>
      <c r="O123" s="120">
        <f t="shared" si="23"/>
        <v>0</v>
      </c>
      <c r="P123" s="177">
        <f t="shared" si="24"/>
        <v>0</v>
      </c>
      <c r="Q123" s="177">
        <f>IF(LEN(B123)&gt;0,2*'OSNOVNA PLAČA'!E117,"")</f>
        <v>0</v>
      </c>
      <c r="R123" s="178"/>
      <c r="AA123" s="157">
        <f>ROW()</f>
        <v>123</v>
      </c>
      <c r="AB123" s="91" t="e">
        <f t="shared" ca="1" si="25"/>
        <v>#N/A</v>
      </c>
      <c r="AC123" s="91" t="e">
        <f t="shared" ca="1" si="26"/>
        <v>#N/A</v>
      </c>
      <c r="AD123" s="92" t="e">
        <f t="shared" ca="1" si="27"/>
        <v>#N/A</v>
      </c>
      <c r="AE123" s="91" t="e">
        <f t="shared" ca="1" si="28"/>
        <v>#N/A</v>
      </c>
      <c r="AF123" s="92" t="e">
        <f t="shared" ca="1" si="29"/>
        <v>#N/A</v>
      </c>
      <c r="AG123" s="91" t="e">
        <f t="shared" ca="1" si="29"/>
        <v>#N/A</v>
      </c>
      <c r="AH123" s="91" t="e">
        <f t="shared" ca="1" si="30"/>
        <v>#N/A</v>
      </c>
      <c r="AI123" s="93" t="e">
        <f t="shared" ca="1" si="31"/>
        <v>#N/A</v>
      </c>
      <c r="AJ123" s="91" t="e">
        <f t="shared" ca="1" si="32"/>
        <v>#N/A</v>
      </c>
      <c r="AK123" s="91" t="e">
        <f t="shared" ca="1" si="33"/>
        <v>#N/A</v>
      </c>
    </row>
    <row r="124" spans="1:37" ht="25.5" customHeight="1" x14ac:dyDescent="0.25">
      <c r="A124" s="51">
        <f>'OSNOVNA PLAČA'!A118</f>
        <v>109</v>
      </c>
      <c r="B124" s="159" t="str">
        <f>IF(LEN('OSNOVNA PLAČA'!B118)&gt;0,'OSNOVNA PLAČA'!B118,"")</f>
        <v>A109</v>
      </c>
      <c r="C124" s="52">
        <f>IF(LEN(B124)&gt;0,'OSNOVNA PLAČA'!C118,"")</f>
        <v>0</v>
      </c>
      <c r="D124" s="54">
        <f>IF(LEN(B124)&gt;0,'OSNOVNA PLAČA'!D118,"")</f>
        <v>0</v>
      </c>
      <c r="E124" s="175">
        <f>IF(LEN(B124)&gt;0,SUM('OBRAČUNANA OSNOVNA PLAČA'!E118:J118),"")</f>
        <v>0</v>
      </c>
      <c r="F124" s="55"/>
      <c r="G124" s="55"/>
      <c r="H124" s="55"/>
      <c r="I124" s="55"/>
      <c r="J124" s="55"/>
      <c r="K124" s="176">
        <f t="shared" si="19"/>
        <v>0</v>
      </c>
      <c r="L124" s="120">
        <f t="shared" si="20"/>
        <v>0</v>
      </c>
      <c r="M124" s="120">
        <f t="shared" si="21"/>
        <v>0</v>
      </c>
      <c r="N124" s="120">
        <f t="shared" si="22"/>
        <v>0</v>
      </c>
      <c r="O124" s="120">
        <f t="shared" si="23"/>
        <v>0</v>
      </c>
      <c r="P124" s="177">
        <f t="shared" si="24"/>
        <v>0</v>
      </c>
      <c r="Q124" s="177">
        <f>IF(LEN(B124)&gt;0,2*'OSNOVNA PLAČA'!E118,"")</f>
        <v>0</v>
      </c>
      <c r="R124" s="178"/>
      <c r="AA124" s="157">
        <f>ROW()</f>
        <v>124</v>
      </c>
      <c r="AB124" s="91" t="e">
        <f t="shared" ca="1" si="25"/>
        <v>#N/A</v>
      </c>
      <c r="AC124" s="91" t="e">
        <f t="shared" ca="1" si="26"/>
        <v>#N/A</v>
      </c>
      <c r="AD124" s="92" t="e">
        <f t="shared" ca="1" si="27"/>
        <v>#N/A</v>
      </c>
      <c r="AE124" s="91" t="e">
        <f t="shared" ca="1" si="28"/>
        <v>#N/A</v>
      </c>
      <c r="AF124" s="92" t="e">
        <f t="shared" ca="1" si="29"/>
        <v>#N/A</v>
      </c>
      <c r="AG124" s="91" t="e">
        <f t="shared" ca="1" si="29"/>
        <v>#N/A</v>
      </c>
      <c r="AH124" s="91" t="e">
        <f t="shared" ca="1" si="30"/>
        <v>#N/A</v>
      </c>
      <c r="AI124" s="93" t="e">
        <f t="shared" ca="1" si="31"/>
        <v>#N/A</v>
      </c>
      <c r="AJ124" s="91" t="e">
        <f t="shared" ca="1" si="32"/>
        <v>#N/A</v>
      </c>
      <c r="AK124" s="91" t="e">
        <f t="shared" ca="1" si="33"/>
        <v>#N/A</v>
      </c>
    </row>
    <row r="125" spans="1:37" ht="25.5" customHeight="1" x14ac:dyDescent="0.25">
      <c r="A125" s="51">
        <f>'OSNOVNA PLAČA'!A119</f>
        <v>110</v>
      </c>
      <c r="B125" s="159" t="str">
        <f>IF(LEN('OSNOVNA PLAČA'!B119)&gt;0,'OSNOVNA PLAČA'!B119,"")</f>
        <v>A110</v>
      </c>
      <c r="C125" s="52">
        <f>IF(LEN(B125)&gt;0,'OSNOVNA PLAČA'!C119,"")</f>
        <v>0</v>
      </c>
      <c r="D125" s="54">
        <f>IF(LEN(B125)&gt;0,'OSNOVNA PLAČA'!D119,"")</f>
        <v>0</v>
      </c>
      <c r="E125" s="175">
        <f>IF(LEN(B125)&gt;0,SUM('OBRAČUNANA OSNOVNA PLAČA'!E119:J119),"")</f>
        <v>0</v>
      </c>
      <c r="F125" s="55"/>
      <c r="G125" s="55"/>
      <c r="H125" s="55"/>
      <c r="I125" s="55"/>
      <c r="J125" s="55"/>
      <c r="K125" s="176">
        <f t="shared" si="19"/>
        <v>0</v>
      </c>
      <c r="L125" s="120">
        <f t="shared" si="20"/>
        <v>0</v>
      </c>
      <c r="M125" s="120">
        <f t="shared" si="21"/>
        <v>0</v>
      </c>
      <c r="N125" s="120">
        <f t="shared" si="22"/>
        <v>0</v>
      </c>
      <c r="O125" s="120">
        <f t="shared" si="23"/>
        <v>0</v>
      </c>
      <c r="P125" s="177">
        <f t="shared" si="24"/>
        <v>0</v>
      </c>
      <c r="Q125" s="177">
        <f>IF(LEN(B125)&gt;0,2*'OSNOVNA PLAČA'!E119,"")</f>
        <v>0</v>
      </c>
      <c r="R125" s="178"/>
      <c r="AA125" s="157">
        <f>ROW()</f>
        <v>125</v>
      </c>
      <c r="AB125" s="91" t="e">
        <f t="shared" ca="1" si="25"/>
        <v>#N/A</v>
      </c>
      <c r="AC125" s="91" t="e">
        <f t="shared" ca="1" si="26"/>
        <v>#N/A</v>
      </c>
      <c r="AD125" s="92" t="e">
        <f t="shared" ca="1" si="27"/>
        <v>#N/A</v>
      </c>
      <c r="AE125" s="91" t="e">
        <f t="shared" ca="1" si="28"/>
        <v>#N/A</v>
      </c>
      <c r="AF125" s="92" t="e">
        <f t="shared" ca="1" si="29"/>
        <v>#N/A</v>
      </c>
      <c r="AG125" s="91" t="e">
        <f t="shared" ca="1" si="29"/>
        <v>#N/A</v>
      </c>
      <c r="AH125" s="91" t="e">
        <f t="shared" ca="1" si="30"/>
        <v>#N/A</v>
      </c>
      <c r="AI125" s="93" t="e">
        <f t="shared" ca="1" si="31"/>
        <v>#N/A</v>
      </c>
      <c r="AJ125" s="91" t="e">
        <f t="shared" ca="1" si="32"/>
        <v>#N/A</v>
      </c>
      <c r="AK125" s="91" t="e">
        <f t="shared" ca="1" si="33"/>
        <v>#N/A</v>
      </c>
    </row>
    <row r="126" spans="1:37" ht="25.5" customHeight="1" x14ac:dyDescent="0.25">
      <c r="A126" s="51">
        <f>'OSNOVNA PLAČA'!A120</f>
        <v>111</v>
      </c>
      <c r="B126" s="159" t="str">
        <f>IF(LEN('OSNOVNA PLAČA'!B120)&gt;0,'OSNOVNA PLAČA'!B120,"")</f>
        <v>A111</v>
      </c>
      <c r="C126" s="52">
        <f>IF(LEN(B126)&gt;0,'OSNOVNA PLAČA'!C120,"")</f>
        <v>0</v>
      </c>
      <c r="D126" s="54">
        <f>IF(LEN(B126)&gt;0,'OSNOVNA PLAČA'!D120,"")</f>
        <v>0</v>
      </c>
      <c r="E126" s="175">
        <f>IF(LEN(B126)&gt;0,SUM('OBRAČUNANA OSNOVNA PLAČA'!E120:J120),"")</f>
        <v>0</v>
      </c>
      <c r="F126" s="55"/>
      <c r="G126" s="55"/>
      <c r="H126" s="55"/>
      <c r="I126" s="55"/>
      <c r="J126" s="55"/>
      <c r="K126" s="176">
        <f t="shared" si="19"/>
        <v>0</v>
      </c>
      <c r="L126" s="120">
        <f t="shared" si="20"/>
        <v>0</v>
      </c>
      <c r="M126" s="120">
        <f t="shared" si="21"/>
        <v>0</v>
      </c>
      <c r="N126" s="120">
        <f t="shared" si="22"/>
        <v>0</v>
      </c>
      <c r="O126" s="120">
        <f t="shared" si="23"/>
        <v>0</v>
      </c>
      <c r="P126" s="177">
        <f t="shared" si="24"/>
        <v>0</v>
      </c>
      <c r="Q126" s="177">
        <f>IF(LEN(B126)&gt;0,2*'OSNOVNA PLAČA'!E120,"")</f>
        <v>0</v>
      </c>
      <c r="R126" s="178"/>
      <c r="AA126" s="157">
        <f>ROW()</f>
        <v>126</v>
      </c>
      <c r="AB126" s="91" t="e">
        <f t="shared" ca="1" si="25"/>
        <v>#N/A</v>
      </c>
      <c r="AC126" s="91" t="e">
        <f t="shared" ca="1" si="26"/>
        <v>#N/A</v>
      </c>
      <c r="AD126" s="92" t="e">
        <f t="shared" ca="1" si="27"/>
        <v>#N/A</v>
      </c>
      <c r="AE126" s="91" t="e">
        <f t="shared" ca="1" si="28"/>
        <v>#N/A</v>
      </c>
      <c r="AF126" s="92" t="e">
        <f t="shared" ca="1" si="29"/>
        <v>#N/A</v>
      </c>
      <c r="AG126" s="91" t="e">
        <f t="shared" ca="1" si="29"/>
        <v>#N/A</v>
      </c>
      <c r="AH126" s="91" t="e">
        <f t="shared" ca="1" si="30"/>
        <v>#N/A</v>
      </c>
      <c r="AI126" s="93" t="e">
        <f t="shared" ca="1" si="31"/>
        <v>#N/A</v>
      </c>
      <c r="AJ126" s="91" t="e">
        <f t="shared" ca="1" si="32"/>
        <v>#N/A</v>
      </c>
      <c r="AK126" s="91" t="e">
        <f t="shared" ca="1" si="33"/>
        <v>#N/A</v>
      </c>
    </row>
    <row r="127" spans="1:37" ht="25.5" customHeight="1" x14ac:dyDescent="0.25">
      <c r="A127" s="51">
        <f>'OSNOVNA PLAČA'!A121</f>
        <v>112</v>
      </c>
      <c r="B127" s="159" t="str">
        <f>IF(LEN('OSNOVNA PLAČA'!B121)&gt;0,'OSNOVNA PLAČA'!B121,"")</f>
        <v>A112</v>
      </c>
      <c r="C127" s="52">
        <f>IF(LEN(B127)&gt;0,'OSNOVNA PLAČA'!C121,"")</f>
        <v>0</v>
      </c>
      <c r="D127" s="54">
        <f>IF(LEN(B127)&gt;0,'OSNOVNA PLAČA'!D121,"")</f>
        <v>0</v>
      </c>
      <c r="E127" s="175">
        <f>IF(LEN(B127)&gt;0,SUM('OBRAČUNANA OSNOVNA PLAČA'!E121:J121),"")</f>
        <v>0</v>
      </c>
      <c r="F127" s="55"/>
      <c r="G127" s="55"/>
      <c r="H127" s="55"/>
      <c r="I127" s="55"/>
      <c r="J127" s="55"/>
      <c r="K127" s="176">
        <f t="shared" si="19"/>
        <v>0</v>
      </c>
      <c r="L127" s="120">
        <f t="shared" si="20"/>
        <v>0</v>
      </c>
      <c r="M127" s="120">
        <f t="shared" si="21"/>
        <v>0</v>
      </c>
      <c r="N127" s="120">
        <f t="shared" si="22"/>
        <v>0</v>
      </c>
      <c r="O127" s="120">
        <f t="shared" si="23"/>
        <v>0</v>
      </c>
      <c r="P127" s="177">
        <f t="shared" si="24"/>
        <v>0</v>
      </c>
      <c r="Q127" s="177">
        <f>IF(LEN(B127)&gt;0,2*'OSNOVNA PLAČA'!E121,"")</f>
        <v>0</v>
      </c>
      <c r="R127" s="178"/>
      <c r="AA127" s="157">
        <f>ROW()</f>
        <v>127</v>
      </c>
      <c r="AB127" s="91" t="e">
        <f t="shared" ca="1" si="25"/>
        <v>#N/A</v>
      </c>
      <c r="AC127" s="91" t="e">
        <f t="shared" ca="1" si="26"/>
        <v>#N/A</v>
      </c>
      <c r="AD127" s="92" t="e">
        <f t="shared" ca="1" si="27"/>
        <v>#N/A</v>
      </c>
      <c r="AE127" s="91" t="e">
        <f t="shared" ca="1" si="28"/>
        <v>#N/A</v>
      </c>
      <c r="AF127" s="92" t="e">
        <f t="shared" ca="1" si="29"/>
        <v>#N/A</v>
      </c>
      <c r="AG127" s="91" t="e">
        <f t="shared" ca="1" si="29"/>
        <v>#N/A</v>
      </c>
      <c r="AH127" s="91" t="e">
        <f t="shared" ca="1" si="30"/>
        <v>#N/A</v>
      </c>
      <c r="AI127" s="93" t="e">
        <f t="shared" ca="1" si="31"/>
        <v>#N/A</v>
      </c>
      <c r="AJ127" s="91" t="e">
        <f t="shared" ca="1" si="32"/>
        <v>#N/A</v>
      </c>
      <c r="AK127" s="91" t="e">
        <f t="shared" ca="1" si="33"/>
        <v>#N/A</v>
      </c>
    </row>
    <row r="128" spans="1:37" ht="25.5" customHeight="1" x14ac:dyDescent="0.25">
      <c r="A128" s="51">
        <f>'OSNOVNA PLAČA'!A122</f>
        <v>113</v>
      </c>
      <c r="B128" s="159" t="str">
        <f>IF(LEN('OSNOVNA PLAČA'!B122)&gt;0,'OSNOVNA PLAČA'!B122,"")</f>
        <v>A113</v>
      </c>
      <c r="C128" s="52">
        <f>IF(LEN(B128)&gt;0,'OSNOVNA PLAČA'!C122,"")</f>
        <v>0</v>
      </c>
      <c r="D128" s="54">
        <f>IF(LEN(B128)&gt;0,'OSNOVNA PLAČA'!D122,"")</f>
        <v>0</v>
      </c>
      <c r="E128" s="175">
        <f>IF(LEN(B128)&gt;0,SUM('OBRAČUNANA OSNOVNA PLAČA'!E122:J122),"")</f>
        <v>0</v>
      </c>
      <c r="F128" s="55"/>
      <c r="G128" s="55"/>
      <c r="H128" s="55"/>
      <c r="I128" s="55"/>
      <c r="J128" s="55"/>
      <c r="K128" s="176">
        <f t="shared" si="19"/>
        <v>0</v>
      </c>
      <c r="L128" s="120">
        <f t="shared" si="20"/>
        <v>0</v>
      </c>
      <c r="M128" s="120">
        <f t="shared" si="21"/>
        <v>0</v>
      </c>
      <c r="N128" s="120">
        <f t="shared" si="22"/>
        <v>0</v>
      </c>
      <c r="O128" s="120">
        <f t="shared" si="23"/>
        <v>0</v>
      </c>
      <c r="P128" s="177">
        <f t="shared" si="24"/>
        <v>0</v>
      </c>
      <c r="Q128" s="177">
        <f>IF(LEN(B128)&gt;0,2*'OSNOVNA PLAČA'!E122,"")</f>
        <v>0</v>
      </c>
      <c r="R128" s="178"/>
      <c r="AA128" s="157">
        <f>ROW()</f>
        <v>128</v>
      </c>
      <c r="AB128" s="91" t="e">
        <f t="shared" ca="1" si="25"/>
        <v>#N/A</v>
      </c>
      <c r="AC128" s="91" t="e">
        <f t="shared" ca="1" si="26"/>
        <v>#N/A</v>
      </c>
      <c r="AD128" s="92" t="e">
        <f t="shared" ca="1" si="27"/>
        <v>#N/A</v>
      </c>
      <c r="AE128" s="91" t="e">
        <f t="shared" ca="1" si="28"/>
        <v>#N/A</v>
      </c>
      <c r="AF128" s="92" t="e">
        <f t="shared" ca="1" si="29"/>
        <v>#N/A</v>
      </c>
      <c r="AG128" s="91" t="e">
        <f t="shared" ca="1" si="29"/>
        <v>#N/A</v>
      </c>
      <c r="AH128" s="91" t="e">
        <f t="shared" ca="1" si="30"/>
        <v>#N/A</v>
      </c>
      <c r="AI128" s="93" t="e">
        <f t="shared" ca="1" si="31"/>
        <v>#N/A</v>
      </c>
      <c r="AJ128" s="91" t="e">
        <f t="shared" ca="1" si="32"/>
        <v>#N/A</v>
      </c>
      <c r="AK128" s="91" t="e">
        <f t="shared" ca="1" si="33"/>
        <v>#N/A</v>
      </c>
    </row>
    <row r="129" spans="1:37" ht="25.5" customHeight="1" x14ac:dyDescent="0.25">
      <c r="A129" s="51">
        <f>'OSNOVNA PLAČA'!A123</f>
        <v>114</v>
      </c>
      <c r="B129" s="159" t="str">
        <f>IF(LEN('OSNOVNA PLAČA'!B123)&gt;0,'OSNOVNA PLAČA'!B123,"")</f>
        <v>A114</v>
      </c>
      <c r="C129" s="52">
        <f>IF(LEN(B129)&gt;0,'OSNOVNA PLAČA'!C123,"")</f>
        <v>0</v>
      </c>
      <c r="D129" s="54">
        <f>IF(LEN(B129)&gt;0,'OSNOVNA PLAČA'!D123,"")</f>
        <v>0</v>
      </c>
      <c r="E129" s="175">
        <f>IF(LEN(B129)&gt;0,SUM('OBRAČUNANA OSNOVNA PLAČA'!E123:J123),"")</f>
        <v>0</v>
      </c>
      <c r="F129" s="55"/>
      <c r="G129" s="55"/>
      <c r="H129" s="55"/>
      <c r="I129" s="55"/>
      <c r="J129" s="55"/>
      <c r="K129" s="176">
        <f t="shared" si="19"/>
        <v>0</v>
      </c>
      <c r="L129" s="120">
        <f t="shared" si="20"/>
        <v>0</v>
      </c>
      <c r="M129" s="120">
        <f t="shared" si="21"/>
        <v>0</v>
      </c>
      <c r="N129" s="120">
        <f t="shared" si="22"/>
        <v>0</v>
      </c>
      <c r="O129" s="120">
        <f t="shared" si="23"/>
        <v>0</v>
      </c>
      <c r="P129" s="177">
        <f t="shared" si="24"/>
        <v>0</v>
      </c>
      <c r="Q129" s="177">
        <f>IF(LEN(B129)&gt;0,2*'OSNOVNA PLAČA'!E123,"")</f>
        <v>0</v>
      </c>
      <c r="R129" s="178"/>
      <c r="AA129" s="157">
        <f>ROW()</f>
        <v>129</v>
      </c>
      <c r="AB129" s="91" t="e">
        <f t="shared" ca="1" si="25"/>
        <v>#N/A</v>
      </c>
      <c r="AC129" s="91" t="e">
        <f t="shared" ca="1" si="26"/>
        <v>#N/A</v>
      </c>
      <c r="AD129" s="92" t="e">
        <f t="shared" ca="1" si="27"/>
        <v>#N/A</v>
      </c>
      <c r="AE129" s="91" t="e">
        <f t="shared" ca="1" si="28"/>
        <v>#N/A</v>
      </c>
      <c r="AF129" s="92" t="e">
        <f t="shared" ca="1" si="29"/>
        <v>#N/A</v>
      </c>
      <c r="AG129" s="91" t="e">
        <f t="shared" ca="1" si="29"/>
        <v>#N/A</v>
      </c>
      <c r="AH129" s="91" t="e">
        <f t="shared" ca="1" si="30"/>
        <v>#N/A</v>
      </c>
      <c r="AI129" s="93" t="e">
        <f t="shared" ca="1" si="31"/>
        <v>#N/A</v>
      </c>
      <c r="AJ129" s="91" t="e">
        <f t="shared" ca="1" si="32"/>
        <v>#N/A</v>
      </c>
      <c r="AK129" s="91" t="e">
        <f t="shared" ca="1" si="33"/>
        <v>#N/A</v>
      </c>
    </row>
    <row r="130" spans="1:37" ht="25.5" customHeight="1" x14ac:dyDescent="0.25">
      <c r="A130" s="51">
        <f>'OSNOVNA PLAČA'!A124</f>
        <v>115</v>
      </c>
      <c r="B130" s="159" t="str">
        <f>IF(LEN('OSNOVNA PLAČA'!B124)&gt;0,'OSNOVNA PLAČA'!B124,"")</f>
        <v>A115</v>
      </c>
      <c r="C130" s="52">
        <f>IF(LEN(B130)&gt;0,'OSNOVNA PLAČA'!C124,"")</f>
        <v>0</v>
      </c>
      <c r="D130" s="54">
        <f>IF(LEN(B130)&gt;0,'OSNOVNA PLAČA'!D124,"")</f>
        <v>0</v>
      </c>
      <c r="E130" s="175">
        <f>IF(LEN(B130)&gt;0,SUM('OBRAČUNANA OSNOVNA PLAČA'!E124:J124),"")</f>
        <v>0</v>
      </c>
      <c r="F130" s="55"/>
      <c r="G130" s="55"/>
      <c r="H130" s="55"/>
      <c r="I130" s="55"/>
      <c r="J130" s="55"/>
      <c r="K130" s="176">
        <f t="shared" si="19"/>
        <v>0</v>
      </c>
      <c r="L130" s="120">
        <f t="shared" si="20"/>
        <v>0</v>
      </c>
      <c r="M130" s="120">
        <f t="shared" si="21"/>
        <v>0</v>
      </c>
      <c r="N130" s="120">
        <f t="shared" si="22"/>
        <v>0</v>
      </c>
      <c r="O130" s="120">
        <f t="shared" si="23"/>
        <v>0</v>
      </c>
      <c r="P130" s="177">
        <f t="shared" si="24"/>
        <v>0</v>
      </c>
      <c r="Q130" s="177">
        <f>IF(LEN(B130)&gt;0,2*'OSNOVNA PLAČA'!E124,"")</f>
        <v>0</v>
      </c>
      <c r="R130" s="178"/>
      <c r="AA130" s="157">
        <f>ROW()</f>
        <v>130</v>
      </c>
      <c r="AB130" s="91" t="e">
        <f t="shared" ca="1" si="25"/>
        <v>#N/A</v>
      </c>
      <c r="AC130" s="91" t="e">
        <f t="shared" ca="1" si="26"/>
        <v>#N/A</v>
      </c>
      <c r="AD130" s="92" t="e">
        <f t="shared" ca="1" si="27"/>
        <v>#N/A</v>
      </c>
      <c r="AE130" s="91" t="e">
        <f t="shared" ca="1" si="28"/>
        <v>#N/A</v>
      </c>
      <c r="AF130" s="92" t="e">
        <f t="shared" ca="1" si="29"/>
        <v>#N/A</v>
      </c>
      <c r="AG130" s="91" t="e">
        <f t="shared" ca="1" si="29"/>
        <v>#N/A</v>
      </c>
      <c r="AH130" s="91" t="e">
        <f t="shared" ca="1" si="30"/>
        <v>#N/A</v>
      </c>
      <c r="AI130" s="93" t="e">
        <f t="shared" ca="1" si="31"/>
        <v>#N/A</v>
      </c>
      <c r="AJ130" s="91" t="e">
        <f t="shared" ca="1" si="32"/>
        <v>#N/A</v>
      </c>
      <c r="AK130" s="91" t="e">
        <f t="shared" ca="1" si="33"/>
        <v>#N/A</v>
      </c>
    </row>
    <row r="131" spans="1:37" ht="25.5" customHeight="1" x14ac:dyDescent="0.25">
      <c r="A131" s="51">
        <f>'OSNOVNA PLAČA'!A125</f>
        <v>116</v>
      </c>
      <c r="B131" s="159" t="str">
        <f>IF(LEN('OSNOVNA PLAČA'!B125)&gt;0,'OSNOVNA PLAČA'!B125,"")</f>
        <v>A116</v>
      </c>
      <c r="C131" s="52">
        <f>IF(LEN(B131)&gt;0,'OSNOVNA PLAČA'!C125,"")</f>
        <v>0</v>
      </c>
      <c r="D131" s="54">
        <f>IF(LEN(B131)&gt;0,'OSNOVNA PLAČA'!D125,"")</f>
        <v>0</v>
      </c>
      <c r="E131" s="175">
        <f>IF(LEN(B131)&gt;0,SUM('OBRAČUNANA OSNOVNA PLAČA'!E125:J125),"")</f>
        <v>0</v>
      </c>
      <c r="F131" s="55"/>
      <c r="G131" s="55"/>
      <c r="H131" s="55"/>
      <c r="I131" s="55"/>
      <c r="J131" s="55"/>
      <c r="K131" s="176">
        <f t="shared" si="19"/>
        <v>0</v>
      </c>
      <c r="L131" s="120">
        <f t="shared" si="20"/>
        <v>0</v>
      </c>
      <c r="M131" s="120">
        <f t="shared" si="21"/>
        <v>0</v>
      </c>
      <c r="N131" s="120">
        <f t="shared" si="22"/>
        <v>0</v>
      </c>
      <c r="O131" s="120">
        <f t="shared" si="23"/>
        <v>0</v>
      </c>
      <c r="P131" s="177">
        <f t="shared" si="24"/>
        <v>0</v>
      </c>
      <c r="Q131" s="177">
        <f>IF(LEN(B131)&gt;0,2*'OSNOVNA PLAČA'!E125,"")</f>
        <v>0</v>
      </c>
      <c r="R131" s="178"/>
      <c r="AA131" s="157">
        <f>ROW()</f>
        <v>131</v>
      </c>
      <c r="AB131" s="91" t="e">
        <f t="shared" ca="1" si="25"/>
        <v>#N/A</v>
      </c>
      <c r="AC131" s="91" t="e">
        <f t="shared" ca="1" si="26"/>
        <v>#N/A</v>
      </c>
      <c r="AD131" s="92" t="e">
        <f t="shared" ca="1" si="27"/>
        <v>#N/A</v>
      </c>
      <c r="AE131" s="91" t="e">
        <f t="shared" ca="1" si="28"/>
        <v>#N/A</v>
      </c>
      <c r="AF131" s="92" t="e">
        <f t="shared" ca="1" si="29"/>
        <v>#N/A</v>
      </c>
      <c r="AG131" s="91" t="e">
        <f t="shared" ca="1" si="29"/>
        <v>#N/A</v>
      </c>
      <c r="AH131" s="91" t="e">
        <f t="shared" ca="1" si="30"/>
        <v>#N/A</v>
      </c>
      <c r="AI131" s="93" t="e">
        <f t="shared" ca="1" si="31"/>
        <v>#N/A</v>
      </c>
      <c r="AJ131" s="91" t="e">
        <f t="shared" ca="1" si="32"/>
        <v>#N/A</v>
      </c>
      <c r="AK131" s="91" t="e">
        <f t="shared" ca="1" si="33"/>
        <v>#N/A</v>
      </c>
    </row>
    <row r="132" spans="1:37" ht="25.5" customHeight="1" x14ac:dyDescent="0.25">
      <c r="A132" s="51">
        <f>'OSNOVNA PLAČA'!A126</f>
        <v>117</v>
      </c>
      <c r="B132" s="159" t="str">
        <f>IF(LEN('OSNOVNA PLAČA'!B126)&gt;0,'OSNOVNA PLAČA'!B126,"")</f>
        <v>A117</v>
      </c>
      <c r="C132" s="52">
        <f>IF(LEN(B132)&gt;0,'OSNOVNA PLAČA'!C126,"")</f>
        <v>0</v>
      </c>
      <c r="D132" s="54">
        <f>IF(LEN(B132)&gt;0,'OSNOVNA PLAČA'!D126,"")</f>
        <v>0</v>
      </c>
      <c r="E132" s="175">
        <f>IF(LEN(B132)&gt;0,SUM('OBRAČUNANA OSNOVNA PLAČA'!E126:J126),"")</f>
        <v>0</v>
      </c>
      <c r="F132" s="55"/>
      <c r="G132" s="55"/>
      <c r="H132" s="55"/>
      <c r="I132" s="55"/>
      <c r="J132" s="55"/>
      <c r="K132" s="176">
        <f t="shared" si="19"/>
        <v>0</v>
      </c>
      <c r="L132" s="120">
        <f t="shared" si="20"/>
        <v>0</v>
      </c>
      <c r="M132" s="120">
        <f t="shared" si="21"/>
        <v>0</v>
      </c>
      <c r="N132" s="120">
        <f t="shared" si="22"/>
        <v>0</v>
      </c>
      <c r="O132" s="120">
        <f t="shared" si="23"/>
        <v>0</v>
      </c>
      <c r="P132" s="177">
        <f t="shared" si="24"/>
        <v>0</v>
      </c>
      <c r="Q132" s="177">
        <f>IF(LEN(B132)&gt;0,2*'OSNOVNA PLAČA'!E126,"")</f>
        <v>0</v>
      </c>
      <c r="R132" s="178"/>
      <c r="AA132" s="157">
        <f>ROW()</f>
        <v>132</v>
      </c>
      <c r="AB132" s="91" t="e">
        <f t="shared" ca="1" si="25"/>
        <v>#N/A</v>
      </c>
      <c r="AC132" s="91" t="e">
        <f t="shared" ca="1" si="26"/>
        <v>#N/A</v>
      </c>
      <c r="AD132" s="92" t="e">
        <f t="shared" ca="1" si="27"/>
        <v>#N/A</v>
      </c>
      <c r="AE132" s="91" t="e">
        <f t="shared" ca="1" si="28"/>
        <v>#N/A</v>
      </c>
      <c r="AF132" s="92" t="e">
        <f t="shared" ca="1" si="29"/>
        <v>#N/A</v>
      </c>
      <c r="AG132" s="91" t="e">
        <f t="shared" ca="1" si="29"/>
        <v>#N/A</v>
      </c>
      <c r="AH132" s="91" t="e">
        <f t="shared" ca="1" si="30"/>
        <v>#N/A</v>
      </c>
      <c r="AI132" s="93" t="e">
        <f t="shared" ca="1" si="31"/>
        <v>#N/A</v>
      </c>
      <c r="AJ132" s="91" t="e">
        <f t="shared" ca="1" si="32"/>
        <v>#N/A</v>
      </c>
      <c r="AK132" s="91" t="e">
        <f t="shared" ca="1" si="33"/>
        <v>#N/A</v>
      </c>
    </row>
    <row r="133" spans="1:37" ht="25.5" customHeight="1" x14ac:dyDescent="0.25">
      <c r="A133" s="51">
        <f>'OSNOVNA PLAČA'!A127</f>
        <v>118</v>
      </c>
      <c r="B133" s="159" t="str">
        <f>IF(LEN('OSNOVNA PLAČA'!B127)&gt;0,'OSNOVNA PLAČA'!B127,"")</f>
        <v>A118</v>
      </c>
      <c r="C133" s="52">
        <f>IF(LEN(B133)&gt;0,'OSNOVNA PLAČA'!C127,"")</f>
        <v>0</v>
      </c>
      <c r="D133" s="54">
        <f>IF(LEN(B133)&gt;0,'OSNOVNA PLAČA'!D127,"")</f>
        <v>0</v>
      </c>
      <c r="E133" s="175">
        <f>IF(LEN(B133)&gt;0,SUM('OBRAČUNANA OSNOVNA PLAČA'!E127:J127),"")</f>
        <v>0</v>
      </c>
      <c r="F133" s="55"/>
      <c r="G133" s="55"/>
      <c r="H133" s="55"/>
      <c r="I133" s="55"/>
      <c r="J133" s="55"/>
      <c r="K133" s="176">
        <f t="shared" si="19"/>
        <v>0</v>
      </c>
      <c r="L133" s="120">
        <f t="shared" si="20"/>
        <v>0</v>
      </c>
      <c r="M133" s="120">
        <f t="shared" si="21"/>
        <v>0</v>
      </c>
      <c r="N133" s="120">
        <f t="shared" si="22"/>
        <v>0</v>
      </c>
      <c r="O133" s="120">
        <f t="shared" si="23"/>
        <v>0</v>
      </c>
      <c r="P133" s="177">
        <f t="shared" si="24"/>
        <v>0</v>
      </c>
      <c r="Q133" s="177">
        <f>IF(LEN(B133)&gt;0,2*'OSNOVNA PLAČA'!E127,"")</f>
        <v>0</v>
      </c>
      <c r="R133" s="178"/>
      <c r="AA133" s="157">
        <f>ROW()</f>
        <v>133</v>
      </c>
      <c r="AB133" s="91" t="e">
        <f t="shared" ca="1" si="25"/>
        <v>#N/A</v>
      </c>
      <c r="AC133" s="91" t="e">
        <f t="shared" ca="1" si="26"/>
        <v>#N/A</v>
      </c>
      <c r="AD133" s="92" t="e">
        <f t="shared" ca="1" si="27"/>
        <v>#N/A</v>
      </c>
      <c r="AE133" s="91" t="e">
        <f t="shared" ca="1" si="28"/>
        <v>#N/A</v>
      </c>
      <c r="AF133" s="92" t="e">
        <f t="shared" ca="1" si="29"/>
        <v>#N/A</v>
      </c>
      <c r="AG133" s="91" t="e">
        <f t="shared" ca="1" si="29"/>
        <v>#N/A</v>
      </c>
      <c r="AH133" s="91" t="e">
        <f t="shared" ca="1" si="30"/>
        <v>#N/A</v>
      </c>
      <c r="AI133" s="93" t="e">
        <f t="shared" ca="1" si="31"/>
        <v>#N/A</v>
      </c>
      <c r="AJ133" s="91" t="e">
        <f t="shared" ca="1" si="32"/>
        <v>#N/A</v>
      </c>
      <c r="AK133" s="91" t="e">
        <f t="shared" ca="1" si="33"/>
        <v>#N/A</v>
      </c>
    </row>
    <row r="134" spans="1:37" ht="25.5" customHeight="1" x14ac:dyDescent="0.25">
      <c r="A134" s="51">
        <f>'OSNOVNA PLAČA'!A128</f>
        <v>119</v>
      </c>
      <c r="B134" s="159" t="str">
        <f>IF(LEN('OSNOVNA PLAČA'!B128)&gt;0,'OSNOVNA PLAČA'!B128,"")</f>
        <v>A119</v>
      </c>
      <c r="C134" s="52">
        <f>IF(LEN(B134)&gt;0,'OSNOVNA PLAČA'!C128,"")</f>
        <v>0</v>
      </c>
      <c r="D134" s="54">
        <f>IF(LEN(B134)&gt;0,'OSNOVNA PLAČA'!D128,"")</f>
        <v>0</v>
      </c>
      <c r="E134" s="175">
        <f>IF(LEN(B134)&gt;0,SUM('OBRAČUNANA OSNOVNA PLAČA'!E128:J128),"")</f>
        <v>0</v>
      </c>
      <c r="F134" s="55"/>
      <c r="G134" s="55"/>
      <c r="H134" s="55"/>
      <c r="I134" s="55"/>
      <c r="J134" s="55"/>
      <c r="K134" s="176">
        <f t="shared" si="19"/>
        <v>0</v>
      </c>
      <c r="L134" s="120">
        <f t="shared" si="20"/>
        <v>0</v>
      </c>
      <c r="M134" s="120">
        <f t="shared" si="21"/>
        <v>0</v>
      </c>
      <c r="N134" s="120">
        <f t="shared" si="22"/>
        <v>0</v>
      </c>
      <c r="O134" s="120">
        <f t="shared" si="23"/>
        <v>0</v>
      </c>
      <c r="P134" s="177">
        <f t="shared" si="24"/>
        <v>0</v>
      </c>
      <c r="Q134" s="177">
        <f>IF(LEN(B134)&gt;0,2*'OSNOVNA PLAČA'!E128,"")</f>
        <v>0</v>
      </c>
      <c r="R134" s="178"/>
      <c r="AA134" s="157">
        <f>ROW()</f>
        <v>134</v>
      </c>
      <c r="AB134" s="91" t="e">
        <f t="shared" ca="1" si="25"/>
        <v>#N/A</v>
      </c>
      <c r="AC134" s="91" t="e">
        <f t="shared" ca="1" si="26"/>
        <v>#N/A</v>
      </c>
      <c r="AD134" s="92" t="e">
        <f t="shared" ca="1" si="27"/>
        <v>#N/A</v>
      </c>
      <c r="AE134" s="91" t="e">
        <f t="shared" ca="1" si="28"/>
        <v>#N/A</v>
      </c>
      <c r="AF134" s="92" t="e">
        <f t="shared" ca="1" si="29"/>
        <v>#N/A</v>
      </c>
      <c r="AG134" s="91" t="e">
        <f t="shared" ca="1" si="29"/>
        <v>#N/A</v>
      </c>
      <c r="AH134" s="91" t="e">
        <f t="shared" ca="1" si="30"/>
        <v>#N/A</v>
      </c>
      <c r="AI134" s="93" t="e">
        <f t="shared" ca="1" si="31"/>
        <v>#N/A</v>
      </c>
      <c r="AJ134" s="91" t="e">
        <f t="shared" ca="1" si="32"/>
        <v>#N/A</v>
      </c>
      <c r="AK134" s="91" t="e">
        <f t="shared" ca="1" si="33"/>
        <v>#N/A</v>
      </c>
    </row>
    <row r="135" spans="1:37" ht="25.5" customHeight="1" x14ac:dyDescent="0.25">
      <c r="A135" s="51">
        <f>'OSNOVNA PLAČA'!A129</f>
        <v>120</v>
      </c>
      <c r="B135" s="159" t="str">
        <f>IF(LEN('OSNOVNA PLAČA'!B129)&gt;0,'OSNOVNA PLAČA'!B129,"")</f>
        <v>A120</v>
      </c>
      <c r="C135" s="52">
        <f>IF(LEN(B135)&gt;0,'OSNOVNA PLAČA'!C129,"")</f>
        <v>0</v>
      </c>
      <c r="D135" s="54">
        <f>IF(LEN(B135)&gt;0,'OSNOVNA PLAČA'!D129,"")</f>
        <v>0</v>
      </c>
      <c r="E135" s="175">
        <f>IF(LEN(B135)&gt;0,SUM('OBRAČUNANA OSNOVNA PLAČA'!E129:J129),"")</f>
        <v>0</v>
      </c>
      <c r="F135" s="55"/>
      <c r="G135" s="55"/>
      <c r="H135" s="55"/>
      <c r="I135" s="55"/>
      <c r="J135" s="55"/>
      <c r="K135" s="176">
        <f t="shared" si="19"/>
        <v>0</v>
      </c>
      <c r="L135" s="120">
        <f t="shared" si="20"/>
        <v>0</v>
      </c>
      <c r="M135" s="120">
        <f t="shared" si="21"/>
        <v>0</v>
      </c>
      <c r="N135" s="120">
        <f t="shared" si="22"/>
        <v>0</v>
      </c>
      <c r="O135" s="120">
        <f t="shared" si="23"/>
        <v>0</v>
      </c>
      <c r="P135" s="177">
        <f t="shared" si="24"/>
        <v>0</v>
      </c>
      <c r="Q135" s="177">
        <f>IF(LEN(B135)&gt;0,2*'OSNOVNA PLAČA'!E129,"")</f>
        <v>0</v>
      </c>
      <c r="R135" s="178"/>
      <c r="AA135" s="157">
        <f>ROW()</f>
        <v>135</v>
      </c>
      <c r="AB135" s="91" t="e">
        <f t="shared" ca="1" si="25"/>
        <v>#N/A</v>
      </c>
      <c r="AC135" s="91" t="e">
        <f t="shared" ca="1" si="26"/>
        <v>#N/A</v>
      </c>
      <c r="AD135" s="92" t="e">
        <f t="shared" ca="1" si="27"/>
        <v>#N/A</v>
      </c>
      <c r="AE135" s="91" t="e">
        <f t="shared" ca="1" si="28"/>
        <v>#N/A</v>
      </c>
      <c r="AF135" s="92" t="e">
        <f t="shared" ca="1" si="29"/>
        <v>#N/A</v>
      </c>
      <c r="AG135" s="91" t="e">
        <f t="shared" ca="1" si="29"/>
        <v>#N/A</v>
      </c>
      <c r="AH135" s="91" t="e">
        <f t="shared" ca="1" si="30"/>
        <v>#N/A</v>
      </c>
      <c r="AI135" s="93" t="e">
        <f t="shared" ca="1" si="31"/>
        <v>#N/A</v>
      </c>
      <c r="AJ135" s="91" t="e">
        <f t="shared" ca="1" si="32"/>
        <v>#N/A</v>
      </c>
      <c r="AK135" s="91" t="e">
        <f t="shared" ca="1" si="33"/>
        <v>#N/A</v>
      </c>
    </row>
    <row r="136" spans="1:37" ht="25.5" customHeight="1" x14ac:dyDescent="0.25">
      <c r="A136" s="51">
        <f>'OSNOVNA PLAČA'!A130</f>
        <v>121</v>
      </c>
      <c r="B136" s="159" t="str">
        <f>IF(LEN('OSNOVNA PLAČA'!B130)&gt;0,'OSNOVNA PLAČA'!B130,"")</f>
        <v>A121</v>
      </c>
      <c r="C136" s="52">
        <f>IF(LEN(B136)&gt;0,'OSNOVNA PLAČA'!C130,"")</f>
        <v>0</v>
      </c>
      <c r="D136" s="54">
        <f>IF(LEN(B136)&gt;0,'OSNOVNA PLAČA'!D130,"")</f>
        <v>0</v>
      </c>
      <c r="E136" s="175">
        <f>IF(LEN(B136)&gt;0,SUM('OBRAČUNANA OSNOVNA PLAČA'!E130:J130),"")</f>
        <v>0</v>
      </c>
      <c r="F136" s="55"/>
      <c r="G136" s="55"/>
      <c r="H136" s="55"/>
      <c r="I136" s="55"/>
      <c r="J136" s="55"/>
      <c r="K136" s="176">
        <f t="shared" si="19"/>
        <v>0</v>
      </c>
      <c r="L136" s="120">
        <f t="shared" si="20"/>
        <v>0</v>
      </c>
      <c r="M136" s="120">
        <f t="shared" si="21"/>
        <v>0</v>
      </c>
      <c r="N136" s="120">
        <f t="shared" si="22"/>
        <v>0</v>
      </c>
      <c r="O136" s="120">
        <f t="shared" si="23"/>
        <v>0</v>
      </c>
      <c r="P136" s="177">
        <f t="shared" si="24"/>
        <v>0</v>
      </c>
      <c r="Q136" s="177">
        <f>IF(LEN(B136)&gt;0,2*'OSNOVNA PLAČA'!E130,"")</f>
        <v>0</v>
      </c>
      <c r="R136" s="178"/>
      <c r="AA136" s="157">
        <f>ROW()</f>
        <v>136</v>
      </c>
      <c r="AB136" s="91" t="e">
        <f t="shared" ca="1" si="25"/>
        <v>#N/A</v>
      </c>
      <c r="AC136" s="91" t="e">
        <f t="shared" ca="1" si="26"/>
        <v>#N/A</v>
      </c>
      <c r="AD136" s="92" t="e">
        <f t="shared" ca="1" si="27"/>
        <v>#N/A</v>
      </c>
      <c r="AE136" s="91" t="e">
        <f t="shared" ca="1" si="28"/>
        <v>#N/A</v>
      </c>
      <c r="AF136" s="92" t="e">
        <f t="shared" ca="1" si="29"/>
        <v>#N/A</v>
      </c>
      <c r="AG136" s="91" t="e">
        <f t="shared" ca="1" si="29"/>
        <v>#N/A</v>
      </c>
      <c r="AH136" s="91" t="e">
        <f t="shared" ca="1" si="30"/>
        <v>#N/A</v>
      </c>
      <c r="AI136" s="93" t="e">
        <f t="shared" ca="1" si="31"/>
        <v>#N/A</v>
      </c>
      <c r="AJ136" s="91" t="e">
        <f t="shared" ca="1" si="32"/>
        <v>#N/A</v>
      </c>
      <c r="AK136" s="91" t="e">
        <f t="shared" ca="1" si="33"/>
        <v>#N/A</v>
      </c>
    </row>
    <row r="137" spans="1:37" ht="25.5" customHeight="1" x14ac:dyDescent="0.25">
      <c r="A137" s="51">
        <f>'OSNOVNA PLAČA'!A131</f>
        <v>122</v>
      </c>
      <c r="B137" s="159" t="str">
        <f>IF(LEN('OSNOVNA PLAČA'!B131)&gt;0,'OSNOVNA PLAČA'!B131,"")</f>
        <v>A122</v>
      </c>
      <c r="C137" s="52">
        <f>IF(LEN(B137)&gt;0,'OSNOVNA PLAČA'!C131,"")</f>
        <v>0</v>
      </c>
      <c r="D137" s="54">
        <f>IF(LEN(B137)&gt;0,'OSNOVNA PLAČA'!D131,"")</f>
        <v>0</v>
      </c>
      <c r="E137" s="175">
        <f>IF(LEN(B137)&gt;0,SUM('OBRAČUNANA OSNOVNA PLAČA'!E131:J131),"")</f>
        <v>0</v>
      </c>
      <c r="F137" s="55"/>
      <c r="G137" s="55"/>
      <c r="H137" s="55"/>
      <c r="I137" s="55"/>
      <c r="J137" s="55"/>
      <c r="K137" s="176">
        <f t="shared" si="19"/>
        <v>0</v>
      </c>
      <c r="L137" s="120">
        <f t="shared" si="20"/>
        <v>0</v>
      </c>
      <c r="M137" s="120">
        <f t="shared" si="21"/>
        <v>0</v>
      </c>
      <c r="N137" s="120">
        <f t="shared" si="22"/>
        <v>0</v>
      </c>
      <c r="O137" s="120">
        <f t="shared" si="23"/>
        <v>0</v>
      </c>
      <c r="P137" s="177">
        <f t="shared" si="24"/>
        <v>0</v>
      </c>
      <c r="Q137" s="177">
        <f>IF(LEN(B137)&gt;0,2*'OSNOVNA PLAČA'!E131,"")</f>
        <v>0</v>
      </c>
      <c r="R137" s="178"/>
      <c r="AA137" s="157">
        <f>ROW()</f>
        <v>137</v>
      </c>
      <c r="AB137" s="91" t="e">
        <f t="shared" ca="1" si="25"/>
        <v>#N/A</v>
      </c>
      <c r="AC137" s="91" t="e">
        <f t="shared" ca="1" si="26"/>
        <v>#N/A</v>
      </c>
      <c r="AD137" s="92" t="e">
        <f t="shared" ca="1" si="27"/>
        <v>#N/A</v>
      </c>
      <c r="AE137" s="91" t="e">
        <f t="shared" ca="1" si="28"/>
        <v>#N/A</v>
      </c>
      <c r="AF137" s="92" t="e">
        <f t="shared" ca="1" si="29"/>
        <v>#N/A</v>
      </c>
      <c r="AG137" s="91" t="e">
        <f t="shared" ca="1" si="29"/>
        <v>#N/A</v>
      </c>
      <c r="AH137" s="91" t="e">
        <f t="shared" ca="1" si="30"/>
        <v>#N/A</v>
      </c>
      <c r="AI137" s="93" t="e">
        <f t="shared" ca="1" si="31"/>
        <v>#N/A</v>
      </c>
      <c r="AJ137" s="91" t="e">
        <f t="shared" ca="1" si="32"/>
        <v>#N/A</v>
      </c>
      <c r="AK137" s="91" t="e">
        <f t="shared" ca="1" si="33"/>
        <v>#N/A</v>
      </c>
    </row>
    <row r="138" spans="1:37" ht="25.5" customHeight="1" x14ac:dyDescent="0.25">
      <c r="A138" s="51">
        <f>'OSNOVNA PLAČA'!A132</f>
        <v>123</v>
      </c>
      <c r="B138" s="159" t="str">
        <f>IF(LEN('OSNOVNA PLAČA'!B132)&gt;0,'OSNOVNA PLAČA'!B132,"")</f>
        <v>A123</v>
      </c>
      <c r="C138" s="52">
        <f>IF(LEN(B138)&gt;0,'OSNOVNA PLAČA'!C132,"")</f>
        <v>0</v>
      </c>
      <c r="D138" s="54">
        <f>IF(LEN(B138)&gt;0,'OSNOVNA PLAČA'!D132,"")</f>
        <v>0</v>
      </c>
      <c r="E138" s="175">
        <f>IF(LEN(B138)&gt;0,SUM('OBRAČUNANA OSNOVNA PLAČA'!E132:J132),"")</f>
        <v>0</v>
      </c>
      <c r="F138" s="55"/>
      <c r="G138" s="55"/>
      <c r="H138" s="55"/>
      <c r="I138" s="55"/>
      <c r="J138" s="55"/>
      <c r="K138" s="176">
        <f t="shared" si="19"/>
        <v>0</v>
      </c>
      <c r="L138" s="120">
        <f t="shared" si="20"/>
        <v>0</v>
      </c>
      <c r="M138" s="120">
        <f t="shared" si="21"/>
        <v>0</v>
      </c>
      <c r="N138" s="120">
        <f t="shared" si="22"/>
        <v>0</v>
      </c>
      <c r="O138" s="120">
        <f t="shared" si="23"/>
        <v>0</v>
      </c>
      <c r="P138" s="177">
        <f t="shared" si="24"/>
        <v>0</v>
      </c>
      <c r="Q138" s="177">
        <f>IF(LEN(B138)&gt;0,2*'OSNOVNA PLAČA'!E132,"")</f>
        <v>0</v>
      </c>
      <c r="R138" s="178"/>
      <c r="AA138" s="157">
        <f>ROW()</f>
        <v>138</v>
      </c>
      <c r="AB138" s="91" t="e">
        <f t="shared" ca="1" si="25"/>
        <v>#N/A</v>
      </c>
      <c r="AC138" s="91" t="e">
        <f t="shared" ca="1" si="26"/>
        <v>#N/A</v>
      </c>
      <c r="AD138" s="92" t="e">
        <f t="shared" ca="1" si="27"/>
        <v>#N/A</v>
      </c>
      <c r="AE138" s="91" t="e">
        <f t="shared" ca="1" si="28"/>
        <v>#N/A</v>
      </c>
      <c r="AF138" s="92" t="e">
        <f t="shared" ca="1" si="29"/>
        <v>#N/A</v>
      </c>
      <c r="AG138" s="91" t="e">
        <f t="shared" ca="1" si="29"/>
        <v>#N/A</v>
      </c>
      <c r="AH138" s="91" t="e">
        <f t="shared" ca="1" si="30"/>
        <v>#N/A</v>
      </c>
      <c r="AI138" s="93" t="e">
        <f t="shared" ca="1" si="31"/>
        <v>#N/A</v>
      </c>
      <c r="AJ138" s="91" t="e">
        <f t="shared" ca="1" si="32"/>
        <v>#N/A</v>
      </c>
      <c r="AK138" s="91" t="e">
        <f t="shared" ca="1" si="33"/>
        <v>#N/A</v>
      </c>
    </row>
    <row r="139" spans="1:37" ht="25.5" customHeight="1" x14ac:dyDescent="0.25">
      <c r="A139" s="51">
        <f>'OSNOVNA PLAČA'!A133</f>
        <v>124</v>
      </c>
      <c r="B139" s="159" t="str">
        <f>IF(LEN('OSNOVNA PLAČA'!B133)&gt;0,'OSNOVNA PLAČA'!B133,"")</f>
        <v>A124</v>
      </c>
      <c r="C139" s="52">
        <f>IF(LEN(B139)&gt;0,'OSNOVNA PLAČA'!C133,"")</f>
        <v>0</v>
      </c>
      <c r="D139" s="54">
        <f>IF(LEN(B139)&gt;0,'OSNOVNA PLAČA'!D133,"")</f>
        <v>0</v>
      </c>
      <c r="E139" s="175">
        <f>IF(LEN(B139)&gt;0,SUM('OBRAČUNANA OSNOVNA PLAČA'!E133:J133),"")</f>
        <v>0</v>
      </c>
      <c r="F139" s="55"/>
      <c r="G139" s="55"/>
      <c r="H139" s="55"/>
      <c r="I139" s="55"/>
      <c r="J139" s="55"/>
      <c r="K139" s="176">
        <f t="shared" si="19"/>
        <v>0</v>
      </c>
      <c r="L139" s="120">
        <f t="shared" si="20"/>
        <v>0</v>
      </c>
      <c r="M139" s="120">
        <f t="shared" si="21"/>
        <v>0</v>
      </c>
      <c r="N139" s="120">
        <f t="shared" si="22"/>
        <v>0</v>
      </c>
      <c r="O139" s="120">
        <f t="shared" si="23"/>
        <v>0</v>
      </c>
      <c r="P139" s="177">
        <f t="shared" si="24"/>
        <v>0</v>
      </c>
      <c r="Q139" s="177">
        <f>IF(LEN(B139)&gt;0,2*'OSNOVNA PLAČA'!E133,"")</f>
        <v>0</v>
      </c>
      <c r="R139" s="178"/>
      <c r="AA139" s="157">
        <f>ROW()</f>
        <v>139</v>
      </c>
      <c r="AB139" s="91" t="e">
        <f t="shared" ca="1" si="25"/>
        <v>#N/A</v>
      </c>
      <c r="AC139" s="91" t="e">
        <f t="shared" ca="1" si="26"/>
        <v>#N/A</v>
      </c>
      <c r="AD139" s="92" t="e">
        <f t="shared" ca="1" si="27"/>
        <v>#N/A</v>
      </c>
      <c r="AE139" s="91" t="e">
        <f t="shared" ca="1" si="28"/>
        <v>#N/A</v>
      </c>
      <c r="AF139" s="92" t="e">
        <f t="shared" ca="1" si="29"/>
        <v>#N/A</v>
      </c>
      <c r="AG139" s="91" t="e">
        <f t="shared" ca="1" si="29"/>
        <v>#N/A</v>
      </c>
      <c r="AH139" s="91" t="e">
        <f t="shared" ca="1" si="30"/>
        <v>#N/A</v>
      </c>
      <c r="AI139" s="93" t="e">
        <f t="shared" ca="1" si="31"/>
        <v>#N/A</v>
      </c>
      <c r="AJ139" s="91" t="e">
        <f t="shared" ca="1" si="32"/>
        <v>#N/A</v>
      </c>
      <c r="AK139" s="91" t="e">
        <f t="shared" ca="1" si="33"/>
        <v>#N/A</v>
      </c>
    </row>
    <row r="140" spans="1:37" ht="25.5" customHeight="1" x14ac:dyDescent="0.25">
      <c r="A140" s="51">
        <f>'OSNOVNA PLAČA'!A134</f>
        <v>125</v>
      </c>
      <c r="B140" s="159" t="str">
        <f>IF(LEN('OSNOVNA PLAČA'!B134)&gt;0,'OSNOVNA PLAČA'!B134,"")</f>
        <v>A125</v>
      </c>
      <c r="C140" s="52">
        <f>IF(LEN(B140)&gt;0,'OSNOVNA PLAČA'!C134,"")</f>
        <v>0</v>
      </c>
      <c r="D140" s="54">
        <f>IF(LEN(B140)&gt;0,'OSNOVNA PLAČA'!D134,"")</f>
        <v>0</v>
      </c>
      <c r="E140" s="175">
        <f>IF(LEN(B140)&gt;0,SUM('OBRAČUNANA OSNOVNA PLAČA'!E134:J134),"")</f>
        <v>0</v>
      </c>
      <c r="F140" s="55"/>
      <c r="G140" s="55"/>
      <c r="H140" s="55"/>
      <c r="I140" s="55"/>
      <c r="J140" s="55"/>
      <c r="K140" s="176">
        <f t="shared" si="19"/>
        <v>0</v>
      </c>
      <c r="L140" s="120">
        <f t="shared" si="20"/>
        <v>0</v>
      </c>
      <c r="M140" s="120">
        <f t="shared" si="21"/>
        <v>0</v>
      </c>
      <c r="N140" s="120">
        <f t="shared" si="22"/>
        <v>0</v>
      </c>
      <c r="O140" s="120">
        <f t="shared" si="23"/>
        <v>0</v>
      </c>
      <c r="P140" s="177">
        <f t="shared" si="24"/>
        <v>0</v>
      </c>
      <c r="Q140" s="177">
        <f>IF(LEN(B140)&gt;0,2*'OSNOVNA PLAČA'!E134,"")</f>
        <v>0</v>
      </c>
      <c r="R140" s="178"/>
      <c r="AA140" s="157">
        <f>ROW()</f>
        <v>140</v>
      </c>
      <c r="AB140" s="91" t="e">
        <f t="shared" ca="1" si="25"/>
        <v>#N/A</v>
      </c>
      <c r="AC140" s="91" t="e">
        <f t="shared" ca="1" si="26"/>
        <v>#N/A</v>
      </c>
      <c r="AD140" s="92" t="e">
        <f t="shared" ca="1" si="27"/>
        <v>#N/A</v>
      </c>
      <c r="AE140" s="91" t="e">
        <f t="shared" ca="1" si="28"/>
        <v>#N/A</v>
      </c>
      <c r="AF140" s="92" t="e">
        <f t="shared" ca="1" si="29"/>
        <v>#N/A</v>
      </c>
      <c r="AG140" s="91" t="e">
        <f t="shared" ca="1" si="29"/>
        <v>#N/A</v>
      </c>
      <c r="AH140" s="91" t="e">
        <f t="shared" ca="1" si="30"/>
        <v>#N/A</v>
      </c>
      <c r="AI140" s="93" t="e">
        <f t="shared" ca="1" si="31"/>
        <v>#N/A</v>
      </c>
      <c r="AJ140" s="91" t="e">
        <f t="shared" ca="1" si="32"/>
        <v>#N/A</v>
      </c>
      <c r="AK140" s="91" t="e">
        <f t="shared" ca="1" si="33"/>
        <v>#N/A</v>
      </c>
    </row>
    <row r="141" spans="1:37" ht="25.5" customHeight="1" x14ac:dyDescent="0.25">
      <c r="A141" s="51">
        <f>'OSNOVNA PLAČA'!A135</f>
        <v>126</v>
      </c>
      <c r="B141" s="159" t="str">
        <f>IF(LEN('OSNOVNA PLAČA'!B135)&gt;0,'OSNOVNA PLAČA'!B135,"")</f>
        <v>A126</v>
      </c>
      <c r="C141" s="52">
        <f>IF(LEN(B141)&gt;0,'OSNOVNA PLAČA'!C135,"")</f>
        <v>0</v>
      </c>
      <c r="D141" s="54">
        <f>IF(LEN(B141)&gt;0,'OSNOVNA PLAČA'!D135,"")</f>
        <v>0</v>
      </c>
      <c r="E141" s="175">
        <f>IF(LEN(B141)&gt;0,SUM('OBRAČUNANA OSNOVNA PLAČA'!E135:J135),"")</f>
        <v>0</v>
      </c>
      <c r="F141" s="55"/>
      <c r="G141" s="55"/>
      <c r="H141" s="55"/>
      <c r="I141" s="55"/>
      <c r="J141" s="55"/>
      <c r="K141" s="176">
        <f t="shared" si="19"/>
        <v>0</v>
      </c>
      <c r="L141" s="120">
        <f t="shared" si="20"/>
        <v>0</v>
      </c>
      <c r="M141" s="120">
        <f t="shared" si="21"/>
        <v>0</v>
      </c>
      <c r="N141" s="120">
        <f t="shared" si="22"/>
        <v>0</v>
      </c>
      <c r="O141" s="120">
        <f t="shared" si="23"/>
        <v>0</v>
      </c>
      <c r="P141" s="177">
        <f t="shared" si="24"/>
        <v>0</v>
      </c>
      <c r="Q141" s="177">
        <f>IF(LEN(B141)&gt;0,2*'OSNOVNA PLAČA'!E135,"")</f>
        <v>0</v>
      </c>
      <c r="R141" s="178"/>
      <c r="AA141" s="157">
        <f>ROW()</f>
        <v>141</v>
      </c>
      <c r="AB141" s="91" t="e">
        <f t="shared" ca="1" si="25"/>
        <v>#N/A</v>
      </c>
      <c r="AC141" s="91" t="e">
        <f t="shared" ca="1" si="26"/>
        <v>#N/A</v>
      </c>
      <c r="AD141" s="92" t="e">
        <f t="shared" ca="1" si="27"/>
        <v>#N/A</v>
      </c>
      <c r="AE141" s="91" t="e">
        <f t="shared" ca="1" si="28"/>
        <v>#N/A</v>
      </c>
      <c r="AF141" s="92" t="e">
        <f t="shared" ca="1" si="29"/>
        <v>#N/A</v>
      </c>
      <c r="AG141" s="91" t="e">
        <f t="shared" ca="1" si="29"/>
        <v>#N/A</v>
      </c>
      <c r="AH141" s="91" t="e">
        <f t="shared" ca="1" si="30"/>
        <v>#N/A</v>
      </c>
      <c r="AI141" s="93" t="e">
        <f t="shared" ca="1" si="31"/>
        <v>#N/A</v>
      </c>
      <c r="AJ141" s="91" t="e">
        <f t="shared" ca="1" si="32"/>
        <v>#N/A</v>
      </c>
      <c r="AK141" s="91" t="e">
        <f t="shared" ca="1" si="33"/>
        <v>#N/A</v>
      </c>
    </row>
    <row r="142" spans="1:37" ht="25.5" customHeight="1" x14ac:dyDescent="0.25">
      <c r="A142" s="51">
        <f>'OSNOVNA PLAČA'!A136</f>
        <v>127</v>
      </c>
      <c r="B142" s="159" t="str">
        <f>IF(LEN('OSNOVNA PLAČA'!B136)&gt;0,'OSNOVNA PLAČA'!B136,"")</f>
        <v>A127</v>
      </c>
      <c r="C142" s="52">
        <f>IF(LEN(B142)&gt;0,'OSNOVNA PLAČA'!C136,"")</f>
        <v>0</v>
      </c>
      <c r="D142" s="54">
        <f>IF(LEN(B142)&gt;0,'OSNOVNA PLAČA'!D136,"")</f>
        <v>0</v>
      </c>
      <c r="E142" s="175">
        <f>IF(LEN(B142)&gt;0,SUM('OBRAČUNANA OSNOVNA PLAČA'!E136:J136),"")</f>
        <v>0</v>
      </c>
      <c r="F142" s="55"/>
      <c r="G142" s="55"/>
      <c r="H142" s="55"/>
      <c r="I142" s="55"/>
      <c r="J142" s="55"/>
      <c r="K142" s="176">
        <f t="shared" si="19"/>
        <v>0</v>
      </c>
      <c r="L142" s="120">
        <f t="shared" si="20"/>
        <v>0</v>
      </c>
      <c r="M142" s="120">
        <f t="shared" si="21"/>
        <v>0</v>
      </c>
      <c r="N142" s="120">
        <f t="shared" si="22"/>
        <v>0</v>
      </c>
      <c r="O142" s="120">
        <f t="shared" si="23"/>
        <v>0</v>
      </c>
      <c r="P142" s="177">
        <f t="shared" si="24"/>
        <v>0</v>
      </c>
      <c r="Q142" s="177">
        <f>IF(LEN(B142)&gt;0,2*'OSNOVNA PLAČA'!E136,"")</f>
        <v>0</v>
      </c>
      <c r="R142" s="178"/>
      <c r="AA142" s="157">
        <f>ROW()</f>
        <v>142</v>
      </c>
      <c r="AB142" s="91" t="e">
        <f t="shared" ca="1" si="25"/>
        <v>#N/A</v>
      </c>
      <c r="AC142" s="91" t="e">
        <f t="shared" ca="1" si="26"/>
        <v>#N/A</v>
      </c>
      <c r="AD142" s="92" t="e">
        <f t="shared" ca="1" si="27"/>
        <v>#N/A</v>
      </c>
      <c r="AE142" s="91" t="e">
        <f t="shared" ca="1" si="28"/>
        <v>#N/A</v>
      </c>
      <c r="AF142" s="92" t="e">
        <f t="shared" ca="1" si="29"/>
        <v>#N/A</v>
      </c>
      <c r="AG142" s="91" t="e">
        <f t="shared" ca="1" si="29"/>
        <v>#N/A</v>
      </c>
      <c r="AH142" s="91" t="e">
        <f t="shared" ca="1" si="30"/>
        <v>#N/A</v>
      </c>
      <c r="AI142" s="93" t="e">
        <f t="shared" ca="1" si="31"/>
        <v>#N/A</v>
      </c>
      <c r="AJ142" s="91" t="e">
        <f t="shared" ca="1" si="32"/>
        <v>#N/A</v>
      </c>
      <c r="AK142" s="91" t="e">
        <f t="shared" ca="1" si="33"/>
        <v>#N/A</v>
      </c>
    </row>
    <row r="143" spans="1:37" ht="25.5" customHeight="1" x14ac:dyDescent="0.25">
      <c r="A143" s="51">
        <f>'OSNOVNA PLAČA'!A137</f>
        <v>128</v>
      </c>
      <c r="B143" s="159" t="str">
        <f>IF(LEN('OSNOVNA PLAČA'!B137)&gt;0,'OSNOVNA PLAČA'!B137,"")</f>
        <v>A128</v>
      </c>
      <c r="C143" s="52">
        <f>IF(LEN(B143)&gt;0,'OSNOVNA PLAČA'!C137,"")</f>
        <v>0</v>
      </c>
      <c r="D143" s="54">
        <f>IF(LEN(B143)&gt;0,'OSNOVNA PLAČA'!D137,"")</f>
        <v>0</v>
      </c>
      <c r="E143" s="175">
        <f>IF(LEN(B143)&gt;0,SUM('OBRAČUNANA OSNOVNA PLAČA'!E137:J137),"")</f>
        <v>0</v>
      </c>
      <c r="F143" s="55"/>
      <c r="G143" s="55"/>
      <c r="H143" s="55"/>
      <c r="I143" s="55"/>
      <c r="J143" s="55"/>
      <c r="K143" s="176">
        <f t="shared" si="19"/>
        <v>0</v>
      </c>
      <c r="L143" s="120">
        <f t="shared" si="20"/>
        <v>0</v>
      </c>
      <c r="M143" s="120">
        <f t="shared" si="21"/>
        <v>0</v>
      </c>
      <c r="N143" s="120">
        <f t="shared" si="22"/>
        <v>0</v>
      </c>
      <c r="O143" s="120">
        <f t="shared" si="23"/>
        <v>0</v>
      </c>
      <c r="P143" s="177">
        <f t="shared" si="24"/>
        <v>0</v>
      </c>
      <c r="Q143" s="177">
        <f>IF(LEN(B143)&gt;0,2*'OSNOVNA PLAČA'!E137,"")</f>
        <v>0</v>
      </c>
      <c r="R143" s="178"/>
      <c r="AA143" s="157">
        <f>ROW()</f>
        <v>143</v>
      </c>
      <c r="AB143" s="91" t="e">
        <f t="shared" ca="1" si="25"/>
        <v>#N/A</v>
      </c>
      <c r="AC143" s="91" t="e">
        <f t="shared" ca="1" si="26"/>
        <v>#N/A</v>
      </c>
      <c r="AD143" s="92" t="e">
        <f t="shared" ca="1" si="27"/>
        <v>#N/A</v>
      </c>
      <c r="AE143" s="91" t="e">
        <f t="shared" ca="1" si="28"/>
        <v>#N/A</v>
      </c>
      <c r="AF143" s="92" t="e">
        <f t="shared" ca="1" si="29"/>
        <v>#N/A</v>
      </c>
      <c r="AG143" s="91" t="e">
        <f t="shared" ca="1" si="29"/>
        <v>#N/A</v>
      </c>
      <c r="AH143" s="91" t="e">
        <f t="shared" ca="1" si="30"/>
        <v>#N/A</v>
      </c>
      <c r="AI143" s="93" t="e">
        <f t="shared" ca="1" si="31"/>
        <v>#N/A</v>
      </c>
      <c r="AJ143" s="91" t="e">
        <f t="shared" ca="1" si="32"/>
        <v>#N/A</v>
      </c>
      <c r="AK143" s="91" t="e">
        <f t="shared" ca="1" si="33"/>
        <v>#N/A</v>
      </c>
    </row>
    <row r="144" spans="1:37" ht="25.5" customHeight="1" x14ac:dyDescent="0.25">
      <c r="A144" s="51">
        <f>'OSNOVNA PLAČA'!A138</f>
        <v>129</v>
      </c>
      <c r="B144" s="159" t="str">
        <f>IF(LEN('OSNOVNA PLAČA'!B138)&gt;0,'OSNOVNA PLAČA'!B138,"")</f>
        <v>A129</v>
      </c>
      <c r="C144" s="52">
        <f>IF(LEN(B144)&gt;0,'OSNOVNA PLAČA'!C138,"")</f>
        <v>0</v>
      </c>
      <c r="D144" s="54">
        <f>IF(LEN(B144)&gt;0,'OSNOVNA PLAČA'!D138,"")</f>
        <v>0</v>
      </c>
      <c r="E144" s="175">
        <f>IF(LEN(B144)&gt;0,SUM('OBRAČUNANA OSNOVNA PLAČA'!E138:J138),"")</f>
        <v>0</v>
      </c>
      <c r="F144" s="55"/>
      <c r="G144" s="55"/>
      <c r="H144" s="55"/>
      <c r="I144" s="55"/>
      <c r="J144" s="55"/>
      <c r="K144" s="176">
        <f t="shared" ref="K144:K207" si="34">+F144+G144+H144+I144+J144</f>
        <v>0</v>
      </c>
      <c r="L144" s="120">
        <f t="shared" ref="L144:L207" si="35">IF(LEN(B144)&gt;0,K144/5,"")</f>
        <v>0</v>
      </c>
      <c r="M144" s="120">
        <f t="shared" ref="M144:M207" si="36">IF(LEN(B144)&gt;0,E144*L144,"")</f>
        <v>0</v>
      </c>
      <c r="N144" s="120">
        <f t="shared" ref="N144:N207" si="37">IF(LEN(B144)&gt;0,L144*$O$1017,"")</f>
        <v>0</v>
      </c>
      <c r="O144" s="120">
        <f t="shared" ref="O144:O207" si="38">IF(LEN(B144)&gt;0,E144*N144,"")</f>
        <v>0</v>
      </c>
      <c r="P144" s="177">
        <f t="shared" ref="P144:P207" si="39">MIN(O144,Q144)</f>
        <v>0</v>
      </c>
      <c r="Q144" s="177">
        <f>IF(LEN(B144)&gt;0,2*'OSNOVNA PLAČA'!E138,"")</f>
        <v>0</v>
      </c>
      <c r="R144" s="178"/>
      <c r="AA144" s="157">
        <f>ROW()</f>
        <v>144</v>
      </c>
      <c r="AB144" s="91" t="e">
        <f t="shared" ca="1" si="25"/>
        <v>#N/A</v>
      </c>
      <c r="AC144" s="91" t="e">
        <f t="shared" ca="1" si="26"/>
        <v>#N/A</v>
      </c>
      <c r="AD144" s="92" t="e">
        <f t="shared" ref="AD144:AD207" ca="1" si="40">IF(AB144&gt;=AC144,"-",$K144/(5*MAX($L$1021:$L$1022)))</f>
        <v>#N/A</v>
      </c>
      <c r="AE144" s="91" t="e">
        <f t="shared" ref="AE144:AE207" ca="1" si="41">IF(AB144&gt;=AC144,"-",$K144/(5*MAX($L$1021:$L$1022))*AJ144)</f>
        <v>#N/A</v>
      </c>
      <c r="AF144" s="92" t="e">
        <f t="shared" ref="AF144:AG207" ca="1" si="42">IF(AD144="-","-",AD144*$AE$1017)</f>
        <v>#N/A</v>
      </c>
      <c r="AG144" s="91" t="e">
        <f t="shared" ca="1" si="42"/>
        <v>#N/A</v>
      </c>
      <c r="AH144" s="91" t="e">
        <f t="shared" ref="AH144:AH207" ca="1" si="43">IF(AF144="-",0,MIN(AG144,Q144))</f>
        <v>#N/A</v>
      </c>
      <c r="AI144" s="93" t="e">
        <f t="shared" ref="AI144:AI207" ca="1" si="44">+AC144-AB144</f>
        <v>#N/A</v>
      </c>
      <c r="AJ144" s="91" t="e">
        <f t="shared" ca="1" si="32"/>
        <v>#N/A</v>
      </c>
      <c r="AK144" s="91" t="e">
        <f t="shared" ca="1" si="33"/>
        <v>#N/A</v>
      </c>
    </row>
    <row r="145" spans="1:37" ht="25.5" customHeight="1" x14ac:dyDescent="0.25">
      <c r="A145" s="51">
        <f>'OSNOVNA PLAČA'!A139</f>
        <v>130</v>
      </c>
      <c r="B145" s="159" t="str">
        <f>IF(LEN('OSNOVNA PLAČA'!B139)&gt;0,'OSNOVNA PLAČA'!B139,"")</f>
        <v>A130</v>
      </c>
      <c r="C145" s="52">
        <f>IF(LEN(B145)&gt;0,'OSNOVNA PLAČA'!C139,"")</f>
        <v>0</v>
      </c>
      <c r="D145" s="54">
        <f>IF(LEN(B145)&gt;0,'OSNOVNA PLAČA'!D139,"")</f>
        <v>0</v>
      </c>
      <c r="E145" s="175">
        <f>IF(LEN(B145)&gt;0,SUM('OBRAČUNANA OSNOVNA PLAČA'!E139:J139),"")</f>
        <v>0</v>
      </c>
      <c r="F145" s="55"/>
      <c r="G145" s="55"/>
      <c r="H145" s="55"/>
      <c r="I145" s="55"/>
      <c r="J145" s="55"/>
      <c r="K145" s="176">
        <f t="shared" si="34"/>
        <v>0</v>
      </c>
      <c r="L145" s="120">
        <f t="shared" si="35"/>
        <v>0</v>
      </c>
      <c r="M145" s="120">
        <f t="shared" si="36"/>
        <v>0</v>
      </c>
      <c r="N145" s="120">
        <f t="shared" si="37"/>
        <v>0</v>
      </c>
      <c r="O145" s="120">
        <f t="shared" si="38"/>
        <v>0</v>
      </c>
      <c r="P145" s="177">
        <f t="shared" si="39"/>
        <v>0</v>
      </c>
      <c r="Q145" s="177">
        <f>IF(LEN(B145)&gt;0,2*'OSNOVNA PLAČA'!E139,"")</f>
        <v>0</v>
      </c>
      <c r="R145" s="178"/>
      <c r="AA145" s="157">
        <f>ROW()</f>
        <v>145</v>
      </c>
      <c r="AB145" s="91" t="e">
        <f t="shared" ca="1" si="25"/>
        <v>#N/A</v>
      </c>
      <c r="AC145" s="91" t="e">
        <f t="shared" ca="1" si="26"/>
        <v>#N/A</v>
      </c>
      <c r="AD145" s="92" t="e">
        <f t="shared" ca="1" si="40"/>
        <v>#N/A</v>
      </c>
      <c r="AE145" s="91" t="e">
        <f t="shared" ca="1" si="41"/>
        <v>#N/A</v>
      </c>
      <c r="AF145" s="92" t="e">
        <f t="shared" ca="1" si="42"/>
        <v>#N/A</v>
      </c>
      <c r="AG145" s="91" t="e">
        <f t="shared" ca="1" si="42"/>
        <v>#N/A</v>
      </c>
      <c r="AH145" s="91" t="e">
        <f t="shared" ca="1" si="43"/>
        <v>#N/A</v>
      </c>
      <c r="AI145" s="93" t="e">
        <f t="shared" ca="1" si="44"/>
        <v>#N/A</v>
      </c>
      <c r="AJ145" s="91" t="e">
        <f t="shared" ca="1" si="32"/>
        <v>#N/A</v>
      </c>
      <c r="AK145" s="91" t="e">
        <f t="shared" ca="1" si="33"/>
        <v>#N/A</v>
      </c>
    </row>
    <row r="146" spans="1:37" ht="25.5" customHeight="1" x14ac:dyDescent="0.25">
      <c r="A146" s="51">
        <f>'OSNOVNA PLAČA'!A140</f>
        <v>131</v>
      </c>
      <c r="B146" s="159" t="str">
        <f>IF(LEN('OSNOVNA PLAČA'!B140)&gt;0,'OSNOVNA PLAČA'!B140,"")</f>
        <v>A131</v>
      </c>
      <c r="C146" s="52">
        <f>IF(LEN(B146)&gt;0,'OSNOVNA PLAČA'!C140,"")</f>
        <v>0</v>
      </c>
      <c r="D146" s="54">
        <f>IF(LEN(B146)&gt;0,'OSNOVNA PLAČA'!D140,"")</f>
        <v>0</v>
      </c>
      <c r="E146" s="175">
        <f>IF(LEN(B146)&gt;0,SUM('OBRAČUNANA OSNOVNA PLAČA'!E140:J140),"")</f>
        <v>0</v>
      </c>
      <c r="F146" s="55"/>
      <c r="G146" s="55"/>
      <c r="H146" s="55"/>
      <c r="I146" s="55"/>
      <c r="J146" s="55"/>
      <c r="K146" s="176">
        <f t="shared" si="34"/>
        <v>0</v>
      </c>
      <c r="L146" s="120">
        <f t="shared" si="35"/>
        <v>0</v>
      </c>
      <c r="M146" s="120">
        <f t="shared" si="36"/>
        <v>0</v>
      </c>
      <c r="N146" s="120">
        <f t="shared" si="37"/>
        <v>0</v>
      </c>
      <c r="O146" s="120">
        <f t="shared" si="38"/>
        <v>0</v>
      </c>
      <c r="P146" s="177">
        <f t="shared" si="39"/>
        <v>0</v>
      </c>
      <c r="Q146" s="177">
        <f>IF(LEN(B146)&gt;0,2*'OSNOVNA PLAČA'!E140,"")</f>
        <v>0</v>
      </c>
      <c r="R146" s="178"/>
      <c r="AA146" s="157">
        <f>ROW()</f>
        <v>146</v>
      </c>
      <c r="AB146" s="91" t="e">
        <f t="shared" ca="1" si="25"/>
        <v>#N/A</v>
      </c>
      <c r="AC146" s="91" t="e">
        <f t="shared" ca="1" si="26"/>
        <v>#N/A</v>
      </c>
      <c r="AD146" s="92" t="e">
        <f t="shared" ca="1" si="40"/>
        <v>#N/A</v>
      </c>
      <c r="AE146" s="91" t="e">
        <f t="shared" ca="1" si="41"/>
        <v>#N/A</v>
      </c>
      <c r="AF146" s="92" t="e">
        <f t="shared" ca="1" si="42"/>
        <v>#N/A</v>
      </c>
      <c r="AG146" s="91" t="e">
        <f t="shared" ca="1" si="42"/>
        <v>#N/A</v>
      </c>
      <c r="AH146" s="91" t="e">
        <f t="shared" ca="1" si="43"/>
        <v>#N/A</v>
      </c>
      <c r="AI146" s="93" t="e">
        <f t="shared" ca="1" si="44"/>
        <v>#N/A</v>
      </c>
      <c r="AJ146" s="91" t="e">
        <f t="shared" ca="1" si="32"/>
        <v>#N/A</v>
      </c>
      <c r="AK146" s="91" t="e">
        <f t="shared" ca="1" si="33"/>
        <v>#N/A</v>
      </c>
    </row>
    <row r="147" spans="1:37" ht="25.5" customHeight="1" x14ac:dyDescent="0.25">
      <c r="A147" s="51">
        <f>'OSNOVNA PLAČA'!A141</f>
        <v>132</v>
      </c>
      <c r="B147" s="159" t="str">
        <f>IF(LEN('OSNOVNA PLAČA'!B141)&gt;0,'OSNOVNA PLAČA'!B141,"")</f>
        <v>A132</v>
      </c>
      <c r="C147" s="52">
        <f>IF(LEN(B147)&gt;0,'OSNOVNA PLAČA'!C141,"")</f>
        <v>0</v>
      </c>
      <c r="D147" s="54">
        <f>IF(LEN(B147)&gt;0,'OSNOVNA PLAČA'!D141,"")</f>
        <v>0</v>
      </c>
      <c r="E147" s="175">
        <f>IF(LEN(B147)&gt;0,SUM('OBRAČUNANA OSNOVNA PLAČA'!E141:J141),"")</f>
        <v>0</v>
      </c>
      <c r="F147" s="55"/>
      <c r="G147" s="55"/>
      <c r="H147" s="55"/>
      <c r="I147" s="55"/>
      <c r="J147" s="55"/>
      <c r="K147" s="176">
        <f t="shared" si="34"/>
        <v>0</v>
      </c>
      <c r="L147" s="120">
        <f t="shared" si="35"/>
        <v>0</v>
      </c>
      <c r="M147" s="120">
        <f t="shared" si="36"/>
        <v>0</v>
      </c>
      <c r="N147" s="120">
        <f t="shared" si="37"/>
        <v>0</v>
      </c>
      <c r="O147" s="120">
        <f t="shared" si="38"/>
        <v>0</v>
      </c>
      <c r="P147" s="177">
        <f t="shared" si="39"/>
        <v>0</v>
      </c>
      <c r="Q147" s="177">
        <f>IF(LEN(B147)&gt;0,2*'OSNOVNA PLAČA'!E141,"")</f>
        <v>0</v>
      </c>
      <c r="R147" s="178"/>
      <c r="AA147" s="157">
        <f>ROW()</f>
        <v>147</v>
      </c>
      <c r="AB147" s="91" t="e">
        <f t="shared" ca="1" si="25"/>
        <v>#N/A</v>
      </c>
      <c r="AC147" s="91" t="e">
        <f t="shared" ca="1" si="26"/>
        <v>#N/A</v>
      </c>
      <c r="AD147" s="92" t="e">
        <f t="shared" ca="1" si="40"/>
        <v>#N/A</v>
      </c>
      <c r="AE147" s="91" t="e">
        <f t="shared" ca="1" si="41"/>
        <v>#N/A</v>
      </c>
      <c r="AF147" s="92" t="e">
        <f t="shared" ca="1" si="42"/>
        <v>#N/A</v>
      </c>
      <c r="AG147" s="91" t="e">
        <f t="shared" ca="1" si="42"/>
        <v>#N/A</v>
      </c>
      <c r="AH147" s="91" t="e">
        <f t="shared" ca="1" si="43"/>
        <v>#N/A</v>
      </c>
      <c r="AI147" s="93" t="e">
        <f t="shared" ca="1" si="44"/>
        <v>#N/A</v>
      </c>
      <c r="AJ147" s="91" t="e">
        <f t="shared" ca="1" si="32"/>
        <v>#N/A</v>
      </c>
      <c r="AK147" s="91" t="e">
        <f t="shared" ca="1" si="33"/>
        <v>#N/A</v>
      </c>
    </row>
    <row r="148" spans="1:37" ht="25.5" customHeight="1" x14ac:dyDescent="0.25">
      <c r="A148" s="51">
        <f>'OSNOVNA PLAČA'!A142</f>
        <v>133</v>
      </c>
      <c r="B148" s="159" t="str">
        <f>IF(LEN('OSNOVNA PLAČA'!B142)&gt;0,'OSNOVNA PLAČA'!B142,"")</f>
        <v>A133</v>
      </c>
      <c r="C148" s="52">
        <f>IF(LEN(B148)&gt;0,'OSNOVNA PLAČA'!C142,"")</f>
        <v>0</v>
      </c>
      <c r="D148" s="54">
        <f>IF(LEN(B148)&gt;0,'OSNOVNA PLAČA'!D142,"")</f>
        <v>0</v>
      </c>
      <c r="E148" s="175">
        <f>IF(LEN(B148)&gt;0,SUM('OBRAČUNANA OSNOVNA PLAČA'!E142:J142),"")</f>
        <v>0</v>
      </c>
      <c r="F148" s="55"/>
      <c r="G148" s="55"/>
      <c r="H148" s="55"/>
      <c r="I148" s="55"/>
      <c r="J148" s="55"/>
      <c r="K148" s="176">
        <f t="shared" si="34"/>
        <v>0</v>
      </c>
      <c r="L148" s="120">
        <f t="shared" si="35"/>
        <v>0</v>
      </c>
      <c r="M148" s="120">
        <f t="shared" si="36"/>
        <v>0</v>
      </c>
      <c r="N148" s="120">
        <f t="shared" si="37"/>
        <v>0</v>
      </c>
      <c r="O148" s="120">
        <f t="shared" si="38"/>
        <v>0</v>
      </c>
      <c r="P148" s="177">
        <f t="shared" si="39"/>
        <v>0</v>
      </c>
      <c r="Q148" s="177">
        <f>IF(LEN(B148)&gt;0,2*'OSNOVNA PLAČA'!E142,"")</f>
        <v>0</v>
      </c>
      <c r="R148" s="178"/>
      <c r="AA148" s="157">
        <f>ROW()</f>
        <v>148</v>
      </c>
      <c r="AB148" s="91" t="e">
        <f t="shared" ca="1" si="25"/>
        <v>#N/A</v>
      </c>
      <c r="AC148" s="91" t="e">
        <f t="shared" ca="1" si="26"/>
        <v>#N/A</v>
      </c>
      <c r="AD148" s="92" t="e">
        <f t="shared" ca="1" si="40"/>
        <v>#N/A</v>
      </c>
      <c r="AE148" s="91" t="e">
        <f t="shared" ca="1" si="41"/>
        <v>#N/A</v>
      </c>
      <c r="AF148" s="92" t="e">
        <f t="shared" ca="1" si="42"/>
        <v>#N/A</v>
      </c>
      <c r="AG148" s="91" t="e">
        <f t="shared" ca="1" si="42"/>
        <v>#N/A</v>
      </c>
      <c r="AH148" s="91" t="e">
        <f t="shared" ca="1" si="43"/>
        <v>#N/A</v>
      </c>
      <c r="AI148" s="93" t="e">
        <f t="shared" ca="1" si="44"/>
        <v>#N/A</v>
      </c>
      <c r="AJ148" s="91" t="e">
        <f t="shared" ca="1" si="32"/>
        <v>#N/A</v>
      </c>
      <c r="AK148" s="91" t="e">
        <f t="shared" ca="1" si="33"/>
        <v>#N/A</v>
      </c>
    </row>
    <row r="149" spans="1:37" ht="25.5" customHeight="1" x14ac:dyDescent="0.25">
      <c r="A149" s="51">
        <f>'OSNOVNA PLAČA'!A143</f>
        <v>134</v>
      </c>
      <c r="B149" s="159" t="str">
        <f>IF(LEN('OSNOVNA PLAČA'!B143)&gt;0,'OSNOVNA PLAČA'!B143,"")</f>
        <v>A134</v>
      </c>
      <c r="C149" s="52">
        <f>IF(LEN(B149)&gt;0,'OSNOVNA PLAČA'!C143,"")</f>
        <v>0</v>
      </c>
      <c r="D149" s="54">
        <f>IF(LEN(B149)&gt;0,'OSNOVNA PLAČA'!D143,"")</f>
        <v>0</v>
      </c>
      <c r="E149" s="175">
        <f>IF(LEN(B149)&gt;0,SUM('OBRAČUNANA OSNOVNA PLAČA'!E143:J143),"")</f>
        <v>0</v>
      </c>
      <c r="F149" s="55"/>
      <c r="G149" s="55"/>
      <c r="H149" s="55"/>
      <c r="I149" s="55"/>
      <c r="J149" s="55"/>
      <c r="K149" s="176">
        <f t="shared" si="34"/>
        <v>0</v>
      </c>
      <c r="L149" s="120">
        <f t="shared" si="35"/>
        <v>0</v>
      </c>
      <c r="M149" s="120">
        <f t="shared" si="36"/>
        <v>0</v>
      </c>
      <c r="N149" s="120">
        <f t="shared" si="37"/>
        <v>0</v>
      </c>
      <c r="O149" s="120">
        <f t="shared" si="38"/>
        <v>0</v>
      </c>
      <c r="P149" s="177">
        <f t="shared" si="39"/>
        <v>0</v>
      </c>
      <c r="Q149" s="177">
        <f>IF(LEN(B149)&gt;0,2*'OSNOVNA PLAČA'!E143,"")</f>
        <v>0</v>
      </c>
      <c r="R149" s="178"/>
      <c r="AA149" s="157">
        <f>ROW()</f>
        <v>149</v>
      </c>
      <c r="AB149" s="91" t="e">
        <f t="shared" ca="1" si="25"/>
        <v>#N/A</v>
      </c>
      <c r="AC149" s="91" t="e">
        <f t="shared" ca="1" si="26"/>
        <v>#N/A</v>
      </c>
      <c r="AD149" s="92" t="e">
        <f t="shared" ca="1" si="40"/>
        <v>#N/A</v>
      </c>
      <c r="AE149" s="91" t="e">
        <f t="shared" ca="1" si="41"/>
        <v>#N/A</v>
      </c>
      <c r="AF149" s="92" t="e">
        <f t="shared" ca="1" si="42"/>
        <v>#N/A</v>
      </c>
      <c r="AG149" s="91" t="e">
        <f t="shared" ca="1" si="42"/>
        <v>#N/A</v>
      </c>
      <c r="AH149" s="91" t="e">
        <f t="shared" ca="1" si="43"/>
        <v>#N/A</v>
      </c>
      <c r="AI149" s="93" t="e">
        <f t="shared" ca="1" si="44"/>
        <v>#N/A</v>
      </c>
      <c r="AJ149" s="91" t="e">
        <f t="shared" ca="1" si="32"/>
        <v>#N/A</v>
      </c>
      <c r="AK149" s="91" t="e">
        <f t="shared" ca="1" si="33"/>
        <v>#N/A</v>
      </c>
    </row>
    <row r="150" spans="1:37" ht="25.5" customHeight="1" x14ac:dyDescent="0.25">
      <c r="A150" s="51">
        <f>'OSNOVNA PLAČA'!A144</f>
        <v>135</v>
      </c>
      <c r="B150" s="159" t="str">
        <f>IF(LEN('OSNOVNA PLAČA'!B144)&gt;0,'OSNOVNA PLAČA'!B144,"")</f>
        <v>A135</v>
      </c>
      <c r="C150" s="52">
        <f>IF(LEN(B150)&gt;0,'OSNOVNA PLAČA'!C144,"")</f>
        <v>0</v>
      </c>
      <c r="D150" s="54">
        <f>IF(LEN(B150)&gt;0,'OSNOVNA PLAČA'!D144,"")</f>
        <v>0</v>
      </c>
      <c r="E150" s="175">
        <f>IF(LEN(B150)&gt;0,SUM('OBRAČUNANA OSNOVNA PLAČA'!E144:J144),"")</f>
        <v>0</v>
      </c>
      <c r="F150" s="55"/>
      <c r="G150" s="55"/>
      <c r="H150" s="55"/>
      <c r="I150" s="55"/>
      <c r="J150" s="55"/>
      <c r="K150" s="176">
        <f t="shared" si="34"/>
        <v>0</v>
      </c>
      <c r="L150" s="120">
        <f t="shared" si="35"/>
        <v>0</v>
      </c>
      <c r="M150" s="120">
        <f t="shared" si="36"/>
        <v>0</v>
      </c>
      <c r="N150" s="120">
        <f t="shared" si="37"/>
        <v>0</v>
      </c>
      <c r="O150" s="120">
        <f t="shared" si="38"/>
        <v>0</v>
      </c>
      <c r="P150" s="177">
        <f t="shared" si="39"/>
        <v>0</v>
      </c>
      <c r="Q150" s="177">
        <f>IF(LEN(B150)&gt;0,2*'OSNOVNA PLAČA'!E144,"")</f>
        <v>0</v>
      </c>
      <c r="R150" s="178"/>
      <c r="AA150" s="157">
        <f>ROW()</f>
        <v>150</v>
      </c>
      <c r="AB150" s="91" t="e">
        <f t="shared" ca="1" si="25"/>
        <v>#N/A</v>
      </c>
      <c r="AC150" s="91" t="e">
        <f t="shared" ca="1" si="26"/>
        <v>#N/A</v>
      </c>
      <c r="AD150" s="92" t="e">
        <f t="shared" ca="1" si="40"/>
        <v>#N/A</v>
      </c>
      <c r="AE150" s="91" t="e">
        <f t="shared" ca="1" si="41"/>
        <v>#N/A</v>
      </c>
      <c r="AF150" s="92" t="e">
        <f t="shared" ca="1" si="42"/>
        <v>#N/A</v>
      </c>
      <c r="AG150" s="91" t="e">
        <f t="shared" ca="1" si="42"/>
        <v>#N/A</v>
      </c>
      <c r="AH150" s="91" t="e">
        <f t="shared" ca="1" si="43"/>
        <v>#N/A</v>
      </c>
      <c r="AI150" s="93" t="e">
        <f t="shared" ca="1" si="44"/>
        <v>#N/A</v>
      </c>
      <c r="AJ150" s="91" t="e">
        <f t="shared" ca="1" si="32"/>
        <v>#N/A</v>
      </c>
      <c r="AK150" s="91" t="e">
        <f t="shared" ca="1" si="33"/>
        <v>#N/A</v>
      </c>
    </row>
    <row r="151" spans="1:37" ht="25.5" customHeight="1" x14ac:dyDescent="0.25">
      <c r="A151" s="51">
        <f>'OSNOVNA PLAČA'!A145</f>
        <v>136</v>
      </c>
      <c r="B151" s="159" t="str">
        <f>IF(LEN('OSNOVNA PLAČA'!B145)&gt;0,'OSNOVNA PLAČA'!B145,"")</f>
        <v>A136</v>
      </c>
      <c r="C151" s="52">
        <f>IF(LEN(B151)&gt;0,'OSNOVNA PLAČA'!C145,"")</f>
        <v>0</v>
      </c>
      <c r="D151" s="54">
        <f>IF(LEN(B151)&gt;0,'OSNOVNA PLAČA'!D145,"")</f>
        <v>0</v>
      </c>
      <c r="E151" s="175">
        <f>IF(LEN(B151)&gt;0,SUM('OBRAČUNANA OSNOVNA PLAČA'!E145:J145),"")</f>
        <v>0</v>
      </c>
      <c r="F151" s="55"/>
      <c r="G151" s="55"/>
      <c r="H151" s="55"/>
      <c r="I151" s="55"/>
      <c r="J151" s="55"/>
      <c r="K151" s="176">
        <f t="shared" si="34"/>
        <v>0</v>
      </c>
      <c r="L151" s="120">
        <f t="shared" si="35"/>
        <v>0</v>
      </c>
      <c r="M151" s="120">
        <f t="shared" si="36"/>
        <v>0</v>
      </c>
      <c r="N151" s="120">
        <f t="shared" si="37"/>
        <v>0</v>
      </c>
      <c r="O151" s="120">
        <f t="shared" si="38"/>
        <v>0</v>
      </c>
      <c r="P151" s="177">
        <f t="shared" si="39"/>
        <v>0</v>
      </c>
      <c r="Q151" s="177">
        <f>IF(LEN(B151)&gt;0,2*'OSNOVNA PLAČA'!E145,"")</f>
        <v>0</v>
      </c>
      <c r="R151" s="178"/>
      <c r="AA151" s="157">
        <f>ROW()</f>
        <v>151</v>
      </c>
      <c r="AB151" s="91" t="e">
        <f t="shared" ca="1" si="25"/>
        <v>#N/A</v>
      </c>
      <c r="AC151" s="91" t="e">
        <f t="shared" ca="1" si="26"/>
        <v>#N/A</v>
      </c>
      <c r="AD151" s="92" t="e">
        <f t="shared" ca="1" si="40"/>
        <v>#N/A</v>
      </c>
      <c r="AE151" s="91" t="e">
        <f t="shared" ca="1" si="41"/>
        <v>#N/A</v>
      </c>
      <c r="AF151" s="92" t="e">
        <f t="shared" ca="1" si="42"/>
        <v>#N/A</v>
      </c>
      <c r="AG151" s="91" t="e">
        <f t="shared" ca="1" si="42"/>
        <v>#N/A</v>
      </c>
      <c r="AH151" s="91" t="e">
        <f t="shared" ca="1" si="43"/>
        <v>#N/A</v>
      </c>
      <c r="AI151" s="93" t="e">
        <f t="shared" ca="1" si="44"/>
        <v>#N/A</v>
      </c>
      <c r="AJ151" s="91" t="e">
        <f t="shared" ca="1" si="32"/>
        <v>#N/A</v>
      </c>
      <c r="AK151" s="91" t="e">
        <f t="shared" ca="1" si="33"/>
        <v>#N/A</v>
      </c>
    </row>
    <row r="152" spans="1:37" ht="25.5" customHeight="1" x14ac:dyDescent="0.25">
      <c r="A152" s="51">
        <f>'OSNOVNA PLAČA'!A146</f>
        <v>137</v>
      </c>
      <c r="B152" s="159" t="str">
        <f>IF(LEN('OSNOVNA PLAČA'!B146)&gt;0,'OSNOVNA PLAČA'!B146,"")</f>
        <v>A137</v>
      </c>
      <c r="C152" s="52">
        <f>IF(LEN(B152)&gt;0,'OSNOVNA PLAČA'!C146,"")</f>
        <v>0</v>
      </c>
      <c r="D152" s="54">
        <f>IF(LEN(B152)&gt;0,'OSNOVNA PLAČA'!D146,"")</f>
        <v>0</v>
      </c>
      <c r="E152" s="175">
        <f>IF(LEN(B152)&gt;0,SUM('OBRAČUNANA OSNOVNA PLAČA'!E146:J146),"")</f>
        <v>0</v>
      </c>
      <c r="F152" s="55"/>
      <c r="G152" s="55"/>
      <c r="H152" s="55"/>
      <c r="I152" s="55"/>
      <c r="J152" s="55"/>
      <c r="K152" s="176">
        <f t="shared" si="34"/>
        <v>0</v>
      </c>
      <c r="L152" s="120">
        <f t="shared" si="35"/>
        <v>0</v>
      </c>
      <c r="M152" s="120">
        <f t="shared" si="36"/>
        <v>0</v>
      </c>
      <c r="N152" s="120">
        <f t="shared" si="37"/>
        <v>0</v>
      </c>
      <c r="O152" s="120">
        <f t="shared" si="38"/>
        <v>0</v>
      </c>
      <c r="P152" s="177">
        <f t="shared" si="39"/>
        <v>0</v>
      </c>
      <c r="Q152" s="177">
        <f>IF(LEN(B152)&gt;0,2*'OSNOVNA PLAČA'!E146,"")</f>
        <v>0</v>
      </c>
      <c r="R152" s="178"/>
      <c r="AA152" s="157">
        <f>ROW()</f>
        <v>152</v>
      </c>
      <c r="AB152" s="91" t="e">
        <f t="shared" ca="1" si="25"/>
        <v>#N/A</v>
      </c>
      <c r="AC152" s="91" t="e">
        <f t="shared" ca="1" si="26"/>
        <v>#N/A</v>
      </c>
      <c r="AD152" s="92" t="e">
        <f t="shared" ca="1" si="40"/>
        <v>#N/A</v>
      </c>
      <c r="AE152" s="91" t="e">
        <f t="shared" ca="1" si="41"/>
        <v>#N/A</v>
      </c>
      <c r="AF152" s="92" t="e">
        <f t="shared" ca="1" si="42"/>
        <v>#N/A</v>
      </c>
      <c r="AG152" s="91" t="e">
        <f t="shared" ca="1" si="42"/>
        <v>#N/A</v>
      </c>
      <c r="AH152" s="91" t="e">
        <f t="shared" ca="1" si="43"/>
        <v>#N/A</v>
      </c>
      <c r="AI152" s="93" t="e">
        <f t="shared" ca="1" si="44"/>
        <v>#N/A</v>
      </c>
      <c r="AJ152" s="91" t="e">
        <f t="shared" ca="1" si="32"/>
        <v>#N/A</v>
      </c>
      <c r="AK152" s="91" t="e">
        <f t="shared" ca="1" si="33"/>
        <v>#N/A</v>
      </c>
    </row>
    <row r="153" spans="1:37" ht="25.5" customHeight="1" x14ac:dyDescent="0.25">
      <c r="A153" s="51">
        <f>'OSNOVNA PLAČA'!A147</f>
        <v>138</v>
      </c>
      <c r="B153" s="159" t="str">
        <f>IF(LEN('OSNOVNA PLAČA'!B147)&gt;0,'OSNOVNA PLAČA'!B147,"")</f>
        <v>A138</v>
      </c>
      <c r="C153" s="52">
        <f>IF(LEN(B153)&gt;0,'OSNOVNA PLAČA'!C147,"")</f>
        <v>0</v>
      </c>
      <c r="D153" s="54">
        <f>IF(LEN(B153)&gt;0,'OSNOVNA PLAČA'!D147,"")</f>
        <v>0</v>
      </c>
      <c r="E153" s="175">
        <f>IF(LEN(B153)&gt;0,SUM('OBRAČUNANA OSNOVNA PLAČA'!E147:J147),"")</f>
        <v>0</v>
      </c>
      <c r="F153" s="55"/>
      <c r="G153" s="55"/>
      <c r="H153" s="55"/>
      <c r="I153" s="55"/>
      <c r="J153" s="55"/>
      <c r="K153" s="176">
        <f t="shared" si="34"/>
        <v>0</v>
      </c>
      <c r="L153" s="120">
        <f t="shared" si="35"/>
        <v>0</v>
      </c>
      <c r="M153" s="120">
        <f t="shared" si="36"/>
        <v>0</v>
      </c>
      <c r="N153" s="120">
        <f t="shared" si="37"/>
        <v>0</v>
      </c>
      <c r="O153" s="120">
        <f t="shared" si="38"/>
        <v>0</v>
      </c>
      <c r="P153" s="177">
        <f t="shared" si="39"/>
        <v>0</v>
      </c>
      <c r="Q153" s="177">
        <f>IF(LEN(B153)&gt;0,2*'OSNOVNA PLAČA'!E147,"")</f>
        <v>0</v>
      </c>
      <c r="R153" s="178"/>
      <c r="AA153" s="157">
        <f>ROW()</f>
        <v>153</v>
      </c>
      <c r="AB153" s="91" t="e">
        <f t="shared" ca="1" si="25"/>
        <v>#N/A</v>
      </c>
      <c r="AC153" s="91" t="e">
        <f t="shared" ca="1" si="26"/>
        <v>#N/A</v>
      </c>
      <c r="AD153" s="92" t="e">
        <f t="shared" ca="1" si="40"/>
        <v>#N/A</v>
      </c>
      <c r="AE153" s="91" t="e">
        <f t="shared" ca="1" si="41"/>
        <v>#N/A</v>
      </c>
      <c r="AF153" s="92" t="e">
        <f t="shared" ca="1" si="42"/>
        <v>#N/A</v>
      </c>
      <c r="AG153" s="91" t="e">
        <f t="shared" ca="1" si="42"/>
        <v>#N/A</v>
      </c>
      <c r="AH153" s="91" t="e">
        <f t="shared" ca="1" si="43"/>
        <v>#N/A</v>
      </c>
      <c r="AI153" s="93" t="e">
        <f t="shared" ca="1" si="44"/>
        <v>#N/A</v>
      </c>
      <c r="AJ153" s="91" t="e">
        <f t="shared" ca="1" si="32"/>
        <v>#N/A</v>
      </c>
      <c r="AK153" s="91" t="e">
        <f t="shared" ca="1" si="33"/>
        <v>#N/A</v>
      </c>
    </row>
    <row r="154" spans="1:37" ht="25.5" customHeight="1" x14ac:dyDescent="0.25">
      <c r="A154" s="51">
        <f>'OSNOVNA PLAČA'!A148</f>
        <v>139</v>
      </c>
      <c r="B154" s="159" t="str">
        <f>IF(LEN('OSNOVNA PLAČA'!B148)&gt;0,'OSNOVNA PLAČA'!B148,"")</f>
        <v>A139</v>
      </c>
      <c r="C154" s="52">
        <f>IF(LEN(B154)&gt;0,'OSNOVNA PLAČA'!C148,"")</f>
        <v>0</v>
      </c>
      <c r="D154" s="54">
        <f>IF(LEN(B154)&gt;0,'OSNOVNA PLAČA'!D148,"")</f>
        <v>0</v>
      </c>
      <c r="E154" s="175">
        <f>IF(LEN(B154)&gt;0,SUM('OBRAČUNANA OSNOVNA PLAČA'!E148:J148),"")</f>
        <v>0</v>
      </c>
      <c r="F154" s="55"/>
      <c r="G154" s="55"/>
      <c r="H154" s="55"/>
      <c r="I154" s="55"/>
      <c r="J154" s="55"/>
      <c r="K154" s="176">
        <f t="shared" si="34"/>
        <v>0</v>
      </c>
      <c r="L154" s="120">
        <f t="shared" si="35"/>
        <v>0</v>
      </c>
      <c r="M154" s="120">
        <f t="shared" si="36"/>
        <v>0</v>
      </c>
      <c r="N154" s="120">
        <f t="shared" si="37"/>
        <v>0</v>
      </c>
      <c r="O154" s="120">
        <f t="shared" si="38"/>
        <v>0</v>
      </c>
      <c r="P154" s="177">
        <f t="shared" si="39"/>
        <v>0</v>
      </c>
      <c r="Q154" s="177">
        <f>IF(LEN(B154)&gt;0,2*'OSNOVNA PLAČA'!E148,"")</f>
        <v>0</v>
      </c>
      <c r="R154" s="178"/>
      <c r="AA154" s="157">
        <f>ROW()</f>
        <v>154</v>
      </c>
      <c r="AB154" s="91" t="e">
        <f t="shared" ca="1" si="25"/>
        <v>#N/A</v>
      </c>
      <c r="AC154" s="91" t="e">
        <f t="shared" ca="1" si="26"/>
        <v>#N/A</v>
      </c>
      <c r="AD154" s="92" t="e">
        <f t="shared" ca="1" si="40"/>
        <v>#N/A</v>
      </c>
      <c r="AE154" s="91" t="e">
        <f t="shared" ca="1" si="41"/>
        <v>#N/A</v>
      </c>
      <c r="AF154" s="92" t="e">
        <f t="shared" ca="1" si="42"/>
        <v>#N/A</v>
      </c>
      <c r="AG154" s="91" t="e">
        <f t="shared" ca="1" si="42"/>
        <v>#N/A</v>
      </c>
      <c r="AH154" s="91" t="e">
        <f t="shared" ca="1" si="43"/>
        <v>#N/A</v>
      </c>
      <c r="AI154" s="93" t="e">
        <f t="shared" ca="1" si="44"/>
        <v>#N/A</v>
      </c>
      <c r="AJ154" s="91" t="e">
        <f t="shared" ca="1" si="32"/>
        <v>#N/A</v>
      </c>
      <c r="AK154" s="91" t="e">
        <f t="shared" ca="1" si="33"/>
        <v>#N/A</v>
      </c>
    </row>
    <row r="155" spans="1:37" ht="25.5" customHeight="1" x14ac:dyDescent="0.25">
      <c r="A155" s="51">
        <f>'OSNOVNA PLAČA'!A149</f>
        <v>140</v>
      </c>
      <c r="B155" s="159" t="str">
        <f>IF(LEN('OSNOVNA PLAČA'!B149)&gt;0,'OSNOVNA PLAČA'!B149,"")</f>
        <v>A140</v>
      </c>
      <c r="C155" s="52">
        <f>IF(LEN(B155)&gt;0,'OSNOVNA PLAČA'!C149,"")</f>
        <v>0</v>
      </c>
      <c r="D155" s="54">
        <f>IF(LEN(B155)&gt;0,'OSNOVNA PLAČA'!D149,"")</f>
        <v>0</v>
      </c>
      <c r="E155" s="175">
        <f>IF(LEN(B155)&gt;0,SUM('OBRAČUNANA OSNOVNA PLAČA'!E149:J149),"")</f>
        <v>0</v>
      </c>
      <c r="F155" s="55"/>
      <c r="G155" s="55"/>
      <c r="H155" s="55"/>
      <c r="I155" s="55"/>
      <c r="J155" s="55"/>
      <c r="K155" s="176">
        <f t="shared" si="34"/>
        <v>0</v>
      </c>
      <c r="L155" s="120">
        <f t="shared" si="35"/>
        <v>0</v>
      </c>
      <c r="M155" s="120">
        <f t="shared" si="36"/>
        <v>0</v>
      </c>
      <c r="N155" s="120">
        <f t="shared" si="37"/>
        <v>0</v>
      </c>
      <c r="O155" s="120">
        <f t="shared" si="38"/>
        <v>0</v>
      </c>
      <c r="P155" s="177">
        <f t="shared" si="39"/>
        <v>0</v>
      </c>
      <c r="Q155" s="177">
        <f>IF(LEN(B155)&gt;0,2*'OSNOVNA PLAČA'!E149,"")</f>
        <v>0</v>
      </c>
      <c r="R155" s="178"/>
      <c r="AA155" s="157">
        <f>ROW()</f>
        <v>155</v>
      </c>
      <c r="AB155" s="91" t="e">
        <f t="shared" ca="1" si="25"/>
        <v>#N/A</v>
      </c>
      <c r="AC155" s="91" t="e">
        <f t="shared" ca="1" si="26"/>
        <v>#N/A</v>
      </c>
      <c r="AD155" s="92" t="e">
        <f t="shared" ca="1" si="40"/>
        <v>#N/A</v>
      </c>
      <c r="AE155" s="91" t="e">
        <f t="shared" ca="1" si="41"/>
        <v>#N/A</v>
      </c>
      <c r="AF155" s="92" t="e">
        <f t="shared" ca="1" si="42"/>
        <v>#N/A</v>
      </c>
      <c r="AG155" s="91" t="e">
        <f t="shared" ca="1" si="42"/>
        <v>#N/A</v>
      </c>
      <c r="AH155" s="91" t="e">
        <f t="shared" ca="1" si="43"/>
        <v>#N/A</v>
      </c>
      <c r="AI155" s="93" t="e">
        <f t="shared" ca="1" si="44"/>
        <v>#N/A</v>
      </c>
      <c r="AJ155" s="91" t="e">
        <f t="shared" ca="1" si="32"/>
        <v>#N/A</v>
      </c>
      <c r="AK155" s="91" t="e">
        <f t="shared" ca="1" si="33"/>
        <v>#N/A</v>
      </c>
    </row>
    <row r="156" spans="1:37" ht="25.5" customHeight="1" x14ac:dyDescent="0.25">
      <c r="A156" s="51">
        <f>'OSNOVNA PLAČA'!A150</f>
        <v>141</v>
      </c>
      <c r="B156" s="159" t="str">
        <f>IF(LEN('OSNOVNA PLAČA'!B150)&gt;0,'OSNOVNA PLAČA'!B150,"")</f>
        <v>A141</v>
      </c>
      <c r="C156" s="52">
        <f>IF(LEN(B156)&gt;0,'OSNOVNA PLAČA'!C150,"")</f>
        <v>0</v>
      </c>
      <c r="D156" s="54">
        <f>IF(LEN(B156)&gt;0,'OSNOVNA PLAČA'!D150,"")</f>
        <v>0</v>
      </c>
      <c r="E156" s="175">
        <f>IF(LEN(B156)&gt;0,SUM('OBRAČUNANA OSNOVNA PLAČA'!E150:J150),"")</f>
        <v>0</v>
      </c>
      <c r="F156" s="55"/>
      <c r="G156" s="55"/>
      <c r="H156" s="55"/>
      <c r="I156" s="55"/>
      <c r="J156" s="55"/>
      <c r="K156" s="176">
        <f t="shared" si="34"/>
        <v>0</v>
      </c>
      <c r="L156" s="120">
        <f t="shared" si="35"/>
        <v>0</v>
      </c>
      <c r="M156" s="120">
        <f t="shared" si="36"/>
        <v>0</v>
      </c>
      <c r="N156" s="120">
        <f t="shared" si="37"/>
        <v>0</v>
      </c>
      <c r="O156" s="120">
        <f t="shared" si="38"/>
        <v>0</v>
      </c>
      <c r="P156" s="177">
        <f t="shared" si="39"/>
        <v>0</v>
      </c>
      <c r="Q156" s="177">
        <f>IF(LEN(B156)&gt;0,2*'OSNOVNA PLAČA'!E150,"")</f>
        <v>0</v>
      </c>
      <c r="R156" s="178"/>
      <c r="AA156" s="157">
        <f>ROW()</f>
        <v>156</v>
      </c>
      <c r="AB156" s="91" t="e">
        <f t="shared" ca="1" si="25"/>
        <v>#N/A</v>
      </c>
      <c r="AC156" s="91" t="e">
        <f t="shared" ca="1" si="26"/>
        <v>#N/A</v>
      </c>
      <c r="AD156" s="92" t="e">
        <f t="shared" ca="1" si="40"/>
        <v>#N/A</v>
      </c>
      <c r="AE156" s="91" t="e">
        <f t="shared" ca="1" si="41"/>
        <v>#N/A</v>
      </c>
      <c r="AF156" s="92" t="e">
        <f t="shared" ca="1" si="42"/>
        <v>#N/A</v>
      </c>
      <c r="AG156" s="91" t="e">
        <f t="shared" ca="1" si="42"/>
        <v>#N/A</v>
      </c>
      <c r="AH156" s="91" t="e">
        <f t="shared" ca="1" si="43"/>
        <v>#N/A</v>
      </c>
      <c r="AI156" s="93" t="e">
        <f t="shared" ca="1" si="44"/>
        <v>#N/A</v>
      </c>
      <c r="AJ156" s="91" t="e">
        <f t="shared" ca="1" si="32"/>
        <v>#N/A</v>
      </c>
      <c r="AK156" s="91" t="e">
        <f t="shared" ca="1" si="33"/>
        <v>#N/A</v>
      </c>
    </row>
    <row r="157" spans="1:37" ht="25.5" customHeight="1" x14ac:dyDescent="0.25">
      <c r="A157" s="51">
        <f>'OSNOVNA PLAČA'!A151</f>
        <v>142</v>
      </c>
      <c r="B157" s="159" t="str">
        <f>IF(LEN('OSNOVNA PLAČA'!B151)&gt;0,'OSNOVNA PLAČA'!B151,"")</f>
        <v>A142</v>
      </c>
      <c r="C157" s="52">
        <f>IF(LEN(B157)&gt;0,'OSNOVNA PLAČA'!C151,"")</f>
        <v>0</v>
      </c>
      <c r="D157" s="54">
        <f>IF(LEN(B157)&gt;0,'OSNOVNA PLAČA'!D151,"")</f>
        <v>0</v>
      </c>
      <c r="E157" s="175">
        <f>IF(LEN(B157)&gt;0,SUM('OBRAČUNANA OSNOVNA PLAČA'!E151:J151),"")</f>
        <v>0</v>
      </c>
      <c r="F157" s="55"/>
      <c r="G157" s="55"/>
      <c r="H157" s="55"/>
      <c r="I157" s="55"/>
      <c r="J157" s="55"/>
      <c r="K157" s="176">
        <f t="shared" si="34"/>
        <v>0</v>
      </c>
      <c r="L157" s="120">
        <f t="shared" si="35"/>
        <v>0</v>
      </c>
      <c r="M157" s="120">
        <f t="shared" si="36"/>
        <v>0</v>
      </c>
      <c r="N157" s="120">
        <f t="shared" si="37"/>
        <v>0</v>
      </c>
      <c r="O157" s="120">
        <f t="shared" si="38"/>
        <v>0</v>
      </c>
      <c r="P157" s="177">
        <f t="shared" si="39"/>
        <v>0</v>
      </c>
      <c r="Q157" s="177">
        <f>IF(LEN(B157)&gt;0,2*'OSNOVNA PLAČA'!E151,"")</f>
        <v>0</v>
      </c>
      <c r="R157" s="178"/>
      <c r="AA157" s="157">
        <f>ROW()</f>
        <v>157</v>
      </c>
      <c r="AB157" s="91" t="e">
        <f t="shared" ca="1" si="25"/>
        <v>#N/A</v>
      </c>
      <c r="AC157" s="91" t="e">
        <f t="shared" ca="1" si="26"/>
        <v>#N/A</v>
      </c>
      <c r="AD157" s="92" t="e">
        <f t="shared" ca="1" si="40"/>
        <v>#N/A</v>
      </c>
      <c r="AE157" s="91" t="e">
        <f t="shared" ca="1" si="41"/>
        <v>#N/A</v>
      </c>
      <c r="AF157" s="92" t="e">
        <f t="shared" ca="1" si="42"/>
        <v>#N/A</v>
      </c>
      <c r="AG157" s="91" t="e">
        <f t="shared" ca="1" si="42"/>
        <v>#N/A</v>
      </c>
      <c r="AH157" s="91" t="e">
        <f t="shared" ca="1" si="43"/>
        <v>#N/A</v>
      </c>
      <c r="AI157" s="93" t="e">
        <f t="shared" ca="1" si="44"/>
        <v>#N/A</v>
      </c>
      <c r="AJ157" s="91" t="e">
        <f t="shared" ca="1" si="32"/>
        <v>#N/A</v>
      </c>
      <c r="AK157" s="91" t="e">
        <f t="shared" ca="1" si="33"/>
        <v>#N/A</v>
      </c>
    </row>
    <row r="158" spans="1:37" ht="25.5" customHeight="1" x14ac:dyDescent="0.25">
      <c r="A158" s="51">
        <f>'OSNOVNA PLAČA'!A152</f>
        <v>143</v>
      </c>
      <c r="B158" s="159" t="str">
        <f>IF(LEN('OSNOVNA PLAČA'!B152)&gt;0,'OSNOVNA PLAČA'!B152,"")</f>
        <v>A143</v>
      </c>
      <c r="C158" s="52">
        <f>IF(LEN(B158)&gt;0,'OSNOVNA PLAČA'!C152,"")</f>
        <v>0</v>
      </c>
      <c r="D158" s="54">
        <f>IF(LEN(B158)&gt;0,'OSNOVNA PLAČA'!D152,"")</f>
        <v>0</v>
      </c>
      <c r="E158" s="175">
        <f>IF(LEN(B158)&gt;0,SUM('OBRAČUNANA OSNOVNA PLAČA'!E152:J152),"")</f>
        <v>0</v>
      </c>
      <c r="F158" s="55"/>
      <c r="G158" s="55"/>
      <c r="H158" s="55"/>
      <c r="I158" s="55"/>
      <c r="J158" s="55"/>
      <c r="K158" s="176">
        <f t="shared" si="34"/>
        <v>0</v>
      </c>
      <c r="L158" s="120">
        <f t="shared" si="35"/>
        <v>0</v>
      </c>
      <c r="M158" s="120">
        <f t="shared" si="36"/>
        <v>0</v>
      </c>
      <c r="N158" s="120">
        <f t="shared" si="37"/>
        <v>0</v>
      </c>
      <c r="O158" s="120">
        <f t="shared" si="38"/>
        <v>0</v>
      </c>
      <c r="P158" s="177">
        <f t="shared" si="39"/>
        <v>0</v>
      </c>
      <c r="Q158" s="177">
        <f>IF(LEN(B158)&gt;0,2*'OSNOVNA PLAČA'!E152,"")</f>
        <v>0</v>
      </c>
      <c r="R158" s="178"/>
      <c r="AA158" s="157">
        <f>ROW()</f>
        <v>158</v>
      </c>
      <c r="AB158" s="91" t="e">
        <f t="shared" ca="1" si="25"/>
        <v>#N/A</v>
      </c>
      <c r="AC158" s="91" t="e">
        <f t="shared" ca="1" si="26"/>
        <v>#N/A</v>
      </c>
      <c r="AD158" s="92" t="e">
        <f t="shared" ca="1" si="40"/>
        <v>#N/A</v>
      </c>
      <c r="AE158" s="91" t="e">
        <f t="shared" ca="1" si="41"/>
        <v>#N/A</v>
      </c>
      <c r="AF158" s="92" t="e">
        <f t="shared" ca="1" si="42"/>
        <v>#N/A</v>
      </c>
      <c r="AG158" s="91" t="e">
        <f t="shared" ca="1" si="42"/>
        <v>#N/A</v>
      </c>
      <c r="AH158" s="91" t="e">
        <f t="shared" ca="1" si="43"/>
        <v>#N/A</v>
      </c>
      <c r="AI158" s="93" t="e">
        <f t="shared" ca="1" si="44"/>
        <v>#N/A</v>
      </c>
      <c r="AJ158" s="91" t="e">
        <f t="shared" ca="1" si="32"/>
        <v>#N/A</v>
      </c>
      <c r="AK158" s="91" t="e">
        <f t="shared" ca="1" si="33"/>
        <v>#N/A</v>
      </c>
    </row>
    <row r="159" spans="1:37" ht="25.5" customHeight="1" x14ac:dyDescent="0.25">
      <c r="A159" s="51">
        <f>'OSNOVNA PLAČA'!A153</f>
        <v>144</v>
      </c>
      <c r="B159" s="159" t="str">
        <f>IF(LEN('OSNOVNA PLAČA'!B153)&gt;0,'OSNOVNA PLAČA'!B153,"")</f>
        <v>A144</v>
      </c>
      <c r="C159" s="52">
        <f>IF(LEN(B159)&gt;0,'OSNOVNA PLAČA'!C153,"")</f>
        <v>0</v>
      </c>
      <c r="D159" s="54">
        <f>IF(LEN(B159)&gt;0,'OSNOVNA PLAČA'!D153,"")</f>
        <v>0</v>
      </c>
      <c r="E159" s="175">
        <f>IF(LEN(B159)&gt;0,SUM('OBRAČUNANA OSNOVNA PLAČA'!E153:J153),"")</f>
        <v>0</v>
      </c>
      <c r="F159" s="55"/>
      <c r="G159" s="55"/>
      <c r="H159" s="55"/>
      <c r="I159" s="55"/>
      <c r="J159" s="55"/>
      <c r="K159" s="176">
        <f t="shared" si="34"/>
        <v>0</v>
      </c>
      <c r="L159" s="120">
        <f t="shared" si="35"/>
        <v>0</v>
      </c>
      <c r="M159" s="120">
        <f t="shared" si="36"/>
        <v>0</v>
      </c>
      <c r="N159" s="120">
        <f t="shared" si="37"/>
        <v>0</v>
      </c>
      <c r="O159" s="120">
        <f t="shared" si="38"/>
        <v>0</v>
      </c>
      <c r="P159" s="177">
        <f t="shared" si="39"/>
        <v>0</v>
      </c>
      <c r="Q159" s="177">
        <f>IF(LEN(B159)&gt;0,2*'OSNOVNA PLAČA'!E153,"")</f>
        <v>0</v>
      </c>
      <c r="R159" s="178"/>
      <c r="AA159" s="157">
        <f>ROW()</f>
        <v>159</v>
      </c>
      <c r="AB159" s="91" t="e">
        <f t="shared" ca="1" si="25"/>
        <v>#N/A</v>
      </c>
      <c r="AC159" s="91" t="e">
        <f t="shared" ca="1" si="26"/>
        <v>#N/A</v>
      </c>
      <c r="AD159" s="92" t="e">
        <f t="shared" ca="1" si="40"/>
        <v>#N/A</v>
      </c>
      <c r="AE159" s="91" t="e">
        <f t="shared" ca="1" si="41"/>
        <v>#N/A</v>
      </c>
      <c r="AF159" s="92" t="e">
        <f t="shared" ca="1" si="42"/>
        <v>#N/A</v>
      </c>
      <c r="AG159" s="91" t="e">
        <f t="shared" ca="1" si="42"/>
        <v>#N/A</v>
      </c>
      <c r="AH159" s="91" t="e">
        <f t="shared" ca="1" si="43"/>
        <v>#N/A</v>
      </c>
      <c r="AI159" s="93" t="e">
        <f t="shared" ca="1" si="44"/>
        <v>#N/A</v>
      </c>
      <c r="AJ159" s="91" t="e">
        <f t="shared" ca="1" si="32"/>
        <v>#N/A</v>
      </c>
      <c r="AK159" s="91" t="e">
        <f t="shared" ca="1" si="33"/>
        <v>#N/A</v>
      </c>
    </row>
    <row r="160" spans="1:37" ht="25.5" customHeight="1" x14ac:dyDescent="0.25">
      <c r="A160" s="51">
        <f>'OSNOVNA PLAČA'!A154</f>
        <v>145</v>
      </c>
      <c r="B160" s="159" t="str">
        <f>IF(LEN('OSNOVNA PLAČA'!B154)&gt;0,'OSNOVNA PLAČA'!B154,"")</f>
        <v>A145</v>
      </c>
      <c r="C160" s="52">
        <f>IF(LEN(B160)&gt;0,'OSNOVNA PLAČA'!C154,"")</f>
        <v>0</v>
      </c>
      <c r="D160" s="54">
        <f>IF(LEN(B160)&gt;0,'OSNOVNA PLAČA'!D154,"")</f>
        <v>0</v>
      </c>
      <c r="E160" s="175">
        <f>IF(LEN(B160)&gt;0,SUM('OBRAČUNANA OSNOVNA PLAČA'!E154:J154),"")</f>
        <v>0</v>
      </c>
      <c r="F160" s="55"/>
      <c r="G160" s="55"/>
      <c r="H160" s="55"/>
      <c r="I160" s="55"/>
      <c r="J160" s="55"/>
      <c r="K160" s="176">
        <f t="shared" si="34"/>
        <v>0</v>
      </c>
      <c r="L160" s="120">
        <f t="shared" si="35"/>
        <v>0</v>
      </c>
      <c r="M160" s="120">
        <f t="shared" si="36"/>
        <v>0</v>
      </c>
      <c r="N160" s="120">
        <f t="shared" si="37"/>
        <v>0</v>
      </c>
      <c r="O160" s="120">
        <f t="shared" si="38"/>
        <v>0</v>
      </c>
      <c r="P160" s="177">
        <f t="shared" si="39"/>
        <v>0</v>
      </c>
      <c r="Q160" s="177">
        <f>IF(LEN(B160)&gt;0,2*'OSNOVNA PLAČA'!E154,"")</f>
        <v>0</v>
      </c>
      <c r="R160" s="178"/>
      <c r="AA160" s="157">
        <f>ROW()</f>
        <v>160</v>
      </c>
      <c r="AB160" s="91" t="e">
        <f t="shared" ca="1" si="25"/>
        <v>#N/A</v>
      </c>
      <c r="AC160" s="91" t="e">
        <f t="shared" ca="1" si="26"/>
        <v>#N/A</v>
      </c>
      <c r="AD160" s="92" t="e">
        <f t="shared" ca="1" si="40"/>
        <v>#N/A</v>
      </c>
      <c r="AE160" s="91" t="e">
        <f t="shared" ca="1" si="41"/>
        <v>#N/A</v>
      </c>
      <c r="AF160" s="92" t="e">
        <f t="shared" ca="1" si="42"/>
        <v>#N/A</v>
      </c>
      <c r="AG160" s="91" t="e">
        <f t="shared" ca="1" si="42"/>
        <v>#N/A</v>
      </c>
      <c r="AH160" s="91" t="e">
        <f t="shared" ca="1" si="43"/>
        <v>#N/A</v>
      </c>
      <c r="AI160" s="93" t="e">
        <f t="shared" ca="1" si="44"/>
        <v>#N/A</v>
      </c>
      <c r="AJ160" s="91" t="e">
        <f t="shared" ca="1" si="32"/>
        <v>#N/A</v>
      </c>
      <c r="AK160" s="91" t="e">
        <f t="shared" ca="1" si="33"/>
        <v>#N/A</v>
      </c>
    </row>
    <row r="161" spans="1:37" ht="25.5" customHeight="1" x14ac:dyDescent="0.25">
      <c r="A161" s="51">
        <f>'OSNOVNA PLAČA'!A155</f>
        <v>146</v>
      </c>
      <c r="B161" s="159" t="str">
        <f>IF(LEN('OSNOVNA PLAČA'!B155)&gt;0,'OSNOVNA PLAČA'!B155,"")</f>
        <v>A146</v>
      </c>
      <c r="C161" s="52">
        <f>IF(LEN(B161)&gt;0,'OSNOVNA PLAČA'!C155,"")</f>
        <v>0</v>
      </c>
      <c r="D161" s="54">
        <f>IF(LEN(B161)&gt;0,'OSNOVNA PLAČA'!D155,"")</f>
        <v>0</v>
      </c>
      <c r="E161" s="175">
        <f>IF(LEN(B161)&gt;0,SUM('OBRAČUNANA OSNOVNA PLAČA'!E155:J155),"")</f>
        <v>0</v>
      </c>
      <c r="F161" s="55"/>
      <c r="G161" s="55"/>
      <c r="H161" s="55"/>
      <c r="I161" s="55"/>
      <c r="J161" s="55"/>
      <c r="K161" s="176">
        <f t="shared" si="34"/>
        <v>0</v>
      </c>
      <c r="L161" s="120">
        <f t="shared" si="35"/>
        <v>0</v>
      </c>
      <c r="M161" s="120">
        <f t="shared" si="36"/>
        <v>0</v>
      </c>
      <c r="N161" s="120">
        <f t="shared" si="37"/>
        <v>0</v>
      </c>
      <c r="O161" s="120">
        <f t="shared" si="38"/>
        <v>0</v>
      </c>
      <c r="P161" s="177">
        <f t="shared" si="39"/>
        <v>0</v>
      </c>
      <c r="Q161" s="177">
        <f>IF(LEN(B161)&gt;0,2*'OSNOVNA PLAČA'!E155,"")</f>
        <v>0</v>
      </c>
      <c r="R161" s="178"/>
      <c r="AA161" s="157">
        <f>ROW()</f>
        <v>161</v>
      </c>
      <c r="AB161" s="91" t="e">
        <f t="shared" ca="1" si="25"/>
        <v>#N/A</v>
      </c>
      <c r="AC161" s="91" t="e">
        <f t="shared" ca="1" si="26"/>
        <v>#N/A</v>
      </c>
      <c r="AD161" s="92" t="e">
        <f t="shared" ca="1" si="40"/>
        <v>#N/A</v>
      </c>
      <c r="AE161" s="91" t="e">
        <f t="shared" ca="1" si="41"/>
        <v>#N/A</v>
      </c>
      <c r="AF161" s="92" t="e">
        <f t="shared" ca="1" si="42"/>
        <v>#N/A</v>
      </c>
      <c r="AG161" s="91" t="e">
        <f t="shared" ca="1" si="42"/>
        <v>#N/A</v>
      </c>
      <c r="AH161" s="91" t="e">
        <f t="shared" ca="1" si="43"/>
        <v>#N/A</v>
      </c>
      <c r="AI161" s="93" t="e">
        <f t="shared" ca="1" si="44"/>
        <v>#N/A</v>
      </c>
      <c r="AJ161" s="91" t="e">
        <f t="shared" ca="1" si="32"/>
        <v>#N/A</v>
      </c>
      <c r="AK161" s="91" t="e">
        <f t="shared" ca="1" si="33"/>
        <v>#N/A</v>
      </c>
    </row>
    <row r="162" spans="1:37" ht="25.5" customHeight="1" x14ac:dyDescent="0.25">
      <c r="A162" s="51">
        <f>'OSNOVNA PLAČA'!A156</f>
        <v>147</v>
      </c>
      <c r="B162" s="159" t="str">
        <f>IF(LEN('OSNOVNA PLAČA'!B156)&gt;0,'OSNOVNA PLAČA'!B156,"")</f>
        <v>A147</v>
      </c>
      <c r="C162" s="52">
        <f>IF(LEN(B162)&gt;0,'OSNOVNA PLAČA'!C156,"")</f>
        <v>0</v>
      </c>
      <c r="D162" s="54">
        <f>IF(LEN(B162)&gt;0,'OSNOVNA PLAČA'!D156,"")</f>
        <v>0</v>
      </c>
      <c r="E162" s="175">
        <f>IF(LEN(B162)&gt;0,SUM('OBRAČUNANA OSNOVNA PLAČA'!E156:J156),"")</f>
        <v>0</v>
      </c>
      <c r="F162" s="55"/>
      <c r="G162" s="55"/>
      <c r="H162" s="55"/>
      <c r="I162" s="55"/>
      <c r="J162" s="55"/>
      <c r="K162" s="176">
        <f t="shared" si="34"/>
        <v>0</v>
      </c>
      <c r="L162" s="120">
        <f t="shared" si="35"/>
        <v>0</v>
      </c>
      <c r="M162" s="120">
        <f t="shared" si="36"/>
        <v>0</v>
      </c>
      <c r="N162" s="120">
        <f t="shared" si="37"/>
        <v>0</v>
      </c>
      <c r="O162" s="120">
        <f t="shared" si="38"/>
        <v>0</v>
      </c>
      <c r="P162" s="177">
        <f t="shared" si="39"/>
        <v>0</v>
      </c>
      <c r="Q162" s="177">
        <f>IF(LEN(B162)&gt;0,2*'OSNOVNA PLAČA'!E156,"")</f>
        <v>0</v>
      </c>
      <c r="R162" s="178"/>
      <c r="AA162" s="157">
        <f>ROW()</f>
        <v>162</v>
      </c>
      <c r="AB162" s="91" t="e">
        <f t="shared" ca="1" si="25"/>
        <v>#N/A</v>
      </c>
      <c r="AC162" s="91" t="e">
        <f t="shared" ca="1" si="26"/>
        <v>#N/A</v>
      </c>
      <c r="AD162" s="92" t="e">
        <f t="shared" ca="1" si="40"/>
        <v>#N/A</v>
      </c>
      <c r="AE162" s="91" t="e">
        <f t="shared" ca="1" si="41"/>
        <v>#N/A</v>
      </c>
      <c r="AF162" s="92" t="e">
        <f t="shared" ca="1" si="42"/>
        <v>#N/A</v>
      </c>
      <c r="AG162" s="91" t="e">
        <f t="shared" ca="1" si="42"/>
        <v>#N/A</v>
      </c>
      <c r="AH162" s="91" t="e">
        <f t="shared" ca="1" si="43"/>
        <v>#N/A</v>
      </c>
      <c r="AI162" s="93" t="e">
        <f t="shared" ca="1" si="44"/>
        <v>#N/A</v>
      </c>
      <c r="AJ162" s="91" t="e">
        <f t="shared" ca="1" si="32"/>
        <v>#N/A</v>
      </c>
      <c r="AK162" s="91" t="e">
        <f t="shared" ca="1" si="33"/>
        <v>#N/A</v>
      </c>
    </row>
    <row r="163" spans="1:37" ht="25.5" customHeight="1" x14ac:dyDescent="0.25">
      <c r="A163" s="51">
        <f>'OSNOVNA PLAČA'!A157</f>
        <v>148</v>
      </c>
      <c r="B163" s="159" t="str">
        <f>IF(LEN('OSNOVNA PLAČA'!B157)&gt;0,'OSNOVNA PLAČA'!B157,"")</f>
        <v>A148</v>
      </c>
      <c r="C163" s="52">
        <f>IF(LEN(B163)&gt;0,'OSNOVNA PLAČA'!C157,"")</f>
        <v>0</v>
      </c>
      <c r="D163" s="54">
        <f>IF(LEN(B163)&gt;0,'OSNOVNA PLAČA'!D157,"")</f>
        <v>0</v>
      </c>
      <c r="E163" s="175">
        <f>IF(LEN(B163)&gt;0,SUM('OBRAČUNANA OSNOVNA PLAČA'!E157:J157),"")</f>
        <v>0</v>
      </c>
      <c r="F163" s="55"/>
      <c r="G163" s="55"/>
      <c r="H163" s="55"/>
      <c r="I163" s="55"/>
      <c r="J163" s="55"/>
      <c r="K163" s="176">
        <f t="shared" si="34"/>
        <v>0</v>
      </c>
      <c r="L163" s="120">
        <f t="shared" si="35"/>
        <v>0</v>
      </c>
      <c r="M163" s="120">
        <f t="shared" si="36"/>
        <v>0</v>
      </c>
      <c r="N163" s="120">
        <f t="shared" si="37"/>
        <v>0</v>
      </c>
      <c r="O163" s="120">
        <f t="shared" si="38"/>
        <v>0</v>
      </c>
      <c r="P163" s="177">
        <f t="shared" si="39"/>
        <v>0</v>
      </c>
      <c r="Q163" s="177">
        <f>IF(LEN(B163)&gt;0,2*'OSNOVNA PLAČA'!E157,"")</f>
        <v>0</v>
      </c>
      <c r="R163" s="178"/>
      <c r="AA163" s="157">
        <f>ROW()</f>
        <v>163</v>
      </c>
      <c r="AB163" s="91" t="e">
        <f t="shared" ca="1" si="25"/>
        <v>#N/A</v>
      </c>
      <c r="AC163" s="91" t="e">
        <f t="shared" ca="1" si="26"/>
        <v>#N/A</v>
      </c>
      <c r="AD163" s="92" t="e">
        <f t="shared" ca="1" si="40"/>
        <v>#N/A</v>
      </c>
      <c r="AE163" s="91" t="e">
        <f t="shared" ca="1" si="41"/>
        <v>#N/A</v>
      </c>
      <c r="AF163" s="92" t="e">
        <f t="shared" ca="1" si="42"/>
        <v>#N/A</v>
      </c>
      <c r="AG163" s="91" t="e">
        <f t="shared" ca="1" si="42"/>
        <v>#N/A</v>
      </c>
      <c r="AH163" s="91" t="e">
        <f t="shared" ca="1" si="43"/>
        <v>#N/A</v>
      </c>
      <c r="AI163" s="93" t="e">
        <f t="shared" ca="1" si="44"/>
        <v>#N/A</v>
      </c>
      <c r="AJ163" s="91" t="e">
        <f t="shared" ca="1" si="32"/>
        <v>#N/A</v>
      </c>
      <c r="AK163" s="91" t="e">
        <f t="shared" ca="1" si="33"/>
        <v>#N/A</v>
      </c>
    </row>
    <row r="164" spans="1:37" ht="25.5" customHeight="1" x14ac:dyDescent="0.25">
      <c r="A164" s="51">
        <f>'OSNOVNA PLAČA'!A158</f>
        <v>149</v>
      </c>
      <c r="B164" s="159" t="str">
        <f>IF(LEN('OSNOVNA PLAČA'!B158)&gt;0,'OSNOVNA PLAČA'!B158,"")</f>
        <v>A149</v>
      </c>
      <c r="C164" s="52">
        <f>IF(LEN(B164)&gt;0,'OSNOVNA PLAČA'!C158,"")</f>
        <v>0</v>
      </c>
      <c r="D164" s="54">
        <f>IF(LEN(B164)&gt;0,'OSNOVNA PLAČA'!D158,"")</f>
        <v>0</v>
      </c>
      <c r="E164" s="175">
        <f>IF(LEN(B164)&gt;0,SUM('OBRAČUNANA OSNOVNA PLAČA'!E158:J158),"")</f>
        <v>0</v>
      </c>
      <c r="F164" s="55"/>
      <c r="G164" s="55"/>
      <c r="H164" s="55"/>
      <c r="I164" s="55"/>
      <c r="J164" s="55"/>
      <c r="K164" s="176">
        <f t="shared" si="34"/>
        <v>0</v>
      </c>
      <c r="L164" s="120">
        <f t="shared" si="35"/>
        <v>0</v>
      </c>
      <c r="M164" s="120">
        <f t="shared" si="36"/>
        <v>0</v>
      </c>
      <c r="N164" s="120">
        <f t="shared" si="37"/>
        <v>0</v>
      </c>
      <c r="O164" s="120">
        <f t="shared" si="38"/>
        <v>0</v>
      </c>
      <c r="P164" s="177">
        <f t="shared" si="39"/>
        <v>0</v>
      </c>
      <c r="Q164" s="177">
        <f>IF(LEN(B164)&gt;0,2*'OSNOVNA PLAČA'!E158,"")</f>
        <v>0</v>
      </c>
      <c r="R164" s="178"/>
      <c r="AA164" s="157">
        <f>ROW()</f>
        <v>164</v>
      </c>
      <c r="AB164" s="91" t="e">
        <f t="shared" ca="1" si="25"/>
        <v>#N/A</v>
      </c>
      <c r="AC164" s="91" t="e">
        <f t="shared" ca="1" si="26"/>
        <v>#N/A</v>
      </c>
      <c r="AD164" s="92" t="e">
        <f t="shared" ca="1" si="40"/>
        <v>#N/A</v>
      </c>
      <c r="AE164" s="91" t="e">
        <f t="shared" ca="1" si="41"/>
        <v>#N/A</v>
      </c>
      <c r="AF164" s="92" t="e">
        <f t="shared" ca="1" si="42"/>
        <v>#N/A</v>
      </c>
      <c r="AG164" s="91" t="e">
        <f t="shared" ca="1" si="42"/>
        <v>#N/A</v>
      </c>
      <c r="AH164" s="91" t="e">
        <f t="shared" ca="1" si="43"/>
        <v>#N/A</v>
      </c>
      <c r="AI164" s="93" t="e">
        <f t="shared" ca="1" si="44"/>
        <v>#N/A</v>
      </c>
      <c r="AJ164" s="91" t="e">
        <f t="shared" ca="1" si="32"/>
        <v>#N/A</v>
      </c>
      <c r="AK164" s="91" t="e">
        <f t="shared" ca="1" si="33"/>
        <v>#N/A</v>
      </c>
    </row>
    <row r="165" spans="1:37" ht="25.5" customHeight="1" x14ac:dyDescent="0.25">
      <c r="A165" s="51">
        <f>'OSNOVNA PLAČA'!A159</f>
        <v>150</v>
      </c>
      <c r="B165" s="159" t="str">
        <f>IF(LEN('OSNOVNA PLAČA'!B159)&gt;0,'OSNOVNA PLAČA'!B159,"")</f>
        <v>A150</v>
      </c>
      <c r="C165" s="52">
        <f>IF(LEN(B165)&gt;0,'OSNOVNA PLAČA'!C159,"")</f>
        <v>0</v>
      </c>
      <c r="D165" s="54">
        <f>IF(LEN(B165)&gt;0,'OSNOVNA PLAČA'!D159,"")</f>
        <v>0</v>
      </c>
      <c r="E165" s="175">
        <f>IF(LEN(B165)&gt;0,SUM('OBRAČUNANA OSNOVNA PLAČA'!E159:J159),"")</f>
        <v>0</v>
      </c>
      <c r="F165" s="55"/>
      <c r="G165" s="55"/>
      <c r="H165" s="55"/>
      <c r="I165" s="55"/>
      <c r="J165" s="55"/>
      <c r="K165" s="176">
        <f t="shared" si="34"/>
        <v>0</v>
      </c>
      <c r="L165" s="120">
        <f t="shared" si="35"/>
        <v>0</v>
      </c>
      <c r="M165" s="120">
        <f t="shared" si="36"/>
        <v>0</v>
      </c>
      <c r="N165" s="120">
        <f t="shared" si="37"/>
        <v>0</v>
      </c>
      <c r="O165" s="120">
        <f t="shared" si="38"/>
        <v>0</v>
      </c>
      <c r="P165" s="177">
        <f t="shared" si="39"/>
        <v>0</v>
      </c>
      <c r="Q165" s="177">
        <f>IF(LEN(B165)&gt;0,2*'OSNOVNA PLAČA'!E159,"")</f>
        <v>0</v>
      </c>
      <c r="R165" s="178"/>
      <c r="AA165" s="157">
        <f>ROW()</f>
        <v>165</v>
      </c>
      <c r="AB165" s="91" t="e">
        <f t="shared" ca="1" si="25"/>
        <v>#N/A</v>
      </c>
      <c r="AC165" s="91" t="e">
        <f t="shared" ca="1" si="26"/>
        <v>#N/A</v>
      </c>
      <c r="AD165" s="92" t="e">
        <f t="shared" ca="1" si="40"/>
        <v>#N/A</v>
      </c>
      <c r="AE165" s="91" t="e">
        <f t="shared" ca="1" si="41"/>
        <v>#N/A</v>
      </c>
      <c r="AF165" s="92" t="e">
        <f t="shared" ca="1" si="42"/>
        <v>#N/A</v>
      </c>
      <c r="AG165" s="91" t="e">
        <f t="shared" ca="1" si="42"/>
        <v>#N/A</v>
      </c>
      <c r="AH165" s="91" t="e">
        <f t="shared" ca="1" si="43"/>
        <v>#N/A</v>
      </c>
      <c r="AI165" s="93" t="e">
        <f t="shared" ca="1" si="44"/>
        <v>#N/A</v>
      </c>
      <c r="AJ165" s="91" t="e">
        <f t="shared" ca="1" si="32"/>
        <v>#N/A</v>
      </c>
      <c r="AK165" s="91" t="e">
        <f t="shared" ca="1" si="33"/>
        <v>#N/A</v>
      </c>
    </row>
    <row r="166" spans="1:37" ht="25.5" customHeight="1" x14ac:dyDescent="0.25">
      <c r="A166" s="51">
        <f>'OSNOVNA PLAČA'!A160</f>
        <v>151</v>
      </c>
      <c r="B166" s="159" t="str">
        <f>IF(LEN('OSNOVNA PLAČA'!B160)&gt;0,'OSNOVNA PLAČA'!B160,"")</f>
        <v>A151</v>
      </c>
      <c r="C166" s="52">
        <f>IF(LEN(B166)&gt;0,'OSNOVNA PLAČA'!C160,"")</f>
        <v>0</v>
      </c>
      <c r="D166" s="54">
        <f>IF(LEN(B166)&gt;0,'OSNOVNA PLAČA'!D160,"")</f>
        <v>0</v>
      </c>
      <c r="E166" s="175">
        <f>IF(LEN(B166)&gt;0,SUM('OBRAČUNANA OSNOVNA PLAČA'!E160:J160),"")</f>
        <v>0</v>
      </c>
      <c r="F166" s="55"/>
      <c r="G166" s="55"/>
      <c r="H166" s="55"/>
      <c r="I166" s="55"/>
      <c r="J166" s="55"/>
      <c r="K166" s="176">
        <f t="shared" si="34"/>
        <v>0</v>
      </c>
      <c r="L166" s="120">
        <f t="shared" si="35"/>
        <v>0</v>
      </c>
      <c r="M166" s="120">
        <f t="shared" si="36"/>
        <v>0</v>
      </c>
      <c r="N166" s="120">
        <f t="shared" si="37"/>
        <v>0</v>
      </c>
      <c r="O166" s="120">
        <f t="shared" si="38"/>
        <v>0</v>
      </c>
      <c r="P166" s="177">
        <f t="shared" si="39"/>
        <v>0</v>
      </c>
      <c r="Q166" s="177">
        <f>IF(LEN(B166)&gt;0,2*'OSNOVNA PLAČA'!E160,"")</f>
        <v>0</v>
      </c>
      <c r="R166" s="178"/>
      <c r="AA166" s="157">
        <f>ROW()</f>
        <v>166</v>
      </c>
      <c r="AB166" s="91" t="e">
        <f t="shared" ca="1" si="25"/>
        <v>#N/A</v>
      </c>
      <c r="AC166" s="91" t="e">
        <f t="shared" ca="1" si="26"/>
        <v>#N/A</v>
      </c>
      <c r="AD166" s="92" t="e">
        <f t="shared" ca="1" si="40"/>
        <v>#N/A</v>
      </c>
      <c r="AE166" s="91" t="e">
        <f t="shared" ca="1" si="41"/>
        <v>#N/A</v>
      </c>
      <c r="AF166" s="92" t="e">
        <f t="shared" ca="1" si="42"/>
        <v>#N/A</v>
      </c>
      <c r="AG166" s="91" t="e">
        <f t="shared" ca="1" si="42"/>
        <v>#N/A</v>
      </c>
      <c r="AH166" s="91" t="e">
        <f t="shared" ca="1" si="43"/>
        <v>#N/A</v>
      </c>
      <c r="AI166" s="93" t="e">
        <f t="shared" ca="1" si="44"/>
        <v>#N/A</v>
      </c>
      <c r="AJ166" s="91" t="e">
        <f t="shared" ca="1" si="32"/>
        <v>#N/A</v>
      </c>
      <c r="AK166" s="91" t="e">
        <f t="shared" ca="1" si="33"/>
        <v>#N/A</v>
      </c>
    </row>
    <row r="167" spans="1:37" ht="25.5" customHeight="1" x14ac:dyDescent="0.25">
      <c r="A167" s="51">
        <f>'OSNOVNA PLAČA'!A161</f>
        <v>152</v>
      </c>
      <c r="B167" s="159" t="str">
        <f>IF(LEN('OSNOVNA PLAČA'!B161)&gt;0,'OSNOVNA PLAČA'!B161,"")</f>
        <v>A152</v>
      </c>
      <c r="C167" s="52">
        <f>IF(LEN(B167)&gt;0,'OSNOVNA PLAČA'!C161,"")</f>
        <v>0</v>
      </c>
      <c r="D167" s="54">
        <f>IF(LEN(B167)&gt;0,'OSNOVNA PLAČA'!D161,"")</f>
        <v>0</v>
      </c>
      <c r="E167" s="175">
        <f>IF(LEN(B167)&gt;0,SUM('OBRAČUNANA OSNOVNA PLAČA'!E161:J161),"")</f>
        <v>0</v>
      </c>
      <c r="F167" s="55"/>
      <c r="G167" s="55"/>
      <c r="H167" s="55"/>
      <c r="I167" s="55"/>
      <c r="J167" s="55"/>
      <c r="K167" s="176">
        <f t="shared" si="34"/>
        <v>0</v>
      </c>
      <c r="L167" s="120">
        <f t="shared" si="35"/>
        <v>0</v>
      </c>
      <c r="M167" s="120">
        <f t="shared" si="36"/>
        <v>0</v>
      </c>
      <c r="N167" s="120">
        <f t="shared" si="37"/>
        <v>0</v>
      </c>
      <c r="O167" s="120">
        <f t="shared" si="38"/>
        <v>0</v>
      </c>
      <c r="P167" s="177">
        <f t="shared" si="39"/>
        <v>0</v>
      </c>
      <c r="Q167" s="177">
        <f>IF(LEN(B167)&gt;0,2*'OSNOVNA PLAČA'!E161,"")</f>
        <v>0</v>
      </c>
      <c r="R167" s="178"/>
      <c r="AA167" s="157">
        <f>ROW()</f>
        <v>167</v>
      </c>
      <c r="AB167" s="91" t="e">
        <f t="shared" ca="1" si="25"/>
        <v>#N/A</v>
      </c>
      <c r="AC167" s="91" t="e">
        <f t="shared" ca="1" si="26"/>
        <v>#N/A</v>
      </c>
      <c r="AD167" s="92" t="e">
        <f t="shared" ca="1" si="40"/>
        <v>#N/A</v>
      </c>
      <c r="AE167" s="91" t="e">
        <f t="shared" ca="1" si="41"/>
        <v>#N/A</v>
      </c>
      <c r="AF167" s="92" t="e">
        <f t="shared" ca="1" si="42"/>
        <v>#N/A</v>
      </c>
      <c r="AG167" s="91" t="e">
        <f t="shared" ca="1" si="42"/>
        <v>#N/A</v>
      </c>
      <c r="AH167" s="91" t="e">
        <f t="shared" ca="1" si="43"/>
        <v>#N/A</v>
      </c>
      <c r="AI167" s="93" t="e">
        <f t="shared" ca="1" si="44"/>
        <v>#N/A</v>
      </c>
      <c r="AJ167" s="91" t="e">
        <f t="shared" ca="1" si="32"/>
        <v>#N/A</v>
      </c>
      <c r="AK167" s="91" t="e">
        <f t="shared" ca="1" si="33"/>
        <v>#N/A</v>
      </c>
    </row>
    <row r="168" spans="1:37" ht="25.5" customHeight="1" x14ac:dyDescent="0.25">
      <c r="A168" s="51">
        <f>'OSNOVNA PLAČA'!A162</f>
        <v>153</v>
      </c>
      <c r="B168" s="159" t="str">
        <f>IF(LEN('OSNOVNA PLAČA'!B162)&gt;0,'OSNOVNA PLAČA'!B162,"")</f>
        <v>A153</v>
      </c>
      <c r="C168" s="52">
        <f>IF(LEN(B168)&gt;0,'OSNOVNA PLAČA'!C162,"")</f>
        <v>0</v>
      </c>
      <c r="D168" s="54">
        <f>IF(LEN(B168)&gt;0,'OSNOVNA PLAČA'!D162,"")</f>
        <v>0</v>
      </c>
      <c r="E168" s="175">
        <f>IF(LEN(B168)&gt;0,SUM('OBRAČUNANA OSNOVNA PLAČA'!E162:J162),"")</f>
        <v>0</v>
      </c>
      <c r="F168" s="55"/>
      <c r="G168" s="55"/>
      <c r="H168" s="55"/>
      <c r="I168" s="55"/>
      <c r="J168" s="55"/>
      <c r="K168" s="176">
        <f t="shared" si="34"/>
        <v>0</v>
      </c>
      <c r="L168" s="120">
        <f t="shared" si="35"/>
        <v>0</v>
      </c>
      <c r="M168" s="120">
        <f t="shared" si="36"/>
        <v>0</v>
      </c>
      <c r="N168" s="120">
        <f t="shared" si="37"/>
        <v>0</v>
      </c>
      <c r="O168" s="120">
        <f t="shared" si="38"/>
        <v>0</v>
      </c>
      <c r="P168" s="177">
        <f t="shared" si="39"/>
        <v>0</v>
      </c>
      <c r="Q168" s="177">
        <f>IF(LEN(B168)&gt;0,2*'OSNOVNA PLAČA'!E162,"")</f>
        <v>0</v>
      </c>
      <c r="R168" s="178"/>
      <c r="AA168" s="157">
        <f>ROW()</f>
        <v>168</v>
      </c>
      <c r="AB168" s="91" t="e">
        <f t="shared" ca="1" si="25"/>
        <v>#N/A</v>
      </c>
      <c r="AC168" s="91" t="e">
        <f t="shared" ca="1" si="26"/>
        <v>#N/A</v>
      </c>
      <c r="AD168" s="92" t="e">
        <f t="shared" ca="1" si="40"/>
        <v>#N/A</v>
      </c>
      <c r="AE168" s="91" t="e">
        <f t="shared" ca="1" si="41"/>
        <v>#N/A</v>
      </c>
      <c r="AF168" s="92" t="e">
        <f t="shared" ca="1" si="42"/>
        <v>#N/A</v>
      </c>
      <c r="AG168" s="91" t="e">
        <f t="shared" ca="1" si="42"/>
        <v>#N/A</v>
      </c>
      <c r="AH168" s="91" t="e">
        <f t="shared" ca="1" si="43"/>
        <v>#N/A</v>
      </c>
      <c r="AI168" s="93" t="e">
        <f t="shared" ca="1" si="44"/>
        <v>#N/A</v>
      </c>
      <c r="AJ168" s="91" t="e">
        <f t="shared" ca="1" si="32"/>
        <v>#N/A</v>
      </c>
      <c r="AK168" s="91" t="e">
        <f t="shared" ca="1" si="33"/>
        <v>#N/A</v>
      </c>
    </row>
    <row r="169" spans="1:37" ht="25.5" customHeight="1" x14ac:dyDescent="0.25">
      <c r="A169" s="51">
        <f>'OSNOVNA PLAČA'!A163</f>
        <v>154</v>
      </c>
      <c r="B169" s="159" t="str">
        <f>IF(LEN('OSNOVNA PLAČA'!B163)&gt;0,'OSNOVNA PLAČA'!B163,"")</f>
        <v>A154</v>
      </c>
      <c r="C169" s="52">
        <f>IF(LEN(B169)&gt;0,'OSNOVNA PLAČA'!C163,"")</f>
        <v>0</v>
      </c>
      <c r="D169" s="54">
        <f>IF(LEN(B169)&gt;0,'OSNOVNA PLAČA'!D163,"")</f>
        <v>0</v>
      </c>
      <c r="E169" s="175">
        <f>IF(LEN(B169)&gt;0,SUM('OBRAČUNANA OSNOVNA PLAČA'!E163:J163),"")</f>
        <v>0</v>
      </c>
      <c r="F169" s="55"/>
      <c r="G169" s="55"/>
      <c r="H169" s="55"/>
      <c r="I169" s="55"/>
      <c r="J169" s="55"/>
      <c r="K169" s="176">
        <f t="shared" si="34"/>
        <v>0</v>
      </c>
      <c r="L169" s="120">
        <f t="shared" si="35"/>
        <v>0</v>
      </c>
      <c r="M169" s="120">
        <f t="shared" si="36"/>
        <v>0</v>
      </c>
      <c r="N169" s="120">
        <f t="shared" si="37"/>
        <v>0</v>
      </c>
      <c r="O169" s="120">
        <f t="shared" si="38"/>
        <v>0</v>
      </c>
      <c r="P169" s="177">
        <f t="shared" si="39"/>
        <v>0</v>
      </c>
      <c r="Q169" s="177">
        <f>IF(LEN(B169)&gt;0,2*'OSNOVNA PLAČA'!E163,"")</f>
        <v>0</v>
      </c>
      <c r="R169" s="178"/>
      <c r="AA169" s="157">
        <f>ROW()</f>
        <v>169</v>
      </c>
      <c r="AB169" s="91" t="e">
        <f t="shared" ca="1" si="25"/>
        <v>#N/A</v>
      </c>
      <c r="AC169" s="91" t="e">
        <f t="shared" ca="1" si="26"/>
        <v>#N/A</v>
      </c>
      <c r="AD169" s="92" t="e">
        <f t="shared" ca="1" si="40"/>
        <v>#N/A</v>
      </c>
      <c r="AE169" s="91" t="e">
        <f t="shared" ca="1" si="41"/>
        <v>#N/A</v>
      </c>
      <c r="AF169" s="92" t="e">
        <f t="shared" ca="1" si="42"/>
        <v>#N/A</v>
      </c>
      <c r="AG169" s="91" t="e">
        <f t="shared" ca="1" si="42"/>
        <v>#N/A</v>
      </c>
      <c r="AH169" s="91" t="e">
        <f t="shared" ca="1" si="43"/>
        <v>#N/A</v>
      </c>
      <c r="AI169" s="93" t="e">
        <f t="shared" ca="1" si="44"/>
        <v>#N/A</v>
      </c>
      <c r="AJ169" s="91" t="e">
        <f t="shared" ca="1" si="32"/>
        <v>#N/A</v>
      </c>
      <c r="AK169" s="91" t="e">
        <f t="shared" ca="1" si="33"/>
        <v>#N/A</v>
      </c>
    </row>
    <row r="170" spans="1:37" ht="25.5" customHeight="1" x14ac:dyDescent="0.25">
      <c r="A170" s="51">
        <f>'OSNOVNA PLAČA'!A164</f>
        <v>155</v>
      </c>
      <c r="B170" s="159" t="str">
        <f>IF(LEN('OSNOVNA PLAČA'!B164)&gt;0,'OSNOVNA PLAČA'!B164,"")</f>
        <v>A155</v>
      </c>
      <c r="C170" s="52">
        <f>IF(LEN(B170)&gt;0,'OSNOVNA PLAČA'!C164,"")</f>
        <v>0</v>
      </c>
      <c r="D170" s="54">
        <f>IF(LEN(B170)&gt;0,'OSNOVNA PLAČA'!D164,"")</f>
        <v>0</v>
      </c>
      <c r="E170" s="175">
        <f>IF(LEN(B170)&gt;0,SUM('OBRAČUNANA OSNOVNA PLAČA'!E164:J164),"")</f>
        <v>0</v>
      </c>
      <c r="F170" s="55"/>
      <c r="G170" s="55"/>
      <c r="H170" s="55"/>
      <c r="I170" s="55"/>
      <c r="J170" s="55"/>
      <c r="K170" s="176">
        <f t="shared" si="34"/>
        <v>0</v>
      </c>
      <c r="L170" s="120">
        <f t="shared" si="35"/>
        <v>0</v>
      </c>
      <c r="M170" s="120">
        <f t="shared" si="36"/>
        <v>0</v>
      </c>
      <c r="N170" s="120">
        <f t="shared" si="37"/>
        <v>0</v>
      </c>
      <c r="O170" s="120">
        <f t="shared" si="38"/>
        <v>0</v>
      </c>
      <c r="P170" s="177">
        <f t="shared" si="39"/>
        <v>0</v>
      </c>
      <c r="Q170" s="177">
        <f>IF(LEN(B170)&gt;0,2*'OSNOVNA PLAČA'!E164,"")</f>
        <v>0</v>
      </c>
      <c r="R170" s="178"/>
      <c r="AA170" s="157">
        <f>ROW()</f>
        <v>170</v>
      </c>
      <c r="AB170" s="91" t="e">
        <f t="shared" ca="1" si="25"/>
        <v>#N/A</v>
      </c>
      <c r="AC170" s="91" t="e">
        <f t="shared" ca="1" si="26"/>
        <v>#N/A</v>
      </c>
      <c r="AD170" s="92" t="e">
        <f t="shared" ca="1" si="40"/>
        <v>#N/A</v>
      </c>
      <c r="AE170" s="91" t="e">
        <f t="shared" ca="1" si="41"/>
        <v>#N/A</v>
      </c>
      <c r="AF170" s="92" t="e">
        <f t="shared" ca="1" si="42"/>
        <v>#N/A</v>
      </c>
      <c r="AG170" s="91" t="e">
        <f t="shared" ca="1" si="42"/>
        <v>#N/A</v>
      </c>
      <c r="AH170" s="91" t="e">
        <f t="shared" ca="1" si="43"/>
        <v>#N/A</v>
      </c>
      <c r="AI170" s="93" t="e">
        <f t="shared" ca="1" si="44"/>
        <v>#N/A</v>
      </c>
      <c r="AJ170" s="91" t="e">
        <f t="shared" ca="1" si="32"/>
        <v>#N/A</v>
      </c>
      <c r="AK170" s="91" t="e">
        <f t="shared" ca="1" si="33"/>
        <v>#N/A</v>
      </c>
    </row>
    <row r="171" spans="1:37" ht="25.5" customHeight="1" x14ac:dyDescent="0.25">
      <c r="A171" s="51">
        <f>'OSNOVNA PLAČA'!A165</f>
        <v>156</v>
      </c>
      <c r="B171" s="159" t="str">
        <f>IF(LEN('OSNOVNA PLAČA'!B165)&gt;0,'OSNOVNA PLAČA'!B165,"")</f>
        <v>A156</v>
      </c>
      <c r="C171" s="52">
        <f>IF(LEN(B171)&gt;0,'OSNOVNA PLAČA'!C165,"")</f>
        <v>0</v>
      </c>
      <c r="D171" s="54">
        <f>IF(LEN(B171)&gt;0,'OSNOVNA PLAČA'!D165,"")</f>
        <v>0</v>
      </c>
      <c r="E171" s="175">
        <f>IF(LEN(B171)&gt;0,SUM('OBRAČUNANA OSNOVNA PLAČA'!E165:J165),"")</f>
        <v>0</v>
      </c>
      <c r="F171" s="55"/>
      <c r="G171" s="55"/>
      <c r="H171" s="55"/>
      <c r="I171" s="55"/>
      <c r="J171" s="55"/>
      <c r="K171" s="176">
        <f t="shared" si="34"/>
        <v>0</v>
      </c>
      <c r="L171" s="120">
        <f t="shared" si="35"/>
        <v>0</v>
      </c>
      <c r="M171" s="120">
        <f t="shared" si="36"/>
        <v>0</v>
      </c>
      <c r="N171" s="120">
        <f t="shared" si="37"/>
        <v>0</v>
      </c>
      <c r="O171" s="120">
        <f t="shared" si="38"/>
        <v>0</v>
      </c>
      <c r="P171" s="177">
        <f t="shared" si="39"/>
        <v>0</v>
      </c>
      <c r="Q171" s="177">
        <f>IF(LEN(B171)&gt;0,2*'OSNOVNA PLAČA'!E165,"")</f>
        <v>0</v>
      </c>
      <c r="R171" s="178"/>
      <c r="AA171" s="157">
        <f>ROW()</f>
        <v>171</v>
      </c>
      <c r="AB171" s="91" t="e">
        <f t="shared" ca="1" si="25"/>
        <v>#N/A</v>
      </c>
      <c r="AC171" s="91" t="e">
        <f t="shared" ca="1" si="26"/>
        <v>#N/A</v>
      </c>
      <c r="AD171" s="92" t="e">
        <f t="shared" ca="1" si="40"/>
        <v>#N/A</v>
      </c>
      <c r="AE171" s="91" t="e">
        <f t="shared" ca="1" si="41"/>
        <v>#N/A</v>
      </c>
      <c r="AF171" s="92" t="e">
        <f t="shared" ca="1" si="42"/>
        <v>#N/A</v>
      </c>
      <c r="AG171" s="91" t="e">
        <f t="shared" ca="1" si="42"/>
        <v>#N/A</v>
      </c>
      <c r="AH171" s="91" t="e">
        <f t="shared" ca="1" si="43"/>
        <v>#N/A</v>
      </c>
      <c r="AI171" s="93" t="e">
        <f t="shared" ca="1" si="44"/>
        <v>#N/A</v>
      </c>
      <c r="AJ171" s="91" t="e">
        <f t="shared" ca="1" si="32"/>
        <v>#N/A</v>
      </c>
      <c r="AK171" s="91" t="e">
        <f t="shared" ca="1" si="33"/>
        <v>#N/A</v>
      </c>
    </row>
    <row r="172" spans="1:37" ht="25.5" customHeight="1" x14ac:dyDescent="0.25">
      <c r="A172" s="51">
        <f>'OSNOVNA PLAČA'!A166</f>
        <v>157</v>
      </c>
      <c r="B172" s="159" t="str">
        <f>IF(LEN('OSNOVNA PLAČA'!B166)&gt;0,'OSNOVNA PLAČA'!B166,"")</f>
        <v>A157</v>
      </c>
      <c r="C172" s="52">
        <f>IF(LEN(B172)&gt;0,'OSNOVNA PLAČA'!C166,"")</f>
        <v>0</v>
      </c>
      <c r="D172" s="54">
        <f>IF(LEN(B172)&gt;0,'OSNOVNA PLAČA'!D166,"")</f>
        <v>0</v>
      </c>
      <c r="E172" s="175">
        <f>IF(LEN(B172)&gt;0,SUM('OBRAČUNANA OSNOVNA PLAČA'!E166:J166),"")</f>
        <v>0</v>
      </c>
      <c r="F172" s="55"/>
      <c r="G172" s="55"/>
      <c r="H172" s="55"/>
      <c r="I172" s="55"/>
      <c r="J172" s="55"/>
      <c r="K172" s="176">
        <f t="shared" si="34"/>
        <v>0</v>
      </c>
      <c r="L172" s="120">
        <f t="shared" si="35"/>
        <v>0</v>
      </c>
      <c r="M172" s="120">
        <f t="shared" si="36"/>
        <v>0</v>
      </c>
      <c r="N172" s="120">
        <f t="shared" si="37"/>
        <v>0</v>
      </c>
      <c r="O172" s="120">
        <f t="shared" si="38"/>
        <v>0</v>
      </c>
      <c r="P172" s="177">
        <f t="shared" si="39"/>
        <v>0</v>
      </c>
      <c r="Q172" s="177">
        <f>IF(LEN(B172)&gt;0,2*'OSNOVNA PLAČA'!E166,"")</f>
        <v>0</v>
      </c>
      <c r="R172" s="178"/>
      <c r="AA172" s="157">
        <f>ROW()</f>
        <v>172</v>
      </c>
      <c r="AB172" s="91" t="e">
        <f t="shared" ca="1" si="25"/>
        <v>#N/A</v>
      </c>
      <c r="AC172" s="91" t="e">
        <f t="shared" ca="1" si="26"/>
        <v>#N/A</v>
      </c>
      <c r="AD172" s="92" t="e">
        <f t="shared" ca="1" si="40"/>
        <v>#N/A</v>
      </c>
      <c r="AE172" s="91" t="e">
        <f t="shared" ca="1" si="41"/>
        <v>#N/A</v>
      </c>
      <c r="AF172" s="92" t="e">
        <f t="shared" ca="1" si="42"/>
        <v>#N/A</v>
      </c>
      <c r="AG172" s="91" t="e">
        <f t="shared" ca="1" si="42"/>
        <v>#N/A</v>
      </c>
      <c r="AH172" s="91" t="e">
        <f t="shared" ca="1" si="43"/>
        <v>#N/A</v>
      </c>
      <c r="AI172" s="93" t="e">
        <f t="shared" ca="1" si="44"/>
        <v>#N/A</v>
      </c>
      <c r="AJ172" s="91" t="e">
        <f t="shared" ca="1" si="32"/>
        <v>#N/A</v>
      </c>
      <c r="AK172" s="91" t="e">
        <f t="shared" ca="1" si="33"/>
        <v>#N/A</v>
      </c>
    </row>
    <row r="173" spans="1:37" ht="25.5" customHeight="1" x14ac:dyDescent="0.25">
      <c r="A173" s="51">
        <f>'OSNOVNA PLAČA'!A167</f>
        <v>158</v>
      </c>
      <c r="B173" s="159" t="str">
        <f>IF(LEN('OSNOVNA PLAČA'!B167)&gt;0,'OSNOVNA PLAČA'!B167,"")</f>
        <v>A158</v>
      </c>
      <c r="C173" s="52">
        <f>IF(LEN(B173)&gt;0,'OSNOVNA PLAČA'!C167,"")</f>
        <v>0</v>
      </c>
      <c r="D173" s="54">
        <f>IF(LEN(B173)&gt;0,'OSNOVNA PLAČA'!D167,"")</f>
        <v>0</v>
      </c>
      <c r="E173" s="175">
        <f>IF(LEN(B173)&gt;0,SUM('OBRAČUNANA OSNOVNA PLAČA'!E167:J167),"")</f>
        <v>0</v>
      </c>
      <c r="F173" s="55"/>
      <c r="G173" s="55"/>
      <c r="H173" s="55"/>
      <c r="I173" s="55"/>
      <c r="J173" s="55"/>
      <c r="K173" s="176">
        <f t="shared" si="34"/>
        <v>0</v>
      </c>
      <c r="L173" s="120">
        <f t="shared" si="35"/>
        <v>0</v>
      </c>
      <c r="M173" s="120">
        <f t="shared" si="36"/>
        <v>0</v>
      </c>
      <c r="N173" s="120">
        <f t="shared" si="37"/>
        <v>0</v>
      </c>
      <c r="O173" s="120">
        <f t="shared" si="38"/>
        <v>0</v>
      </c>
      <c r="P173" s="177">
        <f t="shared" si="39"/>
        <v>0</v>
      </c>
      <c r="Q173" s="177">
        <f>IF(LEN(B173)&gt;0,2*'OSNOVNA PLAČA'!E167,"")</f>
        <v>0</v>
      </c>
      <c r="R173" s="178"/>
      <c r="AA173" s="157">
        <f>ROW()</f>
        <v>173</v>
      </c>
      <c r="AB173" s="91" t="e">
        <f t="shared" ca="1" si="25"/>
        <v>#N/A</v>
      </c>
      <c r="AC173" s="91" t="e">
        <f t="shared" ca="1" si="26"/>
        <v>#N/A</v>
      </c>
      <c r="AD173" s="92" t="e">
        <f t="shared" ca="1" si="40"/>
        <v>#N/A</v>
      </c>
      <c r="AE173" s="91" t="e">
        <f t="shared" ca="1" si="41"/>
        <v>#N/A</v>
      </c>
      <c r="AF173" s="92" t="e">
        <f t="shared" ca="1" si="42"/>
        <v>#N/A</v>
      </c>
      <c r="AG173" s="91" t="e">
        <f t="shared" ca="1" si="42"/>
        <v>#N/A</v>
      </c>
      <c r="AH173" s="91" t="e">
        <f t="shared" ca="1" si="43"/>
        <v>#N/A</v>
      </c>
      <c r="AI173" s="93" t="e">
        <f t="shared" ca="1" si="44"/>
        <v>#N/A</v>
      </c>
      <c r="AJ173" s="91" t="e">
        <f t="shared" ca="1" si="32"/>
        <v>#N/A</v>
      </c>
      <c r="AK173" s="91" t="e">
        <f t="shared" ca="1" si="33"/>
        <v>#N/A</v>
      </c>
    </row>
    <row r="174" spans="1:37" ht="25.5" customHeight="1" x14ac:dyDescent="0.25">
      <c r="A174" s="51">
        <f>'OSNOVNA PLAČA'!A168</f>
        <v>159</v>
      </c>
      <c r="B174" s="159" t="str">
        <f>IF(LEN('OSNOVNA PLAČA'!B168)&gt;0,'OSNOVNA PLAČA'!B168,"")</f>
        <v>A159</v>
      </c>
      <c r="C174" s="52">
        <f>IF(LEN(B174)&gt;0,'OSNOVNA PLAČA'!C168,"")</f>
        <v>0</v>
      </c>
      <c r="D174" s="54">
        <f>IF(LEN(B174)&gt;0,'OSNOVNA PLAČA'!D168,"")</f>
        <v>0</v>
      </c>
      <c r="E174" s="175">
        <f>IF(LEN(B174)&gt;0,SUM('OBRAČUNANA OSNOVNA PLAČA'!E168:J168),"")</f>
        <v>0</v>
      </c>
      <c r="F174" s="55"/>
      <c r="G174" s="55"/>
      <c r="H174" s="55"/>
      <c r="I174" s="55"/>
      <c r="J174" s="55"/>
      <c r="K174" s="176">
        <f t="shared" si="34"/>
        <v>0</v>
      </c>
      <c r="L174" s="120">
        <f t="shared" si="35"/>
        <v>0</v>
      </c>
      <c r="M174" s="120">
        <f t="shared" si="36"/>
        <v>0</v>
      </c>
      <c r="N174" s="120">
        <f t="shared" si="37"/>
        <v>0</v>
      </c>
      <c r="O174" s="120">
        <f t="shared" si="38"/>
        <v>0</v>
      </c>
      <c r="P174" s="177">
        <f t="shared" si="39"/>
        <v>0</v>
      </c>
      <c r="Q174" s="177">
        <f>IF(LEN(B174)&gt;0,2*'OSNOVNA PLAČA'!E168,"")</f>
        <v>0</v>
      </c>
      <c r="R174" s="178"/>
      <c r="AA174" s="157">
        <f>ROW()</f>
        <v>174</v>
      </c>
      <c r="AB174" s="91" t="e">
        <f t="shared" ca="1" si="25"/>
        <v>#N/A</v>
      </c>
      <c r="AC174" s="91" t="e">
        <f t="shared" ca="1" si="26"/>
        <v>#N/A</v>
      </c>
      <c r="AD174" s="92" t="e">
        <f t="shared" ca="1" si="40"/>
        <v>#N/A</v>
      </c>
      <c r="AE174" s="91" t="e">
        <f t="shared" ca="1" si="41"/>
        <v>#N/A</v>
      </c>
      <c r="AF174" s="92" t="e">
        <f t="shared" ca="1" si="42"/>
        <v>#N/A</v>
      </c>
      <c r="AG174" s="91" t="e">
        <f t="shared" ca="1" si="42"/>
        <v>#N/A</v>
      </c>
      <c r="AH174" s="91" t="e">
        <f t="shared" ca="1" si="43"/>
        <v>#N/A</v>
      </c>
      <c r="AI174" s="93" t="e">
        <f t="shared" ca="1" si="44"/>
        <v>#N/A</v>
      </c>
      <c r="AJ174" s="91" t="e">
        <f t="shared" ca="1" si="32"/>
        <v>#N/A</v>
      </c>
      <c r="AK174" s="91" t="e">
        <f t="shared" ca="1" si="33"/>
        <v>#N/A</v>
      </c>
    </row>
    <row r="175" spans="1:37" ht="25.5" customHeight="1" x14ac:dyDescent="0.25">
      <c r="A175" s="51">
        <f>'OSNOVNA PLAČA'!A169</f>
        <v>160</v>
      </c>
      <c r="B175" s="159" t="str">
        <f>IF(LEN('OSNOVNA PLAČA'!B169)&gt;0,'OSNOVNA PLAČA'!B169,"")</f>
        <v>A160</v>
      </c>
      <c r="C175" s="52">
        <f>IF(LEN(B175)&gt;0,'OSNOVNA PLAČA'!C169,"")</f>
        <v>0</v>
      </c>
      <c r="D175" s="54">
        <f>IF(LEN(B175)&gt;0,'OSNOVNA PLAČA'!D169,"")</f>
        <v>0</v>
      </c>
      <c r="E175" s="175">
        <f>IF(LEN(B175)&gt;0,SUM('OBRAČUNANA OSNOVNA PLAČA'!E169:J169),"")</f>
        <v>0</v>
      </c>
      <c r="F175" s="55"/>
      <c r="G175" s="55"/>
      <c r="H175" s="55"/>
      <c r="I175" s="55"/>
      <c r="J175" s="55"/>
      <c r="K175" s="176">
        <f t="shared" si="34"/>
        <v>0</v>
      </c>
      <c r="L175" s="120">
        <f t="shared" si="35"/>
        <v>0</v>
      </c>
      <c r="M175" s="120">
        <f t="shared" si="36"/>
        <v>0</v>
      </c>
      <c r="N175" s="120">
        <f t="shared" si="37"/>
        <v>0</v>
      </c>
      <c r="O175" s="120">
        <f t="shared" si="38"/>
        <v>0</v>
      </c>
      <c r="P175" s="177">
        <f t="shared" si="39"/>
        <v>0</v>
      </c>
      <c r="Q175" s="177">
        <f>IF(LEN(B175)&gt;0,2*'OSNOVNA PLAČA'!E169,"")</f>
        <v>0</v>
      </c>
      <c r="R175" s="178"/>
      <c r="AA175" s="157">
        <f>ROW()</f>
        <v>175</v>
      </c>
      <c r="AB175" s="91" t="e">
        <f t="shared" ca="1" si="25"/>
        <v>#N/A</v>
      </c>
      <c r="AC175" s="91" t="e">
        <f t="shared" ca="1" si="26"/>
        <v>#N/A</v>
      </c>
      <c r="AD175" s="92" t="e">
        <f t="shared" ca="1" si="40"/>
        <v>#N/A</v>
      </c>
      <c r="AE175" s="91" t="e">
        <f t="shared" ca="1" si="41"/>
        <v>#N/A</v>
      </c>
      <c r="AF175" s="92" t="e">
        <f t="shared" ca="1" si="42"/>
        <v>#N/A</v>
      </c>
      <c r="AG175" s="91" t="e">
        <f t="shared" ca="1" si="42"/>
        <v>#N/A</v>
      </c>
      <c r="AH175" s="91" t="e">
        <f t="shared" ca="1" si="43"/>
        <v>#N/A</v>
      </c>
      <c r="AI175" s="93" t="e">
        <f t="shared" ca="1" si="44"/>
        <v>#N/A</v>
      </c>
      <c r="AJ175" s="91" t="e">
        <f t="shared" ca="1" si="32"/>
        <v>#N/A</v>
      </c>
      <c r="AK175" s="91" t="e">
        <f t="shared" ca="1" si="33"/>
        <v>#N/A</v>
      </c>
    </row>
    <row r="176" spans="1:37" ht="25.5" customHeight="1" x14ac:dyDescent="0.25">
      <c r="A176" s="51">
        <f>'OSNOVNA PLAČA'!A170</f>
        <v>161</v>
      </c>
      <c r="B176" s="159" t="str">
        <f>IF(LEN('OSNOVNA PLAČA'!B170)&gt;0,'OSNOVNA PLAČA'!B170,"")</f>
        <v>A161</v>
      </c>
      <c r="C176" s="52">
        <f>IF(LEN(B176)&gt;0,'OSNOVNA PLAČA'!C170,"")</f>
        <v>0</v>
      </c>
      <c r="D176" s="54">
        <f>IF(LEN(B176)&gt;0,'OSNOVNA PLAČA'!D170,"")</f>
        <v>0</v>
      </c>
      <c r="E176" s="175">
        <f>IF(LEN(B176)&gt;0,SUM('OBRAČUNANA OSNOVNA PLAČA'!E170:J170),"")</f>
        <v>0</v>
      </c>
      <c r="F176" s="55"/>
      <c r="G176" s="55"/>
      <c r="H176" s="55"/>
      <c r="I176" s="55"/>
      <c r="J176" s="55"/>
      <c r="K176" s="176">
        <f t="shared" si="34"/>
        <v>0</v>
      </c>
      <c r="L176" s="120">
        <f t="shared" si="35"/>
        <v>0</v>
      </c>
      <c r="M176" s="120">
        <f t="shared" si="36"/>
        <v>0</v>
      </c>
      <c r="N176" s="120">
        <f t="shared" si="37"/>
        <v>0</v>
      </c>
      <c r="O176" s="120">
        <f t="shared" si="38"/>
        <v>0</v>
      </c>
      <c r="P176" s="177">
        <f t="shared" si="39"/>
        <v>0</v>
      </c>
      <c r="Q176" s="177">
        <f>IF(LEN(B176)&gt;0,2*'OSNOVNA PLAČA'!E170,"")</f>
        <v>0</v>
      </c>
      <c r="R176" s="178"/>
      <c r="AA176" s="157">
        <f>ROW()</f>
        <v>176</v>
      </c>
      <c r="AB176" s="91" t="e">
        <f t="shared" ca="1" si="25"/>
        <v>#N/A</v>
      </c>
      <c r="AC176" s="91" t="e">
        <f t="shared" ca="1" si="26"/>
        <v>#N/A</v>
      </c>
      <c r="AD176" s="92" t="e">
        <f t="shared" ca="1" si="40"/>
        <v>#N/A</v>
      </c>
      <c r="AE176" s="91" t="e">
        <f t="shared" ca="1" si="41"/>
        <v>#N/A</v>
      </c>
      <c r="AF176" s="92" t="e">
        <f t="shared" ca="1" si="42"/>
        <v>#N/A</v>
      </c>
      <c r="AG176" s="91" t="e">
        <f t="shared" ca="1" si="42"/>
        <v>#N/A</v>
      </c>
      <c r="AH176" s="91" t="e">
        <f t="shared" ca="1" si="43"/>
        <v>#N/A</v>
      </c>
      <c r="AI176" s="93" t="e">
        <f t="shared" ca="1" si="44"/>
        <v>#N/A</v>
      </c>
      <c r="AJ176" s="91" t="e">
        <f t="shared" ca="1" si="32"/>
        <v>#N/A</v>
      </c>
      <c r="AK176" s="91" t="e">
        <f t="shared" ca="1" si="33"/>
        <v>#N/A</v>
      </c>
    </row>
    <row r="177" spans="1:37" ht="25.5" customHeight="1" x14ac:dyDescent="0.25">
      <c r="A177" s="51">
        <f>'OSNOVNA PLAČA'!A171</f>
        <v>162</v>
      </c>
      <c r="B177" s="159" t="str">
        <f>IF(LEN('OSNOVNA PLAČA'!B171)&gt;0,'OSNOVNA PLAČA'!B171,"")</f>
        <v>A162</v>
      </c>
      <c r="C177" s="52">
        <f>IF(LEN(B177)&gt;0,'OSNOVNA PLAČA'!C171,"")</f>
        <v>0</v>
      </c>
      <c r="D177" s="54">
        <f>IF(LEN(B177)&gt;0,'OSNOVNA PLAČA'!D171,"")</f>
        <v>0</v>
      </c>
      <c r="E177" s="175">
        <f>IF(LEN(B177)&gt;0,SUM('OBRAČUNANA OSNOVNA PLAČA'!E171:J171),"")</f>
        <v>0</v>
      </c>
      <c r="F177" s="55"/>
      <c r="G177" s="55"/>
      <c r="H177" s="55"/>
      <c r="I177" s="55"/>
      <c r="J177" s="55"/>
      <c r="K177" s="176">
        <f t="shared" si="34"/>
        <v>0</v>
      </c>
      <c r="L177" s="120">
        <f t="shared" si="35"/>
        <v>0</v>
      </c>
      <c r="M177" s="120">
        <f t="shared" si="36"/>
        <v>0</v>
      </c>
      <c r="N177" s="120">
        <f t="shared" si="37"/>
        <v>0</v>
      </c>
      <c r="O177" s="120">
        <f t="shared" si="38"/>
        <v>0</v>
      </c>
      <c r="P177" s="177">
        <f t="shared" si="39"/>
        <v>0</v>
      </c>
      <c r="Q177" s="177">
        <f>IF(LEN(B177)&gt;0,2*'OSNOVNA PLAČA'!E171,"")</f>
        <v>0</v>
      </c>
      <c r="R177" s="178"/>
      <c r="AA177" s="157">
        <f>ROW()</f>
        <v>177</v>
      </c>
      <c r="AB177" s="91" t="e">
        <f t="shared" ca="1" si="25"/>
        <v>#N/A</v>
      </c>
      <c r="AC177" s="91" t="e">
        <f t="shared" ca="1" si="26"/>
        <v>#N/A</v>
      </c>
      <c r="AD177" s="92" t="e">
        <f t="shared" ca="1" si="40"/>
        <v>#N/A</v>
      </c>
      <c r="AE177" s="91" t="e">
        <f t="shared" ca="1" si="41"/>
        <v>#N/A</v>
      </c>
      <c r="AF177" s="92" t="e">
        <f t="shared" ca="1" si="42"/>
        <v>#N/A</v>
      </c>
      <c r="AG177" s="91" t="e">
        <f t="shared" ca="1" si="42"/>
        <v>#N/A</v>
      </c>
      <c r="AH177" s="91" t="e">
        <f t="shared" ca="1" si="43"/>
        <v>#N/A</v>
      </c>
      <c r="AI177" s="93" t="e">
        <f t="shared" ca="1" si="44"/>
        <v>#N/A</v>
      </c>
      <c r="AJ177" s="91" t="e">
        <f t="shared" ca="1" si="32"/>
        <v>#N/A</v>
      </c>
      <c r="AK177" s="91" t="e">
        <f t="shared" ca="1" si="33"/>
        <v>#N/A</v>
      </c>
    </row>
    <row r="178" spans="1:37" ht="25.5" customHeight="1" x14ac:dyDescent="0.25">
      <c r="A178" s="51">
        <f>'OSNOVNA PLAČA'!A172</f>
        <v>163</v>
      </c>
      <c r="B178" s="159" t="str">
        <f>IF(LEN('OSNOVNA PLAČA'!B172)&gt;0,'OSNOVNA PLAČA'!B172,"")</f>
        <v>A163</v>
      </c>
      <c r="C178" s="52">
        <f>IF(LEN(B178)&gt;0,'OSNOVNA PLAČA'!C172,"")</f>
        <v>0</v>
      </c>
      <c r="D178" s="54">
        <f>IF(LEN(B178)&gt;0,'OSNOVNA PLAČA'!D172,"")</f>
        <v>0</v>
      </c>
      <c r="E178" s="175">
        <f>IF(LEN(B178)&gt;0,SUM('OBRAČUNANA OSNOVNA PLAČA'!E172:J172),"")</f>
        <v>0</v>
      </c>
      <c r="F178" s="55"/>
      <c r="G178" s="55"/>
      <c r="H178" s="55"/>
      <c r="I178" s="55"/>
      <c r="J178" s="55"/>
      <c r="K178" s="176">
        <f t="shared" si="34"/>
        <v>0</v>
      </c>
      <c r="L178" s="120">
        <f t="shared" si="35"/>
        <v>0</v>
      </c>
      <c r="M178" s="120">
        <f t="shared" si="36"/>
        <v>0</v>
      </c>
      <c r="N178" s="120">
        <f t="shared" si="37"/>
        <v>0</v>
      </c>
      <c r="O178" s="120">
        <f t="shared" si="38"/>
        <v>0</v>
      </c>
      <c r="P178" s="177">
        <f t="shared" si="39"/>
        <v>0</v>
      </c>
      <c r="Q178" s="177">
        <f>IF(LEN(B178)&gt;0,2*'OSNOVNA PLAČA'!E172,"")</f>
        <v>0</v>
      </c>
      <c r="R178" s="178"/>
      <c r="AA178" s="157">
        <f>ROW()</f>
        <v>178</v>
      </c>
      <c r="AB178" s="91" t="e">
        <f t="shared" ca="1" si="25"/>
        <v>#N/A</v>
      </c>
      <c r="AC178" s="91" t="e">
        <f t="shared" ca="1" si="26"/>
        <v>#N/A</v>
      </c>
      <c r="AD178" s="92" t="e">
        <f t="shared" ca="1" si="40"/>
        <v>#N/A</v>
      </c>
      <c r="AE178" s="91" t="e">
        <f t="shared" ca="1" si="41"/>
        <v>#N/A</v>
      </c>
      <c r="AF178" s="92" t="e">
        <f t="shared" ca="1" si="42"/>
        <v>#N/A</v>
      </c>
      <c r="AG178" s="91" t="e">
        <f t="shared" ca="1" si="42"/>
        <v>#N/A</v>
      </c>
      <c r="AH178" s="91" t="e">
        <f t="shared" ca="1" si="43"/>
        <v>#N/A</v>
      </c>
      <c r="AI178" s="93" t="e">
        <f t="shared" ca="1" si="44"/>
        <v>#N/A</v>
      </c>
      <c r="AJ178" s="91" t="e">
        <f t="shared" ca="1" si="32"/>
        <v>#N/A</v>
      </c>
      <c r="AK178" s="91" t="e">
        <f t="shared" ca="1" si="33"/>
        <v>#N/A</v>
      </c>
    </row>
    <row r="179" spans="1:37" ht="25.5" customHeight="1" x14ac:dyDescent="0.25">
      <c r="A179" s="51">
        <f>'OSNOVNA PLAČA'!A173</f>
        <v>164</v>
      </c>
      <c r="B179" s="159" t="str">
        <f>IF(LEN('OSNOVNA PLAČA'!B173)&gt;0,'OSNOVNA PLAČA'!B173,"")</f>
        <v>A164</v>
      </c>
      <c r="C179" s="52">
        <f>IF(LEN(B179)&gt;0,'OSNOVNA PLAČA'!C173,"")</f>
        <v>0</v>
      </c>
      <c r="D179" s="54">
        <f>IF(LEN(B179)&gt;0,'OSNOVNA PLAČA'!D173,"")</f>
        <v>0</v>
      </c>
      <c r="E179" s="175">
        <f>IF(LEN(B179)&gt;0,SUM('OBRAČUNANA OSNOVNA PLAČA'!E173:J173),"")</f>
        <v>0</v>
      </c>
      <c r="F179" s="55"/>
      <c r="G179" s="55"/>
      <c r="H179" s="55"/>
      <c r="I179" s="55"/>
      <c r="J179" s="55"/>
      <c r="K179" s="176">
        <f t="shared" si="34"/>
        <v>0</v>
      </c>
      <c r="L179" s="120">
        <f t="shared" si="35"/>
        <v>0</v>
      </c>
      <c r="M179" s="120">
        <f t="shared" si="36"/>
        <v>0</v>
      </c>
      <c r="N179" s="120">
        <f t="shared" si="37"/>
        <v>0</v>
      </c>
      <c r="O179" s="120">
        <f t="shared" si="38"/>
        <v>0</v>
      </c>
      <c r="P179" s="177">
        <f t="shared" si="39"/>
        <v>0</v>
      </c>
      <c r="Q179" s="177">
        <f>IF(LEN(B179)&gt;0,2*'OSNOVNA PLAČA'!E173,"")</f>
        <v>0</v>
      </c>
      <c r="R179" s="178"/>
      <c r="AA179" s="157">
        <f>ROW()</f>
        <v>179</v>
      </c>
      <c r="AB179" s="91" t="e">
        <f t="shared" ca="1" si="25"/>
        <v>#N/A</v>
      </c>
      <c r="AC179" s="91" t="e">
        <f t="shared" ca="1" si="26"/>
        <v>#N/A</v>
      </c>
      <c r="AD179" s="92" t="e">
        <f t="shared" ca="1" si="40"/>
        <v>#N/A</v>
      </c>
      <c r="AE179" s="91" t="e">
        <f t="shared" ca="1" si="41"/>
        <v>#N/A</v>
      </c>
      <c r="AF179" s="92" t="e">
        <f t="shared" ca="1" si="42"/>
        <v>#N/A</v>
      </c>
      <c r="AG179" s="91" t="e">
        <f t="shared" ca="1" si="42"/>
        <v>#N/A</v>
      </c>
      <c r="AH179" s="91" t="e">
        <f t="shared" ca="1" si="43"/>
        <v>#N/A</v>
      </c>
      <c r="AI179" s="93" t="e">
        <f t="shared" ca="1" si="44"/>
        <v>#N/A</v>
      </c>
      <c r="AJ179" s="91" t="e">
        <f t="shared" ca="1" si="32"/>
        <v>#N/A</v>
      </c>
      <c r="AK179" s="91" t="e">
        <f t="shared" ca="1" si="33"/>
        <v>#N/A</v>
      </c>
    </row>
    <row r="180" spans="1:37" ht="25.5" customHeight="1" x14ac:dyDescent="0.25">
      <c r="A180" s="51">
        <f>'OSNOVNA PLAČA'!A174</f>
        <v>165</v>
      </c>
      <c r="B180" s="159" t="str">
        <f>IF(LEN('OSNOVNA PLAČA'!B174)&gt;0,'OSNOVNA PLAČA'!B174,"")</f>
        <v>A165</v>
      </c>
      <c r="C180" s="52">
        <f>IF(LEN(B180)&gt;0,'OSNOVNA PLAČA'!C174,"")</f>
        <v>0</v>
      </c>
      <c r="D180" s="54">
        <f>IF(LEN(B180)&gt;0,'OSNOVNA PLAČA'!D174,"")</f>
        <v>0</v>
      </c>
      <c r="E180" s="175">
        <f>IF(LEN(B180)&gt;0,SUM('OBRAČUNANA OSNOVNA PLAČA'!E174:J174),"")</f>
        <v>0</v>
      </c>
      <c r="F180" s="55"/>
      <c r="G180" s="55"/>
      <c r="H180" s="55"/>
      <c r="I180" s="55"/>
      <c r="J180" s="55"/>
      <c r="K180" s="176">
        <f t="shared" si="34"/>
        <v>0</v>
      </c>
      <c r="L180" s="120">
        <f t="shared" si="35"/>
        <v>0</v>
      </c>
      <c r="M180" s="120">
        <f t="shared" si="36"/>
        <v>0</v>
      </c>
      <c r="N180" s="120">
        <f t="shared" si="37"/>
        <v>0</v>
      </c>
      <c r="O180" s="120">
        <f t="shared" si="38"/>
        <v>0</v>
      </c>
      <c r="P180" s="177">
        <f t="shared" si="39"/>
        <v>0</v>
      </c>
      <c r="Q180" s="177">
        <f>IF(LEN(B180)&gt;0,2*'OSNOVNA PLAČA'!E174,"")</f>
        <v>0</v>
      </c>
      <c r="R180" s="178"/>
      <c r="AA180" s="157">
        <f>ROW()</f>
        <v>180</v>
      </c>
      <c r="AB180" s="91" t="e">
        <f t="shared" ca="1" si="25"/>
        <v>#N/A</v>
      </c>
      <c r="AC180" s="91" t="e">
        <f t="shared" ca="1" si="26"/>
        <v>#N/A</v>
      </c>
      <c r="AD180" s="92" t="e">
        <f t="shared" ca="1" si="40"/>
        <v>#N/A</v>
      </c>
      <c r="AE180" s="91" t="e">
        <f t="shared" ca="1" si="41"/>
        <v>#N/A</v>
      </c>
      <c r="AF180" s="92" t="e">
        <f t="shared" ca="1" si="42"/>
        <v>#N/A</v>
      </c>
      <c r="AG180" s="91" t="e">
        <f t="shared" ca="1" si="42"/>
        <v>#N/A</v>
      </c>
      <c r="AH180" s="91" t="e">
        <f t="shared" ca="1" si="43"/>
        <v>#N/A</v>
      </c>
      <c r="AI180" s="93" t="e">
        <f t="shared" ca="1" si="44"/>
        <v>#N/A</v>
      </c>
      <c r="AJ180" s="91" t="e">
        <f t="shared" ca="1" si="32"/>
        <v>#N/A</v>
      </c>
      <c r="AK180" s="91" t="e">
        <f t="shared" ca="1" si="33"/>
        <v>#N/A</v>
      </c>
    </row>
    <row r="181" spans="1:37" ht="25.5" customHeight="1" x14ac:dyDescent="0.25">
      <c r="A181" s="51">
        <f>'OSNOVNA PLAČA'!A175</f>
        <v>166</v>
      </c>
      <c r="B181" s="159" t="str">
        <f>IF(LEN('OSNOVNA PLAČA'!B175)&gt;0,'OSNOVNA PLAČA'!B175,"")</f>
        <v>A166</v>
      </c>
      <c r="C181" s="52">
        <f>IF(LEN(B181)&gt;0,'OSNOVNA PLAČA'!C175,"")</f>
        <v>0</v>
      </c>
      <c r="D181" s="54">
        <f>IF(LEN(B181)&gt;0,'OSNOVNA PLAČA'!D175,"")</f>
        <v>0</v>
      </c>
      <c r="E181" s="175">
        <f>IF(LEN(B181)&gt;0,SUM('OBRAČUNANA OSNOVNA PLAČA'!E175:J175),"")</f>
        <v>0</v>
      </c>
      <c r="F181" s="55"/>
      <c r="G181" s="55"/>
      <c r="H181" s="55"/>
      <c r="I181" s="55"/>
      <c r="J181" s="55"/>
      <c r="K181" s="176">
        <f t="shared" si="34"/>
        <v>0</v>
      </c>
      <c r="L181" s="120">
        <f t="shared" si="35"/>
        <v>0</v>
      </c>
      <c r="M181" s="120">
        <f t="shared" si="36"/>
        <v>0</v>
      </c>
      <c r="N181" s="120">
        <f t="shared" si="37"/>
        <v>0</v>
      </c>
      <c r="O181" s="120">
        <f t="shared" si="38"/>
        <v>0</v>
      </c>
      <c r="P181" s="177">
        <f t="shared" si="39"/>
        <v>0</v>
      </c>
      <c r="Q181" s="177">
        <f>IF(LEN(B181)&gt;0,2*'OSNOVNA PLAČA'!E175,"")</f>
        <v>0</v>
      </c>
      <c r="R181" s="178"/>
      <c r="AA181" s="157">
        <f>ROW()</f>
        <v>181</v>
      </c>
      <c r="AB181" s="91" t="e">
        <f t="shared" ca="1" si="25"/>
        <v>#N/A</v>
      </c>
      <c r="AC181" s="91" t="e">
        <f t="shared" ca="1" si="26"/>
        <v>#N/A</v>
      </c>
      <c r="AD181" s="92" t="e">
        <f t="shared" ca="1" si="40"/>
        <v>#N/A</v>
      </c>
      <c r="AE181" s="91" t="e">
        <f t="shared" ca="1" si="41"/>
        <v>#N/A</v>
      </c>
      <c r="AF181" s="92" t="e">
        <f t="shared" ca="1" si="42"/>
        <v>#N/A</v>
      </c>
      <c r="AG181" s="91" t="e">
        <f t="shared" ca="1" si="42"/>
        <v>#N/A</v>
      </c>
      <c r="AH181" s="91" t="e">
        <f t="shared" ca="1" si="43"/>
        <v>#N/A</v>
      </c>
      <c r="AI181" s="93" t="e">
        <f t="shared" ca="1" si="44"/>
        <v>#N/A</v>
      </c>
      <c r="AJ181" s="91" t="e">
        <f t="shared" ca="1" si="32"/>
        <v>#N/A</v>
      </c>
      <c r="AK181" s="91" t="e">
        <f t="shared" ca="1" si="33"/>
        <v>#N/A</v>
      </c>
    </row>
    <row r="182" spans="1:37" ht="25.5" customHeight="1" x14ac:dyDescent="0.25">
      <c r="A182" s="51">
        <f>'OSNOVNA PLAČA'!A176</f>
        <v>167</v>
      </c>
      <c r="B182" s="159" t="str">
        <f>IF(LEN('OSNOVNA PLAČA'!B176)&gt;0,'OSNOVNA PLAČA'!B176,"")</f>
        <v>A167</v>
      </c>
      <c r="C182" s="52">
        <f>IF(LEN(B182)&gt;0,'OSNOVNA PLAČA'!C176,"")</f>
        <v>0</v>
      </c>
      <c r="D182" s="54">
        <f>IF(LEN(B182)&gt;0,'OSNOVNA PLAČA'!D176,"")</f>
        <v>0</v>
      </c>
      <c r="E182" s="175">
        <f>IF(LEN(B182)&gt;0,SUM('OBRAČUNANA OSNOVNA PLAČA'!E176:J176),"")</f>
        <v>0</v>
      </c>
      <c r="F182" s="55"/>
      <c r="G182" s="55"/>
      <c r="H182" s="55"/>
      <c r="I182" s="55"/>
      <c r="J182" s="55"/>
      <c r="K182" s="176">
        <f t="shared" si="34"/>
        <v>0</v>
      </c>
      <c r="L182" s="120">
        <f t="shared" si="35"/>
        <v>0</v>
      </c>
      <c r="M182" s="120">
        <f t="shared" si="36"/>
        <v>0</v>
      </c>
      <c r="N182" s="120">
        <f t="shared" si="37"/>
        <v>0</v>
      </c>
      <c r="O182" s="120">
        <f t="shared" si="38"/>
        <v>0</v>
      </c>
      <c r="P182" s="177">
        <f t="shared" si="39"/>
        <v>0</v>
      </c>
      <c r="Q182" s="177">
        <f>IF(LEN(B182)&gt;0,2*'OSNOVNA PLAČA'!E176,"")</f>
        <v>0</v>
      </c>
      <c r="R182" s="178"/>
      <c r="AA182" s="157">
        <f>ROW()</f>
        <v>182</v>
      </c>
      <c r="AB182" s="91" t="e">
        <f t="shared" ca="1" si="25"/>
        <v>#N/A</v>
      </c>
      <c r="AC182" s="91" t="e">
        <f t="shared" ca="1" si="26"/>
        <v>#N/A</v>
      </c>
      <c r="AD182" s="92" t="e">
        <f t="shared" ca="1" si="40"/>
        <v>#N/A</v>
      </c>
      <c r="AE182" s="91" t="e">
        <f t="shared" ca="1" si="41"/>
        <v>#N/A</v>
      </c>
      <c r="AF182" s="92" t="e">
        <f t="shared" ca="1" si="42"/>
        <v>#N/A</v>
      </c>
      <c r="AG182" s="91" t="e">
        <f t="shared" ca="1" si="42"/>
        <v>#N/A</v>
      </c>
      <c r="AH182" s="91" t="e">
        <f t="shared" ca="1" si="43"/>
        <v>#N/A</v>
      </c>
      <c r="AI182" s="93" t="e">
        <f t="shared" ca="1" si="44"/>
        <v>#N/A</v>
      </c>
      <c r="AJ182" s="91" t="e">
        <f t="shared" ca="1" si="32"/>
        <v>#N/A</v>
      </c>
      <c r="AK182" s="91" t="e">
        <f t="shared" ca="1" si="33"/>
        <v>#N/A</v>
      </c>
    </row>
    <row r="183" spans="1:37" ht="25.5" customHeight="1" x14ac:dyDescent="0.25">
      <c r="A183" s="51">
        <f>'OSNOVNA PLAČA'!A177</f>
        <v>168</v>
      </c>
      <c r="B183" s="159" t="str">
        <f>IF(LEN('OSNOVNA PLAČA'!B177)&gt;0,'OSNOVNA PLAČA'!B177,"")</f>
        <v>A168</v>
      </c>
      <c r="C183" s="52">
        <f>IF(LEN(B183)&gt;0,'OSNOVNA PLAČA'!C177,"")</f>
        <v>0</v>
      </c>
      <c r="D183" s="54">
        <f>IF(LEN(B183)&gt;0,'OSNOVNA PLAČA'!D177,"")</f>
        <v>0</v>
      </c>
      <c r="E183" s="175">
        <f>IF(LEN(B183)&gt;0,SUM('OBRAČUNANA OSNOVNA PLAČA'!E177:J177),"")</f>
        <v>0</v>
      </c>
      <c r="F183" s="55"/>
      <c r="G183" s="55"/>
      <c r="H183" s="55"/>
      <c r="I183" s="55"/>
      <c r="J183" s="55"/>
      <c r="K183" s="176">
        <f t="shared" si="34"/>
        <v>0</v>
      </c>
      <c r="L183" s="120">
        <f t="shared" si="35"/>
        <v>0</v>
      </c>
      <c r="M183" s="120">
        <f t="shared" si="36"/>
        <v>0</v>
      </c>
      <c r="N183" s="120">
        <f t="shared" si="37"/>
        <v>0</v>
      </c>
      <c r="O183" s="120">
        <f t="shared" si="38"/>
        <v>0</v>
      </c>
      <c r="P183" s="177">
        <f t="shared" si="39"/>
        <v>0</v>
      </c>
      <c r="Q183" s="177">
        <f>IF(LEN(B183)&gt;0,2*'OSNOVNA PLAČA'!E177,"")</f>
        <v>0</v>
      </c>
      <c r="R183" s="178"/>
      <c r="AA183" s="157">
        <f>ROW()</f>
        <v>183</v>
      </c>
      <c r="AB183" s="91" t="e">
        <f t="shared" ca="1" si="25"/>
        <v>#N/A</v>
      </c>
      <c r="AC183" s="91" t="e">
        <f t="shared" ca="1" si="26"/>
        <v>#N/A</v>
      </c>
      <c r="AD183" s="92" t="e">
        <f t="shared" ca="1" si="40"/>
        <v>#N/A</v>
      </c>
      <c r="AE183" s="91" t="e">
        <f t="shared" ca="1" si="41"/>
        <v>#N/A</v>
      </c>
      <c r="AF183" s="92" t="e">
        <f t="shared" ca="1" si="42"/>
        <v>#N/A</v>
      </c>
      <c r="AG183" s="91" t="e">
        <f t="shared" ca="1" si="42"/>
        <v>#N/A</v>
      </c>
      <c r="AH183" s="91" t="e">
        <f t="shared" ca="1" si="43"/>
        <v>#N/A</v>
      </c>
      <c r="AI183" s="93" t="e">
        <f t="shared" ca="1" si="44"/>
        <v>#N/A</v>
      </c>
      <c r="AJ183" s="91" t="e">
        <f t="shared" ca="1" si="32"/>
        <v>#N/A</v>
      </c>
      <c r="AK183" s="91" t="e">
        <f t="shared" ca="1" si="33"/>
        <v>#N/A</v>
      </c>
    </row>
    <row r="184" spans="1:37" ht="25.5" customHeight="1" x14ac:dyDescent="0.25">
      <c r="A184" s="51">
        <f>'OSNOVNA PLAČA'!A178</f>
        <v>169</v>
      </c>
      <c r="B184" s="159" t="str">
        <f>IF(LEN('OSNOVNA PLAČA'!B178)&gt;0,'OSNOVNA PLAČA'!B178,"")</f>
        <v>A169</v>
      </c>
      <c r="C184" s="52">
        <f>IF(LEN(B184)&gt;0,'OSNOVNA PLAČA'!C178,"")</f>
        <v>0</v>
      </c>
      <c r="D184" s="54">
        <f>IF(LEN(B184)&gt;0,'OSNOVNA PLAČA'!D178,"")</f>
        <v>0</v>
      </c>
      <c r="E184" s="175">
        <f>IF(LEN(B184)&gt;0,SUM('OBRAČUNANA OSNOVNA PLAČA'!E178:J178),"")</f>
        <v>0</v>
      </c>
      <c r="F184" s="55"/>
      <c r="G184" s="55"/>
      <c r="H184" s="55"/>
      <c r="I184" s="55"/>
      <c r="J184" s="55"/>
      <c r="K184" s="176">
        <f t="shared" si="34"/>
        <v>0</v>
      </c>
      <c r="L184" s="120">
        <f t="shared" si="35"/>
        <v>0</v>
      </c>
      <c r="M184" s="120">
        <f t="shared" si="36"/>
        <v>0</v>
      </c>
      <c r="N184" s="120">
        <f t="shared" si="37"/>
        <v>0</v>
      </c>
      <c r="O184" s="120">
        <f t="shared" si="38"/>
        <v>0</v>
      </c>
      <c r="P184" s="177">
        <f t="shared" si="39"/>
        <v>0</v>
      </c>
      <c r="Q184" s="177">
        <f>IF(LEN(B184)&gt;0,2*'OSNOVNA PLAČA'!E178,"")</f>
        <v>0</v>
      </c>
      <c r="R184" s="178"/>
      <c r="AA184" s="157">
        <f>ROW()</f>
        <v>184</v>
      </c>
      <c r="AB184" s="91" t="e">
        <f t="shared" ca="1" si="25"/>
        <v>#N/A</v>
      </c>
      <c r="AC184" s="91" t="e">
        <f t="shared" ca="1" si="26"/>
        <v>#N/A</v>
      </c>
      <c r="AD184" s="92" t="e">
        <f t="shared" ca="1" si="40"/>
        <v>#N/A</v>
      </c>
      <c r="AE184" s="91" t="e">
        <f t="shared" ca="1" si="41"/>
        <v>#N/A</v>
      </c>
      <c r="AF184" s="92" t="e">
        <f t="shared" ca="1" si="42"/>
        <v>#N/A</v>
      </c>
      <c r="AG184" s="91" t="e">
        <f t="shared" ca="1" si="42"/>
        <v>#N/A</v>
      </c>
      <c r="AH184" s="91" t="e">
        <f t="shared" ca="1" si="43"/>
        <v>#N/A</v>
      </c>
      <c r="AI184" s="93" t="e">
        <f t="shared" ca="1" si="44"/>
        <v>#N/A</v>
      </c>
      <c r="AJ184" s="91" t="e">
        <f t="shared" ca="1" si="32"/>
        <v>#N/A</v>
      </c>
      <c r="AK184" s="91" t="e">
        <f t="shared" ca="1" si="33"/>
        <v>#N/A</v>
      </c>
    </row>
    <row r="185" spans="1:37" ht="25.5" customHeight="1" x14ac:dyDescent="0.25">
      <c r="A185" s="51">
        <f>'OSNOVNA PLAČA'!A179</f>
        <v>170</v>
      </c>
      <c r="B185" s="159" t="str">
        <f>IF(LEN('OSNOVNA PLAČA'!B179)&gt;0,'OSNOVNA PLAČA'!B179,"")</f>
        <v>A170</v>
      </c>
      <c r="C185" s="52">
        <f>IF(LEN(B185)&gt;0,'OSNOVNA PLAČA'!C179,"")</f>
        <v>0</v>
      </c>
      <c r="D185" s="54">
        <f>IF(LEN(B185)&gt;0,'OSNOVNA PLAČA'!D179,"")</f>
        <v>0</v>
      </c>
      <c r="E185" s="175">
        <f>IF(LEN(B185)&gt;0,SUM('OBRAČUNANA OSNOVNA PLAČA'!E179:J179),"")</f>
        <v>0</v>
      </c>
      <c r="F185" s="55"/>
      <c r="G185" s="55"/>
      <c r="H185" s="55"/>
      <c r="I185" s="55"/>
      <c r="J185" s="55"/>
      <c r="K185" s="176">
        <f t="shared" si="34"/>
        <v>0</v>
      </c>
      <c r="L185" s="120">
        <f t="shared" si="35"/>
        <v>0</v>
      </c>
      <c r="M185" s="120">
        <f t="shared" si="36"/>
        <v>0</v>
      </c>
      <c r="N185" s="120">
        <f t="shared" si="37"/>
        <v>0</v>
      </c>
      <c r="O185" s="120">
        <f t="shared" si="38"/>
        <v>0</v>
      </c>
      <c r="P185" s="177">
        <f t="shared" si="39"/>
        <v>0</v>
      </c>
      <c r="Q185" s="177">
        <f>IF(LEN(B185)&gt;0,2*'OSNOVNA PLAČA'!E179,"")</f>
        <v>0</v>
      </c>
      <c r="R185" s="178"/>
      <c r="AA185" s="157">
        <f>ROW()</f>
        <v>185</v>
      </c>
      <c r="AB185" s="91" t="e">
        <f t="shared" ca="1" si="25"/>
        <v>#N/A</v>
      </c>
      <c r="AC185" s="91" t="e">
        <f t="shared" ca="1" si="26"/>
        <v>#N/A</v>
      </c>
      <c r="AD185" s="92" t="e">
        <f t="shared" ca="1" si="40"/>
        <v>#N/A</v>
      </c>
      <c r="AE185" s="91" t="e">
        <f t="shared" ca="1" si="41"/>
        <v>#N/A</v>
      </c>
      <c r="AF185" s="92" t="e">
        <f t="shared" ca="1" si="42"/>
        <v>#N/A</v>
      </c>
      <c r="AG185" s="91" t="e">
        <f t="shared" ca="1" si="42"/>
        <v>#N/A</v>
      </c>
      <c r="AH185" s="91" t="e">
        <f t="shared" ca="1" si="43"/>
        <v>#N/A</v>
      </c>
      <c r="AI185" s="93" t="e">
        <f t="shared" ca="1" si="44"/>
        <v>#N/A</v>
      </c>
      <c r="AJ185" s="91" t="e">
        <f t="shared" ca="1" si="32"/>
        <v>#N/A</v>
      </c>
      <c r="AK185" s="91" t="e">
        <f t="shared" ca="1" si="33"/>
        <v>#N/A</v>
      </c>
    </row>
    <row r="186" spans="1:37" ht="25.5" customHeight="1" x14ac:dyDescent="0.25">
      <c r="A186" s="51">
        <f>'OSNOVNA PLAČA'!A180</f>
        <v>171</v>
      </c>
      <c r="B186" s="159" t="str">
        <f>IF(LEN('OSNOVNA PLAČA'!B180)&gt;0,'OSNOVNA PLAČA'!B180,"")</f>
        <v>A171</v>
      </c>
      <c r="C186" s="52">
        <f>IF(LEN(B186)&gt;0,'OSNOVNA PLAČA'!C180,"")</f>
        <v>0</v>
      </c>
      <c r="D186" s="54">
        <f>IF(LEN(B186)&gt;0,'OSNOVNA PLAČA'!D180,"")</f>
        <v>0</v>
      </c>
      <c r="E186" s="175">
        <f>IF(LEN(B186)&gt;0,SUM('OBRAČUNANA OSNOVNA PLAČA'!E180:J180),"")</f>
        <v>0</v>
      </c>
      <c r="F186" s="55"/>
      <c r="G186" s="55"/>
      <c r="H186" s="55"/>
      <c r="I186" s="55"/>
      <c r="J186" s="55"/>
      <c r="K186" s="176">
        <f t="shared" si="34"/>
        <v>0</v>
      </c>
      <c r="L186" s="120">
        <f t="shared" si="35"/>
        <v>0</v>
      </c>
      <c r="M186" s="120">
        <f t="shared" si="36"/>
        <v>0</v>
      </c>
      <c r="N186" s="120">
        <f t="shared" si="37"/>
        <v>0</v>
      </c>
      <c r="O186" s="120">
        <f t="shared" si="38"/>
        <v>0</v>
      </c>
      <c r="P186" s="177">
        <f t="shared" si="39"/>
        <v>0</v>
      </c>
      <c r="Q186" s="177">
        <f>IF(LEN(B186)&gt;0,2*'OSNOVNA PLAČA'!E180,"")</f>
        <v>0</v>
      </c>
      <c r="R186" s="178"/>
      <c r="AA186" s="157">
        <f>ROW()</f>
        <v>186</v>
      </c>
      <c r="AB186" s="91" t="e">
        <f t="shared" ca="1" si="25"/>
        <v>#N/A</v>
      </c>
      <c r="AC186" s="91" t="e">
        <f t="shared" ca="1" si="26"/>
        <v>#N/A</v>
      </c>
      <c r="AD186" s="92" t="e">
        <f t="shared" ca="1" si="40"/>
        <v>#N/A</v>
      </c>
      <c r="AE186" s="91" t="e">
        <f t="shared" ca="1" si="41"/>
        <v>#N/A</v>
      </c>
      <c r="AF186" s="92" t="e">
        <f t="shared" ca="1" si="42"/>
        <v>#N/A</v>
      </c>
      <c r="AG186" s="91" t="e">
        <f t="shared" ca="1" si="42"/>
        <v>#N/A</v>
      </c>
      <c r="AH186" s="91" t="e">
        <f t="shared" ca="1" si="43"/>
        <v>#N/A</v>
      </c>
      <c r="AI186" s="93" t="e">
        <f t="shared" ca="1" si="44"/>
        <v>#N/A</v>
      </c>
      <c r="AJ186" s="91" t="e">
        <f t="shared" ca="1" si="32"/>
        <v>#N/A</v>
      </c>
      <c r="AK186" s="91" t="e">
        <f t="shared" ca="1" si="33"/>
        <v>#N/A</v>
      </c>
    </row>
    <row r="187" spans="1:37" ht="25.5" customHeight="1" x14ac:dyDescent="0.25">
      <c r="A187" s="51">
        <f>'OSNOVNA PLAČA'!A181</f>
        <v>172</v>
      </c>
      <c r="B187" s="159" t="str">
        <f>IF(LEN('OSNOVNA PLAČA'!B181)&gt;0,'OSNOVNA PLAČA'!B181,"")</f>
        <v>A172</v>
      </c>
      <c r="C187" s="52">
        <f>IF(LEN(B187)&gt;0,'OSNOVNA PLAČA'!C181,"")</f>
        <v>0</v>
      </c>
      <c r="D187" s="54">
        <f>IF(LEN(B187)&gt;0,'OSNOVNA PLAČA'!D181,"")</f>
        <v>0</v>
      </c>
      <c r="E187" s="175">
        <f>IF(LEN(B187)&gt;0,SUM('OBRAČUNANA OSNOVNA PLAČA'!E181:J181),"")</f>
        <v>0</v>
      </c>
      <c r="F187" s="55"/>
      <c r="G187" s="55"/>
      <c r="H187" s="55"/>
      <c r="I187" s="55"/>
      <c r="J187" s="55"/>
      <c r="K187" s="176">
        <f t="shared" si="34"/>
        <v>0</v>
      </c>
      <c r="L187" s="120">
        <f t="shared" si="35"/>
        <v>0</v>
      </c>
      <c r="M187" s="120">
        <f t="shared" si="36"/>
        <v>0</v>
      </c>
      <c r="N187" s="120">
        <f t="shared" si="37"/>
        <v>0</v>
      </c>
      <c r="O187" s="120">
        <f t="shared" si="38"/>
        <v>0</v>
      </c>
      <c r="P187" s="177">
        <f t="shared" si="39"/>
        <v>0</v>
      </c>
      <c r="Q187" s="177">
        <f>IF(LEN(B187)&gt;0,2*'OSNOVNA PLAČA'!E181,"")</f>
        <v>0</v>
      </c>
      <c r="R187" s="178"/>
      <c r="AA187" s="157">
        <f>ROW()</f>
        <v>187</v>
      </c>
      <c r="AB187" s="91" t="e">
        <f t="shared" ca="1" si="25"/>
        <v>#N/A</v>
      </c>
      <c r="AC187" s="91" t="e">
        <f t="shared" ca="1" si="26"/>
        <v>#N/A</v>
      </c>
      <c r="AD187" s="92" t="e">
        <f t="shared" ca="1" si="40"/>
        <v>#N/A</v>
      </c>
      <c r="AE187" s="91" t="e">
        <f t="shared" ca="1" si="41"/>
        <v>#N/A</v>
      </c>
      <c r="AF187" s="92" t="e">
        <f t="shared" ca="1" si="42"/>
        <v>#N/A</v>
      </c>
      <c r="AG187" s="91" t="e">
        <f t="shared" ca="1" si="42"/>
        <v>#N/A</v>
      </c>
      <c r="AH187" s="91" t="e">
        <f t="shared" ca="1" si="43"/>
        <v>#N/A</v>
      </c>
      <c r="AI187" s="93" t="e">
        <f t="shared" ca="1" si="44"/>
        <v>#N/A</v>
      </c>
      <c r="AJ187" s="91" t="e">
        <f t="shared" ca="1" si="32"/>
        <v>#N/A</v>
      </c>
      <c r="AK187" s="91" t="e">
        <f t="shared" ca="1" si="33"/>
        <v>#N/A</v>
      </c>
    </row>
    <row r="188" spans="1:37" ht="25.5" customHeight="1" x14ac:dyDescent="0.25">
      <c r="A188" s="51">
        <f>'OSNOVNA PLAČA'!A182</f>
        <v>173</v>
      </c>
      <c r="B188" s="159" t="str">
        <f>IF(LEN('OSNOVNA PLAČA'!B182)&gt;0,'OSNOVNA PLAČA'!B182,"")</f>
        <v>A173</v>
      </c>
      <c r="C188" s="52">
        <f>IF(LEN(B188)&gt;0,'OSNOVNA PLAČA'!C182,"")</f>
        <v>0</v>
      </c>
      <c r="D188" s="54">
        <f>IF(LEN(B188)&gt;0,'OSNOVNA PLAČA'!D182,"")</f>
        <v>0</v>
      </c>
      <c r="E188" s="175">
        <f>IF(LEN(B188)&gt;0,SUM('OBRAČUNANA OSNOVNA PLAČA'!E182:J182),"")</f>
        <v>0</v>
      </c>
      <c r="F188" s="55"/>
      <c r="G188" s="55"/>
      <c r="H188" s="55"/>
      <c r="I188" s="55"/>
      <c r="J188" s="55"/>
      <c r="K188" s="176">
        <f t="shared" si="34"/>
        <v>0</v>
      </c>
      <c r="L188" s="120">
        <f t="shared" si="35"/>
        <v>0</v>
      </c>
      <c r="M188" s="120">
        <f t="shared" si="36"/>
        <v>0</v>
      </c>
      <c r="N188" s="120">
        <f t="shared" si="37"/>
        <v>0</v>
      </c>
      <c r="O188" s="120">
        <f t="shared" si="38"/>
        <v>0</v>
      </c>
      <c r="P188" s="177">
        <f t="shared" si="39"/>
        <v>0</v>
      </c>
      <c r="Q188" s="177">
        <f>IF(LEN(B188)&gt;0,2*'OSNOVNA PLAČA'!E182,"")</f>
        <v>0</v>
      </c>
      <c r="R188" s="178"/>
      <c r="AA188" s="157">
        <f>ROW()</f>
        <v>188</v>
      </c>
      <c r="AB188" s="91" t="e">
        <f t="shared" ca="1" si="25"/>
        <v>#N/A</v>
      </c>
      <c r="AC188" s="91" t="e">
        <f t="shared" ca="1" si="26"/>
        <v>#N/A</v>
      </c>
      <c r="AD188" s="92" t="e">
        <f t="shared" ca="1" si="40"/>
        <v>#N/A</v>
      </c>
      <c r="AE188" s="91" t="e">
        <f t="shared" ca="1" si="41"/>
        <v>#N/A</v>
      </c>
      <c r="AF188" s="92" t="e">
        <f t="shared" ca="1" si="42"/>
        <v>#N/A</v>
      </c>
      <c r="AG188" s="91" t="e">
        <f t="shared" ca="1" si="42"/>
        <v>#N/A</v>
      </c>
      <c r="AH188" s="91" t="e">
        <f t="shared" ca="1" si="43"/>
        <v>#N/A</v>
      </c>
      <c r="AI188" s="93" t="e">
        <f t="shared" ca="1" si="44"/>
        <v>#N/A</v>
      </c>
      <c r="AJ188" s="91" t="e">
        <f t="shared" ca="1" si="32"/>
        <v>#N/A</v>
      </c>
      <c r="AK188" s="91" t="e">
        <f t="shared" ca="1" si="33"/>
        <v>#N/A</v>
      </c>
    </row>
    <row r="189" spans="1:37" ht="25.5" customHeight="1" x14ac:dyDescent="0.25">
      <c r="A189" s="51">
        <f>'OSNOVNA PLAČA'!A183</f>
        <v>174</v>
      </c>
      <c r="B189" s="159" t="str">
        <f>IF(LEN('OSNOVNA PLAČA'!B183)&gt;0,'OSNOVNA PLAČA'!B183,"")</f>
        <v>A174</v>
      </c>
      <c r="C189" s="52">
        <f>IF(LEN(B189)&gt;0,'OSNOVNA PLAČA'!C183,"")</f>
        <v>0</v>
      </c>
      <c r="D189" s="54">
        <f>IF(LEN(B189)&gt;0,'OSNOVNA PLAČA'!D183,"")</f>
        <v>0</v>
      </c>
      <c r="E189" s="175">
        <f>IF(LEN(B189)&gt;0,SUM('OBRAČUNANA OSNOVNA PLAČA'!E183:J183),"")</f>
        <v>0</v>
      </c>
      <c r="F189" s="55"/>
      <c r="G189" s="55"/>
      <c r="H189" s="55"/>
      <c r="I189" s="55"/>
      <c r="J189" s="55"/>
      <c r="K189" s="176">
        <f t="shared" si="34"/>
        <v>0</v>
      </c>
      <c r="L189" s="120">
        <f t="shared" si="35"/>
        <v>0</v>
      </c>
      <c r="M189" s="120">
        <f t="shared" si="36"/>
        <v>0</v>
      </c>
      <c r="N189" s="120">
        <f t="shared" si="37"/>
        <v>0</v>
      </c>
      <c r="O189" s="120">
        <f t="shared" si="38"/>
        <v>0</v>
      </c>
      <c r="P189" s="177">
        <f t="shared" si="39"/>
        <v>0</v>
      </c>
      <c r="Q189" s="177">
        <f>IF(LEN(B189)&gt;0,2*'OSNOVNA PLAČA'!E183,"")</f>
        <v>0</v>
      </c>
      <c r="R189" s="178"/>
      <c r="AA189" s="157">
        <f>ROW()</f>
        <v>189</v>
      </c>
      <c r="AB189" s="91" t="e">
        <f t="shared" ca="1" si="25"/>
        <v>#N/A</v>
      </c>
      <c r="AC189" s="91" t="e">
        <f t="shared" ca="1" si="26"/>
        <v>#N/A</v>
      </c>
      <c r="AD189" s="92" t="e">
        <f t="shared" ca="1" si="40"/>
        <v>#N/A</v>
      </c>
      <c r="AE189" s="91" t="e">
        <f t="shared" ca="1" si="41"/>
        <v>#N/A</v>
      </c>
      <c r="AF189" s="92" t="e">
        <f t="shared" ca="1" si="42"/>
        <v>#N/A</v>
      </c>
      <c r="AG189" s="91" t="e">
        <f t="shared" ca="1" si="42"/>
        <v>#N/A</v>
      </c>
      <c r="AH189" s="91" t="e">
        <f t="shared" ca="1" si="43"/>
        <v>#N/A</v>
      </c>
      <c r="AI189" s="93" t="e">
        <f t="shared" ca="1" si="44"/>
        <v>#N/A</v>
      </c>
      <c r="AJ189" s="91" t="e">
        <f t="shared" ca="1" si="32"/>
        <v>#N/A</v>
      </c>
      <c r="AK189" s="91" t="e">
        <f t="shared" ca="1" si="33"/>
        <v>#N/A</v>
      </c>
    </row>
    <row r="190" spans="1:37" ht="25.5" customHeight="1" x14ac:dyDescent="0.25">
      <c r="A190" s="51">
        <f>'OSNOVNA PLAČA'!A184</f>
        <v>175</v>
      </c>
      <c r="B190" s="159" t="str">
        <f>IF(LEN('OSNOVNA PLAČA'!B184)&gt;0,'OSNOVNA PLAČA'!B184,"")</f>
        <v>A175</v>
      </c>
      <c r="C190" s="52">
        <f>IF(LEN(B190)&gt;0,'OSNOVNA PLAČA'!C184,"")</f>
        <v>0</v>
      </c>
      <c r="D190" s="54">
        <f>IF(LEN(B190)&gt;0,'OSNOVNA PLAČA'!D184,"")</f>
        <v>0</v>
      </c>
      <c r="E190" s="175">
        <f>IF(LEN(B190)&gt;0,SUM('OBRAČUNANA OSNOVNA PLAČA'!E184:J184),"")</f>
        <v>0</v>
      </c>
      <c r="F190" s="55"/>
      <c r="G190" s="55"/>
      <c r="H190" s="55"/>
      <c r="I190" s="55"/>
      <c r="J190" s="55"/>
      <c r="K190" s="176">
        <f t="shared" si="34"/>
        <v>0</v>
      </c>
      <c r="L190" s="120">
        <f t="shared" si="35"/>
        <v>0</v>
      </c>
      <c r="M190" s="120">
        <f t="shared" si="36"/>
        <v>0</v>
      </c>
      <c r="N190" s="120">
        <f t="shared" si="37"/>
        <v>0</v>
      </c>
      <c r="O190" s="120">
        <f t="shared" si="38"/>
        <v>0</v>
      </c>
      <c r="P190" s="177">
        <f t="shared" si="39"/>
        <v>0</v>
      </c>
      <c r="Q190" s="177">
        <f>IF(LEN(B190)&gt;0,2*'OSNOVNA PLAČA'!E184,"")</f>
        <v>0</v>
      </c>
      <c r="R190" s="178"/>
      <c r="AA190" s="157">
        <f>ROW()</f>
        <v>190</v>
      </c>
      <c r="AB190" s="91" t="e">
        <f t="shared" ca="1" si="25"/>
        <v>#N/A</v>
      </c>
      <c r="AC190" s="91" t="e">
        <f t="shared" ca="1" si="26"/>
        <v>#N/A</v>
      </c>
      <c r="AD190" s="92" t="e">
        <f t="shared" ca="1" si="40"/>
        <v>#N/A</v>
      </c>
      <c r="AE190" s="91" t="e">
        <f t="shared" ca="1" si="41"/>
        <v>#N/A</v>
      </c>
      <c r="AF190" s="92" t="e">
        <f t="shared" ca="1" si="42"/>
        <v>#N/A</v>
      </c>
      <c r="AG190" s="91" t="e">
        <f t="shared" ca="1" si="42"/>
        <v>#N/A</v>
      </c>
      <c r="AH190" s="91" t="e">
        <f t="shared" ca="1" si="43"/>
        <v>#N/A</v>
      </c>
      <c r="AI190" s="93" t="e">
        <f t="shared" ca="1" si="44"/>
        <v>#N/A</v>
      </c>
      <c r="AJ190" s="91" t="e">
        <f t="shared" ca="1" si="32"/>
        <v>#N/A</v>
      </c>
      <c r="AK190" s="91" t="e">
        <f t="shared" ca="1" si="33"/>
        <v>#N/A</v>
      </c>
    </row>
    <row r="191" spans="1:37" ht="25.5" customHeight="1" x14ac:dyDescent="0.25">
      <c r="A191" s="51">
        <f>'OSNOVNA PLAČA'!A185</f>
        <v>176</v>
      </c>
      <c r="B191" s="159" t="str">
        <f>IF(LEN('OSNOVNA PLAČA'!B185)&gt;0,'OSNOVNA PLAČA'!B185,"")</f>
        <v>A176</v>
      </c>
      <c r="C191" s="52">
        <f>IF(LEN(B191)&gt;0,'OSNOVNA PLAČA'!C185,"")</f>
        <v>0</v>
      </c>
      <c r="D191" s="54">
        <f>IF(LEN(B191)&gt;0,'OSNOVNA PLAČA'!D185,"")</f>
        <v>0</v>
      </c>
      <c r="E191" s="175">
        <f>IF(LEN(B191)&gt;0,SUM('OBRAČUNANA OSNOVNA PLAČA'!E185:J185),"")</f>
        <v>0</v>
      </c>
      <c r="F191" s="55"/>
      <c r="G191" s="55"/>
      <c r="H191" s="55"/>
      <c r="I191" s="55"/>
      <c r="J191" s="55"/>
      <c r="K191" s="176">
        <f t="shared" si="34"/>
        <v>0</v>
      </c>
      <c r="L191" s="120">
        <f t="shared" si="35"/>
        <v>0</v>
      </c>
      <c r="M191" s="120">
        <f t="shared" si="36"/>
        <v>0</v>
      </c>
      <c r="N191" s="120">
        <f t="shared" si="37"/>
        <v>0</v>
      </c>
      <c r="O191" s="120">
        <f t="shared" si="38"/>
        <v>0</v>
      </c>
      <c r="P191" s="177">
        <f t="shared" si="39"/>
        <v>0</v>
      </c>
      <c r="Q191" s="177">
        <f>IF(LEN(B191)&gt;0,2*'OSNOVNA PLAČA'!E185,"")</f>
        <v>0</v>
      </c>
      <c r="R191" s="178"/>
      <c r="AA191" s="157">
        <f>ROW()</f>
        <v>191</v>
      </c>
      <c r="AB191" s="91" t="e">
        <f t="shared" ca="1" si="25"/>
        <v>#N/A</v>
      </c>
      <c r="AC191" s="91" t="e">
        <f t="shared" ca="1" si="26"/>
        <v>#N/A</v>
      </c>
      <c r="AD191" s="92" t="e">
        <f t="shared" ca="1" si="40"/>
        <v>#N/A</v>
      </c>
      <c r="AE191" s="91" t="e">
        <f t="shared" ca="1" si="41"/>
        <v>#N/A</v>
      </c>
      <c r="AF191" s="92" t="e">
        <f t="shared" ca="1" si="42"/>
        <v>#N/A</v>
      </c>
      <c r="AG191" s="91" t="e">
        <f t="shared" ca="1" si="42"/>
        <v>#N/A</v>
      </c>
      <c r="AH191" s="91" t="e">
        <f t="shared" ca="1" si="43"/>
        <v>#N/A</v>
      </c>
      <c r="AI191" s="93" t="e">
        <f t="shared" ca="1" si="44"/>
        <v>#N/A</v>
      </c>
      <c r="AJ191" s="91" t="e">
        <f t="shared" ca="1" si="32"/>
        <v>#N/A</v>
      </c>
      <c r="AK191" s="91" t="e">
        <f t="shared" ca="1" si="33"/>
        <v>#N/A</v>
      </c>
    </row>
    <row r="192" spans="1:37" ht="25.5" customHeight="1" x14ac:dyDescent="0.25">
      <c r="A192" s="51">
        <f>'OSNOVNA PLAČA'!A186</f>
        <v>177</v>
      </c>
      <c r="B192" s="159" t="str">
        <f>IF(LEN('OSNOVNA PLAČA'!B186)&gt;0,'OSNOVNA PLAČA'!B186,"")</f>
        <v>A177</v>
      </c>
      <c r="C192" s="52">
        <f>IF(LEN(B192)&gt;0,'OSNOVNA PLAČA'!C186,"")</f>
        <v>0</v>
      </c>
      <c r="D192" s="54">
        <f>IF(LEN(B192)&gt;0,'OSNOVNA PLAČA'!D186,"")</f>
        <v>0</v>
      </c>
      <c r="E192" s="175">
        <f>IF(LEN(B192)&gt;0,SUM('OBRAČUNANA OSNOVNA PLAČA'!E186:J186),"")</f>
        <v>0</v>
      </c>
      <c r="F192" s="55"/>
      <c r="G192" s="55"/>
      <c r="H192" s="55"/>
      <c r="I192" s="55"/>
      <c r="J192" s="55"/>
      <c r="K192" s="176">
        <f t="shared" si="34"/>
        <v>0</v>
      </c>
      <c r="L192" s="120">
        <f t="shared" si="35"/>
        <v>0</v>
      </c>
      <c r="M192" s="120">
        <f t="shared" si="36"/>
        <v>0</v>
      </c>
      <c r="N192" s="120">
        <f t="shared" si="37"/>
        <v>0</v>
      </c>
      <c r="O192" s="120">
        <f t="shared" si="38"/>
        <v>0</v>
      </c>
      <c r="P192" s="177">
        <f t="shared" si="39"/>
        <v>0</v>
      </c>
      <c r="Q192" s="177">
        <f>IF(LEN(B192)&gt;0,2*'OSNOVNA PLAČA'!E186,"")</f>
        <v>0</v>
      </c>
      <c r="R192" s="178"/>
      <c r="AA192" s="157">
        <f>ROW()</f>
        <v>192</v>
      </c>
      <c r="AB192" s="91" t="e">
        <f t="shared" ca="1" si="25"/>
        <v>#N/A</v>
      </c>
      <c r="AC192" s="91" t="e">
        <f t="shared" ca="1" si="26"/>
        <v>#N/A</v>
      </c>
      <c r="AD192" s="92" t="e">
        <f t="shared" ca="1" si="40"/>
        <v>#N/A</v>
      </c>
      <c r="AE192" s="91" t="e">
        <f t="shared" ca="1" si="41"/>
        <v>#N/A</v>
      </c>
      <c r="AF192" s="92" t="e">
        <f t="shared" ca="1" si="42"/>
        <v>#N/A</v>
      </c>
      <c r="AG192" s="91" t="e">
        <f t="shared" ca="1" si="42"/>
        <v>#N/A</v>
      </c>
      <c r="AH192" s="91" t="e">
        <f t="shared" ca="1" si="43"/>
        <v>#N/A</v>
      </c>
      <c r="AI192" s="93" t="e">
        <f t="shared" ca="1" si="44"/>
        <v>#N/A</v>
      </c>
      <c r="AJ192" s="91" t="e">
        <f t="shared" ca="1" si="32"/>
        <v>#N/A</v>
      </c>
      <c r="AK192" s="91" t="e">
        <f t="shared" ca="1" si="33"/>
        <v>#N/A</v>
      </c>
    </row>
    <row r="193" spans="1:37" ht="25.5" customHeight="1" x14ac:dyDescent="0.25">
      <c r="A193" s="51">
        <f>'OSNOVNA PLAČA'!A187</f>
        <v>178</v>
      </c>
      <c r="B193" s="159" t="str">
        <f>IF(LEN('OSNOVNA PLAČA'!B187)&gt;0,'OSNOVNA PLAČA'!B187,"")</f>
        <v>A178</v>
      </c>
      <c r="C193" s="52">
        <f>IF(LEN(B193)&gt;0,'OSNOVNA PLAČA'!C187,"")</f>
        <v>0</v>
      </c>
      <c r="D193" s="54">
        <f>IF(LEN(B193)&gt;0,'OSNOVNA PLAČA'!D187,"")</f>
        <v>0</v>
      </c>
      <c r="E193" s="175">
        <f>IF(LEN(B193)&gt;0,SUM('OBRAČUNANA OSNOVNA PLAČA'!E187:J187),"")</f>
        <v>0</v>
      </c>
      <c r="F193" s="55"/>
      <c r="G193" s="55"/>
      <c r="H193" s="55"/>
      <c r="I193" s="55"/>
      <c r="J193" s="55"/>
      <c r="K193" s="176">
        <f t="shared" si="34"/>
        <v>0</v>
      </c>
      <c r="L193" s="120">
        <f t="shared" si="35"/>
        <v>0</v>
      </c>
      <c r="M193" s="120">
        <f t="shared" si="36"/>
        <v>0</v>
      </c>
      <c r="N193" s="120">
        <f t="shared" si="37"/>
        <v>0</v>
      </c>
      <c r="O193" s="120">
        <f t="shared" si="38"/>
        <v>0</v>
      </c>
      <c r="P193" s="177">
        <f t="shared" si="39"/>
        <v>0</v>
      </c>
      <c r="Q193" s="177">
        <f>IF(LEN(B193)&gt;0,2*'OSNOVNA PLAČA'!E187,"")</f>
        <v>0</v>
      </c>
      <c r="R193" s="178"/>
      <c r="AA193" s="157">
        <f>ROW()</f>
        <v>193</v>
      </c>
      <c r="AB193" s="91" t="e">
        <f t="shared" ca="1" si="25"/>
        <v>#N/A</v>
      </c>
      <c r="AC193" s="91" t="e">
        <f t="shared" ca="1" si="26"/>
        <v>#N/A</v>
      </c>
      <c r="AD193" s="92" t="e">
        <f t="shared" ca="1" si="40"/>
        <v>#N/A</v>
      </c>
      <c r="AE193" s="91" t="e">
        <f t="shared" ca="1" si="41"/>
        <v>#N/A</v>
      </c>
      <c r="AF193" s="92" t="e">
        <f t="shared" ca="1" si="42"/>
        <v>#N/A</v>
      </c>
      <c r="AG193" s="91" t="e">
        <f t="shared" ca="1" si="42"/>
        <v>#N/A</v>
      </c>
      <c r="AH193" s="91" t="e">
        <f t="shared" ca="1" si="43"/>
        <v>#N/A</v>
      </c>
      <c r="AI193" s="93" t="e">
        <f t="shared" ca="1" si="44"/>
        <v>#N/A</v>
      </c>
      <c r="AJ193" s="91" t="e">
        <f t="shared" ca="1" si="32"/>
        <v>#N/A</v>
      </c>
      <c r="AK193" s="91" t="e">
        <f t="shared" ca="1" si="33"/>
        <v>#N/A</v>
      </c>
    </row>
    <row r="194" spans="1:37" ht="25.5" customHeight="1" x14ac:dyDescent="0.25">
      <c r="A194" s="51">
        <f>'OSNOVNA PLAČA'!A188</f>
        <v>179</v>
      </c>
      <c r="B194" s="159" t="str">
        <f>IF(LEN('OSNOVNA PLAČA'!B188)&gt;0,'OSNOVNA PLAČA'!B188,"")</f>
        <v>A179</v>
      </c>
      <c r="C194" s="52">
        <f>IF(LEN(B194)&gt;0,'OSNOVNA PLAČA'!C188,"")</f>
        <v>0</v>
      </c>
      <c r="D194" s="54">
        <f>IF(LEN(B194)&gt;0,'OSNOVNA PLAČA'!D188,"")</f>
        <v>0</v>
      </c>
      <c r="E194" s="175">
        <f>IF(LEN(B194)&gt;0,SUM('OBRAČUNANA OSNOVNA PLAČA'!E188:J188),"")</f>
        <v>0</v>
      </c>
      <c r="F194" s="55"/>
      <c r="G194" s="55"/>
      <c r="H194" s="55"/>
      <c r="I194" s="55"/>
      <c r="J194" s="55"/>
      <c r="K194" s="176">
        <f t="shared" si="34"/>
        <v>0</v>
      </c>
      <c r="L194" s="120">
        <f t="shared" si="35"/>
        <v>0</v>
      </c>
      <c r="M194" s="120">
        <f t="shared" si="36"/>
        <v>0</v>
      </c>
      <c r="N194" s="120">
        <f t="shared" si="37"/>
        <v>0</v>
      </c>
      <c r="O194" s="120">
        <f t="shared" si="38"/>
        <v>0</v>
      </c>
      <c r="P194" s="177">
        <f t="shared" si="39"/>
        <v>0</v>
      </c>
      <c r="Q194" s="177">
        <f>IF(LEN(B194)&gt;0,2*'OSNOVNA PLAČA'!E188,"")</f>
        <v>0</v>
      </c>
      <c r="R194" s="178"/>
      <c r="AA194" s="157">
        <f>ROW()</f>
        <v>194</v>
      </c>
      <c r="AB194" s="91" t="e">
        <f t="shared" ca="1" si="25"/>
        <v>#N/A</v>
      </c>
      <c r="AC194" s="91" t="e">
        <f t="shared" ca="1" si="26"/>
        <v>#N/A</v>
      </c>
      <c r="AD194" s="92" t="e">
        <f t="shared" ca="1" si="40"/>
        <v>#N/A</v>
      </c>
      <c r="AE194" s="91" t="e">
        <f t="shared" ca="1" si="41"/>
        <v>#N/A</v>
      </c>
      <c r="AF194" s="92" t="e">
        <f t="shared" ca="1" si="42"/>
        <v>#N/A</v>
      </c>
      <c r="AG194" s="91" t="e">
        <f t="shared" ca="1" si="42"/>
        <v>#N/A</v>
      </c>
      <c r="AH194" s="91" t="e">
        <f t="shared" ca="1" si="43"/>
        <v>#N/A</v>
      </c>
      <c r="AI194" s="93" t="e">
        <f t="shared" ca="1" si="44"/>
        <v>#N/A</v>
      </c>
      <c r="AJ194" s="91" t="e">
        <f t="shared" ca="1" si="32"/>
        <v>#N/A</v>
      </c>
      <c r="AK194" s="91" t="e">
        <f t="shared" ca="1" si="33"/>
        <v>#N/A</v>
      </c>
    </row>
    <row r="195" spans="1:37" ht="25.5" customHeight="1" x14ac:dyDescent="0.25">
      <c r="A195" s="51">
        <f>'OSNOVNA PLAČA'!A189</f>
        <v>180</v>
      </c>
      <c r="B195" s="159" t="str">
        <f>IF(LEN('OSNOVNA PLAČA'!B189)&gt;0,'OSNOVNA PLAČA'!B189,"")</f>
        <v>A180</v>
      </c>
      <c r="C195" s="52">
        <f>IF(LEN(B195)&gt;0,'OSNOVNA PLAČA'!C189,"")</f>
        <v>0</v>
      </c>
      <c r="D195" s="54">
        <f>IF(LEN(B195)&gt;0,'OSNOVNA PLAČA'!D189,"")</f>
        <v>0</v>
      </c>
      <c r="E195" s="175">
        <f>IF(LEN(B195)&gt;0,SUM('OBRAČUNANA OSNOVNA PLAČA'!E189:J189),"")</f>
        <v>0</v>
      </c>
      <c r="F195" s="55"/>
      <c r="G195" s="55"/>
      <c r="H195" s="55"/>
      <c r="I195" s="55"/>
      <c r="J195" s="55"/>
      <c r="K195" s="176">
        <f t="shared" si="34"/>
        <v>0</v>
      </c>
      <c r="L195" s="120">
        <f t="shared" si="35"/>
        <v>0</v>
      </c>
      <c r="M195" s="120">
        <f t="shared" si="36"/>
        <v>0</v>
      </c>
      <c r="N195" s="120">
        <f t="shared" si="37"/>
        <v>0</v>
      </c>
      <c r="O195" s="120">
        <f t="shared" si="38"/>
        <v>0</v>
      </c>
      <c r="P195" s="177">
        <f t="shared" si="39"/>
        <v>0</v>
      </c>
      <c r="Q195" s="177">
        <f>IF(LEN(B195)&gt;0,2*'OSNOVNA PLAČA'!E189,"")</f>
        <v>0</v>
      </c>
      <c r="R195" s="178"/>
      <c r="AA195" s="157">
        <f>ROW()</f>
        <v>195</v>
      </c>
      <c r="AB195" s="91" t="e">
        <f t="shared" ca="1" si="25"/>
        <v>#N/A</v>
      </c>
      <c r="AC195" s="91" t="e">
        <f t="shared" ca="1" si="26"/>
        <v>#N/A</v>
      </c>
      <c r="AD195" s="92" t="e">
        <f t="shared" ca="1" si="40"/>
        <v>#N/A</v>
      </c>
      <c r="AE195" s="91" t="e">
        <f t="shared" ca="1" si="41"/>
        <v>#N/A</v>
      </c>
      <c r="AF195" s="92" t="e">
        <f t="shared" ca="1" si="42"/>
        <v>#N/A</v>
      </c>
      <c r="AG195" s="91" t="e">
        <f t="shared" ca="1" si="42"/>
        <v>#N/A</v>
      </c>
      <c r="AH195" s="91" t="e">
        <f t="shared" ca="1" si="43"/>
        <v>#N/A</v>
      </c>
      <c r="AI195" s="93" t="e">
        <f t="shared" ca="1" si="44"/>
        <v>#N/A</v>
      </c>
      <c r="AJ195" s="91" t="e">
        <f t="shared" ca="1" si="32"/>
        <v>#N/A</v>
      </c>
      <c r="AK195" s="91" t="e">
        <f t="shared" ca="1" si="33"/>
        <v>#N/A</v>
      </c>
    </row>
    <row r="196" spans="1:37" ht="25.5" customHeight="1" x14ac:dyDescent="0.25">
      <c r="A196" s="51">
        <f>'OSNOVNA PLAČA'!A190</f>
        <v>181</v>
      </c>
      <c r="B196" s="159" t="str">
        <f>IF(LEN('OSNOVNA PLAČA'!B190)&gt;0,'OSNOVNA PLAČA'!B190,"")</f>
        <v>A181</v>
      </c>
      <c r="C196" s="52">
        <f>IF(LEN(B196)&gt;0,'OSNOVNA PLAČA'!C190,"")</f>
        <v>0</v>
      </c>
      <c r="D196" s="54">
        <f>IF(LEN(B196)&gt;0,'OSNOVNA PLAČA'!D190,"")</f>
        <v>0</v>
      </c>
      <c r="E196" s="175">
        <f>IF(LEN(B196)&gt;0,SUM('OBRAČUNANA OSNOVNA PLAČA'!E190:J190),"")</f>
        <v>0</v>
      </c>
      <c r="F196" s="55"/>
      <c r="G196" s="55"/>
      <c r="H196" s="55"/>
      <c r="I196" s="55"/>
      <c r="J196" s="55"/>
      <c r="K196" s="176">
        <f t="shared" si="34"/>
        <v>0</v>
      </c>
      <c r="L196" s="120">
        <f t="shared" si="35"/>
        <v>0</v>
      </c>
      <c r="M196" s="120">
        <f t="shared" si="36"/>
        <v>0</v>
      </c>
      <c r="N196" s="120">
        <f t="shared" si="37"/>
        <v>0</v>
      </c>
      <c r="O196" s="120">
        <f t="shared" si="38"/>
        <v>0</v>
      </c>
      <c r="P196" s="177">
        <f t="shared" si="39"/>
        <v>0</v>
      </c>
      <c r="Q196" s="177">
        <f>IF(LEN(B196)&gt;0,2*'OSNOVNA PLAČA'!E190,"")</f>
        <v>0</v>
      </c>
      <c r="R196" s="178"/>
      <c r="AA196" s="157">
        <f>ROW()</f>
        <v>196</v>
      </c>
      <c r="AB196" s="91" t="e">
        <f t="shared" ca="1" si="25"/>
        <v>#N/A</v>
      </c>
      <c r="AC196" s="91" t="e">
        <f t="shared" ca="1" si="26"/>
        <v>#N/A</v>
      </c>
      <c r="AD196" s="92" t="e">
        <f t="shared" ca="1" si="40"/>
        <v>#N/A</v>
      </c>
      <c r="AE196" s="91" t="e">
        <f t="shared" ca="1" si="41"/>
        <v>#N/A</v>
      </c>
      <c r="AF196" s="92" t="e">
        <f t="shared" ca="1" si="42"/>
        <v>#N/A</v>
      </c>
      <c r="AG196" s="91" t="e">
        <f t="shared" ca="1" si="42"/>
        <v>#N/A</v>
      </c>
      <c r="AH196" s="91" t="e">
        <f t="shared" ca="1" si="43"/>
        <v>#N/A</v>
      </c>
      <c r="AI196" s="93" t="e">
        <f t="shared" ca="1" si="44"/>
        <v>#N/A</v>
      </c>
      <c r="AJ196" s="91" t="e">
        <f t="shared" ca="1" si="32"/>
        <v>#N/A</v>
      </c>
      <c r="AK196" s="91" t="e">
        <f t="shared" ca="1" si="33"/>
        <v>#N/A</v>
      </c>
    </row>
    <row r="197" spans="1:37" ht="25.5" customHeight="1" x14ac:dyDescent="0.25">
      <c r="A197" s="51">
        <f>'OSNOVNA PLAČA'!A191</f>
        <v>182</v>
      </c>
      <c r="B197" s="159" t="str">
        <f>IF(LEN('OSNOVNA PLAČA'!B191)&gt;0,'OSNOVNA PLAČA'!B191,"")</f>
        <v>A182</v>
      </c>
      <c r="C197" s="52">
        <f>IF(LEN(B197)&gt;0,'OSNOVNA PLAČA'!C191,"")</f>
        <v>0</v>
      </c>
      <c r="D197" s="54">
        <f>IF(LEN(B197)&gt;0,'OSNOVNA PLAČA'!D191,"")</f>
        <v>0</v>
      </c>
      <c r="E197" s="175">
        <f>IF(LEN(B197)&gt;0,SUM('OBRAČUNANA OSNOVNA PLAČA'!E191:J191),"")</f>
        <v>0</v>
      </c>
      <c r="F197" s="55"/>
      <c r="G197" s="55"/>
      <c r="H197" s="55"/>
      <c r="I197" s="55"/>
      <c r="J197" s="55"/>
      <c r="K197" s="176">
        <f t="shared" si="34"/>
        <v>0</v>
      </c>
      <c r="L197" s="120">
        <f t="shared" si="35"/>
        <v>0</v>
      </c>
      <c r="M197" s="120">
        <f t="shared" si="36"/>
        <v>0</v>
      </c>
      <c r="N197" s="120">
        <f t="shared" si="37"/>
        <v>0</v>
      </c>
      <c r="O197" s="120">
        <f t="shared" si="38"/>
        <v>0</v>
      </c>
      <c r="P197" s="177">
        <f t="shared" si="39"/>
        <v>0</v>
      </c>
      <c r="Q197" s="177">
        <f>IF(LEN(B197)&gt;0,2*'OSNOVNA PLAČA'!E191,"")</f>
        <v>0</v>
      </c>
      <c r="R197" s="178"/>
      <c r="AA197" s="157">
        <f>ROW()</f>
        <v>197</v>
      </c>
      <c r="AB197" s="91" t="e">
        <f t="shared" ca="1" si="25"/>
        <v>#N/A</v>
      </c>
      <c r="AC197" s="91" t="e">
        <f t="shared" ca="1" si="26"/>
        <v>#N/A</v>
      </c>
      <c r="AD197" s="92" t="e">
        <f t="shared" ca="1" si="40"/>
        <v>#N/A</v>
      </c>
      <c r="AE197" s="91" t="e">
        <f t="shared" ca="1" si="41"/>
        <v>#N/A</v>
      </c>
      <c r="AF197" s="92" t="e">
        <f t="shared" ca="1" si="42"/>
        <v>#N/A</v>
      </c>
      <c r="AG197" s="91" t="e">
        <f t="shared" ca="1" si="42"/>
        <v>#N/A</v>
      </c>
      <c r="AH197" s="91" t="e">
        <f t="shared" ca="1" si="43"/>
        <v>#N/A</v>
      </c>
      <c r="AI197" s="93" t="e">
        <f t="shared" ca="1" si="44"/>
        <v>#N/A</v>
      </c>
      <c r="AJ197" s="91" t="e">
        <f t="shared" ca="1" si="32"/>
        <v>#N/A</v>
      </c>
      <c r="AK197" s="91" t="e">
        <f t="shared" ca="1" si="33"/>
        <v>#N/A</v>
      </c>
    </row>
    <row r="198" spans="1:37" ht="25.5" customHeight="1" x14ac:dyDescent="0.25">
      <c r="A198" s="51">
        <f>'OSNOVNA PLAČA'!A192</f>
        <v>183</v>
      </c>
      <c r="B198" s="159" t="str">
        <f>IF(LEN('OSNOVNA PLAČA'!B192)&gt;0,'OSNOVNA PLAČA'!B192,"")</f>
        <v>A183</v>
      </c>
      <c r="C198" s="52">
        <f>IF(LEN(B198)&gt;0,'OSNOVNA PLAČA'!C192,"")</f>
        <v>0</v>
      </c>
      <c r="D198" s="54">
        <f>IF(LEN(B198)&gt;0,'OSNOVNA PLAČA'!D192,"")</f>
        <v>0</v>
      </c>
      <c r="E198" s="175">
        <f>IF(LEN(B198)&gt;0,SUM('OBRAČUNANA OSNOVNA PLAČA'!E192:J192),"")</f>
        <v>0</v>
      </c>
      <c r="F198" s="55"/>
      <c r="G198" s="55"/>
      <c r="H198" s="55"/>
      <c r="I198" s="55"/>
      <c r="J198" s="55"/>
      <c r="K198" s="176">
        <f t="shared" si="34"/>
        <v>0</v>
      </c>
      <c r="L198" s="120">
        <f t="shared" si="35"/>
        <v>0</v>
      </c>
      <c r="M198" s="120">
        <f t="shared" si="36"/>
        <v>0</v>
      </c>
      <c r="N198" s="120">
        <f t="shared" si="37"/>
        <v>0</v>
      </c>
      <c r="O198" s="120">
        <f t="shared" si="38"/>
        <v>0</v>
      </c>
      <c r="P198" s="177">
        <f t="shared" si="39"/>
        <v>0</v>
      </c>
      <c r="Q198" s="177">
        <f>IF(LEN(B198)&gt;0,2*'OSNOVNA PLAČA'!E192,"")</f>
        <v>0</v>
      </c>
      <c r="R198" s="178"/>
      <c r="AA198" s="157">
        <f>ROW()</f>
        <v>198</v>
      </c>
      <c r="AB198" s="91" t="e">
        <f t="shared" ca="1" si="25"/>
        <v>#N/A</v>
      </c>
      <c r="AC198" s="91" t="e">
        <f t="shared" ca="1" si="26"/>
        <v>#N/A</v>
      </c>
      <c r="AD198" s="92" t="e">
        <f t="shared" ca="1" si="40"/>
        <v>#N/A</v>
      </c>
      <c r="AE198" s="91" t="e">
        <f t="shared" ca="1" si="41"/>
        <v>#N/A</v>
      </c>
      <c r="AF198" s="92" t="e">
        <f t="shared" ca="1" si="42"/>
        <v>#N/A</v>
      </c>
      <c r="AG198" s="91" t="e">
        <f t="shared" ca="1" si="42"/>
        <v>#N/A</v>
      </c>
      <c r="AH198" s="91" t="e">
        <f t="shared" ca="1" si="43"/>
        <v>#N/A</v>
      </c>
      <c r="AI198" s="93" t="e">
        <f t="shared" ca="1" si="44"/>
        <v>#N/A</v>
      </c>
      <c r="AJ198" s="91" t="e">
        <f t="shared" ca="1" si="32"/>
        <v>#N/A</v>
      </c>
      <c r="AK198" s="91" t="e">
        <f t="shared" ca="1" si="33"/>
        <v>#N/A</v>
      </c>
    </row>
    <row r="199" spans="1:37" ht="25.5" customHeight="1" x14ac:dyDescent="0.25">
      <c r="A199" s="51">
        <f>'OSNOVNA PLAČA'!A193</f>
        <v>184</v>
      </c>
      <c r="B199" s="159" t="str">
        <f>IF(LEN('OSNOVNA PLAČA'!B193)&gt;0,'OSNOVNA PLAČA'!B193,"")</f>
        <v>A184</v>
      </c>
      <c r="C199" s="52">
        <f>IF(LEN(B199)&gt;0,'OSNOVNA PLAČA'!C193,"")</f>
        <v>0</v>
      </c>
      <c r="D199" s="54">
        <f>IF(LEN(B199)&gt;0,'OSNOVNA PLAČA'!D193,"")</f>
        <v>0</v>
      </c>
      <c r="E199" s="175">
        <f>IF(LEN(B199)&gt;0,SUM('OBRAČUNANA OSNOVNA PLAČA'!E193:J193),"")</f>
        <v>0</v>
      </c>
      <c r="F199" s="55"/>
      <c r="G199" s="55"/>
      <c r="H199" s="55"/>
      <c r="I199" s="55"/>
      <c r="J199" s="55"/>
      <c r="K199" s="176">
        <f t="shared" si="34"/>
        <v>0</v>
      </c>
      <c r="L199" s="120">
        <f t="shared" si="35"/>
        <v>0</v>
      </c>
      <c r="M199" s="120">
        <f t="shared" si="36"/>
        <v>0</v>
      </c>
      <c r="N199" s="120">
        <f t="shared" si="37"/>
        <v>0</v>
      </c>
      <c r="O199" s="120">
        <f t="shared" si="38"/>
        <v>0</v>
      </c>
      <c r="P199" s="177">
        <f t="shared" si="39"/>
        <v>0</v>
      </c>
      <c r="Q199" s="177">
        <f>IF(LEN(B199)&gt;0,2*'OSNOVNA PLAČA'!E193,"")</f>
        <v>0</v>
      </c>
      <c r="R199" s="178"/>
      <c r="AA199" s="157">
        <f>ROW()</f>
        <v>199</v>
      </c>
      <c r="AB199" s="91" t="e">
        <f t="shared" ca="1" si="25"/>
        <v>#N/A</v>
      </c>
      <c r="AC199" s="91" t="e">
        <f t="shared" ca="1" si="26"/>
        <v>#N/A</v>
      </c>
      <c r="AD199" s="92" t="e">
        <f t="shared" ca="1" si="40"/>
        <v>#N/A</v>
      </c>
      <c r="AE199" s="91" t="e">
        <f t="shared" ca="1" si="41"/>
        <v>#N/A</v>
      </c>
      <c r="AF199" s="92" t="e">
        <f t="shared" ca="1" si="42"/>
        <v>#N/A</v>
      </c>
      <c r="AG199" s="91" t="e">
        <f t="shared" ca="1" si="42"/>
        <v>#N/A</v>
      </c>
      <c r="AH199" s="91" t="e">
        <f t="shared" ca="1" si="43"/>
        <v>#N/A</v>
      </c>
      <c r="AI199" s="93" t="e">
        <f t="shared" ca="1" si="44"/>
        <v>#N/A</v>
      </c>
      <c r="AJ199" s="91" t="e">
        <f t="shared" ca="1" si="32"/>
        <v>#N/A</v>
      </c>
      <c r="AK199" s="91" t="e">
        <f t="shared" ca="1" si="33"/>
        <v>#N/A</v>
      </c>
    </row>
    <row r="200" spans="1:37" ht="25.5" customHeight="1" x14ac:dyDescent="0.25">
      <c r="A200" s="51">
        <f>'OSNOVNA PLAČA'!A194</f>
        <v>185</v>
      </c>
      <c r="B200" s="159" t="str">
        <f>IF(LEN('OSNOVNA PLAČA'!B194)&gt;0,'OSNOVNA PLAČA'!B194,"")</f>
        <v>A185</v>
      </c>
      <c r="C200" s="52">
        <f>IF(LEN(B200)&gt;0,'OSNOVNA PLAČA'!C194,"")</f>
        <v>0</v>
      </c>
      <c r="D200" s="54">
        <f>IF(LEN(B200)&gt;0,'OSNOVNA PLAČA'!D194,"")</f>
        <v>0</v>
      </c>
      <c r="E200" s="175">
        <f>IF(LEN(B200)&gt;0,SUM('OBRAČUNANA OSNOVNA PLAČA'!E194:J194),"")</f>
        <v>0</v>
      </c>
      <c r="F200" s="55"/>
      <c r="G200" s="55"/>
      <c r="H200" s="55"/>
      <c r="I200" s="55"/>
      <c r="J200" s="55"/>
      <c r="K200" s="176">
        <f t="shared" si="34"/>
        <v>0</v>
      </c>
      <c r="L200" s="120">
        <f t="shared" si="35"/>
        <v>0</v>
      </c>
      <c r="M200" s="120">
        <f t="shared" si="36"/>
        <v>0</v>
      </c>
      <c r="N200" s="120">
        <f t="shared" si="37"/>
        <v>0</v>
      </c>
      <c r="O200" s="120">
        <f t="shared" si="38"/>
        <v>0</v>
      </c>
      <c r="P200" s="177">
        <f t="shared" si="39"/>
        <v>0</v>
      </c>
      <c r="Q200" s="177">
        <f>IF(LEN(B200)&gt;0,2*'OSNOVNA PLAČA'!E194,"")</f>
        <v>0</v>
      </c>
      <c r="R200" s="178"/>
      <c r="AA200" s="157">
        <f>ROW()</f>
        <v>200</v>
      </c>
      <c r="AB200" s="91" t="e">
        <f t="shared" ca="1" si="25"/>
        <v>#N/A</v>
      </c>
      <c r="AC200" s="91" t="e">
        <f t="shared" ca="1" si="26"/>
        <v>#N/A</v>
      </c>
      <c r="AD200" s="92" t="e">
        <f t="shared" ca="1" si="40"/>
        <v>#N/A</v>
      </c>
      <c r="AE200" s="91" t="e">
        <f t="shared" ca="1" si="41"/>
        <v>#N/A</v>
      </c>
      <c r="AF200" s="92" t="e">
        <f t="shared" ca="1" si="42"/>
        <v>#N/A</v>
      </c>
      <c r="AG200" s="91" t="e">
        <f t="shared" ca="1" si="42"/>
        <v>#N/A</v>
      </c>
      <c r="AH200" s="91" t="e">
        <f t="shared" ca="1" si="43"/>
        <v>#N/A</v>
      </c>
      <c r="AI200" s="93" t="e">
        <f t="shared" ca="1" si="44"/>
        <v>#N/A</v>
      </c>
      <c r="AJ200" s="91" t="e">
        <f t="shared" ca="1" si="32"/>
        <v>#N/A</v>
      </c>
      <c r="AK200" s="91" t="e">
        <f t="shared" ca="1" si="33"/>
        <v>#N/A</v>
      </c>
    </row>
    <row r="201" spans="1:37" ht="25.5" customHeight="1" x14ac:dyDescent="0.25">
      <c r="A201" s="51">
        <f>'OSNOVNA PLAČA'!A195</f>
        <v>186</v>
      </c>
      <c r="B201" s="159" t="str">
        <f>IF(LEN('OSNOVNA PLAČA'!B195)&gt;0,'OSNOVNA PLAČA'!B195,"")</f>
        <v>A186</v>
      </c>
      <c r="C201" s="52">
        <f>IF(LEN(B201)&gt;0,'OSNOVNA PLAČA'!C195,"")</f>
        <v>0</v>
      </c>
      <c r="D201" s="54">
        <f>IF(LEN(B201)&gt;0,'OSNOVNA PLAČA'!D195,"")</f>
        <v>0</v>
      </c>
      <c r="E201" s="175">
        <f>IF(LEN(B201)&gt;0,SUM('OBRAČUNANA OSNOVNA PLAČA'!E195:J195),"")</f>
        <v>0</v>
      </c>
      <c r="F201" s="55"/>
      <c r="G201" s="55"/>
      <c r="H201" s="55"/>
      <c r="I201" s="55"/>
      <c r="J201" s="55"/>
      <c r="K201" s="176">
        <f t="shared" si="34"/>
        <v>0</v>
      </c>
      <c r="L201" s="120">
        <f t="shared" si="35"/>
        <v>0</v>
      </c>
      <c r="M201" s="120">
        <f t="shared" si="36"/>
        <v>0</v>
      </c>
      <c r="N201" s="120">
        <f t="shared" si="37"/>
        <v>0</v>
      </c>
      <c r="O201" s="120">
        <f t="shared" si="38"/>
        <v>0</v>
      </c>
      <c r="P201" s="177">
        <f t="shared" si="39"/>
        <v>0</v>
      </c>
      <c r="Q201" s="177">
        <f>IF(LEN(B201)&gt;0,2*'OSNOVNA PLAČA'!E195,"")</f>
        <v>0</v>
      </c>
      <c r="R201" s="178"/>
      <c r="AA201" s="157">
        <f>ROW()</f>
        <v>201</v>
      </c>
      <c r="AB201" s="91" t="e">
        <f t="shared" ca="1" si="25"/>
        <v>#N/A</v>
      </c>
      <c r="AC201" s="91" t="e">
        <f t="shared" ca="1" si="26"/>
        <v>#N/A</v>
      </c>
      <c r="AD201" s="92" t="e">
        <f t="shared" ca="1" si="40"/>
        <v>#N/A</v>
      </c>
      <c r="AE201" s="91" t="e">
        <f t="shared" ca="1" si="41"/>
        <v>#N/A</v>
      </c>
      <c r="AF201" s="92" t="e">
        <f t="shared" ca="1" si="42"/>
        <v>#N/A</v>
      </c>
      <c r="AG201" s="91" t="e">
        <f t="shared" ca="1" si="42"/>
        <v>#N/A</v>
      </c>
      <c r="AH201" s="91" t="e">
        <f t="shared" ca="1" si="43"/>
        <v>#N/A</v>
      </c>
      <c r="AI201" s="93" t="e">
        <f t="shared" ca="1" si="44"/>
        <v>#N/A</v>
      </c>
      <c r="AJ201" s="91" t="e">
        <f t="shared" ca="1" si="32"/>
        <v>#N/A</v>
      </c>
      <c r="AK201" s="91" t="e">
        <f t="shared" ca="1" si="33"/>
        <v>#N/A</v>
      </c>
    </row>
    <row r="202" spans="1:37" ht="25.5" customHeight="1" x14ac:dyDescent="0.25">
      <c r="A202" s="51">
        <f>'OSNOVNA PLAČA'!A196</f>
        <v>187</v>
      </c>
      <c r="B202" s="159" t="str">
        <f>IF(LEN('OSNOVNA PLAČA'!B196)&gt;0,'OSNOVNA PLAČA'!B196,"")</f>
        <v>A187</v>
      </c>
      <c r="C202" s="52">
        <f>IF(LEN(B202)&gt;0,'OSNOVNA PLAČA'!C196,"")</f>
        <v>0</v>
      </c>
      <c r="D202" s="54">
        <f>IF(LEN(B202)&gt;0,'OSNOVNA PLAČA'!D196,"")</f>
        <v>0</v>
      </c>
      <c r="E202" s="175">
        <f>IF(LEN(B202)&gt;0,SUM('OBRAČUNANA OSNOVNA PLAČA'!E196:J196),"")</f>
        <v>0</v>
      </c>
      <c r="F202" s="55"/>
      <c r="G202" s="55"/>
      <c r="H202" s="55"/>
      <c r="I202" s="55"/>
      <c r="J202" s="55"/>
      <c r="K202" s="176">
        <f t="shared" si="34"/>
        <v>0</v>
      </c>
      <c r="L202" s="120">
        <f t="shared" si="35"/>
        <v>0</v>
      </c>
      <c r="M202" s="120">
        <f t="shared" si="36"/>
        <v>0</v>
      </c>
      <c r="N202" s="120">
        <f t="shared" si="37"/>
        <v>0</v>
      </c>
      <c r="O202" s="120">
        <f t="shared" si="38"/>
        <v>0</v>
      </c>
      <c r="P202" s="177">
        <f t="shared" si="39"/>
        <v>0</v>
      </c>
      <c r="Q202" s="177">
        <f>IF(LEN(B202)&gt;0,2*'OSNOVNA PLAČA'!E196,"")</f>
        <v>0</v>
      </c>
      <c r="R202" s="178"/>
      <c r="AA202" s="157">
        <f>ROW()</f>
        <v>202</v>
      </c>
      <c r="AB202" s="91" t="e">
        <f t="shared" ca="1" si="25"/>
        <v>#N/A</v>
      </c>
      <c r="AC202" s="91" t="e">
        <f t="shared" ca="1" si="26"/>
        <v>#N/A</v>
      </c>
      <c r="AD202" s="92" t="e">
        <f t="shared" ca="1" si="40"/>
        <v>#N/A</v>
      </c>
      <c r="AE202" s="91" t="e">
        <f t="shared" ca="1" si="41"/>
        <v>#N/A</v>
      </c>
      <c r="AF202" s="92" t="e">
        <f t="shared" ca="1" si="42"/>
        <v>#N/A</v>
      </c>
      <c r="AG202" s="91" t="e">
        <f t="shared" ca="1" si="42"/>
        <v>#N/A</v>
      </c>
      <c r="AH202" s="91" t="e">
        <f t="shared" ca="1" si="43"/>
        <v>#N/A</v>
      </c>
      <c r="AI202" s="93" t="e">
        <f t="shared" ca="1" si="44"/>
        <v>#N/A</v>
      </c>
      <c r="AJ202" s="91" t="e">
        <f t="shared" ca="1" si="32"/>
        <v>#N/A</v>
      </c>
      <c r="AK202" s="91" t="e">
        <f t="shared" ca="1" si="33"/>
        <v>#N/A</v>
      </c>
    </row>
    <row r="203" spans="1:37" ht="25.5" customHeight="1" x14ac:dyDescent="0.25">
      <c r="A203" s="51">
        <f>'OSNOVNA PLAČA'!A197</f>
        <v>188</v>
      </c>
      <c r="B203" s="159" t="str">
        <f>IF(LEN('OSNOVNA PLAČA'!B197)&gt;0,'OSNOVNA PLAČA'!B197,"")</f>
        <v>A188</v>
      </c>
      <c r="C203" s="52">
        <f>IF(LEN(B203)&gt;0,'OSNOVNA PLAČA'!C197,"")</f>
        <v>0</v>
      </c>
      <c r="D203" s="54">
        <f>IF(LEN(B203)&gt;0,'OSNOVNA PLAČA'!D197,"")</f>
        <v>0</v>
      </c>
      <c r="E203" s="175">
        <f>IF(LEN(B203)&gt;0,SUM('OBRAČUNANA OSNOVNA PLAČA'!E197:J197),"")</f>
        <v>0</v>
      </c>
      <c r="F203" s="55"/>
      <c r="G203" s="55"/>
      <c r="H203" s="55"/>
      <c r="I203" s="55"/>
      <c r="J203" s="55"/>
      <c r="K203" s="176">
        <f t="shared" si="34"/>
        <v>0</v>
      </c>
      <c r="L203" s="120">
        <f t="shared" si="35"/>
        <v>0</v>
      </c>
      <c r="M203" s="120">
        <f t="shared" si="36"/>
        <v>0</v>
      </c>
      <c r="N203" s="120">
        <f t="shared" si="37"/>
        <v>0</v>
      </c>
      <c r="O203" s="120">
        <f t="shared" si="38"/>
        <v>0</v>
      </c>
      <c r="P203" s="177">
        <f t="shared" si="39"/>
        <v>0</v>
      </c>
      <c r="Q203" s="177">
        <f>IF(LEN(B203)&gt;0,2*'OSNOVNA PLAČA'!E197,"")</f>
        <v>0</v>
      </c>
      <c r="R203" s="178"/>
      <c r="AA203" s="157">
        <f>ROW()</f>
        <v>203</v>
      </c>
      <c r="AB203" s="91" t="e">
        <f t="shared" ca="1" si="25"/>
        <v>#N/A</v>
      </c>
      <c r="AC203" s="91" t="e">
        <f t="shared" ca="1" si="26"/>
        <v>#N/A</v>
      </c>
      <c r="AD203" s="92" t="e">
        <f t="shared" ca="1" si="40"/>
        <v>#N/A</v>
      </c>
      <c r="AE203" s="91" t="e">
        <f t="shared" ca="1" si="41"/>
        <v>#N/A</v>
      </c>
      <c r="AF203" s="92" t="e">
        <f t="shared" ca="1" si="42"/>
        <v>#N/A</v>
      </c>
      <c r="AG203" s="91" t="e">
        <f t="shared" ca="1" si="42"/>
        <v>#N/A</v>
      </c>
      <c r="AH203" s="91" t="e">
        <f t="shared" ca="1" si="43"/>
        <v>#N/A</v>
      </c>
      <c r="AI203" s="93" t="e">
        <f t="shared" ca="1" si="44"/>
        <v>#N/A</v>
      </c>
      <c r="AJ203" s="91" t="e">
        <f t="shared" ca="1" si="32"/>
        <v>#N/A</v>
      </c>
      <c r="AK203" s="91" t="e">
        <f t="shared" ca="1" si="33"/>
        <v>#N/A</v>
      </c>
    </row>
    <row r="204" spans="1:37" ht="25.5" customHeight="1" x14ac:dyDescent="0.25">
      <c r="A204" s="51">
        <f>'OSNOVNA PLAČA'!A198</f>
        <v>189</v>
      </c>
      <c r="B204" s="159" t="str">
        <f>IF(LEN('OSNOVNA PLAČA'!B198)&gt;0,'OSNOVNA PLAČA'!B198,"")</f>
        <v>A189</v>
      </c>
      <c r="C204" s="52">
        <f>IF(LEN(B204)&gt;0,'OSNOVNA PLAČA'!C198,"")</f>
        <v>0</v>
      </c>
      <c r="D204" s="54">
        <f>IF(LEN(B204)&gt;0,'OSNOVNA PLAČA'!D198,"")</f>
        <v>0</v>
      </c>
      <c r="E204" s="175">
        <f>IF(LEN(B204)&gt;0,SUM('OBRAČUNANA OSNOVNA PLAČA'!E198:J198),"")</f>
        <v>0</v>
      </c>
      <c r="F204" s="55"/>
      <c r="G204" s="55"/>
      <c r="H204" s="55"/>
      <c r="I204" s="55"/>
      <c r="J204" s="55"/>
      <c r="K204" s="176">
        <f t="shared" si="34"/>
        <v>0</v>
      </c>
      <c r="L204" s="120">
        <f t="shared" si="35"/>
        <v>0</v>
      </c>
      <c r="M204" s="120">
        <f t="shared" si="36"/>
        <v>0</v>
      </c>
      <c r="N204" s="120">
        <f t="shared" si="37"/>
        <v>0</v>
      </c>
      <c r="O204" s="120">
        <f t="shared" si="38"/>
        <v>0</v>
      </c>
      <c r="P204" s="177">
        <f t="shared" si="39"/>
        <v>0</v>
      </c>
      <c r="Q204" s="177">
        <f>IF(LEN(B204)&gt;0,2*'OSNOVNA PLAČA'!E198,"")</f>
        <v>0</v>
      </c>
      <c r="R204" s="178"/>
      <c r="AA204" s="157">
        <f>ROW()</f>
        <v>204</v>
      </c>
      <c r="AB204" s="91" t="e">
        <f t="shared" ca="1" si="25"/>
        <v>#N/A</v>
      </c>
      <c r="AC204" s="91" t="e">
        <f t="shared" ca="1" si="26"/>
        <v>#N/A</v>
      </c>
      <c r="AD204" s="92" t="e">
        <f t="shared" ca="1" si="40"/>
        <v>#N/A</v>
      </c>
      <c r="AE204" s="91" t="e">
        <f t="shared" ca="1" si="41"/>
        <v>#N/A</v>
      </c>
      <c r="AF204" s="92" t="e">
        <f t="shared" ca="1" si="42"/>
        <v>#N/A</v>
      </c>
      <c r="AG204" s="91" t="e">
        <f t="shared" ca="1" si="42"/>
        <v>#N/A</v>
      </c>
      <c r="AH204" s="91" t="e">
        <f t="shared" ca="1" si="43"/>
        <v>#N/A</v>
      </c>
      <c r="AI204" s="93" t="e">
        <f t="shared" ca="1" si="44"/>
        <v>#N/A</v>
      </c>
      <c r="AJ204" s="91" t="e">
        <f t="shared" ca="1" si="32"/>
        <v>#N/A</v>
      </c>
      <c r="AK204" s="91" t="e">
        <f t="shared" ca="1" si="33"/>
        <v>#N/A</v>
      </c>
    </row>
    <row r="205" spans="1:37" ht="25.5" customHeight="1" x14ac:dyDescent="0.25">
      <c r="A205" s="51">
        <f>'OSNOVNA PLAČA'!A199</f>
        <v>190</v>
      </c>
      <c r="B205" s="159" t="str">
        <f>IF(LEN('OSNOVNA PLAČA'!B199)&gt;0,'OSNOVNA PLAČA'!B199,"")</f>
        <v>A190</v>
      </c>
      <c r="C205" s="52">
        <f>IF(LEN(B205)&gt;0,'OSNOVNA PLAČA'!C199,"")</f>
        <v>0</v>
      </c>
      <c r="D205" s="54">
        <f>IF(LEN(B205)&gt;0,'OSNOVNA PLAČA'!D199,"")</f>
        <v>0</v>
      </c>
      <c r="E205" s="175">
        <f>IF(LEN(B205)&gt;0,SUM('OBRAČUNANA OSNOVNA PLAČA'!E199:J199),"")</f>
        <v>0</v>
      </c>
      <c r="F205" s="55"/>
      <c r="G205" s="55"/>
      <c r="H205" s="55"/>
      <c r="I205" s="55"/>
      <c r="J205" s="55"/>
      <c r="K205" s="176">
        <f t="shared" si="34"/>
        <v>0</v>
      </c>
      <c r="L205" s="120">
        <f t="shared" si="35"/>
        <v>0</v>
      </c>
      <c r="M205" s="120">
        <f t="shared" si="36"/>
        <v>0</v>
      </c>
      <c r="N205" s="120">
        <f t="shared" si="37"/>
        <v>0</v>
      </c>
      <c r="O205" s="120">
        <f t="shared" si="38"/>
        <v>0</v>
      </c>
      <c r="P205" s="177">
        <f t="shared" si="39"/>
        <v>0</v>
      </c>
      <c r="Q205" s="177">
        <f>IF(LEN(B205)&gt;0,2*'OSNOVNA PLAČA'!E199,"")</f>
        <v>0</v>
      </c>
      <c r="R205" s="178"/>
      <c r="AA205" s="157">
        <f>ROW()</f>
        <v>205</v>
      </c>
      <c r="AB205" s="91" t="e">
        <f t="shared" ca="1" si="25"/>
        <v>#N/A</v>
      </c>
      <c r="AC205" s="91" t="e">
        <f t="shared" ca="1" si="26"/>
        <v>#N/A</v>
      </c>
      <c r="AD205" s="92" t="e">
        <f t="shared" ca="1" si="40"/>
        <v>#N/A</v>
      </c>
      <c r="AE205" s="91" t="e">
        <f t="shared" ca="1" si="41"/>
        <v>#N/A</v>
      </c>
      <c r="AF205" s="92" t="e">
        <f t="shared" ca="1" si="42"/>
        <v>#N/A</v>
      </c>
      <c r="AG205" s="91" t="e">
        <f t="shared" ca="1" si="42"/>
        <v>#N/A</v>
      </c>
      <c r="AH205" s="91" t="e">
        <f t="shared" ca="1" si="43"/>
        <v>#N/A</v>
      </c>
      <c r="AI205" s="93" t="e">
        <f t="shared" ca="1" si="44"/>
        <v>#N/A</v>
      </c>
      <c r="AJ205" s="91" t="e">
        <f t="shared" ca="1" si="32"/>
        <v>#N/A</v>
      </c>
      <c r="AK205" s="91" t="e">
        <f t="shared" ca="1" si="33"/>
        <v>#N/A</v>
      </c>
    </row>
    <row r="206" spans="1:37" ht="25.5" customHeight="1" x14ac:dyDescent="0.25">
      <c r="A206" s="51">
        <f>'OSNOVNA PLAČA'!A200</f>
        <v>191</v>
      </c>
      <c r="B206" s="159" t="str">
        <f>IF(LEN('OSNOVNA PLAČA'!B200)&gt;0,'OSNOVNA PLAČA'!B200,"")</f>
        <v>A191</v>
      </c>
      <c r="C206" s="52">
        <f>IF(LEN(B206)&gt;0,'OSNOVNA PLAČA'!C200,"")</f>
        <v>0</v>
      </c>
      <c r="D206" s="54">
        <f>IF(LEN(B206)&gt;0,'OSNOVNA PLAČA'!D200,"")</f>
        <v>0</v>
      </c>
      <c r="E206" s="175">
        <f>IF(LEN(B206)&gt;0,SUM('OBRAČUNANA OSNOVNA PLAČA'!E200:J200),"")</f>
        <v>0</v>
      </c>
      <c r="F206" s="55"/>
      <c r="G206" s="55"/>
      <c r="H206" s="55"/>
      <c r="I206" s="55"/>
      <c r="J206" s="55"/>
      <c r="K206" s="176">
        <f t="shared" si="34"/>
        <v>0</v>
      </c>
      <c r="L206" s="120">
        <f t="shared" si="35"/>
        <v>0</v>
      </c>
      <c r="M206" s="120">
        <f t="shared" si="36"/>
        <v>0</v>
      </c>
      <c r="N206" s="120">
        <f t="shared" si="37"/>
        <v>0</v>
      </c>
      <c r="O206" s="120">
        <f t="shared" si="38"/>
        <v>0</v>
      </c>
      <c r="P206" s="177">
        <f t="shared" si="39"/>
        <v>0</v>
      </c>
      <c r="Q206" s="177">
        <f>IF(LEN(B206)&gt;0,2*'OSNOVNA PLAČA'!E200,"")</f>
        <v>0</v>
      </c>
      <c r="R206" s="178"/>
      <c r="AA206" s="157">
        <f>ROW()</f>
        <v>206</v>
      </c>
      <c r="AB206" s="91" t="e">
        <f t="shared" ca="1" si="25"/>
        <v>#N/A</v>
      </c>
      <c r="AC206" s="91" t="e">
        <f t="shared" ca="1" si="26"/>
        <v>#N/A</v>
      </c>
      <c r="AD206" s="92" t="e">
        <f t="shared" ca="1" si="40"/>
        <v>#N/A</v>
      </c>
      <c r="AE206" s="91" t="e">
        <f t="shared" ca="1" si="41"/>
        <v>#N/A</v>
      </c>
      <c r="AF206" s="92" t="e">
        <f t="shared" ca="1" si="42"/>
        <v>#N/A</v>
      </c>
      <c r="AG206" s="91" t="e">
        <f t="shared" ca="1" si="42"/>
        <v>#N/A</v>
      </c>
      <c r="AH206" s="91" t="e">
        <f t="shared" ca="1" si="43"/>
        <v>#N/A</v>
      </c>
      <c r="AI206" s="93" t="e">
        <f t="shared" ca="1" si="44"/>
        <v>#N/A</v>
      </c>
      <c r="AJ206" s="91" t="e">
        <f t="shared" ca="1" si="32"/>
        <v>#N/A</v>
      </c>
      <c r="AK206" s="91" t="e">
        <f t="shared" ca="1" si="33"/>
        <v>#N/A</v>
      </c>
    </row>
    <row r="207" spans="1:37" ht="25.5" customHeight="1" x14ac:dyDescent="0.25">
      <c r="A207" s="51">
        <f>'OSNOVNA PLAČA'!A201</f>
        <v>192</v>
      </c>
      <c r="B207" s="159" t="str">
        <f>IF(LEN('OSNOVNA PLAČA'!B201)&gt;0,'OSNOVNA PLAČA'!B201,"")</f>
        <v>A192</v>
      </c>
      <c r="C207" s="52">
        <f>IF(LEN(B207)&gt;0,'OSNOVNA PLAČA'!C201,"")</f>
        <v>0</v>
      </c>
      <c r="D207" s="54">
        <f>IF(LEN(B207)&gt;0,'OSNOVNA PLAČA'!D201,"")</f>
        <v>0</v>
      </c>
      <c r="E207" s="175">
        <f>IF(LEN(B207)&gt;0,SUM('OBRAČUNANA OSNOVNA PLAČA'!E201:J201),"")</f>
        <v>0</v>
      </c>
      <c r="F207" s="55"/>
      <c r="G207" s="55"/>
      <c r="H207" s="55"/>
      <c r="I207" s="55"/>
      <c r="J207" s="55"/>
      <c r="K207" s="176">
        <f t="shared" si="34"/>
        <v>0</v>
      </c>
      <c r="L207" s="120">
        <f t="shared" si="35"/>
        <v>0</v>
      </c>
      <c r="M207" s="120">
        <f t="shared" si="36"/>
        <v>0</v>
      </c>
      <c r="N207" s="120">
        <f t="shared" si="37"/>
        <v>0</v>
      </c>
      <c r="O207" s="120">
        <f t="shared" si="38"/>
        <v>0</v>
      </c>
      <c r="P207" s="177">
        <f t="shared" si="39"/>
        <v>0</v>
      </c>
      <c r="Q207" s="177">
        <f>IF(LEN(B207)&gt;0,2*'OSNOVNA PLAČA'!E201,"")</f>
        <v>0</v>
      </c>
      <c r="R207" s="178"/>
      <c r="AA207" s="157">
        <f>ROW()</f>
        <v>207</v>
      </c>
      <c r="AB207" s="91" t="e">
        <f t="shared" ca="1" si="25"/>
        <v>#N/A</v>
      </c>
      <c r="AC207" s="91" t="e">
        <f t="shared" ca="1" si="26"/>
        <v>#N/A</v>
      </c>
      <c r="AD207" s="92" t="e">
        <f t="shared" ca="1" si="40"/>
        <v>#N/A</v>
      </c>
      <c r="AE207" s="91" t="e">
        <f t="shared" ca="1" si="41"/>
        <v>#N/A</v>
      </c>
      <c r="AF207" s="92" t="e">
        <f t="shared" ca="1" si="42"/>
        <v>#N/A</v>
      </c>
      <c r="AG207" s="91" t="e">
        <f t="shared" ca="1" si="42"/>
        <v>#N/A</v>
      </c>
      <c r="AH207" s="91" t="e">
        <f t="shared" ca="1" si="43"/>
        <v>#N/A</v>
      </c>
      <c r="AI207" s="93" t="e">
        <f t="shared" ca="1" si="44"/>
        <v>#N/A</v>
      </c>
      <c r="AJ207" s="91" t="e">
        <f t="shared" ca="1" si="32"/>
        <v>#N/A</v>
      </c>
      <c r="AK207" s="91" t="e">
        <f t="shared" ca="1" si="33"/>
        <v>#N/A</v>
      </c>
    </row>
    <row r="208" spans="1:37" ht="25.5" customHeight="1" x14ac:dyDescent="0.25">
      <c r="A208" s="51">
        <f>'OSNOVNA PLAČA'!A202</f>
        <v>193</v>
      </c>
      <c r="B208" s="159" t="str">
        <f>IF(LEN('OSNOVNA PLAČA'!B202)&gt;0,'OSNOVNA PLAČA'!B202,"")</f>
        <v>A193</v>
      </c>
      <c r="C208" s="52">
        <f>IF(LEN(B208)&gt;0,'OSNOVNA PLAČA'!C202,"")</f>
        <v>0</v>
      </c>
      <c r="D208" s="54">
        <f>IF(LEN(B208)&gt;0,'OSNOVNA PLAČA'!D202,"")</f>
        <v>0</v>
      </c>
      <c r="E208" s="175">
        <f>IF(LEN(B208)&gt;0,SUM('OBRAČUNANA OSNOVNA PLAČA'!E202:J202),"")</f>
        <v>0</v>
      </c>
      <c r="F208" s="55"/>
      <c r="G208" s="55"/>
      <c r="H208" s="55"/>
      <c r="I208" s="55"/>
      <c r="J208" s="55"/>
      <c r="K208" s="176">
        <f t="shared" ref="K208:K271" si="45">+F208+G208+H208+I208+J208</f>
        <v>0</v>
      </c>
      <c r="L208" s="120">
        <f t="shared" ref="L208:L271" si="46">IF(LEN(B208)&gt;0,K208/5,"")</f>
        <v>0</v>
      </c>
      <c r="M208" s="120">
        <f t="shared" ref="M208:M271" si="47">IF(LEN(B208)&gt;0,E208*L208,"")</f>
        <v>0</v>
      </c>
      <c r="N208" s="120">
        <f t="shared" ref="N208:N271" si="48">IF(LEN(B208)&gt;0,L208*$O$1017,"")</f>
        <v>0</v>
      </c>
      <c r="O208" s="120">
        <f t="shared" ref="O208:O271" si="49">IF(LEN(B208)&gt;0,E208*N208,"")</f>
        <v>0</v>
      </c>
      <c r="P208" s="177">
        <f t="shared" ref="P208:P271" si="50">MIN(O208,Q208)</f>
        <v>0</v>
      </c>
      <c r="Q208" s="177">
        <f>IF(LEN(B208)&gt;0,2*'OSNOVNA PLAČA'!E202,"")</f>
        <v>0</v>
      </c>
      <c r="R208" s="178"/>
      <c r="AA208" s="157">
        <f>ROW()</f>
        <v>208</v>
      </c>
      <c r="AB208" s="91" t="e">
        <f t="shared" ca="1" si="25"/>
        <v>#N/A</v>
      </c>
      <c r="AC208" s="91" t="e">
        <f t="shared" ca="1" si="26"/>
        <v>#N/A</v>
      </c>
      <c r="AD208" s="92" t="e">
        <f t="shared" ref="AD208:AD271" ca="1" si="51">IF(AB208&gt;=AC208,"-",$K208/(5*MAX($L$1021:$L$1022)))</f>
        <v>#N/A</v>
      </c>
      <c r="AE208" s="91" t="e">
        <f t="shared" ref="AE208:AE271" ca="1" si="52">IF(AB208&gt;=AC208,"-",$K208/(5*MAX($L$1021:$L$1022))*AJ208)</f>
        <v>#N/A</v>
      </c>
      <c r="AF208" s="92" t="e">
        <f t="shared" ref="AF208:AG271" ca="1" si="53">IF(AD208="-","-",AD208*$AE$1017)</f>
        <v>#N/A</v>
      </c>
      <c r="AG208" s="91" t="e">
        <f t="shared" ca="1" si="53"/>
        <v>#N/A</v>
      </c>
      <c r="AH208" s="91" t="e">
        <f t="shared" ref="AH208:AH271" ca="1" si="54">IF(AF208="-",0,MIN(AG208,Q208))</f>
        <v>#N/A</v>
      </c>
      <c r="AI208" s="93" t="e">
        <f t="shared" ref="AI208:AI271" ca="1" si="55">+AC208-AB208</f>
        <v>#N/A</v>
      </c>
      <c r="AJ208" s="91" t="e">
        <f t="shared" ca="1" si="32"/>
        <v>#N/A</v>
      </c>
      <c r="AK208" s="91" t="e">
        <f t="shared" ca="1" si="33"/>
        <v>#N/A</v>
      </c>
    </row>
    <row r="209" spans="1:37" ht="25.5" customHeight="1" x14ac:dyDescent="0.25">
      <c r="A209" s="51">
        <f>'OSNOVNA PLAČA'!A203</f>
        <v>194</v>
      </c>
      <c r="B209" s="159" t="str">
        <f>IF(LEN('OSNOVNA PLAČA'!B203)&gt;0,'OSNOVNA PLAČA'!B203,"")</f>
        <v>A194</v>
      </c>
      <c r="C209" s="52">
        <f>IF(LEN(B209)&gt;0,'OSNOVNA PLAČA'!C203,"")</f>
        <v>0</v>
      </c>
      <c r="D209" s="54">
        <f>IF(LEN(B209)&gt;0,'OSNOVNA PLAČA'!D203,"")</f>
        <v>0</v>
      </c>
      <c r="E209" s="175">
        <f>IF(LEN(B209)&gt;0,SUM('OBRAČUNANA OSNOVNA PLAČA'!E203:J203),"")</f>
        <v>0</v>
      </c>
      <c r="F209" s="55"/>
      <c r="G209" s="55"/>
      <c r="H209" s="55"/>
      <c r="I209" s="55"/>
      <c r="J209" s="55"/>
      <c r="K209" s="176">
        <f t="shared" si="45"/>
        <v>0</v>
      </c>
      <c r="L209" s="120">
        <f t="shared" si="46"/>
        <v>0</v>
      </c>
      <c r="M209" s="120">
        <f t="shared" si="47"/>
        <v>0</v>
      </c>
      <c r="N209" s="120">
        <f t="shared" si="48"/>
        <v>0</v>
      </c>
      <c r="O209" s="120">
        <f t="shared" si="49"/>
        <v>0</v>
      </c>
      <c r="P209" s="177">
        <f t="shared" si="50"/>
        <v>0</v>
      </c>
      <c r="Q209" s="177">
        <f>IF(LEN(B209)&gt;0,2*'OSNOVNA PLAČA'!E203,"")</f>
        <v>0</v>
      </c>
      <c r="R209" s="178"/>
      <c r="AA209" s="157">
        <f>ROW()</f>
        <v>209</v>
      </c>
      <c r="AB209" s="91" t="e">
        <f t="shared" ca="1" si="25"/>
        <v>#N/A</v>
      </c>
      <c r="AC209" s="91" t="e">
        <f t="shared" ca="1" si="26"/>
        <v>#N/A</v>
      </c>
      <c r="AD209" s="92" t="e">
        <f t="shared" ca="1" si="51"/>
        <v>#N/A</v>
      </c>
      <c r="AE209" s="91" t="e">
        <f t="shared" ca="1" si="52"/>
        <v>#N/A</v>
      </c>
      <c r="AF209" s="92" t="e">
        <f t="shared" ca="1" si="53"/>
        <v>#N/A</v>
      </c>
      <c r="AG209" s="91" t="e">
        <f t="shared" ca="1" si="53"/>
        <v>#N/A</v>
      </c>
      <c r="AH209" s="91" t="e">
        <f t="shared" ca="1" si="54"/>
        <v>#N/A</v>
      </c>
      <c r="AI209" s="93" t="e">
        <f t="shared" ca="1" si="55"/>
        <v>#N/A</v>
      </c>
      <c r="AJ209" s="91" t="e">
        <f t="shared" ca="1" si="32"/>
        <v>#N/A</v>
      </c>
      <c r="AK209" s="91" t="e">
        <f t="shared" ca="1" si="33"/>
        <v>#N/A</v>
      </c>
    </row>
    <row r="210" spans="1:37" ht="25.5" customHeight="1" x14ac:dyDescent="0.25">
      <c r="A210" s="51">
        <f>'OSNOVNA PLAČA'!A204</f>
        <v>195</v>
      </c>
      <c r="B210" s="159" t="str">
        <f>IF(LEN('OSNOVNA PLAČA'!B204)&gt;0,'OSNOVNA PLAČA'!B204,"")</f>
        <v>A195</v>
      </c>
      <c r="C210" s="52">
        <f>IF(LEN(B210)&gt;0,'OSNOVNA PLAČA'!C204,"")</f>
        <v>0</v>
      </c>
      <c r="D210" s="54">
        <f>IF(LEN(B210)&gt;0,'OSNOVNA PLAČA'!D204,"")</f>
        <v>0</v>
      </c>
      <c r="E210" s="175">
        <f>IF(LEN(B210)&gt;0,SUM('OBRAČUNANA OSNOVNA PLAČA'!E204:J204),"")</f>
        <v>0</v>
      </c>
      <c r="F210" s="55"/>
      <c r="G210" s="55"/>
      <c r="H210" s="55"/>
      <c r="I210" s="55"/>
      <c r="J210" s="55"/>
      <c r="K210" s="176">
        <f t="shared" si="45"/>
        <v>0</v>
      </c>
      <c r="L210" s="120">
        <f t="shared" si="46"/>
        <v>0</v>
      </c>
      <c r="M210" s="120">
        <f t="shared" si="47"/>
        <v>0</v>
      </c>
      <c r="N210" s="120">
        <f t="shared" si="48"/>
        <v>0</v>
      </c>
      <c r="O210" s="120">
        <f t="shared" si="49"/>
        <v>0</v>
      </c>
      <c r="P210" s="177">
        <f t="shared" si="50"/>
        <v>0</v>
      </c>
      <c r="Q210" s="177">
        <f>IF(LEN(B210)&gt;0,2*'OSNOVNA PLAČA'!E204,"")</f>
        <v>0</v>
      </c>
      <c r="R210" s="178"/>
      <c r="AA210" s="157">
        <f>ROW()</f>
        <v>210</v>
      </c>
      <c r="AB210" s="91" t="e">
        <f t="shared" ca="1" si="25"/>
        <v>#N/A</v>
      </c>
      <c r="AC210" s="91" t="e">
        <f t="shared" ca="1" si="26"/>
        <v>#N/A</v>
      </c>
      <c r="AD210" s="92" t="e">
        <f t="shared" ca="1" si="51"/>
        <v>#N/A</v>
      </c>
      <c r="AE210" s="91" t="e">
        <f t="shared" ca="1" si="52"/>
        <v>#N/A</v>
      </c>
      <c r="AF210" s="92" t="e">
        <f t="shared" ca="1" si="53"/>
        <v>#N/A</v>
      </c>
      <c r="AG210" s="91" t="e">
        <f t="shared" ca="1" si="53"/>
        <v>#N/A</v>
      </c>
      <c r="AH210" s="91" t="e">
        <f t="shared" ca="1" si="54"/>
        <v>#N/A</v>
      </c>
      <c r="AI210" s="93" t="e">
        <f t="shared" ca="1" si="55"/>
        <v>#N/A</v>
      </c>
      <c r="AJ210" s="91" t="e">
        <f t="shared" ca="1" si="32"/>
        <v>#N/A</v>
      </c>
      <c r="AK210" s="91" t="e">
        <f t="shared" ca="1" si="33"/>
        <v>#N/A</v>
      </c>
    </row>
    <row r="211" spans="1:37" ht="25.5" customHeight="1" x14ac:dyDescent="0.25">
      <c r="A211" s="51">
        <f>'OSNOVNA PLAČA'!A205</f>
        <v>196</v>
      </c>
      <c r="B211" s="159" t="str">
        <f>IF(LEN('OSNOVNA PLAČA'!B205)&gt;0,'OSNOVNA PLAČA'!B205,"")</f>
        <v>A196</v>
      </c>
      <c r="C211" s="52">
        <f>IF(LEN(B211)&gt;0,'OSNOVNA PLAČA'!C205,"")</f>
        <v>0</v>
      </c>
      <c r="D211" s="54">
        <f>IF(LEN(B211)&gt;0,'OSNOVNA PLAČA'!D205,"")</f>
        <v>0</v>
      </c>
      <c r="E211" s="175">
        <f>IF(LEN(B211)&gt;0,SUM('OBRAČUNANA OSNOVNA PLAČA'!E205:J205),"")</f>
        <v>0</v>
      </c>
      <c r="F211" s="55"/>
      <c r="G211" s="55"/>
      <c r="H211" s="55"/>
      <c r="I211" s="55"/>
      <c r="J211" s="55"/>
      <c r="K211" s="176">
        <f t="shared" si="45"/>
        <v>0</v>
      </c>
      <c r="L211" s="120">
        <f t="shared" si="46"/>
        <v>0</v>
      </c>
      <c r="M211" s="120">
        <f t="shared" si="47"/>
        <v>0</v>
      </c>
      <c r="N211" s="120">
        <f t="shared" si="48"/>
        <v>0</v>
      </c>
      <c r="O211" s="120">
        <f t="shared" si="49"/>
        <v>0</v>
      </c>
      <c r="P211" s="177">
        <f t="shared" si="50"/>
        <v>0</v>
      </c>
      <c r="Q211" s="177">
        <f>IF(LEN(B211)&gt;0,2*'OSNOVNA PLAČA'!E205,"")</f>
        <v>0</v>
      </c>
      <c r="R211" s="178"/>
      <c r="AA211" s="157">
        <f>ROW()</f>
        <v>211</v>
      </c>
      <c r="AB211" s="91" t="e">
        <f t="shared" ca="1" si="25"/>
        <v>#N/A</v>
      </c>
      <c r="AC211" s="91" t="e">
        <f t="shared" ca="1" si="26"/>
        <v>#N/A</v>
      </c>
      <c r="AD211" s="92" t="e">
        <f t="shared" ca="1" si="51"/>
        <v>#N/A</v>
      </c>
      <c r="AE211" s="91" t="e">
        <f t="shared" ca="1" si="52"/>
        <v>#N/A</v>
      </c>
      <c r="AF211" s="92" t="e">
        <f t="shared" ca="1" si="53"/>
        <v>#N/A</v>
      </c>
      <c r="AG211" s="91" t="e">
        <f t="shared" ca="1" si="53"/>
        <v>#N/A</v>
      </c>
      <c r="AH211" s="91" t="e">
        <f t="shared" ca="1" si="54"/>
        <v>#N/A</v>
      </c>
      <c r="AI211" s="93" t="e">
        <f t="shared" ca="1" si="55"/>
        <v>#N/A</v>
      </c>
      <c r="AJ211" s="91" t="e">
        <f t="shared" ca="1" si="32"/>
        <v>#N/A</v>
      </c>
      <c r="AK211" s="91" t="e">
        <f t="shared" ca="1" si="33"/>
        <v>#N/A</v>
      </c>
    </row>
    <row r="212" spans="1:37" ht="25.5" customHeight="1" x14ac:dyDescent="0.25">
      <c r="A212" s="51">
        <f>'OSNOVNA PLAČA'!A206</f>
        <v>197</v>
      </c>
      <c r="B212" s="159" t="str">
        <f>IF(LEN('OSNOVNA PLAČA'!B206)&gt;0,'OSNOVNA PLAČA'!B206,"")</f>
        <v>A197</v>
      </c>
      <c r="C212" s="52">
        <f>IF(LEN(B212)&gt;0,'OSNOVNA PLAČA'!C206,"")</f>
        <v>0</v>
      </c>
      <c r="D212" s="54">
        <f>IF(LEN(B212)&gt;0,'OSNOVNA PLAČA'!D206,"")</f>
        <v>0</v>
      </c>
      <c r="E212" s="175">
        <f>IF(LEN(B212)&gt;0,SUM('OBRAČUNANA OSNOVNA PLAČA'!E206:J206),"")</f>
        <v>0</v>
      </c>
      <c r="F212" s="55"/>
      <c r="G212" s="55"/>
      <c r="H212" s="55"/>
      <c r="I212" s="55"/>
      <c r="J212" s="55"/>
      <c r="K212" s="176">
        <f t="shared" si="45"/>
        <v>0</v>
      </c>
      <c r="L212" s="120">
        <f t="shared" si="46"/>
        <v>0</v>
      </c>
      <c r="M212" s="120">
        <f t="shared" si="47"/>
        <v>0</v>
      </c>
      <c r="N212" s="120">
        <f t="shared" si="48"/>
        <v>0</v>
      </c>
      <c r="O212" s="120">
        <f t="shared" si="49"/>
        <v>0</v>
      </c>
      <c r="P212" s="177">
        <f t="shared" si="50"/>
        <v>0</v>
      </c>
      <c r="Q212" s="177">
        <f>IF(LEN(B212)&gt;0,2*'OSNOVNA PLAČA'!E206,"")</f>
        <v>0</v>
      </c>
      <c r="R212" s="178"/>
      <c r="AA212" s="157">
        <f>ROW()</f>
        <v>212</v>
      </c>
      <c r="AB212" s="91" t="e">
        <f t="shared" ca="1" si="25"/>
        <v>#N/A</v>
      </c>
      <c r="AC212" s="91" t="e">
        <f t="shared" ca="1" si="26"/>
        <v>#N/A</v>
      </c>
      <c r="AD212" s="92" t="e">
        <f t="shared" ca="1" si="51"/>
        <v>#N/A</v>
      </c>
      <c r="AE212" s="91" t="e">
        <f t="shared" ca="1" si="52"/>
        <v>#N/A</v>
      </c>
      <c r="AF212" s="92" t="e">
        <f t="shared" ca="1" si="53"/>
        <v>#N/A</v>
      </c>
      <c r="AG212" s="91" t="e">
        <f t="shared" ca="1" si="53"/>
        <v>#N/A</v>
      </c>
      <c r="AH212" s="91" t="e">
        <f t="shared" ca="1" si="54"/>
        <v>#N/A</v>
      </c>
      <c r="AI212" s="93" t="e">
        <f t="shared" ca="1" si="55"/>
        <v>#N/A</v>
      </c>
      <c r="AJ212" s="91" t="e">
        <f t="shared" ca="1" si="32"/>
        <v>#N/A</v>
      </c>
      <c r="AK212" s="91" t="e">
        <f t="shared" ca="1" si="33"/>
        <v>#N/A</v>
      </c>
    </row>
    <row r="213" spans="1:37" ht="25.5" customHeight="1" x14ac:dyDescent="0.25">
      <c r="A213" s="51">
        <f>'OSNOVNA PLAČA'!A207</f>
        <v>198</v>
      </c>
      <c r="B213" s="159" t="str">
        <f>IF(LEN('OSNOVNA PLAČA'!B207)&gt;0,'OSNOVNA PLAČA'!B207,"")</f>
        <v>A198</v>
      </c>
      <c r="C213" s="52">
        <f>IF(LEN(B213)&gt;0,'OSNOVNA PLAČA'!C207,"")</f>
        <v>0</v>
      </c>
      <c r="D213" s="54">
        <f>IF(LEN(B213)&gt;0,'OSNOVNA PLAČA'!D207,"")</f>
        <v>0</v>
      </c>
      <c r="E213" s="175">
        <f>IF(LEN(B213)&gt;0,SUM('OBRAČUNANA OSNOVNA PLAČA'!E207:J207),"")</f>
        <v>0</v>
      </c>
      <c r="F213" s="55"/>
      <c r="G213" s="55"/>
      <c r="H213" s="55"/>
      <c r="I213" s="55"/>
      <c r="J213" s="55"/>
      <c r="K213" s="176">
        <f t="shared" si="45"/>
        <v>0</v>
      </c>
      <c r="L213" s="120">
        <f t="shared" si="46"/>
        <v>0</v>
      </c>
      <c r="M213" s="120">
        <f t="shared" si="47"/>
        <v>0</v>
      </c>
      <c r="N213" s="120">
        <f t="shared" si="48"/>
        <v>0</v>
      </c>
      <c r="O213" s="120">
        <f t="shared" si="49"/>
        <v>0</v>
      </c>
      <c r="P213" s="177">
        <f t="shared" si="50"/>
        <v>0</v>
      </c>
      <c r="Q213" s="177">
        <f>IF(LEN(B213)&gt;0,2*'OSNOVNA PLAČA'!E207,"")</f>
        <v>0</v>
      </c>
      <c r="R213" s="178"/>
      <c r="AA213" s="157">
        <f>ROW()</f>
        <v>213</v>
      </c>
      <c r="AB213" s="91" t="e">
        <f t="shared" ca="1" si="25"/>
        <v>#N/A</v>
      </c>
      <c r="AC213" s="91" t="e">
        <f t="shared" ca="1" si="26"/>
        <v>#N/A</v>
      </c>
      <c r="AD213" s="92" t="e">
        <f t="shared" ca="1" si="51"/>
        <v>#N/A</v>
      </c>
      <c r="AE213" s="91" t="e">
        <f t="shared" ca="1" si="52"/>
        <v>#N/A</v>
      </c>
      <c r="AF213" s="92" t="e">
        <f t="shared" ca="1" si="53"/>
        <v>#N/A</v>
      </c>
      <c r="AG213" s="91" t="e">
        <f t="shared" ca="1" si="53"/>
        <v>#N/A</v>
      </c>
      <c r="AH213" s="91" t="e">
        <f t="shared" ca="1" si="54"/>
        <v>#N/A</v>
      </c>
      <c r="AI213" s="93" t="e">
        <f t="shared" ca="1" si="55"/>
        <v>#N/A</v>
      </c>
      <c r="AJ213" s="91" t="e">
        <f t="shared" ca="1" si="32"/>
        <v>#N/A</v>
      </c>
      <c r="AK213" s="91" t="e">
        <f t="shared" ca="1" si="33"/>
        <v>#N/A</v>
      </c>
    </row>
    <row r="214" spans="1:37" ht="25.5" customHeight="1" x14ac:dyDescent="0.25">
      <c r="A214" s="51">
        <f>'OSNOVNA PLAČA'!A208</f>
        <v>199</v>
      </c>
      <c r="B214" s="159" t="str">
        <f>IF(LEN('OSNOVNA PLAČA'!B208)&gt;0,'OSNOVNA PLAČA'!B208,"")</f>
        <v>A199</v>
      </c>
      <c r="C214" s="52">
        <f>IF(LEN(B214)&gt;0,'OSNOVNA PLAČA'!C208,"")</f>
        <v>0</v>
      </c>
      <c r="D214" s="54">
        <f>IF(LEN(B214)&gt;0,'OSNOVNA PLAČA'!D208,"")</f>
        <v>0</v>
      </c>
      <c r="E214" s="175">
        <f>IF(LEN(B214)&gt;0,SUM('OBRAČUNANA OSNOVNA PLAČA'!E208:J208),"")</f>
        <v>0</v>
      </c>
      <c r="F214" s="55"/>
      <c r="G214" s="55"/>
      <c r="H214" s="55"/>
      <c r="I214" s="55"/>
      <c r="J214" s="55"/>
      <c r="K214" s="176">
        <f t="shared" si="45"/>
        <v>0</v>
      </c>
      <c r="L214" s="120">
        <f t="shared" si="46"/>
        <v>0</v>
      </c>
      <c r="M214" s="120">
        <f t="shared" si="47"/>
        <v>0</v>
      </c>
      <c r="N214" s="120">
        <f t="shared" si="48"/>
        <v>0</v>
      </c>
      <c r="O214" s="120">
        <f t="shared" si="49"/>
        <v>0</v>
      </c>
      <c r="P214" s="177">
        <f t="shared" si="50"/>
        <v>0</v>
      </c>
      <c r="Q214" s="177">
        <f>IF(LEN(B214)&gt;0,2*'OSNOVNA PLAČA'!E208,"")</f>
        <v>0</v>
      </c>
      <c r="R214" s="178"/>
      <c r="AA214" s="157">
        <f>ROW()</f>
        <v>214</v>
      </c>
      <c r="AB214" s="91" t="e">
        <f t="shared" ca="1" si="25"/>
        <v>#N/A</v>
      </c>
      <c r="AC214" s="91" t="e">
        <f t="shared" ca="1" si="26"/>
        <v>#N/A</v>
      </c>
      <c r="AD214" s="92" t="e">
        <f t="shared" ca="1" si="51"/>
        <v>#N/A</v>
      </c>
      <c r="AE214" s="91" t="e">
        <f t="shared" ca="1" si="52"/>
        <v>#N/A</v>
      </c>
      <c r="AF214" s="92" t="e">
        <f t="shared" ca="1" si="53"/>
        <v>#N/A</v>
      </c>
      <c r="AG214" s="91" t="e">
        <f t="shared" ca="1" si="53"/>
        <v>#N/A</v>
      </c>
      <c r="AH214" s="91" t="e">
        <f t="shared" ca="1" si="54"/>
        <v>#N/A</v>
      </c>
      <c r="AI214" s="93" t="e">
        <f t="shared" ca="1" si="55"/>
        <v>#N/A</v>
      </c>
      <c r="AJ214" s="91" t="e">
        <f t="shared" ca="1" si="32"/>
        <v>#N/A</v>
      </c>
      <c r="AK214" s="91" t="e">
        <f t="shared" ca="1" si="33"/>
        <v>#N/A</v>
      </c>
    </row>
    <row r="215" spans="1:37" ht="25.5" customHeight="1" x14ac:dyDescent="0.25">
      <c r="A215" s="51">
        <f>'OSNOVNA PLAČA'!A209</f>
        <v>200</v>
      </c>
      <c r="B215" s="159" t="str">
        <f>IF(LEN('OSNOVNA PLAČA'!B209)&gt;0,'OSNOVNA PLAČA'!B209,"")</f>
        <v>A200</v>
      </c>
      <c r="C215" s="52">
        <f>IF(LEN(B215)&gt;0,'OSNOVNA PLAČA'!C209,"")</f>
        <v>0</v>
      </c>
      <c r="D215" s="54">
        <f>IF(LEN(B215)&gt;0,'OSNOVNA PLAČA'!D209,"")</f>
        <v>0</v>
      </c>
      <c r="E215" s="175">
        <f>IF(LEN(B215)&gt;0,SUM('OBRAČUNANA OSNOVNA PLAČA'!E209:J209),"")</f>
        <v>0</v>
      </c>
      <c r="F215" s="55"/>
      <c r="G215" s="55"/>
      <c r="H215" s="55"/>
      <c r="I215" s="55"/>
      <c r="J215" s="55"/>
      <c r="K215" s="176">
        <f t="shared" si="45"/>
        <v>0</v>
      </c>
      <c r="L215" s="120">
        <f t="shared" si="46"/>
        <v>0</v>
      </c>
      <c r="M215" s="120">
        <f t="shared" si="47"/>
        <v>0</v>
      </c>
      <c r="N215" s="120">
        <f t="shared" si="48"/>
        <v>0</v>
      </c>
      <c r="O215" s="120">
        <f t="shared" si="49"/>
        <v>0</v>
      </c>
      <c r="P215" s="177">
        <f t="shared" si="50"/>
        <v>0</v>
      </c>
      <c r="Q215" s="177">
        <f>IF(LEN(B215)&gt;0,2*'OSNOVNA PLAČA'!E209,"")</f>
        <v>0</v>
      </c>
      <c r="R215" s="178"/>
      <c r="AA215" s="157">
        <f>ROW()</f>
        <v>215</v>
      </c>
      <c r="AB215" s="91" t="e">
        <f t="shared" ca="1" si="25"/>
        <v>#N/A</v>
      </c>
      <c r="AC215" s="91" t="e">
        <f t="shared" ca="1" si="26"/>
        <v>#N/A</v>
      </c>
      <c r="AD215" s="92" t="e">
        <f t="shared" ca="1" si="51"/>
        <v>#N/A</v>
      </c>
      <c r="AE215" s="91" t="e">
        <f t="shared" ca="1" si="52"/>
        <v>#N/A</v>
      </c>
      <c r="AF215" s="92" t="e">
        <f t="shared" ca="1" si="53"/>
        <v>#N/A</v>
      </c>
      <c r="AG215" s="91" t="e">
        <f t="shared" ca="1" si="53"/>
        <v>#N/A</v>
      </c>
      <c r="AH215" s="91" t="e">
        <f t="shared" ca="1" si="54"/>
        <v>#N/A</v>
      </c>
      <c r="AI215" s="93" t="e">
        <f t="shared" ca="1" si="55"/>
        <v>#N/A</v>
      </c>
      <c r="AJ215" s="91" t="e">
        <f t="shared" ca="1" si="32"/>
        <v>#N/A</v>
      </c>
      <c r="AK215" s="91" t="e">
        <f t="shared" ca="1" si="33"/>
        <v>#N/A</v>
      </c>
    </row>
    <row r="216" spans="1:37" ht="25.5" customHeight="1" x14ac:dyDescent="0.25">
      <c r="A216" s="51">
        <f>'OSNOVNA PLAČA'!A210</f>
        <v>201</v>
      </c>
      <c r="B216" s="159" t="str">
        <f>IF(LEN('OSNOVNA PLAČA'!B210)&gt;0,'OSNOVNA PLAČA'!B210,"")</f>
        <v>A201</v>
      </c>
      <c r="C216" s="52">
        <f>IF(LEN(B216)&gt;0,'OSNOVNA PLAČA'!C210,"")</f>
        <v>0</v>
      </c>
      <c r="D216" s="54">
        <f>IF(LEN(B216)&gt;0,'OSNOVNA PLAČA'!D210,"")</f>
        <v>0</v>
      </c>
      <c r="E216" s="175">
        <f>IF(LEN(B216)&gt;0,SUM('OBRAČUNANA OSNOVNA PLAČA'!E210:J210),"")</f>
        <v>0</v>
      </c>
      <c r="F216" s="55"/>
      <c r="G216" s="55"/>
      <c r="H216" s="55"/>
      <c r="I216" s="55"/>
      <c r="J216" s="55"/>
      <c r="K216" s="176">
        <f t="shared" si="45"/>
        <v>0</v>
      </c>
      <c r="L216" s="120">
        <f t="shared" si="46"/>
        <v>0</v>
      </c>
      <c r="M216" s="120">
        <f t="shared" si="47"/>
        <v>0</v>
      </c>
      <c r="N216" s="120">
        <f t="shared" si="48"/>
        <v>0</v>
      </c>
      <c r="O216" s="120">
        <f t="shared" si="49"/>
        <v>0</v>
      </c>
      <c r="P216" s="177">
        <f t="shared" si="50"/>
        <v>0</v>
      </c>
      <c r="Q216" s="177">
        <f>IF(LEN(B216)&gt;0,2*'OSNOVNA PLAČA'!E210,"")</f>
        <v>0</v>
      </c>
      <c r="R216" s="178"/>
      <c r="AA216" s="157">
        <f>ROW()</f>
        <v>216</v>
      </c>
      <c r="AB216" s="91" t="e">
        <f t="shared" ca="1" si="25"/>
        <v>#N/A</v>
      </c>
      <c r="AC216" s="91" t="e">
        <f t="shared" ca="1" si="26"/>
        <v>#N/A</v>
      </c>
      <c r="AD216" s="92" t="e">
        <f t="shared" ca="1" si="51"/>
        <v>#N/A</v>
      </c>
      <c r="AE216" s="91" t="e">
        <f t="shared" ca="1" si="52"/>
        <v>#N/A</v>
      </c>
      <c r="AF216" s="92" t="e">
        <f t="shared" ca="1" si="53"/>
        <v>#N/A</v>
      </c>
      <c r="AG216" s="91" t="e">
        <f t="shared" ca="1" si="53"/>
        <v>#N/A</v>
      </c>
      <c r="AH216" s="91" t="e">
        <f t="shared" ca="1" si="54"/>
        <v>#N/A</v>
      </c>
      <c r="AI216" s="93" t="e">
        <f t="shared" ca="1" si="55"/>
        <v>#N/A</v>
      </c>
      <c r="AJ216" s="91" t="e">
        <f t="shared" ca="1" si="32"/>
        <v>#N/A</v>
      </c>
      <c r="AK216" s="91" t="e">
        <f t="shared" ca="1" si="33"/>
        <v>#N/A</v>
      </c>
    </row>
    <row r="217" spans="1:37" ht="25.5" customHeight="1" x14ac:dyDescent="0.25">
      <c r="A217" s="51">
        <f>'OSNOVNA PLAČA'!A211</f>
        <v>202</v>
      </c>
      <c r="B217" s="159" t="str">
        <f>IF(LEN('OSNOVNA PLAČA'!B211)&gt;0,'OSNOVNA PLAČA'!B211,"")</f>
        <v>A202</v>
      </c>
      <c r="C217" s="52">
        <f>IF(LEN(B217)&gt;0,'OSNOVNA PLAČA'!C211,"")</f>
        <v>0</v>
      </c>
      <c r="D217" s="54">
        <f>IF(LEN(B217)&gt;0,'OSNOVNA PLAČA'!D211,"")</f>
        <v>0</v>
      </c>
      <c r="E217" s="175">
        <f>IF(LEN(B217)&gt;0,SUM('OBRAČUNANA OSNOVNA PLAČA'!E211:J211),"")</f>
        <v>0</v>
      </c>
      <c r="F217" s="55"/>
      <c r="G217" s="55"/>
      <c r="H217" s="55"/>
      <c r="I217" s="55"/>
      <c r="J217" s="55"/>
      <c r="K217" s="176">
        <f t="shared" si="45"/>
        <v>0</v>
      </c>
      <c r="L217" s="120">
        <f t="shared" si="46"/>
        <v>0</v>
      </c>
      <c r="M217" s="120">
        <f t="shared" si="47"/>
        <v>0</v>
      </c>
      <c r="N217" s="120">
        <f t="shared" si="48"/>
        <v>0</v>
      </c>
      <c r="O217" s="120">
        <f t="shared" si="49"/>
        <v>0</v>
      </c>
      <c r="P217" s="177">
        <f t="shared" si="50"/>
        <v>0</v>
      </c>
      <c r="Q217" s="177">
        <f>IF(LEN(B217)&gt;0,2*'OSNOVNA PLAČA'!E211,"")</f>
        <v>0</v>
      </c>
      <c r="R217" s="178"/>
      <c r="AA217" s="157">
        <f>ROW()</f>
        <v>217</v>
      </c>
      <c r="AB217" s="91" t="e">
        <f t="shared" ca="1" si="25"/>
        <v>#N/A</v>
      </c>
      <c r="AC217" s="91" t="e">
        <f t="shared" ca="1" si="26"/>
        <v>#N/A</v>
      </c>
      <c r="AD217" s="92" t="e">
        <f t="shared" ca="1" si="51"/>
        <v>#N/A</v>
      </c>
      <c r="AE217" s="91" t="e">
        <f t="shared" ca="1" si="52"/>
        <v>#N/A</v>
      </c>
      <c r="AF217" s="92" t="e">
        <f t="shared" ca="1" si="53"/>
        <v>#N/A</v>
      </c>
      <c r="AG217" s="91" t="e">
        <f t="shared" ca="1" si="53"/>
        <v>#N/A</v>
      </c>
      <c r="AH217" s="91" t="e">
        <f t="shared" ca="1" si="54"/>
        <v>#N/A</v>
      </c>
      <c r="AI217" s="93" t="e">
        <f t="shared" ca="1" si="55"/>
        <v>#N/A</v>
      </c>
      <c r="AJ217" s="91" t="e">
        <f t="shared" ca="1" si="32"/>
        <v>#N/A</v>
      </c>
      <c r="AK217" s="91" t="e">
        <f t="shared" ca="1" si="33"/>
        <v>#N/A</v>
      </c>
    </row>
    <row r="218" spans="1:37" ht="25.5" customHeight="1" x14ac:dyDescent="0.25">
      <c r="A218" s="51">
        <f>'OSNOVNA PLAČA'!A212</f>
        <v>203</v>
      </c>
      <c r="B218" s="159" t="str">
        <f>IF(LEN('OSNOVNA PLAČA'!B212)&gt;0,'OSNOVNA PLAČA'!B212,"")</f>
        <v>A203</v>
      </c>
      <c r="C218" s="52">
        <f>IF(LEN(B218)&gt;0,'OSNOVNA PLAČA'!C212,"")</f>
        <v>0</v>
      </c>
      <c r="D218" s="54">
        <f>IF(LEN(B218)&gt;0,'OSNOVNA PLAČA'!D212,"")</f>
        <v>0</v>
      </c>
      <c r="E218" s="175">
        <f>IF(LEN(B218)&gt;0,SUM('OBRAČUNANA OSNOVNA PLAČA'!E212:J212),"")</f>
        <v>0</v>
      </c>
      <c r="F218" s="55"/>
      <c r="G218" s="55"/>
      <c r="H218" s="55"/>
      <c r="I218" s="55"/>
      <c r="J218" s="55"/>
      <c r="K218" s="176">
        <f t="shared" si="45"/>
        <v>0</v>
      </c>
      <c r="L218" s="120">
        <f t="shared" si="46"/>
        <v>0</v>
      </c>
      <c r="M218" s="120">
        <f t="shared" si="47"/>
        <v>0</v>
      </c>
      <c r="N218" s="120">
        <f t="shared" si="48"/>
        <v>0</v>
      </c>
      <c r="O218" s="120">
        <f t="shared" si="49"/>
        <v>0</v>
      </c>
      <c r="P218" s="177">
        <f t="shared" si="50"/>
        <v>0</v>
      </c>
      <c r="Q218" s="177">
        <f>IF(LEN(B218)&gt;0,2*'OSNOVNA PLAČA'!E212,"")</f>
        <v>0</v>
      </c>
      <c r="R218" s="178"/>
      <c r="AA218" s="157">
        <f>ROW()</f>
        <v>218</v>
      </c>
      <c r="AB218" s="91" t="e">
        <f t="shared" ca="1" si="25"/>
        <v>#N/A</v>
      </c>
      <c r="AC218" s="91" t="e">
        <f t="shared" ca="1" si="26"/>
        <v>#N/A</v>
      </c>
      <c r="AD218" s="92" t="e">
        <f t="shared" ca="1" si="51"/>
        <v>#N/A</v>
      </c>
      <c r="AE218" s="91" t="e">
        <f t="shared" ca="1" si="52"/>
        <v>#N/A</v>
      </c>
      <c r="AF218" s="92" t="e">
        <f t="shared" ca="1" si="53"/>
        <v>#N/A</v>
      </c>
      <c r="AG218" s="91" t="e">
        <f t="shared" ca="1" si="53"/>
        <v>#N/A</v>
      </c>
      <c r="AH218" s="91" t="e">
        <f t="shared" ca="1" si="54"/>
        <v>#N/A</v>
      </c>
      <c r="AI218" s="93" t="e">
        <f t="shared" ca="1" si="55"/>
        <v>#N/A</v>
      </c>
      <c r="AJ218" s="91" t="e">
        <f t="shared" ca="1" si="32"/>
        <v>#N/A</v>
      </c>
      <c r="AK218" s="91" t="e">
        <f t="shared" ca="1" si="33"/>
        <v>#N/A</v>
      </c>
    </row>
    <row r="219" spans="1:37" ht="25.5" customHeight="1" x14ac:dyDescent="0.25">
      <c r="A219" s="51">
        <f>'OSNOVNA PLAČA'!A213</f>
        <v>204</v>
      </c>
      <c r="B219" s="159" t="str">
        <f>IF(LEN('OSNOVNA PLAČA'!B213)&gt;0,'OSNOVNA PLAČA'!B213,"")</f>
        <v>A204</v>
      </c>
      <c r="C219" s="52">
        <f>IF(LEN(B219)&gt;0,'OSNOVNA PLAČA'!C213,"")</f>
        <v>0</v>
      </c>
      <c r="D219" s="54">
        <f>IF(LEN(B219)&gt;0,'OSNOVNA PLAČA'!D213,"")</f>
        <v>0</v>
      </c>
      <c r="E219" s="175">
        <f>IF(LEN(B219)&gt;0,SUM('OBRAČUNANA OSNOVNA PLAČA'!E213:J213),"")</f>
        <v>0</v>
      </c>
      <c r="F219" s="55"/>
      <c r="G219" s="55"/>
      <c r="H219" s="55"/>
      <c r="I219" s="55"/>
      <c r="J219" s="55"/>
      <c r="K219" s="176">
        <f t="shared" si="45"/>
        <v>0</v>
      </c>
      <c r="L219" s="120">
        <f t="shared" si="46"/>
        <v>0</v>
      </c>
      <c r="M219" s="120">
        <f t="shared" si="47"/>
        <v>0</v>
      </c>
      <c r="N219" s="120">
        <f t="shared" si="48"/>
        <v>0</v>
      </c>
      <c r="O219" s="120">
        <f t="shared" si="49"/>
        <v>0</v>
      </c>
      <c r="P219" s="177">
        <f t="shared" si="50"/>
        <v>0</v>
      </c>
      <c r="Q219" s="177">
        <f>IF(LEN(B219)&gt;0,2*'OSNOVNA PLAČA'!E213,"")</f>
        <v>0</v>
      </c>
      <c r="R219" s="178"/>
      <c r="AA219" s="157">
        <f>ROW()</f>
        <v>219</v>
      </c>
      <c r="AB219" s="91" t="e">
        <f t="shared" ca="1" si="25"/>
        <v>#N/A</v>
      </c>
      <c r="AC219" s="91" t="e">
        <f t="shared" ca="1" si="26"/>
        <v>#N/A</v>
      </c>
      <c r="AD219" s="92" t="e">
        <f t="shared" ca="1" si="51"/>
        <v>#N/A</v>
      </c>
      <c r="AE219" s="91" t="e">
        <f t="shared" ca="1" si="52"/>
        <v>#N/A</v>
      </c>
      <c r="AF219" s="92" t="e">
        <f t="shared" ca="1" si="53"/>
        <v>#N/A</v>
      </c>
      <c r="AG219" s="91" t="e">
        <f t="shared" ca="1" si="53"/>
        <v>#N/A</v>
      </c>
      <c r="AH219" s="91" t="e">
        <f t="shared" ca="1" si="54"/>
        <v>#N/A</v>
      </c>
      <c r="AI219" s="93" t="e">
        <f t="shared" ca="1" si="55"/>
        <v>#N/A</v>
      </c>
      <c r="AJ219" s="91" t="e">
        <f t="shared" ca="1" si="32"/>
        <v>#N/A</v>
      </c>
      <c r="AK219" s="91" t="e">
        <f t="shared" ca="1" si="33"/>
        <v>#N/A</v>
      </c>
    </row>
    <row r="220" spans="1:37" ht="25.5" customHeight="1" x14ac:dyDescent="0.25">
      <c r="A220" s="51">
        <f>'OSNOVNA PLAČA'!A214</f>
        <v>205</v>
      </c>
      <c r="B220" s="159" t="str">
        <f>IF(LEN('OSNOVNA PLAČA'!B214)&gt;0,'OSNOVNA PLAČA'!B214,"")</f>
        <v>A205</v>
      </c>
      <c r="C220" s="52">
        <f>IF(LEN(B220)&gt;0,'OSNOVNA PLAČA'!C214,"")</f>
        <v>0</v>
      </c>
      <c r="D220" s="54">
        <f>IF(LEN(B220)&gt;0,'OSNOVNA PLAČA'!D214,"")</f>
        <v>0</v>
      </c>
      <c r="E220" s="175">
        <f>IF(LEN(B220)&gt;0,SUM('OBRAČUNANA OSNOVNA PLAČA'!E214:J214),"")</f>
        <v>0</v>
      </c>
      <c r="F220" s="55"/>
      <c r="G220" s="55"/>
      <c r="H220" s="55"/>
      <c r="I220" s="55"/>
      <c r="J220" s="55"/>
      <c r="K220" s="176">
        <f t="shared" si="45"/>
        <v>0</v>
      </c>
      <c r="L220" s="120">
        <f t="shared" si="46"/>
        <v>0</v>
      </c>
      <c r="M220" s="120">
        <f t="shared" si="47"/>
        <v>0</v>
      </c>
      <c r="N220" s="120">
        <f t="shared" si="48"/>
        <v>0</v>
      </c>
      <c r="O220" s="120">
        <f t="shared" si="49"/>
        <v>0</v>
      </c>
      <c r="P220" s="177">
        <f t="shared" si="50"/>
        <v>0</v>
      </c>
      <c r="Q220" s="177">
        <f>IF(LEN(B220)&gt;0,2*'OSNOVNA PLAČA'!E214,"")</f>
        <v>0</v>
      </c>
      <c r="R220" s="178"/>
      <c r="AA220" s="157">
        <f>ROW()</f>
        <v>220</v>
      </c>
      <c r="AB220" s="91" t="e">
        <f t="shared" ca="1" si="25"/>
        <v>#N/A</v>
      </c>
      <c r="AC220" s="91" t="e">
        <f t="shared" ca="1" si="26"/>
        <v>#N/A</v>
      </c>
      <c r="AD220" s="92" t="e">
        <f t="shared" ca="1" si="51"/>
        <v>#N/A</v>
      </c>
      <c r="AE220" s="91" t="e">
        <f t="shared" ca="1" si="52"/>
        <v>#N/A</v>
      </c>
      <c r="AF220" s="92" t="e">
        <f t="shared" ca="1" si="53"/>
        <v>#N/A</v>
      </c>
      <c r="AG220" s="91" t="e">
        <f t="shared" ca="1" si="53"/>
        <v>#N/A</v>
      </c>
      <c r="AH220" s="91" t="e">
        <f t="shared" ca="1" si="54"/>
        <v>#N/A</v>
      </c>
      <c r="AI220" s="93" t="e">
        <f t="shared" ca="1" si="55"/>
        <v>#N/A</v>
      </c>
      <c r="AJ220" s="91" t="e">
        <f t="shared" ca="1" si="32"/>
        <v>#N/A</v>
      </c>
      <c r="AK220" s="91" t="e">
        <f t="shared" ca="1" si="33"/>
        <v>#N/A</v>
      </c>
    </row>
    <row r="221" spans="1:37" ht="25.5" customHeight="1" x14ac:dyDescent="0.25">
      <c r="A221" s="51">
        <f>'OSNOVNA PLAČA'!A215</f>
        <v>206</v>
      </c>
      <c r="B221" s="159" t="str">
        <f>IF(LEN('OSNOVNA PLAČA'!B215)&gt;0,'OSNOVNA PLAČA'!B215,"")</f>
        <v>A206</v>
      </c>
      <c r="C221" s="52">
        <f>IF(LEN(B221)&gt;0,'OSNOVNA PLAČA'!C215,"")</f>
        <v>0</v>
      </c>
      <c r="D221" s="54">
        <f>IF(LEN(B221)&gt;0,'OSNOVNA PLAČA'!D215,"")</f>
        <v>0</v>
      </c>
      <c r="E221" s="175">
        <f>IF(LEN(B221)&gt;0,SUM('OBRAČUNANA OSNOVNA PLAČA'!E215:J215),"")</f>
        <v>0</v>
      </c>
      <c r="F221" s="55"/>
      <c r="G221" s="55"/>
      <c r="H221" s="55"/>
      <c r="I221" s="55"/>
      <c r="J221" s="55"/>
      <c r="K221" s="176">
        <f t="shared" si="45"/>
        <v>0</v>
      </c>
      <c r="L221" s="120">
        <f t="shared" si="46"/>
        <v>0</v>
      </c>
      <c r="M221" s="120">
        <f t="shared" si="47"/>
        <v>0</v>
      </c>
      <c r="N221" s="120">
        <f t="shared" si="48"/>
        <v>0</v>
      </c>
      <c r="O221" s="120">
        <f t="shared" si="49"/>
        <v>0</v>
      </c>
      <c r="P221" s="177">
        <f t="shared" si="50"/>
        <v>0</v>
      </c>
      <c r="Q221" s="177">
        <f>IF(LEN(B221)&gt;0,2*'OSNOVNA PLAČA'!E215,"")</f>
        <v>0</v>
      </c>
      <c r="R221" s="178"/>
      <c r="AA221" s="157">
        <f>ROW()</f>
        <v>221</v>
      </c>
      <c r="AB221" s="91" t="e">
        <f t="shared" ca="1" si="25"/>
        <v>#N/A</v>
      </c>
      <c r="AC221" s="91" t="e">
        <f t="shared" ca="1" si="26"/>
        <v>#N/A</v>
      </c>
      <c r="AD221" s="92" t="e">
        <f t="shared" ca="1" si="51"/>
        <v>#N/A</v>
      </c>
      <c r="AE221" s="91" t="e">
        <f t="shared" ca="1" si="52"/>
        <v>#N/A</v>
      </c>
      <c r="AF221" s="92" t="e">
        <f t="shared" ca="1" si="53"/>
        <v>#N/A</v>
      </c>
      <c r="AG221" s="91" t="e">
        <f t="shared" ca="1" si="53"/>
        <v>#N/A</v>
      </c>
      <c r="AH221" s="91" t="e">
        <f t="shared" ca="1" si="54"/>
        <v>#N/A</v>
      </c>
      <c r="AI221" s="93" t="e">
        <f t="shared" ca="1" si="55"/>
        <v>#N/A</v>
      </c>
      <c r="AJ221" s="91" t="e">
        <f t="shared" ca="1" si="32"/>
        <v>#N/A</v>
      </c>
      <c r="AK221" s="91" t="e">
        <f t="shared" ca="1" si="33"/>
        <v>#N/A</v>
      </c>
    </row>
    <row r="222" spans="1:37" ht="25.5" customHeight="1" x14ac:dyDescent="0.25">
      <c r="A222" s="51">
        <f>'OSNOVNA PLAČA'!A216</f>
        <v>207</v>
      </c>
      <c r="B222" s="159" t="str">
        <f>IF(LEN('OSNOVNA PLAČA'!B216)&gt;0,'OSNOVNA PLAČA'!B216,"")</f>
        <v>A207</v>
      </c>
      <c r="C222" s="52">
        <f>IF(LEN(B222)&gt;0,'OSNOVNA PLAČA'!C216,"")</f>
        <v>0</v>
      </c>
      <c r="D222" s="54">
        <f>IF(LEN(B222)&gt;0,'OSNOVNA PLAČA'!D216,"")</f>
        <v>0</v>
      </c>
      <c r="E222" s="175">
        <f>IF(LEN(B222)&gt;0,SUM('OBRAČUNANA OSNOVNA PLAČA'!E216:J216),"")</f>
        <v>0</v>
      </c>
      <c r="F222" s="55"/>
      <c r="G222" s="55"/>
      <c r="H222" s="55"/>
      <c r="I222" s="55"/>
      <c r="J222" s="55"/>
      <c r="K222" s="176">
        <f t="shared" si="45"/>
        <v>0</v>
      </c>
      <c r="L222" s="120">
        <f t="shared" si="46"/>
        <v>0</v>
      </c>
      <c r="M222" s="120">
        <f t="shared" si="47"/>
        <v>0</v>
      </c>
      <c r="N222" s="120">
        <f t="shared" si="48"/>
        <v>0</v>
      </c>
      <c r="O222" s="120">
        <f t="shared" si="49"/>
        <v>0</v>
      </c>
      <c r="P222" s="177">
        <f t="shared" si="50"/>
        <v>0</v>
      </c>
      <c r="Q222" s="177">
        <f>IF(LEN(B222)&gt;0,2*'OSNOVNA PLAČA'!E216,"")</f>
        <v>0</v>
      </c>
      <c r="R222" s="178"/>
      <c r="AA222" s="157">
        <f>ROW()</f>
        <v>222</v>
      </c>
      <c r="AB222" s="91" t="e">
        <f t="shared" ca="1" si="25"/>
        <v>#N/A</v>
      </c>
      <c r="AC222" s="91" t="e">
        <f t="shared" ca="1" si="26"/>
        <v>#N/A</v>
      </c>
      <c r="AD222" s="92" t="e">
        <f t="shared" ca="1" si="51"/>
        <v>#N/A</v>
      </c>
      <c r="AE222" s="91" t="e">
        <f t="shared" ca="1" si="52"/>
        <v>#N/A</v>
      </c>
      <c r="AF222" s="92" t="e">
        <f t="shared" ca="1" si="53"/>
        <v>#N/A</v>
      </c>
      <c r="AG222" s="91" t="e">
        <f t="shared" ca="1" si="53"/>
        <v>#N/A</v>
      </c>
      <c r="AH222" s="91" t="e">
        <f t="shared" ca="1" si="54"/>
        <v>#N/A</v>
      </c>
      <c r="AI222" s="93" t="e">
        <f t="shared" ca="1" si="55"/>
        <v>#N/A</v>
      </c>
      <c r="AJ222" s="91" t="e">
        <f t="shared" ca="1" si="32"/>
        <v>#N/A</v>
      </c>
      <c r="AK222" s="91" t="e">
        <f t="shared" ca="1" si="33"/>
        <v>#N/A</v>
      </c>
    </row>
    <row r="223" spans="1:37" ht="25.5" customHeight="1" x14ac:dyDescent="0.25">
      <c r="A223" s="51">
        <f>'OSNOVNA PLAČA'!A217</f>
        <v>208</v>
      </c>
      <c r="B223" s="159" t="str">
        <f>IF(LEN('OSNOVNA PLAČA'!B217)&gt;0,'OSNOVNA PLAČA'!B217,"")</f>
        <v>A208</v>
      </c>
      <c r="C223" s="52">
        <f>IF(LEN(B223)&gt;0,'OSNOVNA PLAČA'!C217,"")</f>
        <v>0</v>
      </c>
      <c r="D223" s="54">
        <f>IF(LEN(B223)&gt;0,'OSNOVNA PLAČA'!D217,"")</f>
        <v>0</v>
      </c>
      <c r="E223" s="175">
        <f>IF(LEN(B223)&gt;0,SUM('OBRAČUNANA OSNOVNA PLAČA'!E217:J217),"")</f>
        <v>0</v>
      </c>
      <c r="F223" s="55"/>
      <c r="G223" s="55"/>
      <c r="H223" s="55"/>
      <c r="I223" s="55"/>
      <c r="J223" s="55"/>
      <c r="K223" s="176">
        <f t="shared" si="45"/>
        <v>0</v>
      </c>
      <c r="L223" s="120">
        <f t="shared" si="46"/>
        <v>0</v>
      </c>
      <c r="M223" s="120">
        <f t="shared" si="47"/>
        <v>0</v>
      </c>
      <c r="N223" s="120">
        <f t="shared" si="48"/>
        <v>0</v>
      </c>
      <c r="O223" s="120">
        <f t="shared" si="49"/>
        <v>0</v>
      </c>
      <c r="P223" s="177">
        <f t="shared" si="50"/>
        <v>0</v>
      </c>
      <c r="Q223" s="177">
        <f>IF(LEN(B223)&gt;0,2*'OSNOVNA PLAČA'!E217,"")</f>
        <v>0</v>
      </c>
      <c r="R223" s="178"/>
      <c r="AA223" s="157">
        <f>ROW()</f>
        <v>223</v>
      </c>
      <c r="AB223" s="91" t="e">
        <f t="shared" ca="1" si="25"/>
        <v>#N/A</v>
      </c>
      <c r="AC223" s="91" t="e">
        <f t="shared" ca="1" si="26"/>
        <v>#N/A</v>
      </c>
      <c r="AD223" s="92" t="e">
        <f t="shared" ca="1" si="51"/>
        <v>#N/A</v>
      </c>
      <c r="AE223" s="91" t="e">
        <f t="shared" ca="1" si="52"/>
        <v>#N/A</v>
      </c>
      <c r="AF223" s="92" t="e">
        <f t="shared" ca="1" si="53"/>
        <v>#N/A</v>
      </c>
      <c r="AG223" s="91" t="e">
        <f t="shared" ca="1" si="53"/>
        <v>#N/A</v>
      </c>
      <c r="AH223" s="91" t="e">
        <f t="shared" ca="1" si="54"/>
        <v>#N/A</v>
      </c>
      <c r="AI223" s="93" t="e">
        <f t="shared" ca="1" si="55"/>
        <v>#N/A</v>
      </c>
      <c r="AJ223" s="91" t="e">
        <f t="shared" ca="1" si="32"/>
        <v>#N/A</v>
      </c>
      <c r="AK223" s="91" t="e">
        <f t="shared" ca="1" si="33"/>
        <v>#N/A</v>
      </c>
    </row>
    <row r="224" spans="1:37" ht="25.5" customHeight="1" x14ac:dyDescent="0.25">
      <c r="A224" s="51">
        <f>'OSNOVNA PLAČA'!A218</f>
        <v>209</v>
      </c>
      <c r="B224" s="159" t="str">
        <f>IF(LEN('OSNOVNA PLAČA'!B218)&gt;0,'OSNOVNA PLAČA'!B218,"")</f>
        <v>A209</v>
      </c>
      <c r="C224" s="52">
        <f>IF(LEN(B224)&gt;0,'OSNOVNA PLAČA'!C218,"")</f>
        <v>0</v>
      </c>
      <c r="D224" s="54">
        <f>IF(LEN(B224)&gt;0,'OSNOVNA PLAČA'!D218,"")</f>
        <v>0</v>
      </c>
      <c r="E224" s="175">
        <f>IF(LEN(B224)&gt;0,SUM('OBRAČUNANA OSNOVNA PLAČA'!E218:J218),"")</f>
        <v>0</v>
      </c>
      <c r="F224" s="55"/>
      <c r="G224" s="55"/>
      <c r="H224" s="55"/>
      <c r="I224" s="55"/>
      <c r="J224" s="55"/>
      <c r="K224" s="176">
        <f t="shared" si="45"/>
        <v>0</v>
      </c>
      <c r="L224" s="120">
        <f t="shared" si="46"/>
        <v>0</v>
      </c>
      <c r="M224" s="120">
        <f t="shared" si="47"/>
        <v>0</v>
      </c>
      <c r="N224" s="120">
        <f t="shared" si="48"/>
        <v>0</v>
      </c>
      <c r="O224" s="120">
        <f t="shared" si="49"/>
        <v>0</v>
      </c>
      <c r="P224" s="177">
        <f t="shared" si="50"/>
        <v>0</v>
      </c>
      <c r="Q224" s="177">
        <f>IF(LEN(B224)&gt;0,2*'OSNOVNA PLAČA'!E218,"")</f>
        <v>0</v>
      </c>
      <c r="R224" s="178"/>
      <c r="AA224" s="157">
        <f>ROW()</f>
        <v>224</v>
      </c>
      <c r="AB224" s="91" t="e">
        <f t="shared" ca="1" si="25"/>
        <v>#N/A</v>
      </c>
      <c r="AC224" s="91" t="e">
        <f t="shared" ca="1" si="26"/>
        <v>#N/A</v>
      </c>
      <c r="AD224" s="92" t="e">
        <f t="shared" ca="1" si="51"/>
        <v>#N/A</v>
      </c>
      <c r="AE224" s="91" t="e">
        <f t="shared" ca="1" si="52"/>
        <v>#N/A</v>
      </c>
      <c r="AF224" s="92" t="e">
        <f t="shared" ca="1" si="53"/>
        <v>#N/A</v>
      </c>
      <c r="AG224" s="91" t="e">
        <f t="shared" ca="1" si="53"/>
        <v>#N/A</v>
      </c>
      <c r="AH224" s="91" t="e">
        <f t="shared" ca="1" si="54"/>
        <v>#N/A</v>
      </c>
      <c r="AI224" s="93" t="e">
        <f t="shared" ca="1" si="55"/>
        <v>#N/A</v>
      </c>
      <c r="AJ224" s="91" t="e">
        <f t="shared" ca="1" si="32"/>
        <v>#N/A</v>
      </c>
      <c r="AK224" s="91" t="e">
        <f t="shared" ca="1" si="33"/>
        <v>#N/A</v>
      </c>
    </row>
    <row r="225" spans="1:37" ht="25.5" customHeight="1" x14ac:dyDescent="0.25">
      <c r="A225" s="51">
        <f>'OSNOVNA PLAČA'!A219</f>
        <v>210</v>
      </c>
      <c r="B225" s="159" t="str">
        <f>IF(LEN('OSNOVNA PLAČA'!B219)&gt;0,'OSNOVNA PLAČA'!B219,"")</f>
        <v>A210</v>
      </c>
      <c r="C225" s="52">
        <f>IF(LEN(B225)&gt;0,'OSNOVNA PLAČA'!C219,"")</f>
        <v>0</v>
      </c>
      <c r="D225" s="54">
        <f>IF(LEN(B225)&gt;0,'OSNOVNA PLAČA'!D219,"")</f>
        <v>0</v>
      </c>
      <c r="E225" s="175">
        <f>IF(LEN(B225)&gt;0,SUM('OBRAČUNANA OSNOVNA PLAČA'!E219:J219),"")</f>
        <v>0</v>
      </c>
      <c r="F225" s="55"/>
      <c r="G225" s="55"/>
      <c r="H225" s="55"/>
      <c r="I225" s="55"/>
      <c r="J225" s="55"/>
      <c r="K225" s="176">
        <f t="shared" si="45"/>
        <v>0</v>
      </c>
      <c r="L225" s="120">
        <f t="shared" si="46"/>
        <v>0</v>
      </c>
      <c r="M225" s="120">
        <f t="shared" si="47"/>
        <v>0</v>
      </c>
      <c r="N225" s="120">
        <f t="shared" si="48"/>
        <v>0</v>
      </c>
      <c r="O225" s="120">
        <f t="shared" si="49"/>
        <v>0</v>
      </c>
      <c r="P225" s="177">
        <f t="shared" si="50"/>
        <v>0</v>
      </c>
      <c r="Q225" s="177">
        <f>IF(LEN(B225)&gt;0,2*'OSNOVNA PLAČA'!E219,"")</f>
        <v>0</v>
      </c>
      <c r="R225" s="178"/>
      <c r="AA225" s="157">
        <f>ROW()</f>
        <v>225</v>
      </c>
      <c r="AB225" s="91" t="e">
        <f t="shared" ca="1" si="25"/>
        <v>#N/A</v>
      </c>
      <c r="AC225" s="91" t="e">
        <f t="shared" ca="1" si="26"/>
        <v>#N/A</v>
      </c>
      <c r="AD225" s="92" t="e">
        <f t="shared" ca="1" si="51"/>
        <v>#N/A</v>
      </c>
      <c r="AE225" s="91" t="e">
        <f t="shared" ca="1" si="52"/>
        <v>#N/A</v>
      </c>
      <c r="AF225" s="92" t="e">
        <f t="shared" ca="1" si="53"/>
        <v>#N/A</v>
      </c>
      <c r="AG225" s="91" t="e">
        <f t="shared" ca="1" si="53"/>
        <v>#N/A</v>
      </c>
      <c r="AH225" s="91" t="e">
        <f t="shared" ca="1" si="54"/>
        <v>#N/A</v>
      </c>
      <c r="AI225" s="93" t="e">
        <f t="shared" ca="1" si="55"/>
        <v>#N/A</v>
      </c>
      <c r="AJ225" s="91" t="e">
        <f t="shared" ca="1" si="32"/>
        <v>#N/A</v>
      </c>
      <c r="AK225" s="91" t="e">
        <f t="shared" ca="1" si="33"/>
        <v>#N/A</v>
      </c>
    </row>
    <row r="226" spans="1:37" ht="25.5" customHeight="1" x14ac:dyDescent="0.25">
      <c r="A226" s="51">
        <f>'OSNOVNA PLAČA'!A220</f>
        <v>211</v>
      </c>
      <c r="B226" s="159" t="str">
        <f>IF(LEN('OSNOVNA PLAČA'!B220)&gt;0,'OSNOVNA PLAČA'!B220,"")</f>
        <v>A211</v>
      </c>
      <c r="C226" s="52">
        <f>IF(LEN(B226)&gt;0,'OSNOVNA PLAČA'!C220,"")</f>
        <v>0</v>
      </c>
      <c r="D226" s="54">
        <f>IF(LEN(B226)&gt;0,'OSNOVNA PLAČA'!D220,"")</f>
        <v>0</v>
      </c>
      <c r="E226" s="175">
        <f>IF(LEN(B226)&gt;0,SUM('OBRAČUNANA OSNOVNA PLAČA'!E220:J220),"")</f>
        <v>0</v>
      </c>
      <c r="F226" s="55"/>
      <c r="G226" s="55"/>
      <c r="H226" s="55"/>
      <c r="I226" s="55"/>
      <c r="J226" s="55"/>
      <c r="K226" s="176">
        <f t="shared" si="45"/>
        <v>0</v>
      </c>
      <c r="L226" s="120">
        <f t="shared" si="46"/>
        <v>0</v>
      </c>
      <c r="M226" s="120">
        <f t="shared" si="47"/>
        <v>0</v>
      </c>
      <c r="N226" s="120">
        <f t="shared" si="48"/>
        <v>0</v>
      </c>
      <c r="O226" s="120">
        <f t="shared" si="49"/>
        <v>0</v>
      </c>
      <c r="P226" s="177">
        <f t="shared" si="50"/>
        <v>0</v>
      </c>
      <c r="Q226" s="177">
        <f>IF(LEN(B226)&gt;0,2*'OSNOVNA PLAČA'!E220,"")</f>
        <v>0</v>
      </c>
      <c r="R226" s="178"/>
      <c r="AA226" s="157">
        <f>ROW()</f>
        <v>226</v>
      </c>
      <c r="AB226" s="91" t="e">
        <f t="shared" ca="1" si="25"/>
        <v>#N/A</v>
      </c>
      <c r="AC226" s="91" t="e">
        <f t="shared" ca="1" si="26"/>
        <v>#N/A</v>
      </c>
      <c r="AD226" s="92" t="e">
        <f t="shared" ca="1" si="51"/>
        <v>#N/A</v>
      </c>
      <c r="AE226" s="91" t="e">
        <f t="shared" ca="1" si="52"/>
        <v>#N/A</v>
      </c>
      <c r="AF226" s="92" t="e">
        <f t="shared" ca="1" si="53"/>
        <v>#N/A</v>
      </c>
      <c r="AG226" s="91" t="e">
        <f t="shared" ca="1" si="53"/>
        <v>#N/A</v>
      </c>
      <c r="AH226" s="91" t="e">
        <f t="shared" ca="1" si="54"/>
        <v>#N/A</v>
      </c>
      <c r="AI226" s="93" t="e">
        <f t="shared" ca="1" si="55"/>
        <v>#N/A</v>
      </c>
      <c r="AJ226" s="91" t="e">
        <f t="shared" ca="1" si="32"/>
        <v>#N/A</v>
      </c>
      <c r="AK226" s="91" t="e">
        <f t="shared" ca="1" si="33"/>
        <v>#N/A</v>
      </c>
    </row>
    <row r="227" spans="1:37" ht="25.5" customHeight="1" x14ac:dyDescent="0.25">
      <c r="A227" s="51">
        <f>'OSNOVNA PLAČA'!A221</f>
        <v>212</v>
      </c>
      <c r="B227" s="159" t="str">
        <f>IF(LEN('OSNOVNA PLAČA'!B221)&gt;0,'OSNOVNA PLAČA'!B221,"")</f>
        <v>A212</v>
      </c>
      <c r="C227" s="52">
        <f>IF(LEN(B227)&gt;0,'OSNOVNA PLAČA'!C221,"")</f>
        <v>0</v>
      </c>
      <c r="D227" s="54">
        <f>IF(LEN(B227)&gt;0,'OSNOVNA PLAČA'!D221,"")</f>
        <v>0</v>
      </c>
      <c r="E227" s="175">
        <f>IF(LEN(B227)&gt;0,SUM('OBRAČUNANA OSNOVNA PLAČA'!E221:J221),"")</f>
        <v>0</v>
      </c>
      <c r="F227" s="55"/>
      <c r="G227" s="55"/>
      <c r="H227" s="55"/>
      <c r="I227" s="55"/>
      <c r="J227" s="55"/>
      <c r="K227" s="176">
        <f t="shared" si="45"/>
        <v>0</v>
      </c>
      <c r="L227" s="120">
        <f t="shared" si="46"/>
        <v>0</v>
      </c>
      <c r="M227" s="120">
        <f t="shared" si="47"/>
        <v>0</v>
      </c>
      <c r="N227" s="120">
        <f t="shared" si="48"/>
        <v>0</v>
      </c>
      <c r="O227" s="120">
        <f t="shared" si="49"/>
        <v>0</v>
      </c>
      <c r="P227" s="177">
        <f t="shared" si="50"/>
        <v>0</v>
      </c>
      <c r="Q227" s="177">
        <f>IF(LEN(B227)&gt;0,2*'OSNOVNA PLAČA'!E221,"")</f>
        <v>0</v>
      </c>
      <c r="R227" s="178"/>
      <c r="AA227" s="157">
        <f>ROW()</f>
        <v>227</v>
      </c>
      <c r="AB227" s="91" t="e">
        <f t="shared" ca="1" si="25"/>
        <v>#N/A</v>
      </c>
      <c r="AC227" s="91" t="e">
        <f t="shared" ca="1" si="26"/>
        <v>#N/A</v>
      </c>
      <c r="AD227" s="92" t="e">
        <f t="shared" ca="1" si="51"/>
        <v>#N/A</v>
      </c>
      <c r="AE227" s="91" t="e">
        <f t="shared" ca="1" si="52"/>
        <v>#N/A</v>
      </c>
      <c r="AF227" s="92" t="e">
        <f t="shared" ca="1" si="53"/>
        <v>#N/A</v>
      </c>
      <c r="AG227" s="91" t="e">
        <f t="shared" ca="1" si="53"/>
        <v>#N/A</v>
      </c>
      <c r="AH227" s="91" t="e">
        <f t="shared" ca="1" si="54"/>
        <v>#N/A</v>
      </c>
      <c r="AI227" s="93" t="e">
        <f t="shared" ca="1" si="55"/>
        <v>#N/A</v>
      </c>
      <c r="AJ227" s="91" t="e">
        <f t="shared" ca="1" si="32"/>
        <v>#N/A</v>
      </c>
      <c r="AK227" s="91" t="e">
        <f t="shared" ca="1" si="33"/>
        <v>#N/A</v>
      </c>
    </row>
    <row r="228" spans="1:37" ht="25.5" customHeight="1" x14ac:dyDescent="0.25">
      <c r="A228" s="51">
        <f>'OSNOVNA PLAČA'!A222</f>
        <v>213</v>
      </c>
      <c r="B228" s="159" t="str">
        <f>IF(LEN('OSNOVNA PLAČA'!B222)&gt;0,'OSNOVNA PLAČA'!B222,"")</f>
        <v>A213</v>
      </c>
      <c r="C228" s="52">
        <f>IF(LEN(B228)&gt;0,'OSNOVNA PLAČA'!C222,"")</f>
        <v>0</v>
      </c>
      <c r="D228" s="54">
        <f>IF(LEN(B228)&gt;0,'OSNOVNA PLAČA'!D222,"")</f>
        <v>0</v>
      </c>
      <c r="E228" s="175">
        <f>IF(LEN(B228)&gt;0,SUM('OBRAČUNANA OSNOVNA PLAČA'!E222:J222),"")</f>
        <v>0</v>
      </c>
      <c r="F228" s="55"/>
      <c r="G228" s="55"/>
      <c r="H228" s="55"/>
      <c r="I228" s="55"/>
      <c r="J228" s="55"/>
      <c r="K228" s="176">
        <f t="shared" si="45"/>
        <v>0</v>
      </c>
      <c r="L228" s="120">
        <f t="shared" si="46"/>
        <v>0</v>
      </c>
      <c r="M228" s="120">
        <f t="shared" si="47"/>
        <v>0</v>
      </c>
      <c r="N228" s="120">
        <f t="shared" si="48"/>
        <v>0</v>
      </c>
      <c r="O228" s="120">
        <f t="shared" si="49"/>
        <v>0</v>
      </c>
      <c r="P228" s="177">
        <f t="shared" si="50"/>
        <v>0</v>
      </c>
      <c r="Q228" s="177">
        <f>IF(LEN(B228)&gt;0,2*'OSNOVNA PLAČA'!E222,"")</f>
        <v>0</v>
      </c>
      <c r="R228" s="178"/>
      <c r="AA228" s="157">
        <f>ROW()</f>
        <v>228</v>
      </c>
      <c r="AB228" s="91" t="e">
        <f t="shared" ca="1" si="25"/>
        <v>#N/A</v>
      </c>
      <c r="AC228" s="91" t="e">
        <f t="shared" ca="1" si="26"/>
        <v>#N/A</v>
      </c>
      <c r="AD228" s="92" t="e">
        <f t="shared" ca="1" si="51"/>
        <v>#N/A</v>
      </c>
      <c r="AE228" s="91" t="e">
        <f t="shared" ca="1" si="52"/>
        <v>#N/A</v>
      </c>
      <c r="AF228" s="92" t="e">
        <f t="shared" ca="1" si="53"/>
        <v>#N/A</v>
      </c>
      <c r="AG228" s="91" t="e">
        <f t="shared" ca="1" si="53"/>
        <v>#N/A</v>
      </c>
      <c r="AH228" s="91" t="e">
        <f t="shared" ca="1" si="54"/>
        <v>#N/A</v>
      </c>
      <c r="AI228" s="93" t="e">
        <f t="shared" ca="1" si="55"/>
        <v>#N/A</v>
      </c>
      <c r="AJ228" s="91" t="e">
        <f t="shared" ca="1" si="32"/>
        <v>#N/A</v>
      </c>
      <c r="AK228" s="91" t="e">
        <f t="shared" ca="1" si="33"/>
        <v>#N/A</v>
      </c>
    </row>
    <row r="229" spans="1:37" ht="25.5" customHeight="1" x14ac:dyDescent="0.25">
      <c r="A229" s="51">
        <f>'OSNOVNA PLAČA'!A223</f>
        <v>214</v>
      </c>
      <c r="B229" s="159" t="str">
        <f>IF(LEN('OSNOVNA PLAČA'!B223)&gt;0,'OSNOVNA PLAČA'!B223,"")</f>
        <v>A214</v>
      </c>
      <c r="C229" s="52">
        <f>IF(LEN(B229)&gt;0,'OSNOVNA PLAČA'!C223,"")</f>
        <v>0</v>
      </c>
      <c r="D229" s="54">
        <f>IF(LEN(B229)&gt;0,'OSNOVNA PLAČA'!D223,"")</f>
        <v>0</v>
      </c>
      <c r="E229" s="175">
        <f>IF(LEN(B229)&gt;0,SUM('OBRAČUNANA OSNOVNA PLAČA'!E223:J223),"")</f>
        <v>0</v>
      </c>
      <c r="F229" s="55"/>
      <c r="G229" s="55"/>
      <c r="H229" s="55"/>
      <c r="I229" s="55"/>
      <c r="J229" s="55"/>
      <c r="K229" s="176">
        <f t="shared" si="45"/>
        <v>0</v>
      </c>
      <c r="L229" s="120">
        <f t="shared" si="46"/>
        <v>0</v>
      </c>
      <c r="M229" s="120">
        <f t="shared" si="47"/>
        <v>0</v>
      </c>
      <c r="N229" s="120">
        <f t="shared" si="48"/>
        <v>0</v>
      </c>
      <c r="O229" s="120">
        <f t="shared" si="49"/>
        <v>0</v>
      </c>
      <c r="P229" s="177">
        <f t="shared" si="50"/>
        <v>0</v>
      </c>
      <c r="Q229" s="177">
        <f>IF(LEN(B229)&gt;0,2*'OSNOVNA PLAČA'!E223,"")</f>
        <v>0</v>
      </c>
      <c r="R229" s="178"/>
      <c r="AA229" s="157">
        <f>ROW()</f>
        <v>229</v>
      </c>
      <c r="AB229" s="91" t="e">
        <f t="shared" ca="1" si="25"/>
        <v>#N/A</v>
      </c>
      <c r="AC229" s="91" t="e">
        <f t="shared" ca="1" si="26"/>
        <v>#N/A</v>
      </c>
      <c r="AD229" s="92" t="e">
        <f t="shared" ca="1" si="51"/>
        <v>#N/A</v>
      </c>
      <c r="AE229" s="91" t="e">
        <f t="shared" ca="1" si="52"/>
        <v>#N/A</v>
      </c>
      <c r="AF229" s="92" t="e">
        <f t="shared" ca="1" si="53"/>
        <v>#N/A</v>
      </c>
      <c r="AG229" s="91" t="e">
        <f t="shared" ca="1" si="53"/>
        <v>#N/A</v>
      </c>
      <c r="AH229" s="91" t="e">
        <f t="shared" ca="1" si="54"/>
        <v>#N/A</v>
      </c>
      <c r="AI229" s="93" t="e">
        <f t="shared" ca="1" si="55"/>
        <v>#N/A</v>
      </c>
      <c r="AJ229" s="91" t="e">
        <f t="shared" ca="1" si="32"/>
        <v>#N/A</v>
      </c>
      <c r="AK229" s="91" t="e">
        <f t="shared" ca="1" si="33"/>
        <v>#N/A</v>
      </c>
    </row>
    <row r="230" spans="1:37" ht="25.5" customHeight="1" x14ac:dyDescent="0.25">
      <c r="A230" s="51">
        <f>'OSNOVNA PLAČA'!A224</f>
        <v>215</v>
      </c>
      <c r="B230" s="159" t="str">
        <f>IF(LEN('OSNOVNA PLAČA'!B224)&gt;0,'OSNOVNA PLAČA'!B224,"")</f>
        <v>A215</v>
      </c>
      <c r="C230" s="52">
        <f>IF(LEN(B230)&gt;0,'OSNOVNA PLAČA'!C224,"")</f>
        <v>0</v>
      </c>
      <c r="D230" s="54">
        <f>IF(LEN(B230)&gt;0,'OSNOVNA PLAČA'!D224,"")</f>
        <v>0</v>
      </c>
      <c r="E230" s="175">
        <f>IF(LEN(B230)&gt;0,SUM('OBRAČUNANA OSNOVNA PLAČA'!E224:J224),"")</f>
        <v>0</v>
      </c>
      <c r="F230" s="55"/>
      <c r="G230" s="55"/>
      <c r="H230" s="55"/>
      <c r="I230" s="55"/>
      <c r="J230" s="55"/>
      <c r="K230" s="176">
        <f t="shared" si="45"/>
        <v>0</v>
      </c>
      <c r="L230" s="120">
        <f t="shared" si="46"/>
        <v>0</v>
      </c>
      <c r="M230" s="120">
        <f t="shared" si="47"/>
        <v>0</v>
      </c>
      <c r="N230" s="120">
        <f t="shared" si="48"/>
        <v>0</v>
      </c>
      <c r="O230" s="120">
        <f t="shared" si="49"/>
        <v>0</v>
      </c>
      <c r="P230" s="177">
        <f t="shared" si="50"/>
        <v>0</v>
      </c>
      <c r="Q230" s="177">
        <f>IF(LEN(B230)&gt;0,2*'OSNOVNA PLAČA'!E224,"")</f>
        <v>0</v>
      </c>
      <c r="R230" s="178"/>
      <c r="AA230" s="157">
        <f>ROW()</f>
        <v>230</v>
      </c>
      <c r="AB230" s="91" t="e">
        <f t="shared" ca="1" si="25"/>
        <v>#N/A</v>
      </c>
      <c r="AC230" s="91" t="e">
        <f t="shared" ca="1" si="26"/>
        <v>#N/A</v>
      </c>
      <c r="AD230" s="92" t="e">
        <f t="shared" ca="1" si="51"/>
        <v>#N/A</v>
      </c>
      <c r="AE230" s="91" t="e">
        <f t="shared" ca="1" si="52"/>
        <v>#N/A</v>
      </c>
      <c r="AF230" s="92" t="e">
        <f t="shared" ca="1" si="53"/>
        <v>#N/A</v>
      </c>
      <c r="AG230" s="91" t="e">
        <f t="shared" ca="1" si="53"/>
        <v>#N/A</v>
      </c>
      <c r="AH230" s="91" t="e">
        <f t="shared" ca="1" si="54"/>
        <v>#N/A</v>
      </c>
      <c r="AI230" s="93" t="e">
        <f t="shared" ca="1" si="55"/>
        <v>#N/A</v>
      </c>
      <c r="AJ230" s="91" t="e">
        <f t="shared" ca="1" si="32"/>
        <v>#N/A</v>
      </c>
      <c r="AK230" s="91" t="e">
        <f t="shared" ca="1" si="33"/>
        <v>#N/A</v>
      </c>
    </row>
    <row r="231" spans="1:37" ht="25.5" customHeight="1" x14ac:dyDescent="0.25">
      <c r="A231" s="51">
        <f>'OSNOVNA PLAČA'!A225</f>
        <v>216</v>
      </c>
      <c r="B231" s="159" t="str">
        <f>IF(LEN('OSNOVNA PLAČA'!B225)&gt;0,'OSNOVNA PLAČA'!B225,"")</f>
        <v>A216</v>
      </c>
      <c r="C231" s="52">
        <f>IF(LEN(B231)&gt;0,'OSNOVNA PLAČA'!C225,"")</f>
        <v>0</v>
      </c>
      <c r="D231" s="54">
        <f>IF(LEN(B231)&gt;0,'OSNOVNA PLAČA'!D225,"")</f>
        <v>0</v>
      </c>
      <c r="E231" s="175">
        <f>IF(LEN(B231)&gt;0,SUM('OBRAČUNANA OSNOVNA PLAČA'!E225:J225),"")</f>
        <v>0</v>
      </c>
      <c r="F231" s="55"/>
      <c r="G231" s="55"/>
      <c r="H231" s="55"/>
      <c r="I231" s="55"/>
      <c r="J231" s="55"/>
      <c r="K231" s="176">
        <f t="shared" si="45"/>
        <v>0</v>
      </c>
      <c r="L231" s="120">
        <f t="shared" si="46"/>
        <v>0</v>
      </c>
      <c r="M231" s="120">
        <f t="shared" si="47"/>
        <v>0</v>
      </c>
      <c r="N231" s="120">
        <f t="shared" si="48"/>
        <v>0</v>
      </c>
      <c r="O231" s="120">
        <f t="shared" si="49"/>
        <v>0</v>
      </c>
      <c r="P231" s="177">
        <f t="shared" si="50"/>
        <v>0</v>
      </c>
      <c r="Q231" s="177">
        <f>IF(LEN(B231)&gt;0,2*'OSNOVNA PLAČA'!E225,"")</f>
        <v>0</v>
      </c>
      <c r="R231" s="178"/>
      <c r="AA231" s="157">
        <f>ROW()</f>
        <v>231</v>
      </c>
      <c r="AB231" s="91" t="e">
        <f t="shared" ca="1" si="25"/>
        <v>#N/A</v>
      </c>
      <c r="AC231" s="91" t="e">
        <f t="shared" ca="1" si="26"/>
        <v>#N/A</v>
      </c>
      <c r="AD231" s="92" t="e">
        <f t="shared" ca="1" si="51"/>
        <v>#N/A</v>
      </c>
      <c r="AE231" s="91" t="e">
        <f t="shared" ca="1" si="52"/>
        <v>#N/A</v>
      </c>
      <c r="AF231" s="92" t="e">
        <f t="shared" ca="1" si="53"/>
        <v>#N/A</v>
      </c>
      <c r="AG231" s="91" t="e">
        <f t="shared" ca="1" si="53"/>
        <v>#N/A</v>
      </c>
      <c r="AH231" s="91" t="e">
        <f t="shared" ca="1" si="54"/>
        <v>#N/A</v>
      </c>
      <c r="AI231" s="93" t="e">
        <f t="shared" ca="1" si="55"/>
        <v>#N/A</v>
      </c>
      <c r="AJ231" s="91" t="e">
        <f t="shared" ca="1" si="32"/>
        <v>#N/A</v>
      </c>
      <c r="AK231" s="91" t="e">
        <f t="shared" ca="1" si="33"/>
        <v>#N/A</v>
      </c>
    </row>
    <row r="232" spans="1:37" ht="25.5" customHeight="1" x14ac:dyDescent="0.25">
      <c r="A232" s="51">
        <f>'OSNOVNA PLAČA'!A226</f>
        <v>217</v>
      </c>
      <c r="B232" s="159" t="str">
        <f>IF(LEN('OSNOVNA PLAČA'!B226)&gt;0,'OSNOVNA PLAČA'!B226,"")</f>
        <v>A217</v>
      </c>
      <c r="C232" s="52">
        <f>IF(LEN(B232)&gt;0,'OSNOVNA PLAČA'!C226,"")</f>
        <v>0</v>
      </c>
      <c r="D232" s="54">
        <f>IF(LEN(B232)&gt;0,'OSNOVNA PLAČA'!D226,"")</f>
        <v>0</v>
      </c>
      <c r="E232" s="175">
        <f>IF(LEN(B232)&gt;0,SUM('OBRAČUNANA OSNOVNA PLAČA'!E226:J226),"")</f>
        <v>0</v>
      </c>
      <c r="F232" s="55"/>
      <c r="G232" s="55"/>
      <c r="H232" s="55"/>
      <c r="I232" s="55"/>
      <c r="J232" s="55"/>
      <c r="K232" s="176">
        <f t="shared" si="45"/>
        <v>0</v>
      </c>
      <c r="L232" s="120">
        <f t="shared" si="46"/>
        <v>0</v>
      </c>
      <c r="M232" s="120">
        <f t="shared" si="47"/>
        <v>0</v>
      </c>
      <c r="N232" s="120">
        <f t="shared" si="48"/>
        <v>0</v>
      </c>
      <c r="O232" s="120">
        <f t="shared" si="49"/>
        <v>0</v>
      </c>
      <c r="P232" s="177">
        <f t="shared" si="50"/>
        <v>0</v>
      </c>
      <c r="Q232" s="177">
        <f>IF(LEN(B232)&gt;0,2*'OSNOVNA PLAČA'!E226,"")</f>
        <v>0</v>
      </c>
      <c r="R232" s="178"/>
      <c r="AA232" s="157">
        <f>ROW()</f>
        <v>232</v>
      </c>
      <c r="AB232" s="91" t="e">
        <f t="shared" ca="1" si="25"/>
        <v>#N/A</v>
      </c>
      <c r="AC232" s="91" t="e">
        <f t="shared" ca="1" si="26"/>
        <v>#N/A</v>
      </c>
      <c r="AD232" s="92" t="e">
        <f t="shared" ca="1" si="51"/>
        <v>#N/A</v>
      </c>
      <c r="AE232" s="91" t="e">
        <f t="shared" ca="1" si="52"/>
        <v>#N/A</v>
      </c>
      <c r="AF232" s="92" t="e">
        <f t="shared" ca="1" si="53"/>
        <v>#N/A</v>
      </c>
      <c r="AG232" s="91" t="e">
        <f t="shared" ca="1" si="53"/>
        <v>#N/A</v>
      </c>
      <c r="AH232" s="91" t="e">
        <f t="shared" ca="1" si="54"/>
        <v>#N/A</v>
      </c>
      <c r="AI232" s="93" t="e">
        <f t="shared" ca="1" si="55"/>
        <v>#N/A</v>
      </c>
      <c r="AJ232" s="91" t="e">
        <f t="shared" ca="1" si="32"/>
        <v>#N/A</v>
      </c>
      <c r="AK232" s="91" t="e">
        <f t="shared" ca="1" si="33"/>
        <v>#N/A</v>
      </c>
    </row>
    <row r="233" spans="1:37" ht="25.5" customHeight="1" x14ac:dyDescent="0.25">
      <c r="A233" s="51">
        <f>'OSNOVNA PLAČA'!A227</f>
        <v>218</v>
      </c>
      <c r="B233" s="159" t="str">
        <f>IF(LEN('OSNOVNA PLAČA'!B227)&gt;0,'OSNOVNA PLAČA'!B227,"")</f>
        <v>A218</v>
      </c>
      <c r="C233" s="52">
        <f>IF(LEN(B233)&gt;0,'OSNOVNA PLAČA'!C227,"")</f>
        <v>0</v>
      </c>
      <c r="D233" s="54">
        <f>IF(LEN(B233)&gt;0,'OSNOVNA PLAČA'!D227,"")</f>
        <v>0</v>
      </c>
      <c r="E233" s="175">
        <f>IF(LEN(B233)&gt;0,SUM('OBRAČUNANA OSNOVNA PLAČA'!E227:J227),"")</f>
        <v>0</v>
      </c>
      <c r="F233" s="55"/>
      <c r="G233" s="55"/>
      <c r="H233" s="55"/>
      <c r="I233" s="55"/>
      <c r="J233" s="55"/>
      <c r="K233" s="176">
        <f t="shared" si="45"/>
        <v>0</v>
      </c>
      <c r="L233" s="120">
        <f t="shared" si="46"/>
        <v>0</v>
      </c>
      <c r="M233" s="120">
        <f t="shared" si="47"/>
        <v>0</v>
      </c>
      <c r="N233" s="120">
        <f t="shared" si="48"/>
        <v>0</v>
      </c>
      <c r="O233" s="120">
        <f t="shared" si="49"/>
        <v>0</v>
      </c>
      <c r="P233" s="177">
        <f t="shared" si="50"/>
        <v>0</v>
      </c>
      <c r="Q233" s="177">
        <f>IF(LEN(B233)&gt;0,2*'OSNOVNA PLAČA'!E227,"")</f>
        <v>0</v>
      </c>
      <c r="R233" s="178"/>
      <c r="AA233" s="157">
        <f>ROW()</f>
        <v>233</v>
      </c>
      <c r="AB233" s="91" t="e">
        <f t="shared" ca="1" si="25"/>
        <v>#N/A</v>
      </c>
      <c r="AC233" s="91" t="e">
        <f t="shared" ca="1" si="26"/>
        <v>#N/A</v>
      </c>
      <c r="AD233" s="92" t="e">
        <f t="shared" ca="1" si="51"/>
        <v>#N/A</v>
      </c>
      <c r="AE233" s="91" t="e">
        <f t="shared" ca="1" si="52"/>
        <v>#N/A</v>
      </c>
      <c r="AF233" s="92" t="e">
        <f t="shared" ca="1" si="53"/>
        <v>#N/A</v>
      </c>
      <c r="AG233" s="91" t="e">
        <f t="shared" ca="1" si="53"/>
        <v>#N/A</v>
      </c>
      <c r="AH233" s="91" t="e">
        <f t="shared" ca="1" si="54"/>
        <v>#N/A</v>
      </c>
      <c r="AI233" s="93" t="e">
        <f t="shared" ca="1" si="55"/>
        <v>#N/A</v>
      </c>
      <c r="AJ233" s="91" t="e">
        <f t="shared" ca="1" si="32"/>
        <v>#N/A</v>
      </c>
      <c r="AK233" s="91" t="e">
        <f t="shared" ca="1" si="33"/>
        <v>#N/A</v>
      </c>
    </row>
    <row r="234" spans="1:37" ht="25.5" customHeight="1" x14ac:dyDescent="0.25">
      <c r="A234" s="51">
        <f>'OSNOVNA PLAČA'!A228</f>
        <v>219</v>
      </c>
      <c r="B234" s="159" t="str">
        <f>IF(LEN('OSNOVNA PLAČA'!B228)&gt;0,'OSNOVNA PLAČA'!B228,"")</f>
        <v>A219</v>
      </c>
      <c r="C234" s="52">
        <f>IF(LEN(B234)&gt;0,'OSNOVNA PLAČA'!C228,"")</f>
        <v>0</v>
      </c>
      <c r="D234" s="54">
        <f>IF(LEN(B234)&gt;0,'OSNOVNA PLAČA'!D228,"")</f>
        <v>0</v>
      </c>
      <c r="E234" s="175">
        <f>IF(LEN(B234)&gt;0,SUM('OBRAČUNANA OSNOVNA PLAČA'!E228:J228),"")</f>
        <v>0</v>
      </c>
      <c r="F234" s="55"/>
      <c r="G234" s="55"/>
      <c r="H234" s="55"/>
      <c r="I234" s="55"/>
      <c r="J234" s="55"/>
      <c r="K234" s="176">
        <f t="shared" si="45"/>
        <v>0</v>
      </c>
      <c r="L234" s="120">
        <f t="shared" si="46"/>
        <v>0</v>
      </c>
      <c r="M234" s="120">
        <f t="shared" si="47"/>
        <v>0</v>
      </c>
      <c r="N234" s="120">
        <f t="shared" si="48"/>
        <v>0</v>
      </c>
      <c r="O234" s="120">
        <f t="shared" si="49"/>
        <v>0</v>
      </c>
      <c r="P234" s="177">
        <f t="shared" si="50"/>
        <v>0</v>
      </c>
      <c r="Q234" s="177">
        <f>IF(LEN(B234)&gt;0,2*'OSNOVNA PLAČA'!E228,"")</f>
        <v>0</v>
      </c>
      <c r="R234" s="178"/>
      <c r="AA234" s="157">
        <f>ROW()</f>
        <v>234</v>
      </c>
      <c r="AB234" s="91" t="e">
        <f t="shared" ca="1" si="25"/>
        <v>#N/A</v>
      </c>
      <c r="AC234" s="91" t="e">
        <f t="shared" ca="1" si="26"/>
        <v>#N/A</v>
      </c>
      <c r="AD234" s="92" t="e">
        <f t="shared" ca="1" si="51"/>
        <v>#N/A</v>
      </c>
      <c r="AE234" s="91" t="e">
        <f t="shared" ca="1" si="52"/>
        <v>#N/A</v>
      </c>
      <c r="AF234" s="92" t="e">
        <f t="shared" ca="1" si="53"/>
        <v>#N/A</v>
      </c>
      <c r="AG234" s="91" t="e">
        <f t="shared" ca="1" si="53"/>
        <v>#N/A</v>
      </c>
      <c r="AH234" s="91" t="e">
        <f t="shared" ca="1" si="54"/>
        <v>#N/A</v>
      </c>
      <c r="AI234" s="93" t="e">
        <f t="shared" ca="1" si="55"/>
        <v>#N/A</v>
      </c>
      <c r="AJ234" s="91" t="e">
        <f t="shared" ca="1" si="32"/>
        <v>#N/A</v>
      </c>
      <c r="AK234" s="91" t="e">
        <f t="shared" ca="1" si="33"/>
        <v>#N/A</v>
      </c>
    </row>
    <row r="235" spans="1:37" ht="25.5" customHeight="1" x14ac:dyDescent="0.25">
      <c r="A235" s="51">
        <f>'OSNOVNA PLAČA'!A229</f>
        <v>220</v>
      </c>
      <c r="B235" s="159" t="str">
        <f>IF(LEN('OSNOVNA PLAČA'!B229)&gt;0,'OSNOVNA PLAČA'!B229,"")</f>
        <v>A220</v>
      </c>
      <c r="C235" s="52">
        <f>IF(LEN(B235)&gt;0,'OSNOVNA PLAČA'!C229,"")</f>
        <v>0</v>
      </c>
      <c r="D235" s="54">
        <f>IF(LEN(B235)&gt;0,'OSNOVNA PLAČA'!D229,"")</f>
        <v>0</v>
      </c>
      <c r="E235" s="175">
        <f>IF(LEN(B235)&gt;0,SUM('OBRAČUNANA OSNOVNA PLAČA'!E229:J229),"")</f>
        <v>0</v>
      </c>
      <c r="F235" s="55"/>
      <c r="G235" s="55"/>
      <c r="H235" s="55"/>
      <c r="I235" s="55"/>
      <c r="J235" s="55"/>
      <c r="K235" s="176">
        <f t="shared" si="45"/>
        <v>0</v>
      </c>
      <c r="L235" s="120">
        <f t="shared" si="46"/>
        <v>0</v>
      </c>
      <c r="M235" s="120">
        <f t="shared" si="47"/>
        <v>0</v>
      </c>
      <c r="N235" s="120">
        <f t="shared" si="48"/>
        <v>0</v>
      </c>
      <c r="O235" s="120">
        <f t="shared" si="49"/>
        <v>0</v>
      </c>
      <c r="P235" s="177">
        <f t="shared" si="50"/>
        <v>0</v>
      </c>
      <c r="Q235" s="177">
        <f>IF(LEN(B235)&gt;0,2*'OSNOVNA PLAČA'!E229,"")</f>
        <v>0</v>
      </c>
      <c r="R235" s="178"/>
      <c r="AA235" s="157">
        <f>ROW()</f>
        <v>235</v>
      </c>
      <c r="AB235" s="91" t="e">
        <f t="shared" ca="1" si="25"/>
        <v>#N/A</v>
      </c>
      <c r="AC235" s="91" t="e">
        <f t="shared" ca="1" si="26"/>
        <v>#N/A</v>
      </c>
      <c r="AD235" s="92" t="e">
        <f t="shared" ca="1" si="51"/>
        <v>#N/A</v>
      </c>
      <c r="AE235" s="91" t="e">
        <f t="shared" ca="1" si="52"/>
        <v>#N/A</v>
      </c>
      <c r="AF235" s="92" t="e">
        <f t="shared" ca="1" si="53"/>
        <v>#N/A</v>
      </c>
      <c r="AG235" s="91" t="e">
        <f t="shared" ca="1" si="53"/>
        <v>#N/A</v>
      </c>
      <c r="AH235" s="91" t="e">
        <f t="shared" ca="1" si="54"/>
        <v>#N/A</v>
      </c>
      <c r="AI235" s="93" t="e">
        <f t="shared" ca="1" si="55"/>
        <v>#N/A</v>
      </c>
      <c r="AJ235" s="91" t="e">
        <f t="shared" ca="1" si="32"/>
        <v>#N/A</v>
      </c>
      <c r="AK235" s="91" t="e">
        <f t="shared" ca="1" si="33"/>
        <v>#N/A</v>
      </c>
    </row>
    <row r="236" spans="1:37" ht="25.5" customHeight="1" x14ac:dyDescent="0.25">
      <c r="A236" s="51">
        <f>'OSNOVNA PLAČA'!A230</f>
        <v>221</v>
      </c>
      <c r="B236" s="159" t="str">
        <f>IF(LEN('OSNOVNA PLAČA'!B230)&gt;0,'OSNOVNA PLAČA'!B230,"")</f>
        <v>A221</v>
      </c>
      <c r="C236" s="52">
        <f>IF(LEN(B236)&gt;0,'OSNOVNA PLAČA'!C230,"")</f>
        <v>0</v>
      </c>
      <c r="D236" s="54">
        <f>IF(LEN(B236)&gt;0,'OSNOVNA PLAČA'!D230,"")</f>
        <v>0</v>
      </c>
      <c r="E236" s="175">
        <f>IF(LEN(B236)&gt;0,SUM('OBRAČUNANA OSNOVNA PLAČA'!E230:J230),"")</f>
        <v>0</v>
      </c>
      <c r="F236" s="55"/>
      <c r="G236" s="55"/>
      <c r="H236" s="55"/>
      <c r="I236" s="55"/>
      <c r="J236" s="55"/>
      <c r="K236" s="176">
        <f t="shared" si="45"/>
        <v>0</v>
      </c>
      <c r="L236" s="120">
        <f t="shared" si="46"/>
        <v>0</v>
      </c>
      <c r="M236" s="120">
        <f t="shared" si="47"/>
        <v>0</v>
      </c>
      <c r="N236" s="120">
        <f t="shared" si="48"/>
        <v>0</v>
      </c>
      <c r="O236" s="120">
        <f t="shared" si="49"/>
        <v>0</v>
      </c>
      <c r="P236" s="177">
        <f t="shared" si="50"/>
        <v>0</v>
      </c>
      <c r="Q236" s="177">
        <f>IF(LEN(B236)&gt;0,2*'OSNOVNA PLAČA'!E230,"")</f>
        <v>0</v>
      </c>
      <c r="R236" s="178"/>
      <c r="AA236" s="157">
        <f>ROW()</f>
        <v>236</v>
      </c>
      <c r="AB236" s="91" t="e">
        <f t="shared" ca="1" si="25"/>
        <v>#N/A</v>
      </c>
      <c r="AC236" s="91" t="e">
        <f t="shared" ca="1" si="26"/>
        <v>#N/A</v>
      </c>
      <c r="AD236" s="92" t="e">
        <f t="shared" ca="1" si="51"/>
        <v>#N/A</v>
      </c>
      <c r="AE236" s="91" t="e">
        <f t="shared" ca="1" si="52"/>
        <v>#N/A</v>
      </c>
      <c r="AF236" s="92" t="e">
        <f t="shared" ca="1" si="53"/>
        <v>#N/A</v>
      </c>
      <c r="AG236" s="91" t="e">
        <f t="shared" ca="1" si="53"/>
        <v>#N/A</v>
      </c>
      <c r="AH236" s="91" t="e">
        <f t="shared" ca="1" si="54"/>
        <v>#N/A</v>
      </c>
      <c r="AI236" s="93" t="e">
        <f t="shared" ca="1" si="55"/>
        <v>#N/A</v>
      </c>
      <c r="AJ236" s="91" t="e">
        <f t="shared" ca="1" si="32"/>
        <v>#N/A</v>
      </c>
      <c r="AK236" s="91" t="e">
        <f t="shared" ca="1" si="33"/>
        <v>#N/A</v>
      </c>
    </row>
    <row r="237" spans="1:37" ht="25.5" customHeight="1" x14ac:dyDescent="0.25">
      <c r="A237" s="51">
        <f>'OSNOVNA PLAČA'!A231</f>
        <v>222</v>
      </c>
      <c r="B237" s="159" t="str">
        <f>IF(LEN('OSNOVNA PLAČA'!B231)&gt;0,'OSNOVNA PLAČA'!B231,"")</f>
        <v>A222</v>
      </c>
      <c r="C237" s="52">
        <f>IF(LEN(B237)&gt;0,'OSNOVNA PLAČA'!C231,"")</f>
        <v>0</v>
      </c>
      <c r="D237" s="54">
        <f>IF(LEN(B237)&gt;0,'OSNOVNA PLAČA'!D231,"")</f>
        <v>0</v>
      </c>
      <c r="E237" s="175">
        <f>IF(LEN(B237)&gt;0,SUM('OBRAČUNANA OSNOVNA PLAČA'!E231:J231),"")</f>
        <v>0</v>
      </c>
      <c r="F237" s="55"/>
      <c r="G237" s="55"/>
      <c r="H237" s="55"/>
      <c r="I237" s="55"/>
      <c r="J237" s="55"/>
      <c r="K237" s="176">
        <f t="shared" si="45"/>
        <v>0</v>
      </c>
      <c r="L237" s="120">
        <f t="shared" si="46"/>
        <v>0</v>
      </c>
      <c r="M237" s="120">
        <f t="shared" si="47"/>
        <v>0</v>
      </c>
      <c r="N237" s="120">
        <f t="shared" si="48"/>
        <v>0</v>
      </c>
      <c r="O237" s="120">
        <f t="shared" si="49"/>
        <v>0</v>
      </c>
      <c r="P237" s="177">
        <f t="shared" si="50"/>
        <v>0</v>
      </c>
      <c r="Q237" s="177">
        <f>IF(LEN(B237)&gt;0,2*'OSNOVNA PLAČA'!E231,"")</f>
        <v>0</v>
      </c>
      <c r="R237" s="178"/>
      <c r="AA237" s="157">
        <f>ROW()</f>
        <v>237</v>
      </c>
      <c r="AB237" s="91" t="e">
        <f t="shared" ca="1" si="25"/>
        <v>#N/A</v>
      </c>
      <c r="AC237" s="91" t="e">
        <f t="shared" ca="1" si="26"/>
        <v>#N/A</v>
      </c>
      <c r="AD237" s="92" t="e">
        <f t="shared" ca="1" si="51"/>
        <v>#N/A</v>
      </c>
      <c r="AE237" s="91" t="e">
        <f t="shared" ca="1" si="52"/>
        <v>#N/A</v>
      </c>
      <c r="AF237" s="92" t="e">
        <f t="shared" ca="1" si="53"/>
        <v>#N/A</v>
      </c>
      <c r="AG237" s="91" t="e">
        <f t="shared" ca="1" si="53"/>
        <v>#N/A</v>
      </c>
      <c r="AH237" s="91" t="e">
        <f t="shared" ca="1" si="54"/>
        <v>#N/A</v>
      </c>
      <c r="AI237" s="93" t="e">
        <f t="shared" ca="1" si="55"/>
        <v>#N/A</v>
      </c>
      <c r="AJ237" s="91" t="e">
        <f t="shared" ca="1" si="32"/>
        <v>#N/A</v>
      </c>
      <c r="AK237" s="91" t="e">
        <f t="shared" ca="1" si="33"/>
        <v>#N/A</v>
      </c>
    </row>
    <row r="238" spans="1:37" ht="25.5" customHeight="1" x14ac:dyDescent="0.25">
      <c r="A238" s="51">
        <f>'OSNOVNA PLAČA'!A232</f>
        <v>223</v>
      </c>
      <c r="B238" s="159" t="str">
        <f>IF(LEN('OSNOVNA PLAČA'!B232)&gt;0,'OSNOVNA PLAČA'!B232,"")</f>
        <v>A223</v>
      </c>
      <c r="C238" s="52">
        <f>IF(LEN(B238)&gt;0,'OSNOVNA PLAČA'!C232,"")</f>
        <v>0</v>
      </c>
      <c r="D238" s="54">
        <f>IF(LEN(B238)&gt;0,'OSNOVNA PLAČA'!D232,"")</f>
        <v>0</v>
      </c>
      <c r="E238" s="175">
        <f>IF(LEN(B238)&gt;0,SUM('OBRAČUNANA OSNOVNA PLAČA'!E232:J232),"")</f>
        <v>0</v>
      </c>
      <c r="F238" s="55"/>
      <c r="G238" s="55"/>
      <c r="H238" s="55"/>
      <c r="I238" s="55"/>
      <c r="J238" s="55"/>
      <c r="K238" s="176">
        <f t="shared" si="45"/>
        <v>0</v>
      </c>
      <c r="L238" s="120">
        <f t="shared" si="46"/>
        <v>0</v>
      </c>
      <c r="M238" s="120">
        <f t="shared" si="47"/>
        <v>0</v>
      </c>
      <c r="N238" s="120">
        <f t="shared" si="48"/>
        <v>0</v>
      </c>
      <c r="O238" s="120">
        <f t="shared" si="49"/>
        <v>0</v>
      </c>
      <c r="P238" s="177">
        <f t="shared" si="50"/>
        <v>0</v>
      </c>
      <c r="Q238" s="177">
        <f>IF(LEN(B238)&gt;0,2*'OSNOVNA PLAČA'!E232,"")</f>
        <v>0</v>
      </c>
      <c r="R238" s="178"/>
      <c r="AA238" s="157">
        <f>ROW()</f>
        <v>238</v>
      </c>
      <c r="AB238" s="91" t="e">
        <f t="shared" ca="1" si="25"/>
        <v>#N/A</v>
      </c>
      <c r="AC238" s="91" t="e">
        <f t="shared" ca="1" si="26"/>
        <v>#N/A</v>
      </c>
      <c r="AD238" s="92" t="e">
        <f t="shared" ca="1" si="51"/>
        <v>#N/A</v>
      </c>
      <c r="AE238" s="91" t="e">
        <f t="shared" ca="1" si="52"/>
        <v>#N/A</v>
      </c>
      <c r="AF238" s="92" t="e">
        <f t="shared" ca="1" si="53"/>
        <v>#N/A</v>
      </c>
      <c r="AG238" s="91" t="e">
        <f t="shared" ca="1" si="53"/>
        <v>#N/A</v>
      </c>
      <c r="AH238" s="91" t="e">
        <f t="shared" ca="1" si="54"/>
        <v>#N/A</v>
      </c>
      <c r="AI238" s="93" t="e">
        <f t="shared" ca="1" si="55"/>
        <v>#N/A</v>
      </c>
      <c r="AJ238" s="91" t="e">
        <f t="shared" ca="1" si="32"/>
        <v>#N/A</v>
      </c>
      <c r="AK238" s="91" t="e">
        <f t="shared" ca="1" si="33"/>
        <v>#N/A</v>
      </c>
    </row>
    <row r="239" spans="1:37" ht="25.5" customHeight="1" x14ac:dyDescent="0.25">
      <c r="A239" s="51">
        <f>'OSNOVNA PLAČA'!A233</f>
        <v>224</v>
      </c>
      <c r="B239" s="159" t="str">
        <f>IF(LEN('OSNOVNA PLAČA'!B233)&gt;0,'OSNOVNA PLAČA'!B233,"")</f>
        <v>A224</v>
      </c>
      <c r="C239" s="52">
        <f>IF(LEN(B239)&gt;0,'OSNOVNA PLAČA'!C233,"")</f>
        <v>0</v>
      </c>
      <c r="D239" s="54">
        <f>IF(LEN(B239)&gt;0,'OSNOVNA PLAČA'!D233,"")</f>
        <v>0</v>
      </c>
      <c r="E239" s="175">
        <f>IF(LEN(B239)&gt;0,SUM('OBRAČUNANA OSNOVNA PLAČA'!E233:J233),"")</f>
        <v>0</v>
      </c>
      <c r="F239" s="55"/>
      <c r="G239" s="55"/>
      <c r="H239" s="55"/>
      <c r="I239" s="55"/>
      <c r="J239" s="55"/>
      <c r="K239" s="176">
        <f t="shared" si="45"/>
        <v>0</v>
      </c>
      <c r="L239" s="120">
        <f t="shared" si="46"/>
        <v>0</v>
      </c>
      <c r="M239" s="120">
        <f t="shared" si="47"/>
        <v>0</v>
      </c>
      <c r="N239" s="120">
        <f t="shared" si="48"/>
        <v>0</v>
      </c>
      <c r="O239" s="120">
        <f t="shared" si="49"/>
        <v>0</v>
      </c>
      <c r="P239" s="177">
        <f t="shared" si="50"/>
        <v>0</v>
      </c>
      <c r="Q239" s="177">
        <f>IF(LEN(B239)&gt;0,2*'OSNOVNA PLAČA'!E233,"")</f>
        <v>0</v>
      </c>
      <c r="R239" s="178"/>
      <c r="AA239" s="157">
        <f>ROW()</f>
        <v>239</v>
      </c>
      <c r="AB239" s="91" t="e">
        <f t="shared" ca="1" si="25"/>
        <v>#N/A</v>
      </c>
      <c r="AC239" s="91" t="e">
        <f t="shared" ca="1" si="26"/>
        <v>#N/A</v>
      </c>
      <c r="AD239" s="92" t="e">
        <f t="shared" ca="1" si="51"/>
        <v>#N/A</v>
      </c>
      <c r="AE239" s="91" t="e">
        <f t="shared" ca="1" si="52"/>
        <v>#N/A</v>
      </c>
      <c r="AF239" s="92" t="e">
        <f t="shared" ca="1" si="53"/>
        <v>#N/A</v>
      </c>
      <c r="AG239" s="91" t="e">
        <f t="shared" ca="1" si="53"/>
        <v>#N/A</v>
      </c>
      <c r="AH239" s="91" t="e">
        <f t="shared" ca="1" si="54"/>
        <v>#N/A</v>
      </c>
      <c r="AI239" s="93" t="e">
        <f t="shared" ca="1" si="55"/>
        <v>#N/A</v>
      </c>
      <c r="AJ239" s="91" t="e">
        <f t="shared" ca="1" si="32"/>
        <v>#N/A</v>
      </c>
      <c r="AK239" s="91" t="e">
        <f t="shared" ca="1" si="33"/>
        <v>#N/A</v>
      </c>
    </row>
    <row r="240" spans="1:37" ht="25.5" customHeight="1" x14ac:dyDescent="0.25">
      <c r="A240" s="51">
        <f>'OSNOVNA PLAČA'!A234</f>
        <v>225</v>
      </c>
      <c r="B240" s="159" t="str">
        <f>IF(LEN('OSNOVNA PLAČA'!B234)&gt;0,'OSNOVNA PLAČA'!B234,"")</f>
        <v>A225</v>
      </c>
      <c r="C240" s="52">
        <f>IF(LEN(B240)&gt;0,'OSNOVNA PLAČA'!C234,"")</f>
        <v>0</v>
      </c>
      <c r="D240" s="54">
        <f>IF(LEN(B240)&gt;0,'OSNOVNA PLAČA'!D234,"")</f>
        <v>0</v>
      </c>
      <c r="E240" s="175">
        <f>IF(LEN(B240)&gt;0,SUM('OBRAČUNANA OSNOVNA PLAČA'!E234:J234),"")</f>
        <v>0</v>
      </c>
      <c r="F240" s="55"/>
      <c r="G240" s="55"/>
      <c r="H240" s="55"/>
      <c r="I240" s="55"/>
      <c r="J240" s="55"/>
      <c r="K240" s="176">
        <f t="shared" si="45"/>
        <v>0</v>
      </c>
      <c r="L240" s="120">
        <f t="shared" si="46"/>
        <v>0</v>
      </c>
      <c r="M240" s="120">
        <f t="shared" si="47"/>
        <v>0</v>
      </c>
      <c r="N240" s="120">
        <f t="shared" si="48"/>
        <v>0</v>
      </c>
      <c r="O240" s="120">
        <f t="shared" si="49"/>
        <v>0</v>
      </c>
      <c r="P240" s="177">
        <f t="shared" si="50"/>
        <v>0</v>
      </c>
      <c r="Q240" s="177">
        <f>IF(LEN(B240)&gt;0,2*'OSNOVNA PLAČA'!E234,"")</f>
        <v>0</v>
      </c>
      <c r="R240" s="178"/>
      <c r="AA240" s="157">
        <f>ROW()</f>
        <v>240</v>
      </c>
      <c r="AB240" s="91" t="e">
        <f t="shared" ca="1" si="25"/>
        <v>#N/A</v>
      </c>
      <c r="AC240" s="91" t="e">
        <f t="shared" ca="1" si="26"/>
        <v>#N/A</v>
      </c>
      <c r="AD240" s="92" t="e">
        <f t="shared" ca="1" si="51"/>
        <v>#N/A</v>
      </c>
      <c r="AE240" s="91" t="e">
        <f t="shared" ca="1" si="52"/>
        <v>#N/A</v>
      </c>
      <c r="AF240" s="92" t="e">
        <f t="shared" ca="1" si="53"/>
        <v>#N/A</v>
      </c>
      <c r="AG240" s="91" t="e">
        <f t="shared" ca="1" si="53"/>
        <v>#N/A</v>
      </c>
      <c r="AH240" s="91" t="e">
        <f t="shared" ca="1" si="54"/>
        <v>#N/A</v>
      </c>
      <c r="AI240" s="93" t="e">
        <f t="shared" ca="1" si="55"/>
        <v>#N/A</v>
      </c>
      <c r="AJ240" s="91" t="e">
        <f t="shared" ca="1" si="32"/>
        <v>#N/A</v>
      </c>
      <c r="AK240" s="91" t="e">
        <f t="shared" ca="1" si="33"/>
        <v>#N/A</v>
      </c>
    </row>
    <row r="241" spans="1:37" ht="25.5" customHeight="1" x14ac:dyDescent="0.25">
      <c r="A241" s="51">
        <f>'OSNOVNA PLAČA'!A235</f>
        <v>226</v>
      </c>
      <c r="B241" s="159" t="str">
        <f>IF(LEN('OSNOVNA PLAČA'!B235)&gt;0,'OSNOVNA PLAČA'!B235,"")</f>
        <v>A226</v>
      </c>
      <c r="C241" s="52">
        <f>IF(LEN(B241)&gt;0,'OSNOVNA PLAČA'!C235,"")</f>
        <v>0</v>
      </c>
      <c r="D241" s="54">
        <f>IF(LEN(B241)&gt;0,'OSNOVNA PLAČA'!D235,"")</f>
        <v>0</v>
      </c>
      <c r="E241" s="175">
        <f>IF(LEN(B241)&gt;0,SUM('OBRAČUNANA OSNOVNA PLAČA'!E235:J235),"")</f>
        <v>0</v>
      </c>
      <c r="F241" s="55"/>
      <c r="G241" s="55"/>
      <c r="H241" s="55"/>
      <c r="I241" s="55"/>
      <c r="J241" s="55"/>
      <c r="K241" s="176">
        <f t="shared" si="45"/>
        <v>0</v>
      </c>
      <c r="L241" s="120">
        <f t="shared" si="46"/>
        <v>0</v>
      </c>
      <c r="M241" s="120">
        <f t="shared" si="47"/>
        <v>0</v>
      </c>
      <c r="N241" s="120">
        <f t="shared" si="48"/>
        <v>0</v>
      </c>
      <c r="O241" s="120">
        <f t="shared" si="49"/>
        <v>0</v>
      </c>
      <c r="P241" s="177">
        <f t="shared" si="50"/>
        <v>0</v>
      </c>
      <c r="Q241" s="177">
        <f>IF(LEN(B241)&gt;0,2*'OSNOVNA PLAČA'!E235,"")</f>
        <v>0</v>
      </c>
      <c r="R241" s="178"/>
      <c r="AA241" s="157">
        <f>ROW()</f>
        <v>241</v>
      </c>
      <c r="AB241" s="91" t="e">
        <f t="shared" ca="1" si="25"/>
        <v>#N/A</v>
      </c>
      <c r="AC241" s="91" t="e">
        <f t="shared" ca="1" si="26"/>
        <v>#N/A</v>
      </c>
      <c r="AD241" s="92" t="e">
        <f t="shared" ca="1" si="51"/>
        <v>#N/A</v>
      </c>
      <c r="AE241" s="91" t="e">
        <f t="shared" ca="1" si="52"/>
        <v>#N/A</v>
      </c>
      <c r="AF241" s="92" t="e">
        <f t="shared" ca="1" si="53"/>
        <v>#N/A</v>
      </c>
      <c r="AG241" s="91" t="e">
        <f t="shared" ca="1" si="53"/>
        <v>#N/A</v>
      </c>
      <c r="AH241" s="91" t="e">
        <f t="shared" ca="1" si="54"/>
        <v>#N/A</v>
      </c>
      <c r="AI241" s="93" t="e">
        <f t="shared" ca="1" si="55"/>
        <v>#N/A</v>
      </c>
      <c r="AJ241" s="91" t="e">
        <f t="shared" ca="1" si="32"/>
        <v>#N/A</v>
      </c>
      <c r="AK241" s="91" t="e">
        <f t="shared" ca="1" si="33"/>
        <v>#N/A</v>
      </c>
    </row>
    <row r="242" spans="1:37" ht="25.5" customHeight="1" x14ac:dyDescent="0.25">
      <c r="A242" s="51">
        <f>'OSNOVNA PLAČA'!A236</f>
        <v>227</v>
      </c>
      <c r="B242" s="159" t="str">
        <f>IF(LEN('OSNOVNA PLAČA'!B236)&gt;0,'OSNOVNA PLAČA'!B236,"")</f>
        <v>A227</v>
      </c>
      <c r="C242" s="52">
        <f>IF(LEN(B242)&gt;0,'OSNOVNA PLAČA'!C236,"")</f>
        <v>0</v>
      </c>
      <c r="D242" s="54">
        <f>IF(LEN(B242)&gt;0,'OSNOVNA PLAČA'!D236,"")</f>
        <v>0</v>
      </c>
      <c r="E242" s="175">
        <f>IF(LEN(B242)&gt;0,SUM('OBRAČUNANA OSNOVNA PLAČA'!E236:J236),"")</f>
        <v>0</v>
      </c>
      <c r="F242" s="55"/>
      <c r="G242" s="55"/>
      <c r="H242" s="55"/>
      <c r="I242" s="55"/>
      <c r="J242" s="55"/>
      <c r="K242" s="176">
        <f t="shared" si="45"/>
        <v>0</v>
      </c>
      <c r="L242" s="120">
        <f t="shared" si="46"/>
        <v>0</v>
      </c>
      <c r="M242" s="120">
        <f t="shared" si="47"/>
        <v>0</v>
      </c>
      <c r="N242" s="120">
        <f t="shared" si="48"/>
        <v>0</v>
      </c>
      <c r="O242" s="120">
        <f t="shared" si="49"/>
        <v>0</v>
      </c>
      <c r="P242" s="177">
        <f t="shared" si="50"/>
        <v>0</v>
      </c>
      <c r="Q242" s="177">
        <f>IF(LEN(B242)&gt;0,2*'OSNOVNA PLAČA'!E236,"")</f>
        <v>0</v>
      </c>
      <c r="R242" s="178"/>
      <c r="AA242" s="157">
        <f>ROW()</f>
        <v>242</v>
      </c>
      <c r="AB242" s="91" t="e">
        <f t="shared" ca="1" si="25"/>
        <v>#N/A</v>
      </c>
      <c r="AC242" s="91" t="e">
        <f t="shared" ca="1" si="26"/>
        <v>#N/A</v>
      </c>
      <c r="AD242" s="92" t="e">
        <f t="shared" ca="1" si="51"/>
        <v>#N/A</v>
      </c>
      <c r="AE242" s="91" t="e">
        <f t="shared" ca="1" si="52"/>
        <v>#N/A</v>
      </c>
      <c r="AF242" s="92" t="e">
        <f t="shared" ca="1" si="53"/>
        <v>#N/A</v>
      </c>
      <c r="AG242" s="91" t="e">
        <f t="shared" ca="1" si="53"/>
        <v>#N/A</v>
      </c>
      <c r="AH242" s="91" t="e">
        <f t="shared" ca="1" si="54"/>
        <v>#N/A</v>
      </c>
      <c r="AI242" s="93" t="e">
        <f t="shared" ca="1" si="55"/>
        <v>#N/A</v>
      </c>
      <c r="AJ242" s="91" t="e">
        <f t="shared" ca="1" si="32"/>
        <v>#N/A</v>
      </c>
      <c r="AK242" s="91" t="e">
        <f t="shared" ca="1" si="33"/>
        <v>#N/A</v>
      </c>
    </row>
    <row r="243" spans="1:37" ht="25.5" customHeight="1" x14ac:dyDescent="0.25">
      <c r="A243" s="51">
        <f>'OSNOVNA PLAČA'!A237</f>
        <v>228</v>
      </c>
      <c r="B243" s="159" t="str">
        <f>IF(LEN('OSNOVNA PLAČA'!B237)&gt;0,'OSNOVNA PLAČA'!B237,"")</f>
        <v>A228</v>
      </c>
      <c r="C243" s="52">
        <f>IF(LEN(B243)&gt;0,'OSNOVNA PLAČA'!C237,"")</f>
        <v>0</v>
      </c>
      <c r="D243" s="54">
        <f>IF(LEN(B243)&gt;0,'OSNOVNA PLAČA'!D237,"")</f>
        <v>0</v>
      </c>
      <c r="E243" s="175">
        <f>IF(LEN(B243)&gt;0,SUM('OBRAČUNANA OSNOVNA PLAČA'!E237:J237),"")</f>
        <v>0</v>
      </c>
      <c r="F243" s="55"/>
      <c r="G243" s="55"/>
      <c r="H243" s="55"/>
      <c r="I243" s="55"/>
      <c r="J243" s="55"/>
      <c r="K243" s="176">
        <f t="shared" si="45"/>
        <v>0</v>
      </c>
      <c r="L243" s="120">
        <f t="shared" si="46"/>
        <v>0</v>
      </c>
      <c r="M243" s="120">
        <f t="shared" si="47"/>
        <v>0</v>
      </c>
      <c r="N243" s="120">
        <f t="shared" si="48"/>
        <v>0</v>
      </c>
      <c r="O243" s="120">
        <f t="shared" si="49"/>
        <v>0</v>
      </c>
      <c r="P243" s="177">
        <f t="shared" si="50"/>
        <v>0</v>
      </c>
      <c r="Q243" s="177">
        <f>IF(LEN(B243)&gt;0,2*'OSNOVNA PLAČA'!E237,"")</f>
        <v>0</v>
      </c>
      <c r="R243" s="178"/>
      <c r="AA243" s="157">
        <f>ROW()</f>
        <v>243</v>
      </c>
      <c r="AB243" s="91" t="e">
        <f t="shared" ca="1" si="25"/>
        <v>#N/A</v>
      </c>
      <c r="AC243" s="91" t="e">
        <f t="shared" ca="1" si="26"/>
        <v>#N/A</v>
      </c>
      <c r="AD243" s="92" t="e">
        <f t="shared" ca="1" si="51"/>
        <v>#N/A</v>
      </c>
      <c r="AE243" s="91" t="e">
        <f t="shared" ca="1" si="52"/>
        <v>#N/A</v>
      </c>
      <c r="AF243" s="92" t="e">
        <f t="shared" ca="1" si="53"/>
        <v>#N/A</v>
      </c>
      <c r="AG243" s="91" t="e">
        <f t="shared" ca="1" si="53"/>
        <v>#N/A</v>
      </c>
      <c r="AH243" s="91" t="e">
        <f t="shared" ca="1" si="54"/>
        <v>#N/A</v>
      </c>
      <c r="AI243" s="93" t="e">
        <f t="shared" ca="1" si="55"/>
        <v>#N/A</v>
      </c>
      <c r="AJ243" s="91" t="e">
        <f t="shared" ca="1" si="32"/>
        <v>#N/A</v>
      </c>
      <c r="AK243" s="91" t="e">
        <f t="shared" ca="1" si="33"/>
        <v>#N/A</v>
      </c>
    </row>
    <row r="244" spans="1:37" ht="25.5" customHeight="1" x14ac:dyDescent="0.25">
      <c r="A244" s="51">
        <f>'OSNOVNA PLAČA'!A238</f>
        <v>229</v>
      </c>
      <c r="B244" s="159" t="str">
        <f>IF(LEN('OSNOVNA PLAČA'!B238)&gt;0,'OSNOVNA PLAČA'!B238,"")</f>
        <v>A229</v>
      </c>
      <c r="C244" s="52">
        <f>IF(LEN(B244)&gt;0,'OSNOVNA PLAČA'!C238,"")</f>
        <v>0</v>
      </c>
      <c r="D244" s="54">
        <f>IF(LEN(B244)&gt;0,'OSNOVNA PLAČA'!D238,"")</f>
        <v>0</v>
      </c>
      <c r="E244" s="175">
        <f>IF(LEN(B244)&gt;0,SUM('OBRAČUNANA OSNOVNA PLAČA'!E238:J238),"")</f>
        <v>0</v>
      </c>
      <c r="F244" s="55"/>
      <c r="G244" s="55"/>
      <c r="H244" s="55"/>
      <c r="I244" s="55"/>
      <c r="J244" s="55"/>
      <c r="K244" s="176">
        <f t="shared" si="45"/>
        <v>0</v>
      </c>
      <c r="L244" s="120">
        <f t="shared" si="46"/>
        <v>0</v>
      </c>
      <c r="M244" s="120">
        <f t="shared" si="47"/>
        <v>0</v>
      </c>
      <c r="N244" s="120">
        <f t="shared" si="48"/>
        <v>0</v>
      </c>
      <c r="O244" s="120">
        <f t="shared" si="49"/>
        <v>0</v>
      </c>
      <c r="P244" s="177">
        <f t="shared" si="50"/>
        <v>0</v>
      </c>
      <c r="Q244" s="177">
        <f>IF(LEN(B244)&gt;0,2*'OSNOVNA PLAČA'!E238,"")</f>
        <v>0</v>
      </c>
      <c r="R244" s="178"/>
      <c r="AA244" s="157">
        <f>ROW()</f>
        <v>244</v>
      </c>
      <c r="AB244" s="91" t="e">
        <f t="shared" ca="1" si="25"/>
        <v>#N/A</v>
      </c>
      <c r="AC244" s="91" t="e">
        <f t="shared" ca="1" si="26"/>
        <v>#N/A</v>
      </c>
      <c r="AD244" s="92" t="e">
        <f t="shared" ca="1" si="51"/>
        <v>#N/A</v>
      </c>
      <c r="AE244" s="91" t="e">
        <f t="shared" ca="1" si="52"/>
        <v>#N/A</v>
      </c>
      <c r="AF244" s="92" t="e">
        <f t="shared" ca="1" si="53"/>
        <v>#N/A</v>
      </c>
      <c r="AG244" s="91" t="e">
        <f t="shared" ca="1" si="53"/>
        <v>#N/A</v>
      </c>
      <c r="AH244" s="91" t="e">
        <f t="shared" ca="1" si="54"/>
        <v>#N/A</v>
      </c>
      <c r="AI244" s="93" t="e">
        <f t="shared" ca="1" si="55"/>
        <v>#N/A</v>
      </c>
      <c r="AJ244" s="91" t="e">
        <f t="shared" ca="1" si="32"/>
        <v>#N/A</v>
      </c>
      <c r="AK244" s="91" t="e">
        <f t="shared" ca="1" si="33"/>
        <v>#N/A</v>
      </c>
    </row>
    <row r="245" spans="1:37" ht="25.5" customHeight="1" x14ac:dyDescent="0.25">
      <c r="A245" s="51">
        <f>'OSNOVNA PLAČA'!A239</f>
        <v>230</v>
      </c>
      <c r="B245" s="159" t="str">
        <f>IF(LEN('OSNOVNA PLAČA'!B239)&gt;0,'OSNOVNA PLAČA'!B239,"")</f>
        <v>A230</v>
      </c>
      <c r="C245" s="52">
        <f>IF(LEN(B245)&gt;0,'OSNOVNA PLAČA'!C239,"")</f>
        <v>0</v>
      </c>
      <c r="D245" s="54">
        <f>IF(LEN(B245)&gt;0,'OSNOVNA PLAČA'!D239,"")</f>
        <v>0</v>
      </c>
      <c r="E245" s="175">
        <f>IF(LEN(B245)&gt;0,SUM('OBRAČUNANA OSNOVNA PLAČA'!E239:J239),"")</f>
        <v>0</v>
      </c>
      <c r="F245" s="55"/>
      <c r="G245" s="55"/>
      <c r="H245" s="55"/>
      <c r="I245" s="55"/>
      <c r="J245" s="55"/>
      <c r="K245" s="176">
        <f t="shared" si="45"/>
        <v>0</v>
      </c>
      <c r="L245" s="120">
        <f t="shared" si="46"/>
        <v>0</v>
      </c>
      <c r="M245" s="120">
        <f t="shared" si="47"/>
        <v>0</v>
      </c>
      <c r="N245" s="120">
        <f t="shared" si="48"/>
        <v>0</v>
      </c>
      <c r="O245" s="120">
        <f t="shared" si="49"/>
        <v>0</v>
      </c>
      <c r="P245" s="177">
        <f t="shared" si="50"/>
        <v>0</v>
      </c>
      <c r="Q245" s="177">
        <f>IF(LEN(B245)&gt;0,2*'OSNOVNA PLAČA'!E239,"")</f>
        <v>0</v>
      </c>
      <c r="R245" s="178"/>
      <c r="AA245" s="157">
        <f>ROW()</f>
        <v>245</v>
      </c>
      <c r="AB245" s="91" t="e">
        <f t="shared" ca="1" si="25"/>
        <v>#N/A</v>
      </c>
      <c r="AC245" s="91" t="e">
        <f t="shared" ca="1" si="26"/>
        <v>#N/A</v>
      </c>
      <c r="AD245" s="92" t="e">
        <f t="shared" ca="1" si="51"/>
        <v>#N/A</v>
      </c>
      <c r="AE245" s="91" t="e">
        <f t="shared" ca="1" si="52"/>
        <v>#N/A</v>
      </c>
      <c r="AF245" s="92" t="e">
        <f t="shared" ca="1" si="53"/>
        <v>#N/A</v>
      </c>
      <c r="AG245" s="91" t="e">
        <f t="shared" ca="1" si="53"/>
        <v>#N/A</v>
      </c>
      <c r="AH245" s="91" t="e">
        <f t="shared" ca="1" si="54"/>
        <v>#N/A</v>
      </c>
      <c r="AI245" s="93" t="e">
        <f t="shared" ca="1" si="55"/>
        <v>#N/A</v>
      </c>
      <c r="AJ245" s="91" t="e">
        <f t="shared" ca="1" si="32"/>
        <v>#N/A</v>
      </c>
      <c r="AK245" s="91" t="e">
        <f t="shared" ca="1" si="33"/>
        <v>#N/A</v>
      </c>
    </row>
    <row r="246" spans="1:37" ht="25.5" customHeight="1" x14ac:dyDescent="0.25">
      <c r="A246" s="51">
        <f>'OSNOVNA PLAČA'!A240</f>
        <v>231</v>
      </c>
      <c r="B246" s="159" t="str">
        <f>IF(LEN('OSNOVNA PLAČA'!B240)&gt;0,'OSNOVNA PLAČA'!B240,"")</f>
        <v>A231</v>
      </c>
      <c r="C246" s="52">
        <f>IF(LEN(B246)&gt;0,'OSNOVNA PLAČA'!C240,"")</f>
        <v>0</v>
      </c>
      <c r="D246" s="54">
        <f>IF(LEN(B246)&gt;0,'OSNOVNA PLAČA'!D240,"")</f>
        <v>0</v>
      </c>
      <c r="E246" s="175">
        <f>IF(LEN(B246)&gt;0,SUM('OBRAČUNANA OSNOVNA PLAČA'!E240:J240),"")</f>
        <v>0</v>
      </c>
      <c r="F246" s="55"/>
      <c r="G246" s="55"/>
      <c r="H246" s="55"/>
      <c r="I246" s="55"/>
      <c r="J246" s="55"/>
      <c r="K246" s="176">
        <f t="shared" si="45"/>
        <v>0</v>
      </c>
      <c r="L246" s="120">
        <f t="shared" si="46"/>
        <v>0</v>
      </c>
      <c r="M246" s="120">
        <f t="shared" si="47"/>
        <v>0</v>
      </c>
      <c r="N246" s="120">
        <f t="shared" si="48"/>
        <v>0</v>
      </c>
      <c r="O246" s="120">
        <f t="shared" si="49"/>
        <v>0</v>
      </c>
      <c r="P246" s="177">
        <f t="shared" si="50"/>
        <v>0</v>
      </c>
      <c r="Q246" s="177">
        <f>IF(LEN(B246)&gt;0,2*'OSNOVNA PLAČA'!E240,"")</f>
        <v>0</v>
      </c>
      <c r="R246" s="178"/>
      <c r="AA246" s="157">
        <f>ROW()</f>
        <v>246</v>
      </c>
      <c r="AB246" s="91" t="e">
        <f t="shared" ca="1" si="25"/>
        <v>#N/A</v>
      </c>
      <c r="AC246" s="91" t="e">
        <f t="shared" ca="1" si="26"/>
        <v>#N/A</v>
      </c>
      <c r="AD246" s="92" t="e">
        <f t="shared" ca="1" si="51"/>
        <v>#N/A</v>
      </c>
      <c r="AE246" s="91" t="e">
        <f t="shared" ca="1" si="52"/>
        <v>#N/A</v>
      </c>
      <c r="AF246" s="92" t="e">
        <f t="shared" ca="1" si="53"/>
        <v>#N/A</v>
      </c>
      <c r="AG246" s="91" t="e">
        <f t="shared" ca="1" si="53"/>
        <v>#N/A</v>
      </c>
      <c r="AH246" s="91" t="e">
        <f t="shared" ca="1" si="54"/>
        <v>#N/A</v>
      </c>
      <c r="AI246" s="93" t="e">
        <f t="shared" ca="1" si="55"/>
        <v>#N/A</v>
      </c>
      <c r="AJ246" s="91" t="e">
        <f t="shared" ca="1" si="32"/>
        <v>#N/A</v>
      </c>
      <c r="AK246" s="91" t="e">
        <f t="shared" ca="1" si="33"/>
        <v>#N/A</v>
      </c>
    </row>
    <row r="247" spans="1:37" ht="25.5" customHeight="1" x14ac:dyDescent="0.25">
      <c r="A247" s="51">
        <f>'OSNOVNA PLAČA'!A241</f>
        <v>232</v>
      </c>
      <c r="B247" s="159" t="str">
        <f>IF(LEN('OSNOVNA PLAČA'!B241)&gt;0,'OSNOVNA PLAČA'!B241,"")</f>
        <v>A232</v>
      </c>
      <c r="C247" s="52">
        <f>IF(LEN(B247)&gt;0,'OSNOVNA PLAČA'!C241,"")</f>
        <v>0</v>
      </c>
      <c r="D247" s="54">
        <f>IF(LEN(B247)&gt;0,'OSNOVNA PLAČA'!D241,"")</f>
        <v>0</v>
      </c>
      <c r="E247" s="175">
        <f>IF(LEN(B247)&gt;0,SUM('OBRAČUNANA OSNOVNA PLAČA'!E241:J241),"")</f>
        <v>0</v>
      </c>
      <c r="F247" s="55"/>
      <c r="G247" s="55"/>
      <c r="H247" s="55"/>
      <c r="I247" s="55"/>
      <c r="J247" s="55"/>
      <c r="K247" s="176">
        <f t="shared" si="45"/>
        <v>0</v>
      </c>
      <c r="L247" s="120">
        <f t="shared" si="46"/>
        <v>0</v>
      </c>
      <c r="M247" s="120">
        <f t="shared" si="47"/>
        <v>0</v>
      </c>
      <c r="N247" s="120">
        <f t="shared" si="48"/>
        <v>0</v>
      </c>
      <c r="O247" s="120">
        <f t="shared" si="49"/>
        <v>0</v>
      </c>
      <c r="P247" s="177">
        <f t="shared" si="50"/>
        <v>0</v>
      </c>
      <c r="Q247" s="177">
        <f>IF(LEN(B247)&gt;0,2*'OSNOVNA PLAČA'!E241,"")</f>
        <v>0</v>
      </c>
      <c r="R247" s="178"/>
      <c r="AA247" s="157">
        <f>ROW()</f>
        <v>247</v>
      </c>
      <c r="AB247" s="91" t="e">
        <f t="shared" ca="1" si="25"/>
        <v>#N/A</v>
      </c>
      <c r="AC247" s="91" t="e">
        <f t="shared" ca="1" si="26"/>
        <v>#N/A</v>
      </c>
      <c r="AD247" s="92" t="e">
        <f t="shared" ca="1" si="51"/>
        <v>#N/A</v>
      </c>
      <c r="AE247" s="91" t="e">
        <f t="shared" ca="1" si="52"/>
        <v>#N/A</v>
      </c>
      <c r="AF247" s="92" t="e">
        <f t="shared" ca="1" si="53"/>
        <v>#N/A</v>
      </c>
      <c r="AG247" s="91" t="e">
        <f t="shared" ca="1" si="53"/>
        <v>#N/A</v>
      </c>
      <c r="AH247" s="91" t="e">
        <f t="shared" ca="1" si="54"/>
        <v>#N/A</v>
      </c>
      <c r="AI247" s="93" t="e">
        <f t="shared" ca="1" si="55"/>
        <v>#N/A</v>
      </c>
      <c r="AJ247" s="91" t="e">
        <f t="shared" ca="1" si="32"/>
        <v>#N/A</v>
      </c>
      <c r="AK247" s="91" t="e">
        <f t="shared" ca="1" si="33"/>
        <v>#N/A</v>
      </c>
    </row>
    <row r="248" spans="1:37" ht="25.5" customHeight="1" x14ac:dyDescent="0.25">
      <c r="A248" s="51">
        <f>'OSNOVNA PLAČA'!A242</f>
        <v>233</v>
      </c>
      <c r="B248" s="159" t="str">
        <f>IF(LEN('OSNOVNA PLAČA'!B242)&gt;0,'OSNOVNA PLAČA'!B242,"")</f>
        <v>A233</v>
      </c>
      <c r="C248" s="52">
        <f>IF(LEN(B248)&gt;0,'OSNOVNA PLAČA'!C242,"")</f>
        <v>0</v>
      </c>
      <c r="D248" s="54">
        <f>IF(LEN(B248)&gt;0,'OSNOVNA PLAČA'!D242,"")</f>
        <v>0</v>
      </c>
      <c r="E248" s="175">
        <f>IF(LEN(B248)&gt;0,SUM('OBRAČUNANA OSNOVNA PLAČA'!E242:J242),"")</f>
        <v>0</v>
      </c>
      <c r="F248" s="55"/>
      <c r="G248" s="55"/>
      <c r="H248" s="55"/>
      <c r="I248" s="55"/>
      <c r="J248" s="55"/>
      <c r="K248" s="176">
        <f t="shared" si="45"/>
        <v>0</v>
      </c>
      <c r="L248" s="120">
        <f t="shared" si="46"/>
        <v>0</v>
      </c>
      <c r="M248" s="120">
        <f t="shared" si="47"/>
        <v>0</v>
      </c>
      <c r="N248" s="120">
        <f t="shared" si="48"/>
        <v>0</v>
      </c>
      <c r="O248" s="120">
        <f t="shared" si="49"/>
        <v>0</v>
      </c>
      <c r="P248" s="177">
        <f t="shared" si="50"/>
        <v>0</v>
      </c>
      <c r="Q248" s="177">
        <f>IF(LEN(B248)&gt;0,2*'OSNOVNA PLAČA'!E242,"")</f>
        <v>0</v>
      </c>
      <c r="R248" s="178"/>
      <c r="AA248" s="157">
        <f>ROW()</f>
        <v>248</v>
      </c>
      <c r="AB248" s="91" t="e">
        <f t="shared" ca="1" si="25"/>
        <v>#N/A</v>
      </c>
      <c r="AC248" s="91" t="e">
        <f t="shared" ca="1" si="26"/>
        <v>#N/A</v>
      </c>
      <c r="AD248" s="92" t="e">
        <f t="shared" ca="1" si="51"/>
        <v>#N/A</v>
      </c>
      <c r="AE248" s="91" t="e">
        <f t="shared" ca="1" si="52"/>
        <v>#N/A</v>
      </c>
      <c r="AF248" s="92" t="e">
        <f t="shared" ca="1" si="53"/>
        <v>#N/A</v>
      </c>
      <c r="AG248" s="91" t="e">
        <f t="shared" ca="1" si="53"/>
        <v>#N/A</v>
      </c>
      <c r="AH248" s="91" t="e">
        <f t="shared" ca="1" si="54"/>
        <v>#N/A</v>
      </c>
      <c r="AI248" s="93" t="e">
        <f t="shared" ca="1" si="55"/>
        <v>#N/A</v>
      </c>
      <c r="AJ248" s="91" t="e">
        <f t="shared" ca="1" si="32"/>
        <v>#N/A</v>
      </c>
      <c r="AK248" s="91" t="e">
        <f t="shared" ca="1" si="33"/>
        <v>#N/A</v>
      </c>
    </row>
    <row r="249" spans="1:37" ht="25.5" customHeight="1" x14ac:dyDescent="0.25">
      <c r="A249" s="51">
        <f>'OSNOVNA PLAČA'!A243</f>
        <v>234</v>
      </c>
      <c r="B249" s="159" t="str">
        <f>IF(LEN('OSNOVNA PLAČA'!B243)&gt;0,'OSNOVNA PLAČA'!B243,"")</f>
        <v>A234</v>
      </c>
      <c r="C249" s="52">
        <f>IF(LEN(B249)&gt;0,'OSNOVNA PLAČA'!C243,"")</f>
        <v>0</v>
      </c>
      <c r="D249" s="54">
        <f>IF(LEN(B249)&gt;0,'OSNOVNA PLAČA'!D243,"")</f>
        <v>0</v>
      </c>
      <c r="E249" s="175">
        <f>IF(LEN(B249)&gt;0,SUM('OBRAČUNANA OSNOVNA PLAČA'!E243:J243),"")</f>
        <v>0</v>
      </c>
      <c r="F249" s="55"/>
      <c r="G249" s="55"/>
      <c r="H249" s="55"/>
      <c r="I249" s="55"/>
      <c r="J249" s="55"/>
      <c r="K249" s="176">
        <f t="shared" si="45"/>
        <v>0</v>
      </c>
      <c r="L249" s="120">
        <f t="shared" si="46"/>
        <v>0</v>
      </c>
      <c r="M249" s="120">
        <f t="shared" si="47"/>
        <v>0</v>
      </c>
      <c r="N249" s="120">
        <f t="shared" si="48"/>
        <v>0</v>
      </c>
      <c r="O249" s="120">
        <f t="shared" si="49"/>
        <v>0</v>
      </c>
      <c r="P249" s="177">
        <f t="shared" si="50"/>
        <v>0</v>
      </c>
      <c r="Q249" s="177">
        <f>IF(LEN(B249)&gt;0,2*'OSNOVNA PLAČA'!E243,"")</f>
        <v>0</v>
      </c>
      <c r="R249" s="178"/>
      <c r="AA249" s="157">
        <f>ROW()</f>
        <v>249</v>
      </c>
      <c r="AB249" s="91" t="e">
        <f t="shared" ca="1" si="25"/>
        <v>#N/A</v>
      </c>
      <c r="AC249" s="91" t="e">
        <f t="shared" ca="1" si="26"/>
        <v>#N/A</v>
      </c>
      <c r="AD249" s="92" t="e">
        <f t="shared" ca="1" si="51"/>
        <v>#N/A</v>
      </c>
      <c r="AE249" s="91" t="e">
        <f t="shared" ca="1" si="52"/>
        <v>#N/A</v>
      </c>
      <c r="AF249" s="92" t="e">
        <f t="shared" ca="1" si="53"/>
        <v>#N/A</v>
      </c>
      <c r="AG249" s="91" t="e">
        <f t="shared" ca="1" si="53"/>
        <v>#N/A</v>
      </c>
      <c r="AH249" s="91" t="e">
        <f t="shared" ca="1" si="54"/>
        <v>#N/A</v>
      </c>
      <c r="AI249" s="93" t="e">
        <f t="shared" ca="1" si="55"/>
        <v>#N/A</v>
      </c>
      <c r="AJ249" s="91" t="e">
        <f t="shared" ca="1" si="32"/>
        <v>#N/A</v>
      </c>
      <c r="AK249" s="91" t="e">
        <f t="shared" ca="1" si="33"/>
        <v>#N/A</v>
      </c>
    </row>
    <row r="250" spans="1:37" ht="25.5" customHeight="1" x14ac:dyDescent="0.25">
      <c r="A250" s="51">
        <f>'OSNOVNA PLAČA'!A244</f>
        <v>235</v>
      </c>
      <c r="B250" s="159" t="str">
        <f>IF(LEN('OSNOVNA PLAČA'!B244)&gt;0,'OSNOVNA PLAČA'!B244,"")</f>
        <v>A235</v>
      </c>
      <c r="C250" s="52">
        <f>IF(LEN(B250)&gt;0,'OSNOVNA PLAČA'!C244,"")</f>
        <v>0</v>
      </c>
      <c r="D250" s="54">
        <f>IF(LEN(B250)&gt;0,'OSNOVNA PLAČA'!D244,"")</f>
        <v>0</v>
      </c>
      <c r="E250" s="175">
        <f>IF(LEN(B250)&gt;0,SUM('OBRAČUNANA OSNOVNA PLAČA'!E244:J244),"")</f>
        <v>0</v>
      </c>
      <c r="F250" s="55"/>
      <c r="G250" s="55"/>
      <c r="H250" s="55"/>
      <c r="I250" s="55"/>
      <c r="J250" s="55"/>
      <c r="K250" s="176">
        <f t="shared" si="45"/>
        <v>0</v>
      </c>
      <c r="L250" s="120">
        <f t="shared" si="46"/>
        <v>0</v>
      </c>
      <c r="M250" s="120">
        <f t="shared" si="47"/>
        <v>0</v>
      </c>
      <c r="N250" s="120">
        <f t="shared" si="48"/>
        <v>0</v>
      </c>
      <c r="O250" s="120">
        <f t="shared" si="49"/>
        <v>0</v>
      </c>
      <c r="P250" s="177">
        <f t="shared" si="50"/>
        <v>0</v>
      </c>
      <c r="Q250" s="177">
        <f>IF(LEN(B250)&gt;0,2*'OSNOVNA PLAČA'!E244,"")</f>
        <v>0</v>
      </c>
      <c r="R250" s="178"/>
      <c r="AA250" s="157">
        <f>ROW()</f>
        <v>250</v>
      </c>
      <c r="AB250" s="91" t="e">
        <f t="shared" ca="1" si="25"/>
        <v>#N/A</v>
      </c>
      <c r="AC250" s="91" t="e">
        <f t="shared" ca="1" si="26"/>
        <v>#N/A</v>
      </c>
      <c r="AD250" s="92" t="e">
        <f t="shared" ca="1" si="51"/>
        <v>#N/A</v>
      </c>
      <c r="AE250" s="91" t="e">
        <f t="shared" ca="1" si="52"/>
        <v>#N/A</v>
      </c>
      <c r="AF250" s="92" t="e">
        <f t="shared" ca="1" si="53"/>
        <v>#N/A</v>
      </c>
      <c r="AG250" s="91" t="e">
        <f t="shared" ca="1" si="53"/>
        <v>#N/A</v>
      </c>
      <c r="AH250" s="91" t="e">
        <f t="shared" ca="1" si="54"/>
        <v>#N/A</v>
      </c>
      <c r="AI250" s="93" t="e">
        <f t="shared" ca="1" si="55"/>
        <v>#N/A</v>
      </c>
      <c r="AJ250" s="91" t="e">
        <f t="shared" ca="1" si="32"/>
        <v>#N/A</v>
      </c>
      <c r="AK250" s="91" t="e">
        <f t="shared" ca="1" si="33"/>
        <v>#N/A</v>
      </c>
    </row>
    <row r="251" spans="1:37" ht="25.5" customHeight="1" x14ac:dyDescent="0.25">
      <c r="A251" s="51">
        <f>'OSNOVNA PLAČA'!A245</f>
        <v>236</v>
      </c>
      <c r="B251" s="159" t="str">
        <f>IF(LEN('OSNOVNA PLAČA'!B245)&gt;0,'OSNOVNA PLAČA'!B245,"")</f>
        <v>A236</v>
      </c>
      <c r="C251" s="52">
        <f>IF(LEN(B251)&gt;0,'OSNOVNA PLAČA'!C245,"")</f>
        <v>0</v>
      </c>
      <c r="D251" s="54">
        <f>IF(LEN(B251)&gt;0,'OSNOVNA PLAČA'!D245,"")</f>
        <v>0</v>
      </c>
      <c r="E251" s="175">
        <f>IF(LEN(B251)&gt;0,SUM('OBRAČUNANA OSNOVNA PLAČA'!E245:J245),"")</f>
        <v>0</v>
      </c>
      <c r="F251" s="55"/>
      <c r="G251" s="55"/>
      <c r="H251" s="55"/>
      <c r="I251" s="55"/>
      <c r="J251" s="55"/>
      <c r="K251" s="176">
        <f t="shared" si="45"/>
        <v>0</v>
      </c>
      <c r="L251" s="120">
        <f t="shared" si="46"/>
        <v>0</v>
      </c>
      <c r="M251" s="120">
        <f t="shared" si="47"/>
        <v>0</v>
      </c>
      <c r="N251" s="120">
        <f t="shared" si="48"/>
        <v>0</v>
      </c>
      <c r="O251" s="120">
        <f t="shared" si="49"/>
        <v>0</v>
      </c>
      <c r="P251" s="177">
        <f t="shared" si="50"/>
        <v>0</v>
      </c>
      <c r="Q251" s="177">
        <f>IF(LEN(B251)&gt;0,2*'OSNOVNA PLAČA'!E245,"")</f>
        <v>0</v>
      </c>
      <c r="R251" s="178"/>
      <c r="AA251" s="157">
        <f>ROW()</f>
        <v>251</v>
      </c>
      <c r="AB251" s="91" t="e">
        <f t="shared" ca="1" si="25"/>
        <v>#N/A</v>
      </c>
      <c r="AC251" s="91" t="e">
        <f t="shared" ca="1" si="26"/>
        <v>#N/A</v>
      </c>
      <c r="AD251" s="92" t="e">
        <f t="shared" ca="1" si="51"/>
        <v>#N/A</v>
      </c>
      <c r="AE251" s="91" t="e">
        <f t="shared" ca="1" si="52"/>
        <v>#N/A</v>
      </c>
      <c r="AF251" s="92" t="e">
        <f t="shared" ca="1" si="53"/>
        <v>#N/A</v>
      </c>
      <c r="AG251" s="91" t="e">
        <f t="shared" ca="1" si="53"/>
        <v>#N/A</v>
      </c>
      <c r="AH251" s="91" t="e">
        <f t="shared" ca="1" si="54"/>
        <v>#N/A</v>
      </c>
      <c r="AI251" s="93" t="e">
        <f t="shared" ca="1" si="55"/>
        <v>#N/A</v>
      </c>
      <c r="AJ251" s="91" t="e">
        <f t="shared" ca="1" si="32"/>
        <v>#N/A</v>
      </c>
      <c r="AK251" s="91" t="e">
        <f t="shared" ca="1" si="33"/>
        <v>#N/A</v>
      </c>
    </row>
    <row r="252" spans="1:37" ht="25.5" customHeight="1" x14ac:dyDescent="0.25">
      <c r="A252" s="51">
        <f>'OSNOVNA PLAČA'!A246</f>
        <v>237</v>
      </c>
      <c r="B252" s="159" t="str">
        <f>IF(LEN('OSNOVNA PLAČA'!B246)&gt;0,'OSNOVNA PLAČA'!B246,"")</f>
        <v>A237</v>
      </c>
      <c r="C252" s="52">
        <f>IF(LEN(B252)&gt;0,'OSNOVNA PLAČA'!C246,"")</f>
        <v>0</v>
      </c>
      <c r="D252" s="54">
        <f>IF(LEN(B252)&gt;0,'OSNOVNA PLAČA'!D246,"")</f>
        <v>0</v>
      </c>
      <c r="E252" s="175">
        <f>IF(LEN(B252)&gt;0,SUM('OBRAČUNANA OSNOVNA PLAČA'!E246:J246),"")</f>
        <v>0</v>
      </c>
      <c r="F252" s="55"/>
      <c r="G252" s="55"/>
      <c r="H252" s="55"/>
      <c r="I252" s="55"/>
      <c r="J252" s="55"/>
      <c r="K252" s="176">
        <f t="shared" si="45"/>
        <v>0</v>
      </c>
      <c r="L252" s="120">
        <f t="shared" si="46"/>
        <v>0</v>
      </c>
      <c r="M252" s="120">
        <f t="shared" si="47"/>
        <v>0</v>
      </c>
      <c r="N252" s="120">
        <f t="shared" si="48"/>
        <v>0</v>
      </c>
      <c r="O252" s="120">
        <f t="shared" si="49"/>
        <v>0</v>
      </c>
      <c r="P252" s="177">
        <f t="shared" si="50"/>
        <v>0</v>
      </c>
      <c r="Q252" s="177">
        <f>IF(LEN(B252)&gt;0,2*'OSNOVNA PLAČA'!E246,"")</f>
        <v>0</v>
      </c>
      <c r="R252" s="178"/>
      <c r="AA252" s="157">
        <f>ROW()</f>
        <v>252</v>
      </c>
      <c r="AB252" s="91" t="e">
        <f t="shared" ca="1" si="25"/>
        <v>#N/A</v>
      </c>
      <c r="AC252" s="91" t="e">
        <f t="shared" ca="1" si="26"/>
        <v>#N/A</v>
      </c>
      <c r="AD252" s="92" t="e">
        <f t="shared" ca="1" si="51"/>
        <v>#N/A</v>
      </c>
      <c r="AE252" s="91" t="e">
        <f t="shared" ca="1" si="52"/>
        <v>#N/A</v>
      </c>
      <c r="AF252" s="92" t="e">
        <f t="shared" ca="1" si="53"/>
        <v>#N/A</v>
      </c>
      <c r="AG252" s="91" t="e">
        <f t="shared" ca="1" si="53"/>
        <v>#N/A</v>
      </c>
      <c r="AH252" s="91" t="e">
        <f t="shared" ca="1" si="54"/>
        <v>#N/A</v>
      </c>
      <c r="AI252" s="93" t="e">
        <f t="shared" ca="1" si="55"/>
        <v>#N/A</v>
      </c>
      <c r="AJ252" s="91" t="e">
        <f t="shared" ca="1" si="32"/>
        <v>#N/A</v>
      </c>
      <c r="AK252" s="91" t="e">
        <f t="shared" ca="1" si="33"/>
        <v>#N/A</v>
      </c>
    </row>
    <row r="253" spans="1:37" ht="25.5" customHeight="1" x14ac:dyDescent="0.25">
      <c r="A253" s="51">
        <f>'OSNOVNA PLAČA'!A247</f>
        <v>238</v>
      </c>
      <c r="B253" s="159" t="str">
        <f>IF(LEN('OSNOVNA PLAČA'!B247)&gt;0,'OSNOVNA PLAČA'!B247,"")</f>
        <v>A238</v>
      </c>
      <c r="C253" s="52">
        <f>IF(LEN(B253)&gt;0,'OSNOVNA PLAČA'!C247,"")</f>
        <v>0</v>
      </c>
      <c r="D253" s="54">
        <f>IF(LEN(B253)&gt;0,'OSNOVNA PLAČA'!D247,"")</f>
        <v>0</v>
      </c>
      <c r="E253" s="175">
        <f>IF(LEN(B253)&gt;0,SUM('OBRAČUNANA OSNOVNA PLAČA'!E247:J247),"")</f>
        <v>0</v>
      </c>
      <c r="F253" s="55"/>
      <c r="G253" s="55"/>
      <c r="H253" s="55"/>
      <c r="I253" s="55"/>
      <c r="J253" s="55"/>
      <c r="K253" s="176">
        <f t="shared" si="45"/>
        <v>0</v>
      </c>
      <c r="L253" s="120">
        <f t="shared" si="46"/>
        <v>0</v>
      </c>
      <c r="M253" s="120">
        <f t="shared" si="47"/>
        <v>0</v>
      </c>
      <c r="N253" s="120">
        <f t="shared" si="48"/>
        <v>0</v>
      </c>
      <c r="O253" s="120">
        <f t="shared" si="49"/>
        <v>0</v>
      </c>
      <c r="P253" s="177">
        <f t="shared" si="50"/>
        <v>0</v>
      </c>
      <c r="Q253" s="177">
        <f>IF(LEN(B253)&gt;0,2*'OSNOVNA PLAČA'!E247,"")</f>
        <v>0</v>
      </c>
      <c r="R253" s="178"/>
      <c r="AA253" s="157">
        <f>ROW()</f>
        <v>253</v>
      </c>
      <c r="AB253" s="91" t="e">
        <f t="shared" ca="1" si="25"/>
        <v>#N/A</v>
      </c>
      <c r="AC253" s="91" t="e">
        <f t="shared" ca="1" si="26"/>
        <v>#N/A</v>
      </c>
      <c r="AD253" s="92" t="e">
        <f t="shared" ca="1" si="51"/>
        <v>#N/A</v>
      </c>
      <c r="AE253" s="91" t="e">
        <f t="shared" ca="1" si="52"/>
        <v>#N/A</v>
      </c>
      <c r="AF253" s="92" t="e">
        <f t="shared" ca="1" si="53"/>
        <v>#N/A</v>
      </c>
      <c r="AG253" s="91" t="e">
        <f t="shared" ca="1" si="53"/>
        <v>#N/A</v>
      </c>
      <c r="AH253" s="91" t="e">
        <f t="shared" ca="1" si="54"/>
        <v>#N/A</v>
      </c>
      <c r="AI253" s="93" t="e">
        <f t="shared" ca="1" si="55"/>
        <v>#N/A</v>
      </c>
      <c r="AJ253" s="91" t="e">
        <f t="shared" ca="1" si="32"/>
        <v>#N/A</v>
      </c>
      <c r="AK253" s="91" t="e">
        <f t="shared" ca="1" si="33"/>
        <v>#N/A</v>
      </c>
    </row>
    <row r="254" spans="1:37" ht="25.5" customHeight="1" x14ac:dyDescent="0.25">
      <c r="A254" s="51">
        <f>'OSNOVNA PLAČA'!A248</f>
        <v>239</v>
      </c>
      <c r="B254" s="159" t="str">
        <f>IF(LEN('OSNOVNA PLAČA'!B248)&gt;0,'OSNOVNA PLAČA'!B248,"")</f>
        <v>A239</v>
      </c>
      <c r="C254" s="52">
        <f>IF(LEN(B254)&gt;0,'OSNOVNA PLAČA'!C248,"")</f>
        <v>0</v>
      </c>
      <c r="D254" s="54">
        <f>IF(LEN(B254)&gt;0,'OSNOVNA PLAČA'!D248,"")</f>
        <v>0</v>
      </c>
      <c r="E254" s="175">
        <f>IF(LEN(B254)&gt;0,SUM('OBRAČUNANA OSNOVNA PLAČA'!E248:J248),"")</f>
        <v>0</v>
      </c>
      <c r="F254" s="55"/>
      <c r="G254" s="55"/>
      <c r="H254" s="55"/>
      <c r="I254" s="55"/>
      <c r="J254" s="55"/>
      <c r="K254" s="176">
        <f t="shared" si="45"/>
        <v>0</v>
      </c>
      <c r="L254" s="120">
        <f t="shared" si="46"/>
        <v>0</v>
      </c>
      <c r="M254" s="120">
        <f t="shared" si="47"/>
        <v>0</v>
      </c>
      <c r="N254" s="120">
        <f t="shared" si="48"/>
        <v>0</v>
      </c>
      <c r="O254" s="120">
        <f t="shared" si="49"/>
        <v>0</v>
      </c>
      <c r="P254" s="177">
        <f t="shared" si="50"/>
        <v>0</v>
      </c>
      <c r="Q254" s="177">
        <f>IF(LEN(B254)&gt;0,2*'OSNOVNA PLAČA'!E248,"")</f>
        <v>0</v>
      </c>
      <c r="R254" s="178"/>
      <c r="AA254" s="157">
        <f>ROW()</f>
        <v>254</v>
      </c>
      <c r="AB254" s="91" t="e">
        <f t="shared" ca="1" si="25"/>
        <v>#N/A</v>
      </c>
      <c r="AC254" s="91" t="e">
        <f t="shared" ca="1" si="26"/>
        <v>#N/A</v>
      </c>
      <c r="AD254" s="92" t="e">
        <f t="shared" ca="1" si="51"/>
        <v>#N/A</v>
      </c>
      <c r="AE254" s="91" t="e">
        <f t="shared" ca="1" si="52"/>
        <v>#N/A</v>
      </c>
      <c r="AF254" s="92" t="e">
        <f t="shared" ca="1" si="53"/>
        <v>#N/A</v>
      </c>
      <c r="AG254" s="91" t="e">
        <f t="shared" ca="1" si="53"/>
        <v>#N/A</v>
      </c>
      <c r="AH254" s="91" t="e">
        <f t="shared" ca="1" si="54"/>
        <v>#N/A</v>
      </c>
      <c r="AI254" s="93" t="e">
        <f t="shared" ca="1" si="55"/>
        <v>#N/A</v>
      </c>
      <c r="AJ254" s="91" t="e">
        <f t="shared" ca="1" si="32"/>
        <v>#N/A</v>
      </c>
      <c r="AK254" s="91" t="e">
        <f t="shared" ca="1" si="33"/>
        <v>#N/A</v>
      </c>
    </row>
    <row r="255" spans="1:37" ht="25.5" customHeight="1" x14ac:dyDescent="0.25">
      <c r="A255" s="51">
        <f>'OSNOVNA PLAČA'!A249</f>
        <v>240</v>
      </c>
      <c r="B255" s="159" t="str">
        <f>IF(LEN('OSNOVNA PLAČA'!B249)&gt;0,'OSNOVNA PLAČA'!B249,"")</f>
        <v>A240</v>
      </c>
      <c r="C255" s="52">
        <f>IF(LEN(B255)&gt;0,'OSNOVNA PLAČA'!C249,"")</f>
        <v>0</v>
      </c>
      <c r="D255" s="54">
        <f>IF(LEN(B255)&gt;0,'OSNOVNA PLAČA'!D249,"")</f>
        <v>0</v>
      </c>
      <c r="E255" s="175">
        <f>IF(LEN(B255)&gt;0,SUM('OBRAČUNANA OSNOVNA PLAČA'!E249:J249),"")</f>
        <v>0</v>
      </c>
      <c r="F255" s="55"/>
      <c r="G255" s="55"/>
      <c r="H255" s="55"/>
      <c r="I255" s="55"/>
      <c r="J255" s="55"/>
      <c r="K255" s="176">
        <f t="shared" si="45"/>
        <v>0</v>
      </c>
      <c r="L255" s="120">
        <f t="shared" si="46"/>
        <v>0</v>
      </c>
      <c r="M255" s="120">
        <f t="shared" si="47"/>
        <v>0</v>
      </c>
      <c r="N255" s="120">
        <f t="shared" si="48"/>
        <v>0</v>
      </c>
      <c r="O255" s="120">
        <f t="shared" si="49"/>
        <v>0</v>
      </c>
      <c r="P255" s="177">
        <f t="shared" si="50"/>
        <v>0</v>
      </c>
      <c r="Q255" s="177">
        <f>IF(LEN(B255)&gt;0,2*'OSNOVNA PLAČA'!E249,"")</f>
        <v>0</v>
      </c>
      <c r="R255" s="178"/>
      <c r="AA255" s="157">
        <f>ROW()</f>
        <v>255</v>
      </c>
      <c r="AB255" s="91" t="e">
        <f t="shared" ca="1" si="25"/>
        <v>#N/A</v>
      </c>
      <c r="AC255" s="91" t="e">
        <f t="shared" ca="1" si="26"/>
        <v>#N/A</v>
      </c>
      <c r="AD255" s="92" t="e">
        <f t="shared" ca="1" si="51"/>
        <v>#N/A</v>
      </c>
      <c r="AE255" s="91" t="e">
        <f t="shared" ca="1" si="52"/>
        <v>#N/A</v>
      </c>
      <c r="AF255" s="92" t="e">
        <f t="shared" ca="1" si="53"/>
        <v>#N/A</v>
      </c>
      <c r="AG255" s="91" t="e">
        <f t="shared" ca="1" si="53"/>
        <v>#N/A</v>
      </c>
      <c r="AH255" s="91" t="e">
        <f t="shared" ca="1" si="54"/>
        <v>#N/A</v>
      </c>
      <c r="AI255" s="93" t="e">
        <f t="shared" ca="1" si="55"/>
        <v>#N/A</v>
      </c>
      <c r="AJ255" s="91" t="e">
        <f t="shared" ca="1" si="32"/>
        <v>#N/A</v>
      </c>
      <c r="AK255" s="91" t="e">
        <f t="shared" ca="1" si="33"/>
        <v>#N/A</v>
      </c>
    </row>
    <row r="256" spans="1:37" ht="25.5" customHeight="1" x14ac:dyDescent="0.25">
      <c r="A256" s="51">
        <f>'OSNOVNA PLAČA'!A250</f>
        <v>241</v>
      </c>
      <c r="B256" s="159" t="str">
        <f>IF(LEN('OSNOVNA PLAČA'!B250)&gt;0,'OSNOVNA PLAČA'!B250,"")</f>
        <v>A241</v>
      </c>
      <c r="C256" s="52">
        <f>IF(LEN(B256)&gt;0,'OSNOVNA PLAČA'!C250,"")</f>
        <v>0</v>
      </c>
      <c r="D256" s="54">
        <f>IF(LEN(B256)&gt;0,'OSNOVNA PLAČA'!D250,"")</f>
        <v>0</v>
      </c>
      <c r="E256" s="175">
        <f>IF(LEN(B256)&gt;0,SUM('OBRAČUNANA OSNOVNA PLAČA'!E250:J250),"")</f>
        <v>0</v>
      </c>
      <c r="F256" s="55"/>
      <c r="G256" s="55"/>
      <c r="H256" s="55"/>
      <c r="I256" s="55"/>
      <c r="J256" s="55"/>
      <c r="K256" s="176">
        <f t="shared" si="45"/>
        <v>0</v>
      </c>
      <c r="L256" s="120">
        <f t="shared" si="46"/>
        <v>0</v>
      </c>
      <c r="M256" s="120">
        <f t="shared" si="47"/>
        <v>0</v>
      </c>
      <c r="N256" s="120">
        <f t="shared" si="48"/>
        <v>0</v>
      </c>
      <c r="O256" s="120">
        <f t="shared" si="49"/>
        <v>0</v>
      </c>
      <c r="P256" s="177">
        <f t="shared" si="50"/>
        <v>0</v>
      </c>
      <c r="Q256" s="177">
        <f>IF(LEN(B256)&gt;0,2*'OSNOVNA PLAČA'!E250,"")</f>
        <v>0</v>
      </c>
      <c r="R256" s="178"/>
      <c r="AA256" s="157">
        <f>ROW()</f>
        <v>256</v>
      </c>
      <c r="AB256" s="91" t="e">
        <f t="shared" ca="1" si="25"/>
        <v>#N/A</v>
      </c>
      <c r="AC256" s="91" t="e">
        <f t="shared" ca="1" si="26"/>
        <v>#N/A</v>
      </c>
      <c r="AD256" s="92" t="e">
        <f t="shared" ca="1" si="51"/>
        <v>#N/A</v>
      </c>
      <c r="AE256" s="91" t="e">
        <f t="shared" ca="1" si="52"/>
        <v>#N/A</v>
      </c>
      <c r="AF256" s="92" t="e">
        <f t="shared" ca="1" si="53"/>
        <v>#N/A</v>
      </c>
      <c r="AG256" s="91" t="e">
        <f t="shared" ca="1" si="53"/>
        <v>#N/A</v>
      </c>
      <c r="AH256" s="91" t="e">
        <f t="shared" ca="1" si="54"/>
        <v>#N/A</v>
      </c>
      <c r="AI256" s="93" t="e">
        <f t="shared" ca="1" si="55"/>
        <v>#N/A</v>
      </c>
      <c r="AJ256" s="91" t="e">
        <f t="shared" ca="1" si="32"/>
        <v>#N/A</v>
      </c>
      <c r="AK256" s="91" t="e">
        <f t="shared" ca="1" si="33"/>
        <v>#N/A</v>
      </c>
    </row>
    <row r="257" spans="1:37" ht="25.5" customHeight="1" x14ac:dyDescent="0.25">
      <c r="A257" s="51">
        <f>'OSNOVNA PLAČA'!A251</f>
        <v>242</v>
      </c>
      <c r="B257" s="159" t="str">
        <f>IF(LEN('OSNOVNA PLAČA'!B251)&gt;0,'OSNOVNA PLAČA'!B251,"")</f>
        <v>A242</v>
      </c>
      <c r="C257" s="52">
        <f>IF(LEN(B257)&gt;0,'OSNOVNA PLAČA'!C251,"")</f>
        <v>0</v>
      </c>
      <c r="D257" s="54">
        <f>IF(LEN(B257)&gt;0,'OSNOVNA PLAČA'!D251,"")</f>
        <v>0</v>
      </c>
      <c r="E257" s="175">
        <f>IF(LEN(B257)&gt;0,SUM('OBRAČUNANA OSNOVNA PLAČA'!E251:J251),"")</f>
        <v>0</v>
      </c>
      <c r="F257" s="55"/>
      <c r="G257" s="55"/>
      <c r="H257" s="55"/>
      <c r="I257" s="55"/>
      <c r="J257" s="55"/>
      <c r="K257" s="176">
        <f t="shared" si="45"/>
        <v>0</v>
      </c>
      <c r="L257" s="120">
        <f t="shared" si="46"/>
        <v>0</v>
      </c>
      <c r="M257" s="120">
        <f t="shared" si="47"/>
        <v>0</v>
      </c>
      <c r="N257" s="120">
        <f t="shared" si="48"/>
        <v>0</v>
      </c>
      <c r="O257" s="120">
        <f t="shared" si="49"/>
        <v>0</v>
      </c>
      <c r="P257" s="177">
        <f t="shared" si="50"/>
        <v>0</v>
      </c>
      <c r="Q257" s="177">
        <f>IF(LEN(B257)&gt;0,2*'OSNOVNA PLAČA'!E251,"")</f>
        <v>0</v>
      </c>
      <c r="R257" s="178"/>
      <c r="AA257" s="157">
        <f>ROW()</f>
        <v>257</v>
      </c>
      <c r="AB257" s="91" t="e">
        <f t="shared" ca="1" si="25"/>
        <v>#N/A</v>
      </c>
      <c r="AC257" s="91" t="e">
        <f t="shared" ca="1" si="26"/>
        <v>#N/A</v>
      </c>
      <c r="AD257" s="92" t="e">
        <f t="shared" ca="1" si="51"/>
        <v>#N/A</v>
      </c>
      <c r="AE257" s="91" t="e">
        <f t="shared" ca="1" si="52"/>
        <v>#N/A</v>
      </c>
      <c r="AF257" s="92" t="e">
        <f t="shared" ca="1" si="53"/>
        <v>#N/A</v>
      </c>
      <c r="AG257" s="91" t="e">
        <f t="shared" ca="1" si="53"/>
        <v>#N/A</v>
      </c>
      <c r="AH257" s="91" t="e">
        <f t="shared" ca="1" si="54"/>
        <v>#N/A</v>
      </c>
      <c r="AI257" s="93" t="e">
        <f t="shared" ca="1" si="55"/>
        <v>#N/A</v>
      </c>
      <c r="AJ257" s="91" t="e">
        <f t="shared" ca="1" si="32"/>
        <v>#N/A</v>
      </c>
      <c r="AK257" s="91" t="e">
        <f t="shared" ca="1" si="33"/>
        <v>#N/A</v>
      </c>
    </row>
    <row r="258" spans="1:37" ht="25.5" customHeight="1" x14ac:dyDescent="0.25">
      <c r="A258" s="51">
        <f>'OSNOVNA PLAČA'!A252</f>
        <v>243</v>
      </c>
      <c r="B258" s="159" t="str">
        <f>IF(LEN('OSNOVNA PLAČA'!B252)&gt;0,'OSNOVNA PLAČA'!B252,"")</f>
        <v>A243</v>
      </c>
      <c r="C258" s="52">
        <f>IF(LEN(B258)&gt;0,'OSNOVNA PLAČA'!C252,"")</f>
        <v>0</v>
      </c>
      <c r="D258" s="54">
        <f>IF(LEN(B258)&gt;0,'OSNOVNA PLAČA'!D252,"")</f>
        <v>0</v>
      </c>
      <c r="E258" s="175">
        <f>IF(LEN(B258)&gt;0,SUM('OBRAČUNANA OSNOVNA PLAČA'!E252:J252),"")</f>
        <v>0</v>
      </c>
      <c r="F258" s="55"/>
      <c r="G258" s="55"/>
      <c r="H258" s="55"/>
      <c r="I258" s="55"/>
      <c r="J258" s="55"/>
      <c r="K258" s="176">
        <f t="shared" si="45"/>
        <v>0</v>
      </c>
      <c r="L258" s="120">
        <f t="shared" si="46"/>
        <v>0</v>
      </c>
      <c r="M258" s="120">
        <f t="shared" si="47"/>
        <v>0</v>
      </c>
      <c r="N258" s="120">
        <f t="shared" si="48"/>
        <v>0</v>
      </c>
      <c r="O258" s="120">
        <f t="shared" si="49"/>
        <v>0</v>
      </c>
      <c r="P258" s="177">
        <f t="shared" si="50"/>
        <v>0</v>
      </c>
      <c r="Q258" s="177">
        <f>IF(LEN(B258)&gt;0,2*'OSNOVNA PLAČA'!E252,"")</f>
        <v>0</v>
      </c>
      <c r="R258" s="178"/>
      <c r="AA258" s="157">
        <f>ROW()</f>
        <v>258</v>
      </c>
      <c r="AB258" s="91" t="e">
        <f t="shared" ca="1" si="25"/>
        <v>#N/A</v>
      </c>
      <c r="AC258" s="91" t="e">
        <f t="shared" ca="1" si="26"/>
        <v>#N/A</v>
      </c>
      <c r="AD258" s="92" t="e">
        <f t="shared" ca="1" si="51"/>
        <v>#N/A</v>
      </c>
      <c r="AE258" s="91" t="e">
        <f t="shared" ca="1" si="52"/>
        <v>#N/A</v>
      </c>
      <c r="AF258" s="92" t="e">
        <f t="shared" ca="1" si="53"/>
        <v>#N/A</v>
      </c>
      <c r="AG258" s="91" t="e">
        <f t="shared" ca="1" si="53"/>
        <v>#N/A</v>
      </c>
      <c r="AH258" s="91" t="e">
        <f t="shared" ca="1" si="54"/>
        <v>#N/A</v>
      </c>
      <c r="AI258" s="93" t="e">
        <f t="shared" ca="1" si="55"/>
        <v>#N/A</v>
      </c>
      <c r="AJ258" s="91" t="e">
        <f t="shared" ca="1" si="32"/>
        <v>#N/A</v>
      </c>
      <c r="AK258" s="91" t="e">
        <f t="shared" ca="1" si="33"/>
        <v>#N/A</v>
      </c>
    </row>
    <row r="259" spans="1:37" ht="25.5" customHeight="1" x14ac:dyDescent="0.25">
      <c r="A259" s="51">
        <f>'OSNOVNA PLAČA'!A253</f>
        <v>244</v>
      </c>
      <c r="B259" s="159" t="str">
        <f>IF(LEN('OSNOVNA PLAČA'!B253)&gt;0,'OSNOVNA PLAČA'!B253,"")</f>
        <v>A244</v>
      </c>
      <c r="C259" s="52">
        <f>IF(LEN(B259)&gt;0,'OSNOVNA PLAČA'!C253,"")</f>
        <v>0</v>
      </c>
      <c r="D259" s="54">
        <f>IF(LEN(B259)&gt;0,'OSNOVNA PLAČA'!D253,"")</f>
        <v>0</v>
      </c>
      <c r="E259" s="175">
        <f>IF(LEN(B259)&gt;0,SUM('OBRAČUNANA OSNOVNA PLAČA'!E253:J253),"")</f>
        <v>0</v>
      </c>
      <c r="F259" s="55"/>
      <c r="G259" s="55"/>
      <c r="H259" s="55"/>
      <c r="I259" s="55"/>
      <c r="J259" s="55"/>
      <c r="K259" s="176">
        <f t="shared" si="45"/>
        <v>0</v>
      </c>
      <c r="L259" s="120">
        <f t="shared" si="46"/>
        <v>0</v>
      </c>
      <c r="M259" s="120">
        <f t="shared" si="47"/>
        <v>0</v>
      </c>
      <c r="N259" s="120">
        <f t="shared" si="48"/>
        <v>0</v>
      </c>
      <c r="O259" s="120">
        <f t="shared" si="49"/>
        <v>0</v>
      </c>
      <c r="P259" s="177">
        <f t="shared" si="50"/>
        <v>0</v>
      </c>
      <c r="Q259" s="177">
        <f>IF(LEN(B259)&gt;0,2*'OSNOVNA PLAČA'!E253,"")</f>
        <v>0</v>
      </c>
      <c r="R259" s="178"/>
      <c r="AA259" s="157">
        <f>ROW()</f>
        <v>259</v>
      </c>
      <c r="AB259" s="91" t="e">
        <f t="shared" ca="1" si="25"/>
        <v>#N/A</v>
      </c>
      <c r="AC259" s="91" t="e">
        <f t="shared" ca="1" si="26"/>
        <v>#N/A</v>
      </c>
      <c r="AD259" s="92" t="e">
        <f t="shared" ca="1" si="51"/>
        <v>#N/A</v>
      </c>
      <c r="AE259" s="91" t="e">
        <f t="shared" ca="1" si="52"/>
        <v>#N/A</v>
      </c>
      <c r="AF259" s="92" t="e">
        <f t="shared" ca="1" si="53"/>
        <v>#N/A</v>
      </c>
      <c r="AG259" s="91" t="e">
        <f t="shared" ca="1" si="53"/>
        <v>#N/A</v>
      </c>
      <c r="AH259" s="91" t="e">
        <f t="shared" ca="1" si="54"/>
        <v>#N/A</v>
      </c>
      <c r="AI259" s="93" t="e">
        <f t="shared" ca="1" si="55"/>
        <v>#N/A</v>
      </c>
      <c r="AJ259" s="91" t="e">
        <f t="shared" ca="1" si="32"/>
        <v>#N/A</v>
      </c>
      <c r="AK259" s="91" t="e">
        <f t="shared" ca="1" si="33"/>
        <v>#N/A</v>
      </c>
    </row>
    <row r="260" spans="1:37" ht="25.5" customHeight="1" x14ac:dyDescent="0.25">
      <c r="A260" s="51">
        <f>'OSNOVNA PLAČA'!A254</f>
        <v>245</v>
      </c>
      <c r="B260" s="159" t="str">
        <f>IF(LEN('OSNOVNA PLAČA'!B254)&gt;0,'OSNOVNA PLAČA'!B254,"")</f>
        <v>A245</v>
      </c>
      <c r="C260" s="52">
        <f>IF(LEN(B260)&gt;0,'OSNOVNA PLAČA'!C254,"")</f>
        <v>0</v>
      </c>
      <c r="D260" s="54">
        <f>IF(LEN(B260)&gt;0,'OSNOVNA PLAČA'!D254,"")</f>
        <v>0</v>
      </c>
      <c r="E260" s="175">
        <f>IF(LEN(B260)&gt;0,SUM('OBRAČUNANA OSNOVNA PLAČA'!E254:J254),"")</f>
        <v>0</v>
      </c>
      <c r="F260" s="55"/>
      <c r="G260" s="55"/>
      <c r="H260" s="55"/>
      <c r="I260" s="55"/>
      <c r="J260" s="55"/>
      <c r="K260" s="176">
        <f t="shared" si="45"/>
        <v>0</v>
      </c>
      <c r="L260" s="120">
        <f t="shared" si="46"/>
        <v>0</v>
      </c>
      <c r="M260" s="120">
        <f t="shared" si="47"/>
        <v>0</v>
      </c>
      <c r="N260" s="120">
        <f t="shared" si="48"/>
        <v>0</v>
      </c>
      <c r="O260" s="120">
        <f t="shared" si="49"/>
        <v>0</v>
      </c>
      <c r="P260" s="177">
        <f t="shared" si="50"/>
        <v>0</v>
      </c>
      <c r="Q260" s="177">
        <f>IF(LEN(B260)&gt;0,2*'OSNOVNA PLAČA'!E254,"")</f>
        <v>0</v>
      </c>
      <c r="R260" s="178"/>
      <c r="AA260" s="157">
        <f>ROW()</f>
        <v>260</v>
      </c>
      <c r="AB260" s="91" t="e">
        <f t="shared" ca="1" si="25"/>
        <v>#N/A</v>
      </c>
      <c r="AC260" s="91" t="e">
        <f t="shared" ca="1" si="26"/>
        <v>#N/A</v>
      </c>
      <c r="AD260" s="92" t="e">
        <f t="shared" ca="1" si="51"/>
        <v>#N/A</v>
      </c>
      <c r="AE260" s="91" t="e">
        <f t="shared" ca="1" si="52"/>
        <v>#N/A</v>
      </c>
      <c r="AF260" s="92" t="e">
        <f t="shared" ca="1" si="53"/>
        <v>#N/A</v>
      </c>
      <c r="AG260" s="91" t="e">
        <f t="shared" ca="1" si="53"/>
        <v>#N/A</v>
      </c>
      <c r="AH260" s="91" t="e">
        <f t="shared" ca="1" si="54"/>
        <v>#N/A</v>
      </c>
      <c r="AI260" s="93" t="e">
        <f t="shared" ca="1" si="55"/>
        <v>#N/A</v>
      </c>
      <c r="AJ260" s="91" t="e">
        <f t="shared" ca="1" si="32"/>
        <v>#N/A</v>
      </c>
      <c r="AK260" s="91" t="e">
        <f t="shared" ca="1" si="33"/>
        <v>#N/A</v>
      </c>
    </row>
    <row r="261" spans="1:37" ht="25.5" customHeight="1" x14ac:dyDescent="0.25">
      <c r="A261" s="51">
        <f>'OSNOVNA PLAČA'!A255</f>
        <v>246</v>
      </c>
      <c r="B261" s="159" t="str">
        <f>IF(LEN('OSNOVNA PLAČA'!B255)&gt;0,'OSNOVNA PLAČA'!B255,"")</f>
        <v>A246</v>
      </c>
      <c r="C261" s="52">
        <f>IF(LEN(B261)&gt;0,'OSNOVNA PLAČA'!C255,"")</f>
        <v>0</v>
      </c>
      <c r="D261" s="54">
        <f>IF(LEN(B261)&gt;0,'OSNOVNA PLAČA'!D255,"")</f>
        <v>0</v>
      </c>
      <c r="E261" s="175">
        <f>IF(LEN(B261)&gt;0,SUM('OBRAČUNANA OSNOVNA PLAČA'!E255:J255),"")</f>
        <v>0</v>
      </c>
      <c r="F261" s="55"/>
      <c r="G261" s="55"/>
      <c r="H261" s="55"/>
      <c r="I261" s="55"/>
      <c r="J261" s="55"/>
      <c r="K261" s="176">
        <f t="shared" si="45"/>
        <v>0</v>
      </c>
      <c r="L261" s="120">
        <f t="shared" si="46"/>
        <v>0</v>
      </c>
      <c r="M261" s="120">
        <f t="shared" si="47"/>
        <v>0</v>
      </c>
      <c r="N261" s="120">
        <f t="shared" si="48"/>
        <v>0</v>
      </c>
      <c r="O261" s="120">
        <f t="shared" si="49"/>
        <v>0</v>
      </c>
      <c r="P261" s="177">
        <f t="shared" si="50"/>
        <v>0</v>
      </c>
      <c r="Q261" s="177">
        <f>IF(LEN(B261)&gt;0,2*'OSNOVNA PLAČA'!E255,"")</f>
        <v>0</v>
      </c>
      <c r="R261" s="178"/>
      <c r="AA261" s="157">
        <f>ROW()</f>
        <v>261</v>
      </c>
      <c r="AB261" s="91" t="e">
        <f t="shared" ca="1" si="25"/>
        <v>#N/A</v>
      </c>
      <c r="AC261" s="91" t="e">
        <f t="shared" ca="1" si="26"/>
        <v>#N/A</v>
      </c>
      <c r="AD261" s="92" t="e">
        <f t="shared" ca="1" si="51"/>
        <v>#N/A</v>
      </c>
      <c r="AE261" s="91" t="e">
        <f t="shared" ca="1" si="52"/>
        <v>#N/A</v>
      </c>
      <c r="AF261" s="92" t="e">
        <f t="shared" ca="1" si="53"/>
        <v>#N/A</v>
      </c>
      <c r="AG261" s="91" t="e">
        <f t="shared" ca="1" si="53"/>
        <v>#N/A</v>
      </c>
      <c r="AH261" s="91" t="e">
        <f t="shared" ca="1" si="54"/>
        <v>#N/A</v>
      </c>
      <c r="AI261" s="93" t="e">
        <f t="shared" ca="1" si="55"/>
        <v>#N/A</v>
      </c>
      <c r="AJ261" s="91" t="e">
        <f t="shared" ca="1" si="32"/>
        <v>#N/A</v>
      </c>
      <c r="AK261" s="91" t="e">
        <f t="shared" ca="1" si="33"/>
        <v>#N/A</v>
      </c>
    </row>
    <row r="262" spans="1:37" ht="25.5" customHeight="1" x14ac:dyDescent="0.25">
      <c r="A262" s="51">
        <f>'OSNOVNA PLAČA'!A256</f>
        <v>247</v>
      </c>
      <c r="B262" s="159" t="str">
        <f>IF(LEN('OSNOVNA PLAČA'!B256)&gt;0,'OSNOVNA PLAČA'!B256,"")</f>
        <v>A247</v>
      </c>
      <c r="C262" s="52">
        <f>IF(LEN(B262)&gt;0,'OSNOVNA PLAČA'!C256,"")</f>
        <v>0</v>
      </c>
      <c r="D262" s="54">
        <f>IF(LEN(B262)&gt;0,'OSNOVNA PLAČA'!D256,"")</f>
        <v>0</v>
      </c>
      <c r="E262" s="175">
        <f>IF(LEN(B262)&gt;0,SUM('OBRAČUNANA OSNOVNA PLAČA'!E256:J256),"")</f>
        <v>0</v>
      </c>
      <c r="F262" s="55"/>
      <c r="G262" s="55"/>
      <c r="H262" s="55"/>
      <c r="I262" s="55"/>
      <c r="J262" s="55"/>
      <c r="K262" s="176">
        <f t="shared" si="45"/>
        <v>0</v>
      </c>
      <c r="L262" s="120">
        <f t="shared" si="46"/>
        <v>0</v>
      </c>
      <c r="M262" s="120">
        <f t="shared" si="47"/>
        <v>0</v>
      </c>
      <c r="N262" s="120">
        <f t="shared" si="48"/>
        <v>0</v>
      </c>
      <c r="O262" s="120">
        <f t="shared" si="49"/>
        <v>0</v>
      </c>
      <c r="P262" s="177">
        <f t="shared" si="50"/>
        <v>0</v>
      </c>
      <c r="Q262" s="177">
        <f>IF(LEN(B262)&gt;0,2*'OSNOVNA PLAČA'!E256,"")</f>
        <v>0</v>
      </c>
      <c r="R262" s="178"/>
      <c r="AA262" s="157">
        <f>ROW()</f>
        <v>262</v>
      </c>
      <c r="AB262" s="91" t="e">
        <f t="shared" ca="1" si="25"/>
        <v>#N/A</v>
      </c>
      <c r="AC262" s="91" t="e">
        <f t="shared" ca="1" si="26"/>
        <v>#N/A</v>
      </c>
      <c r="AD262" s="92" t="e">
        <f t="shared" ca="1" si="51"/>
        <v>#N/A</v>
      </c>
      <c r="AE262" s="91" t="e">
        <f t="shared" ca="1" si="52"/>
        <v>#N/A</v>
      </c>
      <c r="AF262" s="92" t="e">
        <f t="shared" ca="1" si="53"/>
        <v>#N/A</v>
      </c>
      <c r="AG262" s="91" t="e">
        <f t="shared" ca="1" si="53"/>
        <v>#N/A</v>
      </c>
      <c r="AH262" s="91" t="e">
        <f t="shared" ca="1" si="54"/>
        <v>#N/A</v>
      </c>
      <c r="AI262" s="93" t="e">
        <f t="shared" ca="1" si="55"/>
        <v>#N/A</v>
      </c>
      <c r="AJ262" s="91" t="e">
        <f t="shared" ca="1" si="32"/>
        <v>#N/A</v>
      </c>
      <c r="AK262" s="91" t="e">
        <f t="shared" ca="1" si="33"/>
        <v>#N/A</v>
      </c>
    </row>
    <row r="263" spans="1:37" ht="25.5" customHeight="1" x14ac:dyDescent="0.25">
      <c r="A263" s="51">
        <f>'OSNOVNA PLAČA'!A257</f>
        <v>248</v>
      </c>
      <c r="B263" s="159" t="str">
        <f>IF(LEN('OSNOVNA PLAČA'!B257)&gt;0,'OSNOVNA PLAČA'!B257,"")</f>
        <v>A248</v>
      </c>
      <c r="C263" s="52">
        <f>IF(LEN(B263)&gt;0,'OSNOVNA PLAČA'!C257,"")</f>
        <v>0</v>
      </c>
      <c r="D263" s="54">
        <f>IF(LEN(B263)&gt;0,'OSNOVNA PLAČA'!D257,"")</f>
        <v>0</v>
      </c>
      <c r="E263" s="175">
        <f>IF(LEN(B263)&gt;0,SUM('OBRAČUNANA OSNOVNA PLAČA'!E257:J257),"")</f>
        <v>0</v>
      </c>
      <c r="F263" s="55"/>
      <c r="G263" s="55"/>
      <c r="H263" s="55"/>
      <c r="I263" s="55"/>
      <c r="J263" s="55"/>
      <c r="K263" s="176">
        <f t="shared" si="45"/>
        <v>0</v>
      </c>
      <c r="L263" s="120">
        <f t="shared" si="46"/>
        <v>0</v>
      </c>
      <c r="M263" s="120">
        <f t="shared" si="47"/>
        <v>0</v>
      </c>
      <c r="N263" s="120">
        <f t="shared" si="48"/>
        <v>0</v>
      </c>
      <c r="O263" s="120">
        <f t="shared" si="49"/>
        <v>0</v>
      </c>
      <c r="P263" s="177">
        <f t="shared" si="50"/>
        <v>0</v>
      </c>
      <c r="Q263" s="177">
        <f>IF(LEN(B263)&gt;0,2*'OSNOVNA PLAČA'!E257,"")</f>
        <v>0</v>
      </c>
      <c r="R263" s="178"/>
      <c r="AA263" s="157">
        <f>ROW()</f>
        <v>263</v>
      </c>
      <c r="AB263" s="91" t="e">
        <f t="shared" ca="1" si="25"/>
        <v>#N/A</v>
      </c>
      <c r="AC263" s="91" t="e">
        <f t="shared" ca="1" si="26"/>
        <v>#N/A</v>
      </c>
      <c r="AD263" s="92" t="e">
        <f t="shared" ca="1" si="51"/>
        <v>#N/A</v>
      </c>
      <c r="AE263" s="91" t="e">
        <f t="shared" ca="1" si="52"/>
        <v>#N/A</v>
      </c>
      <c r="AF263" s="92" t="e">
        <f t="shared" ca="1" si="53"/>
        <v>#N/A</v>
      </c>
      <c r="AG263" s="91" t="e">
        <f t="shared" ca="1" si="53"/>
        <v>#N/A</v>
      </c>
      <c r="AH263" s="91" t="e">
        <f t="shared" ca="1" si="54"/>
        <v>#N/A</v>
      </c>
      <c r="AI263" s="93" t="e">
        <f t="shared" ca="1" si="55"/>
        <v>#N/A</v>
      </c>
      <c r="AJ263" s="91" t="e">
        <f t="shared" ref="AJ263:AJ517" ca="1" si="56">SUM(OFFSET(INDIRECT( "'" &amp; $AC$3 &amp; "'!" &amp; $AH$3),ROW()-ROW(INDIRECT( "'" &amp; $AC$3 &amp; "'!" &amp; $AH$3))-$AH$4,COLUMN()-COLUMN(INDIRECT( "'" &amp; $AC$3 &amp; "'!" &amp; $AH$3))-$AH$6+(12/$AN$4)*($AN$3-1),1,12/$AN$4))</f>
        <v>#N/A</v>
      </c>
      <c r="AK263" s="91" t="e">
        <f t="shared" ca="1" si="33"/>
        <v>#N/A</v>
      </c>
    </row>
    <row r="264" spans="1:37" ht="25.5" customHeight="1" x14ac:dyDescent="0.25">
      <c r="A264" s="51">
        <f>'OSNOVNA PLAČA'!A258</f>
        <v>249</v>
      </c>
      <c r="B264" s="159" t="str">
        <f>IF(LEN('OSNOVNA PLAČA'!B258)&gt;0,'OSNOVNA PLAČA'!B258,"")</f>
        <v>A249</v>
      </c>
      <c r="C264" s="52">
        <f>IF(LEN(B264)&gt;0,'OSNOVNA PLAČA'!C258,"")</f>
        <v>0</v>
      </c>
      <c r="D264" s="54">
        <f>IF(LEN(B264)&gt;0,'OSNOVNA PLAČA'!D258,"")</f>
        <v>0</v>
      </c>
      <c r="E264" s="175">
        <f>IF(LEN(B264)&gt;0,SUM('OBRAČUNANA OSNOVNA PLAČA'!E258:J258),"")</f>
        <v>0</v>
      </c>
      <c r="F264" s="55"/>
      <c r="G264" s="55"/>
      <c r="H264" s="55"/>
      <c r="I264" s="55"/>
      <c r="J264" s="55"/>
      <c r="K264" s="176">
        <f t="shared" si="45"/>
        <v>0</v>
      </c>
      <c r="L264" s="120">
        <f t="shared" si="46"/>
        <v>0</v>
      </c>
      <c r="M264" s="120">
        <f t="shared" si="47"/>
        <v>0</v>
      </c>
      <c r="N264" s="120">
        <f t="shared" si="48"/>
        <v>0</v>
      </c>
      <c r="O264" s="120">
        <f t="shared" si="49"/>
        <v>0</v>
      </c>
      <c r="P264" s="177">
        <f t="shared" si="50"/>
        <v>0</v>
      </c>
      <c r="Q264" s="177">
        <f>IF(LEN(B264)&gt;0,2*'OSNOVNA PLAČA'!E258,"")</f>
        <v>0</v>
      </c>
      <c r="R264" s="178"/>
      <c r="AA264" s="157">
        <f>ROW()</f>
        <v>264</v>
      </c>
      <c r="AB264" s="91" t="e">
        <f t="shared" ca="1" si="25"/>
        <v>#N/A</v>
      </c>
      <c r="AC264" s="91" t="e">
        <f t="shared" ca="1" si="26"/>
        <v>#N/A</v>
      </c>
      <c r="AD264" s="92" t="e">
        <f t="shared" ca="1" si="51"/>
        <v>#N/A</v>
      </c>
      <c r="AE264" s="91" t="e">
        <f t="shared" ca="1" si="52"/>
        <v>#N/A</v>
      </c>
      <c r="AF264" s="92" t="e">
        <f t="shared" ca="1" si="53"/>
        <v>#N/A</v>
      </c>
      <c r="AG264" s="91" t="e">
        <f t="shared" ca="1" si="53"/>
        <v>#N/A</v>
      </c>
      <c r="AH264" s="91" t="e">
        <f t="shared" ca="1" si="54"/>
        <v>#N/A</v>
      </c>
      <c r="AI264" s="93" t="e">
        <f t="shared" ca="1" si="55"/>
        <v>#N/A</v>
      </c>
      <c r="AJ264" s="91" t="e">
        <f t="shared" ca="1" si="56"/>
        <v>#N/A</v>
      </c>
      <c r="AK264" s="91" t="e">
        <f t="shared" ca="1" si="33"/>
        <v>#N/A</v>
      </c>
    </row>
    <row r="265" spans="1:37" ht="25.5" customHeight="1" x14ac:dyDescent="0.25">
      <c r="A265" s="51">
        <f>'OSNOVNA PLAČA'!A259</f>
        <v>250</v>
      </c>
      <c r="B265" s="159" t="str">
        <f>IF(LEN('OSNOVNA PLAČA'!B259)&gt;0,'OSNOVNA PLAČA'!B259,"")</f>
        <v>A250</v>
      </c>
      <c r="C265" s="52">
        <f>IF(LEN(B265)&gt;0,'OSNOVNA PLAČA'!C259,"")</f>
        <v>0</v>
      </c>
      <c r="D265" s="54">
        <f>IF(LEN(B265)&gt;0,'OSNOVNA PLAČA'!D259,"")</f>
        <v>0</v>
      </c>
      <c r="E265" s="175">
        <f>IF(LEN(B265)&gt;0,SUM('OBRAČUNANA OSNOVNA PLAČA'!E259:J259),"")</f>
        <v>0</v>
      </c>
      <c r="F265" s="55"/>
      <c r="G265" s="55"/>
      <c r="H265" s="55"/>
      <c r="I265" s="55"/>
      <c r="J265" s="55"/>
      <c r="K265" s="176">
        <f t="shared" si="45"/>
        <v>0</v>
      </c>
      <c r="L265" s="120">
        <f t="shared" si="46"/>
        <v>0</v>
      </c>
      <c r="M265" s="120">
        <f t="shared" si="47"/>
        <v>0</v>
      </c>
      <c r="N265" s="120">
        <f t="shared" si="48"/>
        <v>0</v>
      </c>
      <c r="O265" s="120">
        <f t="shared" si="49"/>
        <v>0</v>
      </c>
      <c r="P265" s="177">
        <f t="shared" si="50"/>
        <v>0</v>
      </c>
      <c r="Q265" s="177">
        <f>IF(LEN(B265)&gt;0,2*'OSNOVNA PLAČA'!E259,"")</f>
        <v>0</v>
      </c>
      <c r="R265" s="178"/>
      <c r="AA265" s="157">
        <f>ROW()</f>
        <v>265</v>
      </c>
      <c r="AB265" s="91" t="e">
        <f t="shared" ca="1" si="25"/>
        <v>#N/A</v>
      </c>
      <c r="AC265" s="91" t="e">
        <f t="shared" ca="1" si="26"/>
        <v>#N/A</v>
      </c>
      <c r="AD265" s="92" t="e">
        <f t="shared" ca="1" si="51"/>
        <v>#N/A</v>
      </c>
      <c r="AE265" s="91" t="e">
        <f t="shared" ca="1" si="52"/>
        <v>#N/A</v>
      </c>
      <c r="AF265" s="92" t="e">
        <f t="shared" ca="1" si="53"/>
        <v>#N/A</v>
      </c>
      <c r="AG265" s="91" t="e">
        <f t="shared" ca="1" si="53"/>
        <v>#N/A</v>
      </c>
      <c r="AH265" s="91" t="e">
        <f t="shared" ca="1" si="54"/>
        <v>#N/A</v>
      </c>
      <c r="AI265" s="93" t="e">
        <f t="shared" ca="1" si="55"/>
        <v>#N/A</v>
      </c>
      <c r="AJ265" s="91" t="e">
        <f t="shared" ca="1" si="56"/>
        <v>#N/A</v>
      </c>
      <c r="AK265" s="91" t="e">
        <f t="shared" ca="1" si="33"/>
        <v>#N/A</v>
      </c>
    </row>
    <row r="266" spans="1:37" ht="25.5" customHeight="1" x14ac:dyDescent="0.25">
      <c r="A266" s="51">
        <f>'OSNOVNA PLAČA'!A260</f>
        <v>251</v>
      </c>
      <c r="B266" s="159" t="str">
        <f>IF(LEN('OSNOVNA PLAČA'!B260)&gt;0,'OSNOVNA PLAČA'!B260,"")</f>
        <v>A251</v>
      </c>
      <c r="C266" s="52">
        <f>IF(LEN(B266)&gt;0,'OSNOVNA PLAČA'!C260,"")</f>
        <v>0</v>
      </c>
      <c r="D266" s="54">
        <f>IF(LEN(B266)&gt;0,'OSNOVNA PLAČA'!D260,"")</f>
        <v>0</v>
      </c>
      <c r="E266" s="175">
        <f>IF(LEN(B266)&gt;0,SUM('OBRAČUNANA OSNOVNA PLAČA'!E260:J260),"")</f>
        <v>0</v>
      </c>
      <c r="F266" s="55"/>
      <c r="G266" s="55"/>
      <c r="H266" s="55"/>
      <c r="I266" s="55"/>
      <c r="J266" s="55"/>
      <c r="K266" s="176">
        <f t="shared" si="45"/>
        <v>0</v>
      </c>
      <c r="L266" s="120">
        <f t="shared" si="46"/>
        <v>0</v>
      </c>
      <c r="M266" s="120">
        <f t="shared" si="47"/>
        <v>0</v>
      </c>
      <c r="N266" s="120">
        <f t="shared" si="48"/>
        <v>0</v>
      </c>
      <c r="O266" s="120">
        <f t="shared" si="49"/>
        <v>0</v>
      </c>
      <c r="P266" s="177">
        <f t="shared" si="50"/>
        <v>0</v>
      </c>
      <c r="Q266" s="177">
        <f>IF(LEN(B266)&gt;0,2*'OSNOVNA PLAČA'!E260,"")</f>
        <v>0</v>
      </c>
      <c r="R266" s="178"/>
      <c r="AA266" s="157">
        <f>ROW()</f>
        <v>266</v>
      </c>
      <c r="AB266" s="91" t="e">
        <f t="shared" ca="1" si="25"/>
        <v>#N/A</v>
      </c>
      <c r="AC266" s="91" t="e">
        <f t="shared" ca="1" si="26"/>
        <v>#N/A</v>
      </c>
      <c r="AD266" s="92" t="e">
        <f t="shared" ca="1" si="51"/>
        <v>#N/A</v>
      </c>
      <c r="AE266" s="91" t="e">
        <f t="shared" ca="1" si="52"/>
        <v>#N/A</v>
      </c>
      <c r="AF266" s="92" t="e">
        <f t="shared" ca="1" si="53"/>
        <v>#N/A</v>
      </c>
      <c r="AG266" s="91" t="e">
        <f t="shared" ca="1" si="53"/>
        <v>#N/A</v>
      </c>
      <c r="AH266" s="91" t="e">
        <f t="shared" ca="1" si="54"/>
        <v>#N/A</v>
      </c>
      <c r="AI266" s="93" t="e">
        <f t="shared" ca="1" si="55"/>
        <v>#N/A</v>
      </c>
      <c r="AJ266" s="91" t="e">
        <f t="shared" ca="1" si="56"/>
        <v>#N/A</v>
      </c>
      <c r="AK266" s="91" t="e">
        <f t="shared" ca="1" si="33"/>
        <v>#N/A</v>
      </c>
    </row>
    <row r="267" spans="1:37" ht="25.5" customHeight="1" x14ac:dyDescent="0.25">
      <c r="A267" s="51">
        <f>'OSNOVNA PLAČA'!A261</f>
        <v>252</v>
      </c>
      <c r="B267" s="159" t="str">
        <f>IF(LEN('OSNOVNA PLAČA'!B261)&gt;0,'OSNOVNA PLAČA'!B261,"")</f>
        <v>A252</v>
      </c>
      <c r="C267" s="52">
        <f>IF(LEN(B267)&gt;0,'OSNOVNA PLAČA'!C261,"")</f>
        <v>0</v>
      </c>
      <c r="D267" s="54">
        <f>IF(LEN(B267)&gt;0,'OSNOVNA PLAČA'!D261,"")</f>
        <v>0</v>
      </c>
      <c r="E267" s="175">
        <f>IF(LEN(B267)&gt;0,SUM('OBRAČUNANA OSNOVNA PLAČA'!E261:J261),"")</f>
        <v>0</v>
      </c>
      <c r="F267" s="55"/>
      <c r="G267" s="55"/>
      <c r="H267" s="55"/>
      <c r="I267" s="55"/>
      <c r="J267" s="55"/>
      <c r="K267" s="176">
        <f t="shared" si="45"/>
        <v>0</v>
      </c>
      <c r="L267" s="120">
        <f t="shared" si="46"/>
        <v>0</v>
      </c>
      <c r="M267" s="120">
        <f t="shared" si="47"/>
        <v>0</v>
      </c>
      <c r="N267" s="120">
        <f t="shared" si="48"/>
        <v>0</v>
      </c>
      <c r="O267" s="120">
        <f t="shared" si="49"/>
        <v>0</v>
      </c>
      <c r="P267" s="177">
        <f t="shared" si="50"/>
        <v>0</v>
      </c>
      <c r="Q267" s="177">
        <f>IF(LEN(B267)&gt;0,2*'OSNOVNA PLAČA'!E261,"")</f>
        <v>0</v>
      </c>
      <c r="R267" s="178"/>
      <c r="AA267" s="157">
        <f>ROW()</f>
        <v>267</v>
      </c>
      <c r="AB267" s="91" t="e">
        <f t="shared" ca="1" si="25"/>
        <v>#N/A</v>
      </c>
      <c r="AC267" s="91" t="e">
        <f t="shared" ca="1" si="26"/>
        <v>#N/A</v>
      </c>
      <c r="AD267" s="92" t="e">
        <f t="shared" ca="1" si="51"/>
        <v>#N/A</v>
      </c>
      <c r="AE267" s="91" t="e">
        <f t="shared" ca="1" si="52"/>
        <v>#N/A</v>
      </c>
      <c r="AF267" s="92" t="e">
        <f t="shared" ca="1" si="53"/>
        <v>#N/A</v>
      </c>
      <c r="AG267" s="91" t="e">
        <f t="shared" ca="1" si="53"/>
        <v>#N/A</v>
      </c>
      <c r="AH267" s="91" t="e">
        <f t="shared" ca="1" si="54"/>
        <v>#N/A</v>
      </c>
      <c r="AI267" s="93" t="e">
        <f t="shared" ca="1" si="55"/>
        <v>#N/A</v>
      </c>
      <c r="AJ267" s="91" t="e">
        <f t="shared" ca="1" si="56"/>
        <v>#N/A</v>
      </c>
      <c r="AK267" s="91" t="e">
        <f t="shared" ca="1" si="33"/>
        <v>#N/A</v>
      </c>
    </row>
    <row r="268" spans="1:37" ht="25.5" customHeight="1" x14ac:dyDescent="0.25">
      <c r="A268" s="51">
        <f>'OSNOVNA PLAČA'!A262</f>
        <v>253</v>
      </c>
      <c r="B268" s="159" t="str">
        <f>IF(LEN('OSNOVNA PLAČA'!B262)&gt;0,'OSNOVNA PLAČA'!B262,"")</f>
        <v>A253</v>
      </c>
      <c r="C268" s="52">
        <f>IF(LEN(B268)&gt;0,'OSNOVNA PLAČA'!C262,"")</f>
        <v>0</v>
      </c>
      <c r="D268" s="54">
        <f>IF(LEN(B268)&gt;0,'OSNOVNA PLAČA'!D262,"")</f>
        <v>0</v>
      </c>
      <c r="E268" s="175">
        <f>IF(LEN(B268)&gt;0,SUM('OBRAČUNANA OSNOVNA PLAČA'!E262:J262),"")</f>
        <v>0</v>
      </c>
      <c r="F268" s="55"/>
      <c r="G268" s="55"/>
      <c r="H268" s="55"/>
      <c r="I268" s="55"/>
      <c r="J268" s="55"/>
      <c r="K268" s="176">
        <f t="shared" si="45"/>
        <v>0</v>
      </c>
      <c r="L268" s="120">
        <f t="shared" si="46"/>
        <v>0</v>
      </c>
      <c r="M268" s="120">
        <f t="shared" si="47"/>
        <v>0</v>
      </c>
      <c r="N268" s="120">
        <f t="shared" si="48"/>
        <v>0</v>
      </c>
      <c r="O268" s="120">
        <f t="shared" si="49"/>
        <v>0</v>
      </c>
      <c r="P268" s="177">
        <f t="shared" si="50"/>
        <v>0</v>
      </c>
      <c r="Q268" s="177">
        <f>IF(LEN(B268)&gt;0,2*'OSNOVNA PLAČA'!E262,"")</f>
        <v>0</v>
      </c>
      <c r="R268" s="178"/>
      <c r="AA268" s="157">
        <f>ROW()</f>
        <v>268</v>
      </c>
      <c r="AB268" s="91" t="e">
        <f t="shared" ca="1" si="25"/>
        <v>#N/A</v>
      </c>
      <c r="AC268" s="91" t="e">
        <f t="shared" ca="1" si="26"/>
        <v>#N/A</v>
      </c>
      <c r="AD268" s="92" t="e">
        <f t="shared" ca="1" si="51"/>
        <v>#N/A</v>
      </c>
      <c r="AE268" s="91" t="e">
        <f t="shared" ca="1" si="52"/>
        <v>#N/A</v>
      </c>
      <c r="AF268" s="92" t="e">
        <f t="shared" ca="1" si="53"/>
        <v>#N/A</v>
      </c>
      <c r="AG268" s="91" t="e">
        <f t="shared" ca="1" si="53"/>
        <v>#N/A</v>
      </c>
      <c r="AH268" s="91" t="e">
        <f t="shared" ca="1" si="54"/>
        <v>#N/A</v>
      </c>
      <c r="AI268" s="93" t="e">
        <f t="shared" ca="1" si="55"/>
        <v>#N/A</v>
      </c>
      <c r="AJ268" s="91" t="e">
        <f t="shared" ca="1" si="56"/>
        <v>#N/A</v>
      </c>
      <c r="AK268" s="91" t="e">
        <f t="shared" ca="1" si="33"/>
        <v>#N/A</v>
      </c>
    </row>
    <row r="269" spans="1:37" ht="25.5" customHeight="1" x14ac:dyDescent="0.25">
      <c r="A269" s="51">
        <f>'OSNOVNA PLAČA'!A263</f>
        <v>254</v>
      </c>
      <c r="B269" s="159" t="str">
        <f>IF(LEN('OSNOVNA PLAČA'!B263)&gt;0,'OSNOVNA PLAČA'!B263,"")</f>
        <v>A254</v>
      </c>
      <c r="C269" s="52">
        <f>IF(LEN(B269)&gt;0,'OSNOVNA PLAČA'!C263,"")</f>
        <v>0</v>
      </c>
      <c r="D269" s="54">
        <f>IF(LEN(B269)&gt;0,'OSNOVNA PLAČA'!D263,"")</f>
        <v>0</v>
      </c>
      <c r="E269" s="175">
        <f>IF(LEN(B269)&gt;0,SUM('OBRAČUNANA OSNOVNA PLAČA'!E263:J263),"")</f>
        <v>0</v>
      </c>
      <c r="F269" s="55"/>
      <c r="G269" s="55"/>
      <c r="H269" s="55"/>
      <c r="I269" s="55"/>
      <c r="J269" s="55"/>
      <c r="K269" s="176">
        <f t="shared" si="45"/>
        <v>0</v>
      </c>
      <c r="L269" s="120">
        <f t="shared" si="46"/>
        <v>0</v>
      </c>
      <c r="M269" s="120">
        <f t="shared" si="47"/>
        <v>0</v>
      </c>
      <c r="N269" s="120">
        <f t="shared" si="48"/>
        <v>0</v>
      </c>
      <c r="O269" s="120">
        <f t="shared" si="49"/>
        <v>0</v>
      </c>
      <c r="P269" s="177">
        <f t="shared" si="50"/>
        <v>0</v>
      </c>
      <c r="Q269" s="177">
        <f>IF(LEN(B269)&gt;0,2*'OSNOVNA PLAČA'!E263,"")</f>
        <v>0</v>
      </c>
      <c r="R269" s="178"/>
      <c r="AA269" s="157">
        <f>ROW()</f>
        <v>269</v>
      </c>
      <c r="AB269" s="91" t="e">
        <f t="shared" ca="1" si="25"/>
        <v>#N/A</v>
      </c>
      <c r="AC269" s="91" t="e">
        <f t="shared" ca="1" si="26"/>
        <v>#N/A</v>
      </c>
      <c r="AD269" s="92" t="e">
        <f t="shared" ca="1" si="51"/>
        <v>#N/A</v>
      </c>
      <c r="AE269" s="91" t="e">
        <f t="shared" ca="1" si="52"/>
        <v>#N/A</v>
      </c>
      <c r="AF269" s="92" t="e">
        <f t="shared" ca="1" si="53"/>
        <v>#N/A</v>
      </c>
      <c r="AG269" s="91" t="e">
        <f t="shared" ca="1" si="53"/>
        <v>#N/A</v>
      </c>
      <c r="AH269" s="91" t="e">
        <f t="shared" ca="1" si="54"/>
        <v>#N/A</v>
      </c>
      <c r="AI269" s="93" t="e">
        <f t="shared" ca="1" si="55"/>
        <v>#N/A</v>
      </c>
      <c r="AJ269" s="91" t="e">
        <f t="shared" ca="1" si="56"/>
        <v>#N/A</v>
      </c>
      <c r="AK269" s="91" t="e">
        <f t="shared" ca="1" si="33"/>
        <v>#N/A</v>
      </c>
    </row>
    <row r="270" spans="1:37" ht="25.5" customHeight="1" x14ac:dyDescent="0.25">
      <c r="A270" s="51">
        <f>'OSNOVNA PLAČA'!A264</f>
        <v>255</v>
      </c>
      <c r="B270" s="159" t="str">
        <f>IF(LEN('OSNOVNA PLAČA'!B264)&gt;0,'OSNOVNA PLAČA'!B264,"")</f>
        <v>A255</v>
      </c>
      <c r="C270" s="52">
        <f>IF(LEN(B270)&gt;0,'OSNOVNA PLAČA'!C264,"")</f>
        <v>0</v>
      </c>
      <c r="D270" s="54">
        <f>IF(LEN(B270)&gt;0,'OSNOVNA PLAČA'!D264,"")</f>
        <v>0</v>
      </c>
      <c r="E270" s="175">
        <f>IF(LEN(B270)&gt;0,SUM('OBRAČUNANA OSNOVNA PLAČA'!E264:J264),"")</f>
        <v>0</v>
      </c>
      <c r="F270" s="55"/>
      <c r="G270" s="55"/>
      <c r="H270" s="55"/>
      <c r="I270" s="55"/>
      <c r="J270" s="55"/>
      <c r="K270" s="176">
        <f t="shared" si="45"/>
        <v>0</v>
      </c>
      <c r="L270" s="120">
        <f t="shared" si="46"/>
        <v>0</v>
      </c>
      <c r="M270" s="120">
        <f t="shared" si="47"/>
        <v>0</v>
      </c>
      <c r="N270" s="120">
        <f t="shared" si="48"/>
        <v>0</v>
      </c>
      <c r="O270" s="120">
        <f t="shared" si="49"/>
        <v>0</v>
      </c>
      <c r="P270" s="177">
        <f t="shared" si="50"/>
        <v>0</v>
      </c>
      <c r="Q270" s="177">
        <f>IF(LEN(B270)&gt;0,2*'OSNOVNA PLAČA'!E264,"")</f>
        <v>0</v>
      </c>
      <c r="R270" s="178"/>
      <c r="AA270" s="157">
        <f>ROW()</f>
        <v>270</v>
      </c>
      <c r="AB270" s="91" t="e">
        <f t="shared" ca="1" si="25"/>
        <v>#N/A</v>
      </c>
      <c r="AC270" s="91" t="e">
        <f t="shared" ca="1" si="26"/>
        <v>#N/A</v>
      </c>
      <c r="AD270" s="92" t="e">
        <f t="shared" ca="1" si="51"/>
        <v>#N/A</v>
      </c>
      <c r="AE270" s="91" t="e">
        <f t="shared" ca="1" si="52"/>
        <v>#N/A</v>
      </c>
      <c r="AF270" s="92" t="e">
        <f t="shared" ca="1" si="53"/>
        <v>#N/A</v>
      </c>
      <c r="AG270" s="91" t="e">
        <f t="shared" ca="1" si="53"/>
        <v>#N/A</v>
      </c>
      <c r="AH270" s="91" t="e">
        <f t="shared" ca="1" si="54"/>
        <v>#N/A</v>
      </c>
      <c r="AI270" s="93" t="e">
        <f t="shared" ca="1" si="55"/>
        <v>#N/A</v>
      </c>
      <c r="AJ270" s="91" t="e">
        <f t="shared" ca="1" si="56"/>
        <v>#N/A</v>
      </c>
      <c r="AK270" s="91" t="e">
        <f t="shared" ca="1" si="33"/>
        <v>#N/A</v>
      </c>
    </row>
    <row r="271" spans="1:37" ht="25.5" customHeight="1" x14ac:dyDescent="0.25">
      <c r="A271" s="51">
        <f>'OSNOVNA PLAČA'!A265</f>
        <v>256</v>
      </c>
      <c r="B271" s="159" t="str">
        <f>IF(LEN('OSNOVNA PLAČA'!B265)&gt;0,'OSNOVNA PLAČA'!B265,"")</f>
        <v>A256</v>
      </c>
      <c r="C271" s="52">
        <f>IF(LEN(B271)&gt;0,'OSNOVNA PLAČA'!C265,"")</f>
        <v>0</v>
      </c>
      <c r="D271" s="54">
        <f>IF(LEN(B271)&gt;0,'OSNOVNA PLAČA'!D265,"")</f>
        <v>0</v>
      </c>
      <c r="E271" s="175">
        <f>IF(LEN(B271)&gt;0,SUM('OBRAČUNANA OSNOVNA PLAČA'!E265:J265),"")</f>
        <v>0</v>
      </c>
      <c r="F271" s="55"/>
      <c r="G271" s="55"/>
      <c r="H271" s="55"/>
      <c r="I271" s="55"/>
      <c r="J271" s="55"/>
      <c r="K271" s="176">
        <f t="shared" si="45"/>
        <v>0</v>
      </c>
      <c r="L271" s="120">
        <f t="shared" si="46"/>
        <v>0</v>
      </c>
      <c r="M271" s="120">
        <f t="shared" si="47"/>
        <v>0</v>
      </c>
      <c r="N271" s="120">
        <f t="shared" si="48"/>
        <v>0</v>
      </c>
      <c r="O271" s="120">
        <f t="shared" si="49"/>
        <v>0</v>
      </c>
      <c r="P271" s="177">
        <f t="shared" si="50"/>
        <v>0</v>
      </c>
      <c r="Q271" s="177">
        <f>IF(LEN(B271)&gt;0,2*'OSNOVNA PLAČA'!E265,"")</f>
        <v>0</v>
      </c>
      <c r="R271" s="178"/>
      <c r="AA271" s="157">
        <f>ROW()</f>
        <v>271</v>
      </c>
      <c r="AB271" s="91" t="e">
        <f t="shared" ca="1" si="25"/>
        <v>#N/A</v>
      </c>
      <c r="AC271" s="91" t="e">
        <f t="shared" ca="1" si="26"/>
        <v>#N/A</v>
      </c>
      <c r="AD271" s="92" t="e">
        <f t="shared" ca="1" si="51"/>
        <v>#N/A</v>
      </c>
      <c r="AE271" s="91" t="e">
        <f t="shared" ca="1" si="52"/>
        <v>#N/A</v>
      </c>
      <c r="AF271" s="92" t="e">
        <f t="shared" ca="1" si="53"/>
        <v>#N/A</v>
      </c>
      <c r="AG271" s="91" t="e">
        <f t="shared" ca="1" si="53"/>
        <v>#N/A</v>
      </c>
      <c r="AH271" s="91" t="e">
        <f t="shared" ca="1" si="54"/>
        <v>#N/A</v>
      </c>
      <c r="AI271" s="93" t="e">
        <f t="shared" ca="1" si="55"/>
        <v>#N/A</v>
      </c>
      <c r="AJ271" s="91" t="e">
        <f t="shared" ca="1" si="56"/>
        <v>#N/A</v>
      </c>
      <c r="AK271" s="91" t="e">
        <f t="shared" ca="1" si="33"/>
        <v>#N/A</v>
      </c>
    </row>
    <row r="272" spans="1:37" ht="25.5" customHeight="1" x14ac:dyDescent="0.25">
      <c r="A272" s="51">
        <f>'OSNOVNA PLAČA'!A266</f>
        <v>257</v>
      </c>
      <c r="B272" s="159" t="str">
        <f>IF(LEN('OSNOVNA PLAČA'!B266)&gt;0,'OSNOVNA PLAČA'!B266,"")</f>
        <v>A257</v>
      </c>
      <c r="C272" s="52">
        <f>IF(LEN(B272)&gt;0,'OSNOVNA PLAČA'!C266,"")</f>
        <v>0</v>
      </c>
      <c r="D272" s="54">
        <f>IF(LEN(B272)&gt;0,'OSNOVNA PLAČA'!D266,"")</f>
        <v>0</v>
      </c>
      <c r="E272" s="175">
        <f>IF(LEN(B272)&gt;0,SUM('OBRAČUNANA OSNOVNA PLAČA'!E266:J266),"")</f>
        <v>0</v>
      </c>
      <c r="F272" s="55"/>
      <c r="G272" s="55"/>
      <c r="H272" s="55"/>
      <c r="I272" s="55"/>
      <c r="J272" s="55"/>
      <c r="K272" s="176">
        <f t="shared" ref="K272:K335" si="57">+F272+G272+H272+I272+J272</f>
        <v>0</v>
      </c>
      <c r="L272" s="120">
        <f t="shared" ref="L272:L335" si="58">IF(LEN(B272)&gt;0,K272/5,"")</f>
        <v>0</v>
      </c>
      <c r="M272" s="120">
        <f t="shared" ref="M272:M335" si="59">IF(LEN(B272)&gt;0,E272*L272,"")</f>
        <v>0</v>
      </c>
      <c r="N272" s="120">
        <f t="shared" ref="N272:N335" si="60">IF(LEN(B272)&gt;0,L272*$O$1017,"")</f>
        <v>0</v>
      </c>
      <c r="O272" s="120">
        <f t="shared" ref="O272:O335" si="61">IF(LEN(B272)&gt;0,E272*N272,"")</f>
        <v>0</v>
      </c>
      <c r="P272" s="177">
        <f t="shared" ref="P272:P335" si="62">MIN(O272,Q272)</f>
        <v>0</v>
      </c>
      <c r="Q272" s="177">
        <f>IF(LEN(B272)&gt;0,2*'OSNOVNA PLAČA'!E266,"")</f>
        <v>0</v>
      </c>
      <c r="R272" s="178"/>
      <c r="AA272" s="157">
        <f>ROW()</f>
        <v>272</v>
      </c>
      <c r="AB272" s="91" t="e">
        <f t="shared" ca="1" si="25"/>
        <v>#N/A</v>
      </c>
      <c r="AC272" s="91" t="e">
        <f t="shared" ca="1" si="26"/>
        <v>#N/A</v>
      </c>
      <c r="AD272" s="92" t="e">
        <f t="shared" ref="AD272:AD335" ca="1" si="63">IF(AB272&gt;=AC272,"-",$K272/(5*MAX($L$1021:$L$1022)))</f>
        <v>#N/A</v>
      </c>
      <c r="AE272" s="91" t="e">
        <f t="shared" ref="AE272:AE335" ca="1" si="64">IF(AB272&gt;=AC272,"-",$K272/(5*MAX($L$1021:$L$1022))*AJ272)</f>
        <v>#N/A</v>
      </c>
      <c r="AF272" s="92" t="e">
        <f t="shared" ref="AF272:AG335" ca="1" si="65">IF(AD272="-","-",AD272*$AE$1017)</f>
        <v>#N/A</v>
      </c>
      <c r="AG272" s="91" t="e">
        <f t="shared" ca="1" si="65"/>
        <v>#N/A</v>
      </c>
      <c r="AH272" s="91" t="e">
        <f t="shared" ref="AH272:AH335" ca="1" si="66">IF(AF272="-",0,MIN(AG272,Q272))</f>
        <v>#N/A</v>
      </c>
      <c r="AI272" s="93" t="e">
        <f t="shared" ref="AI272:AI335" ca="1" si="67">+AC272-AB272</f>
        <v>#N/A</v>
      </c>
      <c r="AJ272" s="91" t="e">
        <f t="shared" ca="1" si="56"/>
        <v>#N/A</v>
      </c>
      <c r="AK272" s="91" t="e">
        <f t="shared" ca="1" si="33"/>
        <v>#N/A</v>
      </c>
    </row>
    <row r="273" spans="1:37" ht="25.5" customHeight="1" x14ac:dyDescent="0.25">
      <c r="A273" s="51">
        <f>'OSNOVNA PLAČA'!A267</f>
        <v>258</v>
      </c>
      <c r="B273" s="159" t="str">
        <f>IF(LEN('OSNOVNA PLAČA'!B267)&gt;0,'OSNOVNA PLAČA'!B267,"")</f>
        <v>A258</v>
      </c>
      <c r="C273" s="52">
        <f>IF(LEN(B273)&gt;0,'OSNOVNA PLAČA'!C267,"")</f>
        <v>0</v>
      </c>
      <c r="D273" s="54">
        <f>IF(LEN(B273)&gt;0,'OSNOVNA PLAČA'!D267,"")</f>
        <v>0</v>
      </c>
      <c r="E273" s="175">
        <f>IF(LEN(B273)&gt;0,SUM('OBRAČUNANA OSNOVNA PLAČA'!E267:J267),"")</f>
        <v>0</v>
      </c>
      <c r="F273" s="55"/>
      <c r="G273" s="55"/>
      <c r="H273" s="55"/>
      <c r="I273" s="55"/>
      <c r="J273" s="55"/>
      <c r="K273" s="176">
        <f t="shared" si="57"/>
        <v>0</v>
      </c>
      <c r="L273" s="120">
        <f t="shared" si="58"/>
        <v>0</v>
      </c>
      <c r="M273" s="120">
        <f t="shared" si="59"/>
        <v>0</v>
      </c>
      <c r="N273" s="120">
        <f t="shared" si="60"/>
        <v>0</v>
      </c>
      <c r="O273" s="120">
        <f t="shared" si="61"/>
        <v>0</v>
      </c>
      <c r="P273" s="177">
        <f t="shared" si="62"/>
        <v>0</v>
      </c>
      <c r="Q273" s="177">
        <f>IF(LEN(B273)&gt;0,2*'OSNOVNA PLAČA'!E267,"")</f>
        <v>0</v>
      </c>
      <c r="R273" s="178"/>
      <c r="AA273" s="157">
        <f>ROW()</f>
        <v>273</v>
      </c>
      <c r="AB273" s="91" t="e">
        <f t="shared" ca="1" si="25"/>
        <v>#N/A</v>
      </c>
      <c r="AC273" s="91" t="e">
        <f t="shared" ca="1" si="26"/>
        <v>#N/A</v>
      </c>
      <c r="AD273" s="92" t="e">
        <f t="shared" ca="1" si="63"/>
        <v>#N/A</v>
      </c>
      <c r="AE273" s="91" t="e">
        <f t="shared" ca="1" si="64"/>
        <v>#N/A</v>
      </c>
      <c r="AF273" s="92" t="e">
        <f t="shared" ca="1" si="65"/>
        <v>#N/A</v>
      </c>
      <c r="AG273" s="91" t="e">
        <f t="shared" ca="1" si="65"/>
        <v>#N/A</v>
      </c>
      <c r="AH273" s="91" t="e">
        <f t="shared" ca="1" si="66"/>
        <v>#N/A</v>
      </c>
      <c r="AI273" s="93" t="e">
        <f t="shared" ca="1" si="67"/>
        <v>#N/A</v>
      </c>
      <c r="AJ273" s="91" t="e">
        <f t="shared" ca="1" si="56"/>
        <v>#N/A</v>
      </c>
      <c r="AK273" s="91" t="e">
        <f t="shared" ca="1" si="33"/>
        <v>#N/A</v>
      </c>
    </row>
    <row r="274" spans="1:37" ht="25.5" customHeight="1" x14ac:dyDescent="0.25">
      <c r="A274" s="51">
        <f>'OSNOVNA PLAČA'!A268</f>
        <v>259</v>
      </c>
      <c r="B274" s="159" t="str">
        <f>IF(LEN('OSNOVNA PLAČA'!B268)&gt;0,'OSNOVNA PLAČA'!B268,"")</f>
        <v>A259</v>
      </c>
      <c r="C274" s="52">
        <f>IF(LEN(B274)&gt;0,'OSNOVNA PLAČA'!C268,"")</f>
        <v>0</v>
      </c>
      <c r="D274" s="54">
        <f>IF(LEN(B274)&gt;0,'OSNOVNA PLAČA'!D268,"")</f>
        <v>0</v>
      </c>
      <c r="E274" s="175">
        <f>IF(LEN(B274)&gt;0,SUM('OBRAČUNANA OSNOVNA PLAČA'!E268:J268),"")</f>
        <v>0</v>
      </c>
      <c r="F274" s="55"/>
      <c r="G274" s="55"/>
      <c r="H274" s="55"/>
      <c r="I274" s="55"/>
      <c r="J274" s="55"/>
      <c r="K274" s="176">
        <f t="shared" si="57"/>
        <v>0</v>
      </c>
      <c r="L274" s="120">
        <f t="shared" si="58"/>
        <v>0</v>
      </c>
      <c r="M274" s="120">
        <f t="shared" si="59"/>
        <v>0</v>
      </c>
      <c r="N274" s="120">
        <f t="shared" si="60"/>
        <v>0</v>
      </c>
      <c r="O274" s="120">
        <f t="shared" si="61"/>
        <v>0</v>
      </c>
      <c r="P274" s="177">
        <f t="shared" si="62"/>
        <v>0</v>
      </c>
      <c r="Q274" s="177">
        <f>IF(LEN(B274)&gt;0,2*'OSNOVNA PLAČA'!E268,"")</f>
        <v>0</v>
      </c>
      <c r="R274" s="178"/>
      <c r="AA274" s="157">
        <f>ROW()</f>
        <v>274</v>
      </c>
      <c r="AB274" s="91" t="e">
        <f t="shared" ca="1" si="25"/>
        <v>#N/A</v>
      </c>
      <c r="AC274" s="91" t="e">
        <f t="shared" ca="1" si="26"/>
        <v>#N/A</v>
      </c>
      <c r="AD274" s="92" t="e">
        <f t="shared" ca="1" si="63"/>
        <v>#N/A</v>
      </c>
      <c r="AE274" s="91" t="e">
        <f t="shared" ca="1" si="64"/>
        <v>#N/A</v>
      </c>
      <c r="AF274" s="92" t="e">
        <f t="shared" ca="1" si="65"/>
        <v>#N/A</v>
      </c>
      <c r="AG274" s="91" t="e">
        <f t="shared" ca="1" si="65"/>
        <v>#N/A</v>
      </c>
      <c r="AH274" s="91" t="e">
        <f t="shared" ca="1" si="66"/>
        <v>#N/A</v>
      </c>
      <c r="AI274" s="93" t="e">
        <f t="shared" ca="1" si="67"/>
        <v>#N/A</v>
      </c>
      <c r="AJ274" s="91" t="e">
        <f t="shared" ca="1" si="56"/>
        <v>#N/A</v>
      </c>
      <c r="AK274" s="91" t="e">
        <f t="shared" ca="1" si="33"/>
        <v>#N/A</v>
      </c>
    </row>
    <row r="275" spans="1:37" ht="25.5" customHeight="1" x14ac:dyDescent="0.25">
      <c r="A275" s="51">
        <f>'OSNOVNA PLAČA'!A269</f>
        <v>260</v>
      </c>
      <c r="B275" s="159" t="str">
        <f>IF(LEN('OSNOVNA PLAČA'!B269)&gt;0,'OSNOVNA PLAČA'!B269,"")</f>
        <v>A260</v>
      </c>
      <c r="C275" s="52">
        <f>IF(LEN(B275)&gt;0,'OSNOVNA PLAČA'!C269,"")</f>
        <v>0</v>
      </c>
      <c r="D275" s="54">
        <f>IF(LEN(B275)&gt;0,'OSNOVNA PLAČA'!D269,"")</f>
        <v>0</v>
      </c>
      <c r="E275" s="175">
        <f>IF(LEN(B275)&gt;0,SUM('OBRAČUNANA OSNOVNA PLAČA'!E269:J269),"")</f>
        <v>0</v>
      </c>
      <c r="F275" s="55"/>
      <c r="G275" s="55"/>
      <c r="H275" s="55"/>
      <c r="I275" s="55"/>
      <c r="J275" s="55"/>
      <c r="K275" s="176">
        <f t="shared" si="57"/>
        <v>0</v>
      </c>
      <c r="L275" s="120">
        <f t="shared" si="58"/>
        <v>0</v>
      </c>
      <c r="M275" s="120">
        <f t="shared" si="59"/>
        <v>0</v>
      </c>
      <c r="N275" s="120">
        <f t="shared" si="60"/>
        <v>0</v>
      </c>
      <c r="O275" s="120">
        <f t="shared" si="61"/>
        <v>0</v>
      </c>
      <c r="P275" s="177">
        <f t="shared" si="62"/>
        <v>0</v>
      </c>
      <c r="Q275" s="177">
        <f>IF(LEN(B275)&gt;0,2*'OSNOVNA PLAČA'!E269,"")</f>
        <v>0</v>
      </c>
      <c r="R275" s="178"/>
      <c r="AA275" s="157">
        <f>ROW()</f>
        <v>275</v>
      </c>
      <c r="AB275" s="91" t="e">
        <f t="shared" ca="1" si="25"/>
        <v>#N/A</v>
      </c>
      <c r="AC275" s="91" t="e">
        <f t="shared" ca="1" si="26"/>
        <v>#N/A</v>
      </c>
      <c r="AD275" s="92" t="e">
        <f t="shared" ca="1" si="63"/>
        <v>#N/A</v>
      </c>
      <c r="AE275" s="91" t="e">
        <f t="shared" ca="1" si="64"/>
        <v>#N/A</v>
      </c>
      <c r="AF275" s="92" t="e">
        <f t="shared" ca="1" si="65"/>
        <v>#N/A</v>
      </c>
      <c r="AG275" s="91" t="e">
        <f t="shared" ca="1" si="65"/>
        <v>#N/A</v>
      </c>
      <c r="AH275" s="91" t="e">
        <f t="shared" ca="1" si="66"/>
        <v>#N/A</v>
      </c>
      <c r="AI275" s="93" t="e">
        <f t="shared" ca="1" si="67"/>
        <v>#N/A</v>
      </c>
      <c r="AJ275" s="91" t="e">
        <f t="shared" ca="1" si="56"/>
        <v>#N/A</v>
      </c>
      <c r="AK275" s="91" t="e">
        <f t="shared" ca="1" si="33"/>
        <v>#N/A</v>
      </c>
    </row>
    <row r="276" spans="1:37" ht="25.5" customHeight="1" x14ac:dyDescent="0.25">
      <c r="A276" s="51">
        <f>'OSNOVNA PLAČA'!A270</f>
        <v>261</v>
      </c>
      <c r="B276" s="159" t="str">
        <f>IF(LEN('OSNOVNA PLAČA'!B270)&gt;0,'OSNOVNA PLAČA'!B270,"")</f>
        <v>A261</v>
      </c>
      <c r="C276" s="52">
        <f>IF(LEN(B276)&gt;0,'OSNOVNA PLAČA'!C270,"")</f>
        <v>0</v>
      </c>
      <c r="D276" s="54">
        <f>IF(LEN(B276)&gt;0,'OSNOVNA PLAČA'!D270,"")</f>
        <v>0</v>
      </c>
      <c r="E276" s="175">
        <f>IF(LEN(B276)&gt;0,SUM('OBRAČUNANA OSNOVNA PLAČA'!E270:J270),"")</f>
        <v>0</v>
      </c>
      <c r="F276" s="55"/>
      <c r="G276" s="55"/>
      <c r="H276" s="55"/>
      <c r="I276" s="55"/>
      <c r="J276" s="55"/>
      <c r="K276" s="176">
        <f t="shared" si="57"/>
        <v>0</v>
      </c>
      <c r="L276" s="120">
        <f t="shared" si="58"/>
        <v>0</v>
      </c>
      <c r="M276" s="120">
        <f t="shared" si="59"/>
        <v>0</v>
      </c>
      <c r="N276" s="120">
        <f t="shared" si="60"/>
        <v>0</v>
      </c>
      <c r="O276" s="120">
        <f t="shared" si="61"/>
        <v>0</v>
      </c>
      <c r="P276" s="177">
        <f t="shared" si="62"/>
        <v>0</v>
      </c>
      <c r="Q276" s="177">
        <f>IF(LEN(B276)&gt;0,2*'OSNOVNA PLAČA'!E270,"")</f>
        <v>0</v>
      </c>
      <c r="R276" s="178"/>
      <c r="AA276" s="157">
        <f>ROW()</f>
        <v>276</v>
      </c>
      <c r="AB276" s="91" t="e">
        <f t="shared" ca="1" si="25"/>
        <v>#N/A</v>
      </c>
      <c r="AC276" s="91" t="e">
        <f t="shared" ca="1" si="26"/>
        <v>#N/A</v>
      </c>
      <c r="AD276" s="92" t="e">
        <f t="shared" ca="1" si="63"/>
        <v>#N/A</v>
      </c>
      <c r="AE276" s="91" t="e">
        <f t="shared" ca="1" si="64"/>
        <v>#N/A</v>
      </c>
      <c r="AF276" s="92" t="e">
        <f t="shared" ca="1" si="65"/>
        <v>#N/A</v>
      </c>
      <c r="AG276" s="91" t="e">
        <f t="shared" ca="1" si="65"/>
        <v>#N/A</v>
      </c>
      <c r="AH276" s="91" t="e">
        <f t="shared" ca="1" si="66"/>
        <v>#N/A</v>
      </c>
      <c r="AI276" s="93" t="e">
        <f t="shared" ca="1" si="67"/>
        <v>#N/A</v>
      </c>
      <c r="AJ276" s="91" t="e">
        <f t="shared" ca="1" si="56"/>
        <v>#N/A</v>
      </c>
      <c r="AK276" s="91" t="e">
        <f t="shared" ca="1" si="33"/>
        <v>#N/A</v>
      </c>
    </row>
    <row r="277" spans="1:37" ht="25.5" customHeight="1" x14ac:dyDescent="0.25">
      <c r="A277" s="51">
        <f>'OSNOVNA PLAČA'!A271</f>
        <v>262</v>
      </c>
      <c r="B277" s="159" t="str">
        <f>IF(LEN('OSNOVNA PLAČA'!B271)&gt;0,'OSNOVNA PLAČA'!B271,"")</f>
        <v>A262</v>
      </c>
      <c r="C277" s="52">
        <f>IF(LEN(B277)&gt;0,'OSNOVNA PLAČA'!C271,"")</f>
        <v>0</v>
      </c>
      <c r="D277" s="54">
        <f>IF(LEN(B277)&gt;0,'OSNOVNA PLAČA'!D271,"")</f>
        <v>0</v>
      </c>
      <c r="E277" s="175">
        <f>IF(LEN(B277)&gt;0,SUM('OBRAČUNANA OSNOVNA PLAČA'!E271:J271),"")</f>
        <v>0</v>
      </c>
      <c r="F277" s="55"/>
      <c r="G277" s="55"/>
      <c r="H277" s="55"/>
      <c r="I277" s="55"/>
      <c r="J277" s="55"/>
      <c r="K277" s="176">
        <f t="shared" si="57"/>
        <v>0</v>
      </c>
      <c r="L277" s="120">
        <f t="shared" si="58"/>
        <v>0</v>
      </c>
      <c r="M277" s="120">
        <f t="shared" si="59"/>
        <v>0</v>
      </c>
      <c r="N277" s="120">
        <f t="shared" si="60"/>
        <v>0</v>
      </c>
      <c r="O277" s="120">
        <f t="shared" si="61"/>
        <v>0</v>
      </c>
      <c r="P277" s="177">
        <f t="shared" si="62"/>
        <v>0</v>
      </c>
      <c r="Q277" s="177">
        <f>IF(LEN(B277)&gt;0,2*'OSNOVNA PLAČA'!E271,"")</f>
        <v>0</v>
      </c>
      <c r="R277" s="178"/>
      <c r="AA277" s="157">
        <f>ROW()</f>
        <v>277</v>
      </c>
      <c r="AB277" s="91" t="e">
        <f t="shared" ca="1" si="25"/>
        <v>#N/A</v>
      </c>
      <c r="AC277" s="91" t="e">
        <f t="shared" ca="1" si="26"/>
        <v>#N/A</v>
      </c>
      <c r="AD277" s="92" t="e">
        <f t="shared" ca="1" si="63"/>
        <v>#N/A</v>
      </c>
      <c r="AE277" s="91" t="e">
        <f t="shared" ca="1" si="64"/>
        <v>#N/A</v>
      </c>
      <c r="AF277" s="92" t="e">
        <f t="shared" ca="1" si="65"/>
        <v>#N/A</v>
      </c>
      <c r="AG277" s="91" t="e">
        <f t="shared" ca="1" si="65"/>
        <v>#N/A</v>
      </c>
      <c r="AH277" s="91" t="e">
        <f t="shared" ca="1" si="66"/>
        <v>#N/A</v>
      </c>
      <c r="AI277" s="93" t="e">
        <f t="shared" ca="1" si="67"/>
        <v>#N/A</v>
      </c>
      <c r="AJ277" s="91" t="e">
        <f t="shared" ca="1" si="56"/>
        <v>#N/A</v>
      </c>
      <c r="AK277" s="91" t="e">
        <f t="shared" ca="1" si="33"/>
        <v>#N/A</v>
      </c>
    </row>
    <row r="278" spans="1:37" ht="25.5" customHeight="1" x14ac:dyDescent="0.25">
      <c r="A278" s="51">
        <f>'OSNOVNA PLAČA'!A272</f>
        <v>263</v>
      </c>
      <c r="B278" s="159" t="str">
        <f>IF(LEN('OSNOVNA PLAČA'!B272)&gt;0,'OSNOVNA PLAČA'!B272,"")</f>
        <v>A263</v>
      </c>
      <c r="C278" s="52">
        <f>IF(LEN(B278)&gt;0,'OSNOVNA PLAČA'!C272,"")</f>
        <v>0</v>
      </c>
      <c r="D278" s="54">
        <f>IF(LEN(B278)&gt;0,'OSNOVNA PLAČA'!D272,"")</f>
        <v>0</v>
      </c>
      <c r="E278" s="175">
        <f>IF(LEN(B278)&gt;0,SUM('OBRAČUNANA OSNOVNA PLAČA'!E272:J272),"")</f>
        <v>0</v>
      </c>
      <c r="F278" s="55"/>
      <c r="G278" s="55"/>
      <c r="H278" s="55"/>
      <c r="I278" s="55"/>
      <c r="J278" s="55"/>
      <c r="K278" s="176">
        <f t="shared" si="57"/>
        <v>0</v>
      </c>
      <c r="L278" s="120">
        <f t="shared" si="58"/>
        <v>0</v>
      </c>
      <c r="M278" s="120">
        <f t="shared" si="59"/>
        <v>0</v>
      </c>
      <c r="N278" s="120">
        <f t="shared" si="60"/>
        <v>0</v>
      </c>
      <c r="O278" s="120">
        <f t="shared" si="61"/>
        <v>0</v>
      </c>
      <c r="P278" s="177">
        <f t="shared" si="62"/>
        <v>0</v>
      </c>
      <c r="Q278" s="177">
        <f>IF(LEN(B278)&gt;0,2*'OSNOVNA PLAČA'!E272,"")</f>
        <v>0</v>
      </c>
      <c r="R278" s="178"/>
      <c r="AA278" s="157">
        <f>ROW()</f>
        <v>278</v>
      </c>
      <c r="AB278" s="91" t="e">
        <f t="shared" ca="1" si="25"/>
        <v>#N/A</v>
      </c>
      <c r="AC278" s="91" t="e">
        <f t="shared" ca="1" si="26"/>
        <v>#N/A</v>
      </c>
      <c r="AD278" s="92" t="e">
        <f t="shared" ca="1" si="63"/>
        <v>#N/A</v>
      </c>
      <c r="AE278" s="91" t="e">
        <f t="shared" ca="1" si="64"/>
        <v>#N/A</v>
      </c>
      <c r="AF278" s="92" t="e">
        <f t="shared" ca="1" si="65"/>
        <v>#N/A</v>
      </c>
      <c r="AG278" s="91" t="e">
        <f t="shared" ca="1" si="65"/>
        <v>#N/A</v>
      </c>
      <c r="AH278" s="91" t="e">
        <f t="shared" ca="1" si="66"/>
        <v>#N/A</v>
      </c>
      <c r="AI278" s="93" t="e">
        <f t="shared" ca="1" si="67"/>
        <v>#N/A</v>
      </c>
      <c r="AJ278" s="91" t="e">
        <f t="shared" ca="1" si="56"/>
        <v>#N/A</v>
      </c>
      <c r="AK278" s="91" t="e">
        <f t="shared" ca="1" si="33"/>
        <v>#N/A</v>
      </c>
    </row>
    <row r="279" spans="1:37" ht="25.5" customHeight="1" x14ac:dyDescent="0.25">
      <c r="A279" s="51">
        <f>'OSNOVNA PLAČA'!A273</f>
        <v>264</v>
      </c>
      <c r="B279" s="159" t="str">
        <f>IF(LEN('OSNOVNA PLAČA'!B273)&gt;0,'OSNOVNA PLAČA'!B273,"")</f>
        <v>A264</v>
      </c>
      <c r="C279" s="52">
        <f>IF(LEN(B279)&gt;0,'OSNOVNA PLAČA'!C273,"")</f>
        <v>0</v>
      </c>
      <c r="D279" s="54">
        <f>IF(LEN(B279)&gt;0,'OSNOVNA PLAČA'!D273,"")</f>
        <v>0</v>
      </c>
      <c r="E279" s="175">
        <f>IF(LEN(B279)&gt;0,SUM('OBRAČUNANA OSNOVNA PLAČA'!E273:J273),"")</f>
        <v>0</v>
      </c>
      <c r="F279" s="55"/>
      <c r="G279" s="55"/>
      <c r="H279" s="55"/>
      <c r="I279" s="55"/>
      <c r="J279" s="55"/>
      <c r="K279" s="176">
        <f t="shared" si="57"/>
        <v>0</v>
      </c>
      <c r="L279" s="120">
        <f t="shared" si="58"/>
        <v>0</v>
      </c>
      <c r="M279" s="120">
        <f t="shared" si="59"/>
        <v>0</v>
      </c>
      <c r="N279" s="120">
        <f t="shared" si="60"/>
        <v>0</v>
      </c>
      <c r="O279" s="120">
        <f t="shared" si="61"/>
        <v>0</v>
      </c>
      <c r="P279" s="177">
        <f t="shared" si="62"/>
        <v>0</v>
      </c>
      <c r="Q279" s="177">
        <f>IF(LEN(B279)&gt;0,2*'OSNOVNA PLAČA'!E273,"")</f>
        <v>0</v>
      </c>
      <c r="R279" s="178"/>
      <c r="AA279" s="157">
        <f>ROW()</f>
        <v>279</v>
      </c>
      <c r="AB279" s="91" t="e">
        <f t="shared" ca="1" si="25"/>
        <v>#N/A</v>
      </c>
      <c r="AC279" s="91" t="e">
        <f t="shared" ca="1" si="26"/>
        <v>#N/A</v>
      </c>
      <c r="AD279" s="92" t="e">
        <f t="shared" ca="1" si="63"/>
        <v>#N/A</v>
      </c>
      <c r="AE279" s="91" t="e">
        <f t="shared" ca="1" si="64"/>
        <v>#N/A</v>
      </c>
      <c r="AF279" s="92" t="e">
        <f t="shared" ca="1" si="65"/>
        <v>#N/A</v>
      </c>
      <c r="AG279" s="91" t="e">
        <f t="shared" ca="1" si="65"/>
        <v>#N/A</v>
      </c>
      <c r="AH279" s="91" t="e">
        <f t="shared" ca="1" si="66"/>
        <v>#N/A</v>
      </c>
      <c r="AI279" s="93" t="e">
        <f t="shared" ca="1" si="67"/>
        <v>#N/A</v>
      </c>
      <c r="AJ279" s="91" t="e">
        <f t="shared" ca="1" si="56"/>
        <v>#N/A</v>
      </c>
      <c r="AK279" s="91" t="e">
        <f t="shared" ca="1" si="33"/>
        <v>#N/A</v>
      </c>
    </row>
    <row r="280" spans="1:37" ht="25.5" customHeight="1" x14ac:dyDescent="0.25">
      <c r="A280" s="51">
        <f>'OSNOVNA PLAČA'!A274</f>
        <v>265</v>
      </c>
      <c r="B280" s="159" t="str">
        <f>IF(LEN('OSNOVNA PLAČA'!B274)&gt;0,'OSNOVNA PLAČA'!B274,"")</f>
        <v>A265</v>
      </c>
      <c r="C280" s="52">
        <f>IF(LEN(B280)&gt;0,'OSNOVNA PLAČA'!C274,"")</f>
        <v>0</v>
      </c>
      <c r="D280" s="54">
        <f>IF(LEN(B280)&gt;0,'OSNOVNA PLAČA'!D274,"")</f>
        <v>0</v>
      </c>
      <c r="E280" s="175">
        <f>IF(LEN(B280)&gt;0,SUM('OBRAČUNANA OSNOVNA PLAČA'!E274:J274),"")</f>
        <v>0</v>
      </c>
      <c r="F280" s="55"/>
      <c r="G280" s="55"/>
      <c r="H280" s="55"/>
      <c r="I280" s="55"/>
      <c r="J280" s="55"/>
      <c r="K280" s="176">
        <f t="shared" si="57"/>
        <v>0</v>
      </c>
      <c r="L280" s="120">
        <f t="shared" si="58"/>
        <v>0</v>
      </c>
      <c r="M280" s="120">
        <f t="shared" si="59"/>
        <v>0</v>
      </c>
      <c r="N280" s="120">
        <f t="shared" si="60"/>
        <v>0</v>
      </c>
      <c r="O280" s="120">
        <f t="shared" si="61"/>
        <v>0</v>
      </c>
      <c r="P280" s="177">
        <f t="shared" si="62"/>
        <v>0</v>
      </c>
      <c r="Q280" s="177">
        <f>IF(LEN(B280)&gt;0,2*'OSNOVNA PLAČA'!E274,"")</f>
        <v>0</v>
      </c>
      <c r="R280" s="178"/>
      <c r="AA280" s="157">
        <f>ROW()</f>
        <v>280</v>
      </c>
      <c r="AB280" s="91" t="e">
        <f t="shared" ca="1" si="25"/>
        <v>#N/A</v>
      </c>
      <c r="AC280" s="91" t="e">
        <f t="shared" ca="1" si="26"/>
        <v>#N/A</v>
      </c>
      <c r="AD280" s="92" t="e">
        <f t="shared" ca="1" si="63"/>
        <v>#N/A</v>
      </c>
      <c r="AE280" s="91" t="e">
        <f t="shared" ca="1" si="64"/>
        <v>#N/A</v>
      </c>
      <c r="AF280" s="92" t="e">
        <f t="shared" ca="1" si="65"/>
        <v>#N/A</v>
      </c>
      <c r="AG280" s="91" t="e">
        <f t="shared" ca="1" si="65"/>
        <v>#N/A</v>
      </c>
      <c r="AH280" s="91" t="e">
        <f t="shared" ca="1" si="66"/>
        <v>#N/A</v>
      </c>
      <c r="AI280" s="93" t="e">
        <f t="shared" ca="1" si="67"/>
        <v>#N/A</v>
      </c>
      <c r="AJ280" s="91" t="e">
        <f t="shared" ca="1" si="56"/>
        <v>#N/A</v>
      </c>
      <c r="AK280" s="91" t="e">
        <f t="shared" ca="1" si="33"/>
        <v>#N/A</v>
      </c>
    </row>
    <row r="281" spans="1:37" ht="25.5" customHeight="1" x14ac:dyDescent="0.25">
      <c r="A281" s="51">
        <f>'OSNOVNA PLAČA'!A275</f>
        <v>266</v>
      </c>
      <c r="B281" s="159" t="str">
        <f>IF(LEN('OSNOVNA PLAČA'!B275)&gt;0,'OSNOVNA PLAČA'!B275,"")</f>
        <v>A266</v>
      </c>
      <c r="C281" s="52">
        <f>IF(LEN(B281)&gt;0,'OSNOVNA PLAČA'!C275,"")</f>
        <v>0</v>
      </c>
      <c r="D281" s="54">
        <f>IF(LEN(B281)&gt;0,'OSNOVNA PLAČA'!D275,"")</f>
        <v>0</v>
      </c>
      <c r="E281" s="175">
        <f>IF(LEN(B281)&gt;0,SUM('OBRAČUNANA OSNOVNA PLAČA'!E275:J275),"")</f>
        <v>0</v>
      </c>
      <c r="F281" s="55"/>
      <c r="G281" s="55"/>
      <c r="H281" s="55"/>
      <c r="I281" s="55"/>
      <c r="J281" s="55"/>
      <c r="K281" s="176">
        <f t="shared" si="57"/>
        <v>0</v>
      </c>
      <c r="L281" s="120">
        <f t="shared" si="58"/>
        <v>0</v>
      </c>
      <c r="M281" s="120">
        <f t="shared" si="59"/>
        <v>0</v>
      </c>
      <c r="N281" s="120">
        <f t="shared" si="60"/>
        <v>0</v>
      </c>
      <c r="O281" s="120">
        <f t="shared" si="61"/>
        <v>0</v>
      </c>
      <c r="P281" s="177">
        <f t="shared" si="62"/>
        <v>0</v>
      </c>
      <c r="Q281" s="177">
        <f>IF(LEN(B281)&gt;0,2*'OSNOVNA PLAČA'!E275,"")</f>
        <v>0</v>
      </c>
      <c r="R281" s="178"/>
      <c r="AA281" s="157">
        <f>ROW()</f>
        <v>281</v>
      </c>
      <c r="AB281" s="91" t="e">
        <f t="shared" ca="1" si="25"/>
        <v>#N/A</v>
      </c>
      <c r="AC281" s="91" t="e">
        <f t="shared" ca="1" si="26"/>
        <v>#N/A</v>
      </c>
      <c r="AD281" s="92" t="e">
        <f t="shared" ca="1" si="63"/>
        <v>#N/A</v>
      </c>
      <c r="AE281" s="91" t="e">
        <f t="shared" ca="1" si="64"/>
        <v>#N/A</v>
      </c>
      <c r="AF281" s="92" t="e">
        <f t="shared" ca="1" si="65"/>
        <v>#N/A</v>
      </c>
      <c r="AG281" s="91" t="e">
        <f t="shared" ca="1" si="65"/>
        <v>#N/A</v>
      </c>
      <c r="AH281" s="91" t="e">
        <f t="shared" ca="1" si="66"/>
        <v>#N/A</v>
      </c>
      <c r="AI281" s="93" t="e">
        <f t="shared" ca="1" si="67"/>
        <v>#N/A</v>
      </c>
      <c r="AJ281" s="91" t="e">
        <f t="shared" ca="1" si="56"/>
        <v>#N/A</v>
      </c>
      <c r="AK281" s="91" t="e">
        <f t="shared" ca="1" si="33"/>
        <v>#N/A</v>
      </c>
    </row>
    <row r="282" spans="1:37" ht="25.5" customHeight="1" x14ac:dyDescent="0.25">
      <c r="A282" s="51">
        <f>'OSNOVNA PLAČA'!A276</f>
        <v>267</v>
      </c>
      <c r="B282" s="159" t="str">
        <f>IF(LEN('OSNOVNA PLAČA'!B276)&gt;0,'OSNOVNA PLAČA'!B276,"")</f>
        <v>A267</v>
      </c>
      <c r="C282" s="52">
        <f>IF(LEN(B282)&gt;0,'OSNOVNA PLAČA'!C276,"")</f>
        <v>0</v>
      </c>
      <c r="D282" s="54">
        <f>IF(LEN(B282)&gt;0,'OSNOVNA PLAČA'!D276,"")</f>
        <v>0</v>
      </c>
      <c r="E282" s="175">
        <f>IF(LEN(B282)&gt;0,SUM('OBRAČUNANA OSNOVNA PLAČA'!E276:J276),"")</f>
        <v>0</v>
      </c>
      <c r="F282" s="55"/>
      <c r="G282" s="55"/>
      <c r="H282" s="55"/>
      <c r="I282" s="55"/>
      <c r="J282" s="55"/>
      <c r="K282" s="176">
        <f t="shared" si="57"/>
        <v>0</v>
      </c>
      <c r="L282" s="120">
        <f t="shared" si="58"/>
        <v>0</v>
      </c>
      <c r="M282" s="120">
        <f t="shared" si="59"/>
        <v>0</v>
      </c>
      <c r="N282" s="120">
        <f t="shared" si="60"/>
        <v>0</v>
      </c>
      <c r="O282" s="120">
        <f t="shared" si="61"/>
        <v>0</v>
      </c>
      <c r="P282" s="177">
        <f t="shared" si="62"/>
        <v>0</v>
      </c>
      <c r="Q282" s="177">
        <f>IF(LEN(B282)&gt;0,2*'OSNOVNA PLAČA'!E276,"")</f>
        <v>0</v>
      </c>
      <c r="R282" s="178"/>
      <c r="AA282" s="157">
        <f>ROW()</f>
        <v>282</v>
      </c>
      <c r="AB282" s="91" t="e">
        <f t="shared" ca="1" si="25"/>
        <v>#N/A</v>
      </c>
      <c r="AC282" s="91" t="e">
        <f t="shared" ca="1" si="26"/>
        <v>#N/A</v>
      </c>
      <c r="AD282" s="92" t="e">
        <f t="shared" ca="1" si="63"/>
        <v>#N/A</v>
      </c>
      <c r="AE282" s="91" t="e">
        <f t="shared" ca="1" si="64"/>
        <v>#N/A</v>
      </c>
      <c r="AF282" s="92" t="e">
        <f t="shared" ca="1" si="65"/>
        <v>#N/A</v>
      </c>
      <c r="AG282" s="91" t="e">
        <f t="shared" ca="1" si="65"/>
        <v>#N/A</v>
      </c>
      <c r="AH282" s="91" t="e">
        <f t="shared" ca="1" si="66"/>
        <v>#N/A</v>
      </c>
      <c r="AI282" s="93" t="e">
        <f t="shared" ca="1" si="67"/>
        <v>#N/A</v>
      </c>
      <c r="AJ282" s="91" t="e">
        <f t="shared" ca="1" si="56"/>
        <v>#N/A</v>
      </c>
      <c r="AK282" s="91" t="e">
        <f t="shared" ca="1" si="33"/>
        <v>#N/A</v>
      </c>
    </row>
    <row r="283" spans="1:37" ht="25.5" customHeight="1" x14ac:dyDescent="0.25">
      <c r="A283" s="51">
        <f>'OSNOVNA PLAČA'!A277</f>
        <v>268</v>
      </c>
      <c r="B283" s="159" t="str">
        <f>IF(LEN('OSNOVNA PLAČA'!B277)&gt;0,'OSNOVNA PLAČA'!B277,"")</f>
        <v>A268</v>
      </c>
      <c r="C283" s="52">
        <f>IF(LEN(B283)&gt;0,'OSNOVNA PLAČA'!C277,"")</f>
        <v>0</v>
      </c>
      <c r="D283" s="54">
        <f>IF(LEN(B283)&gt;0,'OSNOVNA PLAČA'!D277,"")</f>
        <v>0</v>
      </c>
      <c r="E283" s="175">
        <f>IF(LEN(B283)&gt;0,SUM('OBRAČUNANA OSNOVNA PLAČA'!E277:J277),"")</f>
        <v>0</v>
      </c>
      <c r="F283" s="55"/>
      <c r="G283" s="55"/>
      <c r="H283" s="55"/>
      <c r="I283" s="55"/>
      <c r="J283" s="55"/>
      <c r="K283" s="176">
        <f t="shared" si="57"/>
        <v>0</v>
      </c>
      <c r="L283" s="120">
        <f t="shared" si="58"/>
        <v>0</v>
      </c>
      <c r="M283" s="120">
        <f t="shared" si="59"/>
        <v>0</v>
      </c>
      <c r="N283" s="120">
        <f t="shared" si="60"/>
        <v>0</v>
      </c>
      <c r="O283" s="120">
        <f t="shared" si="61"/>
        <v>0</v>
      </c>
      <c r="P283" s="177">
        <f t="shared" si="62"/>
        <v>0</v>
      </c>
      <c r="Q283" s="177">
        <f>IF(LEN(B283)&gt;0,2*'OSNOVNA PLAČA'!E277,"")</f>
        <v>0</v>
      </c>
      <c r="R283" s="178"/>
      <c r="AA283" s="157">
        <f>ROW()</f>
        <v>283</v>
      </c>
      <c r="AB283" s="91" t="e">
        <f t="shared" ca="1" si="25"/>
        <v>#N/A</v>
      </c>
      <c r="AC283" s="91" t="e">
        <f t="shared" ca="1" si="26"/>
        <v>#N/A</v>
      </c>
      <c r="AD283" s="92" t="e">
        <f t="shared" ca="1" si="63"/>
        <v>#N/A</v>
      </c>
      <c r="AE283" s="91" t="e">
        <f t="shared" ca="1" si="64"/>
        <v>#N/A</v>
      </c>
      <c r="AF283" s="92" t="e">
        <f t="shared" ca="1" si="65"/>
        <v>#N/A</v>
      </c>
      <c r="AG283" s="91" t="e">
        <f t="shared" ca="1" si="65"/>
        <v>#N/A</v>
      </c>
      <c r="AH283" s="91" t="e">
        <f t="shared" ca="1" si="66"/>
        <v>#N/A</v>
      </c>
      <c r="AI283" s="93" t="e">
        <f t="shared" ca="1" si="67"/>
        <v>#N/A</v>
      </c>
      <c r="AJ283" s="91" t="e">
        <f t="shared" ca="1" si="56"/>
        <v>#N/A</v>
      </c>
      <c r="AK283" s="91" t="e">
        <f t="shared" ca="1" si="33"/>
        <v>#N/A</v>
      </c>
    </row>
    <row r="284" spans="1:37" ht="25.5" customHeight="1" x14ac:dyDescent="0.25">
      <c r="A284" s="51">
        <f>'OSNOVNA PLAČA'!A278</f>
        <v>269</v>
      </c>
      <c r="B284" s="159" t="str">
        <f>IF(LEN('OSNOVNA PLAČA'!B278)&gt;0,'OSNOVNA PLAČA'!B278,"")</f>
        <v>A269</v>
      </c>
      <c r="C284" s="52">
        <f>IF(LEN(B284)&gt;0,'OSNOVNA PLAČA'!C278,"")</f>
        <v>0</v>
      </c>
      <c r="D284" s="54">
        <f>IF(LEN(B284)&gt;0,'OSNOVNA PLAČA'!D278,"")</f>
        <v>0</v>
      </c>
      <c r="E284" s="175">
        <f>IF(LEN(B284)&gt;0,SUM('OBRAČUNANA OSNOVNA PLAČA'!E278:J278),"")</f>
        <v>0</v>
      </c>
      <c r="F284" s="55"/>
      <c r="G284" s="55"/>
      <c r="H284" s="55"/>
      <c r="I284" s="55"/>
      <c r="J284" s="55"/>
      <c r="K284" s="176">
        <f t="shared" si="57"/>
        <v>0</v>
      </c>
      <c r="L284" s="120">
        <f t="shared" si="58"/>
        <v>0</v>
      </c>
      <c r="M284" s="120">
        <f t="shared" si="59"/>
        <v>0</v>
      </c>
      <c r="N284" s="120">
        <f t="shared" si="60"/>
        <v>0</v>
      </c>
      <c r="O284" s="120">
        <f t="shared" si="61"/>
        <v>0</v>
      </c>
      <c r="P284" s="177">
        <f t="shared" si="62"/>
        <v>0</v>
      </c>
      <c r="Q284" s="177">
        <f>IF(LEN(B284)&gt;0,2*'OSNOVNA PLAČA'!E278,"")</f>
        <v>0</v>
      </c>
      <c r="R284" s="178"/>
      <c r="AA284" s="157">
        <f>ROW()</f>
        <v>284</v>
      </c>
      <c r="AB284" s="91" t="e">
        <f t="shared" ca="1" si="25"/>
        <v>#N/A</v>
      </c>
      <c r="AC284" s="91" t="e">
        <f t="shared" ca="1" si="26"/>
        <v>#N/A</v>
      </c>
      <c r="AD284" s="92" t="e">
        <f t="shared" ca="1" si="63"/>
        <v>#N/A</v>
      </c>
      <c r="AE284" s="91" t="e">
        <f t="shared" ca="1" si="64"/>
        <v>#N/A</v>
      </c>
      <c r="AF284" s="92" t="e">
        <f t="shared" ca="1" si="65"/>
        <v>#N/A</v>
      </c>
      <c r="AG284" s="91" t="e">
        <f t="shared" ca="1" si="65"/>
        <v>#N/A</v>
      </c>
      <c r="AH284" s="91" t="e">
        <f t="shared" ca="1" si="66"/>
        <v>#N/A</v>
      </c>
      <c r="AI284" s="93" t="e">
        <f t="shared" ca="1" si="67"/>
        <v>#N/A</v>
      </c>
      <c r="AJ284" s="91" t="e">
        <f t="shared" ca="1" si="56"/>
        <v>#N/A</v>
      </c>
      <c r="AK284" s="91" t="e">
        <f t="shared" ca="1" si="33"/>
        <v>#N/A</v>
      </c>
    </row>
    <row r="285" spans="1:37" ht="25.5" customHeight="1" x14ac:dyDescent="0.25">
      <c r="A285" s="51">
        <f>'OSNOVNA PLAČA'!A279</f>
        <v>270</v>
      </c>
      <c r="B285" s="159" t="str">
        <f>IF(LEN('OSNOVNA PLAČA'!B279)&gt;0,'OSNOVNA PLAČA'!B279,"")</f>
        <v>A270</v>
      </c>
      <c r="C285" s="52">
        <f>IF(LEN(B285)&gt;0,'OSNOVNA PLAČA'!C279,"")</f>
        <v>0</v>
      </c>
      <c r="D285" s="54">
        <f>IF(LEN(B285)&gt;0,'OSNOVNA PLAČA'!D279,"")</f>
        <v>0</v>
      </c>
      <c r="E285" s="175">
        <f>IF(LEN(B285)&gt;0,SUM('OBRAČUNANA OSNOVNA PLAČA'!E279:J279),"")</f>
        <v>0</v>
      </c>
      <c r="F285" s="55"/>
      <c r="G285" s="55"/>
      <c r="H285" s="55"/>
      <c r="I285" s="55"/>
      <c r="J285" s="55"/>
      <c r="K285" s="176">
        <f t="shared" si="57"/>
        <v>0</v>
      </c>
      <c r="L285" s="120">
        <f t="shared" si="58"/>
        <v>0</v>
      </c>
      <c r="M285" s="120">
        <f t="shared" si="59"/>
        <v>0</v>
      </c>
      <c r="N285" s="120">
        <f t="shared" si="60"/>
        <v>0</v>
      </c>
      <c r="O285" s="120">
        <f t="shared" si="61"/>
        <v>0</v>
      </c>
      <c r="P285" s="177">
        <f t="shared" si="62"/>
        <v>0</v>
      </c>
      <c r="Q285" s="177">
        <f>IF(LEN(B285)&gt;0,2*'OSNOVNA PLAČA'!E279,"")</f>
        <v>0</v>
      </c>
      <c r="R285" s="178"/>
      <c r="AA285" s="157">
        <f>ROW()</f>
        <v>285</v>
      </c>
      <c r="AB285" s="91" t="e">
        <f t="shared" ca="1" si="25"/>
        <v>#N/A</v>
      </c>
      <c r="AC285" s="91" t="e">
        <f t="shared" ca="1" si="26"/>
        <v>#N/A</v>
      </c>
      <c r="AD285" s="92" t="e">
        <f t="shared" ca="1" si="63"/>
        <v>#N/A</v>
      </c>
      <c r="AE285" s="91" t="e">
        <f t="shared" ca="1" si="64"/>
        <v>#N/A</v>
      </c>
      <c r="AF285" s="92" t="e">
        <f t="shared" ca="1" si="65"/>
        <v>#N/A</v>
      </c>
      <c r="AG285" s="91" t="e">
        <f t="shared" ca="1" si="65"/>
        <v>#N/A</v>
      </c>
      <c r="AH285" s="91" t="e">
        <f t="shared" ca="1" si="66"/>
        <v>#N/A</v>
      </c>
      <c r="AI285" s="93" t="e">
        <f t="shared" ca="1" si="67"/>
        <v>#N/A</v>
      </c>
      <c r="AJ285" s="91" t="e">
        <f t="shared" ca="1" si="56"/>
        <v>#N/A</v>
      </c>
      <c r="AK285" s="91" t="e">
        <f t="shared" ca="1" si="33"/>
        <v>#N/A</v>
      </c>
    </row>
    <row r="286" spans="1:37" ht="25.5" customHeight="1" x14ac:dyDescent="0.25">
      <c r="A286" s="51">
        <f>'OSNOVNA PLAČA'!A280</f>
        <v>271</v>
      </c>
      <c r="B286" s="159" t="str">
        <f>IF(LEN('OSNOVNA PLAČA'!B280)&gt;0,'OSNOVNA PLAČA'!B280,"")</f>
        <v>A271</v>
      </c>
      <c r="C286" s="52">
        <f>IF(LEN(B286)&gt;0,'OSNOVNA PLAČA'!C280,"")</f>
        <v>0</v>
      </c>
      <c r="D286" s="54">
        <f>IF(LEN(B286)&gt;0,'OSNOVNA PLAČA'!D280,"")</f>
        <v>0</v>
      </c>
      <c r="E286" s="175">
        <f>IF(LEN(B286)&gt;0,SUM('OBRAČUNANA OSNOVNA PLAČA'!E280:J280),"")</f>
        <v>0</v>
      </c>
      <c r="F286" s="55"/>
      <c r="G286" s="55"/>
      <c r="H286" s="55"/>
      <c r="I286" s="55"/>
      <c r="J286" s="55"/>
      <c r="K286" s="176">
        <f t="shared" si="57"/>
        <v>0</v>
      </c>
      <c r="L286" s="120">
        <f t="shared" si="58"/>
        <v>0</v>
      </c>
      <c r="M286" s="120">
        <f t="shared" si="59"/>
        <v>0</v>
      </c>
      <c r="N286" s="120">
        <f t="shared" si="60"/>
        <v>0</v>
      </c>
      <c r="O286" s="120">
        <f t="shared" si="61"/>
        <v>0</v>
      </c>
      <c r="P286" s="177">
        <f t="shared" si="62"/>
        <v>0</v>
      </c>
      <c r="Q286" s="177">
        <f>IF(LEN(B286)&gt;0,2*'OSNOVNA PLAČA'!E280,"")</f>
        <v>0</v>
      </c>
      <c r="R286" s="178"/>
      <c r="AA286" s="157">
        <f>ROW()</f>
        <v>286</v>
      </c>
      <c r="AB286" s="91" t="e">
        <f t="shared" ca="1" si="25"/>
        <v>#N/A</v>
      </c>
      <c r="AC286" s="91" t="e">
        <f t="shared" ca="1" si="26"/>
        <v>#N/A</v>
      </c>
      <c r="AD286" s="92" t="e">
        <f t="shared" ca="1" si="63"/>
        <v>#N/A</v>
      </c>
      <c r="AE286" s="91" t="e">
        <f t="shared" ca="1" si="64"/>
        <v>#N/A</v>
      </c>
      <c r="AF286" s="92" t="e">
        <f t="shared" ca="1" si="65"/>
        <v>#N/A</v>
      </c>
      <c r="AG286" s="91" t="e">
        <f t="shared" ca="1" si="65"/>
        <v>#N/A</v>
      </c>
      <c r="AH286" s="91" t="e">
        <f t="shared" ca="1" si="66"/>
        <v>#N/A</v>
      </c>
      <c r="AI286" s="93" t="e">
        <f t="shared" ca="1" si="67"/>
        <v>#N/A</v>
      </c>
      <c r="AJ286" s="91" t="e">
        <f t="shared" ca="1" si="56"/>
        <v>#N/A</v>
      </c>
      <c r="AK286" s="91" t="e">
        <f t="shared" ca="1" si="33"/>
        <v>#N/A</v>
      </c>
    </row>
    <row r="287" spans="1:37" ht="25.5" customHeight="1" x14ac:dyDescent="0.25">
      <c r="A287" s="51">
        <f>'OSNOVNA PLAČA'!A281</f>
        <v>272</v>
      </c>
      <c r="B287" s="159" t="str">
        <f>IF(LEN('OSNOVNA PLAČA'!B281)&gt;0,'OSNOVNA PLAČA'!B281,"")</f>
        <v>A272</v>
      </c>
      <c r="C287" s="52">
        <f>IF(LEN(B287)&gt;0,'OSNOVNA PLAČA'!C281,"")</f>
        <v>0</v>
      </c>
      <c r="D287" s="54">
        <f>IF(LEN(B287)&gt;0,'OSNOVNA PLAČA'!D281,"")</f>
        <v>0</v>
      </c>
      <c r="E287" s="175">
        <f>IF(LEN(B287)&gt;0,SUM('OBRAČUNANA OSNOVNA PLAČA'!E281:J281),"")</f>
        <v>0</v>
      </c>
      <c r="F287" s="55"/>
      <c r="G287" s="55"/>
      <c r="H287" s="55"/>
      <c r="I287" s="55"/>
      <c r="J287" s="55"/>
      <c r="K287" s="176">
        <f t="shared" si="57"/>
        <v>0</v>
      </c>
      <c r="L287" s="120">
        <f t="shared" si="58"/>
        <v>0</v>
      </c>
      <c r="M287" s="120">
        <f t="shared" si="59"/>
        <v>0</v>
      </c>
      <c r="N287" s="120">
        <f t="shared" si="60"/>
        <v>0</v>
      </c>
      <c r="O287" s="120">
        <f t="shared" si="61"/>
        <v>0</v>
      </c>
      <c r="P287" s="177">
        <f t="shared" si="62"/>
        <v>0</v>
      </c>
      <c r="Q287" s="177">
        <f>IF(LEN(B287)&gt;0,2*'OSNOVNA PLAČA'!E281,"")</f>
        <v>0</v>
      </c>
      <c r="R287" s="178"/>
      <c r="AA287" s="157">
        <f>ROW()</f>
        <v>287</v>
      </c>
      <c r="AB287" s="91" t="e">
        <f t="shared" ca="1" si="25"/>
        <v>#N/A</v>
      </c>
      <c r="AC287" s="91" t="e">
        <f t="shared" ca="1" si="26"/>
        <v>#N/A</v>
      </c>
      <c r="AD287" s="92" t="e">
        <f t="shared" ca="1" si="63"/>
        <v>#N/A</v>
      </c>
      <c r="AE287" s="91" t="e">
        <f t="shared" ca="1" si="64"/>
        <v>#N/A</v>
      </c>
      <c r="AF287" s="92" t="e">
        <f t="shared" ca="1" si="65"/>
        <v>#N/A</v>
      </c>
      <c r="AG287" s="91" t="e">
        <f t="shared" ca="1" si="65"/>
        <v>#N/A</v>
      </c>
      <c r="AH287" s="91" t="e">
        <f t="shared" ca="1" si="66"/>
        <v>#N/A</v>
      </c>
      <c r="AI287" s="93" t="e">
        <f t="shared" ca="1" si="67"/>
        <v>#N/A</v>
      </c>
      <c r="AJ287" s="91" t="e">
        <f t="shared" ca="1" si="56"/>
        <v>#N/A</v>
      </c>
      <c r="AK287" s="91" t="e">
        <f t="shared" ca="1" si="33"/>
        <v>#N/A</v>
      </c>
    </row>
    <row r="288" spans="1:37" ht="25.5" customHeight="1" x14ac:dyDescent="0.25">
      <c r="A288" s="51">
        <f>'OSNOVNA PLAČA'!A282</f>
        <v>273</v>
      </c>
      <c r="B288" s="159" t="str">
        <f>IF(LEN('OSNOVNA PLAČA'!B282)&gt;0,'OSNOVNA PLAČA'!B282,"")</f>
        <v>A273</v>
      </c>
      <c r="C288" s="52">
        <f>IF(LEN(B288)&gt;0,'OSNOVNA PLAČA'!C282,"")</f>
        <v>0</v>
      </c>
      <c r="D288" s="54">
        <f>IF(LEN(B288)&gt;0,'OSNOVNA PLAČA'!D282,"")</f>
        <v>0</v>
      </c>
      <c r="E288" s="175">
        <f>IF(LEN(B288)&gt;0,SUM('OBRAČUNANA OSNOVNA PLAČA'!E282:J282),"")</f>
        <v>0</v>
      </c>
      <c r="F288" s="55"/>
      <c r="G288" s="55"/>
      <c r="H288" s="55"/>
      <c r="I288" s="55"/>
      <c r="J288" s="55"/>
      <c r="K288" s="176">
        <f t="shared" si="57"/>
        <v>0</v>
      </c>
      <c r="L288" s="120">
        <f t="shared" si="58"/>
        <v>0</v>
      </c>
      <c r="M288" s="120">
        <f t="shared" si="59"/>
        <v>0</v>
      </c>
      <c r="N288" s="120">
        <f t="shared" si="60"/>
        <v>0</v>
      </c>
      <c r="O288" s="120">
        <f t="shared" si="61"/>
        <v>0</v>
      </c>
      <c r="P288" s="177">
        <f t="shared" si="62"/>
        <v>0</v>
      </c>
      <c r="Q288" s="177">
        <f>IF(LEN(B288)&gt;0,2*'OSNOVNA PLAČA'!E282,"")</f>
        <v>0</v>
      </c>
      <c r="R288" s="178"/>
      <c r="AA288" s="157">
        <f>ROW()</f>
        <v>288</v>
      </c>
      <c r="AB288" s="91" t="e">
        <f t="shared" ca="1" si="25"/>
        <v>#N/A</v>
      </c>
      <c r="AC288" s="91" t="e">
        <f t="shared" ca="1" si="26"/>
        <v>#N/A</v>
      </c>
      <c r="AD288" s="92" t="e">
        <f t="shared" ca="1" si="63"/>
        <v>#N/A</v>
      </c>
      <c r="AE288" s="91" t="e">
        <f t="shared" ca="1" si="64"/>
        <v>#N/A</v>
      </c>
      <c r="AF288" s="92" t="e">
        <f t="shared" ca="1" si="65"/>
        <v>#N/A</v>
      </c>
      <c r="AG288" s="91" t="e">
        <f t="shared" ca="1" si="65"/>
        <v>#N/A</v>
      </c>
      <c r="AH288" s="91" t="e">
        <f t="shared" ca="1" si="66"/>
        <v>#N/A</v>
      </c>
      <c r="AI288" s="93" t="e">
        <f t="shared" ca="1" si="67"/>
        <v>#N/A</v>
      </c>
      <c r="AJ288" s="91" t="e">
        <f t="shared" ca="1" si="56"/>
        <v>#N/A</v>
      </c>
      <c r="AK288" s="91" t="e">
        <f t="shared" ca="1" si="33"/>
        <v>#N/A</v>
      </c>
    </row>
    <row r="289" spans="1:37" ht="25.5" customHeight="1" x14ac:dyDescent="0.25">
      <c r="A289" s="51">
        <f>'OSNOVNA PLAČA'!A283</f>
        <v>274</v>
      </c>
      <c r="B289" s="159" t="str">
        <f>IF(LEN('OSNOVNA PLAČA'!B283)&gt;0,'OSNOVNA PLAČA'!B283,"")</f>
        <v>A274</v>
      </c>
      <c r="C289" s="52">
        <f>IF(LEN(B289)&gt;0,'OSNOVNA PLAČA'!C283,"")</f>
        <v>0</v>
      </c>
      <c r="D289" s="54">
        <f>IF(LEN(B289)&gt;0,'OSNOVNA PLAČA'!D283,"")</f>
        <v>0</v>
      </c>
      <c r="E289" s="175">
        <f>IF(LEN(B289)&gt;0,SUM('OBRAČUNANA OSNOVNA PLAČA'!E283:J283),"")</f>
        <v>0</v>
      </c>
      <c r="F289" s="55"/>
      <c r="G289" s="55"/>
      <c r="H289" s="55"/>
      <c r="I289" s="55"/>
      <c r="J289" s="55"/>
      <c r="K289" s="176">
        <f t="shared" si="57"/>
        <v>0</v>
      </c>
      <c r="L289" s="120">
        <f t="shared" si="58"/>
        <v>0</v>
      </c>
      <c r="M289" s="120">
        <f t="shared" si="59"/>
        <v>0</v>
      </c>
      <c r="N289" s="120">
        <f t="shared" si="60"/>
        <v>0</v>
      </c>
      <c r="O289" s="120">
        <f t="shared" si="61"/>
        <v>0</v>
      </c>
      <c r="P289" s="177">
        <f t="shared" si="62"/>
        <v>0</v>
      </c>
      <c r="Q289" s="177">
        <f>IF(LEN(B289)&gt;0,2*'OSNOVNA PLAČA'!E283,"")</f>
        <v>0</v>
      </c>
      <c r="R289" s="178"/>
      <c r="AA289" s="157">
        <f>ROW()</f>
        <v>289</v>
      </c>
      <c r="AB289" s="91" t="e">
        <f t="shared" ca="1" si="25"/>
        <v>#N/A</v>
      </c>
      <c r="AC289" s="91" t="e">
        <f t="shared" ca="1" si="26"/>
        <v>#N/A</v>
      </c>
      <c r="AD289" s="92" t="e">
        <f t="shared" ca="1" si="63"/>
        <v>#N/A</v>
      </c>
      <c r="AE289" s="91" t="e">
        <f t="shared" ca="1" si="64"/>
        <v>#N/A</v>
      </c>
      <c r="AF289" s="92" t="e">
        <f t="shared" ca="1" si="65"/>
        <v>#N/A</v>
      </c>
      <c r="AG289" s="91" t="e">
        <f t="shared" ca="1" si="65"/>
        <v>#N/A</v>
      </c>
      <c r="AH289" s="91" t="e">
        <f t="shared" ca="1" si="66"/>
        <v>#N/A</v>
      </c>
      <c r="AI289" s="93" t="e">
        <f t="shared" ca="1" si="67"/>
        <v>#N/A</v>
      </c>
      <c r="AJ289" s="91" t="e">
        <f t="shared" ca="1" si="56"/>
        <v>#N/A</v>
      </c>
      <c r="AK289" s="91" t="e">
        <f t="shared" ca="1" si="33"/>
        <v>#N/A</v>
      </c>
    </row>
    <row r="290" spans="1:37" ht="25.5" customHeight="1" x14ac:dyDescent="0.25">
      <c r="A290" s="51">
        <f>'OSNOVNA PLAČA'!A284</f>
        <v>275</v>
      </c>
      <c r="B290" s="159" t="str">
        <f>IF(LEN('OSNOVNA PLAČA'!B284)&gt;0,'OSNOVNA PLAČA'!B284,"")</f>
        <v>A275</v>
      </c>
      <c r="C290" s="52">
        <f>IF(LEN(B290)&gt;0,'OSNOVNA PLAČA'!C284,"")</f>
        <v>0</v>
      </c>
      <c r="D290" s="54">
        <f>IF(LEN(B290)&gt;0,'OSNOVNA PLAČA'!D284,"")</f>
        <v>0</v>
      </c>
      <c r="E290" s="175">
        <f>IF(LEN(B290)&gt;0,SUM('OBRAČUNANA OSNOVNA PLAČA'!E284:J284),"")</f>
        <v>0</v>
      </c>
      <c r="F290" s="55"/>
      <c r="G290" s="55"/>
      <c r="H290" s="55"/>
      <c r="I290" s="55"/>
      <c r="J290" s="55"/>
      <c r="K290" s="176">
        <f t="shared" si="57"/>
        <v>0</v>
      </c>
      <c r="L290" s="120">
        <f t="shared" si="58"/>
        <v>0</v>
      </c>
      <c r="M290" s="120">
        <f t="shared" si="59"/>
        <v>0</v>
      </c>
      <c r="N290" s="120">
        <f t="shared" si="60"/>
        <v>0</v>
      </c>
      <c r="O290" s="120">
        <f t="shared" si="61"/>
        <v>0</v>
      </c>
      <c r="P290" s="177">
        <f t="shared" si="62"/>
        <v>0</v>
      </c>
      <c r="Q290" s="177">
        <f>IF(LEN(B290)&gt;0,2*'OSNOVNA PLAČA'!E284,"")</f>
        <v>0</v>
      </c>
      <c r="R290" s="178"/>
      <c r="AA290" s="157">
        <f>ROW()</f>
        <v>290</v>
      </c>
      <c r="AB290" s="91" t="e">
        <f t="shared" ca="1" si="25"/>
        <v>#N/A</v>
      </c>
      <c r="AC290" s="91" t="e">
        <f t="shared" ca="1" si="26"/>
        <v>#N/A</v>
      </c>
      <c r="AD290" s="92" t="e">
        <f t="shared" ca="1" si="63"/>
        <v>#N/A</v>
      </c>
      <c r="AE290" s="91" t="e">
        <f t="shared" ca="1" si="64"/>
        <v>#N/A</v>
      </c>
      <c r="AF290" s="92" t="e">
        <f t="shared" ca="1" si="65"/>
        <v>#N/A</v>
      </c>
      <c r="AG290" s="91" t="e">
        <f t="shared" ca="1" si="65"/>
        <v>#N/A</v>
      </c>
      <c r="AH290" s="91" t="e">
        <f t="shared" ca="1" si="66"/>
        <v>#N/A</v>
      </c>
      <c r="AI290" s="93" t="e">
        <f t="shared" ca="1" si="67"/>
        <v>#N/A</v>
      </c>
      <c r="AJ290" s="91" t="e">
        <f t="shared" ca="1" si="56"/>
        <v>#N/A</v>
      </c>
      <c r="AK290" s="91" t="e">
        <f t="shared" ca="1" si="33"/>
        <v>#N/A</v>
      </c>
    </row>
    <row r="291" spans="1:37" ht="25.5" customHeight="1" x14ac:dyDescent="0.25">
      <c r="A291" s="51">
        <f>'OSNOVNA PLAČA'!A285</f>
        <v>276</v>
      </c>
      <c r="B291" s="159" t="str">
        <f>IF(LEN('OSNOVNA PLAČA'!B285)&gt;0,'OSNOVNA PLAČA'!B285,"")</f>
        <v>A276</v>
      </c>
      <c r="C291" s="52">
        <f>IF(LEN(B291)&gt;0,'OSNOVNA PLAČA'!C285,"")</f>
        <v>0</v>
      </c>
      <c r="D291" s="54">
        <f>IF(LEN(B291)&gt;0,'OSNOVNA PLAČA'!D285,"")</f>
        <v>0</v>
      </c>
      <c r="E291" s="175">
        <f>IF(LEN(B291)&gt;0,SUM('OBRAČUNANA OSNOVNA PLAČA'!E285:J285),"")</f>
        <v>0</v>
      </c>
      <c r="F291" s="55"/>
      <c r="G291" s="55"/>
      <c r="H291" s="55"/>
      <c r="I291" s="55"/>
      <c r="J291" s="55"/>
      <c r="K291" s="176">
        <f t="shared" si="57"/>
        <v>0</v>
      </c>
      <c r="L291" s="120">
        <f t="shared" si="58"/>
        <v>0</v>
      </c>
      <c r="M291" s="120">
        <f t="shared" si="59"/>
        <v>0</v>
      </c>
      <c r="N291" s="120">
        <f t="shared" si="60"/>
        <v>0</v>
      </c>
      <c r="O291" s="120">
        <f t="shared" si="61"/>
        <v>0</v>
      </c>
      <c r="P291" s="177">
        <f t="shared" si="62"/>
        <v>0</v>
      </c>
      <c r="Q291" s="177">
        <f>IF(LEN(B291)&gt;0,2*'OSNOVNA PLAČA'!E285,"")</f>
        <v>0</v>
      </c>
      <c r="R291" s="178"/>
      <c r="AA291" s="157">
        <f>ROW()</f>
        <v>291</v>
      </c>
      <c r="AB291" s="91" t="e">
        <f t="shared" ca="1" si="25"/>
        <v>#N/A</v>
      </c>
      <c r="AC291" s="91" t="e">
        <f t="shared" ca="1" si="26"/>
        <v>#N/A</v>
      </c>
      <c r="AD291" s="92" t="e">
        <f t="shared" ca="1" si="63"/>
        <v>#N/A</v>
      </c>
      <c r="AE291" s="91" t="e">
        <f t="shared" ca="1" si="64"/>
        <v>#N/A</v>
      </c>
      <c r="AF291" s="92" t="e">
        <f t="shared" ca="1" si="65"/>
        <v>#N/A</v>
      </c>
      <c r="AG291" s="91" t="e">
        <f t="shared" ca="1" si="65"/>
        <v>#N/A</v>
      </c>
      <c r="AH291" s="91" t="e">
        <f t="shared" ca="1" si="66"/>
        <v>#N/A</v>
      </c>
      <c r="AI291" s="93" t="e">
        <f t="shared" ca="1" si="67"/>
        <v>#N/A</v>
      </c>
      <c r="AJ291" s="91" t="e">
        <f t="shared" ca="1" si="56"/>
        <v>#N/A</v>
      </c>
      <c r="AK291" s="91" t="e">
        <f t="shared" ca="1" si="33"/>
        <v>#N/A</v>
      </c>
    </row>
    <row r="292" spans="1:37" ht="25.5" customHeight="1" x14ac:dyDescent="0.25">
      <c r="A292" s="51">
        <f>'OSNOVNA PLAČA'!A286</f>
        <v>277</v>
      </c>
      <c r="B292" s="159" t="str">
        <f>IF(LEN('OSNOVNA PLAČA'!B286)&gt;0,'OSNOVNA PLAČA'!B286,"")</f>
        <v>A277</v>
      </c>
      <c r="C292" s="52">
        <f>IF(LEN(B292)&gt;0,'OSNOVNA PLAČA'!C286,"")</f>
        <v>0</v>
      </c>
      <c r="D292" s="54">
        <f>IF(LEN(B292)&gt;0,'OSNOVNA PLAČA'!D286,"")</f>
        <v>0</v>
      </c>
      <c r="E292" s="175">
        <f>IF(LEN(B292)&gt;0,SUM('OBRAČUNANA OSNOVNA PLAČA'!E286:J286),"")</f>
        <v>0</v>
      </c>
      <c r="F292" s="55"/>
      <c r="G292" s="55"/>
      <c r="H292" s="55"/>
      <c r="I292" s="55"/>
      <c r="J292" s="55"/>
      <c r="K292" s="176">
        <f t="shared" si="57"/>
        <v>0</v>
      </c>
      <c r="L292" s="120">
        <f t="shared" si="58"/>
        <v>0</v>
      </c>
      <c r="M292" s="120">
        <f t="shared" si="59"/>
        <v>0</v>
      </c>
      <c r="N292" s="120">
        <f t="shared" si="60"/>
        <v>0</v>
      </c>
      <c r="O292" s="120">
        <f t="shared" si="61"/>
        <v>0</v>
      </c>
      <c r="P292" s="177">
        <f t="shared" si="62"/>
        <v>0</v>
      </c>
      <c r="Q292" s="177">
        <f>IF(LEN(B292)&gt;0,2*'OSNOVNA PLAČA'!E286,"")</f>
        <v>0</v>
      </c>
      <c r="R292" s="178"/>
      <c r="AA292" s="157">
        <f>ROW()</f>
        <v>292</v>
      </c>
      <c r="AB292" s="91" t="e">
        <f t="shared" ca="1" si="25"/>
        <v>#N/A</v>
      </c>
      <c r="AC292" s="91" t="e">
        <f t="shared" ca="1" si="26"/>
        <v>#N/A</v>
      </c>
      <c r="AD292" s="92" t="e">
        <f t="shared" ca="1" si="63"/>
        <v>#N/A</v>
      </c>
      <c r="AE292" s="91" t="e">
        <f t="shared" ca="1" si="64"/>
        <v>#N/A</v>
      </c>
      <c r="AF292" s="92" t="e">
        <f t="shared" ca="1" si="65"/>
        <v>#N/A</v>
      </c>
      <c r="AG292" s="91" t="e">
        <f t="shared" ca="1" si="65"/>
        <v>#N/A</v>
      </c>
      <c r="AH292" s="91" t="e">
        <f t="shared" ca="1" si="66"/>
        <v>#N/A</v>
      </c>
      <c r="AI292" s="93" t="e">
        <f t="shared" ca="1" si="67"/>
        <v>#N/A</v>
      </c>
      <c r="AJ292" s="91" t="e">
        <f t="shared" ca="1" si="56"/>
        <v>#N/A</v>
      </c>
      <c r="AK292" s="91" t="e">
        <f t="shared" ca="1" si="33"/>
        <v>#N/A</v>
      </c>
    </row>
    <row r="293" spans="1:37" ht="25.5" customHeight="1" x14ac:dyDescent="0.25">
      <c r="A293" s="51">
        <f>'OSNOVNA PLAČA'!A287</f>
        <v>278</v>
      </c>
      <c r="B293" s="159" t="str">
        <f>IF(LEN('OSNOVNA PLAČA'!B287)&gt;0,'OSNOVNA PLAČA'!B287,"")</f>
        <v>A278</v>
      </c>
      <c r="C293" s="52">
        <f>IF(LEN(B293)&gt;0,'OSNOVNA PLAČA'!C287,"")</f>
        <v>0</v>
      </c>
      <c r="D293" s="54">
        <f>IF(LEN(B293)&gt;0,'OSNOVNA PLAČA'!D287,"")</f>
        <v>0</v>
      </c>
      <c r="E293" s="175">
        <f>IF(LEN(B293)&gt;0,SUM('OBRAČUNANA OSNOVNA PLAČA'!E287:J287),"")</f>
        <v>0</v>
      </c>
      <c r="F293" s="55"/>
      <c r="G293" s="55"/>
      <c r="H293" s="55"/>
      <c r="I293" s="55"/>
      <c r="J293" s="55"/>
      <c r="K293" s="176">
        <f t="shared" si="57"/>
        <v>0</v>
      </c>
      <c r="L293" s="120">
        <f t="shared" si="58"/>
        <v>0</v>
      </c>
      <c r="M293" s="120">
        <f t="shared" si="59"/>
        <v>0</v>
      </c>
      <c r="N293" s="120">
        <f t="shared" si="60"/>
        <v>0</v>
      </c>
      <c r="O293" s="120">
        <f t="shared" si="61"/>
        <v>0</v>
      </c>
      <c r="P293" s="177">
        <f t="shared" si="62"/>
        <v>0</v>
      </c>
      <c r="Q293" s="177">
        <f>IF(LEN(B293)&gt;0,2*'OSNOVNA PLAČA'!E287,"")</f>
        <v>0</v>
      </c>
      <c r="R293" s="178"/>
      <c r="AA293" s="157">
        <f>ROW()</f>
        <v>293</v>
      </c>
      <c r="AB293" s="91" t="e">
        <f t="shared" ca="1" si="25"/>
        <v>#N/A</v>
      </c>
      <c r="AC293" s="91" t="e">
        <f t="shared" ca="1" si="26"/>
        <v>#N/A</v>
      </c>
      <c r="AD293" s="92" t="e">
        <f t="shared" ca="1" si="63"/>
        <v>#N/A</v>
      </c>
      <c r="AE293" s="91" t="e">
        <f t="shared" ca="1" si="64"/>
        <v>#N/A</v>
      </c>
      <c r="AF293" s="92" t="e">
        <f t="shared" ca="1" si="65"/>
        <v>#N/A</v>
      </c>
      <c r="AG293" s="91" t="e">
        <f t="shared" ca="1" si="65"/>
        <v>#N/A</v>
      </c>
      <c r="AH293" s="91" t="e">
        <f t="shared" ca="1" si="66"/>
        <v>#N/A</v>
      </c>
      <c r="AI293" s="93" t="e">
        <f t="shared" ca="1" si="67"/>
        <v>#N/A</v>
      </c>
      <c r="AJ293" s="91" t="e">
        <f t="shared" ca="1" si="56"/>
        <v>#N/A</v>
      </c>
      <c r="AK293" s="91" t="e">
        <f t="shared" ca="1" si="33"/>
        <v>#N/A</v>
      </c>
    </row>
    <row r="294" spans="1:37" ht="25.5" customHeight="1" x14ac:dyDescent="0.25">
      <c r="A294" s="51">
        <f>'OSNOVNA PLAČA'!A288</f>
        <v>279</v>
      </c>
      <c r="B294" s="159" t="str">
        <f>IF(LEN('OSNOVNA PLAČA'!B288)&gt;0,'OSNOVNA PLAČA'!B288,"")</f>
        <v>A279</v>
      </c>
      <c r="C294" s="52">
        <f>IF(LEN(B294)&gt;0,'OSNOVNA PLAČA'!C288,"")</f>
        <v>0</v>
      </c>
      <c r="D294" s="54">
        <f>IF(LEN(B294)&gt;0,'OSNOVNA PLAČA'!D288,"")</f>
        <v>0</v>
      </c>
      <c r="E294" s="175">
        <f>IF(LEN(B294)&gt;0,SUM('OBRAČUNANA OSNOVNA PLAČA'!E288:J288),"")</f>
        <v>0</v>
      </c>
      <c r="F294" s="55"/>
      <c r="G294" s="55"/>
      <c r="H294" s="55"/>
      <c r="I294" s="55"/>
      <c r="J294" s="55"/>
      <c r="K294" s="176">
        <f t="shared" si="57"/>
        <v>0</v>
      </c>
      <c r="L294" s="120">
        <f t="shared" si="58"/>
        <v>0</v>
      </c>
      <c r="M294" s="120">
        <f t="shared" si="59"/>
        <v>0</v>
      </c>
      <c r="N294" s="120">
        <f t="shared" si="60"/>
        <v>0</v>
      </c>
      <c r="O294" s="120">
        <f t="shared" si="61"/>
        <v>0</v>
      </c>
      <c r="P294" s="177">
        <f t="shared" si="62"/>
        <v>0</v>
      </c>
      <c r="Q294" s="177">
        <f>IF(LEN(B294)&gt;0,2*'OSNOVNA PLAČA'!E288,"")</f>
        <v>0</v>
      </c>
      <c r="R294" s="178"/>
      <c r="AA294" s="157">
        <f>ROW()</f>
        <v>294</v>
      </c>
      <c r="AB294" s="91" t="e">
        <f t="shared" ca="1" si="25"/>
        <v>#N/A</v>
      </c>
      <c r="AC294" s="91" t="e">
        <f t="shared" ca="1" si="26"/>
        <v>#N/A</v>
      </c>
      <c r="AD294" s="92" t="e">
        <f t="shared" ca="1" si="63"/>
        <v>#N/A</v>
      </c>
      <c r="AE294" s="91" t="e">
        <f t="shared" ca="1" si="64"/>
        <v>#N/A</v>
      </c>
      <c r="AF294" s="92" t="e">
        <f t="shared" ca="1" si="65"/>
        <v>#N/A</v>
      </c>
      <c r="AG294" s="91" t="e">
        <f t="shared" ca="1" si="65"/>
        <v>#N/A</v>
      </c>
      <c r="AH294" s="91" t="e">
        <f t="shared" ca="1" si="66"/>
        <v>#N/A</v>
      </c>
      <c r="AI294" s="93" t="e">
        <f t="shared" ca="1" si="67"/>
        <v>#N/A</v>
      </c>
      <c r="AJ294" s="91" t="e">
        <f t="shared" ca="1" si="56"/>
        <v>#N/A</v>
      </c>
      <c r="AK294" s="91" t="e">
        <f t="shared" ca="1" si="33"/>
        <v>#N/A</v>
      </c>
    </row>
    <row r="295" spans="1:37" ht="25.5" customHeight="1" x14ac:dyDescent="0.25">
      <c r="A295" s="51">
        <f>'OSNOVNA PLAČA'!A289</f>
        <v>280</v>
      </c>
      <c r="B295" s="159" t="str">
        <f>IF(LEN('OSNOVNA PLAČA'!B289)&gt;0,'OSNOVNA PLAČA'!B289,"")</f>
        <v>A280</v>
      </c>
      <c r="C295" s="52">
        <f>IF(LEN(B295)&gt;0,'OSNOVNA PLAČA'!C289,"")</f>
        <v>0</v>
      </c>
      <c r="D295" s="54">
        <f>IF(LEN(B295)&gt;0,'OSNOVNA PLAČA'!D289,"")</f>
        <v>0</v>
      </c>
      <c r="E295" s="175">
        <f>IF(LEN(B295)&gt;0,SUM('OBRAČUNANA OSNOVNA PLAČA'!E289:J289),"")</f>
        <v>0</v>
      </c>
      <c r="F295" s="55"/>
      <c r="G295" s="55"/>
      <c r="H295" s="55"/>
      <c r="I295" s="55"/>
      <c r="J295" s="55"/>
      <c r="K295" s="176">
        <f t="shared" si="57"/>
        <v>0</v>
      </c>
      <c r="L295" s="120">
        <f t="shared" si="58"/>
        <v>0</v>
      </c>
      <c r="M295" s="120">
        <f t="shared" si="59"/>
        <v>0</v>
      </c>
      <c r="N295" s="120">
        <f t="shared" si="60"/>
        <v>0</v>
      </c>
      <c r="O295" s="120">
        <f t="shared" si="61"/>
        <v>0</v>
      </c>
      <c r="P295" s="177">
        <f t="shared" si="62"/>
        <v>0</v>
      </c>
      <c r="Q295" s="177">
        <f>IF(LEN(B295)&gt;0,2*'OSNOVNA PLAČA'!E289,"")</f>
        <v>0</v>
      </c>
      <c r="R295" s="178"/>
      <c r="AA295" s="157">
        <f>ROW()</f>
        <v>295</v>
      </c>
      <c r="AB295" s="91" t="e">
        <f t="shared" ca="1" si="25"/>
        <v>#N/A</v>
      </c>
      <c r="AC295" s="91" t="e">
        <f t="shared" ca="1" si="26"/>
        <v>#N/A</v>
      </c>
      <c r="AD295" s="92" t="e">
        <f t="shared" ca="1" si="63"/>
        <v>#N/A</v>
      </c>
      <c r="AE295" s="91" t="e">
        <f t="shared" ca="1" si="64"/>
        <v>#N/A</v>
      </c>
      <c r="AF295" s="92" t="e">
        <f t="shared" ca="1" si="65"/>
        <v>#N/A</v>
      </c>
      <c r="AG295" s="91" t="e">
        <f t="shared" ca="1" si="65"/>
        <v>#N/A</v>
      </c>
      <c r="AH295" s="91" t="e">
        <f t="shared" ca="1" si="66"/>
        <v>#N/A</v>
      </c>
      <c r="AI295" s="93" t="e">
        <f t="shared" ca="1" si="67"/>
        <v>#N/A</v>
      </c>
      <c r="AJ295" s="91" t="e">
        <f t="shared" ca="1" si="56"/>
        <v>#N/A</v>
      </c>
      <c r="AK295" s="91" t="e">
        <f t="shared" ca="1" si="33"/>
        <v>#N/A</v>
      </c>
    </row>
    <row r="296" spans="1:37" ht="25.5" customHeight="1" x14ac:dyDescent="0.25">
      <c r="A296" s="51">
        <f>'OSNOVNA PLAČA'!A290</f>
        <v>281</v>
      </c>
      <c r="B296" s="159" t="str">
        <f>IF(LEN('OSNOVNA PLAČA'!B290)&gt;0,'OSNOVNA PLAČA'!B290,"")</f>
        <v>A281</v>
      </c>
      <c r="C296" s="52">
        <f>IF(LEN(B296)&gt;0,'OSNOVNA PLAČA'!C290,"")</f>
        <v>0</v>
      </c>
      <c r="D296" s="54">
        <f>IF(LEN(B296)&gt;0,'OSNOVNA PLAČA'!D290,"")</f>
        <v>0</v>
      </c>
      <c r="E296" s="175">
        <f>IF(LEN(B296)&gt;0,SUM('OBRAČUNANA OSNOVNA PLAČA'!E290:J290),"")</f>
        <v>0</v>
      </c>
      <c r="F296" s="55"/>
      <c r="G296" s="55"/>
      <c r="H296" s="55"/>
      <c r="I296" s="55"/>
      <c r="J296" s="55"/>
      <c r="K296" s="176">
        <f t="shared" si="57"/>
        <v>0</v>
      </c>
      <c r="L296" s="120">
        <f t="shared" si="58"/>
        <v>0</v>
      </c>
      <c r="M296" s="120">
        <f t="shared" si="59"/>
        <v>0</v>
      </c>
      <c r="N296" s="120">
        <f t="shared" si="60"/>
        <v>0</v>
      </c>
      <c r="O296" s="120">
        <f t="shared" si="61"/>
        <v>0</v>
      </c>
      <c r="P296" s="177">
        <f t="shared" si="62"/>
        <v>0</v>
      </c>
      <c r="Q296" s="177">
        <f>IF(LEN(B296)&gt;0,2*'OSNOVNA PLAČA'!E290,"")</f>
        <v>0</v>
      </c>
      <c r="R296" s="178"/>
      <c r="AA296" s="157">
        <f>ROW()</f>
        <v>296</v>
      </c>
      <c r="AB296" s="91" t="e">
        <f t="shared" ca="1" si="25"/>
        <v>#N/A</v>
      </c>
      <c r="AC296" s="91" t="e">
        <f t="shared" ca="1" si="26"/>
        <v>#N/A</v>
      </c>
      <c r="AD296" s="92" t="e">
        <f t="shared" ca="1" si="63"/>
        <v>#N/A</v>
      </c>
      <c r="AE296" s="91" t="e">
        <f t="shared" ca="1" si="64"/>
        <v>#N/A</v>
      </c>
      <c r="AF296" s="92" t="e">
        <f t="shared" ca="1" si="65"/>
        <v>#N/A</v>
      </c>
      <c r="AG296" s="91" t="e">
        <f t="shared" ca="1" si="65"/>
        <v>#N/A</v>
      </c>
      <c r="AH296" s="91" t="e">
        <f t="shared" ca="1" si="66"/>
        <v>#N/A</v>
      </c>
      <c r="AI296" s="93" t="e">
        <f t="shared" ca="1" si="67"/>
        <v>#N/A</v>
      </c>
      <c r="AJ296" s="91" t="e">
        <f t="shared" ca="1" si="56"/>
        <v>#N/A</v>
      </c>
      <c r="AK296" s="91" t="e">
        <f t="shared" ref="AK296:AK516" ca="1" si="68">SUM(OFFSET(INDIRECT( "'" &amp; $AC$2 &amp; "'!" &amp; $AH$3),ROW()-ROW(INDIRECT( "'" &amp; $AC$2 &amp; "'!" &amp; $AH$3))-$AH$4,COLUMN()-COLUMN(INDIRECT( "'" &amp; $AC$2 &amp; "'!" &amp; $AH$3))-$AH$5+(12/$AN$4)*($AN$3-1),1,12/$AN$4))</f>
        <v>#N/A</v>
      </c>
    </row>
    <row r="297" spans="1:37" ht="25.5" customHeight="1" x14ac:dyDescent="0.25">
      <c r="A297" s="51">
        <f>'OSNOVNA PLAČA'!A291</f>
        <v>282</v>
      </c>
      <c r="B297" s="159" t="str">
        <f>IF(LEN('OSNOVNA PLAČA'!B291)&gt;0,'OSNOVNA PLAČA'!B291,"")</f>
        <v>A282</v>
      </c>
      <c r="C297" s="52">
        <f>IF(LEN(B297)&gt;0,'OSNOVNA PLAČA'!C291,"")</f>
        <v>0</v>
      </c>
      <c r="D297" s="54">
        <f>IF(LEN(B297)&gt;0,'OSNOVNA PLAČA'!D291,"")</f>
        <v>0</v>
      </c>
      <c r="E297" s="175">
        <f>IF(LEN(B297)&gt;0,SUM('OBRAČUNANA OSNOVNA PLAČA'!E291:J291),"")</f>
        <v>0</v>
      </c>
      <c r="F297" s="55"/>
      <c r="G297" s="55"/>
      <c r="H297" s="55"/>
      <c r="I297" s="55"/>
      <c r="J297" s="55"/>
      <c r="K297" s="176">
        <f t="shared" si="57"/>
        <v>0</v>
      </c>
      <c r="L297" s="120">
        <f t="shared" si="58"/>
        <v>0</v>
      </c>
      <c r="M297" s="120">
        <f t="shared" si="59"/>
        <v>0</v>
      </c>
      <c r="N297" s="120">
        <f t="shared" si="60"/>
        <v>0</v>
      </c>
      <c r="O297" s="120">
        <f t="shared" si="61"/>
        <v>0</v>
      </c>
      <c r="P297" s="177">
        <f t="shared" si="62"/>
        <v>0</v>
      </c>
      <c r="Q297" s="177">
        <f>IF(LEN(B297)&gt;0,2*'OSNOVNA PLAČA'!E291,"")</f>
        <v>0</v>
      </c>
      <c r="R297" s="178"/>
      <c r="AA297" s="157">
        <f>ROW()</f>
        <v>297</v>
      </c>
      <c r="AB297" s="91" t="e">
        <f t="shared" ref="AB297:AB551" ca="1" si="69">IF($AN$3=1,0,INDIRECT( "'" &amp; $AN$2 &amp; "'!P" &amp; TEXT($AA297,0)))</f>
        <v>#N/A</v>
      </c>
      <c r="AC297" s="91" t="e">
        <f t="shared" ca="1" si="26"/>
        <v>#N/A</v>
      </c>
      <c r="AD297" s="92" t="e">
        <f t="shared" ca="1" si="63"/>
        <v>#N/A</v>
      </c>
      <c r="AE297" s="91" t="e">
        <f t="shared" ca="1" si="64"/>
        <v>#N/A</v>
      </c>
      <c r="AF297" s="92" t="e">
        <f t="shared" ca="1" si="65"/>
        <v>#N/A</v>
      </c>
      <c r="AG297" s="91" t="e">
        <f t="shared" ca="1" si="65"/>
        <v>#N/A</v>
      </c>
      <c r="AH297" s="91" t="e">
        <f t="shared" ca="1" si="66"/>
        <v>#N/A</v>
      </c>
      <c r="AI297" s="93" t="e">
        <f t="shared" ca="1" si="67"/>
        <v>#N/A</v>
      </c>
      <c r="AJ297" s="91" t="e">
        <f t="shared" ca="1" si="56"/>
        <v>#N/A</v>
      </c>
      <c r="AK297" s="91" t="e">
        <f t="shared" ca="1" si="68"/>
        <v>#N/A</v>
      </c>
    </row>
    <row r="298" spans="1:37" ht="25.5" customHeight="1" x14ac:dyDescent="0.25">
      <c r="A298" s="51">
        <f>'OSNOVNA PLAČA'!A292</f>
        <v>283</v>
      </c>
      <c r="B298" s="159" t="str">
        <f>IF(LEN('OSNOVNA PLAČA'!B292)&gt;0,'OSNOVNA PLAČA'!B292,"")</f>
        <v>A283</v>
      </c>
      <c r="C298" s="52">
        <f>IF(LEN(B298)&gt;0,'OSNOVNA PLAČA'!C292,"")</f>
        <v>0</v>
      </c>
      <c r="D298" s="54">
        <f>IF(LEN(B298)&gt;0,'OSNOVNA PLAČA'!D292,"")</f>
        <v>0</v>
      </c>
      <c r="E298" s="175">
        <f>IF(LEN(B298)&gt;0,SUM('OBRAČUNANA OSNOVNA PLAČA'!E292:J292),"")</f>
        <v>0</v>
      </c>
      <c r="F298" s="55"/>
      <c r="G298" s="55"/>
      <c r="H298" s="55"/>
      <c r="I298" s="55"/>
      <c r="J298" s="55"/>
      <c r="K298" s="176">
        <f t="shared" si="57"/>
        <v>0</v>
      </c>
      <c r="L298" s="120">
        <f t="shared" si="58"/>
        <v>0</v>
      </c>
      <c r="M298" s="120">
        <f t="shared" si="59"/>
        <v>0</v>
      </c>
      <c r="N298" s="120">
        <f t="shared" si="60"/>
        <v>0</v>
      </c>
      <c r="O298" s="120">
        <f t="shared" si="61"/>
        <v>0</v>
      </c>
      <c r="P298" s="177">
        <f t="shared" si="62"/>
        <v>0</v>
      </c>
      <c r="Q298" s="177">
        <f>IF(LEN(B298)&gt;0,2*'OSNOVNA PLAČA'!E292,"")</f>
        <v>0</v>
      </c>
      <c r="R298" s="178"/>
      <c r="AA298" s="157">
        <f>ROW()</f>
        <v>298</v>
      </c>
      <c r="AB298" s="91" t="e">
        <f t="shared" ca="1" si="69"/>
        <v>#N/A</v>
      </c>
      <c r="AC298" s="91" t="e">
        <f t="shared" ca="1" si="26"/>
        <v>#N/A</v>
      </c>
      <c r="AD298" s="92" t="e">
        <f t="shared" ca="1" si="63"/>
        <v>#N/A</v>
      </c>
      <c r="AE298" s="91" t="e">
        <f t="shared" ca="1" si="64"/>
        <v>#N/A</v>
      </c>
      <c r="AF298" s="92" t="e">
        <f t="shared" ca="1" si="65"/>
        <v>#N/A</v>
      </c>
      <c r="AG298" s="91" t="e">
        <f t="shared" ca="1" si="65"/>
        <v>#N/A</v>
      </c>
      <c r="AH298" s="91" t="e">
        <f t="shared" ca="1" si="66"/>
        <v>#N/A</v>
      </c>
      <c r="AI298" s="93" t="e">
        <f t="shared" ca="1" si="67"/>
        <v>#N/A</v>
      </c>
      <c r="AJ298" s="91" t="e">
        <f t="shared" ca="1" si="56"/>
        <v>#N/A</v>
      </c>
      <c r="AK298" s="91" t="e">
        <f t="shared" ca="1" si="68"/>
        <v>#N/A</v>
      </c>
    </row>
    <row r="299" spans="1:37" ht="25.5" customHeight="1" x14ac:dyDescent="0.25">
      <c r="A299" s="51">
        <f>'OSNOVNA PLAČA'!A293</f>
        <v>284</v>
      </c>
      <c r="B299" s="159" t="str">
        <f>IF(LEN('OSNOVNA PLAČA'!B293)&gt;0,'OSNOVNA PLAČA'!B293,"")</f>
        <v>A284</v>
      </c>
      <c r="C299" s="52">
        <f>IF(LEN(B299)&gt;0,'OSNOVNA PLAČA'!C293,"")</f>
        <v>0</v>
      </c>
      <c r="D299" s="54">
        <f>IF(LEN(B299)&gt;0,'OSNOVNA PLAČA'!D293,"")</f>
        <v>0</v>
      </c>
      <c r="E299" s="175">
        <f>IF(LEN(B299)&gt;0,SUM('OBRAČUNANA OSNOVNA PLAČA'!E293:J293),"")</f>
        <v>0</v>
      </c>
      <c r="F299" s="55"/>
      <c r="G299" s="55"/>
      <c r="H299" s="55"/>
      <c r="I299" s="55"/>
      <c r="J299" s="55"/>
      <c r="K299" s="176">
        <f t="shared" si="57"/>
        <v>0</v>
      </c>
      <c r="L299" s="120">
        <f t="shared" si="58"/>
        <v>0</v>
      </c>
      <c r="M299" s="120">
        <f t="shared" si="59"/>
        <v>0</v>
      </c>
      <c r="N299" s="120">
        <f t="shared" si="60"/>
        <v>0</v>
      </c>
      <c r="O299" s="120">
        <f t="shared" si="61"/>
        <v>0</v>
      </c>
      <c r="P299" s="177">
        <f t="shared" si="62"/>
        <v>0</v>
      </c>
      <c r="Q299" s="177">
        <f>IF(LEN(B299)&gt;0,2*'OSNOVNA PLAČA'!E293,"")</f>
        <v>0</v>
      </c>
      <c r="R299" s="178"/>
      <c r="AA299" s="157">
        <f>ROW()</f>
        <v>299</v>
      </c>
      <c r="AB299" s="91" t="e">
        <f t="shared" ca="1" si="69"/>
        <v>#N/A</v>
      </c>
      <c r="AC299" s="91" t="e">
        <f t="shared" ca="1" si="26"/>
        <v>#N/A</v>
      </c>
      <c r="AD299" s="92" t="e">
        <f t="shared" ca="1" si="63"/>
        <v>#N/A</v>
      </c>
      <c r="AE299" s="91" t="e">
        <f t="shared" ca="1" si="64"/>
        <v>#N/A</v>
      </c>
      <c r="AF299" s="92" t="e">
        <f t="shared" ca="1" si="65"/>
        <v>#N/A</v>
      </c>
      <c r="AG299" s="91" t="e">
        <f t="shared" ca="1" si="65"/>
        <v>#N/A</v>
      </c>
      <c r="AH299" s="91" t="e">
        <f t="shared" ca="1" si="66"/>
        <v>#N/A</v>
      </c>
      <c r="AI299" s="93" t="e">
        <f t="shared" ca="1" si="67"/>
        <v>#N/A</v>
      </c>
      <c r="AJ299" s="91" t="e">
        <f t="shared" ca="1" si="56"/>
        <v>#N/A</v>
      </c>
      <c r="AK299" s="91" t="e">
        <f t="shared" ca="1" si="68"/>
        <v>#N/A</v>
      </c>
    </row>
    <row r="300" spans="1:37" ht="25.5" customHeight="1" x14ac:dyDescent="0.25">
      <c r="A300" s="51">
        <f>'OSNOVNA PLAČA'!A294</f>
        <v>285</v>
      </c>
      <c r="B300" s="159" t="str">
        <f>IF(LEN('OSNOVNA PLAČA'!B294)&gt;0,'OSNOVNA PLAČA'!B294,"")</f>
        <v>A285</v>
      </c>
      <c r="C300" s="52">
        <f>IF(LEN(B300)&gt;0,'OSNOVNA PLAČA'!C294,"")</f>
        <v>0</v>
      </c>
      <c r="D300" s="54">
        <f>IF(LEN(B300)&gt;0,'OSNOVNA PLAČA'!D294,"")</f>
        <v>0</v>
      </c>
      <c r="E300" s="175">
        <f>IF(LEN(B300)&gt;0,SUM('OBRAČUNANA OSNOVNA PLAČA'!E294:J294),"")</f>
        <v>0</v>
      </c>
      <c r="F300" s="55"/>
      <c r="G300" s="55"/>
      <c r="H300" s="55"/>
      <c r="I300" s="55"/>
      <c r="J300" s="55"/>
      <c r="K300" s="176">
        <f t="shared" si="57"/>
        <v>0</v>
      </c>
      <c r="L300" s="120">
        <f t="shared" si="58"/>
        <v>0</v>
      </c>
      <c r="M300" s="120">
        <f t="shared" si="59"/>
        <v>0</v>
      </c>
      <c r="N300" s="120">
        <f t="shared" si="60"/>
        <v>0</v>
      </c>
      <c r="O300" s="120">
        <f t="shared" si="61"/>
        <v>0</v>
      </c>
      <c r="P300" s="177">
        <f t="shared" si="62"/>
        <v>0</v>
      </c>
      <c r="Q300" s="177">
        <f>IF(LEN(B300)&gt;0,2*'OSNOVNA PLAČA'!E294,"")</f>
        <v>0</v>
      </c>
      <c r="R300" s="178"/>
      <c r="AA300" s="157">
        <f>ROW()</f>
        <v>300</v>
      </c>
      <c r="AB300" s="91" t="e">
        <f t="shared" ca="1" si="69"/>
        <v>#N/A</v>
      </c>
      <c r="AC300" s="91" t="e">
        <f t="shared" ca="1" si="26"/>
        <v>#N/A</v>
      </c>
      <c r="AD300" s="92" t="e">
        <f t="shared" ca="1" si="63"/>
        <v>#N/A</v>
      </c>
      <c r="AE300" s="91" t="e">
        <f t="shared" ca="1" si="64"/>
        <v>#N/A</v>
      </c>
      <c r="AF300" s="92" t="e">
        <f t="shared" ca="1" si="65"/>
        <v>#N/A</v>
      </c>
      <c r="AG300" s="91" t="e">
        <f t="shared" ca="1" si="65"/>
        <v>#N/A</v>
      </c>
      <c r="AH300" s="91" t="e">
        <f t="shared" ca="1" si="66"/>
        <v>#N/A</v>
      </c>
      <c r="AI300" s="93" t="e">
        <f t="shared" ca="1" si="67"/>
        <v>#N/A</v>
      </c>
      <c r="AJ300" s="91" t="e">
        <f t="shared" ca="1" si="56"/>
        <v>#N/A</v>
      </c>
      <c r="AK300" s="91" t="e">
        <f t="shared" ca="1" si="68"/>
        <v>#N/A</v>
      </c>
    </row>
    <row r="301" spans="1:37" ht="25.5" customHeight="1" x14ac:dyDescent="0.25">
      <c r="A301" s="51">
        <f>'OSNOVNA PLAČA'!A295</f>
        <v>286</v>
      </c>
      <c r="B301" s="159" t="str">
        <f>IF(LEN('OSNOVNA PLAČA'!B295)&gt;0,'OSNOVNA PLAČA'!B295,"")</f>
        <v>A286</v>
      </c>
      <c r="C301" s="52">
        <f>IF(LEN(B301)&gt;0,'OSNOVNA PLAČA'!C295,"")</f>
        <v>0</v>
      </c>
      <c r="D301" s="54">
        <f>IF(LEN(B301)&gt;0,'OSNOVNA PLAČA'!D295,"")</f>
        <v>0</v>
      </c>
      <c r="E301" s="175">
        <f>IF(LEN(B301)&gt;0,SUM('OBRAČUNANA OSNOVNA PLAČA'!E295:J295),"")</f>
        <v>0</v>
      </c>
      <c r="F301" s="55"/>
      <c r="G301" s="55"/>
      <c r="H301" s="55"/>
      <c r="I301" s="55"/>
      <c r="J301" s="55"/>
      <c r="K301" s="176">
        <f t="shared" si="57"/>
        <v>0</v>
      </c>
      <c r="L301" s="120">
        <f t="shared" si="58"/>
        <v>0</v>
      </c>
      <c r="M301" s="120">
        <f t="shared" si="59"/>
        <v>0</v>
      </c>
      <c r="N301" s="120">
        <f t="shared" si="60"/>
        <v>0</v>
      </c>
      <c r="O301" s="120">
        <f t="shared" si="61"/>
        <v>0</v>
      </c>
      <c r="P301" s="177">
        <f t="shared" si="62"/>
        <v>0</v>
      </c>
      <c r="Q301" s="177">
        <f>IF(LEN(B301)&gt;0,2*'OSNOVNA PLAČA'!E295,"")</f>
        <v>0</v>
      </c>
      <c r="R301" s="178"/>
      <c r="AA301" s="157">
        <f>ROW()</f>
        <v>301</v>
      </c>
      <c r="AB301" s="91" t="e">
        <f t="shared" ca="1" si="69"/>
        <v>#N/A</v>
      </c>
      <c r="AC301" s="91" t="e">
        <f t="shared" ca="1" si="26"/>
        <v>#N/A</v>
      </c>
      <c r="AD301" s="92" t="e">
        <f t="shared" ca="1" si="63"/>
        <v>#N/A</v>
      </c>
      <c r="AE301" s="91" t="e">
        <f t="shared" ca="1" si="64"/>
        <v>#N/A</v>
      </c>
      <c r="AF301" s="92" t="e">
        <f t="shared" ca="1" si="65"/>
        <v>#N/A</v>
      </c>
      <c r="AG301" s="91" t="e">
        <f t="shared" ca="1" si="65"/>
        <v>#N/A</v>
      </c>
      <c r="AH301" s="91" t="e">
        <f t="shared" ca="1" si="66"/>
        <v>#N/A</v>
      </c>
      <c r="AI301" s="93" t="e">
        <f t="shared" ca="1" si="67"/>
        <v>#N/A</v>
      </c>
      <c r="AJ301" s="91" t="e">
        <f t="shared" ca="1" si="56"/>
        <v>#N/A</v>
      </c>
      <c r="AK301" s="91" t="e">
        <f t="shared" ca="1" si="68"/>
        <v>#N/A</v>
      </c>
    </row>
    <row r="302" spans="1:37" ht="25.5" customHeight="1" x14ac:dyDescent="0.25">
      <c r="A302" s="51">
        <f>'OSNOVNA PLAČA'!A296</f>
        <v>287</v>
      </c>
      <c r="B302" s="159" t="str">
        <f>IF(LEN('OSNOVNA PLAČA'!B296)&gt;0,'OSNOVNA PLAČA'!B296,"")</f>
        <v>A287</v>
      </c>
      <c r="C302" s="52">
        <f>IF(LEN(B302)&gt;0,'OSNOVNA PLAČA'!C296,"")</f>
        <v>0</v>
      </c>
      <c r="D302" s="54">
        <f>IF(LEN(B302)&gt;0,'OSNOVNA PLAČA'!D296,"")</f>
        <v>0</v>
      </c>
      <c r="E302" s="175">
        <f>IF(LEN(B302)&gt;0,SUM('OBRAČUNANA OSNOVNA PLAČA'!E296:J296),"")</f>
        <v>0</v>
      </c>
      <c r="F302" s="55"/>
      <c r="G302" s="55"/>
      <c r="H302" s="55"/>
      <c r="I302" s="55"/>
      <c r="J302" s="55"/>
      <c r="K302" s="176">
        <f t="shared" si="57"/>
        <v>0</v>
      </c>
      <c r="L302" s="120">
        <f t="shared" si="58"/>
        <v>0</v>
      </c>
      <c r="M302" s="120">
        <f t="shared" si="59"/>
        <v>0</v>
      </c>
      <c r="N302" s="120">
        <f t="shared" si="60"/>
        <v>0</v>
      </c>
      <c r="O302" s="120">
        <f t="shared" si="61"/>
        <v>0</v>
      </c>
      <c r="P302" s="177">
        <f t="shared" si="62"/>
        <v>0</v>
      </c>
      <c r="Q302" s="177">
        <f>IF(LEN(B302)&gt;0,2*'OSNOVNA PLAČA'!E296,"")</f>
        <v>0</v>
      </c>
      <c r="R302" s="178"/>
      <c r="AA302" s="157">
        <f>ROW()</f>
        <v>302</v>
      </c>
      <c r="AB302" s="91" t="e">
        <f t="shared" ca="1" si="69"/>
        <v>#N/A</v>
      </c>
      <c r="AC302" s="91" t="e">
        <f t="shared" ca="1" si="26"/>
        <v>#N/A</v>
      </c>
      <c r="AD302" s="92" t="e">
        <f t="shared" ca="1" si="63"/>
        <v>#N/A</v>
      </c>
      <c r="AE302" s="91" t="e">
        <f t="shared" ca="1" si="64"/>
        <v>#N/A</v>
      </c>
      <c r="AF302" s="92" t="e">
        <f t="shared" ca="1" si="65"/>
        <v>#N/A</v>
      </c>
      <c r="AG302" s="91" t="e">
        <f t="shared" ca="1" si="65"/>
        <v>#N/A</v>
      </c>
      <c r="AH302" s="91" t="e">
        <f t="shared" ca="1" si="66"/>
        <v>#N/A</v>
      </c>
      <c r="AI302" s="93" t="e">
        <f t="shared" ca="1" si="67"/>
        <v>#N/A</v>
      </c>
      <c r="AJ302" s="91" t="e">
        <f t="shared" ca="1" si="56"/>
        <v>#N/A</v>
      </c>
      <c r="AK302" s="91" t="e">
        <f t="shared" ca="1" si="68"/>
        <v>#N/A</v>
      </c>
    </row>
    <row r="303" spans="1:37" ht="25.5" customHeight="1" x14ac:dyDescent="0.25">
      <c r="A303" s="51">
        <f>'OSNOVNA PLAČA'!A297</f>
        <v>288</v>
      </c>
      <c r="B303" s="159" t="str">
        <f>IF(LEN('OSNOVNA PLAČA'!B297)&gt;0,'OSNOVNA PLAČA'!B297,"")</f>
        <v>A288</v>
      </c>
      <c r="C303" s="52">
        <f>IF(LEN(B303)&gt;0,'OSNOVNA PLAČA'!C297,"")</f>
        <v>0</v>
      </c>
      <c r="D303" s="54">
        <f>IF(LEN(B303)&gt;0,'OSNOVNA PLAČA'!D297,"")</f>
        <v>0</v>
      </c>
      <c r="E303" s="175">
        <f>IF(LEN(B303)&gt;0,SUM('OBRAČUNANA OSNOVNA PLAČA'!E297:J297),"")</f>
        <v>0</v>
      </c>
      <c r="F303" s="55"/>
      <c r="G303" s="55"/>
      <c r="H303" s="55"/>
      <c r="I303" s="55"/>
      <c r="J303" s="55"/>
      <c r="K303" s="176">
        <f t="shared" si="57"/>
        <v>0</v>
      </c>
      <c r="L303" s="120">
        <f t="shared" si="58"/>
        <v>0</v>
      </c>
      <c r="M303" s="120">
        <f t="shared" si="59"/>
        <v>0</v>
      </c>
      <c r="N303" s="120">
        <f t="shared" si="60"/>
        <v>0</v>
      </c>
      <c r="O303" s="120">
        <f t="shared" si="61"/>
        <v>0</v>
      </c>
      <c r="P303" s="177">
        <f t="shared" si="62"/>
        <v>0</v>
      </c>
      <c r="Q303" s="177">
        <f>IF(LEN(B303)&gt;0,2*'OSNOVNA PLAČA'!E297,"")</f>
        <v>0</v>
      </c>
      <c r="R303" s="178"/>
      <c r="AA303" s="157">
        <f>ROW()</f>
        <v>303</v>
      </c>
      <c r="AB303" s="91" t="e">
        <f t="shared" ca="1" si="69"/>
        <v>#N/A</v>
      </c>
      <c r="AC303" s="91" t="e">
        <f t="shared" ca="1" si="26"/>
        <v>#N/A</v>
      </c>
      <c r="AD303" s="92" t="e">
        <f t="shared" ca="1" si="63"/>
        <v>#N/A</v>
      </c>
      <c r="AE303" s="91" t="e">
        <f t="shared" ca="1" si="64"/>
        <v>#N/A</v>
      </c>
      <c r="AF303" s="92" t="e">
        <f t="shared" ca="1" si="65"/>
        <v>#N/A</v>
      </c>
      <c r="AG303" s="91" t="e">
        <f t="shared" ca="1" si="65"/>
        <v>#N/A</v>
      </c>
      <c r="AH303" s="91" t="e">
        <f t="shared" ca="1" si="66"/>
        <v>#N/A</v>
      </c>
      <c r="AI303" s="93" t="e">
        <f t="shared" ca="1" si="67"/>
        <v>#N/A</v>
      </c>
      <c r="AJ303" s="91" t="e">
        <f t="shared" ca="1" si="56"/>
        <v>#N/A</v>
      </c>
      <c r="AK303" s="91" t="e">
        <f t="shared" ca="1" si="68"/>
        <v>#N/A</v>
      </c>
    </row>
    <row r="304" spans="1:37" ht="25.5" customHeight="1" x14ac:dyDescent="0.25">
      <c r="A304" s="51">
        <f>'OSNOVNA PLAČA'!A298</f>
        <v>289</v>
      </c>
      <c r="B304" s="159" t="str">
        <f>IF(LEN('OSNOVNA PLAČA'!B298)&gt;0,'OSNOVNA PLAČA'!B298,"")</f>
        <v>A289</v>
      </c>
      <c r="C304" s="52">
        <f>IF(LEN(B304)&gt;0,'OSNOVNA PLAČA'!C298,"")</f>
        <v>0</v>
      </c>
      <c r="D304" s="54">
        <f>IF(LEN(B304)&gt;0,'OSNOVNA PLAČA'!D298,"")</f>
        <v>0</v>
      </c>
      <c r="E304" s="175">
        <f>IF(LEN(B304)&gt;0,SUM('OBRAČUNANA OSNOVNA PLAČA'!E298:J298),"")</f>
        <v>0</v>
      </c>
      <c r="F304" s="55"/>
      <c r="G304" s="55"/>
      <c r="H304" s="55"/>
      <c r="I304" s="55"/>
      <c r="J304" s="55"/>
      <c r="K304" s="176">
        <f t="shared" si="57"/>
        <v>0</v>
      </c>
      <c r="L304" s="120">
        <f t="shared" si="58"/>
        <v>0</v>
      </c>
      <c r="M304" s="120">
        <f t="shared" si="59"/>
        <v>0</v>
      </c>
      <c r="N304" s="120">
        <f t="shared" si="60"/>
        <v>0</v>
      </c>
      <c r="O304" s="120">
        <f t="shared" si="61"/>
        <v>0</v>
      </c>
      <c r="P304" s="177">
        <f t="shared" si="62"/>
        <v>0</v>
      </c>
      <c r="Q304" s="177">
        <f>IF(LEN(B304)&gt;0,2*'OSNOVNA PLAČA'!E298,"")</f>
        <v>0</v>
      </c>
      <c r="R304" s="178"/>
      <c r="AA304" s="157">
        <f>ROW()</f>
        <v>304</v>
      </c>
      <c r="AB304" s="91" t="e">
        <f t="shared" ca="1" si="69"/>
        <v>#N/A</v>
      </c>
      <c r="AC304" s="91" t="e">
        <f t="shared" ca="1" si="26"/>
        <v>#N/A</v>
      </c>
      <c r="AD304" s="92" t="e">
        <f t="shared" ca="1" si="63"/>
        <v>#N/A</v>
      </c>
      <c r="AE304" s="91" t="e">
        <f t="shared" ca="1" si="64"/>
        <v>#N/A</v>
      </c>
      <c r="AF304" s="92" t="e">
        <f t="shared" ca="1" si="65"/>
        <v>#N/A</v>
      </c>
      <c r="AG304" s="91" t="e">
        <f t="shared" ca="1" si="65"/>
        <v>#N/A</v>
      </c>
      <c r="AH304" s="91" t="e">
        <f t="shared" ca="1" si="66"/>
        <v>#N/A</v>
      </c>
      <c r="AI304" s="93" t="e">
        <f t="shared" ca="1" si="67"/>
        <v>#N/A</v>
      </c>
      <c r="AJ304" s="91" t="e">
        <f t="shared" ca="1" si="56"/>
        <v>#N/A</v>
      </c>
      <c r="AK304" s="91" t="e">
        <f t="shared" ca="1" si="68"/>
        <v>#N/A</v>
      </c>
    </row>
    <row r="305" spans="1:37" ht="25.5" customHeight="1" x14ac:dyDescent="0.25">
      <c r="A305" s="51">
        <f>'OSNOVNA PLAČA'!A299</f>
        <v>290</v>
      </c>
      <c r="B305" s="159" t="str">
        <f>IF(LEN('OSNOVNA PLAČA'!B299)&gt;0,'OSNOVNA PLAČA'!B299,"")</f>
        <v>A290</v>
      </c>
      <c r="C305" s="52">
        <f>IF(LEN(B305)&gt;0,'OSNOVNA PLAČA'!C299,"")</f>
        <v>0</v>
      </c>
      <c r="D305" s="54">
        <f>IF(LEN(B305)&gt;0,'OSNOVNA PLAČA'!D299,"")</f>
        <v>0</v>
      </c>
      <c r="E305" s="175">
        <f>IF(LEN(B305)&gt;0,SUM('OBRAČUNANA OSNOVNA PLAČA'!E299:J299),"")</f>
        <v>0</v>
      </c>
      <c r="F305" s="55"/>
      <c r="G305" s="55"/>
      <c r="H305" s="55"/>
      <c r="I305" s="55"/>
      <c r="J305" s="55"/>
      <c r="K305" s="176">
        <f t="shared" si="57"/>
        <v>0</v>
      </c>
      <c r="L305" s="120">
        <f t="shared" si="58"/>
        <v>0</v>
      </c>
      <c r="M305" s="120">
        <f t="shared" si="59"/>
        <v>0</v>
      </c>
      <c r="N305" s="120">
        <f t="shared" si="60"/>
        <v>0</v>
      </c>
      <c r="O305" s="120">
        <f t="shared" si="61"/>
        <v>0</v>
      </c>
      <c r="P305" s="177">
        <f t="shared" si="62"/>
        <v>0</v>
      </c>
      <c r="Q305" s="177">
        <f>IF(LEN(B305)&gt;0,2*'OSNOVNA PLAČA'!E299,"")</f>
        <v>0</v>
      </c>
      <c r="R305" s="178"/>
      <c r="AA305" s="157">
        <f>ROW()</f>
        <v>305</v>
      </c>
      <c r="AB305" s="91" t="e">
        <f t="shared" ca="1" si="69"/>
        <v>#N/A</v>
      </c>
      <c r="AC305" s="91" t="e">
        <f t="shared" ca="1" si="26"/>
        <v>#N/A</v>
      </c>
      <c r="AD305" s="92" t="e">
        <f t="shared" ca="1" si="63"/>
        <v>#N/A</v>
      </c>
      <c r="AE305" s="91" t="e">
        <f t="shared" ca="1" si="64"/>
        <v>#N/A</v>
      </c>
      <c r="AF305" s="92" t="e">
        <f t="shared" ca="1" si="65"/>
        <v>#N/A</v>
      </c>
      <c r="AG305" s="91" t="e">
        <f t="shared" ca="1" si="65"/>
        <v>#N/A</v>
      </c>
      <c r="AH305" s="91" t="e">
        <f t="shared" ca="1" si="66"/>
        <v>#N/A</v>
      </c>
      <c r="AI305" s="93" t="e">
        <f t="shared" ca="1" si="67"/>
        <v>#N/A</v>
      </c>
      <c r="AJ305" s="91" t="e">
        <f t="shared" ca="1" si="56"/>
        <v>#N/A</v>
      </c>
      <c r="AK305" s="91" t="e">
        <f t="shared" ca="1" si="68"/>
        <v>#N/A</v>
      </c>
    </row>
    <row r="306" spans="1:37" ht="25.5" customHeight="1" x14ac:dyDescent="0.25">
      <c r="A306" s="51">
        <f>'OSNOVNA PLAČA'!A300</f>
        <v>291</v>
      </c>
      <c r="B306" s="159" t="str">
        <f>IF(LEN('OSNOVNA PLAČA'!B300)&gt;0,'OSNOVNA PLAČA'!B300,"")</f>
        <v>A291</v>
      </c>
      <c r="C306" s="52">
        <f>IF(LEN(B306)&gt;0,'OSNOVNA PLAČA'!C300,"")</f>
        <v>0</v>
      </c>
      <c r="D306" s="54">
        <f>IF(LEN(B306)&gt;0,'OSNOVNA PLAČA'!D300,"")</f>
        <v>0</v>
      </c>
      <c r="E306" s="175">
        <f>IF(LEN(B306)&gt;0,SUM('OBRAČUNANA OSNOVNA PLAČA'!E300:J300),"")</f>
        <v>0</v>
      </c>
      <c r="F306" s="55"/>
      <c r="G306" s="55"/>
      <c r="H306" s="55"/>
      <c r="I306" s="55"/>
      <c r="J306" s="55"/>
      <c r="K306" s="176">
        <f t="shared" si="57"/>
        <v>0</v>
      </c>
      <c r="L306" s="120">
        <f t="shared" si="58"/>
        <v>0</v>
      </c>
      <c r="M306" s="120">
        <f t="shared" si="59"/>
        <v>0</v>
      </c>
      <c r="N306" s="120">
        <f t="shared" si="60"/>
        <v>0</v>
      </c>
      <c r="O306" s="120">
        <f t="shared" si="61"/>
        <v>0</v>
      </c>
      <c r="P306" s="177">
        <f t="shared" si="62"/>
        <v>0</v>
      </c>
      <c r="Q306" s="177">
        <f>IF(LEN(B306)&gt;0,2*'OSNOVNA PLAČA'!E300,"")</f>
        <v>0</v>
      </c>
      <c r="R306" s="178"/>
      <c r="AA306" s="157">
        <f>ROW()</f>
        <v>306</v>
      </c>
      <c r="AB306" s="91" t="e">
        <f t="shared" ca="1" si="69"/>
        <v>#N/A</v>
      </c>
      <c r="AC306" s="91" t="e">
        <f t="shared" ca="1" si="26"/>
        <v>#N/A</v>
      </c>
      <c r="AD306" s="92" t="e">
        <f t="shared" ca="1" si="63"/>
        <v>#N/A</v>
      </c>
      <c r="AE306" s="91" t="e">
        <f t="shared" ca="1" si="64"/>
        <v>#N/A</v>
      </c>
      <c r="AF306" s="92" t="e">
        <f t="shared" ca="1" si="65"/>
        <v>#N/A</v>
      </c>
      <c r="AG306" s="91" t="e">
        <f t="shared" ca="1" si="65"/>
        <v>#N/A</v>
      </c>
      <c r="AH306" s="91" t="e">
        <f t="shared" ca="1" si="66"/>
        <v>#N/A</v>
      </c>
      <c r="AI306" s="93" t="e">
        <f t="shared" ca="1" si="67"/>
        <v>#N/A</v>
      </c>
      <c r="AJ306" s="91" t="e">
        <f t="shared" ca="1" si="56"/>
        <v>#N/A</v>
      </c>
      <c r="AK306" s="91" t="e">
        <f t="shared" ca="1" si="68"/>
        <v>#N/A</v>
      </c>
    </row>
    <row r="307" spans="1:37" ht="25.5" customHeight="1" x14ac:dyDescent="0.25">
      <c r="A307" s="51">
        <f>'OSNOVNA PLAČA'!A301</f>
        <v>292</v>
      </c>
      <c r="B307" s="159" t="str">
        <f>IF(LEN('OSNOVNA PLAČA'!B301)&gt;0,'OSNOVNA PLAČA'!B301,"")</f>
        <v>A292</v>
      </c>
      <c r="C307" s="52">
        <f>IF(LEN(B307)&gt;0,'OSNOVNA PLAČA'!C301,"")</f>
        <v>0</v>
      </c>
      <c r="D307" s="54">
        <f>IF(LEN(B307)&gt;0,'OSNOVNA PLAČA'!D301,"")</f>
        <v>0</v>
      </c>
      <c r="E307" s="175">
        <f>IF(LEN(B307)&gt;0,SUM('OBRAČUNANA OSNOVNA PLAČA'!E301:J301),"")</f>
        <v>0</v>
      </c>
      <c r="F307" s="55"/>
      <c r="G307" s="55"/>
      <c r="H307" s="55"/>
      <c r="I307" s="55"/>
      <c r="J307" s="55"/>
      <c r="K307" s="176">
        <f t="shared" si="57"/>
        <v>0</v>
      </c>
      <c r="L307" s="120">
        <f t="shared" si="58"/>
        <v>0</v>
      </c>
      <c r="M307" s="120">
        <f t="shared" si="59"/>
        <v>0</v>
      </c>
      <c r="N307" s="120">
        <f t="shared" si="60"/>
        <v>0</v>
      </c>
      <c r="O307" s="120">
        <f t="shared" si="61"/>
        <v>0</v>
      </c>
      <c r="P307" s="177">
        <f t="shared" si="62"/>
        <v>0</v>
      </c>
      <c r="Q307" s="177">
        <f>IF(LEN(B307)&gt;0,2*'OSNOVNA PLAČA'!E301,"")</f>
        <v>0</v>
      </c>
      <c r="R307" s="178"/>
      <c r="AA307" s="157">
        <f>ROW()</f>
        <v>307</v>
      </c>
      <c r="AB307" s="91" t="e">
        <f t="shared" ca="1" si="69"/>
        <v>#N/A</v>
      </c>
      <c r="AC307" s="91" t="e">
        <f t="shared" ca="1" si="26"/>
        <v>#N/A</v>
      </c>
      <c r="AD307" s="92" t="e">
        <f t="shared" ca="1" si="63"/>
        <v>#N/A</v>
      </c>
      <c r="AE307" s="91" t="e">
        <f t="shared" ca="1" si="64"/>
        <v>#N/A</v>
      </c>
      <c r="AF307" s="92" t="e">
        <f t="shared" ca="1" si="65"/>
        <v>#N/A</v>
      </c>
      <c r="AG307" s="91" t="e">
        <f t="shared" ca="1" si="65"/>
        <v>#N/A</v>
      </c>
      <c r="AH307" s="91" t="e">
        <f t="shared" ca="1" si="66"/>
        <v>#N/A</v>
      </c>
      <c r="AI307" s="93" t="e">
        <f t="shared" ca="1" si="67"/>
        <v>#N/A</v>
      </c>
      <c r="AJ307" s="91" t="e">
        <f t="shared" ca="1" si="56"/>
        <v>#N/A</v>
      </c>
      <c r="AK307" s="91" t="e">
        <f t="shared" ca="1" si="68"/>
        <v>#N/A</v>
      </c>
    </row>
    <row r="308" spans="1:37" ht="25.5" customHeight="1" x14ac:dyDescent="0.25">
      <c r="A308" s="51">
        <f>'OSNOVNA PLAČA'!A302</f>
        <v>293</v>
      </c>
      <c r="B308" s="159" t="str">
        <f>IF(LEN('OSNOVNA PLAČA'!B302)&gt;0,'OSNOVNA PLAČA'!B302,"")</f>
        <v>A293</v>
      </c>
      <c r="C308" s="52">
        <f>IF(LEN(B308)&gt;0,'OSNOVNA PLAČA'!C302,"")</f>
        <v>0</v>
      </c>
      <c r="D308" s="54">
        <f>IF(LEN(B308)&gt;0,'OSNOVNA PLAČA'!D302,"")</f>
        <v>0</v>
      </c>
      <c r="E308" s="175">
        <f>IF(LEN(B308)&gt;0,SUM('OBRAČUNANA OSNOVNA PLAČA'!E302:J302),"")</f>
        <v>0</v>
      </c>
      <c r="F308" s="55"/>
      <c r="G308" s="55"/>
      <c r="H308" s="55"/>
      <c r="I308" s="55"/>
      <c r="J308" s="55"/>
      <c r="K308" s="176">
        <f t="shared" si="57"/>
        <v>0</v>
      </c>
      <c r="L308" s="120">
        <f t="shared" si="58"/>
        <v>0</v>
      </c>
      <c r="M308" s="120">
        <f t="shared" si="59"/>
        <v>0</v>
      </c>
      <c r="N308" s="120">
        <f t="shared" si="60"/>
        <v>0</v>
      </c>
      <c r="O308" s="120">
        <f t="shared" si="61"/>
        <v>0</v>
      </c>
      <c r="P308" s="177">
        <f t="shared" si="62"/>
        <v>0</v>
      </c>
      <c r="Q308" s="177">
        <f>IF(LEN(B308)&gt;0,2*'OSNOVNA PLAČA'!E302,"")</f>
        <v>0</v>
      </c>
      <c r="R308" s="178"/>
      <c r="AA308" s="157">
        <f>ROW()</f>
        <v>308</v>
      </c>
      <c r="AB308" s="91" t="e">
        <f t="shared" ca="1" si="69"/>
        <v>#N/A</v>
      </c>
      <c r="AC308" s="91" t="e">
        <f t="shared" ca="1" si="26"/>
        <v>#N/A</v>
      </c>
      <c r="AD308" s="92" t="e">
        <f t="shared" ca="1" si="63"/>
        <v>#N/A</v>
      </c>
      <c r="AE308" s="91" t="e">
        <f t="shared" ca="1" si="64"/>
        <v>#N/A</v>
      </c>
      <c r="AF308" s="92" t="e">
        <f t="shared" ca="1" si="65"/>
        <v>#N/A</v>
      </c>
      <c r="AG308" s="91" t="e">
        <f t="shared" ca="1" si="65"/>
        <v>#N/A</v>
      </c>
      <c r="AH308" s="91" t="e">
        <f t="shared" ca="1" si="66"/>
        <v>#N/A</v>
      </c>
      <c r="AI308" s="93" t="e">
        <f t="shared" ca="1" si="67"/>
        <v>#N/A</v>
      </c>
      <c r="AJ308" s="91" t="e">
        <f t="shared" ca="1" si="56"/>
        <v>#N/A</v>
      </c>
      <c r="AK308" s="91" t="e">
        <f t="shared" ca="1" si="68"/>
        <v>#N/A</v>
      </c>
    </row>
    <row r="309" spans="1:37" ht="25.5" customHeight="1" x14ac:dyDescent="0.25">
      <c r="A309" s="51">
        <f>'OSNOVNA PLAČA'!A303</f>
        <v>294</v>
      </c>
      <c r="B309" s="159" t="str">
        <f>IF(LEN('OSNOVNA PLAČA'!B303)&gt;0,'OSNOVNA PLAČA'!B303,"")</f>
        <v>A294</v>
      </c>
      <c r="C309" s="52">
        <f>IF(LEN(B309)&gt;0,'OSNOVNA PLAČA'!C303,"")</f>
        <v>0</v>
      </c>
      <c r="D309" s="54">
        <f>IF(LEN(B309)&gt;0,'OSNOVNA PLAČA'!D303,"")</f>
        <v>0</v>
      </c>
      <c r="E309" s="175">
        <f>IF(LEN(B309)&gt;0,SUM('OBRAČUNANA OSNOVNA PLAČA'!E303:J303),"")</f>
        <v>0</v>
      </c>
      <c r="F309" s="55"/>
      <c r="G309" s="55"/>
      <c r="H309" s="55"/>
      <c r="I309" s="55"/>
      <c r="J309" s="55"/>
      <c r="K309" s="176">
        <f t="shared" si="57"/>
        <v>0</v>
      </c>
      <c r="L309" s="120">
        <f t="shared" si="58"/>
        <v>0</v>
      </c>
      <c r="M309" s="120">
        <f t="shared" si="59"/>
        <v>0</v>
      </c>
      <c r="N309" s="120">
        <f t="shared" si="60"/>
        <v>0</v>
      </c>
      <c r="O309" s="120">
        <f t="shared" si="61"/>
        <v>0</v>
      </c>
      <c r="P309" s="177">
        <f t="shared" si="62"/>
        <v>0</v>
      </c>
      <c r="Q309" s="177">
        <f>IF(LEN(B309)&gt;0,2*'OSNOVNA PLAČA'!E303,"")</f>
        <v>0</v>
      </c>
      <c r="R309" s="178"/>
      <c r="AA309" s="157">
        <f>ROW()</f>
        <v>309</v>
      </c>
      <c r="AB309" s="91" t="e">
        <f t="shared" ca="1" si="69"/>
        <v>#N/A</v>
      </c>
      <c r="AC309" s="91" t="e">
        <f t="shared" ca="1" si="26"/>
        <v>#N/A</v>
      </c>
      <c r="AD309" s="92" t="e">
        <f t="shared" ca="1" si="63"/>
        <v>#N/A</v>
      </c>
      <c r="AE309" s="91" t="e">
        <f t="shared" ca="1" si="64"/>
        <v>#N/A</v>
      </c>
      <c r="AF309" s="92" t="e">
        <f t="shared" ca="1" si="65"/>
        <v>#N/A</v>
      </c>
      <c r="AG309" s="91" t="e">
        <f t="shared" ca="1" si="65"/>
        <v>#N/A</v>
      </c>
      <c r="AH309" s="91" t="e">
        <f t="shared" ca="1" si="66"/>
        <v>#N/A</v>
      </c>
      <c r="AI309" s="93" t="e">
        <f t="shared" ca="1" si="67"/>
        <v>#N/A</v>
      </c>
      <c r="AJ309" s="91" t="e">
        <f t="shared" ca="1" si="56"/>
        <v>#N/A</v>
      </c>
      <c r="AK309" s="91" t="e">
        <f t="shared" ca="1" si="68"/>
        <v>#N/A</v>
      </c>
    </row>
    <row r="310" spans="1:37" ht="25.5" customHeight="1" x14ac:dyDescent="0.25">
      <c r="A310" s="51">
        <f>'OSNOVNA PLAČA'!A304</f>
        <v>295</v>
      </c>
      <c r="B310" s="159" t="str">
        <f>IF(LEN('OSNOVNA PLAČA'!B304)&gt;0,'OSNOVNA PLAČA'!B304,"")</f>
        <v>A295</v>
      </c>
      <c r="C310" s="52">
        <f>IF(LEN(B310)&gt;0,'OSNOVNA PLAČA'!C304,"")</f>
        <v>0</v>
      </c>
      <c r="D310" s="54">
        <f>IF(LEN(B310)&gt;0,'OSNOVNA PLAČA'!D304,"")</f>
        <v>0</v>
      </c>
      <c r="E310" s="175">
        <f>IF(LEN(B310)&gt;0,SUM('OBRAČUNANA OSNOVNA PLAČA'!E304:J304),"")</f>
        <v>0</v>
      </c>
      <c r="F310" s="55"/>
      <c r="G310" s="55"/>
      <c r="H310" s="55"/>
      <c r="I310" s="55"/>
      <c r="J310" s="55"/>
      <c r="K310" s="176">
        <f t="shared" si="57"/>
        <v>0</v>
      </c>
      <c r="L310" s="120">
        <f t="shared" si="58"/>
        <v>0</v>
      </c>
      <c r="M310" s="120">
        <f t="shared" si="59"/>
        <v>0</v>
      </c>
      <c r="N310" s="120">
        <f t="shared" si="60"/>
        <v>0</v>
      </c>
      <c r="O310" s="120">
        <f t="shared" si="61"/>
        <v>0</v>
      </c>
      <c r="P310" s="177">
        <f t="shared" si="62"/>
        <v>0</v>
      </c>
      <c r="Q310" s="177">
        <f>IF(LEN(B310)&gt;0,2*'OSNOVNA PLAČA'!E304,"")</f>
        <v>0</v>
      </c>
      <c r="R310" s="178"/>
      <c r="AA310" s="157">
        <f>ROW()</f>
        <v>310</v>
      </c>
      <c r="AB310" s="91" t="e">
        <f t="shared" ca="1" si="69"/>
        <v>#N/A</v>
      </c>
      <c r="AC310" s="91" t="e">
        <f t="shared" ca="1" si="26"/>
        <v>#N/A</v>
      </c>
      <c r="AD310" s="92" t="e">
        <f t="shared" ca="1" si="63"/>
        <v>#N/A</v>
      </c>
      <c r="AE310" s="91" t="e">
        <f t="shared" ca="1" si="64"/>
        <v>#N/A</v>
      </c>
      <c r="AF310" s="92" t="e">
        <f t="shared" ca="1" si="65"/>
        <v>#N/A</v>
      </c>
      <c r="AG310" s="91" t="e">
        <f t="shared" ca="1" si="65"/>
        <v>#N/A</v>
      </c>
      <c r="AH310" s="91" t="e">
        <f t="shared" ca="1" si="66"/>
        <v>#N/A</v>
      </c>
      <c r="AI310" s="93" t="e">
        <f t="shared" ca="1" si="67"/>
        <v>#N/A</v>
      </c>
      <c r="AJ310" s="91" t="e">
        <f t="shared" ca="1" si="56"/>
        <v>#N/A</v>
      </c>
      <c r="AK310" s="91" t="e">
        <f t="shared" ca="1" si="68"/>
        <v>#N/A</v>
      </c>
    </row>
    <row r="311" spans="1:37" ht="25.5" customHeight="1" x14ac:dyDescent="0.25">
      <c r="A311" s="51">
        <f>'OSNOVNA PLAČA'!A305</f>
        <v>296</v>
      </c>
      <c r="B311" s="159" t="str">
        <f>IF(LEN('OSNOVNA PLAČA'!B305)&gt;0,'OSNOVNA PLAČA'!B305,"")</f>
        <v>A296</v>
      </c>
      <c r="C311" s="52">
        <f>IF(LEN(B311)&gt;0,'OSNOVNA PLAČA'!C305,"")</f>
        <v>0</v>
      </c>
      <c r="D311" s="54">
        <f>IF(LEN(B311)&gt;0,'OSNOVNA PLAČA'!D305,"")</f>
        <v>0</v>
      </c>
      <c r="E311" s="175">
        <f>IF(LEN(B311)&gt;0,SUM('OBRAČUNANA OSNOVNA PLAČA'!E305:J305),"")</f>
        <v>0</v>
      </c>
      <c r="F311" s="55"/>
      <c r="G311" s="55"/>
      <c r="H311" s="55"/>
      <c r="I311" s="55"/>
      <c r="J311" s="55"/>
      <c r="K311" s="176">
        <f t="shared" si="57"/>
        <v>0</v>
      </c>
      <c r="L311" s="120">
        <f t="shared" si="58"/>
        <v>0</v>
      </c>
      <c r="M311" s="120">
        <f t="shared" si="59"/>
        <v>0</v>
      </c>
      <c r="N311" s="120">
        <f t="shared" si="60"/>
        <v>0</v>
      </c>
      <c r="O311" s="120">
        <f t="shared" si="61"/>
        <v>0</v>
      </c>
      <c r="P311" s="177">
        <f t="shared" si="62"/>
        <v>0</v>
      </c>
      <c r="Q311" s="177">
        <f>IF(LEN(B311)&gt;0,2*'OSNOVNA PLAČA'!E305,"")</f>
        <v>0</v>
      </c>
      <c r="R311" s="178"/>
      <c r="AA311" s="157">
        <f>ROW()</f>
        <v>311</v>
      </c>
      <c r="AB311" s="91" t="e">
        <f t="shared" ca="1" si="69"/>
        <v>#N/A</v>
      </c>
      <c r="AC311" s="91" t="e">
        <f t="shared" ca="1" si="26"/>
        <v>#N/A</v>
      </c>
      <c r="AD311" s="92" t="e">
        <f t="shared" ca="1" si="63"/>
        <v>#N/A</v>
      </c>
      <c r="AE311" s="91" t="e">
        <f t="shared" ca="1" si="64"/>
        <v>#N/A</v>
      </c>
      <c r="AF311" s="92" t="e">
        <f t="shared" ca="1" si="65"/>
        <v>#N/A</v>
      </c>
      <c r="AG311" s="91" t="e">
        <f t="shared" ca="1" si="65"/>
        <v>#N/A</v>
      </c>
      <c r="AH311" s="91" t="e">
        <f t="shared" ca="1" si="66"/>
        <v>#N/A</v>
      </c>
      <c r="AI311" s="93" t="e">
        <f t="shared" ca="1" si="67"/>
        <v>#N/A</v>
      </c>
      <c r="AJ311" s="91" t="e">
        <f t="shared" ca="1" si="56"/>
        <v>#N/A</v>
      </c>
      <c r="AK311" s="91" t="e">
        <f t="shared" ca="1" si="68"/>
        <v>#N/A</v>
      </c>
    </row>
    <row r="312" spans="1:37" ht="25.5" customHeight="1" x14ac:dyDescent="0.25">
      <c r="A312" s="51">
        <f>'OSNOVNA PLAČA'!A306</f>
        <v>297</v>
      </c>
      <c r="B312" s="159" t="str">
        <f>IF(LEN('OSNOVNA PLAČA'!B306)&gt;0,'OSNOVNA PLAČA'!B306,"")</f>
        <v>A297</v>
      </c>
      <c r="C312" s="52">
        <f>IF(LEN(B312)&gt;0,'OSNOVNA PLAČA'!C306,"")</f>
        <v>0</v>
      </c>
      <c r="D312" s="54">
        <f>IF(LEN(B312)&gt;0,'OSNOVNA PLAČA'!D306,"")</f>
        <v>0</v>
      </c>
      <c r="E312" s="175">
        <f>IF(LEN(B312)&gt;0,SUM('OBRAČUNANA OSNOVNA PLAČA'!E306:J306),"")</f>
        <v>0</v>
      </c>
      <c r="F312" s="55"/>
      <c r="G312" s="55"/>
      <c r="H312" s="55"/>
      <c r="I312" s="55"/>
      <c r="J312" s="55"/>
      <c r="K312" s="176">
        <f t="shared" si="57"/>
        <v>0</v>
      </c>
      <c r="L312" s="120">
        <f t="shared" si="58"/>
        <v>0</v>
      </c>
      <c r="M312" s="120">
        <f t="shared" si="59"/>
        <v>0</v>
      </c>
      <c r="N312" s="120">
        <f t="shared" si="60"/>
        <v>0</v>
      </c>
      <c r="O312" s="120">
        <f t="shared" si="61"/>
        <v>0</v>
      </c>
      <c r="P312" s="177">
        <f t="shared" si="62"/>
        <v>0</v>
      </c>
      <c r="Q312" s="177">
        <f>IF(LEN(B312)&gt;0,2*'OSNOVNA PLAČA'!E306,"")</f>
        <v>0</v>
      </c>
      <c r="R312" s="178"/>
      <c r="AA312" s="157">
        <f>ROW()</f>
        <v>312</v>
      </c>
      <c r="AB312" s="91" t="e">
        <f t="shared" ca="1" si="69"/>
        <v>#N/A</v>
      </c>
      <c r="AC312" s="91" t="e">
        <f t="shared" ca="1" si="26"/>
        <v>#N/A</v>
      </c>
      <c r="AD312" s="92" t="e">
        <f t="shared" ca="1" si="63"/>
        <v>#N/A</v>
      </c>
      <c r="AE312" s="91" t="e">
        <f t="shared" ca="1" si="64"/>
        <v>#N/A</v>
      </c>
      <c r="AF312" s="92" t="e">
        <f t="shared" ca="1" si="65"/>
        <v>#N/A</v>
      </c>
      <c r="AG312" s="91" t="e">
        <f t="shared" ca="1" si="65"/>
        <v>#N/A</v>
      </c>
      <c r="AH312" s="91" t="e">
        <f t="shared" ca="1" si="66"/>
        <v>#N/A</v>
      </c>
      <c r="AI312" s="93" t="e">
        <f t="shared" ca="1" si="67"/>
        <v>#N/A</v>
      </c>
      <c r="AJ312" s="91" t="e">
        <f t="shared" ca="1" si="56"/>
        <v>#N/A</v>
      </c>
      <c r="AK312" s="91" t="e">
        <f t="shared" ca="1" si="68"/>
        <v>#N/A</v>
      </c>
    </row>
    <row r="313" spans="1:37" ht="25.5" customHeight="1" x14ac:dyDescent="0.25">
      <c r="A313" s="51">
        <f>'OSNOVNA PLAČA'!A307</f>
        <v>298</v>
      </c>
      <c r="B313" s="159" t="str">
        <f>IF(LEN('OSNOVNA PLAČA'!B307)&gt;0,'OSNOVNA PLAČA'!B307,"")</f>
        <v>A298</v>
      </c>
      <c r="C313" s="52">
        <f>IF(LEN(B313)&gt;0,'OSNOVNA PLAČA'!C307,"")</f>
        <v>0</v>
      </c>
      <c r="D313" s="54">
        <f>IF(LEN(B313)&gt;0,'OSNOVNA PLAČA'!D307,"")</f>
        <v>0</v>
      </c>
      <c r="E313" s="175">
        <f>IF(LEN(B313)&gt;0,SUM('OBRAČUNANA OSNOVNA PLAČA'!E307:J307),"")</f>
        <v>0</v>
      </c>
      <c r="F313" s="55"/>
      <c r="G313" s="55"/>
      <c r="H313" s="55"/>
      <c r="I313" s="55"/>
      <c r="J313" s="55"/>
      <c r="K313" s="176">
        <f t="shared" si="57"/>
        <v>0</v>
      </c>
      <c r="L313" s="120">
        <f t="shared" si="58"/>
        <v>0</v>
      </c>
      <c r="M313" s="120">
        <f t="shared" si="59"/>
        <v>0</v>
      </c>
      <c r="N313" s="120">
        <f t="shared" si="60"/>
        <v>0</v>
      </c>
      <c r="O313" s="120">
        <f t="shared" si="61"/>
        <v>0</v>
      </c>
      <c r="P313" s="177">
        <f t="shared" si="62"/>
        <v>0</v>
      </c>
      <c r="Q313" s="177">
        <f>IF(LEN(B313)&gt;0,2*'OSNOVNA PLAČA'!E307,"")</f>
        <v>0</v>
      </c>
      <c r="R313" s="178"/>
      <c r="AA313" s="157">
        <f>ROW()</f>
        <v>313</v>
      </c>
      <c r="AB313" s="91" t="e">
        <f t="shared" ca="1" si="69"/>
        <v>#N/A</v>
      </c>
      <c r="AC313" s="91" t="e">
        <f t="shared" ca="1" si="26"/>
        <v>#N/A</v>
      </c>
      <c r="AD313" s="92" t="e">
        <f t="shared" ca="1" si="63"/>
        <v>#N/A</v>
      </c>
      <c r="AE313" s="91" t="e">
        <f t="shared" ca="1" si="64"/>
        <v>#N/A</v>
      </c>
      <c r="AF313" s="92" t="e">
        <f t="shared" ca="1" si="65"/>
        <v>#N/A</v>
      </c>
      <c r="AG313" s="91" t="e">
        <f t="shared" ca="1" si="65"/>
        <v>#N/A</v>
      </c>
      <c r="AH313" s="91" t="e">
        <f t="shared" ca="1" si="66"/>
        <v>#N/A</v>
      </c>
      <c r="AI313" s="93" t="e">
        <f t="shared" ca="1" si="67"/>
        <v>#N/A</v>
      </c>
      <c r="AJ313" s="91" t="e">
        <f t="shared" ca="1" si="56"/>
        <v>#N/A</v>
      </c>
      <c r="AK313" s="91" t="e">
        <f t="shared" ca="1" si="68"/>
        <v>#N/A</v>
      </c>
    </row>
    <row r="314" spans="1:37" ht="25.5" customHeight="1" x14ac:dyDescent="0.25">
      <c r="A314" s="51">
        <f>'OSNOVNA PLAČA'!A308</f>
        <v>299</v>
      </c>
      <c r="B314" s="159" t="str">
        <f>IF(LEN('OSNOVNA PLAČA'!B308)&gt;0,'OSNOVNA PLAČA'!B308,"")</f>
        <v>A299</v>
      </c>
      <c r="C314" s="52">
        <f>IF(LEN(B314)&gt;0,'OSNOVNA PLAČA'!C308,"")</f>
        <v>0</v>
      </c>
      <c r="D314" s="54">
        <f>IF(LEN(B314)&gt;0,'OSNOVNA PLAČA'!D308,"")</f>
        <v>0</v>
      </c>
      <c r="E314" s="175">
        <f>IF(LEN(B314)&gt;0,SUM('OBRAČUNANA OSNOVNA PLAČA'!E308:J308),"")</f>
        <v>0</v>
      </c>
      <c r="F314" s="55"/>
      <c r="G314" s="55"/>
      <c r="H314" s="55"/>
      <c r="I314" s="55"/>
      <c r="J314" s="55"/>
      <c r="K314" s="176">
        <f t="shared" si="57"/>
        <v>0</v>
      </c>
      <c r="L314" s="120">
        <f t="shared" si="58"/>
        <v>0</v>
      </c>
      <c r="M314" s="120">
        <f t="shared" si="59"/>
        <v>0</v>
      </c>
      <c r="N314" s="120">
        <f t="shared" si="60"/>
        <v>0</v>
      </c>
      <c r="O314" s="120">
        <f t="shared" si="61"/>
        <v>0</v>
      </c>
      <c r="P314" s="177">
        <f t="shared" si="62"/>
        <v>0</v>
      </c>
      <c r="Q314" s="177">
        <f>IF(LEN(B314)&gt;0,2*'OSNOVNA PLAČA'!E308,"")</f>
        <v>0</v>
      </c>
      <c r="R314" s="178"/>
      <c r="AA314" s="157">
        <f>ROW()</f>
        <v>314</v>
      </c>
      <c r="AB314" s="91" t="e">
        <f t="shared" ca="1" si="69"/>
        <v>#N/A</v>
      </c>
      <c r="AC314" s="91" t="e">
        <f t="shared" ref="AC314:AC568" ca="1" si="70">IF($AN$3=1,(INDIRECT( "'" &amp; $AC$2 &amp; "'!F" &amp; TEXT($AA314-6,0))*2/12+INDIRECT( "'" &amp; $AC$2 &amp; "'!G" &amp; TEXT($AA314-6,0))*10/12)*2,INDIRECT( "'" &amp; $AN$2 &amp; "'!Q" &amp; TEXT($AA314,0)))</f>
        <v>#N/A</v>
      </c>
      <c r="AD314" s="92" t="e">
        <f t="shared" ca="1" si="63"/>
        <v>#N/A</v>
      </c>
      <c r="AE314" s="91" t="e">
        <f t="shared" ca="1" si="64"/>
        <v>#N/A</v>
      </c>
      <c r="AF314" s="92" t="e">
        <f t="shared" ca="1" si="65"/>
        <v>#N/A</v>
      </c>
      <c r="AG314" s="91" t="e">
        <f t="shared" ca="1" si="65"/>
        <v>#N/A</v>
      </c>
      <c r="AH314" s="91" t="e">
        <f t="shared" ca="1" si="66"/>
        <v>#N/A</v>
      </c>
      <c r="AI314" s="93" t="e">
        <f t="shared" ca="1" si="67"/>
        <v>#N/A</v>
      </c>
      <c r="AJ314" s="91" t="e">
        <f t="shared" ca="1" si="56"/>
        <v>#N/A</v>
      </c>
      <c r="AK314" s="91" t="e">
        <f t="shared" ca="1" si="68"/>
        <v>#N/A</v>
      </c>
    </row>
    <row r="315" spans="1:37" ht="25.5" customHeight="1" x14ac:dyDescent="0.25">
      <c r="A315" s="51">
        <f>'OSNOVNA PLAČA'!A309</f>
        <v>300</v>
      </c>
      <c r="B315" s="159" t="str">
        <f>IF(LEN('OSNOVNA PLAČA'!B309)&gt;0,'OSNOVNA PLAČA'!B309,"")</f>
        <v>A300</v>
      </c>
      <c r="C315" s="52">
        <f>IF(LEN(B315)&gt;0,'OSNOVNA PLAČA'!C309,"")</f>
        <v>0</v>
      </c>
      <c r="D315" s="54">
        <f>IF(LEN(B315)&gt;0,'OSNOVNA PLAČA'!D309,"")</f>
        <v>0</v>
      </c>
      <c r="E315" s="175">
        <f>IF(LEN(B315)&gt;0,SUM('OBRAČUNANA OSNOVNA PLAČA'!E309:J309),"")</f>
        <v>0</v>
      </c>
      <c r="F315" s="55"/>
      <c r="G315" s="55"/>
      <c r="H315" s="55"/>
      <c r="I315" s="55"/>
      <c r="J315" s="55"/>
      <c r="K315" s="176">
        <f t="shared" si="57"/>
        <v>0</v>
      </c>
      <c r="L315" s="120">
        <f t="shared" si="58"/>
        <v>0</v>
      </c>
      <c r="M315" s="120">
        <f t="shared" si="59"/>
        <v>0</v>
      </c>
      <c r="N315" s="120">
        <f t="shared" si="60"/>
        <v>0</v>
      </c>
      <c r="O315" s="120">
        <f t="shared" si="61"/>
        <v>0</v>
      </c>
      <c r="P315" s="177">
        <f t="shared" si="62"/>
        <v>0</v>
      </c>
      <c r="Q315" s="177">
        <f>IF(LEN(B315)&gt;0,2*'OSNOVNA PLAČA'!E309,"")</f>
        <v>0</v>
      </c>
      <c r="R315" s="178"/>
      <c r="AA315" s="157">
        <f>ROW()</f>
        <v>315</v>
      </c>
      <c r="AB315" s="91" t="e">
        <f t="shared" ca="1" si="69"/>
        <v>#N/A</v>
      </c>
      <c r="AC315" s="91" t="e">
        <f t="shared" ca="1" si="70"/>
        <v>#N/A</v>
      </c>
      <c r="AD315" s="92" t="e">
        <f t="shared" ca="1" si="63"/>
        <v>#N/A</v>
      </c>
      <c r="AE315" s="91" t="e">
        <f t="shared" ca="1" si="64"/>
        <v>#N/A</v>
      </c>
      <c r="AF315" s="92" t="e">
        <f t="shared" ca="1" si="65"/>
        <v>#N/A</v>
      </c>
      <c r="AG315" s="91" t="e">
        <f t="shared" ca="1" si="65"/>
        <v>#N/A</v>
      </c>
      <c r="AH315" s="91" t="e">
        <f t="shared" ca="1" si="66"/>
        <v>#N/A</v>
      </c>
      <c r="AI315" s="93" t="e">
        <f t="shared" ca="1" si="67"/>
        <v>#N/A</v>
      </c>
      <c r="AJ315" s="91" t="e">
        <f t="shared" ca="1" si="56"/>
        <v>#N/A</v>
      </c>
      <c r="AK315" s="91" t="e">
        <f t="shared" ca="1" si="68"/>
        <v>#N/A</v>
      </c>
    </row>
    <row r="316" spans="1:37" ht="25.5" customHeight="1" x14ac:dyDescent="0.25">
      <c r="A316" s="51">
        <f>'OSNOVNA PLAČA'!A310</f>
        <v>301</v>
      </c>
      <c r="B316" s="159" t="str">
        <f>IF(LEN('OSNOVNA PLAČA'!B310)&gt;0,'OSNOVNA PLAČA'!B310,"")</f>
        <v>A301</v>
      </c>
      <c r="C316" s="52">
        <f>IF(LEN(B316)&gt;0,'OSNOVNA PLAČA'!C310,"")</f>
        <v>0</v>
      </c>
      <c r="D316" s="54">
        <f>IF(LEN(B316)&gt;0,'OSNOVNA PLAČA'!D310,"")</f>
        <v>0</v>
      </c>
      <c r="E316" s="175">
        <f>IF(LEN(B316)&gt;0,SUM('OBRAČUNANA OSNOVNA PLAČA'!E310:J310),"")</f>
        <v>0</v>
      </c>
      <c r="F316" s="55"/>
      <c r="G316" s="55"/>
      <c r="H316" s="55"/>
      <c r="I316" s="55"/>
      <c r="J316" s="55"/>
      <c r="K316" s="176">
        <f t="shared" si="57"/>
        <v>0</v>
      </c>
      <c r="L316" s="120">
        <f t="shared" si="58"/>
        <v>0</v>
      </c>
      <c r="M316" s="120">
        <f t="shared" si="59"/>
        <v>0</v>
      </c>
      <c r="N316" s="120">
        <f t="shared" si="60"/>
        <v>0</v>
      </c>
      <c r="O316" s="120">
        <f t="shared" si="61"/>
        <v>0</v>
      </c>
      <c r="P316" s="177">
        <f t="shared" si="62"/>
        <v>0</v>
      </c>
      <c r="Q316" s="177">
        <f>IF(LEN(B316)&gt;0,2*'OSNOVNA PLAČA'!E310,"")</f>
        <v>0</v>
      </c>
      <c r="R316" s="178"/>
      <c r="AA316" s="157">
        <f>ROW()</f>
        <v>316</v>
      </c>
      <c r="AB316" s="91" t="e">
        <f t="shared" ca="1" si="69"/>
        <v>#N/A</v>
      </c>
      <c r="AC316" s="91" t="e">
        <f t="shared" ca="1" si="70"/>
        <v>#N/A</v>
      </c>
      <c r="AD316" s="92" t="e">
        <f t="shared" ca="1" si="63"/>
        <v>#N/A</v>
      </c>
      <c r="AE316" s="91" t="e">
        <f t="shared" ca="1" si="64"/>
        <v>#N/A</v>
      </c>
      <c r="AF316" s="92" t="e">
        <f t="shared" ca="1" si="65"/>
        <v>#N/A</v>
      </c>
      <c r="AG316" s="91" t="e">
        <f t="shared" ca="1" si="65"/>
        <v>#N/A</v>
      </c>
      <c r="AH316" s="91" t="e">
        <f t="shared" ca="1" si="66"/>
        <v>#N/A</v>
      </c>
      <c r="AI316" s="93" t="e">
        <f t="shared" ca="1" si="67"/>
        <v>#N/A</v>
      </c>
      <c r="AJ316" s="91" t="e">
        <f t="shared" ca="1" si="56"/>
        <v>#N/A</v>
      </c>
      <c r="AK316" s="91" t="e">
        <f t="shared" ca="1" si="68"/>
        <v>#N/A</v>
      </c>
    </row>
    <row r="317" spans="1:37" ht="25.5" customHeight="1" x14ac:dyDescent="0.25">
      <c r="A317" s="51">
        <f>'OSNOVNA PLAČA'!A311</f>
        <v>302</v>
      </c>
      <c r="B317" s="159" t="str">
        <f>IF(LEN('OSNOVNA PLAČA'!B311)&gt;0,'OSNOVNA PLAČA'!B311,"")</f>
        <v>A302</v>
      </c>
      <c r="C317" s="52">
        <f>IF(LEN(B317)&gt;0,'OSNOVNA PLAČA'!C311,"")</f>
        <v>0</v>
      </c>
      <c r="D317" s="54">
        <f>IF(LEN(B317)&gt;0,'OSNOVNA PLAČA'!D311,"")</f>
        <v>0</v>
      </c>
      <c r="E317" s="175">
        <f>IF(LEN(B317)&gt;0,SUM('OBRAČUNANA OSNOVNA PLAČA'!E311:J311),"")</f>
        <v>0</v>
      </c>
      <c r="F317" s="55"/>
      <c r="G317" s="55"/>
      <c r="H317" s="55"/>
      <c r="I317" s="55"/>
      <c r="J317" s="55"/>
      <c r="K317" s="176">
        <f t="shared" si="57"/>
        <v>0</v>
      </c>
      <c r="L317" s="120">
        <f t="shared" si="58"/>
        <v>0</v>
      </c>
      <c r="M317" s="120">
        <f t="shared" si="59"/>
        <v>0</v>
      </c>
      <c r="N317" s="120">
        <f t="shared" si="60"/>
        <v>0</v>
      </c>
      <c r="O317" s="120">
        <f t="shared" si="61"/>
        <v>0</v>
      </c>
      <c r="P317" s="177">
        <f t="shared" si="62"/>
        <v>0</v>
      </c>
      <c r="Q317" s="177">
        <f>IF(LEN(B317)&gt;0,2*'OSNOVNA PLAČA'!E311,"")</f>
        <v>0</v>
      </c>
      <c r="R317" s="178"/>
      <c r="AA317" s="157">
        <f>ROW()</f>
        <v>317</v>
      </c>
      <c r="AB317" s="91" t="e">
        <f t="shared" ca="1" si="69"/>
        <v>#N/A</v>
      </c>
      <c r="AC317" s="91" t="e">
        <f t="shared" ca="1" si="70"/>
        <v>#N/A</v>
      </c>
      <c r="AD317" s="92" t="e">
        <f t="shared" ca="1" si="63"/>
        <v>#N/A</v>
      </c>
      <c r="AE317" s="91" t="e">
        <f t="shared" ca="1" si="64"/>
        <v>#N/A</v>
      </c>
      <c r="AF317" s="92" t="e">
        <f t="shared" ca="1" si="65"/>
        <v>#N/A</v>
      </c>
      <c r="AG317" s="91" t="e">
        <f t="shared" ca="1" si="65"/>
        <v>#N/A</v>
      </c>
      <c r="AH317" s="91" t="e">
        <f t="shared" ca="1" si="66"/>
        <v>#N/A</v>
      </c>
      <c r="AI317" s="93" t="e">
        <f t="shared" ca="1" si="67"/>
        <v>#N/A</v>
      </c>
      <c r="AJ317" s="91" t="e">
        <f t="shared" ca="1" si="56"/>
        <v>#N/A</v>
      </c>
      <c r="AK317" s="91" t="e">
        <f t="shared" ca="1" si="68"/>
        <v>#N/A</v>
      </c>
    </row>
    <row r="318" spans="1:37" ht="25.5" customHeight="1" x14ac:dyDescent="0.25">
      <c r="A318" s="51">
        <f>'OSNOVNA PLAČA'!A312</f>
        <v>303</v>
      </c>
      <c r="B318" s="159" t="str">
        <f>IF(LEN('OSNOVNA PLAČA'!B312)&gt;0,'OSNOVNA PLAČA'!B312,"")</f>
        <v>A303</v>
      </c>
      <c r="C318" s="52">
        <f>IF(LEN(B318)&gt;0,'OSNOVNA PLAČA'!C312,"")</f>
        <v>0</v>
      </c>
      <c r="D318" s="54">
        <f>IF(LEN(B318)&gt;0,'OSNOVNA PLAČA'!D312,"")</f>
        <v>0</v>
      </c>
      <c r="E318" s="175">
        <f>IF(LEN(B318)&gt;0,SUM('OBRAČUNANA OSNOVNA PLAČA'!E312:J312),"")</f>
        <v>0</v>
      </c>
      <c r="F318" s="55"/>
      <c r="G318" s="55"/>
      <c r="H318" s="55"/>
      <c r="I318" s="55"/>
      <c r="J318" s="55"/>
      <c r="K318" s="176">
        <f t="shared" si="57"/>
        <v>0</v>
      </c>
      <c r="L318" s="120">
        <f t="shared" si="58"/>
        <v>0</v>
      </c>
      <c r="M318" s="120">
        <f t="shared" si="59"/>
        <v>0</v>
      </c>
      <c r="N318" s="120">
        <f t="shared" si="60"/>
        <v>0</v>
      </c>
      <c r="O318" s="120">
        <f t="shared" si="61"/>
        <v>0</v>
      </c>
      <c r="P318" s="177">
        <f t="shared" si="62"/>
        <v>0</v>
      </c>
      <c r="Q318" s="177">
        <f>IF(LEN(B318)&gt;0,2*'OSNOVNA PLAČA'!E312,"")</f>
        <v>0</v>
      </c>
      <c r="R318" s="178"/>
      <c r="AA318" s="157">
        <f>ROW()</f>
        <v>318</v>
      </c>
      <c r="AB318" s="91" t="e">
        <f t="shared" ca="1" si="69"/>
        <v>#N/A</v>
      </c>
      <c r="AC318" s="91" t="e">
        <f t="shared" ca="1" si="70"/>
        <v>#N/A</v>
      </c>
      <c r="AD318" s="92" t="e">
        <f t="shared" ca="1" si="63"/>
        <v>#N/A</v>
      </c>
      <c r="AE318" s="91" t="e">
        <f t="shared" ca="1" si="64"/>
        <v>#N/A</v>
      </c>
      <c r="AF318" s="92" t="e">
        <f t="shared" ca="1" si="65"/>
        <v>#N/A</v>
      </c>
      <c r="AG318" s="91" t="e">
        <f t="shared" ca="1" si="65"/>
        <v>#N/A</v>
      </c>
      <c r="AH318" s="91" t="e">
        <f t="shared" ca="1" si="66"/>
        <v>#N/A</v>
      </c>
      <c r="AI318" s="93" t="e">
        <f t="shared" ca="1" si="67"/>
        <v>#N/A</v>
      </c>
      <c r="AJ318" s="91" t="e">
        <f t="shared" ca="1" si="56"/>
        <v>#N/A</v>
      </c>
      <c r="AK318" s="91" t="e">
        <f t="shared" ca="1" si="68"/>
        <v>#N/A</v>
      </c>
    </row>
    <row r="319" spans="1:37" ht="25.5" customHeight="1" x14ac:dyDescent="0.25">
      <c r="A319" s="51">
        <f>'OSNOVNA PLAČA'!A313</f>
        <v>304</v>
      </c>
      <c r="B319" s="159" t="str">
        <f>IF(LEN('OSNOVNA PLAČA'!B313)&gt;0,'OSNOVNA PLAČA'!B313,"")</f>
        <v>A304</v>
      </c>
      <c r="C319" s="52">
        <f>IF(LEN(B319)&gt;0,'OSNOVNA PLAČA'!C313,"")</f>
        <v>0</v>
      </c>
      <c r="D319" s="54">
        <f>IF(LEN(B319)&gt;0,'OSNOVNA PLAČA'!D313,"")</f>
        <v>0</v>
      </c>
      <c r="E319" s="175">
        <f>IF(LEN(B319)&gt;0,SUM('OBRAČUNANA OSNOVNA PLAČA'!E313:J313),"")</f>
        <v>0</v>
      </c>
      <c r="F319" s="55"/>
      <c r="G319" s="55"/>
      <c r="H319" s="55"/>
      <c r="I319" s="55"/>
      <c r="J319" s="55"/>
      <c r="K319" s="176">
        <f t="shared" si="57"/>
        <v>0</v>
      </c>
      <c r="L319" s="120">
        <f t="shared" si="58"/>
        <v>0</v>
      </c>
      <c r="M319" s="120">
        <f t="shared" si="59"/>
        <v>0</v>
      </c>
      <c r="N319" s="120">
        <f t="shared" si="60"/>
        <v>0</v>
      </c>
      <c r="O319" s="120">
        <f t="shared" si="61"/>
        <v>0</v>
      </c>
      <c r="P319" s="177">
        <f t="shared" si="62"/>
        <v>0</v>
      </c>
      <c r="Q319" s="177">
        <f>IF(LEN(B319)&gt;0,2*'OSNOVNA PLAČA'!E313,"")</f>
        <v>0</v>
      </c>
      <c r="R319" s="178"/>
      <c r="AA319" s="157">
        <f>ROW()</f>
        <v>319</v>
      </c>
      <c r="AB319" s="91" t="e">
        <f t="shared" ca="1" si="69"/>
        <v>#N/A</v>
      </c>
      <c r="AC319" s="91" t="e">
        <f t="shared" ca="1" si="70"/>
        <v>#N/A</v>
      </c>
      <c r="AD319" s="92" t="e">
        <f t="shared" ca="1" si="63"/>
        <v>#N/A</v>
      </c>
      <c r="AE319" s="91" t="e">
        <f t="shared" ca="1" si="64"/>
        <v>#N/A</v>
      </c>
      <c r="AF319" s="92" t="e">
        <f t="shared" ca="1" si="65"/>
        <v>#N/A</v>
      </c>
      <c r="AG319" s="91" t="e">
        <f t="shared" ca="1" si="65"/>
        <v>#N/A</v>
      </c>
      <c r="AH319" s="91" t="e">
        <f t="shared" ca="1" si="66"/>
        <v>#N/A</v>
      </c>
      <c r="AI319" s="93" t="e">
        <f t="shared" ca="1" si="67"/>
        <v>#N/A</v>
      </c>
      <c r="AJ319" s="91" t="e">
        <f t="shared" ca="1" si="56"/>
        <v>#N/A</v>
      </c>
      <c r="AK319" s="91" t="e">
        <f t="shared" ca="1" si="68"/>
        <v>#N/A</v>
      </c>
    </row>
    <row r="320" spans="1:37" ht="25.5" customHeight="1" x14ac:dyDescent="0.25">
      <c r="A320" s="51">
        <f>'OSNOVNA PLAČA'!A314</f>
        <v>305</v>
      </c>
      <c r="B320" s="159" t="str">
        <f>IF(LEN('OSNOVNA PLAČA'!B314)&gt;0,'OSNOVNA PLAČA'!B314,"")</f>
        <v>A305</v>
      </c>
      <c r="C320" s="52">
        <f>IF(LEN(B320)&gt;0,'OSNOVNA PLAČA'!C314,"")</f>
        <v>0</v>
      </c>
      <c r="D320" s="54">
        <f>IF(LEN(B320)&gt;0,'OSNOVNA PLAČA'!D314,"")</f>
        <v>0</v>
      </c>
      <c r="E320" s="175">
        <f>IF(LEN(B320)&gt;0,SUM('OBRAČUNANA OSNOVNA PLAČA'!E314:J314),"")</f>
        <v>0</v>
      </c>
      <c r="F320" s="55"/>
      <c r="G320" s="55"/>
      <c r="H320" s="55"/>
      <c r="I320" s="55"/>
      <c r="J320" s="55"/>
      <c r="K320" s="176">
        <f t="shared" si="57"/>
        <v>0</v>
      </c>
      <c r="L320" s="120">
        <f t="shared" si="58"/>
        <v>0</v>
      </c>
      <c r="M320" s="120">
        <f t="shared" si="59"/>
        <v>0</v>
      </c>
      <c r="N320" s="120">
        <f t="shared" si="60"/>
        <v>0</v>
      </c>
      <c r="O320" s="120">
        <f t="shared" si="61"/>
        <v>0</v>
      </c>
      <c r="P320" s="177">
        <f t="shared" si="62"/>
        <v>0</v>
      </c>
      <c r="Q320" s="177">
        <f>IF(LEN(B320)&gt;0,2*'OSNOVNA PLAČA'!E314,"")</f>
        <v>0</v>
      </c>
      <c r="R320" s="178"/>
      <c r="AA320" s="157">
        <f>ROW()</f>
        <v>320</v>
      </c>
      <c r="AB320" s="91" t="e">
        <f t="shared" ca="1" si="69"/>
        <v>#N/A</v>
      </c>
      <c r="AC320" s="91" t="e">
        <f t="shared" ca="1" si="70"/>
        <v>#N/A</v>
      </c>
      <c r="AD320" s="92" t="e">
        <f t="shared" ca="1" si="63"/>
        <v>#N/A</v>
      </c>
      <c r="AE320" s="91" t="e">
        <f t="shared" ca="1" si="64"/>
        <v>#N/A</v>
      </c>
      <c r="AF320" s="92" t="e">
        <f t="shared" ca="1" si="65"/>
        <v>#N/A</v>
      </c>
      <c r="AG320" s="91" t="e">
        <f t="shared" ca="1" si="65"/>
        <v>#N/A</v>
      </c>
      <c r="AH320" s="91" t="e">
        <f t="shared" ca="1" si="66"/>
        <v>#N/A</v>
      </c>
      <c r="AI320" s="93" t="e">
        <f t="shared" ca="1" si="67"/>
        <v>#N/A</v>
      </c>
      <c r="AJ320" s="91" t="e">
        <f t="shared" ca="1" si="56"/>
        <v>#N/A</v>
      </c>
      <c r="AK320" s="91" t="e">
        <f t="shared" ca="1" si="68"/>
        <v>#N/A</v>
      </c>
    </row>
    <row r="321" spans="1:37" ht="25.5" customHeight="1" x14ac:dyDescent="0.25">
      <c r="A321" s="51">
        <f>'OSNOVNA PLAČA'!A315</f>
        <v>306</v>
      </c>
      <c r="B321" s="159" t="str">
        <f>IF(LEN('OSNOVNA PLAČA'!B315)&gt;0,'OSNOVNA PLAČA'!B315,"")</f>
        <v>A306</v>
      </c>
      <c r="C321" s="52">
        <f>IF(LEN(B321)&gt;0,'OSNOVNA PLAČA'!C315,"")</f>
        <v>0</v>
      </c>
      <c r="D321" s="54">
        <f>IF(LEN(B321)&gt;0,'OSNOVNA PLAČA'!D315,"")</f>
        <v>0</v>
      </c>
      <c r="E321" s="175">
        <f>IF(LEN(B321)&gt;0,SUM('OBRAČUNANA OSNOVNA PLAČA'!E315:J315),"")</f>
        <v>0</v>
      </c>
      <c r="F321" s="55"/>
      <c r="G321" s="55"/>
      <c r="H321" s="55"/>
      <c r="I321" s="55"/>
      <c r="J321" s="55"/>
      <c r="K321" s="176">
        <f t="shared" si="57"/>
        <v>0</v>
      </c>
      <c r="L321" s="120">
        <f t="shared" si="58"/>
        <v>0</v>
      </c>
      <c r="M321" s="120">
        <f t="shared" si="59"/>
        <v>0</v>
      </c>
      <c r="N321" s="120">
        <f t="shared" si="60"/>
        <v>0</v>
      </c>
      <c r="O321" s="120">
        <f t="shared" si="61"/>
        <v>0</v>
      </c>
      <c r="P321" s="177">
        <f t="shared" si="62"/>
        <v>0</v>
      </c>
      <c r="Q321" s="177">
        <f>IF(LEN(B321)&gt;0,2*'OSNOVNA PLAČA'!E315,"")</f>
        <v>0</v>
      </c>
      <c r="R321" s="178"/>
      <c r="AA321" s="157">
        <f>ROW()</f>
        <v>321</v>
      </c>
      <c r="AB321" s="91" t="e">
        <f t="shared" ca="1" si="69"/>
        <v>#N/A</v>
      </c>
      <c r="AC321" s="91" t="e">
        <f t="shared" ca="1" si="70"/>
        <v>#N/A</v>
      </c>
      <c r="AD321" s="92" t="e">
        <f t="shared" ca="1" si="63"/>
        <v>#N/A</v>
      </c>
      <c r="AE321" s="91" t="e">
        <f t="shared" ca="1" si="64"/>
        <v>#N/A</v>
      </c>
      <c r="AF321" s="92" t="e">
        <f t="shared" ca="1" si="65"/>
        <v>#N/A</v>
      </c>
      <c r="AG321" s="91" t="e">
        <f t="shared" ca="1" si="65"/>
        <v>#N/A</v>
      </c>
      <c r="AH321" s="91" t="e">
        <f t="shared" ca="1" si="66"/>
        <v>#N/A</v>
      </c>
      <c r="AI321" s="93" t="e">
        <f t="shared" ca="1" si="67"/>
        <v>#N/A</v>
      </c>
      <c r="AJ321" s="91" t="e">
        <f t="shared" ca="1" si="56"/>
        <v>#N/A</v>
      </c>
      <c r="AK321" s="91" t="e">
        <f t="shared" ca="1" si="68"/>
        <v>#N/A</v>
      </c>
    </row>
    <row r="322" spans="1:37" ht="25.5" customHeight="1" x14ac:dyDescent="0.25">
      <c r="A322" s="51">
        <f>'OSNOVNA PLAČA'!A316</f>
        <v>307</v>
      </c>
      <c r="B322" s="159" t="str">
        <f>IF(LEN('OSNOVNA PLAČA'!B316)&gt;0,'OSNOVNA PLAČA'!B316,"")</f>
        <v>A307</v>
      </c>
      <c r="C322" s="52">
        <f>IF(LEN(B322)&gt;0,'OSNOVNA PLAČA'!C316,"")</f>
        <v>0</v>
      </c>
      <c r="D322" s="54">
        <f>IF(LEN(B322)&gt;0,'OSNOVNA PLAČA'!D316,"")</f>
        <v>0</v>
      </c>
      <c r="E322" s="175">
        <f>IF(LEN(B322)&gt;0,SUM('OBRAČUNANA OSNOVNA PLAČA'!E316:J316),"")</f>
        <v>0</v>
      </c>
      <c r="F322" s="55"/>
      <c r="G322" s="55"/>
      <c r="H322" s="55"/>
      <c r="I322" s="55"/>
      <c r="J322" s="55"/>
      <c r="K322" s="176">
        <f t="shared" si="57"/>
        <v>0</v>
      </c>
      <c r="L322" s="120">
        <f t="shared" si="58"/>
        <v>0</v>
      </c>
      <c r="M322" s="120">
        <f t="shared" si="59"/>
        <v>0</v>
      </c>
      <c r="N322" s="120">
        <f t="shared" si="60"/>
        <v>0</v>
      </c>
      <c r="O322" s="120">
        <f t="shared" si="61"/>
        <v>0</v>
      </c>
      <c r="P322" s="177">
        <f t="shared" si="62"/>
        <v>0</v>
      </c>
      <c r="Q322" s="177">
        <f>IF(LEN(B322)&gt;0,2*'OSNOVNA PLAČA'!E316,"")</f>
        <v>0</v>
      </c>
      <c r="R322" s="178"/>
      <c r="AA322" s="157">
        <f>ROW()</f>
        <v>322</v>
      </c>
      <c r="AB322" s="91" t="e">
        <f t="shared" ca="1" si="69"/>
        <v>#N/A</v>
      </c>
      <c r="AC322" s="91" t="e">
        <f t="shared" ca="1" si="70"/>
        <v>#N/A</v>
      </c>
      <c r="AD322" s="92" t="e">
        <f t="shared" ca="1" si="63"/>
        <v>#N/A</v>
      </c>
      <c r="AE322" s="91" t="e">
        <f t="shared" ca="1" si="64"/>
        <v>#N/A</v>
      </c>
      <c r="AF322" s="92" t="e">
        <f t="shared" ca="1" si="65"/>
        <v>#N/A</v>
      </c>
      <c r="AG322" s="91" t="e">
        <f t="shared" ca="1" si="65"/>
        <v>#N/A</v>
      </c>
      <c r="AH322" s="91" t="e">
        <f t="shared" ca="1" si="66"/>
        <v>#N/A</v>
      </c>
      <c r="AI322" s="93" t="e">
        <f t="shared" ca="1" si="67"/>
        <v>#N/A</v>
      </c>
      <c r="AJ322" s="91" t="e">
        <f t="shared" ca="1" si="56"/>
        <v>#N/A</v>
      </c>
      <c r="AK322" s="91" t="e">
        <f t="shared" ca="1" si="68"/>
        <v>#N/A</v>
      </c>
    </row>
    <row r="323" spans="1:37" ht="25.5" customHeight="1" x14ac:dyDescent="0.25">
      <c r="A323" s="51">
        <f>'OSNOVNA PLAČA'!A317</f>
        <v>308</v>
      </c>
      <c r="B323" s="159" t="str">
        <f>IF(LEN('OSNOVNA PLAČA'!B317)&gt;0,'OSNOVNA PLAČA'!B317,"")</f>
        <v>A308</v>
      </c>
      <c r="C323" s="52">
        <f>IF(LEN(B323)&gt;0,'OSNOVNA PLAČA'!C317,"")</f>
        <v>0</v>
      </c>
      <c r="D323" s="54">
        <f>IF(LEN(B323)&gt;0,'OSNOVNA PLAČA'!D317,"")</f>
        <v>0</v>
      </c>
      <c r="E323" s="175">
        <f>IF(LEN(B323)&gt;0,SUM('OBRAČUNANA OSNOVNA PLAČA'!E317:J317),"")</f>
        <v>0</v>
      </c>
      <c r="F323" s="55"/>
      <c r="G323" s="55"/>
      <c r="H323" s="55"/>
      <c r="I323" s="55"/>
      <c r="J323" s="55"/>
      <c r="K323" s="176">
        <f t="shared" si="57"/>
        <v>0</v>
      </c>
      <c r="L323" s="120">
        <f t="shared" si="58"/>
        <v>0</v>
      </c>
      <c r="M323" s="120">
        <f t="shared" si="59"/>
        <v>0</v>
      </c>
      <c r="N323" s="120">
        <f t="shared" si="60"/>
        <v>0</v>
      </c>
      <c r="O323" s="120">
        <f t="shared" si="61"/>
        <v>0</v>
      </c>
      <c r="P323" s="177">
        <f t="shared" si="62"/>
        <v>0</v>
      </c>
      <c r="Q323" s="177">
        <f>IF(LEN(B323)&gt;0,2*'OSNOVNA PLAČA'!E317,"")</f>
        <v>0</v>
      </c>
      <c r="R323" s="178"/>
      <c r="AA323" s="157">
        <f>ROW()</f>
        <v>323</v>
      </c>
      <c r="AB323" s="91" t="e">
        <f t="shared" ca="1" si="69"/>
        <v>#N/A</v>
      </c>
      <c r="AC323" s="91" t="e">
        <f t="shared" ca="1" si="70"/>
        <v>#N/A</v>
      </c>
      <c r="AD323" s="92" t="e">
        <f t="shared" ca="1" si="63"/>
        <v>#N/A</v>
      </c>
      <c r="AE323" s="91" t="e">
        <f t="shared" ca="1" si="64"/>
        <v>#N/A</v>
      </c>
      <c r="AF323" s="92" t="e">
        <f t="shared" ca="1" si="65"/>
        <v>#N/A</v>
      </c>
      <c r="AG323" s="91" t="e">
        <f t="shared" ca="1" si="65"/>
        <v>#N/A</v>
      </c>
      <c r="AH323" s="91" t="e">
        <f t="shared" ca="1" si="66"/>
        <v>#N/A</v>
      </c>
      <c r="AI323" s="93" t="e">
        <f t="shared" ca="1" si="67"/>
        <v>#N/A</v>
      </c>
      <c r="AJ323" s="91" t="e">
        <f t="shared" ca="1" si="56"/>
        <v>#N/A</v>
      </c>
      <c r="AK323" s="91" t="e">
        <f t="shared" ca="1" si="68"/>
        <v>#N/A</v>
      </c>
    </row>
    <row r="324" spans="1:37" ht="25.5" customHeight="1" x14ac:dyDescent="0.25">
      <c r="A324" s="51">
        <f>'OSNOVNA PLAČA'!A318</f>
        <v>309</v>
      </c>
      <c r="B324" s="159" t="str">
        <f>IF(LEN('OSNOVNA PLAČA'!B318)&gt;0,'OSNOVNA PLAČA'!B318,"")</f>
        <v>A309</v>
      </c>
      <c r="C324" s="52">
        <f>IF(LEN(B324)&gt;0,'OSNOVNA PLAČA'!C318,"")</f>
        <v>0</v>
      </c>
      <c r="D324" s="54">
        <f>IF(LEN(B324)&gt;0,'OSNOVNA PLAČA'!D318,"")</f>
        <v>0</v>
      </c>
      <c r="E324" s="175">
        <f>IF(LEN(B324)&gt;0,SUM('OBRAČUNANA OSNOVNA PLAČA'!E318:J318),"")</f>
        <v>0</v>
      </c>
      <c r="F324" s="55"/>
      <c r="G324" s="55"/>
      <c r="H324" s="55"/>
      <c r="I324" s="55"/>
      <c r="J324" s="55"/>
      <c r="K324" s="176">
        <f t="shared" si="57"/>
        <v>0</v>
      </c>
      <c r="L324" s="120">
        <f t="shared" si="58"/>
        <v>0</v>
      </c>
      <c r="M324" s="120">
        <f t="shared" si="59"/>
        <v>0</v>
      </c>
      <c r="N324" s="120">
        <f t="shared" si="60"/>
        <v>0</v>
      </c>
      <c r="O324" s="120">
        <f t="shared" si="61"/>
        <v>0</v>
      </c>
      <c r="P324" s="177">
        <f t="shared" si="62"/>
        <v>0</v>
      </c>
      <c r="Q324" s="177">
        <f>IF(LEN(B324)&gt;0,2*'OSNOVNA PLAČA'!E318,"")</f>
        <v>0</v>
      </c>
      <c r="R324" s="178"/>
      <c r="AA324" s="157">
        <f>ROW()</f>
        <v>324</v>
      </c>
      <c r="AB324" s="91" t="e">
        <f t="shared" ca="1" si="69"/>
        <v>#N/A</v>
      </c>
      <c r="AC324" s="91" t="e">
        <f t="shared" ca="1" si="70"/>
        <v>#N/A</v>
      </c>
      <c r="AD324" s="92" t="e">
        <f t="shared" ca="1" si="63"/>
        <v>#N/A</v>
      </c>
      <c r="AE324" s="91" t="e">
        <f t="shared" ca="1" si="64"/>
        <v>#N/A</v>
      </c>
      <c r="AF324" s="92" t="e">
        <f t="shared" ca="1" si="65"/>
        <v>#N/A</v>
      </c>
      <c r="AG324" s="91" t="e">
        <f t="shared" ca="1" si="65"/>
        <v>#N/A</v>
      </c>
      <c r="AH324" s="91" t="e">
        <f t="shared" ca="1" si="66"/>
        <v>#N/A</v>
      </c>
      <c r="AI324" s="93" t="e">
        <f t="shared" ca="1" si="67"/>
        <v>#N/A</v>
      </c>
      <c r="AJ324" s="91" t="e">
        <f t="shared" ca="1" si="56"/>
        <v>#N/A</v>
      </c>
      <c r="AK324" s="91" t="e">
        <f t="shared" ca="1" si="68"/>
        <v>#N/A</v>
      </c>
    </row>
    <row r="325" spans="1:37" ht="25.5" customHeight="1" x14ac:dyDescent="0.25">
      <c r="A325" s="51">
        <f>'OSNOVNA PLAČA'!A319</f>
        <v>310</v>
      </c>
      <c r="B325" s="159" t="str">
        <f>IF(LEN('OSNOVNA PLAČA'!B319)&gt;0,'OSNOVNA PLAČA'!B319,"")</f>
        <v>A310</v>
      </c>
      <c r="C325" s="52">
        <f>IF(LEN(B325)&gt;0,'OSNOVNA PLAČA'!C319,"")</f>
        <v>0</v>
      </c>
      <c r="D325" s="54">
        <f>IF(LEN(B325)&gt;0,'OSNOVNA PLAČA'!D319,"")</f>
        <v>0</v>
      </c>
      <c r="E325" s="175">
        <f>IF(LEN(B325)&gt;0,SUM('OBRAČUNANA OSNOVNA PLAČA'!E319:J319),"")</f>
        <v>0</v>
      </c>
      <c r="F325" s="55"/>
      <c r="G325" s="55"/>
      <c r="H325" s="55"/>
      <c r="I325" s="55"/>
      <c r="J325" s="55"/>
      <c r="K325" s="176">
        <f t="shared" si="57"/>
        <v>0</v>
      </c>
      <c r="L325" s="120">
        <f t="shared" si="58"/>
        <v>0</v>
      </c>
      <c r="M325" s="120">
        <f t="shared" si="59"/>
        <v>0</v>
      </c>
      <c r="N325" s="120">
        <f t="shared" si="60"/>
        <v>0</v>
      </c>
      <c r="O325" s="120">
        <f t="shared" si="61"/>
        <v>0</v>
      </c>
      <c r="P325" s="177">
        <f t="shared" si="62"/>
        <v>0</v>
      </c>
      <c r="Q325" s="177">
        <f>IF(LEN(B325)&gt;0,2*'OSNOVNA PLAČA'!E319,"")</f>
        <v>0</v>
      </c>
      <c r="R325" s="178"/>
      <c r="AA325" s="157">
        <f>ROW()</f>
        <v>325</v>
      </c>
      <c r="AB325" s="91" t="e">
        <f t="shared" ca="1" si="69"/>
        <v>#N/A</v>
      </c>
      <c r="AC325" s="91" t="e">
        <f t="shared" ca="1" si="70"/>
        <v>#N/A</v>
      </c>
      <c r="AD325" s="92" t="e">
        <f t="shared" ca="1" si="63"/>
        <v>#N/A</v>
      </c>
      <c r="AE325" s="91" t="e">
        <f t="shared" ca="1" si="64"/>
        <v>#N/A</v>
      </c>
      <c r="AF325" s="92" t="e">
        <f t="shared" ca="1" si="65"/>
        <v>#N/A</v>
      </c>
      <c r="AG325" s="91" t="e">
        <f t="shared" ca="1" si="65"/>
        <v>#N/A</v>
      </c>
      <c r="AH325" s="91" t="e">
        <f t="shared" ca="1" si="66"/>
        <v>#N/A</v>
      </c>
      <c r="AI325" s="93" t="e">
        <f t="shared" ca="1" si="67"/>
        <v>#N/A</v>
      </c>
      <c r="AJ325" s="91" t="e">
        <f t="shared" ca="1" si="56"/>
        <v>#N/A</v>
      </c>
      <c r="AK325" s="91" t="e">
        <f t="shared" ca="1" si="68"/>
        <v>#N/A</v>
      </c>
    </row>
    <row r="326" spans="1:37" ht="25.5" customHeight="1" x14ac:dyDescent="0.25">
      <c r="A326" s="51">
        <f>'OSNOVNA PLAČA'!A320</f>
        <v>311</v>
      </c>
      <c r="B326" s="159" t="str">
        <f>IF(LEN('OSNOVNA PLAČA'!B320)&gt;0,'OSNOVNA PLAČA'!B320,"")</f>
        <v>A311</v>
      </c>
      <c r="C326" s="52">
        <f>IF(LEN(B326)&gt;0,'OSNOVNA PLAČA'!C320,"")</f>
        <v>0</v>
      </c>
      <c r="D326" s="54">
        <f>IF(LEN(B326)&gt;0,'OSNOVNA PLAČA'!D320,"")</f>
        <v>0</v>
      </c>
      <c r="E326" s="175">
        <f>IF(LEN(B326)&gt;0,SUM('OBRAČUNANA OSNOVNA PLAČA'!E320:J320),"")</f>
        <v>0</v>
      </c>
      <c r="F326" s="55"/>
      <c r="G326" s="55"/>
      <c r="H326" s="55"/>
      <c r="I326" s="55"/>
      <c r="J326" s="55"/>
      <c r="K326" s="176">
        <f t="shared" si="57"/>
        <v>0</v>
      </c>
      <c r="L326" s="120">
        <f t="shared" si="58"/>
        <v>0</v>
      </c>
      <c r="M326" s="120">
        <f t="shared" si="59"/>
        <v>0</v>
      </c>
      <c r="N326" s="120">
        <f t="shared" si="60"/>
        <v>0</v>
      </c>
      <c r="O326" s="120">
        <f t="shared" si="61"/>
        <v>0</v>
      </c>
      <c r="P326" s="177">
        <f t="shared" si="62"/>
        <v>0</v>
      </c>
      <c r="Q326" s="177">
        <f>IF(LEN(B326)&gt;0,2*'OSNOVNA PLAČA'!E320,"")</f>
        <v>0</v>
      </c>
      <c r="R326" s="178"/>
      <c r="AA326" s="157">
        <f>ROW()</f>
        <v>326</v>
      </c>
      <c r="AB326" s="91" t="e">
        <f t="shared" ca="1" si="69"/>
        <v>#N/A</v>
      </c>
      <c r="AC326" s="91" t="e">
        <f t="shared" ca="1" si="70"/>
        <v>#N/A</v>
      </c>
      <c r="AD326" s="92" t="e">
        <f t="shared" ca="1" si="63"/>
        <v>#N/A</v>
      </c>
      <c r="AE326" s="91" t="e">
        <f t="shared" ca="1" si="64"/>
        <v>#N/A</v>
      </c>
      <c r="AF326" s="92" t="e">
        <f t="shared" ca="1" si="65"/>
        <v>#N/A</v>
      </c>
      <c r="AG326" s="91" t="e">
        <f t="shared" ca="1" si="65"/>
        <v>#N/A</v>
      </c>
      <c r="AH326" s="91" t="e">
        <f t="shared" ca="1" si="66"/>
        <v>#N/A</v>
      </c>
      <c r="AI326" s="93" t="e">
        <f t="shared" ca="1" si="67"/>
        <v>#N/A</v>
      </c>
      <c r="AJ326" s="91" t="e">
        <f t="shared" ca="1" si="56"/>
        <v>#N/A</v>
      </c>
      <c r="AK326" s="91" t="e">
        <f t="shared" ca="1" si="68"/>
        <v>#N/A</v>
      </c>
    </row>
    <row r="327" spans="1:37" ht="25.5" customHeight="1" x14ac:dyDescent="0.25">
      <c r="A327" s="51">
        <f>'OSNOVNA PLAČA'!A321</f>
        <v>312</v>
      </c>
      <c r="B327" s="159" t="str">
        <f>IF(LEN('OSNOVNA PLAČA'!B321)&gt;0,'OSNOVNA PLAČA'!B321,"")</f>
        <v>A312</v>
      </c>
      <c r="C327" s="52">
        <f>IF(LEN(B327)&gt;0,'OSNOVNA PLAČA'!C321,"")</f>
        <v>0</v>
      </c>
      <c r="D327" s="54">
        <f>IF(LEN(B327)&gt;0,'OSNOVNA PLAČA'!D321,"")</f>
        <v>0</v>
      </c>
      <c r="E327" s="175">
        <f>IF(LEN(B327)&gt;0,SUM('OBRAČUNANA OSNOVNA PLAČA'!E321:J321),"")</f>
        <v>0</v>
      </c>
      <c r="F327" s="55"/>
      <c r="G327" s="55"/>
      <c r="H327" s="55"/>
      <c r="I327" s="55"/>
      <c r="J327" s="55"/>
      <c r="K327" s="176">
        <f t="shared" si="57"/>
        <v>0</v>
      </c>
      <c r="L327" s="120">
        <f t="shared" si="58"/>
        <v>0</v>
      </c>
      <c r="M327" s="120">
        <f t="shared" si="59"/>
        <v>0</v>
      </c>
      <c r="N327" s="120">
        <f t="shared" si="60"/>
        <v>0</v>
      </c>
      <c r="O327" s="120">
        <f t="shared" si="61"/>
        <v>0</v>
      </c>
      <c r="P327" s="177">
        <f t="shared" si="62"/>
        <v>0</v>
      </c>
      <c r="Q327" s="177">
        <f>IF(LEN(B327)&gt;0,2*'OSNOVNA PLAČA'!E321,"")</f>
        <v>0</v>
      </c>
      <c r="R327" s="178"/>
      <c r="AA327" s="157">
        <f>ROW()</f>
        <v>327</v>
      </c>
      <c r="AB327" s="91" t="e">
        <f t="shared" ca="1" si="69"/>
        <v>#N/A</v>
      </c>
      <c r="AC327" s="91" t="e">
        <f t="shared" ca="1" si="70"/>
        <v>#N/A</v>
      </c>
      <c r="AD327" s="92" t="e">
        <f t="shared" ca="1" si="63"/>
        <v>#N/A</v>
      </c>
      <c r="AE327" s="91" t="e">
        <f t="shared" ca="1" si="64"/>
        <v>#N/A</v>
      </c>
      <c r="AF327" s="92" t="e">
        <f t="shared" ca="1" si="65"/>
        <v>#N/A</v>
      </c>
      <c r="AG327" s="91" t="e">
        <f t="shared" ca="1" si="65"/>
        <v>#N/A</v>
      </c>
      <c r="AH327" s="91" t="e">
        <f t="shared" ca="1" si="66"/>
        <v>#N/A</v>
      </c>
      <c r="AI327" s="93" t="e">
        <f t="shared" ca="1" si="67"/>
        <v>#N/A</v>
      </c>
      <c r="AJ327" s="91" t="e">
        <f t="shared" ca="1" si="56"/>
        <v>#N/A</v>
      </c>
      <c r="AK327" s="91" t="e">
        <f t="shared" ca="1" si="68"/>
        <v>#N/A</v>
      </c>
    </row>
    <row r="328" spans="1:37" ht="25.5" customHeight="1" x14ac:dyDescent="0.25">
      <c r="A328" s="51">
        <f>'OSNOVNA PLAČA'!A322</f>
        <v>313</v>
      </c>
      <c r="B328" s="159" t="str">
        <f>IF(LEN('OSNOVNA PLAČA'!B322)&gt;0,'OSNOVNA PLAČA'!B322,"")</f>
        <v>A313</v>
      </c>
      <c r="C328" s="52">
        <f>IF(LEN(B328)&gt;0,'OSNOVNA PLAČA'!C322,"")</f>
        <v>0</v>
      </c>
      <c r="D328" s="54">
        <f>IF(LEN(B328)&gt;0,'OSNOVNA PLAČA'!D322,"")</f>
        <v>0</v>
      </c>
      <c r="E328" s="175">
        <f>IF(LEN(B328)&gt;0,SUM('OBRAČUNANA OSNOVNA PLAČA'!E322:J322),"")</f>
        <v>0</v>
      </c>
      <c r="F328" s="55"/>
      <c r="G328" s="55"/>
      <c r="H328" s="55"/>
      <c r="I328" s="55"/>
      <c r="J328" s="55"/>
      <c r="K328" s="176">
        <f t="shared" si="57"/>
        <v>0</v>
      </c>
      <c r="L328" s="120">
        <f t="shared" si="58"/>
        <v>0</v>
      </c>
      <c r="M328" s="120">
        <f t="shared" si="59"/>
        <v>0</v>
      </c>
      <c r="N328" s="120">
        <f t="shared" si="60"/>
        <v>0</v>
      </c>
      <c r="O328" s="120">
        <f t="shared" si="61"/>
        <v>0</v>
      </c>
      <c r="P328" s="177">
        <f t="shared" si="62"/>
        <v>0</v>
      </c>
      <c r="Q328" s="177">
        <f>IF(LEN(B328)&gt;0,2*'OSNOVNA PLAČA'!E322,"")</f>
        <v>0</v>
      </c>
      <c r="R328" s="178"/>
      <c r="AA328" s="157">
        <f>ROW()</f>
        <v>328</v>
      </c>
      <c r="AB328" s="91" t="e">
        <f t="shared" ca="1" si="69"/>
        <v>#N/A</v>
      </c>
      <c r="AC328" s="91" t="e">
        <f t="shared" ca="1" si="70"/>
        <v>#N/A</v>
      </c>
      <c r="AD328" s="92" t="e">
        <f t="shared" ca="1" si="63"/>
        <v>#N/A</v>
      </c>
      <c r="AE328" s="91" t="e">
        <f t="shared" ca="1" si="64"/>
        <v>#N/A</v>
      </c>
      <c r="AF328" s="92" t="e">
        <f t="shared" ca="1" si="65"/>
        <v>#N/A</v>
      </c>
      <c r="AG328" s="91" t="e">
        <f t="shared" ca="1" si="65"/>
        <v>#N/A</v>
      </c>
      <c r="AH328" s="91" t="e">
        <f t="shared" ca="1" si="66"/>
        <v>#N/A</v>
      </c>
      <c r="AI328" s="93" t="e">
        <f t="shared" ca="1" si="67"/>
        <v>#N/A</v>
      </c>
      <c r="AJ328" s="91" t="e">
        <f t="shared" ca="1" si="56"/>
        <v>#N/A</v>
      </c>
      <c r="AK328" s="91" t="e">
        <f t="shared" ca="1" si="68"/>
        <v>#N/A</v>
      </c>
    </row>
    <row r="329" spans="1:37" ht="25.5" customHeight="1" x14ac:dyDescent="0.25">
      <c r="A329" s="51">
        <f>'OSNOVNA PLAČA'!A323</f>
        <v>314</v>
      </c>
      <c r="B329" s="159" t="str">
        <f>IF(LEN('OSNOVNA PLAČA'!B323)&gt;0,'OSNOVNA PLAČA'!B323,"")</f>
        <v>A314</v>
      </c>
      <c r="C329" s="52">
        <f>IF(LEN(B329)&gt;0,'OSNOVNA PLAČA'!C323,"")</f>
        <v>0</v>
      </c>
      <c r="D329" s="54">
        <f>IF(LEN(B329)&gt;0,'OSNOVNA PLAČA'!D323,"")</f>
        <v>0</v>
      </c>
      <c r="E329" s="175">
        <f>IF(LEN(B329)&gt;0,SUM('OBRAČUNANA OSNOVNA PLAČA'!E323:J323),"")</f>
        <v>0</v>
      </c>
      <c r="F329" s="55"/>
      <c r="G329" s="55"/>
      <c r="H329" s="55"/>
      <c r="I329" s="55"/>
      <c r="J329" s="55"/>
      <c r="K329" s="176">
        <f t="shared" si="57"/>
        <v>0</v>
      </c>
      <c r="L329" s="120">
        <f t="shared" si="58"/>
        <v>0</v>
      </c>
      <c r="M329" s="120">
        <f t="shared" si="59"/>
        <v>0</v>
      </c>
      <c r="N329" s="120">
        <f t="shared" si="60"/>
        <v>0</v>
      </c>
      <c r="O329" s="120">
        <f t="shared" si="61"/>
        <v>0</v>
      </c>
      <c r="P329" s="177">
        <f t="shared" si="62"/>
        <v>0</v>
      </c>
      <c r="Q329" s="177">
        <f>IF(LEN(B329)&gt;0,2*'OSNOVNA PLAČA'!E323,"")</f>
        <v>0</v>
      </c>
      <c r="R329" s="178"/>
      <c r="AA329" s="157">
        <f>ROW()</f>
        <v>329</v>
      </c>
      <c r="AB329" s="91" t="e">
        <f t="shared" ca="1" si="69"/>
        <v>#N/A</v>
      </c>
      <c r="AC329" s="91" t="e">
        <f t="shared" ca="1" si="70"/>
        <v>#N/A</v>
      </c>
      <c r="AD329" s="92" t="e">
        <f t="shared" ca="1" si="63"/>
        <v>#N/A</v>
      </c>
      <c r="AE329" s="91" t="e">
        <f t="shared" ca="1" si="64"/>
        <v>#N/A</v>
      </c>
      <c r="AF329" s="92" t="e">
        <f t="shared" ca="1" si="65"/>
        <v>#N/A</v>
      </c>
      <c r="AG329" s="91" t="e">
        <f t="shared" ca="1" si="65"/>
        <v>#N/A</v>
      </c>
      <c r="AH329" s="91" t="e">
        <f t="shared" ca="1" si="66"/>
        <v>#N/A</v>
      </c>
      <c r="AI329" s="93" t="e">
        <f t="shared" ca="1" si="67"/>
        <v>#N/A</v>
      </c>
      <c r="AJ329" s="91" t="e">
        <f t="shared" ca="1" si="56"/>
        <v>#N/A</v>
      </c>
      <c r="AK329" s="91" t="e">
        <f t="shared" ca="1" si="68"/>
        <v>#N/A</v>
      </c>
    </row>
    <row r="330" spans="1:37" ht="25.5" customHeight="1" x14ac:dyDescent="0.25">
      <c r="A330" s="51">
        <f>'OSNOVNA PLAČA'!A324</f>
        <v>315</v>
      </c>
      <c r="B330" s="159" t="str">
        <f>IF(LEN('OSNOVNA PLAČA'!B324)&gt;0,'OSNOVNA PLAČA'!B324,"")</f>
        <v>A315</v>
      </c>
      <c r="C330" s="52">
        <f>IF(LEN(B330)&gt;0,'OSNOVNA PLAČA'!C324,"")</f>
        <v>0</v>
      </c>
      <c r="D330" s="54">
        <f>IF(LEN(B330)&gt;0,'OSNOVNA PLAČA'!D324,"")</f>
        <v>0</v>
      </c>
      <c r="E330" s="175">
        <f>IF(LEN(B330)&gt;0,SUM('OBRAČUNANA OSNOVNA PLAČA'!E324:J324),"")</f>
        <v>0</v>
      </c>
      <c r="F330" s="55"/>
      <c r="G330" s="55"/>
      <c r="H330" s="55"/>
      <c r="I330" s="55"/>
      <c r="J330" s="55"/>
      <c r="K330" s="176">
        <f t="shared" si="57"/>
        <v>0</v>
      </c>
      <c r="L330" s="120">
        <f t="shared" si="58"/>
        <v>0</v>
      </c>
      <c r="M330" s="120">
        <f t="shared" si="59"/>
        <v>0</v>
      </c>
      <c r="N330" s="120">
        <f t="shared" si="60"/>
        <v>0</v>
      </c>
      <c r="O330" s="120">
        <f t="shared" si="61"/>
        <v>0</v>
      </c>
      <c r="P330" s="177">
        <f t="shared" si="62"/>
        <v>0</v>
      </c>
      <c r="Q330" s="177">
        <f>IF(LEN(B330)&gt;0,2*'OSNOVNA PLAČA'!E324,"")</f>
        <v>0</v>
      </c>
      <c r="R330" s="178"/>
      <c r="AA330" s="157">
        <f>ROW()</f>
        <v>330</v>
      </c>
      <c r="AB330" s="91" t="e">
        <f t="shared" ca="1" si="69"/>
        <v>#N/A</v>
      </c>
      <c r="AC330" s="91" t="e">
        <f t="shared" ca="1" si="70"/>
        <v>#N/A</v>
      </c>
      <c r="AD330" s="92" t="e">
        <f t="shared" ca="1" si="63"/>
        <v>#N/A</v>
      </c>
      <c r="AE330" s="91" t="e">
        <f t="shared" ca="1" si="64"/>
        <v>#N/A</v>
      </c>
      <c r="AF330" s="92" t="e">
        <f t="shared" ca="1" si="65"/>
        <v>#N/A</v>
      </c>
      <c r="AG330" s="91" t="e">
        <f t="shared" ca="1" si="65"/>
        <v>#N/A</v>
      </c>
      <c r="AH330" s="91" t="e">
        <f t="shared" ca="1" si="66"/>
        <v>#N/A</v>
      </c>
      <c r="AI330" s="93" t="e">
        <f t="shared" ca="1" si="67"/>
        <v>#N/A</v>
      </c>
      <c r="AJ330" s="91" t="e">
        <f t="shared" ca="1" si="56"/>
        <v>#N/A</v>
      </c>
      <c r="AK330" s="91" t="e">
        <f t="shared" ca="1" si="68"/>
        <v>#N/A</v>
      </c>
    </row>
    <row r="331" spans="1:37" ht="25.5" customHeight="1" x14ac:dyDescent="0.25">
      <c r="A331" s="51">
        <f>'OSNOVNA PLAČA'!A325</f>
        <v>316</v>
      </c>
      <c r="B331" s="159" t="str">
        <f>IF(LEN('OSNOVNA PLAČA'!B325)&gt;0,'OSNOVNA PLAČA'!B325,"")</f>
        <v>A316</v>
      </c>
      <c r="C331" s="52">
        <f>IF(LEN(B331)&gt;0,'OSNOVNA PLAČA'!C325,"")</f>
        <v>0</v>
      </c>
      <c r="D331" s="54">
        <f>IF(LEN(B331)&gt;0,'OSNOVNA PLAČA'!D325,"")</f>
        <v>0</v>
      </c>
      <c r="E331" s="175">
        <f>IF(LEN(B331)&gt;0,SUM('OBRAČUNANA OSNOVNA PLAČA'!E325:J325),"")</f>
        <v>0</v>
      </c>
      <c r="F331" s="55"/>
      <c r="G331" s="55"/>
      <c r="H331" s="55"/>
      <c r="I331" s="55"/>
      <c r="J331" s="55"/>
      <c r="K331" s="176">
        <f t="shared" si="57"/>
        <v>0</v>
      </c>
      <c r="L331" s="120">
        <f t="shared" si="58"/>
        <v>0</v>
      </c>
      <c r="M331" s="120">
        <f t="shared" si="59"/>
        <v>0</v>
      </c>
      <c r="N331" s="120">
        <f t="shared" si="60"/>
        <v>0</v>
      </c>
      <c r="O331" s="120">
        <f t="shared" si="61"/>
        <v>0</v>
      </c>
      <c r="P331" s="177">
        <f t="shared" si="62"/>
        <v>0</v>
      </c>
      <c r="Q331" s="177">
        <f>IF(LEN(B331)&gt;0,2*'OSNOVNA PLAČA'!E325,"")</f>
        <v>0</v>
      </c>
      <c r="R331" s="178"/>
      <c r="AA331" s="157">
        <f>ROW()</f>
        <v>331</v>
      </c>
      <c r="AB331" s="91" t="e">
        <f t="shared" ca="1" si="69"/>
        <v>#N/A</v>
      </c>
      <c r="AC331" s="91" t="e">
        <f t="shared" ca="1" si="70"/>
        <v>#N/A</v>
      </c>
      <c r="AD331" s="92" t="e">
        <f t="shared" ca="1" si="63"/>
        <v>#N/A</v>
      </c>
      <c r="AE331" s="91" t="e">
        <f t="shared" ca="1" si="64"/>
        <v>#N/A</v>
      </c>
      <c r="AF331" s="92" t="e">
        <f t="shared" ca="1" si="65"/>
        <v>#N/A</v>
      </c>
      <c r="AG331" s="91" t="e">
        <f t="shared" ca="1" si="65"/>
        <v>#N/A</v>
      </c>
      <c r="AH331" s="91" t="e">
        <f t="shared" ca="1" si="66"/>
        <v>#N/A</v>
      </c>
      <c r="AI331" s="93" t="e">
        <f t="shared" ca="1" si="67"/>
        <v>#N/A</v>
      </c>
      <c r="AJ331" s="91" t="e">
        <f t="shared" ca="1" si="56"/>
        <v>#N/A</v>
      </c>
      <c r="AK331" s="91" t="e">
        <f t="shared" ca="1" si="68"/>
        <v>#N/A</v>
      </c>
    </row>
    <row r="332" spans="1:37" ht="25.5" customHeight="1" x14ac:dyDescent="0.25">
      <c r="A332" s="51">
        <f>'OSNOVNA PLAČA'!A326</f>
        <v>317</v>
      </c>
      <c r="B332" s="159" t="str">
        <f>IF(LEN('OSNOVNA PLAČA'!B326)&gt;0,'OSNOVNA PLAČA'!B326,"")</f>
        <v>A317</v>
      </c>
      <c r="C332" s="52">
        <f>IF(LEN(B332)&gt;0,'OSNOVNA PLAČA'!C326,"")</f>
        <v>0</v>
      </c>
      <c r="D332" s="54">
        <f>IF(LEN(B332)&gt;0,'OSNOVNA PLAČA'!D326,"")</f>
        <v>0</v>
      </c>
      <c r="E332" s="175">
        <f>IF(LEN(B332)&gt;0,SUM('OBRAČUNANA OSNOVNA PLAČA'!E326:J326),"")</f>
        <v>0</v>
      </c>
      <c r="F332" s="55"/>
      <c r="G332" s="55"/>
      <c r="H332" s="55"/>
      <c r="I332" s="55"/>
      <c r="J332" s="55"/>
      <c r="K332" s="176">
        <f t="shared" si="57"/>
        <v>0</v>
      </c>
      <c r="L332" s="120">
        <f t="shared" si="58"/>
        <v>0</v>
      </c>
      <c r="M332" s="120">
        <f t="shared" si="59"/>
        <v>0</v>
      </c>
      <c r="N332" s="120">
        <f t="shared" si="60"/>
        <v>0</v>
      </c>
      <c r="O332" s="120">
        <f t="shared" si="61"/>
        <v>0</v>
      </c>
      <c r="P332" s="177">
        <f t="shared" si="62"/>
        <v>0</v>
      </c>
      <c r="Q332" s="177">
        <f>IF(LEN(B332)&gt;0,2*'OSNOVNA PLAČA'!E326,"")</f>
        <v>0</v>
      </c>
      <c r="R332" s="178"/>
      <c r="AA332" s="157">
        <f>ROW()</f>
        <v>332</v>
      </c>
      <c r="AB332" s="91" t="e">
        <f t="shared" ca="1" si="69"/>
        <v>#N/A</v>
      </c>
      <c r="AC332" s="91" t="e">
        <f t="shared" ca="1" si="70"/>
        <v>#N/A</v>
      </c>
      <c r="AD332" s="92" t="e">
        <f t="shared" ca="1" si="63"/>
        <v>#N/A</v>
      </c>
      <c r="AE332" s="91" t="e">
        <f t="shared" ca="1" si="64"/>
        <v>#N/A</v>
      </c>
      <c r="AF332" s="92" t="e">
        <f t="shared" ca="1" si="65"/>
        <v>#N/A</v>
      </c>
      <c r="AG332" s="91" t="e">
        <f t="shared" ca="1" si="65"/>
        <v>#N/A</v>
      </c>
      <c r="AH332" s="91" t="e">
        <f t="shared" ca="1" si="66"/>
        <v>#N/A</v>
      </c>
      <c r="AI332" s="93" t="e">
        <f t="shared" ca="1" si="67"/>
        <v>#N/A</v>
      </c>
      <c r="AJ332" s="91" t="e">
        <f t="shared" ca="1" si="56"/>
        <v>#N/A</v>
      </c>
      <c r="AK332" s="91" t="e">
        <f t="shared" ca="1" si="68"/>
        <v>#N/A</v>
      </c>
    </row>
    <row r="333" spans="1:37" ht="25.5" customHeight="1" x14ac:dyDescent="0.25">
      <c r="A333" s="51">
        <f>'OSNOVNA PLAČA'!A327</f>
        <v>318</v>
      </c>
      <c r="B333" s="159" t="str">
        <f>IF(LEN('OSNOVNA PLAČA'!B327)&gt;0,'OSNOVNA PLAČA'!B327,"")</f>
        <v>A318</v>
      </c>
      <c r="C333" s="52">
        <f>IF(LEN(B333)&gt;0,'OSNOVNA PLAČA'!C327,"")</f>
        <v>0</v>
      </c>
      <c r="D333" s="54">
        <f>IF(LEN(B333)&gt;0,'OSNOVNA PLAČA'!D327,"")</f>
        <v>0</v>
      </c>
      <c r="E333" s="175">
        <f>IF(LEN(B333)&gt;0,SUM('OBRAČUNANA OSNOVNA PLAČA'!E327:J327),"")</f>
        <v>0</v>
      </c>
      <c r="F333" s="55"/>
      <c r="G333" s="55"/>
      <c r="H333" s="55"/>
      <c r="I333" s="55"/>
      <c r="J333" s="55"/>
      <c r="K333" s="176">
        <f t="shared" si="57"/>
        <v>0</v>
      </c>
      <c r="L333" s="120">
        <f t="shared" si="58"/>
        <v>0</v>
      </c>
      <c r="M333" s="120">
        <f t="shared" si="59"/>
        <v>0</v>
      </c>
      <c r="N333" s="120">
        <f t="shared" si="60"/>
        <v>0</v>
      </c>
      <c r="O333" s="120">
        <f t="shared" si="61"/>
        <v>0</v>
      </c>
      <c r="P333" s="177">
        <f t="shared" si="62"/>
        <v>0</v>
      </c>
      <c r="Q333" s="177">
        <f>IF(LEN(B333)&gt;0,2*'OSNOVNA PLAČA'!E327,"")</f>
        <v>0</v>
      </c>
      <c r="R333" s="178"/>
      <c r="AA333" s="157">
        <f>ROW()</f>
        <v>333</v>
      </c>
      <c r="AB333" s="91" t="e">
        <f t="shared" ca="1" si="69"/>
        <v>#N/A</v>
      </c>
      <c r="AC333" s="91" t="e">
        <f t="shared" ca="1" si="70"/>
        <v>#N/A</v>
      </c>
      <c r="AD333" s="92" t="e">
        <f t="shared" ca="1" si="63"/>
        <v>#N/A</v>
      </c>
      <c r="AE333" s="91" t="e">
        <f t="shared" ca="1" si="64"/>
        <v>#N/A</v>
      </c>
      <c r="AF333" s="92" t="e">
        <f t="shared" ca="1" si="65"/>
        <v>#N/A</v>
      </c>
      <c r="AG333" s="91" t="e">
        <f t="shared" ca="1" si="65"/>
        <v>#N/A</v>
      </c>
      <c r="AH333" s="91" t="e">
        <f t="shared" ca="1" si="66"/>
        <v>#N/A</v>
      </c>
      <c r="AI333" s="93" t="e">
        <f t="shared" ca="1" si="67"/>
        <v>#N/A</v>
      </c>
      <c r="AJ333" s="91" t="e">
        <f t="shared" ca="1" si="56"/>
        <v>#N/A</v>
      </c>
      <c r="AK333" s="91" t="e">
        <f t="shared" ca="1" si="68"/>
        <v>#N/A</v>
      </c>
    </row>
    <row r="334" spans="1:37" ht="25.5" customHeight="1" x14ac:dyDescent="0.25">
      <c r="A334" s="51">
        <f>'OSNOVNA PLAČA'!A328</f>
        <v>319</v>
      </c>
      <c r="B334" s="159" t="str">
        <f>IF(LEN('OSNOVNA PLAČA'!B328)&gt;0,'OSNOVNA PLAČA'!B328,"")</f>
        <v>A319</v>
      </c>
      <c r="C334" s="52">
        <f>IF(LEN(B334)&gt;0,'OSNOVNA PLAČA'!C328,"")</f>
        <v>0</v>
      </c>
      <c r="D334" s="54">
        <f>IF(LEN(B334)&gt;0,'OSNOVNA PLAČA'!D328,"")</f>
        <v>0</v>
      </c>
      <c r="E334" s="175">
        <f>IF(LEN(B334)&gt;0,SUM('OBRAČUNANA OSNOVNA PLAČA'!E328:J328),"")</f>
        <v>0</v>
      </c>
      <c r="F334" s="55"/>
      <c r="G334" s="55"/>
      <c r="H334" s="55"/>
      <c r="I334" s="55"/>
      <c r="J334" s="55"/>
      <c r="K334" s="176">
        <f t="shared" si="57"/>
        <v>0</v>
      </c>
      <c r="L334" s="120">
        <f t="shared" si="58"/>
        <v>0</v>
      </c>
      <c r="M334" s="120">
        <f t="shared" si="59"/>
        <v>0</v>
      </c>
      <c r="N334" s="120">
        <f t="shared" si="60"/>
        <v>0</v>
      </c>
      <c r="O334" s="120">
        <f t="shared" si="61"/>
        <v>0</v>
      </c>
      <c r="P334" s="177">
        <f t="shared" si="62"/>
        <v>0</v>
      </c>
      <c r="Q334" s="177">
        <f>IF(LEN(B334)&gt;0,2*'OSNOVNA PLAČA'!E328,"")</f>
        <v>0</v>
      </c>
      <c r="R334" s="178"/>
      <c r="AA334" s="157">
        <f>ROW()</f>
        <v>334</v>
      </c>
      <c r="AB334" s="91" t="e">
        <f t="shared" ca="1" si="69"/>
        <v>#N/A</v>
      </c>
      <c r="AC334" s="91" t="e">
        <f t="shared" ca="1" si="70"/>
        <v>#N/A</v>
      </c>
      <c r="AD334" s="92" t="e">
        <f t="shared" ca="1" si="63"/>
        <v>#N/A</v>
      </c>
      <c r="AE334" s="91" t="e">
        <f t="shared" ca="1" si="64"/>
        <v>#N/A</v>
      </c>
      <c r="AF334" s="92" t="e">
        <f t="shared" ca="1" si="65"/>
        <v>#N/A</v>
      </c>
      <c r="AG334" s="91" t="e">
        <f t="shared" ca="1" si="65"/>
        <v>#N/A</v>
      </c>
      <c r="AH334" s="91" t="e">
        <f t="shared" ca="1" si="66"/>
        <v>#N/A</v>
      </c>
      <c r="AI334" s="93" t="e">
        <f t="shared" ca="1" si="67"/>
        <v>#N/A</v>
      </c>
      <c r="AJ334" s="91" t="e">
        <f t="shared" ca="1" si="56"/>
        <v>#N/A</v>
      </c>
      <c r="AK334" s="91" t="e">
        <f t="shared" ca="1" si="68"/>
        <v>#N/A</v>
      </c>
    </row>
    <row r="335" spans="1:37" ht="25.5" customHeight="1" x14ac:dyDescent="0.25">
      <c r="A335" s="51">
        <f>'OSNOVNA PLAČA'!A329</f>
        <v>320</v>
      </c>
      <c r="B335" s="159" t="str">
        <f>IF(LEN('OSNOVNA PLAČA'!B329)&gt;0,'OSNOVNA PLAČA'!B329,"")</f>
        <v>A320</v>
      </c>
      <c r="C335" s="52">
        <f>IF(LEN(B335)&gt;0,'OSNOVNA PLAČA'!C329,"")</f>
        <v>0</v>
      </c>
      <c r="D335" s="54">
        <f>IF(LEN(B335)&gt;0,'OSNOVNA PLAČA'!D329,"")</f>
        <v>0</v>
      </c>
      <c r="E335" s="175">
        <f>IF(LEN(B335)&gt;0,SUM('OBRAČUNANA OSNOVNA PLAČA'!E329:J329),"")</f>
        <v>0</v>
      </c>
      <c r="F335" s="55"/>
      <c r="G335" s="55"/>
      <c r="H335" s="55"/>
      <c r="I335" s="55"/>
      <c r="J335" s="55"/>
      <c r="K335" s="176">
        <f t="shared" si="57"/>
        <v>0</v>
      </c>
      <c r="L335" s="120">
        <f t="shared" si="58"/>
        <v>0</v>
      </c>
      <c r="M335" s="120">
        <f t="shared" si="59"/>
        <v>0</v>
      </c>
      <c r="N335" s="120">
        <f t="shared" si="60"/>
        <v>0</v>
      </c>
      <c r="O335" s="120">
        <f t="shared" si="61"/>
        <v>0</v>
      </c>
      <c r="P335" s="177">
        <f t="shared" si="62"/>
        <v>0</v>
      </c>
      <c r="Q335" s="177">
        <f>IF(LEN(B335)&gt;0,2*'OSNOVNA PLAČA'!E329,"")</f>
        <v>0</v>
      </c>
      <c r="R335" s="178"/>
      <c r="AA335" s="157">
        <f>ROW()</f>
        <v>335</v>
      </c>
      <c r="AB335" s="91" t="e">
        <f t="shared" ca="1" si="69"/>
        <v>#N/A</v>
      </c>
      <c r="AC335" s="91" t="e">
        <f t="shared" ca="1" si="70"/>
        <v>#N/A</v>
      </c>
      <c r="AD335" s="92" t="e">
        <f t="shared" ca="1" si="63"/>
        <v>#N/A</v>
      </c>
      <c r="AE335" s="91" t="e">
        <f t="shared" ca="1" si="64"/>
        <v>#N/A</v>
      </c>
      <c r="AF335" s="92" t="e">
        <f t="shared" ca="1" si="65"/>
        <v>#N/A</v>
      </c>
      <c r="AG335" s="91" t="e">
        <f t="shared" ca="1" si="65"/>
        <v>#N/A</v>
      </c>
      <c r="AH335" s="91" t="e">
        <f t="shared" ca="1" si="66"/>
        <v>#N/A</v>
      </c>
      <c r="AI335" s="93" t="e">
        <f t="shared" ca="1" si="67"/>
        <v>#N/A</v>
      </c>
      <c r="AJ335" s="91" t="e">
        <f t="shared" ca="1" si="56"/>
        <v>#N/A</v>
      </c>
      <c r="AK335" s="91" t="e">
        <f t="shared" ca="1" si="68"/>
        <v>#N/A</v>
      </c>
    </row>
    <row r="336" spans="1:37" ht="25.5" customHeight="1" x14ac:dyDescent="0.25">
      <c r="A336" s="51">
        <f>'OSNOVNA PLAČA'!A330</f>
        <v>321</v>
      </c>
      <c r="B336" s="159" t="str">
        <f>IF(LEN('OSNOVNA PLAČA'!B330)&gt;0,'OSNOVNA PLAČA'!B330,"")</f>
        <v>A321</v>
      </c>
      <c r="C336" s="52">
        <f>IF(LEN(B336)&gt;0,'OSNOVNA PLAČA'!C330,"")</f>
        <v>0</v>
      </c>
      <c r="D336" s="54">
        <f>IF(LEN(B336)&gt;0,'OSNOVNA PLAČA'!D330,"")</f>
        <v>0</v>
      </c>
      <c r="E336" s="175">
        <f>IF(LEN(B336)&gt;0,SUM('OBRAČUNANA OSNOVNA PLAČA'!E330:J330),"")</f>
        <v>0</v>
      </c>
      <c r="F336" s="55"/>
      <c r="G336" s="55"/>
      <c r="H336" s="55"/>
      <c r="I336" s="55"/>
      <c r="J336" s="55"/>
      <c r="K336" s="176">
        <f t="shared" ref="K336:K399" si="71">+F336+G336+H336+I336+J336</f>
        <v>0</v>
      </c>
      <c r="L336" s="120">
        <f t="shared" ref="L336:L399" si="72">IF(LEN(B336)&gt;0,K336/5,"")</f>
        <v>0</v>
      </c>
      <c r="M336" s="120">
        <f t="shared" ref="M336:M399" si="73">IF(LEN(B336)&gt;0,E336*L336,"")</f>
        <v>0</v>
      </c>
      <c r="N336" s="120">
        <f t="shared" ref="N336:N399" si="74">IF(LEN(B336)&gt;0,L336*$O$1017,"")</f>
        <v>0</v>
      </c>
      <c r="O336" s="120">
        <f t="shared" ref="O336:O399" si="75">IF(LEN(B336)&gt;0,E336*N336,"")</f>
        <v>0</v>
      </c>
      <c r="P336" s="177">
        <f t="shared" ref="P336:P399" si="76">MIN(O336,Q336)</f>
        <v>0</v>
      </c>
      <c r="Q336" s="177">
        <f>IF(LEN(B336)&gt;0,2*'OSNOVNA PLAČA'!E330,"")</f>
        <v>0</v>
      </c>
      <c r="R336" s="178"/>
      <c r="AA336" s="157">
        <f>ROW()</f>
        <v>336</v>
      </c>
      <c r="AB336" s="91" t="e">
        <f t="shared" ca="1" si="69"/>
        <v>#N/A</v>
      </c>
      <c r="AC336" s="91" t="e">
        <f t="shared" ca="1" si="70"/>
        <v>#N/A</v>
      </c>
      <c r="AD336" s="92" t="e">
        <f t="shared" ref="AD336:AD399" ca="1" si="77">IF(AB336&gt;=AC336,"-",$K336/(5*MAX($L$1021:$L$1022)))</f>
        <v>#N/A</v>
      </c>
      <c r="AE336" s="91" t="e">
        <f t="shared" ref="AE336:AE399" ca="1" si="78">IF(AB336&gt;=AC336,"-",$K336/(5*MAX($L$1021:$L$1022))*AJ336)</f>
        <v>#N/A</v>
      </c>
      <c r="AF336" s="92" t="e">
        <f t="shared" ref="AF336:AG399" ca="1" si="79">IF(AD336="-","-",AD336*$AE$1017)</f>
        <v>#N/A</v>
      </c>
      <c r="AG336" s="91" t="e">
        <f t="shared" ca="1" si="79"/>
        <v>#N/A</v>
      </c>
      <c r="AH336" s="91" t="e">
        <f t="shared" ref="AH336:AH399" ca="1" si="80">IF(AF336="-",0,MIN(AG336,Q336))</f>
        <v>#N/A</v>
      </c>
      <c r="AI336" s="93" t="e">
        <f t="shared" ref="AI336:AI399" ca="1" si="81">+AC336-AB336</f>
        <v>#N/A</v>
      </c>
      <c r="AJ336" s="91" t="e">
        <f t="shared" ca="1" si="56"/>
        <v>#N/A</v>
      </c>
      <c r="AK336" s="91" t="e">
        <f t="shared" ca="1" si="68"/>
        <v>#N/A</v>
      </c>
    </row>
    <row r="337" spans="1:37" ht="25.5" customHeight="1" x14ac:dyDescent="0.25">
      <c r="A337" s="51">
        <f>'OSNOVNA PLAČA'!A331</f>
        <v>322</v>
      </c>
      <c r="B337" s="159" t="str">
        <f>IF(LEN('OSNOVNA PLAČA'!B331)&gt;0,'OSNOVNA PLAČA'!B331,"")</f>
        <v>A322</v>
      </c>
      <c r="C337" s="52">
        <f>IF(LEN(B337)&gt;0,'OSNOVNA PLAČA'!C331,"")</f>
        <v>0</v>
      </c>
      <c r="D337" s="54">
        <f>IF(LEN(B337)&gt;0,'OSNOVNA PLAČA'!D331,"")</f>
        <v>0</v>
      </c>
      <c r="E337" s="175">
        <f>IF(LEN(B337)&gt;0,SUM('OBRAČUNANA OSNOVNA PLAČA'!E331:J331),"")</f>
        <v>0</v>
      </c>
      <c r="F337" s="55"/>
      <c r="G337" s="55"/>
      <c r="H337" s="55"/>
      <c r="I337" s="55"/>
      <c r="J337" s="55"/>
      <c r="K337" s="176">
        <f t="shared" si="71"/>
        <v>0</v>
      </c>
      <c r="L337" s="120">
        <f t="shared" si="72"/>
        <v>0</v>
      </c>
      <c r="M337" s="120">
        <f t="shared" si="73"/>
        <v>0</v>
      </c>
      <c r="N337" s="120">
        <f t="shared" si="74"/>
        <v>0</v>
      </c>
      <c r="O337" s="120">
        <f t="shared" si="75"/>
        <v>0</v>
      </c>
      <c r="P337" s="177">
        <f t="shared" si="76"/>
        <v>0</v>
      </c>
      <c r="Q337" s="177">
        <f>IF(LEN(B337)&gt;0,2*'OSNOVNA PLAČA'!E331,"")</f>
        <v>0</v>
      </c>
      <c r="R337" s="178"/>
      <c r="AA337" s="157">
        <f>ROW()</f>
        <v>337</v>
      </c>
      <c r="AB337" s="91" t="e">
        <f t="shared" ca="1" si="69"/>
        <v>#N/A</v>
      </c>
      <c r="AC337" s="91" t="e">
        <f t="shared" ca="1" si="70"/>
        <v>#N/A</v>
      </c>
      <c r="AD337" s="92" t="e">
        <f t="shared" ca="1" si="77"/>
        <v>#N/A</v>
      </c>
      <c r="AE337" s="91" t="e">
        <f t="shared" ca="1" si="78"/>
        <v>#N/A</v>
      </c>
      <c r="AF337" s="92" t="e">
        <f t="shared" ca="1" si="79"/>
        <v>#N/A</v>
      </c>
      <c r="AG337" s="91" t="e">
        <f t="shared" ca="1" si="79"/>
        <v>#N/A</v>
      </c>
      <c r="AH337" s="91" t="e">
        <f t="shared" ca="1" si="80"/>
        <v>#N/A</v>
      </c>
      <c r="AI337" s="93" t="e">
        <f t="shared" ca="1" si="81"/>
        <v>#N/A</v>
      </c>
      <c r="AJ337" s="91" t="e">
        <f t="shared" ca="1" si="56"/>
        <v>#N/A</v>
      </c>
      <c r="AK337" s="91" t="e">
        <f t="shared" ca="1" si="68"/>
        <v>#N/A</v>
      </c>
    </row>
    <row r="338" spans="1:37" ht="25.5" customHeight="1" x14ac:dyDescent="0.25">
      <c r="A338" s="51">
        <f>'OSNOVNA PLAČA'!A332</f>
        <v>323</v>
      </c>
      <c r="B338" s="159" t="str">
        <f>IF(LEN('OSNOVNA PLAČA'!B332)&gt;0,'OSNOVNA PLAČA'!B332,"")</f>
        <v>A323</v>
      </c>
      <c r="C338" s="52">
        <f>IF(LEN(B338)&gt;0,'OSNOVNA PLAČA'!C332,"")</f>
        <v>0</v>
      </c>
      <c r="D338" s="54">
        <f>IF(LEN(B338)&gt;0,'OSNOVNA PLAČA'!D332,"")</f>
        <v>0</v>
      </c>
      <c r="E338" s="175">
        <f>IF(LEN(B338)&gt;0,SUM('OBRAČUNANA OSNOVNA PLAČA'!E332:J332),"")</f>
        <v>0</v>
      </c>
      <c r="F338" s="55"/>
      <c r="G338" s="55"/>
      <c r="H338" s="55"/>
      <c r="I338" s="55"/>
      <c r="J338" s="55"/>
      <c r="K338" s="176">
        <f t="shared" si="71"/>
        <v>0</v>
      </c>
      <c r="L338" s="120">
        <f t="shared" si="72"/>
        <v>0</v>
      </c>
      <c r="M338" s="120">
        <f t="shared" si="73"/>
        <v>0</v>
      </c>
      <c r="N338" s="120">
        <f t="shared" si="74"/>
        <v>0</v>
      </c>
      <c r="O338" s="120">
        <f t="shared" si="75"/>
        <v>0</v>
      </c>
      <c r="P338" s="177">
        <f t="shared" si="76"/>
        <v>0</v>
      </c>
      <c r="Q338" s="177">
        <f>IF(LEN(B338)&gt;0,2*'OSNOVNA PLAČA'!E332,"")</f>
        <v>0</v>
      </c>
      <c r="R338" s="178"/>
      <c r="AA338" s="157">
        <f>ROW()</f>
        <v>338</v>
      </c>
      <c r="AB338" s="91" t="e">
        <f t="shared" ca="1" si="69"/>
        <v>#N/A</v>
      </c>
      <c r="AC338" s="91" t="e">
        <f t="shared" ca="1" si="70"/>
        <v>#N/A</v>
      </c>
      <c r="AD338" s="92" t="e">
        <f t="shared" ca="1" si="77"/>
        <v>#N/A</v>
      </c>
      <c r="AE338" s="91" t="e">
        <f t="shared" ca="1" si="78"/>
        <v>#N/A</v>
      </c>
      <c r="AF338" s="92" t="e">
        <f t="shared" ca="1" si="79"/>
        <v>#N/A</v>
      </c>
      <c r="AG338" s="91" t="e">
        <f t="shared" ca="1" si="79"/>
        <v>#N/A</v>
      </c>
      <c r="AH338" s="91" t="e">
        <f t="shared" ca="1" si="80"/>
        <v>#N/A</v>
      </c>
      <c r="AI338" s="93" t="e">
        <f t="shared" ca="1" si="81"/>
        <v>#N/A</v>
      </c>
      <c r="AJ338" s="91" t="e">
        <f t="shared" ca="1" si="56"/>
        <v>#N/A</v>
      </c>
      <c r="AK338" s="91" t="e">
        <f t="shared" ca="1" si="68"/>
        <v>#N/A</v>
      </c>
    </row>
    <row r="339" spans="1:37" ht="25.5" customHeight="1" x14ac:dyDescent="0.25">
      <c r="A339" s="51">
        <f>'OSNOVNA PLAČA'!A333</f>
        <v>324</v>
      </c>
      <c r="B339" s="159" t="str">
        <f>IF(LEN('OSNOVNA PLAČA'!B333)&gt;0,'OSNOVNA PLAČA'!B333,"")</f>
        <v>A324</v>
      </c>
      <c r="C339" s="52">
        <f>IF(LEN(B339)&gt;0,'OSNOVNA PLAČA'!C333,"")</f>
        <v>0</v>
      </c>
      <c r="D339" s="54">
        <f>IF(LEN(B339)&gt;0,'OSNOVNA PLAČA'!D333,"")</f>
        <v>0</v>
      </c>
      <c r="E339" s="175">
        <f>IF(LEN(B339)&gt;0,SUM('OBRAČUNANA OSNOVNA PLAČA'!E333:J333),"")</f>
        <v>0</v>
      </c>
      <c r="F339" s="55"/>
      <c r="G339" s="55"/>
      <c r="H339" s="55"/>
      <c r="I339" s="55"/>
      <c r="J339" s="55"/>
      <c r="K339" s="176">
        <f t="shared" si="71"/>
        <v>0</v>
      </c>
      <c r="L339" s="120">
        <f t="shared" si="72"/>
        <v>0</v>
      </c>
      <c r="M339" s="120">
        <f t="shared" si="73"/>
        <v>0</v>
      </c>
      <c r="N339" s="120">
        <f t="shared" si="74"/>
        <v>0</v>
      </c>
      <c r="O339" s="120">
        <f t="shared" si="75"/>
        <v>0</v>
      </c>
      <c r="P339" s="177">
        <f t="shared" si="76"/>
        <v>0</v>
      </c>
      <c r="Q339" s="177">
        <f>IF(LEN(B339)&gt;0,2*'OSNOVNA PLAČA'!E333,"")</f>
        <v>0</v>
      </c>
      <c r="R339" s="178"/>
      <c r="AA339" s="157">
        <f>ROW()</f>
        <v>339</v>
      </c>
      <c r="AB339" s="91" t="e">
        <f t="shared" ca="1" si="69"/>
        <v>#N/A</v>
      </c>
      <c r="AC339" s="91" t="e">
        <f t="shared" ca="1" si="70"/>
        <v>#N/A</v>
      </c>
      <c r="AD339" s="92" t="e">
        <f t="shared" ca="1" si="77"/>
        <v>#N/A</v>
      </c>
      <c r="AE339" s="91" t="e">
        <f t="shared" ca="1" si="78"/>
        <v>#N/A</v>
      </c>
      <c r="AF339" s="92" t="e">
        <f t="shared" ca="1" si="79"/>
        <v>#N/A</v>
      </c>
      <c r="AG339" s="91" t="e">
        <f t="shared" ca="1" si="79"/>
        <v>#N/A</v>
      </c>
      <c r="AH339" s="91" t="e">
        <f t="shared" ca="1" si="80"/>
        <v>#N/A</v>
      </c>
      <c r="AI339" s="93" t="e">
        <f t="shared" ca="1" si="81"/>
        <v>#N/A</v>
      </c>
      <c r="AJ339" s="91" t="e">
        <f t="shared" ca="1" si="56"/>
        <v>#N/A</v>
      </c>
      <c r="AK339" s="91" t="e">
        <f t="shared" ca="1" si="68"/>
        <v>#N/A</v>
      </c>
    </row>
    <row r="340" spans="1:37" ht="25.5" customHeight="1" x14ac:dyDescent="0.25">
      <c r="A340" s="51">
        <f>'OSNOVNA PLAČA'!A334</f>
        <v>325</v>
      </c>
      <c r="B340" s="159" t="str">
        <f>IF(LEN('OSNOVNA PLAČA'!B334)&gt;0,'OSNOVNA PLAČA'!B334,"")</f>
        <v>A325</v>
      </c>
      <c r="C340" s="52">
        <f>IF(LEN(B340)&gt;0,'OSNOVNA PLAČA'!C334,"")</f>
        <v>0</v>
      </c>
      <c r="D340" s="54">
        <f>IF(LEN(B340)&gt;0,'OSNOVNA PLAČA'!D334,"")</f>
        <v>0</v>
      </c>
      <c r="E340" s="175">
        <f>IF(LEN(B340)&gt;0,SUM('OBRAČUNANA OSNOVNA PLAČA'!E334:J334),"")</f>
        <v>0</v>
      </c>
      <c r="F340" s="55"/>
      <c r="G340" s="55"/>
      <c r="H340" s="55"/>
      <c r="I340" s="55"/>
      <c r="J340" s="55"/>
      <c r="K340" s="176">
        <f t="shared" si="71"/>
        <v>0</v>
      </c>
      <c r="L340" s="120">
        <f t="shared" si="72"/>
        <v>0</v>
      </c>
      <c r="M340" s="120">
        <f t="shared" si="73"/>
        <v>0</v>
      </c>
      <c r="N340" s="120">
        <f t="shared" si="74"/>
        <v>0</v>
      </c>
      <c r="O340" s="120">
        <f t="shared" si="75"/>
        <v>0</v>
      </c>
      <c r="P340" s="177">
        <f t="shared" si="76"/>
        <v>0</v>
      </c>
      <c r="Q340" s="177">
        <f>IF(LEN(B340)&gt;0,2*'OSNOVNA PLAČA'!E334,"")</f>
        <v>0</v>
      </c>
      <c r="R340" s="178"/>
      <c r="AA340" s="157">
        <f>ROW()</f>
        <v>340</v>
      </c>
      <c r="AB340" s="91" t="e">
        <f t="shared" ca="1" si="69"/>
        <v>#N/A</v>
      </c>
      <c r="AC340" s="91" t="e">
        <f t="shared" ca="1" si="70"/>
        <v>#N/A</v>
      </c>
      <c r="AD340" s="92" t="e">
        <f t="shared" ca="1" si="77"/>
        <v>#N/A</v>
      </c>
      <c r="AE340" s="91" t="e">
        <f t="shared" ca="1" si="78"/>
        <v>#N/A</v>
      </c>
      <c r="AF340" s="92" t="e">
        <f t="shared" ca="1" si="79"/>
        <v>#N/A</v>
      </c>
      <c r="AG340" s="91" t="e">
        <f t="shared" ca="1" si="79"/>
        <v>#N/A</v>
      </c>
      <c r="AH340" s="91" t="e">
        <f t="shared" ca="1" si="80"/>
        <v>#N/A</v>
      </c>
      <c r="AI340" s="93" t="e">
        <f t="shared" ca="1" si="81"/>
        <v>#N/A</v>
      </c>
      <c r="AJ340" s="91" t="e">
        <f t="shared" ca="1" si="56"/>
        <v>#N/A</v>
      </c>
      <c r="AK340" s="91" t="e">
        <f t="shared" ca="1" si="68"/>
        <v>#N/A</v>
      </c>
    </row>
    <row r="341" spans="1:37" ht="25.5" customHeight="1" x14ac:dyDescent="0.25">
      <c r="A341" s="51">
        <f>'OSNOVNA PLAČA'!A335</f>
        <v>326</v>
      </c>
      <c r="B341" s="159" t="str">
        <f>IF(LEN('OSNOVNA PLAČA'!B335)&gt;0,'OSNOVNA PLAČA'!B335,"")</f>
        <v>A326</v>
      </c>
      <c r="C341" s="52">
        <f>IF(LEN(B341)&gt;0,'OSNOVNA PLAČA'!C335,"")</f>
        <v>0</v>
      </c>
      <c r="D341" s="54">
        <f>IF(LEN(B341)&gt;0,'OSNOVNA PLAČA'!D335,"")</f>
        <v>0</v>
      </c>
      <c r="E341" s="175">
        <f>IF(LEN(B341)&gt;0,SUM('OBRAČUNANA OSNOVNA PLAČA'!E335:J335),"")</f>
        <v>0</v>
      </c>
      <c r="F341" s="55"/>
      <c r="G341" s="55"/>
      <c r="H341" s="55"/>
      <c r="I341" s="55"/>
      <c r="J341" s="55"/>
      <c r="K341" s="176">
        <f t="shared" si="71"/>
        <v>0</v>
      </c>
      <c r="L341" s="120">
        <f t="shared" si="72"/>
        <v>0</v>
      </c>
      <c r="M341" s="120">
        <f t="shared" si="73"/>
        <v>0</v>
      </c>
      <c r="N341" s="120">
        <f t="shared" si="74"/>
        <v>0</v>
      </c>
      <c r="O341" s="120">
        <f t="shared" si="75"/>
        <v>0</v>
      </c>
      <c r="P341" s="177">
        <f t="shared" si="76"/>
        <v>0</v>
      </c>
      <c r="Q341" s="177">
        <f>IF(LEN(B341)&gt;0,2*'OSNOVNA PLAČA'!E335,"")</f>
        <v>0</v>
      </c>
      <c r="R341" s="178"/>
      <c r="AA341" s="157">
        <f>ROW()</f>
        <v>341</v>
      </c>
      <c r="AB341" s="91" t="e">
        <f t="shared" ca="1" si="69"/>
        <v>#N/A</v>
      </c>
      <c r="AC341" s="91" t="e">
        <f t="shared" ca="1" si="70"/>
        <v>#N/A</v>
      </c>
      <c r="AD341" s="92" t="e">
        <f t="shared" ca="1" si="77"/>
        <v>#N/A</v>
      </c>
      <c r="AE341" s="91" t="e">
        <f t="shared" ca="1" si="78"/>
        <v>#N/A</v>
      </c>
      <c r="AF341" s="92" t="e">
        <f t="shared" ca="1" si="79"/>
        <v>#N/A</v>
      </c>
      <c r="AG341" s="91" t="e">
        <f t="shared" ca="1" si="79"/>
        <v>#N/A</v>
      </c>
      <c r="AH341" s="91" t="e">
        <f t="shared" ca="1" si="80"/>
        <v>#N/A</v>
      </c>
      <c r="AI341" s="93" t="e">
        <f t="shared" ca="1" si="81"/>
        <v>#N/A</v>
      </c>
      <c r="AJ341" s="91" t="e">
        <f t="shared" ca="1" si="56"/>
        <v>#N/A</v>
      </c>
      <c r="AK341" s="91" t="e">
        <f t="shared" ca="1" si="68"/>
        <v>#N/A</v>
      </c>
    </row>
    <row r="342" spans="1:37" ht="25.5" customHeight="1" x14ac:dyDescent="0.25">
      <c r="A342" s="51">
        <f>'OSNOVNA PLAČA'!A336</f>
        <v>327</v>
      </c>
      <c r="B342" s="159" t="str">
        <f>IF(LEN('OSNOVNA PLAČA'!B336)&gt;0,'OSNOVNA PLAČA'!B336,"")</f>
        <v>A327</v>
      </c>
      <c r="C342" s="52">
        <f>IF(LEN(B342)&gt;0,'OSNOVNA PLAČA'!C336,"")</f>
        <v>0</v>
      </c>
      <c r="D342" s="54">
        <f>IF(LEN(B342)&gt;0,'OSNOVNA PLAČA'!D336,"")</f>
        <v>0</v>
      </c>
      <c r="E342" s="175">
        <f>IF(LEN(B342)&gt;0,SUM('OBRAČUNANA OSNOVNA PLAČA'!E336:J336),"")</f>
        <v>0</v>
      </c>
      <c r="F342" s="55"/>
      <c r="G342" s="55"/>
      <c r="H342" s="55"/>
      <c r="I342" s="55"/>
      <c r="J342" s="55"/>
      <c r="K342" s="176">
        <f t="shared" si="71"/>
        <v>0</v>
      </c>
      <c r="L342" s="120">
        <f t="shared" si="72"/>
        <v>0</v>
      </c>
      <c r="M342" s="120">
        <f t="shared" si="73"/>
        <v>0</v>
      </c>
      <c r="N342" s="120">
        <f t="shared" si="74"/>
        <v>0</v>
      </c>
      <c r="O342" s="120">
        <f t="shared" si="75"/>
        <v>0</v>
      </c>
      <c r="P342" s="177">
        <f t="shared" si="76"/>
        <v>0</v>
      </c>
      <c r="Q342" s="177">
        <f>IF(LEN(B342)&gt;0,2*'OSNOVNA PLAČA'!E336,"")</f>
        <v>0</v>
      </c>
      <c r="R342" s="178"/>
      <c r="AA342" s="157">
        <f>ROW()</f>
        <v>342</v>
      </c>
      <c r="AB342" s="91" t="e">
        <f t="shared" ca="1" si="69"/>
        <v>#N/A</v>
      </c>
      <c r="AC342" s="91" t="e">
        <f t="shared" ca="1" si="70"/>
        <v>#N/A</v>
      </c>
      <c r="AD342" s="92" t="e">
        <f t="shared" ca="1" si="77"/>
        <v>#N/A</v>
      </c>
      <c r="AE342" s="91" t="e">
        <f t="shared" ca="1" si="78"/>
        <v>#N/A</v>
      </c>
      <c r="AF342" s="92" t="e">
        <f t="shared" ca="1" si="79"/>
        <v>#N/A</v>
      </c>
      <c r="AG342" s="91" t="e">
        <f t="shared" ca="1" si="79"/>
        <v>#N/A</v>
      </c>
      <c r="AH342" s="91" t="e">
        <f t="shared" ca="1" si="80"/>
        <v>#N/A</v>
      </c>
      <c r="AI342" s="93" t="e">
        <f t="shared" ca="1" si="81"/>
        <v>#N/A</v>
      </c>
      <c r="AJ342" s="91" t="e">
        <f t="shared" ca="1" si="56"/>
        <v>#N/A</v>
      </c>
      <c r="AK342" s="91" t="e">
        <f t="shared" ca="1" si="68"/>
        <v>#N/A</v>
      </c>
    </row>
    <row r="343" spans="1:37" ht="25.5" customHeight="1" x14ac:dyDescent="0.25">
      <c r="A343" s="51">
        <f>'OSNOVNA PLAČA'!A337</f>
        <v>328</v>
      </c>
      <c r="B343" s="159" t="str">
        <f>IF(LEN('OSNOVNA PLAČA'!B337)&gt;0,'OSNOVNA PLAČA'!B337,"")</f>
        <v>A328</v>
      </c>
      <c r="C343" s="52">
        <f>IF(LEN(B343)&gt;0,'OSNOVNA PLAČA'!C337,"")</f>
        <v>0</v>
      </c>
      <c r="D343" s="54">
        <f>IF(LEN(B343)&gt;0,'OSNOVNA PLAČA'!D337,"")</f>
        <v>0</v>
      </c>
      <c r="E343" s="175">
        <f>IF(LEN(B343)&gt;0,SUM('OBRAČUNANA OSNOVNA PLAČA'!E337:J337),"")</f>
        <v>0</v>
      </c>
      <c r="F343" s="55"/>
      <c r="G343" s="55"/>
      <c r="H343" s="55"/>
      <c r="I343" s="55"/>
      <c r="J343" s="55"/>
      <c r="K343" s="176">
        <f t="shared" si="71"/>
        <v>0</v>
      </c>
      <c r="L343" s="120">
        <f t="shared" si="72"/>
        <v>0</v>
      </c>
      <c r="M343" s="120">
        <f t="shared" si="73"/>
        <v>0</v>
      </c>
      <c r="N343" s="120">
        <f t="shared" si="74"/>
        <v>0</v>
      </c>
      <c r="O343" s="120">
        <f t="shared" si="75"/>
        <v>0</v>
      </c>
      <c r="P343" s="177">
        <f t="shared" si="76"/>
        <v>0</v>
      </c>
      <c r="Q343" s="177">
        <f>IF(LEN(B343)&gt;0,2*'OSNOVNA PLAČA'!E337,"")</f>
        <v>0</v>
      </c>
      <c r="R343" s="178"/>
      <c r="AA343" s="157">
        <f>ROW()</f>
        <v>343</v>
      </c>
      <c r="AB343" s="91" t="e">
        <f t="shared" ca="1" si="69"/>
        <v>#N/A</v>
      </c>
      <c r="AC343" s="91" t="e">
        <f t="shared" ca="1" si="70"/>
        <v>#N/A</v>
      </c>
      <c r="AD343" s="92" t="e">
        <f t="shared" ca="1" si="77"/>
        <v>#N/A</v>
      </c>
      <c r="AE343" s="91" t="e">
        <f t="shared" ca="1" si="78"/>
        <v>#N/A</v>
      </c>
      <c r="AF343" s="92" t="e">
        <f t="shared" ca="1" si="79"/>
        <v>#N/A</v>
      </c>
      <c r="AG343" s="91" t="e">
        <f t="shared" ca="1" si="79"/>
        <v>#N/A</v>
      </c>
      <c r="AH343" s="91" t="e">
        <f t="shared" ca="1" si="80"/>
        <v>#N/A</v>
      </c>
      <c r="AI343" s="93" t="e">
        <f t="shared" ca="1" si="81"/>
        <v>#N/A</v>
      </c>
      <c r="AJ343" s="91" t="e">
        <f t="shared" ca="1" si="56"/>
        <v>#N/A</v>
      </c>
      <c r="AK343" s="91" t="e">
        <f t="shared" ca="1" si="68"/>
        <v>#N/A</v>
      </c>
    </row>
    <row r="344" spans="1:37" ht="25.5" customHeight="1" x14ac:dyDescent="0.25">
      <c r="A344" s="51">
        <f>'OSNOVNA PLAČA'!A338</f>
        <v>329</v>
      </c>
      <c r="B344" s="159" t="str">
        <f>IF(LEN('OSNOVNA PLAČA'!B338)&gt;0,'OSNOVNA PLAČA'!B338,"")</f>
        <v>A329</v>
      </c>
      <c r="C344" s="52">
        <f>IF(LEN(B344)&gt;0,'OSNOVNA PLAČA'!C338,"")</f>
        <v>0</v>
      </c>
      <c r="D344" s="54">
        <f>IF(LEN(B344)&gt;0,'OSNOVNA PLAČA'!D338,"")</f>
        <v>0</v>
      </c>
      <c r="E344" s="175">
        <f>IF(LEN(B344)&gt;0,SUM('OBRAČUNANA OSNOVNA PLAČA'!E338:J338),"")</f>
        <v>0</v>
      </c>
      <c r="F344" s="55"/>
      <c r="G344" s="55"/>
      <c r="H344" s="55"/>
      <c r="I344" s="55"/>
      <c r="J344" s="55"/>
      <c r="K344" s="176">
        <f t="shared" si="71"/>
        <v>0</v>
      </c>
      <c r="L344" s="120">
        <f t="shared" si="72"/>
        <v>0</v>
      </c>
      <c r="M344" s="120">
        <f t="shared" si="73"/>
        <v>0</v>
      </c>
      <c r="N344" s="120">
        <f t="shared" si="74"/>
        <v>0</v>
      </c>
      <c r="O344" s="120">
        <f t="shared" si="75"/>
        <v>0</v>
      </c>
      <c r="P344" s="177">
        <f t="shared" si="76"/>
        <v>0</v>
      </c>
      <c r="Q344" s="177">
        <f>IF(LEN(B344)&gt;0,2*'OSNOVNA PLAČA'!E338,"")</f>
        <v>0</v>
      </c>
      <c r="R344" s="178"/>
      <c r="AA344" s="157">
        <f>ROW()</f>
        <v>344</v>
      </c>
      <c r="AB344" s="91" t="e">
        <f t="shared" ca="1" si="69"/>
        <v>#N/A</v>
      </c>
      <c r="AC344" s="91" t="e">
        <f t="shared" ca="1" si="70"/>
        <v>#N/A</v>
      </c>
      <c r="AD344" s="92" t="e">
        <f t="shared" ca="1" si="77"/>
        <v>#N/A</v>
      </c>
      <c r="AE344" s="91" t="e">
        <f t="shared" ca="1" si="78"/>
        <v>#N/A</v>
      </c>
      <c r="AF344" s="92" t="e">
        <f t="shared" ca="1" si="79"/>
        <v>#N/A</v>
      </c>
      <c r="AG344" s="91" t="e">
        <f t="shared" ca="1" si="79"/>
        <v>#N/A</v>
      </c>
      <c r="AH344" s="91" t="e">
        <f t="shared" ca="1" si="80"/>
        <v>#N/A</v>
      </c>
      <c r="AI344" s="93" t="e">
        <f t="shared" ca="1" si="81"/>
        <v>#N/A</v>
      </c>
      <c r="AJ344" s="91" t="e">
        <f t="shared" ca="1" si="56"/>
        <v>#N/A</v>
      </c>
      <c r="AK344" s="91" t="e">
        <f t="shared" ca="1" si="68"/>
        <v>#N/A</v>
      </c>
    </row>
    <row r="345" spans="1:37" ht="25.5" customHeight="1" x14ac:dyDescent="0.25">
      <c r="A345" s="51">
        <f>'OSNOVNA PLAČA'!A339</f>
        <v>330</v>
      </c>
      <c r="B345" s="159" t="str">
        <f>IF(LEN('OSNOVNA PLAČA'!B339)&gt;0,'OSNOVNA PLAČA'!B339,"")</f>
        <v>A330</v>
      </c>
      <c r="C345" s="52">
        <f>IF(LEN(B345)&gt;0,'OSNOVNA PLAČA'!C339,"")</f>
        <v>0</v>
      </c>
      <c r="D345" s="54">
        <f>IF(LEN(B345)&gt;0,'OSNOVNA PLAČA'!D339,"")</f>
        <v>0</v>
      </c>
      <c r="E345" s="175">
        <f>IF(LEN(B345)&gt;0,SUM('OBRAČUNANA OSNOVNA PLAČA'!E339:J339),"")</f>
        <v>0</v>
      </c>
      <c r="F345" s="55"/>
      <c r="G345" s="55"/>
      <c r="H345" s="55"/>
      <c r="I345" s="55"/>
      <c r="J345" s="55"/>
      <c r="K345" s="176">
        <f t="shared" si="71"/>
        <v>0</v>
      </c>
      <c r="L345" s="120">
        <f t="shared" si="72"/>
        <v>0</v>
      </c>
      <c r="M345" s="120">
        <f t="shared" si="73"/>
        <v>0</v>
      </c>
      <c r="N345" s="120">
        <f t="shared" si="74"/>
        <v>0</v>
      </c>
      <c r="O345" s="120">
        <f t="shared" si="75"/>
        <v>0</v>
      </c>
      <c r="P345" s="177">
        <f t="shared" si="76"/>
        <v>0</v>
      </c>
      <c r="Q345" s="177">
        <f>IF(LEN(B345)&gt;0,2*'OSNOVNA PLAČA'!E339,"")</f>
        <v>0</v>
      </c>
      <c r="R345" s="178"/>
      <c r="AA345" s="157">
        <f>ROW()</f>
        <v>345</v>
      </c>
      <c r="AB345" s="91" t="e">
        <f t="shared" ca="1" si="69"/>
        <v>#N/A</v>
      </c>
      <c r="AC345" s="91" t="e">
        <f t="shared" ca="1" si="70"/>
        <v>#N/A</v>
      </c>
      <c r="AD345" s="92" t="e">
        <f t="shared" ca="1" si="77"/>
        <v>#N/A</v>
      </c>
      <c r="AE345" s="91" t="e">
        <f t="shared" ca="1" si="78"/>
        <v>#N/A</v>
      </c>
      <c r="AF345" s="92" t="e">
        <f t="shared" ca="1" si="79"/>
        <v>#N/A</v>
      </c>
      <c r="AG345" s="91" t="e">
        <f t="shared" ca="1" si="79"/>
        <v>#N/A</v>
      </c>
      <c r="AH345" s="91" t="e">
        <f t="shared" ca="1" si="80"/>
        <v>#N/A</v>
      </c>
      <c r="AI345" s="93" t="e">
        <f t="shared" ca="1" si="81"/>
        <v>#N/A</v>
      </c>
      <c r="AJ345" s="91" t="e">
        <f t="shared" ca="1" si="56"/>
        <v>#N/A</v>
      </c>
      <c r="AK345" s="91" t="e">
        <f t="shared" ca="1" si="68"/>
        <v>#N/A</v>
      </c>
    </row>
    <row r="346" spans="1:37" ht="25.5" customHeight="1" x14ac:dyDescent="0.25">
      <c r="A346" s="51">
        <f>'OSNOVNA PLAČA'!A340</f>
        <v>331</v>
      </c>
      <c r="B346" s="159" t="str">
        <f>IF(LEN('OSNOVNA PLAČA'!B340)&gt;0,'OSNOVNA PLAČA'!B340,"")</f>
        <v>A331</v>
      </c>
      <c r="C346" s="52">
        <f>IF(LEN(B346)&gt;0,'OSNOVNA PLAČA'!C340,"")</f>
        <v>0</v>
      </c>
      <c r="D346" s="54">
        <f>IF(LEN(B346)&gt;0,'OSNOVNA PLAČA'!D340,"")</f>
        <v>0</v>
      </c>
      <c r="E346" s="175">
        <f>IF(LEN(B346)&gt;0,SUM('OBRAČUNANA OSNOVNA PLAČA'!E340:J340),"")</f>
        <v>0</v>
      </c>
      <c r="F346" s="55"/>
      <c r="G346" s="55"/>
      <c r="H346" s="55"/>
      <c r="I346" s="55"/>
      <c r="J346" s="55"/>
      <c r="K346" s="176">
        <f t="shared" si="71"/>
        <v>0</v>
      </c>
      <c r="L346" s="120">
        <f t="shared" si="72"/>
        <v>0</v>
      </c>
      <c r="M346" s="120">
        <f t="shared" si="73"/>
        <v>0</v>
      </c>
      <c r="N346" s="120">
        <f t="shared" si="74"/>
        <v>0</v>
      </c>
      <c r="O346" s="120">
        <f t="shared" si="75"/>
        <v>0</v>
      </c>
      <c r="P346" s="177">
        <f t="shared" si="76"/>
        <v>0</v>
      </c>
      <c r="Q346" s="177">
        <f>IF(LEN(B346)&gt;0,2*'OSNOVNA PLAČA'!E340,"")</f>
        <v>0</v>
      </c>
      <c r="R346" s="178"/>
      <c r="AA346" s="157">
        <f>ROW()</f>
        <v>346</v>
      </c>
      <c r="AB346" s="91" t="e">
        <f t="shared" ca="1" si="69"/>
        <v>#N/A</v>
      </c>
      <c r="AC346" s="91" t="e">
        <f t="shared" ca="1" si="70"/>
        <v>#N/A</v>
      </c>
      <c r="AD346" s="92" t="e">
        <f t="shared" ca="1" si="77"/>
        <v>#N/A</v>
      </c>
      <c r="AE346" s="91" t="e">
        <f t="shared" ca="1" si="78"/>
        <v>#N/A</v>
      </c>
      <c r="AF346" s="92" t="e">
        <f t="shared" ca="1" si="79"/>
        <v>#N/A</v>
      </c>
      <c r="AG346" s="91" t="e">
        <f t="shared" ca="1" si="79"/>
        <v>#N/A</v>
      </c>
      <c r="AH346" s="91" t="e">
        <f t="shared" ca="1" si="80"/>
        <v>#N/A</v>
      </c>
      <c r="AI346" s="93" t="e">
        <f t="shared" ca="1" si="81"/>
        <v>#N/A</v>
      </c>
      <c r="AJ346" s="91" t="e">
        <f t="shared" ca="1" si="56"/>
        <v>#N/A</v>
      </c>
      <c r="AK346" s="91" t="e">
        <f t="shared" ca="1" si="68"/>
        <v>#N/A</v>
      </c>
    </row>
    <row r="347" spans="1:37" ht="25.5" customHeight="1" x14ac:dyDescent="0.25">
      <c r="A347" s="51">
        <f>'OSNOVNA PLAČA'!A341</f>
        <v>332</v>
      </c>
      <c r="B347" s="159" t="str">
        <f>IF(LEN('OSNOVNA PLAČA'!B341)&gt;0,'OSNOVNA PLAČA'!B341,"")</f>
        <v>A332</v>
      </c>
      <c r="C347" s="52">
        <f>IF(LEN(B347)&gt;0,'OSNOVNA PLAČA'!C341,"")</f>
        <v>0</v>
      </c>
      <c r="D347" s="54">
        <f>IF(LEN(B347)&gt;0,'OSNOVNA PLAČA'!D341,"")</f>
        <v>0</v>
      </c>
      <c r="E347" s="175">
        <f>IF(LEN(B347)&gt;0,SUM('OBRAČUNANA OSNOVNA PLAČA'!E341:J341),"")</f>
        <v>0</v>
      </c>
      <c r="F347" s="55"/>
      <c r="G347" s="55"/>
      <c r="H347" s="55"/>
      <c r="I347" s="55"/>
      <c r="J347" s="55"/>
      <c r="K347" s="176">
        <f t="shared" si="71"/>
        <v>0</v>
      </c>
      <c r="L347" s="120">
        <f t="shared" si="72"/>
        <v>0</v>
      </c>
      <c r="M347" s="120">
        <f t="shared" si="73"/>
        <v>0</v>
      </c>
      <c r="N347" s="120">
        <f t="shared" si="74"/>
        <v>0</v>
      </c>
      <c r="O347" s="120">
        <f t="shared" si="75"/>
        <v>0</v>
      </c>
      <c r="P347" s="177">
        <f t="shared" si="76"/>
        <v>0</v>
      </c>
      <c r="Q347" s="177">
        <f>IF(LEN(B347)&gt;0,2*'OSNOVNA PLAČA'!E341,"")</f>
        <v>0</v>
      </c>
      <c r="R347" s="178"/>
      <c r="AA347" s="157">
        <f>ROW()</f>
        <v>347</v>
      </c>
      <c r="AB347" s="91" t="e">
        <f t="shared" ca="1" si="69"/>
        <v>#N/A</v>
      </c>
      <c r="AC347" s="91" t="e">
        <f t="shared" ca="1" si="70"/>
        <v>#N/A</v>
      </c>
      <c r="AD347" s="92" t="e">
        <f t="shared" ca="1" si="77"/>
        <v>#N/A</v>
      </c>
      <c r="AE347" s="91" t="e">
        <f t="shared" ca="1" si="78"/>
        <v>#N/A</v>
      </c>
      <c r="AF347" s="92" t="e">
        <f t="shared" ca="1" si="79"/>
        <v>#N/A</v>
      </c>
      <c r="AG347" s="91" t="e">
        <f t="shared" ca="1" si="79"/>
        <v>#N/A</v>
      </c>
      <c r="AH347" s="91" t="e">
        <f t="shared" ca="1" si="80"/>
        <v>#N/A</v>
      </c>
      <c r="AI347" s="93" t="e">
        <f t="shared" ca="1" si="81"/>
        <v>#N/A</v>
      </c>
      <c r="AJ347" s="91" t="e">
        <f t="shared" ca="1" si="56"/>
        <v>#N/A</v>
      </c>
      <c r="AK347" s="91" t="e">
        <f t="shared" ca="1" si="68"/>
        <v>#N/A</v>
      </c>
    </row>
    <row r="348" spans="1:37" ht="25.5" customHeight="1" x14ac:dyDescent="0.25">
      <c r="A348" s="51">
        <f>'OSNOVNA PLAČA'!A342</f>
        <v>333</v>
      </c>
      <c r="B348" s="159" t="str">
        <f>IF(LEN('OSNOVNA PLAČA'!B342)&gt;0,'OSNOVNA PLAČA'!B342,"")</f>
        <v>A333</v>
      </c>
      <c r="C348" s="52">
        <f>IF(LEN(B348)&gt;0,'OSNOVNA PLAČA'!C342,"")</f>
        <v>0</v>
      </c>
      <c r="D348" s="54">
        <f>IF(LEN(B348)&gt;0,'OSNOVNA PLAČA'!D342,"")</f>
        <v>0</v>
      </c>
      <c r="E348" s="175">
        <f>IF(LEN(B348)&gt;0,SUM('OBRAČUNANA OSNOVNA PLAČA'!E342:J342),"")</f>
        <v>0</v>
      </c>
      <c r="F348" s="55"/>
      <c r="G348" s="55"/>
      <c r="H348" s="55"/>
      <c r="I348" s="55"/>
      <c r="J348" s="55"/>
      <c r="K348" s="176">
        <f t="shared" si="71"/>
        <v>0</v>
      </c>
      <c r="L348" s="120">
        <f t="shared" si="72"/>
        <v>0</v>
      </c>
      <c r="M348" s="120">
        <f t="shared" si="73"/>
        <v>0</v>
      </c>
      <c r="N348" s="120">
        <f t="shared" si="74"/>
        <v>0</v>
      </c>
      <c r="O348" s="120">
        <f t="shared" si="75"/>
        <v>0</v>
      </c>
      <c r="P348" s="177">
        <f t="shared" si="76"/>
        <v>0</v>
      </c>
      <c r="Q348" s="177">
        <f>IF(LEN(B348)&gt;0,2*'OSNOVNA PLAČA'!E342,"")</f>
        <v>0</v>
      </c>
      <c r="R348" s="178"/>
      <c r="AA348" s="157">
        <f>ROW()</f>
        <v>348</v>
      </c>
      <c r="AB348" s="91" t="e">
        <f t="shared" ca="1" si="69"/>
        <v>#N/A</v>
      </c>
      <c r="AC348" s="91" t="e">
        <f t="shared" ca="1" si="70"/>
        <v>#N/A</v>
      </c>
      <c r="AD348" s="92" t="e">
        <f t="shared" ca="1" si="77"/>
        <v>#N/A</v>
      </c>
      <c r="AE348" s="91" t="e">
        <f t="shared" ca="1" si="78"/>
        <v>#N/A</v>
      </c>
      <c r="AF348" s="92" t="e">
        <f t="shared" ca="1" si="79"/>
        <v>#N/A</v>
      </c>
      <c r="AG348" s="91" t="e">
        <f t="shared" ca="1" si="79"/>
        <v>#N/A</v>
      </c>
      <c r="AH348" s="91" t="e">
        <f t="shared" ca="1" si="80"/>
        <v>#N/A</v>
      </c>
      <c r="AI348" s="93" t="e">
        <f t="shared" ca="1" si="81"/>
        <v>#N/A</v>
      </c>
      <c r="AJ348" s="91" t="e">
        <f t="shared" ca="1" si="56"/>
        <v>#N/A</v>
      </c>
      <c r="AK348" s="91" t="e">
        <f t="shared" ca="1" si="68"/>
        <v>#N/A</v>
      </c>
    </row>
    <row r="349" spans="1:37" ht="25.5" customHeight="1" x14ac:dyDescent="0.25">
      <c r="A349" s="51">
        <f>'OSNOVNA PLAČA'!A343</f>
        <v>334</v>
      </c>
      <c r="B349" s="159" t="str">
        <f>IF(LEN('OSNOVNA PLAČA'!B343)&gt;0,'OSNOVNA PLAČA'!B343,"")</f>
        <v>A334</v>
      </c>
      <c r="C349" s="52">
        <f>IF(LEN(B349)&gt;0,'OSNOVNA PLAČA'!C343,"")</f>
        <v>0</v>
      </c>
      <c r="D349" s="54">
        <f>IF(LEN(B349)&gt;0,'OSNOVNA PLAČA'!D343,"")</f>
        <v>0</v>
      </c>
      <c r="E349" s="175">
        <f>IF(LEN(B349)&gt;0,SUM('OBRAČUNANA OSNOVNA PLAČA'!E343:J343),"")</f>
        <v>0</v>
      </c>
      <c r="F349" s="55"/>
      <c r="G349" s="55"/>
      <c r="H349" s="55"/>
      <c r="I349" s="55"/>
      <c r="J349" s="55"/>
      <c r="K349" s="176">
        <f t="shared" si="71"/>
        <v>0</v>
      </c>
      <c r="L349" s="120">
        <f t="shared" si="72"/>
        <v>0</v>
      </c>
      <c r="M349" s="120">
        <f t="shared" si="73"/>
        <v>0</v>
      </c>
      <c r="N349" s="120">
        <f t="shared" si="74"/>
        <v>0</v>
      </c>
      <c r="O349" s="120">
        <f t="shared" si="75"/>
        <v>0</v>
      </c>
      <c r="P349" s="177">
        <f t="shared" si="76"/>
        <v>0</v>
      </c>
      <c r="Q349" s="177">
        <f>IF(LEN(B349)&gt;0,2*'OSNOVNA PLAČA'!E343,"")</f>
        <v>0</v>
      </c>
      <c r="R349" s="178"/>
      <c r="AA349" s="157">
        <f>ROW()</f>
        <v>349</v>
      </c>
      <c r="AB349" s="91" t="e">
        <f t="shared" ca="1" si="69"/>
        <v>#N/A</v>
      </c>
      <c r="AC349" s="91" t="e">
        <f t="shared" ca="1" si="70"/>
        <v>#N/A</v>
      </c>
      <c r="AD349" s="92" t="e">
        <f t="shared" ca="1" si="77"/>
        <v>#N/A</v>
      </c>
      <c r="AE349" s="91" t="e">
        <f t="shared" ca="1" si="78"/>
        <v>#N/A</v>
      </c>
      <c r="AF349" s="92" t="e">
        <f t="shared" ca="1" si="79"/>
        <v>#N/A</v>
      </c>
      <c r="AG349" s="91" t="e">
        <f t="shared" ca="1" si="79"/>
        <v>#N/A</v>
      </c>
      <c r="AH349" s="91" t="e">
        <f t="shared" ca="1" si="80"/>
        <v>#N/A</v>
      </c>
      <c r="AI349" s="93" t="e">
        <f t="shared" ca="1" si="81"/>
        <v>#N/A</v>
      </c>
      <c r="AJ349" s="91" t="e">
        <f t="shared" ca="1" si="56"/>
        <v>#N/A</v>
      </c>
      <c r="AK349" s="91" t="e">
        <f t="shared" ca="1" si="68"/>
        <v>#N/A</v>
      </c>
    </row>
    <row r="350" spans="1:37" ht="25.5" customHeight="1" x14ac:dyDescent="0.25">
      <c r="A350" s="51">
        <f>'OSNOVNA PLAČA'!A344</f>
        <v>335</v>
      </c>
      <c r="B350" s="159" t="str">
        <f>IF(LEN('OSNOVNA PLAČA'!B344)&gt;0,'OSNOVNA PLAČA'!B344,"")</f>
        <v>A335</v>
      </c>
      <c r="C350" s="52">
        <f>IF(LEN(B350)&gt;0,'OSNOVNA PLAČA'!C344,"")</f>
        <v>0</v>
      </c>
      <c r="D350" s="54">
        <f>IF(LEN(B350)&gt;0,'OSNOVNA PLAČA'!D344,"")</f>
        <v>0</v>
      </c>
      <c r="E350" s="175">
        <f>IF(LEN(B350)&gt;0,SUM('OBRAČUNANA OSNOVNA PLAČA'!E344:J344),"")</f>
        <v>0</v>
      </c>
      <c r="F350" s="55"/>
      <c r="G350" s="55"/>
      <c r="H350" s="55"/>
      <c r="I350" s="55"/>
      <c r="J350" s="55"/>
      <c r="K350" s="176">
        <f t="shared" si="71"/>
        <v>0</v>
      </c>
      <c r="L350" s="120">
        <f t="shared" si="72"/>
        <v>0</v>
      </c>
      <c r="M350" s="120">
        <f t="shared" si="73"/>
        <v>0</v>
      </c>
      <c r="N350" s="120">
        <f t="shared" si="74"/>
        <v>0</v>
      </c>
      <c r="O350" s="120">
        <f t="shared" si="75"/>
        <v>0</v>
      </c>
      <c r="P350" s="177">
        <f t="shared" si="76"/>
        <v>0</v>
      </c>
      <c r="Q350" s="177">
        <f>IF(LEN(B350)&gt;0,2*'OSNOVNA PLAČA'!E344,"")</f>
        <v>0</v>
      </c>
      <c r="R350" s="178"/>
      <c r="AA350" s="157">
        <f>ROW()</f>
        <v>350</v>
      </c>
      <c r="AB350" s="91" t="e">
        <f t="shared" ca="1" si="69"/>
        <v>#N/A</v>
      </c>
      <c r="AC350" s="91" t="e">
        <f t="shared" ca="1" si="70"/>
        <v>#N/A</v>
      </c>
      <c r="AD350" s="92" t="e">
        <f t="shared" ca="1" si="77"/>
        <v>#N/A</v>
      </c>
      <c r="AE350" s="91" t="e">
        <f t="shared" ca="1" si="78"/>
        <v>#N/A</v>
      </c>
      <c r="AF350" s="92" t="e">
        <f t="shared" ca="1" si="79"/>
        <v>#N/A</v>
      </c>
      <c r="AG350" s="91" t="e">
        <f t="shared" ca="1" si="79"/>
        <v>#N/A</v>
      </c>
      <c r="AH350" s="91" t="e">
        <f t="shared" ca="1" si="80"/>
        <v>#N/A</v>
      </c>
      <c r="AI350" s="93" t="e">
        <f t="shared" ca="1" si="81"/>
        <v>#N/A</v>
      </c>
      <c r="AJ350" s="91" t="e">
        <f t="shared" ca="1" si="56"/>
        <v>#N/A</v>
      </c>
      <c r="AK350" s="91" t="e">
        <f t="shared" ca="1" si="68"/>
        <v>#N/A</v>
      </c>
    </row>
    <row r="351" spans="1:37" ht="25.5" customHeight="1" x14ac:dyDescent="0.25">
      <c r="A351" s="51">
        <f>'OSNOVNA PLAČA'!A345</f>
        <v>336</v>
      </c>
      <c r="B351" s="159" t="str">
        <f>IF(LEN('OSNOVNA PLAČA'!B345)&gt;0,'OSNOVNA PLAČA'!B345,"")</f>
        <v>A336</v>
      </c>
      <c r="C351" s="52">
        <f>IF(LEN(B351)&gt;0,'OSNOVNA PLAČA'!C345,"")</f>
        <v>0</v>
      </c>
      <c r="D351" s="54">
        <f>IF(LEN(B351)&gt;0,'OSNOVNA PLAČA'!D345,"")</f>
        <v>0</v>
      </c>
      <c r="E351" s="175">
        <f>IF(LEN(B351)&gt;0,SUM('OBRAČUNANA OSNOVNA PLAČA'!E345:J345),"")</f>
        <v>0</v>
      </c>
      <c r="F351" s="55"/>
      <c r="G351" s="55"/>
      <c r="H351" s="55"/>
      <c r="I351" s="55"/>
      <c r="J351" s="55"/>
      <c r="K351" s="176">
        <f t="shared" si="71"/>
        <v>0</v>
      </c>
      <c r="L351" s="120">
        <f t="shared" si="72"/>
        <v>0</v>
      </c>
      <c r="M351" s="120">
        <f t="shared" si="73"/>
        <v>0</v>
      </c>
      <c r="N351" s="120">
        <f t="shared" si="74"/>
        <v>0</v>
      </c>
      <c r="O351" s="120">
        <f t="shared" si="75"/>
        <v>0</v>
      </c>
      <c r="P351" s="177">
        <f t="shared" si="76"/>
        <v>0</v>
      </c>
      <c r="Q351" s="177">
        <f>IF(LEN(B351)&gt;0,2*'OSNOVNA PLAČA'!E345,"")</f>
        <v>0</v>
      </c>
      <c r="R351" s="178"/>
      <c r="AA351" s="157">
        <f>ROW()</f>
        <v>351</v>
      </c>
      <c r="AB351" s="91" t="e">
        <f t="shared" ca="1" si="69"/>
        <v>#N/A</v>
      </c>
      <c r="AC351" s="91" t="e">
        <f t="shared" ca="1" si="70"/>
        <v>#N/A</v>
      </c>
      <c r="AD351" s="92" t="e">
        <f t="shared" ca="1" si="77"/>
        <v>#N/A</v>
      </c>
      <c r="AE351" s="91" t="e">
        <f t="shared" ca="1" si="78"/>
        <v>#N/A</v>
      </c>
      <c r="AF351" s="92" t="e">
        <f t="shared" ca="1" si="79"/>
        <v>#N/A</v>
      </c>
      <c r="AG351" s="91" t="e">
        <f t="shared" ca="1" si="79"/>
        <v>#N/A</v>
      </c>
      <c r="AH351" s="91" t="e">
        <f t="shared" ca="1" si="80"/>
        <v>#N/A</v>
      </c>
      <c r="AI351" s="93" t="e">
        <f t="shared" ca="1" si="81"/>
        <v>#N/A</v>
      </c>
      <c r="AJ351" s="91" t="e">
        <f t="shared" ca="1" si="56"/>
        <v>#N/A</v>
      </c>
      <c r="AK351" s="91" t="e">
        <f t="shared" ca="1" si="68"/>
        <v>#N/A</v>
      </c>
    </row>
    <row r="352" spans="1:37" ht="25.5" customHeight="1" x14ac:dyDescent="0.25">
      <c r="A352" s="51">
        <f>'OSNOVNA PLAČA'!A346</f>
        <v>337</v>
      </c>
      <c r="B352" s="159" t="str">
        <f>IF(LEN('OSNOVNA PLAČA'!B346)&gt;0,'OSNOVNA PLAČA'!B346,"")</f>
        <v>A337</v>
      </c>
      <c r="C352" s="52">
        <f>IF(LEN(B352)&gt;0,'OSNOVNA PLAČA'!C346,"")</f>
        <v>0</v>
      </c>
      <c r="D352" s="54">
        <f>IF(LEN(B352)&gt;0,'OSNOVNA PLAČA'!D346,"")</f>
        <v>0</v>
      </c>
      <c r="E352" s="175">
        <f>IF(LEN(B352)&gt;0,SUM('OBRAČUNANA OSNOVNA PLAČA'!E346:J346),"")</f>
        <v>0</v>
      </c>
      <c r="F352" s="55"/>
      <c r="G352" s="55"/>
      <c r="H352" s="55"/>
      <c r="I352" s="55"/>
      <c r="J352" s="55"/>
      <c r="K352" s="176">
        <f t="shared" si="71"/>
        <v>0</v>
      </c>
      <c r="L352" s="120">
        <f t="shared" si="72"/>
        <v>0</v>
      </c>
      <c r="M352" s="120">
        <f t="shared" si="73"/>
        <v>0</v>
      </c>
      <c r="N352" s="120">
        <f t="shared" si="74"/>
        <v>0</v>
      </c>
      <c r="O352" s="120">
        <f t="shared" si="75"/>
        <v>0</v>
      </c>
      <c r="P352" s="177">
        <f t="shared" si="76"/>
        <v>0</v>
      </c>
      <c r="Q352" s="177">
        <f>IF(LEN(B352)&gt;0,2*'OSNOVNA PLAČA'!E346,"")</f>
        <v>0</v>
      </c>
      <c r="R352" s="178"/>
      <c r="AA352" s="157">
        <f>ROW()</f>
        <v>352</v>
      </c>
      <c r="AB352" s="91" t="e">
        <f t="shared" ca="1" si="69"/>
        <v>#N/A</v>
      </c>
      <c r="AC352" s="91" t="e">
        <f t="shared" ca="1" si="70"/>
        <v>#N/A</v>
      </c>
      <c r="AD352" s="92" t="e">
        <f t="shared" ca="1" si="77"/>
        <v>#N/A</v>
      </c>
      <c r="AE352" s="91" t="e">
        <f t="shared" ca="1" si="78"/>
        <v>#N/A</v>
      </c>
      <c r="AF352" s="92" t="e">
        <f t="shared" ca="1" si="79"/>
        <v>#N/A</v>
      </c>
      <c r="AG352" s="91" t="e">
        <f t="shared" ca="1" si="79"/>
        <v>#N/A</v>
      </c>
      <c r="AH352" s="91" t="e">
        <f t="shared" ca="1" si="80"/>
        <v>#N/A</v>
      </c>
      <c r="AI352" s="93" t="e">
        <f t="shared" ca="1" si="81"/>
        <v>#N/A</v>
      </c>
      <c r="AJ352" s="91" t="e">
        <f t="shared" ca="1" si="56"/>
        <v>#N/A</v>
      </c>
      <c r="AK352" s="91" t="e">
        <f t="shared" ca="1" si="68"/>
        <v>#N/A</v>
      </c>
    </row>
    <row r="353" spans="1:37" ht="25.5" customHeight="1" x14ac:dyDescent="0.25">
      <c r="A353" s="51">
        <f>'OSNOVNA PLAČA'!A347</f>
        <v>338</v>
      </c>
      <c r="B353" s="159" t="str">
        <f>IF(LEN('OSNOVNA PLAČA'!B347)&gt;0,'OSNOVNA PLAČA'!B347,"")</f>
        <v>A338</v>
      </c>
      <c r="C353" s="52">
        <f>IF(LEN(B353)&gt;0,'OSNOVNA PLAČA'!C347,"")</f>
        <v>0</v>
      </c>
      <c r="D353" s="54">
        <f>IF(LEN(B353)&gt;0,'OSNOVNA PLAČA'!D347,"")</f>
        <v>0</v>
      </c>
      <c r="E353" s="175">
        <f>IF(LEN(B353)&gt;0,SUM('OBRAČUNANA OSNOVNA PLAČA'!E347:J347),"")</f>
        <v>0</v>
      </c>
      <c r="F353" s="55"/>
      <c r="G353" s="55"/>
      <c r="H353" s="55"/>
      <c r="I353" s="55"/>
      <c r="J353" s="55"/>
      <c r="K353" s="176">
        <f t="shared" si="71"/>
        <v>0</v>
      </c>
      <c r="L353" s="120">
        <f t="shared" si="72"/>
        <v>0</v>
      </c>
      <c r="M353" s="120">
        <f t="shared" si="73"/>
        <v>0</v>
      </c>
      <c r="N353" s="120">
        <f t="shared" si="74"/>
        <v>0</v>
      </c>
      <c r="O353" s="120">
        <f t="shared" si="75"/>
        <v>0</v>
      </c>
      <c r="P353" s="177">
        <f t="shared" si="76"/>
        <v>0</v>
      </c>
      <c r="Q353" s="177">
        <f>IF(LEN(B353)&gt;0,2*'OSNOVNA PLAČA'!E347,"")</f>
        <v>0</v>
      </c>
      <c r="R353" s="178"/>
      <c r="AA353" s="157">
        <f>ROW()</f>
        <v>353</v>
      </c>
      <c r="AB353" s="91" t="e">
        <f t="shared" ca="1" si="69"/>
        <v>#N/A</v>
      </c>
      <c r="AC353" s="91" t="e">
        <f t="shared" ca="1" si="70"/>
        <v>#N/A</v>
      </c>
      <c r="AD353" s="92" t="e">
        <f t="shared" ca="1" si="77"/>
        <v>#N/A</v>
      </c>
      <c r="AE353" s="91" t="e">
        <f t="shared" ca="1" si="78"/>
        <v>#N/A</v>
      </c>
      <c r="AF353" s="92" t="e">
        <f t="shared" ca="1" si="79"/>
        <v>#N/A</v>
      </c>
      <c r="AG353" s="91" t="e">
        <f t="shared" ca="1" si="79"/>
        <v>#N/A</v>
      </c>
      <c r="AH353" s="91" t="e">
        <f t="shared" ca="1" si="80"/>
        <v>#N/A</v>
      </c>
      <c r="AI353" s="93" t="e">
        <f t="shared" ca="1" si="81"/>
        <v>#N/A</v>
      </c>
      <c r="AJ353" s="91" t="e">
        <f t="shared" ca="1" si="56"/>
        <v>#N/A</v>
      </c>
      <c r="AK353" s="91" t="e">
        <f t="shared" ca="1" si="68"/>
        <v>#N/A</v>
      </c>
    </row>
    <row r="354" spans="1:37" ht="25.5" customHeight="1" x14ac:dyDescent="0.25">
      <c r="A354" s="51">
        <f>'OSNOVNA PLAČA'!A348</f>
        <v>339</v>
      </c>
      <c r="B354" s="159" t="str">
        <f>IF(LEN('OSNOVNA PLAČA'!B348)&gt;0,'OSNOVNA PLAČA'!B348,"")</f>
        <v>A339</v>
      </c>
      <c r="C354" s="52">
        <f>IF(LEN(B354)&gt;0,'OSNOVNA PLAČA'!C348,"")</f>
        <v>0</v>
      </c>
      <c r="D354" s="54">
        <f>IF(LEN(B354)&gt;0,'OSNOVNA PLAČA'!D348,"")</f>
        <v>0</v>
      </c>
      <c r="E354" s="175">
        <f>IF(LEN(B354)&gt;0,SUM('OBRAČUNANA OSNOVNA PLAČA'!E348:J348),"")</f>
        <v>0</v>
      </c>
      <c r="F354" s="55"/>
      <c r="G354" s="55"/>
      <c r="H354" s="55"/>
      <c r="I354" s="55"/>
      <c r="J354" s="55"/>
      <c r="K354" s="176">
        <f t="shared" si="71"/>
        <v>0</v>
      </c>
      <c r="L354" s="120">
        <f t="shared" si="72"/>
        <v>0</v>
      </c>
      <c r="M354" s="120">
        <f t="shared" si="73"/>
        <v>0</v>
      </c>
      <c r="N354" s="120">
        <f t="shared" si="74"/>
        <v>0</v>
      </c>
      <c r="O354" s="120">
        <f t="shared" si="75"/>
        <v>0</v>
      </c>
      <c r="P354" s="177">
        <f t="shared" si="76"/>
        <v>0</v>
      </c>
      <c r="Q354" s="177">
        <f>IF(LEN(B354)&gt;0,2*'OSNOVNA PLAČA'!E348,"")</f>
        <v>0</v>
      </c>
      <c r="R354" s="178"/>
      <c r="AA354" s="157">
        <f>ROW()</f>
        <v>354</v>
      </c>
      <c r="AB354" s="91" t="e">
        <f t="shared" ca="1" si="69"/>
        <v>#N/A</v>
      </c>
      <c r="AC354" s="91" t="e">
        <f t="shared" ca="1" si="70"/>
        <v>#N/A</v>
      </c>
      <c r="AD354" s="92" t="e">
        <f t="shared" ca="1" si="77"/>
        <v>#N/A</v>
      </c>
      <c r="AE354" s="91" t="e">
        <f t="shared" ca="1" si="78"/>
        <v>#N/A</v>
      </c>
      <c r="AF354" s="92" t="e">
        <f t="shared" ca="1" si="79"/>
        <v>#N/A</v>
      </c>
      <c r="AG354" s="91" t="e">
        <f t="shared" ca="1" si="79"/>
        <v>#N/A</v>
      </c>
      <c r="AH354" s="91" t="e">
        <f t="shared" ca="1" si="80"/>
        <v>#N/A</v>
      </c>
      <c r="AI354" s="93" t="e">
        <f t="shared" ca="1" si="81"/>
        <v>#N/A</v>
      </c>
      <c r="AJ354" s="91" t="e">
        <f t="shared" ca="1" si="56"/>
        <v>#N/A</v>
      </c>
      <c r="AK354" s="91" t="e">
        <f t="shared" ca="1" si="68"/>
        <v>#N/A</v>
      </c>
    </row>
    <row r="355" spans="1:37" ht="25.5" customHeight="1" x14ac:dyDescent="0.25">
      <c r="A355" s="51">
        <f>'OSNOVNA PLAČA'!A349</f>
        <v>340</v>
      </c>
      <c r="B355" s="159" t="str">
        <f>IF(LEN('OSNOVNA PLAČA'!B349)&gt;0,'OSNOVNA PLAČA'!B349,"")</f>
        <v>A340</v>
      </c>
      <c r="C355" s="52">
        <f>IF(LEN(B355)&gt;0,'OSNOVNA PLAČA'!C349,"")</f>
        <v>0</v>
      </c>
      <c r="D355" s="54">
        <f>IF(LEN(B355)&gt;0,'OSNOVNA PLAČA'!D349,"")</f>
        <v>0</v>
      </c>
      <c r="E355" s="175">
        <f>IF(LEN(B355)&gt;0,SUM('OBRAČUNANA OSNOVNA PLAČA'!E349:J349),"")</f>
        <v>0</v>
      </c>
      <c r="F355" s="55"/>
      <c r="G355" s="55"/>
      <c r="H355" s="55"/>
      <c r="I355" s="55"/>
      <c r="J355" s="55"/>
      <c r="K355" s="176">
        <f t="shared" si="71"/>
        <v>0</v>
      </c>
      <c r="L355" s="120">
        <f t="shared" si="72"/>
        <v>0</v>
      </c>
      <c r="M355" s="120">
        <f t="shared" si="73"/>
        <v>0</v>
      </c>
      <c r="N355" s="120">
        <f t="shared" si="74"/>
        <v>0</v>
      </c>
      <c r="O355" s="120">
        <f t="shared" si="75"/>
        <v>0</v>
      </c>
      <c r="P355" s="177">
        <f t="shared" si="76"/>
        <v>0</v>
      </c>
      <c r="Q355" s="177">
        <f>IF(LEN(B355)&gt;0,2*'OSNOVNA PLAČA'!E349,"")</f>
        <v>0</v>
      </c>
      <c r="R355" s="178"/>
      <c r="AA355" s="157">
        <f>ROW()</f>
        <v>355</v>
      </c>
      <c r="AB355" s="91" t="e">
        <f t="shared" ca="1" si="69"/>
        <v>#N/A</v>
      </c>
      <c r="AC355" s="91" t="e">
        <f t="shared" ca="1" si="70"/>
        <v>#N/A</v>
      </c>
      <c r="AD355" s="92" t="e">
        <f t="shared" ca="1" si="77"/>
        <v>#N/A</v>
      </c>
      <c r="AE355" s="91" t="e">
        <f t="shared" ca="1" si="78"/>
        <v>#N/A</v>
      </c>
      <c r="AF355" s="92" t="e">
        <f t="shared" ca="1" si="79"/>
        <v>#N/A</v>
      </c>
      <c r="AG355" s="91" t="e">
        <f t="shared" ca="1" si="79"/>
        <v>#N/A</v>
      </c>
      <c r="AH355" s="91" t="e">
        <f t="shared" ca="1" si="80"/>
        <v>#N/A</v>
      </c>
      <c r="AI355" s="93" t="e">
        <f t="shared" ca="1" si="81"/>
        <v>#N/A</v>
      </c>
      <c r="AJ355" s="91" t="e">
        <f t="shared" ca="1" si="56"/>
        <v>#N/A</v>
      </c>
      <c r="AK355" s="91" t="e">
        <f t="shared" ca="1" si="68"/>
        <v>#N/A</v>
      </c>
    </row>
    <row r="356" spans="1:37" ht="25.5" customHeight="1" x14ac:dyDescent="0.25">
      <c r="A356" s="51">
        <f>'OSNOVNA PLAČA'!A350</f>
        <v>341</v>
      </c>
      <c r="B356" s="159" t="str">
        <f>IF(LEN('OSNOVNA PLAČA'!B350)&gt;0,'OSNOVNA PLAČA'!B350,"")</f>
        <v>A341</v>
      </c>
      <c r="C356" s="52">
        <f>IF(LEN(B356)&gt;0,'OSNOVNA PLAČA'!C350,"")</f>
        <v>0</v>
      </c>
      <c r="D356" s="54">
        <f>IF(LEN(B356)&gt;0,'OSNOVNA PLAČA'!D350,"")</f>
        <v>0</v>
      </c>
      <c r="E356" s="175">
        <f>IF(LEN(B356)&gt;0,SUM('OBRAČUNANA OSNOVNA PLAČA'!E350:J350),"")</f>
        <v>0</v>
      </c>
      <c r="F356" s="55"/>
      <c r="G356" s="55"/>
      <c r="H356" s="55"/>
      <c r="I356" s="55"/>
      <c r="J356" s="55"/>
      <c r="K356" s="176">
        <f t="shared" si="71"/>
        <v>0</v>
      </c>
      <c r="L356" s="120">
        <f t="shared" si="72"/>
        <v>0</v>
      </c>
      <c r="M356" s="120">
        <f t="shared" si="73"/>
        <v>0</v>
      </c>
      <c r="N356" s="120">
        <f t="shared" si="74"/>
        <v>0</v>
      </c>
      <c r="O356" s="120">
        <f t="shared" si="75"/>
        <v>0</v>
      </c>
      <c r="P356" s="177">
        <f t="shared" si="76"/>
        <v>0</v>
      </c>
      <c r="Q356" s="177">
        <f>IF(LEN(B356)&gt;0,2*'OSNOVNA PLAČA'!E350,"")</f>
        <v>0</v>
      </c>
      <c r="R356" s="178"/>
      <c r="AA356" s="157">
        <f>ROW()</f>
        <v>356</v>
      </c>
      <c r="AB356" s="91" t="e">
        <f t="shared" ca="1" si="69"/>
        <v>#N/A</v>
      </c>
      <c r="AC356" s="91" t="e">
        <f t="shared" ca="1" si="70"/>
        <v>#N/A</v>
      </c>
      <c r="AD356" s="92" t="e">
        <f t="shared" ca="1" si="77"/>
        <v>#N/A</v>
      </c>
      <c r="AE356" s="91" t="e">
        <f t="shared" ca="1" si="78"/>
        <v>#N/A</v>
      </c>
      <c r="AF356" s="92" t="e">
        <f t="shared" ca="1" si="79"/>
        <v>#N/A</v>
      </c>
      <c r="AG356" s="91" t="e">
        <f t="shared" ca="1" si="79"/>
        <v>#N/A</v>
      </c>
      <c r="AH356" s="91" t="e">
        <f t="shared" ca="1" si="80"/>
        <v>#N/A</v>
      </c>
      <c r="AI356" s="93" t="e">
        <f t="shared" ca="1" si="81"/>
        <v>#N/A</v>
      </c>
      <c r="AJ356" s="91" t="e">
        <f t="shared" ca="1" si="56"/>
        <v>#N/A</v>
      </c>
      <c r="AK356" s="91" t="e">
        <f t="shared" ca="1" si="68"/>
        <v>#N/A</v>
      </c>
    </row>
    <row r="357" spans="1:37" ht="25.5" customHeight="1" x14ac:dyDescent="0.25">
      <c r="A357" s="51">
        <f>'OSNOVNA PLAČA'!A351</f>
        <v>342</v>
      </c>
      <c r="B357" s="159" t="str">
        <f>IF(LEN('OSNOVNA PLAČA'!B351)&gt;0,'OSNOVNA PLAČA'!B351,"")</f>
        <v>A342</v>
      </c>
      <c r="C357" s="52">
        <f>IF(LEN(B357)&gt;0,'OSNOVNA PLAČA'!C351,"")</f>
        <v>0</v>
      </c>
      <c r="D357" s="54">
        <f>IF(LEN(B357)&gt;0,'OSNOVNA PLAČA'!D351,"")</f>
        <v>0</v>
      </c>
      <c r="E357" s="175">
        <f>IF(LEN(B357)&gt;0,SUM('OBRAČUNANA OSNOVNA PLAČA'!E351:J351),"")</f>
        <v>0</v>
      </c>
      <c r="F357" s="55"/>
      <c r="G357" s="55"/>
      <c r="H357" s="55"/>
      <c r="I357" s="55"/>
      <c r="J357" s="55"/>
      <c r="K357" s="176">
        <f t="shared" si="71"/>
        <v>0</v>
      </c>
      <c r="L357" s="120">
        <f t="shared" si="72"/>
        <v>0</v>
      </c>
      <c r="M357" s="120">
        <f t="shared" si="73"/>
        <v>0</v>
      </c>
      <c r="N357" s="120">
        <f t="shared" si="74"/>
        <v>0</v>
      </c>
      <c r="O357" s="120">
        <f t="shared" si="75"/>
        <v>0</v>
      </c>
      <c r="P357" s="177">
        <f t="shared" si="76"/>
        <v>0</v>
      </c>
      <c r="Q357" s="177">
        <f>IF(LEN(B357)&gt;0,2*'OSNOVNA PLAČA'!E351,"")</f>
        <v>0</v>
      </c>
      <c r="R357" s="178"/>
      <c r="AA357" s="157">
        <f>ROW()</f>
        <v>357</v>
      </c>
      <c r="AB357" s="91" t="e">
        <f t="shared" ca="1" si="69"/>
        <v>#N/A</v>
      </c>
      <c r="AC357" s="91" t="e">
        <f t="shared" ca="1" si="70"/>
        <v>#N/A</v>
      </c>
      <c r="AD357" s="92" t="e">
        <f t="shared" ca="1" si="77"/>
        <v>#N/A</v>
      </c>
      <c r="AE357" s="91" t="e">
        <f t="shared" ca="1" si="78"/>
        <v>#N/A</v>
      </c>
      <c r="AF357" s="92" t="e">
        <f t="shared" ca="1" si="79"/>
        <v>#N/A</v>
      </c>
      <c r="AG357" s="91" t="e">
        <f t="shared" ca="1" si="79"/>
        <v>#N/A</v>
      </c>
      <c r="AH357" s="91" t="e">
        <f t="shared" ca="1" si="80"/>
        <v>#N/A</v>
      </c>
      <c r="AI357" s="93" t="e">
        <f t="shared" ca="1" si="81"/>
        <v>#N/A</v>
      </c>
      <c r="AJ357" s="91" t="e">
        <f t="shared" ca="1" si="56"/>
        <v>#N/A</v>
      </c>
      <c r="AK357" s="91" t="e">
        <f t="shared" ca="1" si="68"/>
        <v>#N/A</v>
      </c>
    </row>
    <row r="358" spans="1:37" ht="25.5" customHeight="1" x14ac:dyDescent="0.25">
      <c r="A358" s="51">
        <f>'OSNOVNA PLAČA'!A352</f>
        <v>343</v>
      </c>
      <c r="B358" s="159" t="str">
        <f>IF(LEN('OSNOVNA PLAČA'!B352)&gt;0,'OSNOVNA PLAČA'!B352,"")</f>
        <v>A343</v>
      </c>
      <c r="C358" s="52">
        <f>IF(LEN(B358)&gt;0,'OSNOVNA PLAČA'!C352,"")</f>
        <v>0</v>
      </c>
      <c r="D358" s="54">
        <f>IF(LEN(B358)&gt;0,'OSNOVNA PLAČA'!D352,"")</f>
        <v>0</v>
      </c>
      <c r="E358" s="175">
        <f>IF(LEN(B358)&gt;0,SUM('OBRAČUNANA OSNOVNA PLAČA'!E352:J352),"")</f>
        <v>0</v>
      </c>
      <c r="F358" s="55"/>
      <c r="G358" s="55"/>
      <c r="H358" s="55"/>
      <c r="I358" s="55"/>
      <c r="J358" s="55"/>
      <c r="K358" s="176">
        <f t="shared" si="71"/>
        <v>0</v>
      </c>
      <c r="L358" s="120">
        <f t="shared" si="72"/>
        <v>0</v>
      </c>
      <c r="M358" s="120">
        <f t="shared" si="73"/>
        <v>0</v>
      </c>
      <c r="N358" s="120">
        <f t="shared" si="74"/>
        <v>0</v>
      </c>
      <c r="O358" s="120">
        <f t="shared" si="75"/>
        <v>0</v>
      </c>
      <c r="P358" s="177">
        <f t="shared" si="76"/>
        <v>0</v>
      </c>
      <c r="Q358" s="177">
        <f>IF(LEN(B358)&gt;0,2*'OSNOVNA PLAČA'!E352,"")</f>
        <v>0</v>
      </c>
      <c r="R358" s="178"/>
      <c r="AA358" s="157">
        <f>ROW()</f>
        <v>358</v>
      </c>
      <c r="AB358" s="91" t="e">
        <f t="shared" ca="1" si="69"/>
        <v>#N/A</v>
      </c>
      <c r="AC358" s="91" t="e">
        <f t="shared" ca="1" si="70"/>
        <v>#N/A</v>
      </c>
      <c r="AD358" s="92" t="e">
        <f t="shared" ca="1" si="77"/>
        <v>#N/A</v>
      </c>
      <c r="AE358" s="91" t="e">
        <f t="shared" ca="1" si="78"/>
        <v>#N/A</v>
      </c>
      <c r="AF358" s="92" t="e">
        <f t="shared" ca="1" si="79"/>
        <v>#N/A</v>
      </c>
      <c r="AG358" s="91" t="e">
        <f t="shared" ca="1" si="79"/>
        <v>#N/A</v>
      </c>
      <c r="AH358" s="91" t="e">
        <f t="shared" ca="1" si="80"/>
        <v>#N/A</v>
      </c>
      <c r="AI358" s="93" t="e">
        <f t="shared" ca="1" si="81"/>
        <v>#N/A</v>
      </c>
      <c r="AJ358" s="91" t="e">
        <f t="shared" ca="1" si="56"/>
        <v>#N/A</v>
      </c>
      <c r="AK358" s="91" t="e">
        <f t="shared" ca="1" si="68"/>
        <v>#N/A</v>
      </c>
    </row>
    <row r="359" spans="1:37" ht="25.5" customHeight="1" x14ac:dyDescent="0.25">
      <c r="A359" s="51">
        <f>'OSNOVNA PLAČA'!A353</f>
        <v>344</v>
      </c>
      <c r="B359" s="159" t="str">
        <f>IF(LEN('OSNOVNA PLAČA'!B353)&gt;0,'OSNOVNA PLAČA'!B353,"")</f>
        <v>A344</v>
      </c>
      <c r="C359" s="52">
        <f>IF(LEN(B359)&gt;0,'OSNOVNA PLAČA'!C353,"")</f>
        <v>0</v>
      </c>
      <c r="D359" s="54">
        <f>IF(LEN(B359)&gt;0,'OSNOVNA PLAČA'!D353,"")</f>
        <v>0</v>
      </c>
      <c r="E359" s="175">
        <f>IF(LEN(B359)&gt;0,SUM('OBRAČUNANA OSNOVNA PLAČA'!E353:J353),"")</f>
        <v>0</v>
      </c>
      <c r="F359" s="55"/>
      <c r="G359" s="55"/>
      <c r="H359" s="55"/>
      <c r="I359" s="55"/>
      <c r="J359" s="55"/>
      <c r="K359" s="176">
        <f t="shared" si="71"/>
        <v>0</v>
      </c>
      <c r="L359" s="120">
        <f t="shared" si="72"/>
        <v>0</v>
      </c>
      <c r="M359" s="120">
        <f t="shared" si="73"/>
        <v>0</v>
      </c>
      <c r="N359" s="120">
        <f t="shared" si="74"/>
        <v>0</v>
      </c>
      <c r="O359" s="120">
        <f t="shared" si="75"/>
        <v>0</v>
      </c>
      <c r="P359" s="177">
        <f t="shared" si="76"/>
        <v>0</v>
      </c>
      <c r="Q359" s="177">
        <f>IF(LEN(B359)&gt;0,2*'OSNOVNA PLAČA'!E353,"")</f>
        <v>0</v>
      </c>
      <c r="R359" s="178"/>
      <c r="AA359" s="157">
        <f>ROW()</f>
        <v>359</v>
      </c>
      <c r="AB359" s="91" t="e">
        <f t="shared" ca="1" si="69"/>
        <v>#N/A</v>
      </c>
      <c r="AC359" s="91" t="e">
        <f t="shared" ca="1" si="70"/>
        <v>#N/A</v>
      </c>
      <c r="AD359" s="92" t="e">
        <f t="shared" ca="1" si="77"/>
        <v>#N/A</v>
      </c>
      <c r="AE359" s="91" t="e">
        <f t="shared" ca="1" si="78"/>
        <v>#N/A</v>
      </c>
      <c r="AF359" s="92" t="e">
        <f t="shared" ca="1" si="79"/>
        <v>#N/A</v>
      </c>
      <c r="AG359" s="91" t="e">
        <f t="shared" ca="1" si="79"/>
        <v>#N/A</v>
      </c>
      <c r="AH359" s="91" t="e">
        <f t="shared" ca="1" si="80"/>
        <v>#N/A</v>
      </c>
      <c r="AI359" s="93" t="e">
        <f t="shared" ca="1" si="81"/>
        <v>#N/A</v>
      </c>
      <c r="AJ359" s="91" t="e">
        <f t="shared" ca="1" si="56"/>
        <v>#N/A</v>
      </c>
      <c r="AK359" s="91" t="e">
        <f t="shared" ca="1" si="68"/>
        <v>#N/A</v>
      </c>
    </row>
    <row r="360" spans="1:37" ht="25.5" customHeight="1" x14ac:dyDescent="0.25">
      <c r="A360" s="51">
        <f>'OSNOVNA PLAČA'!A354</f>
        <v>345</v>
      </c>
      <c r="B360" s="159" t="str">
        <f>IF(LEN('OSNOVNA PLAČA'!B354)&gt;0,'OSNOVNA PLAČA'!B354,"")</f>
        <v>A345</v>
      </c>
      <c r="C360" s="52">
        <f>IF(LEN(B360)&gt;0,'OSNOVNA PLAČA'!C354,"")</f>
        <v>0</v>
      </c>
      <c r="D360" s="54">
        <f>IF(LEN(B360)&gt;0,'OSNOVNA PLAČA'!D354,"")</f>
        <v>0</v>
      </c>
      <c r="E360" s="175">
        <f>IF(LEN(B360)&gt;0,SUM('OBRAČUNANA OSNOVNA PLAČA'!E354:J354),"")</f>
        <v>0</v>
      </c>
      <c r="F360" s="55"/>
      <c r="G360" s="55"/>
      <c r="H360" s="55"/>
      <c r="I360" s="55"/>
      <c r="J360" s="55"/>
      <c r="K360" s="176">
        <f t="shared" si="71"/>
        <v>0</v>
      </c>
      <c r="L360" s="120">
        <f t="shared" si="72"/>
        <v>0</v>
      </c>
      <c r="M360" s="120">
        <f t="shared" si="73"/>
        <v>0</v>
      </c>
      <c r="N360" s="120">
        <f t="shared" si="74"/>
        <v>0</v>
      </c>
      <c r="O360" s="120">
        <f t="shared" si="75"/>
        <v>0</v>
      </c>
      <c r="P360" s="177">
        <f t="shared" si="76"/>
        <v>0</v>
      </c>
      <c r="Q360" s="177">
        <f>IF(LEN(B360)&gt;0,2*'OSNOVNA PLAČA'!E354,"")</f>
        <v>0</v>
      </c>
      <c r="R360" s="178"/>
      <c r="AA360" s="157">
        <f>ROW()</f>
        <v>360</v>
      </c>
      <c r="AB360" s="91" t="e">
        <f t="shared" ca="1" si="69"/>
        <v>#N/A</v>
      </c>
      <c r="AC360" s="91" t="e">
        <f t="shared" ca="1" si="70"/>
        <v>#N/A</v>
      </c>
      <c r="AD360" s="92" t="e">
        <f t="shared" ca="1" si="77"/>
        <v>#N/A</v>
      </c>
      <c r="AE360" s="91" t="e">
        <f t="shared" ca="1" si="78"/>
        <v>#N/A</v>
      </c>
      <c r="AF360" s="92" t="e">
        <f t="shared" ca="1" si="79"/>
        <v>#N/A</v>
      </c>
      <c r="AG360" s="91" t="e">
        <f t="shared" ca="1" si="79"/>
        <v>#N/A</v>
      </c>
      <c r="AH360" s="91" t="e">
        <f t="shared" ca="1" si="80"/>
        <v>#N/A</v>
      </c>
      <c r="AI360" s="93" t="e">
        <f t="shared" ca="1" si="81"/>
        <v>#N/A</v>
      </c>
      <c r="AJ360" s="91" t="e">
        <f t="shared" ca="1" si="56"/>
        <v>#N/A</v>
      </c>
      <c r="AK360" s="91" t="e">
        <f t="shared" ca="1" si="68"/>
        <v>#N/A</v>
      </c>
    </row>
    <row r="361" spans="1:37" ht="25.5" customHeight="1" x14ac:dyDescent="0.25">
      <c r="A361" s="51">
        <f>'OSNOVNA PLAČA'!A355</f>
        <v>346</v>
      </c>
      <c r="B361" s="159" t="str">
        <f>IF(LEN('OSNOVNA PLAČA'!B355)&gt;0,'OSNOVNA PLAČA'!B355,"")</f>
        <v>A346</v>
      </c>
      <c r="C361" s="52">
        <f>IF(LEN(B361)&gt;0,'OSNOVNA PLAČA'!C355,"")</f>
        <v>0</v>
      </c>
      <c r="D361" s="54">
        <f>IF(LEN(B361)&gt;0,'OSNOVNA PLAČA'!D355,"")</f>
        <v>0</v>
      </c>
      <c r="E361" s="175">
        <f>IF(LEN(B361)&gt;0,SUM('OBRAČUNANA OSNOVNA PLAČA'!E355:J355),"")</f>
        <v>0</v>
      </c>
      <c r="F361" s="55"/>
      <c r="G361" s="55"/>
      <c r="H361" s="55"/>
      <c r="I361" s="55"/>
      <c r="J361" s="55"/>
      <c r="K361" s="176">
        <f t="shared" si="71"/>
        <v>0</v>
      </c>
      <c r="L361" s="120">
        <f t="shared" si="72"/>
        <v>0</v>
      </c>
      <c r="M361" s="120">
        <f t="shared" si="73"/>
        <v>0</v>
      </c>
      <c r="N361" s="120">
        <f t="shared" si="74"/>
        <v>0</v>
      </c>
      <c r="O361" s="120">
        <f t="shared" si="75"/>
        <v>0</v>
      </c>
      <c r="P361" s="177">
        <f t="shared" si="76"/>
        <v>0</v>
      </c>
      <c r="Q361" s="177">
        <f>IF(LEN(B361)&gt;0,2*'OSNOVNA PLAČA'!E355,"")</f>
        <v>0</v>
      </c>
      <c r="R361" s="178"/>
      <c r="AA361" s="157">
        <f>ROW()</f>
        <v>361</v>
      </c>
      <c r="AB361" s="91" t="e">
        <f t="shared" ca="1" si="69"/>
        <v>#N/A</v>
      </c>
      <c r="AC361" s="91" t="e">
        <f t="shared" ca="1" si="70"/>
        <v>#N/A</v>
      </c>
      <c r="AD361" s="92" t="e">
        <f t="shared" ca="1" si="77"/>
        <v>#N/A</v>
      </c>
      <c r="AE361" s="91" t="e">
        <f t="shared" ca="1" si="78"/>
        <v>#N/A</v>
      </c>
      <c r="AF361" s="92" t="e">
        <f t="shared" ca="1" si="79"/>
        <v>#N/A</v>
      </c>
      <c r="AG361" s="91" t="e">
        <f t="shared" ca="1" si="79"/>
        <v>#N/A</v>
      </c>
      <c r="AH361" s="91" t="e">
        <f t="shared" ca="1" si="80"/>
        <v>#N/A</v>
      </c>
      <c r="AI361" s="93" t="e">
        <f t="shared" ca="1" si="81"/>
        <v>#N/A</v>
      </c>
      <c r="AJ361" s="91" t="e">
        <f t="shared" ca="1" si="56"/>
        <v>#N/A</v>
      </c>
      <c r="AK361" s="91" t="e">
        <f t="shared" ca="1" si="68"/>
        <v>#N/A</v>
      </c>
    </row>
    <row r="362" spans="1:37" ht="25.5" customHeight="1" x14ac:dyDescent="0.25">
      <c r="A362" s="51">
        <f>'OSNOVNA PLAČA'!A356</f>
        <v>347</v>
      </c>
      <c r="B362" s="159" t="str">
        <f>IF(LEN('OSNOVNA PLAČA'!B356)&gt;0,'OSNOVNA PLAČA'!B356,"")</f>
        <v>A347</v>
      </c>
      <c r="C362" s="52">
        <f>IF(LEN(B362)&gt;0,'OSNOVNA PLAČA'!C356,"")</f>
        <v>0</v>
      </c>
      <c r="D362" s="54">
        <f>IF(LEN(B362)&gt;0,'OSNOVNA PLAČA'!D356,"")</f>
        <v>0</v>
      </c>
      <c r="E362" s="175">
        <f>IF(LEN(B362)&gt;0,SUM('OBRAČUNANA OSNOVNA PLAČA'!E356:J356),"")</f>
        <v>0</v>
      </c>
      <c r="F362" s="55"/>
      <c r="G362" s="55"/>
      <c r="H362" s="55"/>
      <c r="I362" s="55"/>
      <c r="J362" s="55"/>
      <c r="K362" s="176">
        <f t="shared" si="71"/>
        <v>0</v>
      </c>
      <c r="L362" s="120">
        <f t="shared" si="72"/>
        <v>0</v>
      </c>
      <c r="M362" s="120">
        <f t="shared" si="73"/>
        <v>0</v>
      </c>
      <c r="N362" s="120">
        <f t="shared" si="74"/>
        <v>0</v>
      </c>
      <c r="O362" s="120">
        <f t="shared" si="75"/>
        <v>0</v>
      </c>
      <c r="P362" s="177">
        <f t="shared" si="76"/>
        <v>0</v>
      </c>
      <c r="Q362" s="177">
        <f>IF(LEN(B362)&gt;0,2*'OSNOVNA PLAČA'!E356,"")</f>
        <v>0</v>
      </c>
      <c r="R362" s="178"/>
      <c r="AA362" s="157">
        <f>ROW()</f>
        <v>362</v>
      </c>
      <c r="AB362" s="91" t="e">
        <f t="shared" ca="1" si="69"/>
        <v>#N/A</v>
      </c>
      <c r="AC362" s="91" t="e">
        <f t="shared" ca="1" si="70"/>
        <v>#N/A</v>
      </c>
      <c r="AD362" s="92" t="e">
        <f t="shared" ca="1" si="77"/>
        <v>#N/A</v>
      </c>
      <c r="AE362" s="91" t="e">
        <f t="shared" ca="1" si="78"/>
        <v>#N/A</v>
      </c>
      <c r="AF362" s="92" t="e">
        <f t="shared" ca="1" si="79"/>
        <v>#N/A</v>
      </c>
      <c r="AG362" s="91" t="e">
        <f t="shared" ca="1" si="79"/>
        <v>#N/A</v>
      </c>
      <c r="AH362" s="91" t="e">
        <f t="shared" ca="1" si="80"/>
        <v>#N/A</v>
      </c>
      <c r="AI362" s="93" t="e">
        <f t="shared" ca="1" si="81"/>
        <v>#N/A</v>
      </c>
      <c r="AJ362" s="91" t="e">
        <f t="shared" ca="1" si="56"/>
        <v>#N/A</v>
      </c>
      <c r="AK362" s="91" t="e">
        <f t="shared" ca="1" si="68"/>
        <v>#N/A</v>
      </c>
    </row>
    <row r="363" spans="1:37" ht="25.5" customHeight="1" x14ac:dyDescent="0.25">
      <c r="A363" s="51">
        <f>'OSNOVNA PLAČA'!A357</f>
        <v>348</v>
      </c>
      <c r="B363" s="159" t="str">
        <f>IF(LEN('OSNOVNA PLAČA'!B357)&gt;0,'OSNOVNA PLAČA'!B357,"")</f>
        <v>A348</v>
      </c>
      <c r="C363" s="52">
        <f>IF(LEN(B363)&gt;0,'OSNOVNA PLAČA'!C357,"")</f>
        <v>0</v>
      </c>
      <c r="D363" s="54">
        <f>IF(LEN(B363)&gt;0,'OSNOVNA PLAČA'!D357,"")</f>
        <v>0</v>
      </c>
      <c r="E363" s="175">
        <f>IF(LEN(B363)&gt;0,SUM('OBRAČUNANA OSNOVNA PLAČA'!E357:J357),"")</f>
        <v>0</v>
      </c>
      <c r="F363" s="55"/>
      <c r="G363" s="55"/>
      <c r="H363" s="55"/>
      <c r="I363" s="55"/>
      <c r="J363" s="55"/>
      <c r="K363" s="176">
        <f t="shared" si="71"/>
        <v>0</v>
      </c>
      <c r="L363" s="120">
        <f t="shared" si="72"/>
        <v>0</v>
      </c>
      <c r="M363" s="120">
        <f t="shared" si="73"/>
        <v>0</v>
      </c>
      <c r="N363" s="120">
        <f t="shared" si="74"/>
        <v>0</v>
      </c>
      <c r="O363" s="120">
        <f t="shared" si="75"/>
        <v>0</v>
      </c>
      <c r="P363" s="177">
        <f t="shared" si="76"/>
        <v>0</v>
      </c>
      <c r="Q363" s="177">
        <f>IF(LEN(B363)&gt;0,2*'OSNOVNA PLAČA'!E357,"")</f>
        <v>0</v>
      </c>
      <c r="R363" s="178"/>
      <c r="AA363" s="157">
        <f>ROW()</f>
        <v>363</v>
      </c>
      <c r="AB363" s="91" t="e">
        <f t="shared" ca="1" si="69"/>
        <v>#N/A</v>
      </c>
      <c r="AC363" s="91" t="e">
        <f t="shared" ca="1" si="70"/>
        <v>#N/A</v>
      </c>
      <c r="AD363" s="92" t="e">
        <f t="shared" ca="1" si="77"/>
        <v>#N/A</v>
      </c>
      <c r="AE363" s="91" t="e">
        <f t="shared" ca="1" si="78"/>
        <v>#N/A</v>
      </c>
      <c r="AF363" s="92" t="e">
        <f t="shared" ca="1" si="79"/>
        <v>#N/A</v>
      </c>
      <c r="AG363" s="91" t="e">
        <f t="shared" ca="1" si="79"/>
        <v>#N/A</v>
      </c>
      <c r="AH363" s="91" t="e">
        <f t="shared" ca="1" si="80"/>
        <v>#N/A</v>
      </c>
      <c r="AI363" s="93" t="e">
        <f t="shared" ca="1" si="81"/>
        <v>#N/A</v>
      </c>
      <c r="AJ363" s="91" t="e">
        <f t="shared" ca="1" si="56"/>
        <v>#N/A</v>
      </c>
      <c r="AK363" s="91" t="e">
        <f t="shared" ca="1" si="68"/>
        <v>#N/A</v>
      </c>
    </row>
    <row r="364" spans="1:37" ht="25.5" customHeight="1" x14ac:dyDescent="0.25">
      <c r="A364" s="51">
        <f>'OSNOVNA PLAČA'!A358</f>
        <v>349</v>
      </c>
      <c r="B364" s="159" t="str">
        <f>IF(LEN('OSNOVNA PLAČA'!B358)&gt;0,'OSNOVNA PLAČA'!B358,"")</f>
        <v>A349</v>
      </c>
      <c r="C364" s="52">
        <f>IF(LEN(B364)&gt;0,'OSNOVNA PLAČA'!C358,"")</f>
        <v>0</v>
      </c>
      <c r="D364" s="54">
        <f>IF(LEN(B364)&gt;0,'OSNOVNA PLAČA'!D358,"")</f>
        <v>0</v>
      </c>
      <c r="E364" s="175">
        <f>IF(LEN(B364)&gt;0,SUM('OBRAČUNANA OSNOVNA PLAČA'!E358:J358),"")</f>
        <v>0</v>
      </c>
      <c r="F364" s="55"/>
      <c r="G364" s="55"/>
      <c r="H364" s="55"/>
      <c r="I364" s="55"/>
      <c r="J364" s="55"/>
      <c r="K364" s="176">
        <f t="shared" si="71"/>
        <v>0</v>
      </c>
      <c r="L364" s="120">
        <f t="shared" si="72"/>
        <v>0</v>
      </c>
      <c r="M364" s="120">
        <f t="shared" si="73"/>
        <v>0</v>
      </c>
      <c r="N364" s="120">
        <f t="shared" si="74"/>
        <v>0</v>
      </c>
      <c r="O364" s="120">
        <f t="shared" si="75"/>
        <v>0</v>
      </c>
      <c r="P364" s="177">
        <f t="shared" si="76"/>
        <v>0</v>
      </c>
      <c r="Q364" s="177">
        <f>IF(LEN(B364)&gt;0,2*'OSNOVNA PLAČA'!E358,"")</f>
        <v>0</v>
      </c>
      <c r="R364" s="178"/>
      <c r="AA364" s="157">
        <f>ROW()</f>
        <v>364</v>
      </c>
      <c r="AB364" s="91" t="e">
        <f t="shared" ca="1" si="69"/>
        <v>#N/A</v>
      </c>
      <c r="AC364" s="91" t="e">
        <f t="shared" ca="1" si="70"/>
        <v>#N/A</v>
      </c>
      <c r="AD364" s="92" t="e">
        <f t="shared" ca="1" si="77"/>
        <v>#N/A</v>
      </c>
      <c r="AE364" s="91" t="e">
        <f t="shared" ca="1" si="78"/>
        <v>#N/A</v>
      </c>
      <c r="AF364" s="92" t="e">
        <f t="shared" ca="1" si="79"/>
        <v>#N/A</v>
      </c>
      <c r="AG364" s="91" t="e">
        <f t="shared" ca="1" si="79"/>
        <v>#N/A</v>
      </c>
      <c r="AH364" s="91" t="e">
        <f t="shared" ca="1" si="80"/>
        <v>#N/A</v>
      </c>
      <c r="AI364" s="93" t="e">
        <f t="shared" ca="1" si="81"/>
        <v>#N/A</v>
      </c>
      <c r="AJ364" s="91" t="e">
        <f t="shared" ca="1" si="56"/>
        <v>#N/A</v>
      </c>
      <c r="AK364" s="91" t="e">
        <f t="shared" ca="1" si="68"/>
        <v>#N/A</v>
      </c>
    </row>
    <row r="365" spans="1:37" ht="25.5" customHeight="1" x14ac:dyDescent="0.25">
      <c r="A365" s="51">
        <f>'OSNOVNA PLAČA'!A359</f>
        <v>350</v>
      </c>
      <c r="B365" s="159" t="str">
        <f>IF(LEN('OSNOVNA PLAČA'!B359)&gt;0,'OSNOVNA PLAČA'!B359,"")</f>
        <v>A350</v>
      </c>
      <c r="C365" s="52">
        <f>IF(LEN(B365)&gt;0,'OSNOVNA PLAČA'!C359,"")</f>
        <v>0</v>
      </c>
      <c r="D365" s="54">
        <f>IF(LEN(B365)&gt;0,'OSNOVNA PLAČA'!D359,"")</f>
        <v>0</v>
      </c>
      <c r="E365" s="175">
        <f>IF(LEN(B365)&gt;0,SUM('OBRAČUNANA OSNOVNA PLAČA'!E359:J359),"")</f>
        <v>0</v>
      </c>
      <c r="F365" s="55"/>
      <c r="G365" s="55"/>
      <c r="H365" s="55"/>
      <c r="I365" s="55"/>
      <c r="J365" s="55"/>
      <c r="K365" s="176">
        <f t="shared" si="71"/>
        <v>0</v>
      </c>
      <c r="L365" s="120">
        <f t="shared" si="72"/>
        <v>0</v>
      </c>
      <c r="M365" s="120">
        <f t="shared" si="73"/>
        <v>0</v>
      </c>
      <c r="N365" s="120">
        <f t="shared" si="74"/>
        <v>0</v>
      </c>
      <c r="O365" s="120">
        <f t="shared" si="75"/>
        <v>0</v>
      </c>
      <c r="P365" s="177">
        <f t="shared" si="76"/>
        <v>0</v>
      </c>
      <c r="Q365" s="177">
        <f>IF(LEN(B365)&gt;0,2*'OSNOVNA PLAČA'!E359,"")</f>
        <v>0</v>
      </c>
      <c r="R365" s="178"/>
      <c r="AA365" s="157">
        <f>ROW()</f>
        <v>365</v>
      </c>
      <c r="AB365" s="91" t="e">
        <f t="shared" ca="1" si="69"/>
        <v>#N/A</v>
      </c>
      <c r="AC365" s="91" t="e">
        <f t="shared" ca="1" si="70"/>
        <v>#N/A</v>
      </c>
      <c r="AD365" s="92" t="e">
        <f t="shared" ca="1" si="77"/>
        <v>#N/A</v>
      </c>
      <c r="AE365" s="91" t="e">
        <f t="shared" ca="1" si="78"/>
        <v>#N/A</v>
      </c>
      <c r="AF365" s="92" t="e">
        <f t="shared" ca="1" si="79"/>
        <v>#N/A</v>
      </c>
      <c r="AG365" s="91" t="e">
        <f t="shared" ca="1" si="79"/>
        <v>#N/A</v>
      </c>
      <c r="AH365" s="91" t="e">
        <f t="shared" ca="1" si="80"/>
        <v>#N/A</v>
      </c>
      <c r="AI365" s="93" t="e">
        <f t="shared" ca="1" si="81"/>
        <v>#N/A</v>
      </c>
      <c r="AJ365" s="91" t="e">
        <f t="shared" ca="1" si="56"/>
        <v>#N/A</v>
      </c>
      <c r="AK365" s="91" t="e">
        <f t="shared" ca="1" si="68"/>
        <v>#N/A</v>
      </c>
    </row>
    <row r="366" spans="1:37" ht="25.5" customHeight="1" x14ac:dyDescent="0.25">
      <c r="A366" s="51">
        <f>'OSNOVNA PLAČA'!A360</f>
        <v>351</v>
      </c>
      <c r="B366" s="159" t="str">
        <f>IF(LEN('OSNOVNA PLAČA'!B360)&gt;0,'OSNOVNA PLAČA'!B360,"")</f>
        <v>A351</v>
      </c>
      <c r="C366" s="52">
        <f>IF(LEN(B366)&gt;0,'OSNOVNA PLAČA'!C360,"")</f>
        <v>0</v>
      </c>
      <c r="D366" s="54">
        <f>IF(LEN(B366)&gt;0,'OSNOVNA PLAČA'!D360,"")</f>
        <v>0</v>
      </c>
      <c r="E366" s="175">
        <f>IF(LEN(B366)&gt;0,SUM('OBRAČUNANA OSNOVNA PLAČA'!E360:J360),"")</f>
        <v>0</v>
      </c>
      <c r="F366" s="55"/>
      <c r="G366" s="55"/>
      <c r="H366" s="55"/>
      <c r="I366" s="55"/>
      <c r="J366" s="55"/>
      <c r="K366" s="176">
        <f t="shared" si="71"/>
        <v>0</v>
      </c>
      <c r="L366" s="120">
        <f t="shared" si="72"/>
        <v>0</v>
      </c>
      <c r="M366" s="120">
        <f t="shared" si="73"/>
        <v>0</v>
      </c>
      <c r="N366" s="120">
        <f t="shared" si="74"/>
        <v>0</v>
      </c>
      <c r="O366" s="120">
        <f t="shared" si="75"/>
        <v>0</v>
      </c>
      <c r="P366" s="177">
        <f t="shared" si="76"/>
        <v>0</v>
      </c>
      <c r="Q366" s="177">
        <f>IF(LEN(B366)&gt;0,2*'OSNOVNA PLAČA'!E360,"")</f>
        <v>0</v>
      </c>
      <c r="R366" s="178"/>
      <c r="AA366" s="157">
        <f>ROW()</f>
        <v>366</v>
      </c>
      <c r="AB366" s="91" t="e">
        <f t="shared" ca="1" si="69"/>
        <v>#N/A</v>
      </c>
      <c r="AC366" s="91" t="e">
        <f t="shared" ca="1" si="70"/>
        <v>#N/A</v>
      </c>
      <c r="AD366" s="92" t="e">
        <f t="shared" ca="1" si="77"/>
        <v>#N/A</v>
      </c>
      <c r="AE366" s="91" t="e">
        <f t="shared" ca="1" si="78"/>
        <v>#N/A</v>
      </c>
      <c r="AF366" s="92" t="e">
        <f t="shared" ca="1" si="79"/>
        <v>#N/A</v>
      </c>
      <c r="AG366" s="91" t="e">
        <f t="shared" ca="1" si="79"/>
        <v>#N/A</v>
      </c>
      <c r="AH366" s="91" t="e">
        <f t="shared" ca="1" si="80"/>
        <v>#N/A</v>
      </c>
      <c r="AI366" s="93" t="e">
        <f t="shared" ca="1" si="81"/>
        <v>#N/A</v>
      </c>
      <c r="AJ366" s="91" t="e">
        <f t="shared" ca="1" si="56"/>
        <v>#N/A</v>
      </c>
      <c r="AK366" s="91" t="e">
        <f t="shared" ca="1" si="68"/>
        <v>#N/A</v>
      </c>
    </row>
    <row r="367" spans="1:37" ht="25.5" customHeight="1" x14ac:dyDescent="0.25">
      <c r="A367" s="51">
        <f>'OSNOVNA PLAČA'!A361</f>
        <v>352</v>
      </c>
      <c r="B367" s="159" t="str">
        <f>IF(LEN('OSNOVNA PLAČA'!B361)&gt;0,'OSNOVNA PLAČA'!B361,"")</f>
        <v>A352</v>
      </c>
      <c r="C367" s="52">
        <f>IF(LEN(B367)&gt;0,'OSNOVNA PLAČA'!C361,"")</f>
        <v>0</v>
      </c>
      <c r="D367" s="54">
        <f>IF(LEN(B367)&gt;0,'OSNOVNA PLAČA'!D361,"")</f>
        <v>0</v>
      </c>
      <c r="E367" s="175">
        <f>IF(LEN(B367)&gt;0,SUM('OBRAČUNANA OSNOVNA PLAČA'!E361:J361),"")</f>
        <v>0</v>
      </c>
      <c r="F367" s="55"/>
      <c r="G367" s="55"/>
      <c r="H367" s="55"/>
      <c r="I367" s="55"/>
      <c r="J367" s="55"/>
      <c r="K367" s="176">
        <f t="shared" si="71"/>
        <v>0</v>
      </c>
      <c r="L367" s="120">
        <f t="shared" si="72"/>
        <v>0</v>
      </c>
      <c r="M367" s="120">
        <f t="shared" si="73"/>
        <v>0</v>
      </c>
      <c r="N367" s="120">
        <f t="shared" si="74"/>
        <v>0</v>
      </c>
      <c r="O367" s="120">
        <f t="shared" si="75"/>
        <v>0</v>
      </c>
      <c r="P367" s="177">
        <f t="shared" si="76"/>
        <v>0</v>
      </c>
      <c r="Q367" s="177">
        <f>IF(LEN(B367)&gt;0,2*'OSNOVNA PLAČA'!E361,"")</f>
        <v>0</v>
      </c>
      <c r="R367" s="178"/>
      <c r="AA367" s="157">
        <f>ROW()</f>
        <v>367</v>
      </c>
      <c r="AB367" s="91" t="e">
        <f t="shared" ca="1" si="69"/>
        <v>#N/A</v>
      </c>
      <c r="AC367" s="91" t="e">
        <f t="shared" ca="1" si="70"/>
        <v>#N/A</v>
      </c>
      <c r="AD367" s="92" t="e">
        <f t="shared" ca="1" si="77"/>
        <v>#N/A</v>
      </c>
      <c r="AE367" s="91" t="e">
        <f t="shared" ca="1" si="78"/>
        <v>#N/A</v>
      </c>
      <c r="AF367" s="92" t="e">
        <f t="shared" ca="1" si="79"/>
        <v>#N/A</v>
      </c>
      <c r="AG367" s="91" t="e">
        <f t="shared" ca="1" si="79"/>
        <v>#N/A</v>
      </c>
      <c r="AH367" s="91" t="e">
        <f t="shared" ca="1" si="80"/>
        <v>#N/A</v>
      </c>
      <c r="AI367" s="93" t="e">
        <f t="shared" ca="1" si="81"/>
        <v>#N/A</v>
      </c>
      <c r="AJ367" s="91" t="e">
        <f t="shared" ca="1" si="56"/>
        <v>#N/A</v>
      </c>
      <c r="AK367" s="91" t="e">
        <f t="shared" ca="1" si="68"/>
        <v>#N/A</v>
      </c>
    </row>
    <row r="368" spans="1:37" ht="25.5" customHeight="1" x14ac:dyDescent="0.25">
      <c r="A368" s="51">
        <f>'OSNOVNA PLAČA'!A362</f>
        <v>353</v>
      </c>
      <c r="B368" s="159" t="str">
        <f>IF(LEN('OSNOVNA PLAČA'!B362)&gt;0,'OSNOVNA PLAČA'!B362,"")</f>
        <v>A353</v>
      </c>
      <c r="C368" s="52">
        <f>IF(LEN(B368)&gt;0,'OSNOVNA PLAČA'!C362,"")</f>
        <v>0</v>
      </c>
      <c r="D368" s="54">
        <f>IF(LEN(B368)&gt;0,'OSNOVNA PLAČA'!D362,"")</f>
        <v>0</v>
      </c>
      <c r="E368" s="175">
        <f>IF(LEN(B368)&gt;0,SUM('OBRAČUNANA OSNOVNA PLAČA'!E362:J362),"")</f>
        <v>0</v>
      </c>
      <c r="F368" s="55"/>
      <c r="G368" s="55"/>
      <c r="H368" s="55"/>
      <c r="I368" s="55"/>
      <c r="J368" s="55"/>
      <c r="K368" s="176">
        <f t="shared" si="71"/>
        <v>0</v>
      </c>
      <c r="L368" s="120">
        <f t="shared" si="72"/>
        <v>0</v>
      </c>
      <c r="M368" s="120">
        <f t="shared" si="73"/>
        <v>0</v>
      </c>
      <c r="N368" s="120">
        <f t="shared" si="74"/>
        <v>0</v>
      </c>
      <c r="O368" s="120">
        <f t="shared" si="75"/>
        <v>0</v>
      </c>
      <c r="P368" s="177">
        <f t="shared" si="76"/>
        <v>0</v>
      </c>
      <c r="Q368" s="177">
        <f>IF(LEN(B368)&gt;0,2*'OSNOVNA PLAČA'!E362,"")</f>
        <v>0</v>
      </c>
      <c r="R368" s="178"/>
      <c r="AA368" s="157">
        <f>ROW()</f>
        <v>368</v>
      </c>
      <c r="AB368" s="91" t="e">
        <f t="shared" ca="1" si="69"/>
        <v>#N/A</v>
      </c>
      <c r="AC368" s="91" t="e">
        <f t="shared" ca="1" si="70"/>
        <v>#N/A</v>
      </c>
      <c r="AD368" s="92" t="e">
        <f t="shared" ca="1" si="77"/>
        <v>#N/A</v>
      </c>
      <c r="AE368" s="91" t="e">
        <f t="shared" ca="1" si="78"/>
        <v>#N/A</v>
      </c>
      <c r="AF368" s="92" t="e">
        <f t="shared" ca="1" si="79"/>
        <v>#N/A</v>
      </c>
      <c r="AG368" s="91" t="e">
        <f t="shared" ca="1" si="79"/>
        <v>#N/A</v>
      </c>
      <c r="AH368" s="91" t="e">
        <f t="shared" ca="1" si="80"/>
        <v>#N/A</v>
      </c>
      <c r="AI368" s="93" t="e">
        <f t="shared" ca="1" si="81"/>
        <v>#N/A</v>
      </c>
      <c r="AJ368" s="91" t="e">
        <f t="shared" ca="1" si="56"/>
        <v>#N/A</v>
      </c>
      <c r="AK368" s="91" t="e">
        <f t="shared" ca="1" si="68"/>
        <v>#N/A</v>
      </c>
    </row>
    <row r="369" spans="1:37" ht="25.5" customHeight="1" x14ac:dyDescent="0.25">
      <c r="A369" s="51">
        <f>'OSNOVNA PLAČA'!A363</f>
        <v>354</v>
      </c>
      <c r="B369" s="159" t="str">
        <f>IF(LEN('OSNOVNA PLAČA'!B363)&gt;0,'OSNOVNA PLAČA'!B363,"")</f>
        <v>A354</v>
      </c>
      <c r="C369" s="52">
        <f>IF(LEN(B369)&gt;0,'OSNOVNA PLAČA'!C363,"")</f>
        <v>0</v>
      </c>
      <c r="D369" s="54">
        <f>IF(LEN(B369)&gt;0,'OSNOVNA PLAČA'!D363,"")</f>
        <v>0</v>
      </c>
      <c r="E369" s="175">
        <f>IF(LEN(B369)&gt;0,SUM('OBRAČUNANA OSNOVNA PLAČA'!E363:J363),"")</f>
        <v>0</v>
      </c>
      <c r="F369" s="55"/>
      <c r="G369" s="55"/>
      <c r="H369" s="55"/>
      <c r="I369" s="55"/>
      <c r="J369" s="55"/>
      <c r="K369" s="176">
        <f t="shared" si="71"/>
        <v>0</v>
      </c>
      <c r="L369" s="120">
        <f t="shared" si="72"/>
        <v>0</v>
      </c>
      <c r="M369" s="120">
        <f t="shared" si="73"/>
        <v>0</v>
      </c>
      <c r="N369" s="120">
        <f t="shared" si="74"/>
        <v>0</v>
      </c>
      <c r="O369" s="120">
        <f t="shared" si="75"/>
        <v>0</v>
      </c>
      <c r="P369" s="177">
        <f t="shared" si="76"/>
        <v>0</v>
      </c>
      <c r="Q369" s="177">
        <f>IF(LEN(B369)&gt;0,2*'OSNOVNA PLAČA'!E363,"")</f>
        <v>0</v>
      </c>
      <c r="R369" s="178"/>
      <c r="AA369" s="157">
        <f>ROW()</f>
        <v>369</v>
      </c>
      <c r="AB369" s="91" t="e">
        <f t="shared" ca="1" si="69"/>
        <v>#N/A</v>
      </c>
      <c r="AC369" s="91" t="e">
        <f t="shared" ca="1" si="70"/>
        <v>#N/A</v>
      </c>
      <c r="AD369" s="92" t="e">
        <f t="shared" ca="1" si="77"/>
        <v>#N/A</v>
      </c>
      <c r="AE369" s="91" t="e">
        <f t="shared" ca="1" si="78"/>
        <v>#N/A</v>
      </c>
      <c r="AF369" s="92" t="e">
        <f t="shared" ca="1" si="79"/>
        <v>#N/A</v>
      </c>
      <c r="AG369" s="91" t="e">
        <f t="shared" ca="1" si="79"/>
        <v>#N/A</v>
      </c>
      <c r="AH369" s="91" t="e">
        <f t="shared" ca="1" si="80"/>
        <v>#N/A</v>
      </c>
      <c r="AI369" s="93" t="e">
        <f t="shared" ca="1" si="81"/>
        <v>#N/A</v>
      </c>
      <c r="AJ369" s="91" t="e">
        <f t="shared" ca="1" si="56"/>
        <v>#N/A</v>
      </c>
      <c r="AK369" s="91" t="e">
        <f t="shared" ca="1" si="68"/>
        <v>#N/A</v>
      </c>
    </row>
    <row r="370" spans="1:37" ht="25.5" customHeight="1" x14ac:dyDescent="0.25">
      <c r="A370" s="51">
        <f>'OSNOVNA PLAČA'!A364</f>
        <v>355</v>
      </c>
      <c r="B370" s="159" t="str">
        <f>IF(LEN('OSNOVNA PLAČA'!B364)&gt;0,'OSNOVNA PLAČA'!B364,"")</f>
        <v>A355</v>
      </c>
      <c r="C370" s="52">
        <f>IF(LEN(B370)&gt;0,'OSNOVNA PLAČA'!C364,"")</f>
        <v>0</v>
      </c>
      <c r="D370" s="54">
        <f>IF(LEN(B370)&gt;0,'OSNOVNA PLAČA'!D364,"")</f>
        <v>0</v>
      </c>
      <c r="E370" s="175">
        <f>IF(LEN(B370)&gt;0,SUM('OBRAČUNANA OSNOVNA PLAČA'!E364:J364),"")</f>
        <v>0</v>
      </c>
      <c r="F370" s="55"/>
      <c r="G370" s="55"/>
      <c r="H370" s="55"/>
      <c r="I370" s="55"/>
      <c r="J370" s="55"/>
      <c r="K370" s="176">
        <f t="shared" si="71"/>
        <v>0</v>
      </c>
      <c r="L370" s="120">
        <f t="shared" si="72"/>
        <v>0</v>
      </c>
      <c r="M370" s="120">
        <f t="shared" si="73"/>
        <v>0</v>
      </c>
      <c r="N370" s="120">
        <f t="shared" si="74"/>
        <v>0</v>
      </c>
      <c r="O370" s="120">
        <f t="shared" si="75"/>
        <v>0</v>
      </c>
      <c r="P370" s="177">
        <f t="shared" si="76"/>
        <v>0</v>
      </c>
      <c r="Q370" s="177">
        <f>IF(LEN(B370)&gt;0,2*'OSNOVNA PLAČA'!E364,"")</f>
        <v>0</v>
      </c>
      <c r="R370" s="178"/>
      <c r="AA370" s="157">
        <f>ROW()</f>
        <v>370</v>
      </c>
      <c r="AB370" s="91" t="e">
        <f t="shared" ca="1" si="69"/>
        <v>#N/A</v>
      </c>
      <c r="AC370" s="91" t="e">
        <f t="shared" ca="1" si="70"/>
        <v>#N/A</v>
      </c>
      <c r="AD370" s="92" t="e">
        <f t="shared" ca="1" si="77"/>
        <v>#N/A</v>
      </c>
      <c r="AE370" s="91" t="e">
        <f t="shared" ca="1" si="78"/>
        <v>#N/A</v>
      </c>
      <c r="AF370" s="92" t="e">
        <f t="shared" ca="1" si="79"/>
        <v>#N/A</v>
      </c>
      <c r="AG370" s="91" t="e">
        <f t="shared" ca="1" si="79"/>
        <v>#N/A</v>
      </c>
      <c r="AH370" s="91" t="e">
        <f t="shared" ca="1" si="80"/>
        <v>#N/A</v>
      </c>
      <c r="AI370" s="93" t="e">
        <f t="shared" ca="1" si="81"/>
        <v>#N/A</v>
      </c>
      <c r="AJ370" s="91" t="e">
        <f t="shared" ca="1" si="56"/>
        <v>#N/A</v>
      </c>
      <c r="AK370" s="91" t="e">
        <f t="shared" ca="1" si="68"/>
        <v>#N/A</v>
      </c>
    </row>
    <row r="371" spans="1:37" ht="25.5" customHeight="1" x14ac:dyDescent="0.25">
      <c r="A371" s="51">
        <f>'OSNOVNA PLAČA'!A365</f>
        <v>356</v>
      </c>
      <c r="B371" s="159" t="str">
        <f>IF(LEN('OSNOVNA PLAČA'!B365)&gt;0,'OSNOVNA PLAČA'!B365,"")</f>
        <v>A356</v>
      </c>
      <c r="C371" s="52">
        <f>IF(LEN(B371)&gt;0,'OSNOVNA PLAČA'!C365,"")</f>
        <v>0</v>
      </c>
      <c r="D371" s="54">
        <f>IF(LEN(B371)&gt;0,'OSNOVNA PLAČA'!D365,"")</f>
        <v>0</v>
      </c>
      <c r="E371" s="175">
        <f>IF(LEN(B371)&gt;0,SUM('OBRAČUNANA OSNOVNA PLAČA'!E365:J365),"")</f>
        <v>0</v>
      </c>
      <c r="F371" s="55"/>
      <c r="G371" s="55"/>
      <c r="H371" s="55"/>
      <c r="I371" s="55"/>
      <c r="J371" s="55"/>
      <c r="K371" s="176">
        <f t="shared" si="71"/>
        <v>0</v>
      </c>
      <c r="L371" s="120">
        <f t="shared" si="72"/>
        <v>0</v>
      </c>
      <c r="M371" s="120">
        <f t="shared" si="73"/>
        <v>0</v>
      </c>
      <c r="N371" s="120">
        <f t="shared" si="74"/>
        <v>0</v>
      </c>
      <c r="O371" s="120">
        <f t="shared" si="75"/>
        <v>0</v>
      </c>
      <c r="P371" s="177">
        <f t="shared" si="76"/>
        <v>0</v>
      </c>
      <c r="Q371" s="177">
        <f>IF(LEN(B371)&gt;0,2*'OSNOVNA PLAČA'!E365,"")</f>
        <v>0</v>
      </c>
      <c r="R371" s="178"/>
      <c r="AA371" s="157">
        <f>ROW()</f>
        <v>371</v>
      </c>
      <c r="AB371" s="91" t="e">
        <f t="shared" ca="1" si="69"/>
        <v>#N/A</v>
      </c>
      <c r="AC371" s="91" t="e">
        <f t="shared" ca="1" si="70"/>
        <v>#N/A</v>
      </c>
      <c r="AD371" s="92" t="e">
        <f t="shared" ca="1" si="77"/>
        <v>#N/A</v>
      </c>
      <c r="AE371" s="91" t="e">
        <f t="shared" ca="1" si="78"/>
        <v>#N/A</v>
      </c>
      <c r="AF371" s="92" t="e">
        <f t="shared" ca="1" si="79"/>
        <v>#N/A</v>
      </c>
      <c r="AG371" s="91" t="e">
        <f t="shared" ca="1" si="79"/>
        <v>#N/A</v>
      </c>
      <c r="AH371" s="91" t="e">
        <f t="shared" ca="1" si="80"/>
        <v>#N/A</v>
      </c>
      <c r="AI371" s="93" t="e">
        <f t="shared" ca="1" si="81"/>
        <v>#N/A</v>
      </c>
      <c r="AJ371" s="91" t="e">
        <f t="shared" ca="1" si="56"/>
        <v>#N/A</v>
      </c>
      <c r="AK371" s="91" t="e">
        <f t="shared" ca="1" si="68"/>
        <v>#N/A</v>
      </c>
    </row>
    <row r="372" spans="1:37" ht="25.5" customHeight="1" x14ac:dyDescent="0.25">
      <c r="A372" s="51">
        <f>'OSNOVNA PLAČA'!A366</f>
        <v>357</v>
      </c>
      <c r="B372" s="159" t="str">
        <f>IF(LEN('OSNOVNA PLAČA'!B366)&gt;0,'OSNOVNA PLAČA'!B366,"")</f>
        <v>A357</v>
      </c>
      <c r="C372" s="52">
        <f>IF(LEN(B372)&gt;0,'OSNOVNA PLAČA'!C366,"")</f>
        <v>0</v>
      </c>
      <c r="D372" s="54">
        <f>IF(LEN(B372)&gt;0,'OSNOVNA PLAČA'!D366,"")</f>
        <v>0</v>
      </c>
      <c r="E372" s="175">
        <f>IF(LEN(B372)&gt;0,SUM('OBRAČUNANA OSNOVNA PLAČA'!E366:J366),"")</f>
        <v>0</v>
      </c>
      <c r="F372" s="55"/>
      <c r="G372" s="55"/>
      <c r="H372" s="55"/>
      <c r="I372" s="55"/>
      <c r="J372" s="55"/>
      <c r="K372" s="176">
        <f t="shared" si="71"/>
        <v>0</v>
      </c>
      <c r="L372" s="120">
        <f t="shared" si="72"/>
        <v>0</v>
      </c>
      <c r="M372" s="120">
        <f t="shared" si="73"/>
        <v>0</v>
      </c>
      <c r="N372" s="120">
        <f t="shared" si="74"/>
        <v>0</v>
      </c>
      <c r="O372" s="120">
        <f t="shared" si="75"/>
        <v>0</v>
      </c>
      <c r="P372" s="177">
        <f t="shared" si="76"/>
        <v>0</v>
      </c>
      <c r="Q372" s="177">
        <f>IF(LEN(B372)&gt;0,2*'OSNOVNA PLAČA'!E366,"")</f>
        <v>0</v>
      </c>
      <c r="R372" s="178"/>
      <c r="AA372" s="157">
        <f>ROW()</f>
        <v>372</v>
      </c>
      <c r="AB372" s="91" t="e">
        <f t="shared" ca="1" si="69"/>
        <v>#N/A</v>
      </c>
      <c r="AC372" s="91" t="e">
        <f t="shared" ca="1" si="70"/>
        <v>#N/A</v>
      </c>
      <c r="AD372" s="92" t="e">
        <f t="shared" ca="1" si="77"/>
        <v>#N/A</v>
      </c>
      <c r="AE372" s="91" t="e">
        <f t="shared" ca="1" si="78"/>
        <v>#N/A</v>
      </c>
      <c r="AF372" s="92" t="e">
        <f t="shared" ca="1" si="79"/>
        <v>#N/A</v>
      </c>
      <c r="AG372" s="91" t="e">
        <f t="shared" ca="1" si="79"/>
        <v>#N/A</v>
      </c>
      <c r="AH372" s="91" t="e">
        <f t="shared" ca="1" si="80"/>
        <v>#N/A</v>
      </c>
      <c r="AI372" s="93" t="e">
        <f t="shared" ca="1" si="81"/>
        <v>#N/A</v>
      </c>
      <c r="AJ372" s="91" t="e">
        <f t="shared" ca="1" si="56"/>
        <v>#N/A</v>
      </c>
      <c r="AK372" s="91" t="e">
        <f t="shared" ca="1" si="68"/>
        <v>#N/A</v>
      </c>
    </row>
    <row r="373" spans="1:37" ht="25.5" customHeight="1" x14ac:dyDescent="0.25">
      <c r="A373" s="51">
        <f>'OSNOVNA PLAČA'!A367</f>
        <v>358</v>
      </c>
      <c r="B373" s="159" t="str">
        <f>IF(LEN('OSNOVNA PLAČA'!B367)&gt;0,'OSNOVNA PLAČA'!B367,"")</f>
        <v>A358</v>
      </c>
      <c r="C373" s="52">
        <f>IF(LEN(B373)&gt;0,'OSNOVNA PLAČA'!C367,"")</f>
        <v>0</v>
      </c>
      <c r="D373" s="54">
        <f>IF(LEN(B373)&gt;0,'OSNOVNA PLAČA'!D367,"")</f>
        <v>0</v>
      </c>
      <c r="E373" s="175">
        <f>IF(LEN(B373)&gt;0,SUM('OBRAČUNANA OSNOVNA PLAČA'!E367:J367),"")</f>
        <v>0</v>
      </c>
      <c r="F373" s="55"/>
      <c r="G373" s="55"/>
      <c r="H373" s="55"/>
      <c r="I373" s="55"/>
      <c r="J373" s="55"/>
      <c r="K373" s="176">
        <f t="shared" si="71"/>
        <v>0</v>
      </c>
      <c r="L373" s="120">
        <f t="shared" si="72"/>
        <v>0</v>
      </c>
      <c r="M373" s="120">
        <f t="shared" si="73"/>
        <v>0</v>
      </c>
      <c r="N373" s="120">
        <f t="shared" si="74"/>
        <v>0</v>
      </c>
      <c r="O373" s="120">
        <f t="shared" si="75"/>
        <v>0</v>
      </c>
      <c r="P373" s="177">
        <f t="shared" si="76"/>
        <v>0</v>
      </c>
      <c r="Q373" s="177">
        <f>IF(LEN(B373)&gt;0,2*'OSNOVNA PLAČA'!E367,"")</f>
        <v>0</v>
      </c>
      <c r="R373" s="178"/>
      <c r="AA373" s="157">
        <f>ROW()</f>
        <v>373</v>
      </c>
      <c r="AB373" s="91" t="e">
        <f t="shared" ca="1" si="69"/>
        <v>#N/A</v>
      </c>
      <c r="AC373" s="91" t="e">
        <f t="shared" ca="1" si="70"/>
        <v>#N/A</v>
      </c>
      <c r="AD373" s="92" t="e">
        <f t="shared" ca="1" si="77"/>
        <v>#N/A</v>
      </c>
      <c r="AE373" s="91" t="e">
        <f t="shared" ca="1" si="78"/>
        <v>#N/A</v>
      </c>
      <c r="AF373" s="92" t="e">
        <f t="shared" ca="1" si="79"/>
        <v>#N/A</v>
      </c>
      <c r="AG373" s="91" t="e">
        <f t="shared" ca="1" si="79"/>
        <v>#N/A</v>
      </c>
      <c r="AH373" s="91" t="e">
        <f t="shared" ca="1" si="80"/>
        <v>#N/A</v>
      </c>
      <c r="AI373" s="93" t="e">
        <f t="shared" ca="1" si="81"/>
        <v>#N/A</v>
      </c>
      <c r="AJ373" s="91" t="e">
        <f t="shared" ca="1" si="56"/>
        <v>#N/A</v>
      </c>
      <c r="AK373" s="91" t="e">
        <f t="shared" ca="1" si="68"/>
        <v>#N/A</v>
      </c>
    </row>
    <row r="374" spans="1:37" ht="25.5" customHeight="1" x14ac:dyDescent="0.25">
      <c r="A374" s="51">
        <f>'OSNOVNA PLAČA'!A368</f>
        <v>359</v>
      </c>
      <c r="B374" s="159" t="str">
        <f>IF(LEN('OSNOVNA PLAČA'!B368)&gt;0,'OSNOVNA PLAČA'!B368,"")</f>
        <v>A359</v>
      </c>
      <c r="C374" s="52">
        <f>IF(LEN(B374)&gt;0,'OSNOVNA PLAČA'!C368,"")</f>
        <v>0</v>
      </c>
      <c r="D374" s="54">
        <f>IF(LEN(B374)&gt;0,'OSNOVNA PLAČA'!D368,"")</f>
        <v>0</v>
      </c>
      <c r="E374" s="175">
        <f>IF(LEN(B374)&gt;0,SUM('OBRAČUNANA OSNOVNA PLAČA'!E368:J368),"")</f>
        <v>0</v>
      </c>
      <c r="F374" s="55"/>
      <c r="G374" s="55"/>
      <c r="H374" s="55"/>
      <c r="I374" s="55"/>
      <c r="J374" s="55"/>
      <c r="K374" s="176">
        <f t="shared" si="71"/>
        <v>0</v>
      </c>
      <c r="L374" s="120">
        <f t="shared" si="72"/>
        <v>0</v>
      </c>
      <c r="M374" s="120">
        <f t="shared" si="73"/>
        <v>0</v>
      </c>
      <c r="N374" s="120">
        <f t="shared" si="74"/>
        <v>0</v>
      </c>
      <c r="O374" s="120">
        <f t="shared" si="75"/>
        <v>0</v>
      </c>
      <c r="P374" s="177">
        <f t="shared" si="76"/>
        <v>0</v>
      </c>
      <c r="Q374" s="177">
        <f>IF(LEN(B374)&gt;0,2*'OSNOVNA PLAČA'!E368,"")</f>
        <v>0</v>
      </c>
      <c r="R374" s="178"/>
      <c r="AA374" s="157">
        <f>ROW()</f>
        <v>374</v>
      </c>
      <c r="AB374" s="91" t="e">
        <f t="shared" ca="1" si="69"/>
        <v>#N/A</v>
      </c>
      <c r="AC374" s="91" t="e">
        <f t="shared" ca="1" si="70"/>
        <v>#N/A</v>
      </c>
      <c r="AD374" s="92" t="e">
        <f t="shared" ca="1" si="77"/>
        <v>#N/A</v>
      </c>
      <c r="AE374" s="91" t="e">
        <f t="shared" ca="1" si="78"/>
        <v>#N/A</v>
      </c>
      <c r="AF374" s="92" t="e">
        <f t="shared" ca="1" si="79"/>
        <v>#N/A</v>
      </c>
      <c r="AG374" s="91" t="e">
        <f t="shared" ca="1" si="79"/>
        <v>#N/A</v>
      </c>
      <c r="AH374" s="91" t="e">
        <f t="shared" ca="1" si="80"/>
        <v>#N/A</v>
      </c>
      <c r="AI374" s="93" t="e">
        <f t="shared" ca="1" si="81"/>
        <v>#N/A</v>
      </c>
      <c r="AJ374" s="91" t="e">
        <f t="shared" ca="1" si="56"/>
        <v>#N/A</v>
      </c>
      <c r="AK374" s="91" t="e">
        <f t="shared" ca="1" si="68"/>
        <v>#N/A</v>
      </c>
    </row>
    <row r="375" spans="1:37" ht="25.5" customHeight="1" x14ac:dyDescent="0.25">
      <c r="A375" s="51">
        <f>'OSNOVNA PLAČA'!A369</f>
        <v>360</v>
      </c>
      <c r="B375" s="159" t="str">
        <f>IF(LEN('OSNOVNA PLAČA'!B369)&gt;0,'OSNOVNA PLAČA'!B369,"")</f>
        <v>A360</v>
      </c>
      <c r="C375" s="52">
        <f>IF(LEN(B375)&gt;0,'OSNOVNA PLAČA'!C369,"")</f>
        <v>0</v>
      </c>
      <c r="D375" s="54">
        <f>IF(LEN(B375)&gt;0,'OSNOVNA PLAČA'!D369,"")</f>
        <v>0</v>
      </c>
      <c r="E375" s="175">
        <f>IF(LEN(B375)&gt;0,SUM('OBRAČUNANA OSNOVNA PLAČA'!E369:J369),"")</f>
        <v>0</v>
      </c>
      <c r="F375" s="55"/>
      <c r="G375" s="55"/>
      <c r="H375" s="55"/>
      <c r="I375" s="55"/>
      <c r="J375" s="55"/>
      <c r="K375" s="176">
        <f t="shared" si="71"/>
        <v>0</v>
      </c>
      <c r="L375" s="120">
        <f t="shared" si="72"/>
        <v>0</v>
      </c>
      <c r="M375" s="120">
        <f t="shared" si="73"/>
        <v>0</v>
      </c>
      <c r="N375" s="120">
        <f t="shared" si="74"/>
        <v>0</v>
      </c>
      <c r="O375" s="120">
        <f t="shared" si="75"/>
        <v>0</v>
      </c>
      <c r="P375" s="177">
        <f t="shared" si="76"/>
        <v>0</v>
      </c>
      <c r="Q375" s="177">
        <f>IF(LEN(B375)&gt;0,2*'OSNOVNA PLAČA'!E369,"")</f>
        <v>0</v>
      </c>
      <c r="R375" s="178"/>
      <c r="AA375" s="157">
        <f>ROW()</f>
        <v>375</v>
      </c>
      <c r="AB375" s="91" t="e">
        <f t="shared" ca="1" si="69"/>
        <v>#N/A</v>
      </c>
      <c r="AC375" s="91" t="e">
        <f t="shared" ca="1" si="70"/>
        <v>#N/A</v>
      </c>
      <c r="AD375" s="92" t="e">
        <f t="shared" ca="1" si="77"/>
        <v>#N/A</v>
      </c>
      <c r="AE375" s="91" t="e">
        <f t="shared" ca="1" si="78"/>
        <v>#N/A</v>
      </c>
      <c r="AF375" s="92" t="e">
        <f t="shared" ca="1" si="79"/>
        <v>#N/A</v>
      </c>
      <c r="AG375" s="91" t="e">
        <f t="shared" ca="1" si="79"/>
        <v>#N/A</v>
      </c>
      <c r="AH375" s="91" t="e">
        <f t="shared" ca="1" si="80"/>
        <v>#N/A</v>
      </c>
      <c r="AI375" s="93" t="e">
        <f t="shared" ca="1" si="81"/>
        <v>#N/A</v>
      </c>
      <c r="AJ375" s="91" t="e">
        <f t="shared" ca="1" si="56"/>
        <v>#N/A</v>
      </c>
      <c r="AK375" s="91" t="e">
        <f t="shared" ca="1" si="68"/>
        <v>#N/A</v>
      </c>
    </row>
    <row r="376" spans="1:37" ht="25.5" customHeight="1" x14ac:dyDescent="0.25">
      <c r="A376" s="51">
        <f>'OSNOVNA PLAČA'!A370</f>
        <v>361</v>
      </c>
      <c r="B376" s="159" t="str">
        <f>IF(LEN('OSNOVNA PLAČA'!B370)&gt;0,'OSNOVNA PLAČA'!B370,"")</f>
        <v>A361</v>
      </c>
      <c r="C376" s="52">
        <f>IF(LEN(B376)&gt;0,'OSNOVNA PLAČA'!C370,"")</f>
        <v>0</v>
      </c>
      <c r="D376" s="54">
        <f>IF(LEN(B376)&gt;0,'OSNOVNA PLAČA'!D370,"")</f>
        <v>0</v>
      </c>
      <c r="E376" s="175">
        <f>IF(LEN(B376)&gt;0,SUM('OBRAČUNANA OSNOVNA PLAČA'!E370:J370),"")</f>
        <v>0</v>
      </c>
      <c r="F376" s="55"/>
      <c r="G376" s="55"/>
      <c r="H376" s="55"/>
      <c r="I376" s="55"/>
      <c r="J376" s="55"/>
      <c r="K376" s="176">
        <f t="shared" si="71"/>
        <v>0</v>
      </c>
      <c r="L376" s="120">
        <f t="shared" si="72"/>
        <v>0</v>
      </c>
      <c r="M376" s="120">
        <f t="shared" si="73"/>
        <v>0</v>
      </c>
      <c r="N376" s="120">
        <f t="shared" si="74"/>
        <v>0</v>
      </c>
      <c r="O376" s="120">
        <f t="shared" si="75"/>
        <v>0</v>
      </c>
      <c r="P376" s="177">
        <f t="shared" si="76"/>
        <v>0</v>
      </c>
      <c r="Q376" s="177">
        <f>IF(LEN(B376)&gt;0,2*'OSNOVNA PLAČA'!E370,"")</f>
        <v>0</v>
      </c>
      <c r="R376" s="178"/>
      <c r="AA376" s="157">
        <f>ROW()</f>
        <v>376</v>
      </c>
      <c r="AB376" s="91" t="e">
        <f t="shared" ca="1" si="69"/>
        <v>#N/A</v>
      </c>
      <c r="AC376" s="91" t="e">
        <f t="shared" ca="1" si="70"/>
        <v>#N/A</v>
      </c>
      <c r="AD376" s="92" t="e">
        <f t="shared" ca="1" si="77"/>
        <v>#N/A</v>
      </c>
      <c r="AE376" s="91" t="e">
        <f t="shared" ca="1" si="78"/>
        <v>#N/A</v>
      </c>
      <c r="AF376" s="92" t="e">
        <f t="shared" ca="1" si="79"/>
        <v>#N/A</v>
      </c>
      <c r="AG376" s="91" t="e">
        <f t="shared" ca="1" si="79"/>
        <v>#N/A</v>
      </c>
      <c r="AH376" s="91" t="e">
        <f t="shared" ca="1" si="80"/>
        <v>#N/A</v>
      </c>
      <c r="AI376" s="93" t="e">
        <f t="shared" ca="1" si="81"/>
        <v>#N/A</v>
      </c>
      <c r="AJ376" s="91" t="e">
        <f t="shared" ca="1" si="56"/>
        <v>#N/A</v>
      </c>
      <c r="AK376" s="91" t="e">
        <f t="shared" ca="1" si="68"/>
        <v>#N/A</v>
      </c>
    </row>
    <row r="377" spans="1:37" ht="25.5" customHeight="1" x14ac:dyDescent="0.25">
      <c r="A377" s="51">
        <f>'OSNOVNA PLAČA'!A371</f>
        <v>362</v>
      </c>
      <c r="B377" s="159" t="str">
        <f>IF(LEN('OSNOVNA PLAČA'!B371)&gt;0,'OSNOVNA PLAČA'!B371,"")</f>
        <v>A362</v>
      </c>
      <c r="C377" s="52">
        <f>IF(LEN(B377)&gt;0,'OSNOVNA PLAČA'!C371,"")</f>
        <v>0</v>
      </c>
      <c r="D377" s="54">
        <f>IF(LEN(B377)&gt;0,'OSNOVNA PLAČA'!D371,"")</f>
        <v>0</v>
      </c>
      <c r="E377" s="175">
        <f>IF(LEN(B377)&gt;0,SUM('OBRAČUNANA OSNOVNA PLAČA'!E371:J371),"")</f>
        <v>0</v>
      </c>
      <c r="F377" s="55"/>
      <c r="G377" s="55"/>
      <c r="H377" s="55"/>
      <c r="I377" s="55"/>
      <c r="J377" s="55"/>
      <c r="K377" s="176">
        <f t="shared" si="71"/>
        <v>0</v>
      </c>
      <c r="L377" s="120">
        <f t="shared" si="72"/>
        <v>0</v>
      </c>
      <c r="M377" s="120">
        <f t="shared" si="73"/>
        <v>0</v>
      </c>
      <c r="N377" s="120">
        <f t="shared" si="74"/>
        <v>0</v>
      </c>
      <c r="O377" s="120">
        <f t="shared" si="75"/>
        <v>0</v>
      </c>
      <c r="P377" s="177">
        <f t="shared" si="76"/>
        <v>0</v>
      </c>
      <c r="Q377" s="177">
        <f>IF(LEN(B377)&gt;0,2*'OSNOVNA PLAČA'!E371,"")</f>
        <v>0</v>
      </c>
      <c r="R377" s="178"/>
      <c r="AA377" s="157">
        <f>ROW()</f>
        <v>377</v>
      </c>
      <c r="AB377" s="91" t="e">
        <f t="shared" ca="1" si="69"/>
        <v>#N/A</v>
      </c>
      <c r="AC377" s="91" t="e">
        <f t="shared" ca="1" si="70"/>
        <v>#N/A</v>
      </c>
      <c r="AD377" s="92" t="e">
        <f t="shared" ca="1" si="77"/>
        <v>#N/A</v>
      </c>
      <c r="AE377" s="91" t="e">
        <f t="shared" ca="1" si="78"/>
        <v>#N/A</v>
      </c>
      <c r="AF377" s="92" t="e">
        <f t="shared" ca="1" si="79"/>
        <v>#N/A</v>
      </c>
      <c r="AG377" s="91" t="e">
        <f t="shared" ca="1" si="79"/>
        <v>#N/A</v>
      </c>
      <c r="AH377" s="91" t="e">
        <f t="shared" ca="1" si="80"/>
        <v>#N/A</v>
      </c>
      <c r="AI377" s="93" t="e">
        <f t="shared" ca="1" si="81"/>
        <v>#N/A</v>
      </c>
      <c r="AJ377" s="91" t="e">
        <f t="shared" ca="1" si="56"/>
        <v>#N/A</v>
      </c>
      <c r="AK377" s="91" t="e">
        <f t="shared" ca="1" si="68"/>
        <v>#N/A</v>
      </c>
    </row>
    <row r="378" spans="1:37" ht="25.5" customHeight="1" x14ac:dyDescent="0.25">
      <c r="A378" s="51">
        <f>'OSNOVNA PLAČA'!A372</f>
        <v>363</v>
      </c>
      <c r="B378" s="159" t="str">
        <f>IF(LEN('OSNOVNA PLAČA'!B372)&gt;0,'OSNOVNA PLAČA'!B372,"")</f>
        <v>A363</v>
      </c>
      <c r="C378" s="52">
        <f>IF(LEN(B378)&gt;0,'OSNOVNA PLAČA'!C372,"")</f>
        <v>0</v>
      </c>
      <c r="D378" s="54">
        <f>IF(LEN(B378)&gt;0,'OSNOVNA PLAČA'!D372,"")</f>
        <v>0</v>
      </c>
      <c r="E378" s="175">
        <f>IF(LEN(B378)&gt;0,SUM('OBRAČUNANA OSNOVNA PLAČA'!E372:J372),"")</f>
        <v>0</v>
      </c>
      <c r="F378" s="55"/>
      <c r="G378" s="55"/>
      <c r="H378" s="55"/>
      <c r="I378" s="55"/>
      <c r="J378" s="55"/>
      <c r="K378" s="176">
        <f t="shared" si="71"/>
        <v>0</v>
      </c>
      <c r="L378" s="120">
        <f t="shared" si="72"/>
        <v>0</v>
      </c>
      <c r="M378" s="120">
        <f t="shared" si="73"/>
        <v>0</v>
      </c>
      <c r="N378" s="120">
        <f t="shared" si="74"/>
        <v>0</v>
      </c>
      <c r="O378" s="120">
        <f t="shared" si="75"/>
        <v>0</v>
      </c>
      <c r="P378" s="177">
        <f t="shared" si="76"/>
        <v>0</v>
      </c>
      <c r="Q378" s="177">
        <f>IF(LEN(B378)&gt;0,2*'OSNOVNA PLAČA'!E372,"")</f>
        <v>0</v>
      </c>
      <c r="R378" s="178"/>
      <c r="AA378" s="157">
        <f>ROW()</f>
        <v>378</v>
      </c>
      <c r="AB378" s="91" t="e">
        <f t="shared" ca="1" si="69"/>
        <v>#N/A</v>
      </c>
      <c r="AC378" s="91" t="e">
        <f t="shared" ca="1" si="70"/>
        <v>#N/A</v>
      </c>
      <c r="AD378" s="92" t="e">
        <f t="shared" ca="1" si="77"/>
        <v>#N/A</v>
      </c>
      <c r="AE378" s="91" t="e">
        <f t="shared" ca="1" si="78"/>
        <v>#N/A</v>
      </c>
      <c r="AF378" s="92" t="e">
        <f t="shared" ca="1" si="79"/>
        <v>#N/A</v>
      </c>
      <c r="AG378" s="91" t="e">
        <f t="shared" ca="1" si="79"/>
        <v>#N/A</v>
      </c>
      <c r="AH378" s="91" t="e">
        <f t="shared" ca="1" si="80"/>
        <v>#N/A</v>
      </c>
      <c r="AI378" s="93" t="e">
        <f t="shared" ca="1" si="81"/>
        <v>#N/A</v>
      </c>
      <c r="AJ378" s="91" t="e">
        <f t="shared" ca="1" si="56"/>
        <v>#N/A</v>
      </c>
      <c r="AK378" s="91" t="e">
        <f t="shared" ca="1" si="68"/>
        <v>#N/A</v>
      </c>
    </row>
    <row r="379" spans="1:37" ht="25.5" customHeight="1" x14ac:dyDescent="0.25">
      <c r="A379" s="51">
        <f>'OSNOVNA PLAČA'!A373</f>
        <v>364</v>
      </c>
      <c r="B379" s="159" t="str">
        <f>IF(LEN('OSNOVNA PLAČA'!B373)&gt;0,'OSNOVNA PLAČA'!B373,"")</f>
        <v>A364</v>
      </c>
      <c r="C379" s="52">
        <f>IF(LEN(B379)&gt;0,'OSNOVNA PLAČA'!C373,"")</f>
        <v>0</v>
      </c>
      <c r="D379" s="54">
        <f>IF(LEN(B379)&gt;0,'OSNOVNA PLAČA'!D373,"")</f>
        <v>0</v>
      </c>
      <c r="E379" s="175">
        <f>IF(LEN(B379)&gt;0,SUM('OBRAČUNANA OSNOVNA PLAČA'!E373:J373),"")</f>
        <v>0</v>
      </c>
      <c r="F379" s="55"/>
      <c r="G379" s="55"/>
      <c r="H379" s="55"/>
      <c r="I379" s="55"/>
      <c r="J379" s="55"/>
      <c r="K379" s="176">
        <f t="shared" si="71"/>
        <v>0</v>
      </c>
      <c r="L379" s="120">
        <f t="shared" si="72"/>
        <v>0</v>
      </c>
      <c r="M379" s="120">
        <f t="shared" si="73"/>
        <v>0</v>
      </c>
      <c r="N379" s="120">
        <f t="shared" si="74"/>
        <v>0</v>
      </c>
      <c r="O379" s="120">
        <f t="shared" si="75"/>
        <v>0</v>
      </c>
      <c r="P379" s="177">
        <f t="shared" si="76"/>
        <v>0</v>
      </c>
      <c r="Q379" s="177">
        <f>IF(LEN(B379)&gt;0,2*'OSNOVNA PLAČA'!E373,"")</f>
        <v>0</v>
      </c>
      <c r="R379" s="178"/>
      <c r="AA379" s="157">
        <f>ROW()</f>
        <v>379</v>
      </c>
      <c r="AB379" s="91" t="e">
        <f t="shared" ca="1" si="69"/>
        <v>#N/A</v>
      </c>
      <c r="AC379" s="91" t="e">
        <f t="shared" ca="1" si="70"/>
        <v>#N/A</v>
      </c>
      <c r="AD379" s="92" t="e">
        <f t="shared" ca="1" si="77"/>
        <v>#N/A</v>
      </c>
      <c r="AE379" s="91" t="e">
        <f t="shared" ca="1" si="78"/>
        <v>#N/A</v>
      </c>
      <c r="AF379" s="92" t="e">
        <f t="shared" ca="1" si="79"/>
        <v>#N/A</v>
      </c>
      <c r="AG379" s="91" t="e">
        <f t="shared" ca="1" si="79"/>
        <v>#N/A</v>
      </c>
      <c r="AH379" s="91" t="e">
        <f t="shared" ca="1" si="80"/>
        <v>#N/A</v>
      </c>
      <c r="AI379" s="93" t="e">
        <f t="shared" ca="1" si="81"/>
        <v>#N/A</v>
      </c>
      <c r="AJ379" s="91" t="e">
        <f t="shared" ca="1" si="56"/>
        <v>#N/A</v>
      </c>
      <c r="AK379" s="91" t="e">
        <f t="shared" ca="1" si="68"/>
        <v>#N/A</v>
      </c>
    </row>
    <row r="380" spans="1:37" ht="25.5" customHeight="1" x14ac:dyDescent="0.25">
      <c r="A380" s="51">
        <f>'OSNOVNA PLAČA'!A374</f>
        <v>365</v>
      </c>
      <c r="B380" s="159" t="str">
        <f>IF(LEN('OSNOVNA PLAČA'!B374)&gt;0,'OSNOVNA PLAČA'!B374,"")</f>
        <v>A365</v>
      </c>
      <c r="C380" s="52">
        <f>IF(LEN(B380)&gt;0,'OSNOVNA PLAČA'!C374,"")</f>
        <v>0</v>
      </c>
      <c r="D380" s="54">
        <f>IF(LEN(B380)&gt;0,'OSNOVNA PLAČA'!D374,"")</f>
        <v>0</v>
      </c>
      <c r="E380" s="175">
        <f>IF(LEN(B380)&gt;0,SUM('OBRAČUNANA OSNOVNA PLAČA'!E374:J374),"")</f>
        <v>0</v>
      </c>
      <c r="F380" s="55"/>
      <c r="G380" s="55"/>
      <c r="H380" s="55"/>
      <c r="I380" s="55"/>
      <c r="J380" s="55"/>
      <c r="K380" s="176">
        <f t="shared" si="71"/>
        <v>0</v>
      </c>
      <c r="L380" s="120">
        <f t="shared" si="72"/>
        <v>0</v>
      </c>
      <c r="M380" s="120">
        <f t="shared" si="73"/>
        <v>0</v>
      </c>
      <c r="N380" s="120">
        <f t="shared" si="74"/>
        <v>0</v>
      </c>
      <c r="O380" s="120">
        <f t="shared" si="75"/>
        <v>0</v>
      </c>
      <c r="P380" s="177">
        <f t="shared" si="76"/>
        <v>0</v>
      </c>
      <c r="Q380" s="177">
        <f>IF(LEN(B380)&gt;0,2*'OSNOVNA PLAČA'!E374,"")</f>
        <v>0</v>
      </c>
      <c r="R380" s="178"/>
      <c r="AA380" s="157">
        <f>ROW()</f>
        <v>380</v>
      </c>
      <c r="AB380" s="91" t="e">
        <f t="shared" ca="1" si="69"/>
        <v>#N/A</v>
      </c>
      <c r="AC380" s="91" t="e">
        <f t="shared" ca="1" si="70"/>
        <v>#N/A</v>
      </c>
      <c r="AD380" s="92" t="e">
        <f t="shared" ca="1" si="77"/>
        <v>#N/A</v>
      </c>
      <c r="AE380" s="91" t="e">
        <f t="shared" ca="1" si="78"/>
        <v>#N/A</v>
      </c>
      <c r="AF380" s="92" t="e">
        <f t="shared" ca="1" si="79"/>
        <v>#N/A</v>
      </c>
      <c r="AG380" s="91" t="e">
        <f t="shared" ca="1" si="79"/>
        <v>#N/A</v>
      </c>
      <c r="AH380" s="91" t="e">
        <f t="shared" ca="1" si="80"/>
        <v>#N/A</v>
      </c>
      <c r="AI380" s="93" t="e">
        <f t="shared" ca="1" si="81"/>
        <v>#N/A</v>
      </c>
      <c r="AJ380" s="91" t="e">
        <f t="shared" ca="1" si="56"/>
        <v>#N/A</v>
      </c>
      <c r="AK380" s="91" t="e">
        <f t="shared" ca="1" si="68"/>
        <v>#N/A</v>
      </c>
    </row>
    <row r="381" spans="1:37" ht="25.5" customHeight="1" x14ac:dyDescent="0.25">
      <c r="A381" s="51">
        <f>'OSNOVNA PLAČA'!A375</f>
        <v>366</v>
      </c>
      <c r="B381" s="159" t="str">
        <f>IF(LEN('OSNOVNA PLAČA'!B375)&gt;0,'OSNOVNA PLAČA'!B375,"")</f>
        <v>A366</v>
      </c>
      <c r="C381" s="52">
        <f>IF(LEN(B381)&gt;0,'OSNOVNA PLAČA'!C375,"")</f>
        <v>0</v>
      </c>
      <c r="D381" s="54">
        <f>IF(LEN(B381)&gt;0,'OSNOVNA PLAČA'!D375,"")</f>
        <v>0</v>
      </c>
      <c r="E381" s="175">
        <f>IF(LEN(B381)&gt;0,SUM('OBRAČUNANA OSNOVNA PLAČA'!E375:J375),"")</f>
        <v>0</v>
      </c>
      <c r="F381" s="55"/>
      <c r="G381" s="55"/>
      <c r="H381" s="55"/>
      <c r="I381" s="55"/>
      <c r="J381" s="55"/>
      <c r="K381" s="176">
        <f t="shared" si="71"/>
        <v>0</v>
      </c>
      <c r="L381" s="120">
        <f t="shared" si="72"/>
        <v>0</v>
      </c>
      <c r="M381" s="120">
        <f t="shared" si="73"/>
        <v>0</v>
      </c>
      <c r="N381" s="120">
        <f t="shared" si="74"/>
        <v>0</v>
      </c>
      <c r="O381" s="120">
        <f t="shared" si="75"/>
        <v>0</v>
      </c>
      <c r="P381" s="177">
        <f t="shared" si="76"/>
        <v>0</v>
      </c>
      <c r="Q381" s="177">
        <f>IF(LEN(B381)&gt;0,2*'OSNOVNA PLAČA'!E375,"")</f>
        <v>0</v>
      </c>
      <c r="R381" s="178"/>
      <c r="AA381" s="157">
        <f>ROW()</f>
        <v>381</v>
      </c>
      <c r="AB381" s="91" t="e">
        <f t="shared" ca="1" si="69"/>
        <v>#N/A</v>
      </c>
      <c r="AC381" s="91" t="e">
        <f t="shared" ca="1" si="70"/>
        <v>#N/A</v>
      </c>
      <c r="AD381" s="92" t="e">
        <f t="shared" ca="1" si="77"/>
        <v>#N/A</v>
      </c>
      <c r="AE381" s="91" t="e">
        <f t="shared" ca="1" si="78"/>
        <v>#N/A</v>
      </c>
      <c r="AF381" s="92" t="e">
        <f t="shared" ca="1" si="79"/>
        <v>#N/A</v>
      </c>
      <c r="AG381" s="91" t="e">
        <f t="shared" ca="1" si="79"/>
        <v>#N/A</v>
      </c>
      <c r="AH381" s="91" t="e">
        <f t="shared" ca="1" si="80"/>
        <v>#N/A</v>
      </c>
      <c r="AI381" s="93" t="e">
        <f t="shared" ca="1" si="81"/>
        <v>#N/A</v>
      </c>
      <c r="AJ381" s="91" t="e">
        <f t="shared" ca="1" si="56"/>
        <v>#N/A</v>
      </c>
      <c r="AK381" s="91" t="e">
        <f t="shared" ca="1" si="68"/>
        <v>#N/A</v>
      </c>
    </row>
    <row r="382" spans="1:37" ht="25.5" customHeight="1" x14ac:dyDescent="0.25">
      <c r="A382" s="51">
        <f>'OSNOVNA PLAČA'!A376</f>
        <v>367</v>
      </c>
      <c r="B382" s="159" t="str">
        <f>IF(LEN('OSNOVNA PLAČA'!B376)&gt;0,'OSNOVNA PLAČA'!B376,"")</f>
        <v>A367</v>
      </c>
      <c r="C382" s="52">
        <f>IF(LEN(B382)&gt;0,'OSNOVNA PLAČA'!C376,"")</f>
        <v>0</v>
      </c>
      <c r="D382" s="54">
        <f>IF(LEN(B382)&gt;0,'OSNOVNA PLAČA'!D376,"")</f>
        <v>0</v>
      </c>
      <c r="E382" s="175">
        <f>IF(LEN(B382)&gt;0,SUM('OBRAČUNANA OSNOVNA PLAČA'!E376:J376),"")</f>
        <v>0</v>
      </c>
      <c r="F382" s="55"/>
      <c r="G382" s="55"/>
      <c r="H382" s="55"/>
      <c r="I382" s="55"/>
      <c r="J382" s="55"/>
      <c r="K382" s="176">
        <f t="shared" si="71"/>
        <v>0</v>
      </c>
      <c r="L382" s="120">
        <f t="shared" si="72"/>
        <v>0</v>
      </c>
      <c r="M382" s="120">
        <f t="shared" si="73"/>
        <v>0</v>
      </c>
      <c r="N382" s="120">
        <f t="shared" si="74"/>
        <v>0</v>
      </c>
      <c r="O382" s="120">
        <f t="shared" si="75"/>
        <v>0</v>
      </c>
      <c r="P382" s="177">
        <f t="shared" si="76"/>
        <v>0</v>
      </c>
      <c r="Q382" s="177">
        <f>IF(LEN(B382)&gt;0,2*'OSNOVNA PLAČA'!E376,"")</f>
        <v>0</v>
      </c>
      <c r="R382" s="178"/>
      <c r="AA382" s="157">
        <f>ROW()</f>
        <v>382</v>
      </c>
      <c r="AB382" s="91" t="e">
        <f t="shared" ca="1" si="69"/>
        <v>#N/A</v>
      </c>
      <c r="AC382" s="91" t="e">
        <f t="shared" ca="1" si="70"/>
        <v>#N/A</v>
      </c>
      <c r="AD382" s="92" t="e">
        <f t="shared" ca="1" si="77"/>
        <v>#N/A</v>
      </c>
      <c r="AE382" s="91" t="e">
        <f t="shared" ca="1" si="78"/>
        <v>#N/A</v>
      </c>
      <c r="AF382" s="92" t="e">
        <f t="shared" ca="1" si="79"/>
        <v>#N/A</v>
      </c>
      <c r="AG382" s="91" t="e">
        <f t="shared" ca="1" si="79"/>
        <v>#N/A</v>
      </c>
      <c r="AH382" s="91" t="e">
        <f t="shared" ca="1" si="80"/>
        <v>#N/A</v>
      </c>
      <c r="AI382" s="93" t="e">
        <f t="shared" ca="1" si="81"/>
        <v>#N/A</v>
      </c>
      <c r="AJ382" s="91" t="e">
        <f t="shared" ca="1" si="56"/>
        <v>#N/A</v>
      </c>
      <c r="AK382" s="91" t="e">
        <f t="shared" ca="1" si="68"/>
        <v>#N/A</v>
      </c>
    </row>
    <row r="383" spans="1:37" ht="25.5" customHeight="1" x14ac:dyDescent="0.25">
      <c r="A383" s="51">
        <f>'OSNOVNA PLAČA'!A377</f>
        <v>368</v>
      </c>
      <c r="B383" s="159" t="str">
        <f>IF(LEN('OSNOVNA PLAČA'!B377)&gt;0,'OSNOVNA PLAČA'!B377,"")</f>
        <v>A368</v>
      </c>
      <c r="C383" s="52">
        <f>IF(LEN(B383)&gt;0,'OSNOVNA PLAČA'!C377,"")</f>
        <v>0</v>
      </c>
      <c r="D383" s="54">
        <f>IF(LEN(B383)&gt;0,'OSNOVNA PLAČA'!D377,"")</f>
        <v>0</v>
      </c>
      <c r="E383" s="175">
        <f>IF(LEN(B383)&gt;0,SUM('OBRAČUNANA OSNOVNA PLAČA'!E377:J377),"")</f>
        <v>0</v>
      </c>
      <c r="F383" s="55"/>
      <c r="G383" s="55"/>
      <c r="H383" s="55"/>
      <c r="I383" s="55"/>
      <c r="J383" s="55"/>
      <c r="K383" s="176">
        <f t="shared" si="71"/>
        <v>0</v>
      </c>
      <c r="L383" s="120">
        <f t="shared" si="72"/>
        <v>0</v>
      </c>
      <c r="M383" s="120">
        <f t="shared" si="73"/>
        <v>0</v>
      </c>
      <c r="N383" s="120">
        <f t="shared" si="74"/>
        <v>0</v>
      </c>
      <c r="O383" s="120">
        <f t="shared" si="75"/>
        <v>0</v>
      </c>
      <c r="P383" s="177">
        <f t="shared" si="76"/>
        <v>0</v>
      </c>
      <c r="Q383" s="177">
        <f>IF(LEN(B383)&gt;0,2*'OSNOVNA PLAČA'!E377,"")</f>
        <v>0</v>
      </c>
      <c r="R383" s="178"/>
      <c r="AA383" s="157">
        <f>ROW()</f>
        <v>383</v>
      </c>
      <c r="AB383" s="91" t="e">
        <f t="shared" ca="1" si="69"/>
        <v>#N/A</v>
      </c>
      <c r="AC383" s="91" t="e">
        <f t="shared" ca="1" si="70"/>
        <v>#N/A</v>
      </c>
      <c r="AD383" s="92" t="e">
        <f t="shared" ca="1" si="77"/>
        <v>#N/A</v>
      </c>
      <c r="AE383" s="91" t="e">
        <f t="shared" ca="1" si="78"/>
        <v>#N/A</v>
      </c>
      <c r="AF383" s="92" t="e">
        <f t="shared" ca="1" si="79"/>
        <v>#N/A</v>
      </c>
      <c r="AG383" s="91" t="e">
        <f t="shared" ca="1" si="79"/>
        <v>#N/A</v>
      </c>
      <c r="AH383" s="91" t="e">
        <f t="shared" ca="1" si="80"/>
        <v>#N/A</v>
      </c>
      <c r="AI383" s="93" t="e">
        <f t="shared" ca="1" si="81"/>
        <v>#N/A</v>
      </c>
      <c r="AJ383" s="91" t="e">
        <f t="shared" ca="1" si="56"/>
        <v>#N/A</v>
      </c>
      <c r="AK383" s="91" t="e">
        <f t="shared" ca="1" si="68"/>
        <v>#N/A</v>
      </c>
    </row>
    <row r="384" spans="1:37" ht="25.5" customHeight="1" x14ac:dyDescent="0.25">
      <c r="A384" s="51">
        <f>'OSNOVNA PLAČA'!A378</f>
        <v>369</v>
      </c>
      <c r="B384" s="159" t="str">
        <f>IF(LEN('OSNOVNA PLAČA'!B378)&gt;0,'OSNOVNA PLAČA'!B378,"")</f>
        <v>A369</v>
      </c>
      <c r="C384" s="52">
        <f>IF(LEN(B384)&gt;0,'OSNOVNA PLAČA'!C378,"")</f>
        <v>0</v>
      </c>
      <c r="D384" s="54">
        <f>IF(LEN(B384)&gt;0,'OSNOVNA PLAČA'!D378,"")</f>
        <v>0</v>
      </c>
      <c r="E384" s="175">
        <f>IF(LEN(B384)&gt;0,SUM('OBRAČUNANA OSNOVNA PLAČA'!E378:J378),"")</f>
        <v>0</v>
      </c>
      <c r="F384" s="55"/>
      <c r="G384" s="55"/>
      <c r="H384" s="55"/>
      <c r="I384" s="55"/>
      <c r="J384" s="55"/>
      <c r="K384" s="176">
        <f t="shared" si="71"/>
        <v>0</v>
      </c>
      <c r="L384" s="120">
        <f t="shared" si="72"/>
        <v>0</v>
      </c>
      <c r="M384" s="120">
        <f t="shared" si="73"/>
        <v>0</v>
      </c>
      <c r="N384" s="120">
        <f t="shared" si="74"/>
        <v>0</v>
      </c>
      <c r="O384" s="120">
        <f t="shared" si="75"/>
        <v>0</v>
      </c>
      <c r="P384" s="177">
        <f t="shared" si="76"/>
        <v>0</v>
      </c>
      <c r="Q384" s="177">
        <f>IF(LEN(B384)&gt;0,2*'OSNOVNA PLAČA'!E378,"")</f>
        <v>0</v>
      </c>
      <c r="R384" s="178"/>
      <c r="AA384" s="157">
        <f>ROW()</f>
        <v>384</v>
      </c>
      <c r="AB384" s="91" t="e">
        <f t="shared" ca="1" si="69"/>
        <v>#N/A</v>
      </c>
      <c r="AC384" s="91" t="e">
        <f t="shared" ca="1" si="70"/>
        <v>#N/A</v>
      </c>
      <c r="AD384" s="92" t="e">
        <f t="shared" ca="1" si="77"/>
        <v>#N/A</v>
      </c>
      <c r="AE384" s="91" t="e">
        <f t="shared" ca="1" si="78"/>
        <v>#N/A</v>
      </c>
      <c r="AF384" s="92" t="e">
        <f t="shared" ca="1" si="79"/>
        <v>#N/A</v>
      </c>
      <c r="AG384" s="91" t="e">
        <f t="shared" ca="1" si="79"/>
        <v>#N/A</v>
      </c>
      <c r="AH384" s="91" t="e">
        <f t="shared" ca="1" si="80"/>
        <v>#N/A</v>
      </c>
      <c r="AI384" s="93" t="e">
        <f t="shared" ca="1" si="81"/>
        <v>#N/A</v>
      </c>
      <c r="AJ384" s="91" t="e">
        <f t="shared" ca="1" si="56"/>
        <v>#N/A</v>
      </c>
      <c r="AK384" s="91" t="e">
        <f t="shared" ca="1" si="68"/>
        <v>#N/A</v>
      </c>
    </row>
    <row r="385" spans="1:37" ht="25.5" customHeight="1" x14ac:dyDescent="0.25">
      <c r="A385" s="51">
        <f>'OSNOVNA PLAČA'!A379</f>
        <v>370</v>
      </c>
      <c r="B385" s="159" t="str">
        <f>IF(LEN('OSNOVNA PLAČA'!B379)&gt;0,'OSNOVNA PLAČA'!B379,"")</f>
        <v>A370</v>
      </c>
      <c r="C385" s="52">
        <f>IF(LEN(B385)&gt;0,'OSNOVNA PLAČA'!C379,"")</f>
        <v>0</v>
      </c>
      <c r="D385" s="54">
        <f>IF(LEN(B385)&gt;0,'OSNOVNA PLAČA'!D379,"")</f>
        <v>0</v>
      </c>
      <c r="E385" s="175">
        <f>IF(LEN(B385)&gt;0,SUM('OBRAČUNANA OSNOVNA PLAČA'!E379:J379),"")</f>
        <v>0</v>
      </c>
      <c r="F385" s="55"/>
      <c r="G385" s="55"/>
      <c r="H385" s="55"/>
      <c r="I385" s="55"/>
      <c r="J385" s="55"/>
      <c r="K385" s="176">
        <f t="shared" si="71"/>
        <v>0</v>
      </c>
      <c r="L385" s="120">
        <f t="shared" si="72"/>
        <v>0</v>
      </c>
      <c r="M385" s="120">
        <f t="shared" si="73"/>
        <v>0</v>
      </c>
      <c r="N385" s="120">
        <f t="shared" si="74"/>
        <v>0</v>
      </c>
      <c r="O385" s="120">
        <f t="shared" si="75"/>
        <v>0</v>
      </c>
      <c r="P385" s="177">
        <f t="shared" si="76"/>
        <v>0</v>
      </c>
      <c r="Q385" s="177">
        <f>IF(LEN(B385)&gt;0,2*'OSNOVNA PLAČA'!E379,"")</f>
        <v>0</v>
      </c>
      <c r="R385" s="178"/>
      <c r="AA385" s="157">
        <f>ROW()</f>
        <v>385</v>
      </c>
      <c r="AB385" s="91" t="e">
        <f t="shared" ca="1" si="69"/>
        <v>#N/A</v>
      </c>
      <c r="AC385" s="91" t="e">
        <f t="shared" ca="1" si="70"/>
        <v>#N/A</v>
      </c>
      <c r="AD385" s="92" t="e">
        <f t="shared" ca="1" si="77"/>
        <v>#N/A</v>
      </c>
      <c r="AE385" s="91" t="e">
        <f t="shared" ca="1" si="78"/>
        <v>#N/A</v>
      </c>
      <c r="AF385" s="92" t="e">
        <f t="shared" ca="1" si="79"/>
        <v>#N/A</v>
      </c>
      <c r="AG385" s="91" t="e">
        <f t="shared" ca="1" si="79"/>
        <v>#N/A</v>
      </c>
      <c r="AH385" s="91" t="e">
        <f t="shared" ca="1" si="80"/>
        <v>#N/A</v>
      </c>
      <c r="AI385" s="93" t="e">
        <f t="shared" ca="1" si="81"/>
        <v>#N/A</v>
      </c>
      <c r="AJ385" s="91" t="e">
        <f t="shared" ca="1" si="56"/>
        <v>#N/A</v>
      </c>
      <c r="AK385" s="91" t="e">
        <f t="shared" ca="1" si="68"/>
        <v>#N/A</v>
      </c>
    </row>
    <row r="386" spans="1:37" ht="25.5" customHeight="1" x14ac:dyDescent="0.25">
      <c r="A386" s="51">
        <f>'OSNOVNA PLAČA'!A380</f>
        <v>371</v>
      </c>
      <c r="B386" s="159" t="str">
        <f>IF(LEN('OSNOVNA PLAČA'!B380)&gt;0,'OSNOVNA PLAČA'!B380,"")</f>
        <v>A371</v>
      </c>
      <c r="C386" s="52">
        <f>IF(LEN(B386)&gt;0,'OSNOVNA PLAČA'!C380,"")</f>
        <v>0</v>
      </c>
      <c r="D386" s="54">
        <f>IF(LEN(B386)&gt;0,'OSNOVNA PLAČA'!D380,"")</f>
        <v>0</v>
      </c>
      <c r="E386" s="175">
        <f>IF(LEN(B386)&gt;0,SUM('OBRAČUNANA OSNOVNA PLAČA'!E380:J380),"")</f>
        <v>0</v>
      </c>
      <c r="F386" s="55"/>
      <c r="G386" s="55"/>
      <c r="H386" s="55"/>
      <c r="I386" s="55"/>
      <c r="J386" s="55"/>
      <c r="K386" s="176">
        <f t="shared" si="71"/>
        <v>0</v>
      </c>
      <c r="L386" s="120">
        <f t="shared" si="72"/>
        <v>0</v>
      </c>
      <c r="M386" s="120">
        <f t="shared" si="73"/>
        <v>0</v>
      </c>
      <c r="N386" s="120">
        <f t="shared" si="74"/>
        <v>0</v>
      </c>
      <c r="O386" s="120">
        <f t="shared" si="75"/>
        <v>0</v>
      </c>
      <c r="P386" s="177">
        <f t="shared" si="76"/>
        <v>0</v>
      </c>
      <c r="Q386" s="177">
        <f>IF(LEN(B386)&gt;0,2*'OSNOVNA PLAČA'!E380,"")</f>
        <v>0</v>
      </c>
      <c r="R386" s="178"/>
      <c r="AA386" s="157">
        <f>ROW()</f>
        <v>386</v>
      </c>
      <c r="AB386" s="91" t="e">
        <f t="shared" ca="1" si="69"/>
        <v>#N/A</v>
      </c>
      <c r="AC386" s="91" t="e">
        <f t="shared" ca="1" si="70"/>
        <v>#N/A</v>
      </c>
      <c r="AD386" s="92" t="e">
        <f t="shared" ca="1" si="77"/>
        <v>#N/A</v>
      </c>
      <c r="AE386" s="91" t="e">
        <f t="shared" ca="1" si="78"/>
        <v>#N/A</v>
      </c>
      <c r="AF386" s="92" t="e">
        <f t="shared" ca="1" si="79"/>
        <v>#N/A</v>
      </c>
      <c r="AG386" s="91" t="e">
        <f t="shared" ca="1" si="79"/>
        <v>#N/A</v>
      </c>
      <c r="AH386" s="91" t="e">
        <f t="shared" ca="1" si="80"/>
        <v>#N/A</v>
      </c>
      <c r="AI386" s="93" t="e">
        <f t="shared" ca="1" si="81"/>
        <v>#N/A</v>
      </c>
      <c r="AJ386" s="91" t="e">
        <f t="shared" ca="1" si="56"/>
        <v>#N/A</v>
      </c>
      <c r="AK386" s="91" t="e">
        <f t="shared" ca="1" si="68"/>
        <v>#N/A</v>
      </c>
    </row>
    <row r="387" spans="1:37" ht="25.5" customHeight="1" x14ac:dyDescent="0.25">
      <c r="A387" s="51">
        <f>'OSNOVNA PLAČA'!A381</f>
        <v>372</v>
      </c>
      <c r="B387" s="159" t="str">
        <f>IF(LEN('OSNOVNA PLAČA'!B381)&gt;0,'OSNOVNA PLAČA'!B381,"")</f>
        <v>A372</v>
      </c>
      <c r="C387" s="52">
        <f>IF(LEN(B387)&gt;0,'OSNOVNA PLAČA'!C381,"")</f>
        <v>0</v>
      </c>
      <c r="D387" s="54">
        <f>IF(LEN(B387)&gt;0,'OSNOVNA PLAČA'!D381,"")</f>
        <v>0</v>
      </c>
      <c r="E387" s="175">
        <f>IF(LEN(B387)&gt;0,SUM('OBRAČUNANA OSNOVNA PLAČA'!E381:J381),"")</f>
        <v>0</v>
      </c>
      <c r="F387" s="55"/>
      <c r="G387" s="55"/>
      <c r="H387" s="55"/>
      <c r="I387" s="55"/>
      <c r="J387" s="55"/>
      <c r="K387" s="176">
        <f t="shared" si="71"/>
        <v>0</v>
      </c>
      <c r="L387" s="120">
        <f t="shared" si="72"/>
        <v>0</v>
      </c>
      <c r="M387" s="120">
        <f t="shared" si="73"/>
        <v>0</v>
      </c>
      <c r="N387" s="120">
        <f t="shared" si="74"/>
        <v>0</v>
      </c>
      <c r="O387" s="120">
        <f t="shared" si="75"/>
        <v>0</v>
      </c>
      <c r="P387" s="177">
        <f t="shared" si="76"/>
        <v>0</v>
      </c>
      <c r="Q387" s="177">
        <f>IF(LEN(B387)&gt;0,2*'OSNOVNA PLAČA'!E381,"")</f>
        <v>0</v>
      </c>
      <c r="R387" s="178"/>
      <c r="AA387" s="157">
        <f>ROW()</f>
        <v>387</v>
      </c>
      <c r="AB387" s="91" t="e">
        <f t="shared" ca="1" si="69"/>
        <v>#N/A</v>
      </c>
      <c r="AC387" s="91" t="e">
        <f t="shared" ca="1" si="70"/>
        <v>#N/A</v>
      </c>
      <c r="AD387" s="92" t="e">
        <f t="shared" ca="1" si="77"/>
        <v>#N/A</v>
      </c>
      <c r="AE387" s="91" t="e">
        <f t="shared" ca="1" si="78"/>
        <v>#N/A</v>
      </c>
      <c r="AF387" s="92" t="e">
        <f t="shared" ca="1" si="79"/>
        <v>#N/A</v>
      </c>
      <c r="AG387" s="91" t="e">
        <f t="shared" ca="1" si="79"/>
        <v>#N/A</v>
      </c>
      <c r="AH387" s="91" t="e">
        <f t="shared" ca="1" si="80"/>
        <v>#N/A</v>
      </c>
      <c r="AI387" s="93" t="e">
        <f t="shared" ca="1" si="81"/>
        <v>#N/A</v>
      </c>
      <c r="AJ387" s="91" t="e">
        <f t="shared" ca="1" si="56"/>
        <v>#N/A</v>
      </c>
      <c r="AK387" s="91" t="e">
        <f t="shared" ca="1" si="68"/>
        <v>#N/A</v>
      </c>
    </row>
    <row r="388" spans="1:37" ht="25.5" customHeight="1" x14ac:dyDescent="0.25">
      <c r="A388" s="51">
        <f>'OSNOVNA PLAČA'!A382</f>
        <v>373</v>
      </c>
      <c r="B388" s="159" t="str">
        <f>IF(LEN('OSNOVNA PLAČA'!B382)&gt;0,'OSNOVNA PLAČA'!B382,"")</f>
        <v>A373</v>
      </c>
      <c r="C388" s="52">
        <f>IF(LEN(B388)&gt;0,'OSNOVNA PLAČA'!C382,"")</f>
        <v>0</v>
      </c>
      <c r="D388" s="54">
        <f>IF(LEN(B388)&gt;0,'OSNOVNA PLAČA'!D382,"")</f>
        <v>0</v>
      </c>
      <c r="E388" s="175">
        <f>IF(LEN(B388)&gt;0,SUM('OBRAČUNANA OSNOVNA PLAČA'!E382:J382),"")</f>
        <v>0</v>
      </c>
      <c r="F388" s="55"/>
      <c r="G388" s="55"/>
      <c r="H388" s="55"/>
      <c r="I388" s="55"/>
      <c r="J388" s="55"/>
      <c r="K388" s="176">
        <f t="shared" si="71"/>
        <v>0</v>
      </c>
      <c r="L388" s="120">
        <f t="shared" si="72"/>
        <v>0</v>
      </c>
      <c r="M388" s="120">
        <f t="shared" si="73"/>
        <v>0</v>
      </c>
      <c r="N388" s="120">
        <f t="shared" si="74"/>
        <v>0</v>
      </c>
      <c r="O388" s="120">
        <f t="shared" si="75"/>
        <v>0</v>
      </c>
      <c r="P388" s="177">
        <f t="shared" si="76"/>
        <v>0</v>
      </c>
      <c r="Q388" s="177">
        <f>IF(LEN(B388)&gt;0,2*'OSNOVNA PLAČA'!E382,"")</f>
        <v>0</v>
      </c>
      <c r="R388" s="178"/>
      <c r="AA388" s="157">
        <f>ROW()</f>
        <v>388</v>
      </c>
      <c r="AB388" s="91" t="e">
        <f t="shared" ca="1" si="69"/>
        <v>#N/A</v>
      </c>
      <c r="AC388" s="91" t="e">
        <f t="shared" ca="1" si="70"/>
        <v>#N/A</v>
      </c>
      <c r="AD388" s="92" t="e">
        <f t="shared" ca="1" si="77"/>
        <v>#N/A</v>
      </c>
      <c r="AE388" s="91" t="e">
        <f t="shared" ca="1" si="78"/>
        <v>#N/A</v>
      </c>
      <c r="AF388" s="92" t="e">
        <f t="shared" ca="1" si="79"/>
        <v>#N/A</v>
      </c>
      <c r="AG388" s="91" t="e">
        <f t="shared" ca="1" si="79"/>
        <v>#N/A</v>
      </c>
      <c r="AH388" s="91" t="e">
        <f t="shared" ca="1" si="80"/>
        <v>#N/A</v>
      </c>
      <c r="AI388" s="93" t="e">
        <f t="shared" ca="1" si="81"/>
        <v>#N/A</v>
      </c>
      <c r="AJ388" s="91" t="e">
        <f t="shared" ca="1" si="56"/>
        <v>#N/A</v>
      </c>
      <c r="AK388" s="91" t="e">
        <f t="shared" ca="1" si="68"/>
        <v>#N/A</v>
      </c>
    </row>
    <row r="389" spans="1:37" ht="25.5" customHeight="1" x14ac:dyDescent="0.25">
      <c r="A389" s="51">
        <f>'OSNOVNA PLAČA'!A383</f>
        <v>374</v>
      </c>
      <c r="B389" s="159" t="str">
        <f>IF(LEN('OSNOVNA PLAČA'!B383)&gt;0,'OSNOVNA PLAČA'!B383,"")</f>
        <v>A374</v>
      </c>
      <c r="C389" s="52">
        <f>IF(LEN(B389)&gt;0,'OSNOVNA PLAČA'!C383,"")</f>
        <v>0</v>
      </c>
      <c r="D389" s="54">
        <f>IF(LEN(B389)&gt;0,'OSNOVNA PLAČA'!D383,"")</f>
        <v>0</v>
      </c>
      <c r="E389" s="175">
        <f>IF(LEN(B389)&gt;0,SUM('OBRAČUNANA OSNOVNA PLAČA'!E383:J383),"")</f>
        <v>0</v>
      </c>
      <c r="F389" s="55"/>
      <c r="G389" s="55"/>
      <c r="H389" s="55"/>
      <c r="I389" s="55"/>
      <c r="J389" s="55"/>
      <c r="K389" s="176">
        <f t="shared" si="71"/>
        <v>0</v>
      </c>
      <c r="L389" s="120">
        <f t="shared" si="72"/>
        <v>0</v>
      </c>
      <c r="M389" s="120">
        <f t="shared" si="73"/>
        <v>0</v>
      </c>
      <c r="N389" s="120">
        <f t="shared" si="74"/>
        <v>0</v>
      </c>
      <c r="O389" s="120">
        <f t="shared" si="75"/>
        <v>0</v>
      </c>
      <c r="P389" s="177">
        <f t="shared" si="76"/>
        <v>0</v>
      </c>
      <c r="Q389" s="177">
        <f>IF(LEN(B389)&gt;0,2*'OSNOVNA PLAČA'!E383,"")</f>
        <v>0</v>
      </c>
      <c r="R389" s="178"/>
      <c r="AA389" s="157">
        <f>ROW()</f>
        <v>389</v>
      </c>
      <c r="AB389" s="91" t="e">
        <f t="shared" ca="1" si="69"/>
        <v>#N/A</v>
      </c>
      <c r="AC389" s="91" t="e">
        <f t="shared" ca="1" si="70"/>
        <v>#N/A</v>
      </c>
      <c r="AD389" s="92" t="e">
        <f t="shared" ca="1" si="77"/>
        <v>#N/A</v>
      </c>
      <c r="AE389" s="91" t="e">
        <f t="shared" ca="1" si="78"/>
        <v>#N/A</v>
      </c>
      <c r="AF389" s="92" t="e">
        <f t="shared" ca="1" si="79"/>
        <v>#N/A</v>
      </c>
      <c r="AG389" s="91" t="e">
        <f t="shared" ca="1" si="79"/>
        <v>#N/A</v>
      </c>
      <c r="AH389" s="91" t="e">
        <f t="shared" ca="1" si="80"/>
        <v>#N/A</v>
      </c>
      <c r="AI389" s="93" t="e">
        <f t="shared" ca="1" si="81"/>
        <v>#N/A</v>
      </c>
      <c r="AJ389" s="91" t="e">
        <f t="shared" ca="1" si="56"/>
        <v>#N/A</v>
      </c>
      <c r="AK389" s="91" t="e">
        <f t="shared" ca="1" si="68"/>
        <v>#N/A</v>
      </c>
    </row>
    <row r="390" spans="1:37" ht="25.5" customHeight="1" x14ac:dyDescent="0.25">
      <c r="A390" s="51">
        <f>'OSNOVNA PLAČA'!A384</f>
        <v>375</v>
      </c>
      <c r="B390" s="159" t="str">
        <f>IF(LEN('OSNOVNA PLAČA'!B384)&gt;0,'OSNOVNA PLAČA'!B384,"")</f>
        <v>A375</v>
      </c>
      <c r="C390" s="52">
        <f>IF(LEN(B390)&gt;0,'OSNOVNA PLAČA'!C384,"")</f>
        <v>0</v>
      </c>
      <c r="D390" s="54">
        <f>IF(LEN(B390)&gt;0,'OSNOVNA PLAČA'!D384,"")</f>
        <v>0</v>
      </c>
      <c r="E390" s="175">
        <f>IF(LEN(B390)&gt;0,SUM('OBRAČUNANA OSNOVNA PLAČA'!E384:J384),"")</f>
        <v>0</v>
      </c>
      <c r="F390" s="55"/>
      <c r="G390" s="55"/>
      <c r="H390" s="55"/>
      <c r="I390" s="55"/>
      <c r="J390" s="55"/>
      <c r="K390" s="176">
        <f t="shared" si="71"/>
        <v>0</v>
      </c>
      <c r="L390" s="120">
        <f t="shared" si="72"/>
        <v>0</v>
      </c>
      <c r="M390" s="120">
        <f t="shared" si="73"/>
        <v>0</v>
      </c>
      <c r="N390" s="120">
        <f t="shared" si="74"/>
        <v>0</v>
      </c>
      <c r="O390" s="120">
        <f t="shared" si="75"/>
        <v>0</v>
      </c>
      <c r="P390" s="177">
        <f t="shared" si="76"/>
        <v>0</v>
      </c>
      <c r="Q390" s="177">
        <f>IF(LEN(B390)&gt;0,2*'OSNOVNA PLAČA'!E384,"")</f>
        <v>0</v>
      </c>
      <c r="R390" s="178"/>
      <c r="AA390" s="157">
        <f>ROW()</f>
        <v>390</v>
      </c>
      <c r="AB390" s="91" t="e">
        <f t="shared" ca="1" si="69"/>
        <v>#N/A</v>
      </c>
      <c r="AC390" s="91" t="e">
        <f t="shared" ca="1" si="70"/>
        <v>#N/A</v>
      </c>
      <c r="AD390" s="92" t="e">
        <f t="shared" ca="1" si="77"/>
        <v>#N/A</v>
      </c>
      <c r="AE390" s="91" t="e">
        <f t="shared" ca="1" si="78"/>
        <v>#N/A</v>
      </c>
      <c r="AF390" s="92" t="e">
        <f t="shared" ca="1" si="79"/>
        <v>#N/A</v>
      </c>
      <c r="AG390" s="91" t="e">
        <f t="shared" ca="1" si="79"/>
        <v>#N/A</v>
      </c>
      <c r="AH390" s="91" t="e">
        <f t="shared" ca="1" si="80"/>
        <v>#N/A</v>
      </c>
      <c r="AI390" s="93" t="e">
        <f t="shared" ca="1" si="81"/>
        <v>#N/A</v>
      </c>
      <c r="AJ390" s="91" t="e">
        <f t="shared" ca="1" si="56"/>
        <v>#N/A</v>
      </c>
      <c r="AK390" s="91" t="e">
        <f t="shared" ca="1" si="68"/>
        <v>#N/A</v>
      </c>
    </row>
    <row r="391" spans="1:37" ht="25.5" customHeight="1" x14ac:dyDescent="0.25">
      <c r="A391" s="51">
        <f>'OSNOVNA PLAČA'!A385</f>
        <v>376</v>
      </c>
      <c r="B391" s="159" t="str">
        <f>IF(LEN('OSNOVNA PLAČA'!B385)&gt;0,'OSNOVNA PLAČA'!B385,"")</f>
        <v>A376</v>
      </c>
      <c r="C391" s="52">
        <f>IF(LEN(B391)&gt;0,'OSNOVNA PLAČA'!C385,"")</f>
        <v>0</v>
      </c>
      <c r="D391" s="54">
        <f>IF(LEN(B391)&gt;0,'OSNOVNA PLAČA'!D385,"")</f>
        <v>0</v>
      </c>
      <c r="E391" s="175">
        <f>IF(LEN(B391)&gt;0,SUM('OBRAČUNANA OSNOVNA PLAČA'!E385:J385),"")</f>
        <v>0</v>
      </c>
      <c r="F391" s="55"/>
      <c r="G391" s="55"/>
      <c r="H391" s="55"/>
      <c r="I391" s="55"/>
      <c r="J391" s="55"/>
      <c r="K391" s="176">
        <f t="shared" si="71"/>
        <v>0</v>
      </c>
      <c r="L391" s="120">
        <f t="shared" si="72"/>
        <v>0</v>
      </c>
      <c r="M391" s="120">
        <f t="shared" si="73"/>
        <v>0</v>
      </c>
      <c r="N391" s="120">
        <f t="shared" si="74"/>
        <v>0</v>
      </c>
      <c r="O391" s="120">
        <f t="shared" si="75"/>
        <v>0</v>
      </c>
      <c r="P391" s="177">
        <f t="shared" si="76"/>
        <v>0</v>
      </c>
      <c r="Q391" s="177">
        <f>IF(LEN(B391)&gt;0,2*'OSNOVNA PLAČA'!E385,"")</f>
        <v>0</v>
      </c>
      <c r="R391" s="178"/>
      <c r="AA391" s="157">
        <f>ROW()</f>
        <v>391</v>
      </c>
      <c r="AB391" s="91" t="e">
        <f t="shared" ca="1" si="69"/>
        <v>#N/A</v>
      </c>
      <c r="AC391" s="91" t="e">
        <f t="shared" ca="1" si="70"/>
        <v>#N/A</v>
      </c>
      <c r="AD391" s="92" t="e">
        <f t="shared" ca="1" si="77"/>
        <v>#N/A</v>
      </c>
      <c r="AE391" s="91" t="e">
        <f t="shared" ca="1" si="78"/>
        <v>#N/A</v>
      </c>
      <c r="AF391" s="92" t="e">
        <f t="shared" ca="1" si="79"/>
        <v>#N/A</v>
      </c>
      <c r="AG391" s="91" t="e">
        <f t="shared" ca="1" si="79"/>
        <v>#N/A</v>
      </c>
      <c r="AH391" s="91" t="e">
        <f t="shared" ca="1" si="80"/>
        <v>#N/A</v>
      </c>
      <c r="AI391" s="93" t="e">
        <f t="shared" ca="1" si="81"/>
        <v>#N/A</v>
      </c>
      <c r="AJ391" s="91" t="e">
        <f t="shared" ca="1" si="56"/>
        <v>#N/A</v>
      </c>
      <c r="AK391" s="91" t="e">
        <f t="shared" ca="1" si="68"/>
        <v>#N/A</v>
      </c>
    </row>
    <row r="392" spans="1:37" ht="25.5" customHeight="1" x14ac:dyDescent="0.25">
      <c r="A392" s="51">
        <f>'OSNOVNA PLAČA'!A386</f>
        <v>377</v>
      </c>
      <c r="B392" s="159" t="str">
        <f>IF(LEN('OSNOVNA PLAČA'!B386)&gt;0,'OSNOVNA PLAČA'!B386,"")</f>
        <v>A377</v>
      </c>
      <c r="C392" s="52">
        <f>IF(LEN(B392)&gt;0,'OSNOVNA PLAČA'!C386,"")</f>
        <v>0</v>
      </c>
      <c r="D392" s="54">
        <f>IF(LEN(B392)&gt;0,'OSNOVNA PLAČA'!D386,"")</f>
        <v>0</v>
      </c>
      <c r="E392" s="175">
        <f>IF(LEN(B392)&gt;0,SUM('OBRAČUNANA OSNOVNA PLAČA'!E386:J386),"")</f>
        <v>0</v>
      </c>
      <c r="F392" s="55"/>
      <c r="G392" s="55"/>
      <c r="H392" s="55"/>
      <c r="I392" s="55"/>
      <c r="J392" s="55"/>
      <c r="K392" s="176">
        <f t="shared" si="71"/>
        <v>0</v>
      </c>
      <c r="L392" s="120">
        <f t="shared" si="72"/>
        <v>0</v>
      </c>
      <c r="M392" s="120">
        <f t="shared" si="73"/>
        <v>0</v>
      </c>
      <c r="N392" s="120">
        <f t="shared" si="74"/>
        <v>0</v>
      </c>
      <c r="O392" s="120">
        <f t="shared" si="75"/>
        <v>0</v>
      </c>
      <c r="P392" s="177">
        <f t="shared" si="76"/>
        <v>0</v>
      </c>
      <c r="Q392" s="177">
        <f>IF(LEN(B392)&gt;0,2*'OSNOVNA PLAČA'!E386,"")</f>
        <v>0</v>
      </c>
      <c r="R392" s="178"/>
      <c r="AA392" s="157">
        <f>ROW()</f>
        <v>392</v>
      </c>
      <c r="AB392" s="91" t="e">
        <f t="shared" ca="1" si="69"/>
        <v>#N/A</v>
      </c>
      <c r="AC392" s="91" t="e">
        <f t="shared" ca="1" si="70"/>
        <v>#N/A</v>
      </c>
      <c r="AD392" s="92" t="e">
        <f t="shared" ca="1" si="77"/>
        <v>#N/A</v>
      </c>
      <c r="AE392" s="91" t="e">
        <f t="shared" ca="1" si="78"/>
        <v>#N/A</v>
      </c>
      <c r="AF392" s="92" t="e">
        <f t="shared" ca="1" si="79"/>
        <v>#N/A</v>
      </c>
      <c r="AG392" s="91" t="e">
        <f t="shared" ca="1" si="79"/>
        <v>#N/A</v>
      </c>
      <c r="AH392" s="91" t="e">
        <f t="shared" ca="1" si="80"/>
        <v>#N/A</v>
      </c>
      <c r="AI392" s="93" t="e">
        <f t="shared" ca="1" si="81"/>
        <v>#N/A</v>
      </c>
      <c r="AJ392" s="91" t="e">
        <f t="shared" ca="1" si="56"/>
        <v>#N/A</v>
      </c>
      <c r="AK392" s="91" t="e">
        <f t="shared" ca="1" si="68"/>
        <v>#N/A</v>
      </c>
    </row>
    <row r="393" spans="1:37" ht="25.5" customHeight="1" x14ac:dyDescent="0.25">
      <c r="A393" s="51">
        <f>'OSNOVNA PLAČA'!A387</f>
        <v>378</v>
      </c>
      <c r="B393" s="159" t="str">
        <f>IF(LEN('OSNOVNA PLAČA'!B387)&gt;0,'OSNOVNA PLAČA'!B387,"")</f>
        <v>A378</v>
      </c>
      <c r="C393" s="52">
        <f>IF(LEN(B393)&gt;0,'OSNOVNA PLAČA'!C387,"")</f>
        <v>0</v>
      </c>
      <c r="D393" s="54">
        <f>IF(LEN(B393)&gt;0,'OSNOVNA PLAČA'!D387,"")</f>
        <v>0</v>
      </c>
      <c r="E393" s="175">
        <f>IF(LEN(B393)&gt;0,SUM('OBRAČUNANA OSNOVNA PLAČA'!E387:J387),"")</f>
        <v>0</v>
      </c>
      <c r="F393" s="55"/>
      <c r="G393" s="55"/>
      <c r="H393" s="55"/>
      <c r="I393" s="55"/>
      <c r="J393" s="55"/>
      <c r="K393" s="176">
        <f t="shared" si="71"/>
        <v>0</v>
      </c>
      <c r="L393" s="120">
        <f t="shared" si="72"/>
        <v>0</v>
      </c>
      <c r="M393" s="120">
        <f t="shared" si="73"/>
        <v>0</v>
      </c>
      <c r="N393" s="120">
        <f t="shared" si="74"/>
        <v>0</v>
      </c>
      <c r="O393" s="120">
        <f t="shared" si="75"/>
        <v>0</v>
      </c>
      <c r="P393" s="177">
        <f t="shared" si="76"/>
        <v>0</v>
      </c>
      <c r="Q393" s="177">
        <f>IF(LEN(B393)&gt;0,2*'OSNOVNA PLAČA'!E387,"")</f>
        <v>0</v>
      </c>
      <c r="R393" s="178"/>
      <c r="AA393" s="157">
        <f>ROW()</f>
        <v>393</v>
      </c>
      <c r="AB393" s="91" t="e">
        <f t="shared" ca="1" si="69"/>
        <v>#N/A</v>
      </c>
      <c r="AC393" s="91" t="e">
        <f t="shared" ca="1" si="70"/>
        <v>#N/A</v>
      </c>
      <c r="AD393" s="92" t="e">
        <f t="shared" ca="1" si="77"/>
        <v>#N/A</v>
      </c>
      <c r="AE393" s="91" t="e">
        <f t="shared" ca="1" si="78"/>
        <v>#N/A</v>
      </c>
      <c r="AF393" s="92" t="e">
        <f t="shared" ca="1" si="79"/>
        <v>#N/A</v>
      </c>
      <c r="AG393" s="91" t="e">
        <f t="shared" ca="1" si="79"/>
        <v>#N/A</v>
      </c>
      <c r="AH393" s="91" t="e">
        <f t="shared" ca="1" si="80"/>
        <v>#N/A</v>
      </c>
      <c r="AI393" s="93" t="e">
        <f t="shared" ca="1" si="81"/>
        <v>#N/A</v>
      </c>
      <c r="AJ393" s="91" t="e">
        <f t="shared" ca="1" si="56"/>
        <v>#N/A</v>
      </c>
      <c r="AK393" s="91" t="e">
        <f t="shared" ca="1" si="68"/>
        <v>#N/A</v>
      </c>
    </row>
    <row r="394" spans="1:37" ht="25.5" customHeight="1" x14ac:dyDescent="0.25">
      <c r="A394" s="51">
        <f>'OSNOVNA PLAČA'!A388</f>
        <v>379</v>
      </c>
      <c r="B394" s="159" t="str">
        <f>IF(LEN('OSNOVNA PLAČA'!B388)&gt;0,'OSNOVNA PLAČA'!B388,"")</f>
        <v>A379</v>
      </c>
      <c r="C394" s="52">
        <f>IF(LEN(B394)&gt;0,'OSNOVNA PLAČA'!C388,"")</f>
        <v>0</v>
      </c>
      <c r="D394" s="54">
        <f>IF(LEN(B394)&gt;0,'OSNOVNA PLAČA'!D388,"")</f>
        <v>0</v>
      </c>
      <c r="E394" s="175">
        <f>IF(LEN(B394)&gt;0,SUM('OBRAČUNANA OSNOVNA PLAČA'!E388:J388),"")</f>
        <v>0</v>
      </c>
      <c r="F394" s="55"/>
      <c r="G394" s="55"/>
      <c r="H394" s="55"/>
      <c r="I394" s="55"/>
      <c r="J394" s="55"/>
      <c r="K394" s="176">
        <f t="shared" si="71"/>
        <v>0</v>
      </c>
      <c r="L394" s="120">
        <f t="shared" si="72"/>
        <v>0</v>
      </c>
      <c r="M394" s="120">
        <f t="shared" si="73"/>
        <v>0</v>
      </c>
      <c r="N394" s="120">
        <f t="shared" si="74"/>
        <v>0</v>
      </c>
      <c r="O394" s="120">
        <f t="shared" si="75"/>
        <v>0</v>
      </c>
      <c r="P394" s="177">
        <f t="shared" si="76"/>
        <v>0</v>
      </c>
      <c r="Q394" s="177">
        <f>IF(LEN(B394)&gt;0,2*'OSNOVNA PLAČA'!E388,"")</f>
        <v>0</v>
      </c>
      <c r="R394" s="178"/>
      <c r="AA394" s="157">
        <f>ROW()</f>
        <v>394</v>
      </c>
      <c r="AB394" s="91" t="e">
        <f t="shared" ca="1" si="69"/>
        <v>#N/A</v>
      </c>
      <c r="AC394" s="91" t="e">
        <f t="shared" ca="1" si="70"/>
        <v>#N/A</v>
      </c>
      <c r="AD394" s="92" t="e">
        <f t="shared" ca="1" si="77"/>
        <v>#N/A</v>
      </c>
      <c r="AE394" s="91" t="e">
        <f t="shared" ca="1" si="78"/>
        <v>#N/A</v>
      </c>
      <c r="AF394" s="92" t="e">
        <f t="shared" ca="1" si="79"/>
        <v>#N/A</v>
      </c>
      <c r="AG394" s="91" t="e">
        <f t="shared" ca="1" si="79"/>
        <v>#N/A</v>
      </c>
      <c r="AH394" s="91" t="e">
        <f t="shared" ca="1" si="80"/>
        <v>#N/A</v>
      </c>
      <c r="AI394" s="93" t="e">
        <f t="shared" ca="1" si="81"/>
        <v>#N/A</v>
      </c>
      <c r="AJ394" s="91" t="e">
        <f t="shared" ca="1" si="56"/>
        <v>#N/A</v>
      </c>
      <c r="AK394" s="91" t="e">
        <f t="shared" ca="1" si="68"/>
        <v>#N/A</v>
      </c>
    </row>
    <row r="395" spans="1:37" ht="25.5" customHeight="1" x14ac:dyDescent="0.25">
      <c r="A395" s="51">
        <f>'OSNOVNA PLAČA'!A389</f>
        <v>380</v>
      </c>
      <c r="B395" s="159" t="str">
        <f>IF(LEN('OSNOVNA PLAČA'!B389)&gt;0,'OSNOVNA PLAČA'!B389,"")</f>
        <v>A380</v>
      </c>
      <c r="C395" s="52">
        <f>IF(LEN(B395)&gt;0,'OSNOVNA PLAČA'!C389,"")</f>
        <v>0</v>
      </c>
      <c r="D395" s="54">
        <f>IF(LEN(B395)&gt;0,'OSNOVNA PLAČA'!D389,"")</f>
        <v>0</v>
      </c>
      <c r="E395" s="175">
        <f>IF(LEN(B395)&gt;0,SUM('OBRAČUNANA OSNOVNA PLAČA'!E389:J389),"")</f>
        <v>0</v>
      </c>
      <c r="F395" s="55"/>
      <c r="G395" s="55"/>
      <c r="H395" s="55"/>
      <c r="I395" s="55"/>
      <c r="J395" s="55"/>
      <c r="K395" s="176">
        <f t="shared" si="71"/>
        <v>0</v>
      </c>
      <c r="L395" s="120">
        <f t="shared" si="72"/>
        <v>0</v>
      </c>
      <c r="M395" s="120">
        <f t="shared" si="73"/>
        <v>0</v>
      </c>
      <c r="N395" s="120">
        <f t="shared" si="74"/>
        <v>0</v>
      </c>
      <c r="O395" s="120">
        <f t="shared" si="75"/>
        <v>0</v>
      </c>
      <c r="P395" s="177">
        <f t="shared" si="76"/>
        <v>0</v>
      </c>
      <c r="Q395" s="177">
        <f>IF(LEN(B395)&gt;0,2*'OSNOVNA PLAČA'!E389,"")</f>
        <v>0</v>
      </c>
      <c r="R395" s="178"/>
      <c r="AA395" s="157">
        <f>ROW()</f>
        <v>395</v>
      </c>
      <c r="AB395" s="91" t="e">
        <f t="shared" ca="1" si="69"/>
        <v>#N/A</v>
      </c>
      <c r="AC395" s="91" t="e">
        <f t="shared" ca="1" si="70"/>
        <v>#N/A</v>
      </c>
      <c r="AD395" s="92" t="e">
        <f t="shared" ca="1" si="77"/>
        <v>#N/A</v>
      </c>
      <c r="AE395" s="91" t="e">
        <f t="shared" ca="1" si="78"/>
        <v>#N/A</v>
      </c>
      <c r="AF395" s="92" t="e">
        <f t="shared" ca="1" si="79"/>
        <v>#N/A</v>
      </c>
      <c r="AG395" s="91" t="e">
        <f t="shared" ca="1" si="79"/>
        <v>#N/A</v>
      </c>
      <c r="AH395" s="91" t="e">
        <f t="shared" ca="1" si="80"/>
        <v>#N/A</v>
      </c>
      <c r="AI395" s="93" t="e">
        <f t="shared" ca="1" si="81"/>
        <v>#N/A</v>
      </c>
      <c r="AJ395" s="91" t="e">
        <f t="shared" ca="1" si="56"/>
        <v>#N/A</v>
      </c>
      <c r="AK395" s="91" t="e">
        <f t="shared" ca="1" si="68"/>
        <v>#N/A</v>
      </c>
    </row>
    <row r="396" spans="1:37" ht="25.5" customHeight="1" x14ac:dyDescent="0.25">
      <c r="A396" s="51">
        <f>'OSNOVNA PLAČA'!A390</f>
        <v>381</v>
      </c>
      <c r="B396" s="159" t="str">
        <f>IF(LEN('OSNOVNA PLAČA'!B390)&gt;0,'OSNOVNA PLAČA'!B390,"")</f>
        <v>A381</v>
      </c>
      <c r="C396" s="52">
        <f>IF(LEN(B396)&gt;0,'OSNOVNA PLAČA'!C390,"")</f>
        <v>0</v>
      </c>
      <c r="D396" s="54">
        <f>IF(LEN(B396)&gt;0,'OSNOVNA PLAČA'!D390,"")</f>
        <v>0</v>
      </c>
      <c r="E396" s="175">
        <f>IF(LEN(B396)&gt;0,SUM('OBRAČUNANA OSNOVNA PLAČA'!E390:J390),"")</f>
        <v>0</v>
      </c>
      <c r="F396" s="55"/>
      <c r="G396" s="55"/>
      <c r="H396" s="55"/>
      <c r="I396" s="55"/>
      <c r="J396" s="55"/>
      <c r="K396" s="176">
        <f t="shared" si="71"/>
        <v>0</v>
      </c>
      <c r="L396" s="120">
        <f t="shared" si="72"/>
        <v>0</v>
      </c>
      <c r="M396" s="120">
        <f t="shared" si="73"/>
        <v>0</v>
      </c>
      <c r="N396" s="120">
        <f t="shared" si="74"/>
        <v>0</v>
      </c>
      <c r="O396" s="120">
        <f t="shared" si="75"/>
        <v>0</v>
      </c>
      <c r="P396" s="177">
        <f t="shared" si="76"/>
        <v>0</v>
      </c>
      <c r="Q396" s="177">
        <f>IF(LEN(B396)&gt;0,2*'OSNOVNA PLAČA'!E390,"")</f>
        <v>0</v>
      </c>
      <c r="R396" s="178"/>
      <c r="AA396" s="157">
        <f>ROW()</f>
        <v>396</v>
      </c>
      <c r="AB396" s="91" t="e">
        <f t="shared" ca="1" si="69"/>
        <v>#N/A</v>
      </c>
      <c r="AC396" s="91" t="e">
        <f t="shared" ca="1" si="70"/>
        <v>#N/A</v>
      </c>
      <c r="AD396" s="92" t="e">
        <f t="shared" ca="1" si="77"/>
        <v>#N/A</v>
      </c>
      <c r="AE396" s="91" t="e">
        <f t="shared" ca="1" si="78"/>
        <v>#N/A</v>
      </c>
      <c r="AF396" s="92" t="e">
        <f t="shared" ca="1" si="79"/>
        <v>#N/A</v>
      </c>
      <c r="AG396" s="91" t="e">
        <f t="shared" ca="1" si="79"/>
        <v>#N/A</v>
      </c>
      <c r="AH396" s="91" t="e">
        <f t="shared" ca="1" si="80"/>
        <v>#N/A</v>
      </c>
      <c r="AI396" s="93" t="e">
        <f t="shared" ca="1" si="81"/>
        <v>#N/A</v>
      </c>
      <c r="AJ396" s="91" t="e">
        <f t="shared" ca="1" si="56"/>
        <v>#N/A</v>
      </c>
      <c r="AK396" s="91" t="e">
        <f t="shared" ca="1" si="68"/>
        <v>#N/A</v>
      </c>
    </row>
    <row r="397" spans="1:37" ht="25.5" customHeight="1" x14ac:dyDescent="0.25">
      <c r="A397" s="51">
        <f>'OSNOVNA PLAČA'!A391</f>
        <v>382</v>
      </c>
      <c r="B397" s="159" t="str">
        <f>IF(LEN('OSNOVNA PLAČA'!B391)&gt;0,'OSNOVNA PLAČA'!B391,"")</f>
        <v>A382</v>
      </c>
      <c r="C397" s="52">
        <f>IF(LEN(B397)&gt;0,'OSNOVNA PLAČA'!C391,"")</f>
        <v>0</v>
      </c>
      <c r="D397" s="54">
        <f>IF(LEN(B397)&gt;0,'OSNOVNA PLAČA'!D391,"")</f>
        <v>0</v>
      </c>
      <c r="E397" s="175">
        <f>IF(LEN(B397)&gt;0,SUM('OBRAČUNANA OSNOVNA PLAČA'!E391:J391),"")</f>
        <v>0</v>
      </c>
      <c r="F397" s="55"/>
      <c r="G397" s="55"/>
      <c r="H397" s="55"/>
      <c r="I397" s="55"/>
      <c r="J397" s="55"/>
      <c r="K397" s="176">
        <f t="shared" si="71"/>
        <v>0</v>
      </c>
      <c r="L397" s="120">
        <f t="shared" si="72"/>
        <v>0</v>
      </c>
      <c r="M397" s="120">
        <f t="shared" si="73"/>
        <v>0</v>
      </c>
      <c r="N397" s="120">
        <f t="shared" si="74"/>
        <v>0</v>
      </c>
      <c r="O397" s="120">
        <f t="shared" si="75"/>
        <v>0</v>
      </c>
      <c r="P397" s="177">
        <f t="shared" si="76"/>
        <v>0</v>
      </c>
      <c r="Q397" s="177">
        <f>IF(LEN(B397)&gt;0,2*'OSNOVNA PLAČA'!E391,"")</f>
        <v>0</v>
      </c>
      <c r="R397" s="178"/>
      <c r="AA397" s="157">
        <f>ROW()</f>
        <v>397</v>
      </c>
      <c r="AB397" s="91" t="e">
        <f t="shared" ca="1" si="69"/>
        <v>#N/A</v>
      </c>
      <c r="AC397" s="91" t="e">
        <f t="shared" ca="1" si="70"/>
        <v>#N/A</v>
      </c>
      <c r="AD397" s="92" t="e">
        <f t="shared" ca="1" si="77"/>
        <v>#N/A</v>
      </c>
      <c r="AE397" s="91" t="e">
        <f t="shared" ca="1" si="78"/>
        <v>#N/A</v>
      </c>
      <c r="AF397" s="92" t="e">
        <f t="shared" ca="1" si="79"/>
        <v>#N/A</v>
      </c>
      <c r="AG397" s="91" t="e">
        <f t="shared" ca="1" si="79"/>
        <v>#N/A</v>
      </c>
      <c r="AH397" s="91" t="e">
        <f t="shared" ca="1" si="80"/>
        <v>#N/A</v>
      </c>
      <c r="AI397" s="93" t="e">
        <f t="shared" ca="1" si="81"/>
        <v>#N/A</v>
      </c>
      <c r="AJ397" s="91" t="e">
        <f t="shared" ca="1" si="56"/>
        <v>#N/A</v>
      </c>
      <c r="AK397" s="91" t="e">
        <f t="shared" ca="1" si="68"/>
        <v>#N/A</v>
      </c>
    </row>
    <row r="398" spans="1:37" ht="25.5" customHeight="1" x14ac:dyDescent="0.25">
      <c r="A398" s="51">
        <f>'OSNOVNA PLAČA'!A392</f>
        <v>383</v>
      </c>
      <c r="B398" s="159" t="str">
        <f>IF(LEN('OSNOVNA PLAČA'!B392)&gt;0,'OSNOVNA PLAČA'!B392,"")</f>
        <v>A383</v>
      </c>
      <c r="C398" s="52">
        <f>IF(LEN(B398)&gt;0,'OSNOVNA PLAČA'!C392,"")</f>
        <v>0</v>
      </c>
      <c r="D398" s="54">
        <f>IF(LEN(B398)&gt;0,'OSNOVNA PLAČA'!D392,"")</f>
        <v>0</v>
      </c>
      <c r="E398" s="175">
        <f>IF(LEN(B398)&gt;0,SUM('OBRAČUNANA OSNOVNA PLAČA'!E392:J392),"")</f>
        <v>0</v>
      </c>
      <c r="F398" s="55"/>
      <c r="G398" s="55"/>
      <c r="H398" s="55"/>
      <c r="I398" s="55"/>
      <c r="J398" s="55"/>
      <c r="K398" s="176">
        <f t="shared" si="71"/>
        <v>0</v>
      </c>
      <c r="L398" s="120">
        <f t="shared" si="72"/>
        <v>0</v>
      </c>
      <c r="M398" s="120">
        <f t="shared" si="73"/>
        <v>0</v>
      </c>
      <c r="N398" s="120">
        <f t="shared" si="74"/>
        <v>0</v>
      </c>
      <c r="O398" s="120">
        <f t="shared" si="75"/>
        <v>0</v>
      </c>
      <c r="P398" s="177">
        <f t="shared" si="76"/>
        <v>0</v>
      </c>
      <c r="Q398" s="177">
        <f>IF(LEN(B398)&gt;0,2*'OSNOVNA PLAČA'!E392,"")</f>
        <v>0</v>
      </c>
      <c r="R398" s="178"/>
      <c r="AA398" s="157">
        <f>ROW()</f>
        <v>398</v>
      </c>
      <c r="AB398" s="91" t="e">
        <f t="shared" ca="1" si="69"/>
        <v>#N/A</v>
      </c>
      <c r="AC398" s="91" t="e">
        <f t="shared" ca="1" si="70"/>
        <v>#N/A</v>
      </c>
      <c r="AD398" s="92" t="e">
        <f t="shared" ca="1" si="77"/>
        <v>#N/A</v>
      </c>
      <c r="AE398" s="91" t="e">
        <f t="shared" ca="1" si="78"/>
        <v>#N/A</v>
      </c>
      <c r="AF398" s="92" t="e">
        <f t="shared" ca="1" si="79"/>
        <v>#N/A</v>
      </c>
      <c r="AG398" s="91" t="e">
        <f t="shared" ca="1" si="79"/>
        <v>#N/A</v>
      </c>
      <c r="AH398" s="91" t="e">
        <f t="shared" ca="1" si="80"/>
        <v>#N/A</v>
      </c>
      <c r="AI398" s="93" t="e">
        <f t="shared" ca="1" si="81"/>
        <v>#N/A</v>
      </c>
      <c r="AJ398" s="91" t="e">
        <f t="shared" ca="1" si="56"/>
        <v>#N/A</v>
      </c>
      <c r="AK398" s="91" t="e">
        <f t="shared" ca="1" si="68"/>
        <v>#N/A</v>
      </c>
    </row>
    <row r="399" spans="1:37" ht="25.5" customHeight="1" x14ac:dyDescent="0.25">
      <c r="A399" s="51">
        <f>'OSNOVNA PLAČA'!A393</f>
        <v>384</v>
      </c>
      <c r="B399" s="159" t="str">
        <f>IF(LEN('OSNOVNA PLAČA'!B393)&gt;0,'OSNOVNA PLAČA'!B393,"")</f>
        <v>A384</v>
      </c>
      <c r="C399" s="52">
        <f>IF(LEN(B399)&gt;0,'OSNOVNA PLAČA'!C393,"")</f>
        <v>0</v>
      </c>
      <c r="D399" s="54">
        <f>IF(LEN(B399)&gt;0,'OSNOVNA PLAČA'!D393,"")</f>
        <v>0</v>
      </c>
      <c r="E399" s="175">
        <f>IF(LEN(B399)&gt;0,SUM('OBRAČUNANA OSNOVNA PLAČA'!E393:J393),"")</f>
        <v>0</v>
      </c>
      <c r="F399" s="55"/>
      <c r="G399" s="55"/>
      <c r="H399" s="55"/>
      <c r="I399" s="55"/>
      <c r="J399" s="55"/>
      <c r="K399" s="176">
        <f t="shared" si="71"/>
        <v>0</v>
      </c>
      <c r="L399" s="120">
        <f t="shared" si="72"/>
        <v>0</v>
      </c>
      <c r="M399" s="120">
        <f t="shared" si="73"/>
        <v>0</v>
      </c>
      <c r="N399" s="120">
        <f t="shared" si="74"/>
        <v>0</v>
      </c>
      <c r="O399" s="120">
        <f t="shared" si="75"/>
        <v>0</v>
      </c>
      <c r="P399" s="177">
        <f t="shared" si="76"/>
        <v>0</v>
      </c>
      <c r="Q399" s="177">
        <f>IF(LEN(B399)&gt;0,2*'OSNOVNA PLAČA'!E393,"")</f>
        <v>0</v>
      </c>
      <c r="R399" s="178"/>
      <c r="AA399" s="157">
        <f>ROW()</f>
        <v>399</v>
      </c>
      <c r="AB399" s="91" t="e">
        <f t="shared" ca="1" si="69"/>
        <v>#N/A</v>
      </c>
      <c r="AC399" s="91" t="e">
        <f t="shared" ca="1" si="70"/>
        <v>#N/A</v>
      </c>
      <c r="AD399" s="92" t="e">
        <f t="shared" ca="1" si="77"/>
        <v>#N/A</v>
      </c>
      <c r="AE399" s="91" t="e">
        <f t="shared" ca="1" si="78"/>
        <v>#N/A</v>
      </c>
      <c r="AF399" s="92" t="e">
        <f t="shared" ca="1" si="79"/>
        <v>#N/A</v>
      </c>
      <c r="AG399" s="91" t="e">
        <f t="shared" ca="1" si="79"/>
        <v>#N/A</v>
      </c>
      <c r="AH399" s="91" t="e">
        <f t="shared" ca="1" si="80"/>
        <v>#N/A</v>
      </c>
      <c r="AI399" s="93" t="e">
        <f t="shared" ca="1" si="81"/>
        <v>#N/A</v>
      </c>
      <c r="AJ399" s="91" t="e">
        <f t="shared" ca="1" si="56"/>
        <v>#N/A</v>
      </c>
      <c r="AK399" s="91" t="e">
        <f t="shared" ca="1" si="68"/>
        <v>#N/A</v>
      </c>
    </row>
    <row r="400" spans="1:37" ht="25.5" customHeight="1" x14ac:dyDescent="0.25">
      <c r="A400" s="51">
        <f>'OSNOVNA PLAČA'!A394</f>
        <v>385</v>
      </c>
      <c r="B400" s="159" t="str">
        <f>IF(LEN('OSNOVNA PLAČA'!B394)&gt;0,'OSNOVNA PLAČA'!B394,"")</f>
        <v>A385</v>
      </c>
      <c r="C400" s="52">
        <f>IF(LEN(B400)&gt;0,'OSNOVNA PLAČA'!C394,"")</f>
        <v>0</v>
      </c>
      <c r="D400" s="54">
        <f>IF(LEN(B400)&gt;0,'OSNOVNA PLAČA'!D394,"")</f>
        <v>0</v>
      </c>
      <c r="E400" s="175">
        <f>IF(LEN(B400)&gt;0,SUM('OBRAČUNANA OSNOVNA PLAČA'!E394:J394),"")</f>
        <v>0</v>
      </c>
      <c r="F400" s="55"/>
      <c r="G400" s="55"/>
      <c r="H400" s="55"/>
      <c r="I400" s="55"/>
      <c r="J400" s="55"/>
      <c r="K400" s="176">
        <f t="shared" ref="K400:K463" si="82">+F400+G400+H400+I400+J400</f>
        <v>0</v>
      </c>
      <c r="L400" s="120">
        <f t="shared" ref="L400:L463" si="83">IF(LEN(B400)&gt;0,K400/5,"")</f>
        <v>0</v>
      </c>
      <c r="M400" s="120">
        <f t="shared" ref="M400:M463" si="84">IF(LEN(B400)&gt;0,E400*L400,"")</f>
        <v>0</v>
      </c>
      <c r="N400" s="120">
        <f t="shared" ref="N400:N463" si="85">IF(LEN(B400)&gt;0,L400*$O$1017,"")</f>
        <v>0</v>
      </c>
      <c r="O400" s="120">
        <f t="shared" ref="O400:O463" si="86">IF(LEN(B400)&gt;0,E400*N400,"")</f>
        <v>0</v>
      </c>
      <c r="P400" s="177">
        <f t="shared" ref="P400:P463" si="87">MIN(O400,Q400)</f>
        <v>0</v>
      </c>
      <c r="Q400" s="177">
        <f>IF(LEN(B400)&gt;0,2*'OSNOVNA PLAČA'!E394,"")</f>
        <v>0</v>
      </c>
      <c r="R400" s="178"/>
      <c r="AA400" s="157">
        <f>ROW()</f>
        <v>400</v>
      </c>
      <c r="AB400" s="91" t="e">
        <f t="shared" ca="1" si="69"/>
        <v>#N/A</v>
      </c>
      <c r="AC400" s="91" t="e">
        <f t="shared" ca="1" si="70"/>
        <v>#N/A</v>
      </c>
      <c r="AD400" s="92" t="e">
        <f t="shared" ref="AD400:AD463" ca="1" si="88">IF(AB400&gt;=AC400,"-",$K400/(5*MAX($L$1021:$L$1022)))</f>
        <v>#N/A</v>
      </c>
      <c r="AE400" s="91" t="e">
        <f t="shared" ref="AE400:AE463" ca="1" si="89">IF(AB400&gt;=AC400,"-",$K400/(5*MAX($L$1021:$L$1022))*AJ400)</f>
        <v>#N/A</v>
      </c>
      <c r="AF400" s="92" t="e">
        <f t="shared" ref="AF400:AG463" ca="1" si="90">IF(AD400="-","-",AD400*$AE$1017)</f>
        <v>#N/A</v>
      </c>
      <c r="AG400" s="91" t="e">
        <f t="shared" ca="1" si="90"/>
        <v>#N/A</v>
      </c>
      <c r="AH400" s="91" t="e">
        <f t="shared" ref="AH400:AH463" ca="1" si="91">IF(AF400="-",0,MIN(AG400,Q400))</f>
        <v>#N/A</v>
      </c>
      <c r="AI400" s="93" t="e">
        <f t="shared" ref="AI400:AI463" ca="1" si="92">+AC400-AB400</f>
        <v>#N/A</v>
      </c>
      <c r="AJ400" s="91" t="e">
        <f t="shared" ca="1" si="56"/>
        <v>#N/A</v>
      </c>
      <c r="AK400" s="91" t="e">
        <f t="shared" ca="1" si="68"/>
        <v>#N/A</v>
      </c>
    </row>
    <row r="401" spans="1:37" ht="25.5" customHeight="1" x14ac:dyDescent="0.25">
      <c r="A401" s="51">
        <f>'OSNOVNA PLAČA'!A395</f>
        <v>386</v>
      </c>
      <c r="B401" s="159" t="str">
        <f>IF(LEN('OSNOVNA PLAČA'!B395)&gt;0,'OSNOVNA PLAČA'!B395,"")</f>
        <v>A386</v>
      </c>
      <c r="C401" s="52">
        <f>IF(LEN(B401)&gt;0,'OSNOVNA PLAČA'!C395,"")</f>
        <v>0</v>
      </c>
      <c r="D401" s="54">
        <f>IF(LEN(B401)&gt;0,'OSNOVNA PLAČA'!D395,"")</f>
        <v>0</v>
      </c>
      <c r="E401" s="175">
        <f>IF(LEN(B401)&gt;0,SUM('OBRAČUNANA OSNOVNA PLAČA'!E395:J395),"")</f>
        <v>0</v>
      </c>
      <c r="F401" s="55"/>
      <c r="G401" s="55"/>
      <c r="H401" s="55"/>
      <c r="I401" s="55"/>
      <c r="J401" s="55"/>
      <c r="K401" s="176">
        <f t="shared" si="82"/>
        <v>0</v>
      </c>
      <c r="L401" s="120">
        <f t="shared" si="83"/>
        <v>0</v>
      </c>
      <c r="M401" s="120">
        <f t="shared" si="84"/>
        <v>0</v>
      </c>
      <c r="N401" s="120">
        <f t="shared" si="85"/>
        <v>0</v>
      </c>
      <c r="O401" s="120">
        <f t="shared" si="86"/>
        <v>0</v>
      </c>
      <c r="P401" s="177">
        <f t="shared" si="87"/>
        <v>0</v>
      </c>
      <c r="Q401" s="177">
        <f>IF(LEN(B401)&gt;0,2*'OSNOVNA PLAČA'!E395,"")</f>
        <v>0</v>
      </c>
      <c r="R401" s="178"/>
      <c r="AA401" s="157">
        <f>ROW()</f>
        <v>401</v>
      </c>
      <c r="AB401" s="91" t="e">
        <f t="shared" ca="1" si="69"/>
        <v>#N/A</v>
      </c>
      <c r="AC401" s="91" t="e">
        <f t="shared" ca="1" si="70"/>
        <v>#N/A</v>
      </c>
      <c r="AD401" s="92" t="e">
        <f t="shared" ca="1" si="88"/>
        <v>#N/A</v>
      </c>
      <c r="AE401" s="91" t="e">
        <f t="shared" ca="1" si="89"/>
        <v>#N/A</v>
      </c>
      <c r="AF401" s="92" t="e">
        <f t="shared" ca="1" si="90"/>
        <v>#N/A</v>
      </c>
      <c r="AG401" s="91" t="e">
        <f t="shared" ca="1" si="90"/>
        <v>#N/A</v>
      </c>
      <c r="AH401" s="91" t="e">
        <f t="shared" ca="1" si="91"/>
        <v>#N/A</v>
      </c>
      <c r="AI401" s="93" t="e">
        <f t="shared" ca="1" si="92"/>
        <v>#N/A</v>
      </c>
      <c r="AJ401" s="91" t="e">
        <f t="shared" ca="1" si="56"/>
        <v>#N/A</v>
      </c>
      <c r="AK401" s="91" t="e">
        <f t="shared" ca="1" si="68"/>
        <v>#N/A</v>
      </c>
    </row>
    <row r="402" spans="1:37" ht="25.5" customHeight="1" x14ac:dyDescent="0.25">
      <c r="A402" s="51">
        <f>'OSNOVNA PLAČA'!A396</f>
        <v>387</v>
      </c>
      <c r="B402" s="159" t="str">
        <f>IF(LEN('OSNOVNA PLAČA'!B396)&gt;0,'OSNOVNA PLAČA'!B396,"")</f>
        <v>A387</v>
      </c>
      <c r="C402" s="52">
        <f>IF(LEN(B402)&gt;0,'OSNOVNA PLAČA'!C396,"")</f>
        <v>0</v>
      </c>
      <c r="D402" s="54">
        <f>IF(LEN(B402)&gt;0,'OSNOVNA PLAČA'!D396,"")</f>
        <v>0</v>
      </c>
      <c r="E402" s="175">
        <f>IF(LEN(B402)&gt;0,SUM('OBRAČUNANA OSNOVNA PLAČA'!E396:J396),"")</f>
        <v>0</v>
      </c>
      <c r="F402" s="55"/>
      <c r="G402" s="55"/>
      <c r="H402" s="55"/>
      <c r="I402" s="55"/>
      <c r="J402" s="55"/>
      <c r="K402" s="176">
        <f t="shared" si="82"/>
        <v>0</v>
      </c>
      <c r="L402" s="120">
        <f t="shared" si="83"/>
        <v>0</v>
      </c>
      <c r="M402" s="120">
        <f t="shared" si="84"/>
        <v>0</v>
      </c>
      <c r="N402" s="120">
        <f t="shared" si="85"/>
        <v>0</v>
      </c>
      <c r="O402" s="120">
        <f t="shared" si="86"/>
        <v>0</v>
      </c>
      <c r="P402" s="177">
        <f t="shared" si="87"/>
        <v>0</v>
      </c>
      <c r="Q402" s="177">
        <f>IF(LEN(B402)&gt;0,2*'OSNOVNA PLAČA'!E396,"")</f>
        <v>0</v>
      </c>
      <c r="R402" s="178"/>
      <c r="AA402" s="157">
        <f>ROW()</f>
        <v>402</v>
      </c>
      <c r="AB402" s="91" t="e">
        <f t="shared" ca="1" si="69"/>
        <v>#N/A</v>
      </c>
      <c r="AC402" s="91" t="e">
        <f t="shared" ca="1" si="70"/>
        <v>#N/A</v>
      </c>
      <c r="AD402" s="92" t="e">
        <f t="shared" ca="1" si="88"/>
        <v>#N/A</v>
      </c>
      <c r="AE402" s="91" t="e">
        <f t="shared" ca="1" si="89"/>
        <v>#N/A</v>
      </c>
      <c r="AF402" s="92" t="e">
        <f t="shared" ca="1" si="90"/>
        <v>#N/A</v>
      </c>
      <c r="AG402" s="91" t="e">
        <f t="shared" ca="1" si="90"/>
        <v>#N/A</v>
      </c>
      <c r="AH402" s="91" t="e">
        <f t="shared" ca="1" si="91"/>
        <v>#N/A</v>
      </c>
      <c r="AI402" s="93" t="e">
        <f t="shared" ca="1" si="92"/>
        <v>#N/A</v>
      </c>
      <c r="AJ402" s="91" t="e">
        <f t="shared" ca="1" si="56"/>
        <v>#N/A</v>
      </c>
      <c r="AK402" s="91" t="e">
        <f t="shared" ca="1" si="68"/>
        <v>#N/A</v>
      </c>
    </row>
    <row r="403" spans="1:37" ht="25.5" customHeight="1" x14ac:dyDescent="0.25">
      <c r="A403" s="51">
        <f>'OSNOVNA PLAČA'!A397</f>
        <v>388</v>
      </c>
      <c r="B403" s="159" t="str">
        <f>IF(LEN('OSNOVNA PLAČA'!B397)&gt;0,'OSNOVNA PLAČA'!B397,"")</f>
        <v>A388</v>
      </c>
      <c r="C403" s="52">
        <f>IF(LEN(B403)&gt;0,'OSNOVNA PLAČA'!C397,"")</f>
        <v>0</v>
      </c>
      <c r="D403" s="54">
        <f>IF(LEN(B403)&gt;0,'OSNOVNA PLAČA'!D397,"")</f>
        <v>0</v>
      </c>
      <c r="E403" s="175">
        <f>IF(LEN(B403)&gt;0,SUM('OBRAČUNANA OSNOVNA PLAČA'!E397:J397),"")</f>
        <v>0</v>
      </c>
      <c r="F403" s="55"/>
      <c r="G403" s="55"/>
      <c r="H403" s="55"/>
      <c r="I403" s="55"/>
      <c r="J403" s="55"/>
      <c r="K403" s="176">
        <f t="shared" si="82"/>
        <v>0</v>
      </c>
      <c r="L403" s="120">
        <f t="shared" si="83"/>
        <v>0</v>
      </c>
      <c r="M403" s="120">
        <f t="shared" si="84"/>
        <v>0</v>
      </c>
      <c r="N403" s="120">
        <f t="shared" si="85"/>
        <v>0</v>
      </c>
      <c r="O403" s="120">
        <f t="shared" si="86"/>
        <v>0</v>
      </c>
      <c r="P403" s="177">
        <f t="shared" si="87"/>
        <v>0</v>
      </c>
      <c r="Q403" s="177">
        <f>IF(LEN(B403)&gt;0,2*'OSNOVNA PLAČA'!E397,"")</f>
        <v>0</v>
      </c>
      <c r="R403" s="178"/>
      <c r="AA403" s="157">
        <f>ROW()</f>
        <v>403</v>
      </c>
      <c r="AB403" s="91" t="e">
        <f t="shared" ca="1" si="69"/>
        <v>#N/A</v>
      </c>
      <c r="AC403" s="91" t="e">
        <f t="shared" ca="1" si="70"/>
        <v>#N/A</v>
      </c>
      <c r="AD403" s="92" t="e">
        <f t="shared" ca="1" si="88"/>
        <v>#N/A</v>
      </c>
      <c r="AE403" s="91" t="e">
        <f t="shared" ca="1" si="89"/>
        <v>#N/A</v>
      </c>
      <c r="AF403" s="92" t="e">
        <f t="shared" ca="1" si="90"/>
        <v>#N/A</v>
      </c>
      <c r="AG403" s="91" t="e">
        <f t="shared" ca="1" si="90"/>
        <v>#N/A</v>
      </c>
      <c r="AH403" s="91" t="e">
        <f t="shared" ca="1" si="91"/>
        <v>#N/A</v>
      </c>
      <c r="AI403" s="93" t="e">
        <f t="shared" ca="1" si="92"/>
        <v>#N/A</v>
      </c>
      <c r="AJ403" s="91" t="e">
        <f t="shared" ca="1" si="56"/>
        <v>#N/A</v>
      </c>
      <c r="AK403" s="91" t="e">
        <f t="shared" ca="1" si="68"/>
        <v>#N/A</v>
      </c>
    </row>
    <row r="404" spans="1:37" ht="25.5" customHeight="1" x14ac:dyDescent="0.25">
      <c r="A404" s="51">
        <f>'OSNOVNA PLAČA'!A398</f>
        <v>389</v>
      </c>
      <c r="B404" s="159" t="str">
        <f>IF(LEN('OSNOVNA PLAČA'!B398)&gt;0,'OSNOVNA PLAČA'!B398,"")</f>
        <v>A389</v>
      </c>
      <c r="C404" s="52">
        <f>IF(LEN(B404)&gt;0,'OSNOVNA PLAČA'!C398,"")</f>
        <v>0</v>
      </c>
      <c r="D404" s="54">
        <f>IF(LEN(B404)&gt;0,'OSNOVNA PLAČA'!D398,"")</f>
        <v>0</v>
      </c>
      <c r="E404" s="175">
        <f>IF(LEN(B404)&gt;0,SUM('OBRAČUNANA OSNOVNA PLAČA'!E398:J398),"")</f>
        <v>0</v>
      </c>
      <c r="F404" s="55"/>
      <c r="G404" s="55"/>
      <c r="H404" s="55"/>
      <c r="I404" s="55"/>
      <c r="J404" s="55"/>
      <c r="K404" s="176">
        <f t="shared" si="82"/>
        <v>0</v>
      </c>
      <c r="L404" s="120">
        <f t="shared" si="83"/>
        <v>0</v>
      </c>
      <c r="M404" s="120">
        <f t="shared" si="84"/>
        <v>0</v>
      </c>
      <c r="N404" s="120">
        <f t="shared" si="85"/>
        <v>0</v>
      </c>
      <c r="O404" s="120">
        <f t="shared" si="86"/>
        <v>0</v>
      </c>
      <c r="P404" s="177">
        <f t="shared" si="87"/>
        <v>0</v>
      </c>
      <c r="Q404" s="177">
        <f>IF(LEN(B404)&gt;0,2*'OSNOVNA PLAČA'!E398,"")</f>
        <v>0</v>
      </c>
      <c r="R404" s="178"/>
      <c r="AA404" s="157">
        <f>ROW()</f>
        <v>404</v>
      </c>
      <c r="AB404" s="91" t="e">
        <f t="shared" ca="1" si="69"/>
        <v>#N/A</v>
      </c>
      <c r="AC404" s="91" t="e">
        <f t="shared" ca="1" si="70"/>
        <v>#N/A</v>
      </c>
      <c r="AD404" s="92" t="e">
        <f t="shared" ca="1" si="88"/>
        <v>#N/A</v>
      </c>
      <c r="AE404" s="91" t="e">
        <f t="shared" ca="1" si="89"/>
        <v>#N/A</v>
      </c>
      <c r="AF404" s="92" t="e">
        <f t="shared" ca="1" si="90"/>
        <v>#N/A</v>
      </c>
      <c r="AG404" s="91" t="e">
        <f t="shared" ca="1" si="90"/>
        <v>#N/A</v>
      </c>
      <c r="AH404" s="91" t="e">
        <f t="shared" ca="1" si="91"/>
        <v>#N/A</v>
      </c>
      <c r="AI404" s="93" t="e">
        <f t="shared" ca="1" si="92"/>
        <v>#N/A</v>
      </c>
      <c r="AJ404" s="91" t="e">
        <f t="shared" ca="1" si="56"/>
        <v>#N/A</v>
      </c>
      <c r="AK404" s="91" t="e">
        <f t="shared" ca="1" si="68"/>
        <v>#N/A</v>
      </c>
    </row>
    <row r="405" spans="1:37" ht="25.5" customHeight="1" x14ac:dyDescent="0.25">
      <c r="A405" s="51">
        <f>'OSNOVNA PLAČA'!A399</f>
        <v>390</v>
      </c>
      <c r="B405" s="159" t="str">
        <f>IF(LEN('OSNOVNA PLAČA'!B399)&gt;0,'OSNOVNA PLAČA'!B399,"")</f>
        <v>A390</v>
      </c>
      <c r="C405" s="52">
        <f>IF(LEN(B405)&gt;0,'OSNOVNA PLAČA'!C399,"")</f>
        <v>0</v>
      </c>
      <c r="D405" s="54">
        <f>IF(LEN(B405)&gt;0,'OSNOVNA PLAČA'!D399,"")</f>
        <v>0</v>
      </c>
      <c r="E405" s="175">
        <f>IF(LEN(B405)&gt;0,SUM('OBRAČUNANA OSNOVNA PLAČA'!E399:J399),"")</f>
        <v>0</v>
      </c>
      <c r="F405" s="55"/>
      <c r="G405" s="55"/>
      <c r="H405" s="55"/>
      <c r="I405" s="55"/>
      <c r="J405" s="55"/>
      <c r="K405" s="176">
        <f t="shared" si="82"/>
        <v>0</v>
      </c>
      <c r="L405" s="120">
        <f t="shared" si="83"/>
        <v>0</v>
      </c>
      <c r="M405" s="120">
        <f t="shared" si="84"/>
        <v>0</v>
      </c>
      <c r="N405" s="120">
        <f t="shared" si="85"/>
        <v>0</v>
      </c>
      <c r="O405" s="120">
        <f t="shared" si="86"/>
        <v>0</v>
      </c>
      <c r="P405" s="177">
        <f t="shared" si="87"/>
        <v>0</v>
      </c>
      <c r="Q405" s="177">
        <f>IF(LEN(B405)&gt;0,2*'OSNOVNA PLAČA'!E399,"")</f>
        <v>0</v>
      </c>
      <c r="R405" s="178"/>
      <c r="AA405" s="157">
        <f>ROW()</f>
        <v>405</v>
      </c>
      <c r="AB405" s="91" t="e">
        <f t="shared" ca="1" si="69"/>
        <v>#N/A</v>
      </c>
      <c r="AC405" s="91" t="e">
        <f t="shared" ca="1" si="70"/>
        <v>#N/A</v>
      </c>
      <c r="AD405" s="92" t="e">
        <f t="shared" ca="1" si="88"/>
        <v>#N/A</v>
      </c>
      <c r="AE405" s="91" t="e">
        <f t="shared" ca="1" si="89"/>
        <v>#N/A</v>
      </c>
      <c r="AF405" s="92" t="e">
        <f t="shared" ca="1" si="90"/>
        <v>#N/A</v>
      </c>
      <c r="AG405" s="91" t="e">
        <f t="shared" ca="1" si="90"/>
        <v>#N/A</v>
      </c>
      <c r="AH405" s="91" t="e">
        <f t="shared" ca="1" si="91"/>
        <v>#N/A</v>
      </c>
      <c r="AI405" s="93" t="e">
        <f t="shared" ca="1" si="92"/>
        <v>#N/A</v>
      </c>
      <c r="AJ405" s="91" t="e">
        <f t="shared" ca="1" si="56"/>
        <v>#N/A</v>
      </c>
      <c r="AK405" s="91" t="e">
        <f t="shared" ca="1" si="68"/>
        <v>#N/A</v>
      </c>
    </row>
    <row r="406" spans="1:37" ht="25.5" customHeight="1" x14ac:dyDescent="0.25">
      <c r="A406" s="51">
        <f>'OSNOVNA PLAČA'!A400</f>
        <v>391</v>
      </c>
      <c r="B406" s="159" t="str">
        <f>IF(LEN('OSNOVNA PLAČA'!B400)&gt;0,'OSNOVNA PLAČA'!B400,"")</f>
        <v>A391</v>
      </c>
      <c r="C406" s="52">
        <f>IF(LEN(B406)&gt;0,'OSNOVNA PLAČA'!C400,"")</f>
        <v>0</v>
      </c>
      <c r="D406" s="54">
        <f>IF(LEN(B406)&gt;0,'OSNOVNA PLAČA'!D400,"")</f>
        <v>0</v>
      </c>
      <c r="E406" s="175">
        <f>IF(LEN(B406)&gt;0,SUM('OBRAČUNANA OSNOVNA PLAČA'!E400:J400),"")</f>
        <v>0</v>
      </c>
      <c r="F406" s="55"/>
      <c r="G406" s="55"/>
      <c r="H406" s="55"/>
      <c r="I406" s="55"/>
      <c r="J406" s="55"/>
      <c r="K406" s="176">
        <f t="shared" si="82"/>
        <v>0</v>
      </c>
      <c r="L406" s="120">
        <f t="shared" si="83"/>
        <v>0</v>
      </c>
      <c r="M406" s="120">
        <f t="shared" si="84"/>
        <v>0</v>
      </c>
      <c r="N406" s="120">
        <f t="shared" si="85"/>
        <v>0</v>
      </c>
      <c r="O406" s="120">
        <f t="shared" si="86"/>
        <v>0</v>
      </c>
      <c r="P406" s="177">
        <f t="shared" si="87"/>
        <v>0</v>
      </c>
      <c r="Q406" s="177">
        <f>IF(LEN(B406)&gt;0,2*'OSNOVNA PLAČA'!E400,"")</f>
        <v>0</v>
      </c>
      <c r="R406" s="178"/>
      <c r="AA406" s="157">
        <f>ROW()</f>
        <v>406</v>
      </c>
      <c r="AB406" s="91" t="e">
        <f t="shared" ca="1" si="69"/>
        <v>#N/A</v>
      </c>
      <c r="AC406" s="91" t="e">
        <f t="shared" ca="1" si="70"/>
        <v>#N/A</v>
      </c>
      <c r="AD406" s="92" t="e">
        <f t="shared" ca="1" si="88"/>
        <v>#N/A</v>
      </c>
      <c r="AE406" s="91" t="e">
        <f t="shared" ca="1" si="89"/>
        <v>#N/A</v>
      </c>
      <c r="AF406" s="92" t="e">
        <f t="shared" ca="1" si="90"/>
        <v>#N/A</v>
      </c>
      <c r="AG406" s="91" t="e">
        <f t="shared" ca="1" si="90"/>
        <v>#N/A</v>
      </c>
      <c r="AH406" s="91" t="e">
        <f t="shared" ca="1" si="91"/>
        <v>#N/A</v>
      </c>
      <c r="AI406" s="93" t="e">
        <f t="shared" ca="1" si="92"/>
        <v>#N/A</v>
      </c>
      <c r="AJ406" s="91" t="e">
        <f t="shared" ca="1" si="56"/>
        <v>#N/A</v>
      </c>
      <c r="AK406" s="91" t="e">
        <f t="shared" ca="1" si="68"/>
        <v>#N/A</v>
      </c>
    </row>
    <row r="407" spans="1:37" ht="25.5" customHeight="1" x14ac:dyDescent="0.25">
      <c r="A407" s="51">
        <f>'OSNOVNA PLAČA'!A401</f>
        <v>392</v>
      </c>
      <c r="B407" s="159" t="str">
        <f>IF(LEN('OSNOVNA PLAČA'!B401)&gt;0,'OSNOVNA PLAČA'!B401,"")</f>
        <v>A392</v>
      </c>
      <c r="C407" s="52">
        <f>IF(LEN(B407)&gt;0,'OSNOVNA PLAČA'!C401,"")</f>
        <v>0</v>
      </c>
      <c r="D407" s="54">
        <f>IF(LEN(B407)&gt;0,'OSNOVNA PLAČA'!D401,"")</f>
        <v>0</v>
      </c>
      <c r="E407" s="175">
        <f>IF(LEN(B407)&gt;0,SUM('OBRAČUNANA OSNOVNA PLAČA'!E401:J401),"")</f>
        <v>0</v>
      </c>
      <c r="F407" s="55"/>
      <c r="G407" s="55"/>
      <c r="H407" s="55"/>
      <c r="I407" s="55"/>
      <c r="J407" s="55"/>
      <c r="K407" s="176">
        <f t="shared" si="82"/>
        <v>0</v>
      </c>
      <c r="L407" s="120">
        <f t="shared" si="83"/>
        <v>0</v>
      </c>
      <c r="M407" s="120">
        <f t="shared" si="84"/>
        <v>0</v>
      </c>
      <c r="N407" s="120">
        <f t="shared" si="85"/>
        <v>0</v>
      </c>
      <c r="O407" s="120">
        <f t="shared" si="86"/>
        <v>0</v>
      </c>
      <c r="P407" s="177">
        <f t="shared" si="87"/>
        <v>0</v>
      </c>
      <c r="Q407" s="177">
        <f>IF(LEN(B407)&gt;0,2*'OSNOVNA PLAČA'!E401,"")</f>
        <v>0</v>
      </c>
      <c r="R407" s="178"/>
      <c r="AA407" s="157">
        <f>ROW()</f>
        <v>407</v>
      </c>
      <c r="AB407" s="91" t="e">
        <f t="shared" ca="1" si="69"/>
        <v>#N/A</v>
      </c>
      <c r="AC407" s="91" t="e">
        <f t="shared" ca="1" si="70"/>
        <v>#N/A</v>
      </c>
      <c r="AD407" s="92" t="e">
        <f t="shared" ca="1" si="88"/>
        <v>#N/A</v>
      </c>
      <c r="AE407" s="91" t="e">
        <f t="shared" ca="1" si="89"/>
        <v>#N/A</v>
      </c>
      <c r="AF407" s="92" t="e">
        <f t="shared" ca="1" si="90"/>
        <v>#N/A</v>
      </c>
      <c r="AG407" s="91" t="e">
        <f t="shared" ca="1" si="90"/>
        <v>#N/A</v>
      </c>
      <c r="AH407" s="91" t="e">
        <f t="shared" ca="1" si="91"/>
        <v>#N/A</v>
      </c>
      <c r="AI407" s="93" t="e">
        <f t="shared" ca="1" si="92"/>
        <v>#N/A</v>
      </c>
      <c r="AJ407" s="91" t="e">
        <f t="shared" ca="1" si="56"/>
        <v>#N/A</v>
      </c>
      <c r="AK407" s="91" t="e">
        <f t="shared" ca="1" si="68"/>
        <v>#N/A</v>
      </c>
    </row>
    <row r="408" spans="1:37" ht="25.5" customHeight="1" x14ac:dyDescent="0.25">
      <c r="A408" s="51">
        <f>'OSNOVNA PLAČA'!A402</f>
        <v>393</v>
      </c>
      <c r="B408" s="159" t="str">
        <f>IF(LEN('OSNOVNA PLAČA'!B402)&gt;0,'OSNOVNA PLAČA'!B402,"")</f>
        <v>A393</v>
      </c>
      <c r="C408" s="52">
        <f>IF(LEN(B408)&gt;0,'OSNOVNA PLAČA'!C402,"")</f>
        <v>0</v>
      </c>
      <c r="D408" s="54">
        <f>IF(LEN(B408)&gt;0,'OSNOVNA PLAČA'!D402,"")</f>
        <v>0</v>
      </c>
      <c r="E408" s="175">
        <f>IF(LEN(B408)&gt;0,SUM('OBRAČUNANA OSNOVNA PLAČA'!E402:J402),"")</f>
        <v>0</v>
      </c>
      <c r="F408" s="55"/>
      <c r="G408" s="55"/>
      <c r="H408" s="55"/>
      <c r="I408" s="55"/>
      <c r="J408" s="55"/>
      <c r="K408" s="176">
        <f t="shared" si="82"/>
        <v>0</v>
      </c>
      <c r="L408" s="120">
        <f t="shared" si="83"/>
        <v>0</v>
      </c>
      <c r="M408" s="120">
        <f t="shared" si="84"/>
        <v>0</v>
      </c>
      <c r="N408" s="120">
        <f t="shared" si="85"/>
        <v>0</v>
      </c>
      <c r="O408" s="120">
        <f t="shared" si="86"/>
        <v>0</v>
      </c>
      <c r="P408" s="177">
        <f t="shared" si="87"/>
        <v>0</v>
      </c>
      <c r="Q408" s="177">
        <f>IF(LEN(B408)&gt;0,2*'OSNOVNA PLAČA'!E402,"")</f>
        <v>0</v>
      </c>
      <c r="R408" s="178"/>
      <c r="AA408" s="157">
        <f>ROW()</f>
        <v>408</v>
      </c>
      <c r="AB408" s="91" t="e">
        <f t="shared" ca="1" si="69"/>
        <v>#N/A</v>
      </c>
      <c r="AC408" s="91" t="e">
        <f t="shared" ca="1" si="70"/>
        <v>#N/A</v>
      </c>
      <c r="AD408" s="92" t="e">
        <f t="shared" ca="1" si="88"/>
        <v>#N/A</v>
      </c>
      <c r="AE408" s="91" t="e">
        <f t="shared" ca="1" si="89"/>
        <v>#N/A</v>
      </c>
      <c r="AF408" s="92" t="e">
        <f t="shared" ca="1" si="90"/>
        <v>#N/A</v>
      </c>
      <c r="AG408" s="91" t="e">
        <f t="shared" ca="1" si="90"/>
        <v>#N/A</v>
      </c>
      <c r="AH408" s="91" t="e">
        <f t="shared" ca="1" si="91"/>
        <v>#N/A</v>
      </c>
      <c r="AI408" s="93" t="e">
        <f t="shared" ca="1" si="92"/>
        <v>#N/A</v>
      </c>
      <c r="AJ408" s="91" t="e">
        <f t="shared" ca="1" si="56"/>
        <v>#N/A</v>
      </c>
      <c r="AK408" s="91" t="e">
        <f t="shared" ca="1" si="68"/>
        <v>#N/A</v>
      </c>
    </row>
    <row r="409" spans="1:37" ht="25.5" customHeight="1" x14ac:dyDescent="0.25">
      <c r="A409" s="51">
        <f>'OSNOVNA PLAČA'!A403</f>
        <v>394</v>
      </c>
      <c r="B409" s="159" t="str">
        <f>IF(LEN('OSNOVNA PLAČA'!B403)&gt;0,'OSNOVNA PLAČA'!B403,"")</f>
        <v>A394</v>
      </c>
      <c r="C409" s="52">
        <f>IF(LEN(B409)&gt;0,'OSNOVNA PLAČA'!C403,"")</f>
        <v>0</v>
      </c>
      <c r="D409" s="54">
        <f>IF(LEN(B409)&gt;0,'OSNOVNA PLAČA'!D403,"")</f>
        <v>0</v>
      </c>
      <c r="E409" s="175">
        <f>IF(LEN(B409)&gt;0,SUM('OBRAČUNANA OSNOVNA PLAČA'!E403:J403),"")</f>
        <v>0</v>
      </c>
      <c r="F409" s="55"/>
      <c r="G409" s="55"/>
      <c r="H409" s="55"/>
      <c r="I409" s="55"/>
      <c r="J409" s="55"/>
      <c r="K409" s="176">
        <f t="shared" si="82"/>
        <v>0</v>
      </c>
      <c r="L409" s="120">
        <f t="shared" si="83"/>
        <v>0</v>
      </c>
      <c r="M409" s="120">
        <f t="shared" si="84"/>
        <v>0</v>
      </c>
      <c r="N409" s="120">
        <f t="shared" si="85"/>
        <v>0</v>
      </c>
      <c r="O409" s="120">
        <f t="shared" si="86"/>
        <v>0</v>
      </c>
      <c r="P409" s="177">
        <f t="shared" si="87"/>
        <v>0</v>
      </c>
      <c r="Q409" s="177">
        <f>IF(LEN(B409)&gt;0,2*'OSNOVNA PLAČA'!E403,"")</f>
        <v>0</v>
      </c>
      <c r="R409" s="178"/>
      <c r="AA409" s="157">
        <f>ROW()</f>
        <v>409</v>
      </c>
      <c r="AB409" s="91" t="e">
        <f t="shared" ca="1" si="69"/>
        <v>#N/A</v>
      </c>
      <c r="AC409" s="91" t="e">
        <f t="shared" ca="1" si="70"/>
        <v>#N/A</v>
      </c>
      <c r="AD409" s="92" t="e">
        <f t="shared" ca="1" si="88"/>
        <v>#N/A</v>
      </c>
      <c r="AE409" s="91" t="e">
        <f t="shared" ca="1" si="89"/>
        <v>#N/A</v>
      </c>
      <c r="AF409" s="92" t="e">
        <f t="shared" ca="1" si="90"/>
        <v>#N/A</v>
      </c>
      <c r="AG409" s="91" t="e">
        <f t="shared" ca="1" si="90"/>
        <v>#N/A</v>
      </c>
      <c r="AH409" s="91" t="e">
        <f t="shared" ca="1" si="91"/>
        <v>#N/A</v>
      </c>
      <c r="AI409" s="93" t="e">
        <f t="shared" ca="1" si="92"/>
        <v>#N/A</v>
      </c>
      <c r="AJ409" s="91" t="e">
        <f t="shared" ca="1" si="56"/>
        <v>#N/A</v>
      </c>
      <c r="AK409" s="91" t="e">
        <f t="shared" ca="1" si="68"/>
        <v>#N/A</v>
      </c>
    </row>
    <row r="410" spans="1:37" ht="25.5" customHeight="1" x14ac:dyDescent="0.25">
      <c r="A410" s="51">
        <f>'OSNOVNA PLAČA'!A404</f>
        <v>395</v>
      </c>
      <c r="B410" s="159" t="str">
        <f>IF(LEN('OSNOVNA PLAČA'!B404)&gt;0,'OSNOVNA PLAČA'!B404,"")</f>
        <v>A395</v>
      </c>
      <c r="C410" s="52">
        <f>IF(LEN(B410)&gt;0,'OSNOVNA PLAČA'!C404,"")</f>
        <v>0</v>
      </c>
      <c r="D410" s="54">
        <f>IF(LEN(B410)&gt;0,'OSNOVNA PLAČA'!D404,"")</f>
        <v>0</v>
      </c>
      <c r="E410" s="175">
        <f>IF(LEN(B410)&gt;0,SUM('OBRAČUNANA OSNOVNA PLAČA'!E404:J404),"")</f>
        <v>0</v>
      </c>
      <c r="F410" s="55"/>
      <c r="G410" s="55"/>
      <c r="H410" s="55"/>
      <c r="I410" s="55"/>
      <c r="J410" s="55"/>
      <c r="K410" s="176">
        <f t="shared" si="82"/>
        <v>0</v>
      </c>
      <c r="L410" s="120">
        <f t="shared" si="83"/>
        <v>0</v>
      </c>
      <c r="M410" s="120">
        <f t="shared" si="84"/>
        <v>0</v>
      </c>
      <c r="N410" s="120">
        <f t="shared" si="85"/>
        <v>0</v>
      </c>
      <c r="O410" s="120">
        <f t="shared" si="86"/>
        <v>0</v>
      </c>
      <c r="P410" s="177">
        <f t="shared" si="87"/>
        <v>0</v>
      </c>
      <c r="Q410" s="177">
        <f>IF(LEN(B410)&gt;0,2*'OSNOVNA PLAČA'!E404,"")</f>
        <v>0</v>
      </c>
      <c r="R410" s="178"/>
      <c r="AA410" s="157">
        <f>ROW()</f>
        <v>410</v>
      </c>
      <c r="AB410" s="91" t="e">
        <f t="shared" ca="1" si="69"/>
        <v>#N/A</v>
      </c>
      <c r="AC410" s="91" t="e">
        <f t="shared" ca="1" si="70"/>
        <v>#N/A</v>
      </c>
      <c r="AD410" s="92" t="e">
        <f t="shared" ca="1" si="88"/>
        <v>#N/A</v>
      </c>
      <c r="AE410" s="91" t="e">
        <f t="shared" ca="1" si="89"/>
        <v>#N/A</v>
      </c>
      <c r="AF410" s="92" t="e">
        <f t="shared" ca="1" si="90"/>
        <v>#N/A</v>
      </c>
      <c r="AG410" s="91" t="e">
        <f t="shared" ca="1" si="90"/>
        <v>#N/A</v>
      </c>
      <c r="AH410" s="91" t="e">
        <f t="shared" ca="1" si="91"/>
        <v>#N/A</v>
      </c>
      <c r="AI410" s="93" t="e">
        <f t="shared" ca="1" si="92"/>
        <v>#N/A</v>
      </c>
      <c r="AJ410" s="91" t="e">
        <f t="shared" ca="1" si="56"/>
        <v>#N/A</v>
      </c>
      <c r="AK410" s="91" t="e">
        <f t="shared" ca="1" si="68"/>
        <v>#N/A</v>
      </c>
    </row>
    <row r="411" spans="1:37" ht="25.5" customHeight="1" x14ac:dyDescent="0.25">
      <c r="A411" s="51">
        <f>'OSNOVNA PLAČA'!A405</f>
        <v>396</v>
      </c>
      <c r="B411" s="159" t="str">
        <f>IF(LEN('OSNOVNA PLAČA'!B405)&gt;0,'OSNOVNA PLAČA'!B405,"")</f>
        <v>A396</v>
      </c>
      <c r="C411" s="52">
        <f>IF(LEN(B411)&gt;0,'OSNOVNA PLAČA'!C405,"")</f>
        <v>0</v>
      </c>
      <c r="D411" s="54">
        <f>IF(LEN(B411)&gt;0,'OSNOVNA PLAČA'!D405,"")</f>
        <v>0</v>
      </c>
      <c r="E411" s="175">
        <f>IF(LEN(B411)&gt;0,SUM('OBRAČUNANA OSNOVNA PLAČA'!E405:J405),"")</f>
        <v>0</v>
      </c>
      <c r="F411" s="55"/>
      <c r="G411" s="55"/>
      <c r="H411" s="55"/>
      <c r="I411" s="55"/>
      <c r="J411" s="55"/>
      <c r="K411" s="176">
        <f t="shared" si="82"/>
        <v>0</v>
      </c>
      <c r="L411" s="120">
        <f t="shared" si="83"/>
        <v>0</v>
      </c>
      <c r="M411" s="120">
        <f t="shared" si="84"/>
        <v>0</v>
      </c>
      <c r="N411" s="120">
        <f t="shared" si="85"/>
        <v>0</v>
      </c>
      <c r="O411" s="120">
        <f t="shared" si="86"/>
        <v>0</v>
      </c>
      <c r="P411" s="177">
        <f t="shared" si="87"/>
        <v>0</v>
      </c>
      <c r="Q411" s="177">
        <f>IF(LEN(B411)&gt;0,2*'OSNOVNA PLAČA'!E405,"")</f>
        <v>0</v>
      </c>
      <c r="R411" s="178"/>
      <c r="AA411" s="157">
        <f>ROW()</f>
        <v>411</v>
      </c>
      <c r="AB411" s="91" t="e">
        <f t="shared" ca="1" si="69"/>
        <v>#N/A</v>
      </c>
      <c r="AC411" s="91" t="e">
        <f t="shared" ca="1" si="70"/>
        <v>#N/A</v>
      </c>
      <c r="AD411" s="92" t="e">
        <f t="shared" ca="1" si="88"/>
        <v>#N/A</v>
      </c>
      <c r="AE411" s="91" t="e">
        <f t="shared" ca="1" si="89"/>
        <v>#N/A</v>
      </c>
      <c r="AF411" s="92" t="e">
        <f t="shared" ca="1" si="90"/>
        <v>#N/A</v>
      </c>
      <c r="AG411" s="91" t="e">
        <f t="shared" ca="1" si="90"/>
        <v>#N/A</v>
      </c>
      <c r="AH411" s="91" t="e">
        <f t="shared" ca="1" si="91"/>
        <v>#N/A</v>
      </c>
      <c r="AI411" s="93" t="e">
        <f t="shared" ca="1" si="92"/>
        <v>#N/A</v>
      </c>
      <c r="AJ411" s="91" t="e">
        <f t="shared" ca="1" si="56"/>
        <v>#N/A</v>
      </c>
      <c r="AK411" s="91" t="e">
        <f t="shared" ca="1" si="68"/>
        <v>#N/A</v>
      </c>
    </row>
    <row r="412" spans="1:37" ht="25.5" customHeight="1" x14ac:dyDescent="0.25">
      <c r="A412" s="51">
        <f>'OSNOVNA PLAČA'!A406</f>
        <v>397</v>
      </c>
      <c r="B412" s="159" t="str">
        <f>IF(LEN('OSNOVNA PLAČA'!B406)&gt;0,'OSNOVNA PLAČA'!B406,"")</f>
        <v>A397</v>
      </c>
      <c r="C412" s="52">
        <f>IF(LEN(B412)&gt;0,'OSNOVNA PLAČA'!C406,"")</f>
        <v>0</v>
      </c>
      <c r="D412" s="54">
        <f>IF(LEN(B412)&gt;0,'OSNOVNA PLAČA'!D406,"")</f>
        <v>0</v>
      </c>
      <c r="E412" s="175">
        <f>IF(LEN(B412)&gt;0,SUM('OBRAČUNANA OSNOVNA PLAČA'!E406:J406),"")</f>
        <v>0</v>
      </c>
      <c r="F412" s="55"/>
      <c r="G412" s="55"/>
      <c r="H412" s="55"/>
      <c r="I412" s="55"/>
      <c r="J412" s="55"/>
      <c r="K412" s="176">
        <f t="shared" si="82"/>
        <v>0</v>
      </c>
      <c r="L412" s="120">
        <f t="shared" si="83"/>
        <v>0</v>
      </c>
      <c r="M412" s="120">
        <f t="shared" si="84"/>
        <v>0</v>
      </c>
      <c r="N412" s="120">
        <f t="shared" si="85"/>
        <v>0</v>
      </c>
      <c r="O412" s="120">
        <f t="shared" si="86"/>
        <v>0</v>
      </c>
      <c r="P412" s="177">
        <f t="shared" si="87"/>
        <v>0</v>
      </c>
      <c r="Q412" s="177">
        <f>IF(LEN(B412)&gt;0,2*'OSNOVNA PLAČA'!E406,"")</f>
        <v>0</v>
      </c>
      <c r="R412" s="178"/>
      <c r="AA412" s="157">
        <f>ROW()</f>
        <v>412</v>
      </c>
      <c r="AB412" s="91" t="e">
        <f t="shared" ca="1" si="69"/>
        <v>#N/A</v>
      </c>
      <c r="AC412" s="91" t="e">
        <f t="shared" ca="1" si="70"/>
        <v>#N/A</v>
      </c>
      <c r="AD412" s="92" t="e">
        <f t="shared" ca="1" si="88"/>
        <v>#N/A</v>
      </c>
      <c r="AE412" s="91" t="e">
        <f t="shared" ca="1" si="89"/>
        <v>#N/A</v>
      </c>
      <c r="AF412" s="92" t="e">
        <f t="shared" ca="1" si="90"/>
        <v>#N/A</v>
      </c>
      <c r="AG412" s="91" t="e">
        <f t="shared" ca="1" si="90"/>
        <v>#N/A</v>
      </c>
      <c r="AH412" s="91" t="e">
        <f t="shared" ca="1" si="91"/>
        <v>#N/A</v>
      </c>
      <c r="AI412" s="93" t="e">
        <f t="shared" ca="1" si="92"/>
        <v>#N/A</v>
      </c>
      <c r="AJ412" s="91" t="e">
        <f t="shared" ca="1" si="56"/>
        <v>#N/A</v>
      </c>
      <c r="AK412" s="91" t="e">
        <f t="shared" ca="1" si="68"/>
        <v>#N/A</v>
      </c>
    </row>
    <row r="413" spans="1:37" ht="25.5" customHeight="1" x14ac:dyDescent="0.25">
      <c r="A413" s="51">
        <f>'OSNOVNA PLAČA'!A407</f>
        <v>398</v>
      </c>
      <c r="B413" s="159" t="str">
        <f>IF(LEN('OSNOVNA PLAČA'!B407)&gt;0,'OSNOVNA PLAČA'!B407,"")</f>
        <v>A398</v>
      </c>
      <c r="C413" s="52">
        <f>IF(LEN(B413)&gt;0,'OSNOVNA PLAČA'!C407,"")</f>
        <v>0</v>
      </c>
      <c r="D413" s="54">
        <f>IF(LEN(B413)&gt;0,'OSNOVNA PLAČA'!D407,"")</f>
        <v>0</v>
      </c>
      <c r="E413" s="175">
        <f>IF(LEN(B413)&gt;0,SUM('OBRAČUNANA OSNOVNA PLAČA'!E407:J407),"")</f>
        <v>0</v>
      </c>
      <c r="F413" s="55"/>
      <c r="G413" s="55"/>
      <c r="H413" s="55"/>
      <c r="I413" s="55"/>
      <c r="J413" s="55"/>
      <c r="K413" s="176">
        <f t="shared" si="82"/>
        <v>0</v>
      </c>
      <c r="L413" s="120">
        <f t="shared" si="83"/>
        <v>0</v>
      </c>
      <c r="M413" s="120">
        <f t="shared" si="84"/>
        <v>0</v>
      </c>
      <c r="N413" s="120">
        <f t="shared" si="85"/>
        <v>0</v>
      </c>
      <c r="O413" s="120">
        <f t="shared" si="86"/>
        <v>0</v>
      </c>
      <c r="P413" s="177">
        <f t="shared" si="87"/>
        <v>0</v>
      </c>
      <c r="Q413" s="177">
        <f>IF(LEN(B413)&gt;0,2*'OSNOVNA PLAČA'!E407,"")</f>
        <v>0</v>
      </c>
      <c r="R413" s="178"/>
      <c r="AA413" s="157">
        <f>ROW()</f>
        <v>413</v>
      </c>
      <c r="AB413" s="91" t="e">
        <f t="shared" ca="1" si="69"/>
        <v>#N/A</v>
      </c>
      <c r="AC413" s="91" t="e">
        <f t="shared" ca="1" si="70"/>
        <v>#N/A</v>
      </c>
      <c r="AD413" s="92" t="e">
        <f t="shared" ca="1" si="88"/>
        <v>#N/A</v>
      </c>
      <c r="AE413" s="91" t="e">
        <f t="shared" ca="1" si="89"/>
        <v>#N/A</v>
      </c>
      <c r="AF413" s="92" t="e">
        <f t="shared" ca="1" si="90"/>
        <v>#N/A</v>
      </c>
      <c r="AG413" s="91" t="e">
        <f t="shared" ca="1" si="90"/>
        <v>#N/A</v>
      </c>
      <c r="AH413" s="91" t="e">
        <f t="shared" ca="1" si="91"/>
        <v>#N/A</v>
      </c>
      <c r="AI413" s="93" t="e">
        <f t="shared" ca="1" si="92"/>
        <v>#N/A</v>
      </c>
      <c r="AJ413" s="91" t="e">
        <f t="shared" ca="1" si="56"/>
        <v>#N/A</v>
      </c>
      <c r="AK413" s="91" t="e">
        <f t="shared" ca="1" si="68"/>
        <v>#N/A</v>
      </c>
    </row>
    <row r="414" spans="1:37" ht="25.5" customHeight="1" x14ac:dyDescent="0.25">
      <c r="A414" s="51">
        <f>'OSNOVNA PLAČA'!A408</f>
        <v>399</v>
      </c>
      <c r="B414" s="159" t="str">
        <f>IF(LEN('OSNOVNA PLAČA'!B408)&gt;0,'OSNOVNA PLAČA'!B408,"")</f>
        <v>A399</v>
      </c>
      <c r="C414" s="52">
        <f>IF(LEN(B414)&gt;0,'OSNOVNA PLAČA'!C408,"")</f>
        <v>0</v>
      </c>
      <c r="D414" s="54">
        <f>IF(LEN(B414)&gt;0,'OSNOVNA PLAČA'!D408,"")</f>
        <v>0</v>
      </c>
      <c r="E414" s="175">
        <f>IF(LEN(B414)&gt;0,SUM('OBRAČUNANA OSNOVNA PLAČA'!E408:J408),"")</f>
        <v>0</v>
      </c>
      <c r="F414" s="55"/>
      <c r="G414" s="55"/>
      <c r="H414" s="55"/>
      <c r="I414" s="55"/>
      <c r="J414" s="55"/>
      <c r="K414" s="176">
        <f t="shared" si="82"/>
        <v>0</v>
      </c>
      <c r="L414" s="120">
        <f t="shared" si="83"/>
        <v>0</v>
      </c>
      <c r="M414" s="120">
        <f t="shared" si="84"/>
        <v>0</v>
      </c>
      <c r="N414" s="120">
        <f t="shared" si="85"/>
        <v>0</v>
      </c>
      <c r="O414" s="120">
        <f t="shared" si="86"/>
        <v>0</v>
      </c>
      <c r="P414" s="177">
        <f t="shared" si="87"/>
        <v>0</v>
      </c>
      <c r="Q414" s="177">
        <f>IF(LEN(B414)&gt;0,2*'OSNOVNA PLAČA'!E408,"")</f>
        <v>0</v>
      </c>
      <c r="R414" s="178"/>
      <c r="AA414" s="157">
        <f>ROW()</f>
        <v>414</v>
      </c>
      <c r="AB414" s="91" t="e">
        <f t="shared" ca="1" si="69"/>
        <v>#N/A</v>
      </c>
      <c r="AC414" s="91" t="e">
        <f t="shared" ca="1" si="70"/>
        <v>#N/A</v>
      </c>
      <c r="AD414" s="92" t="e">
        <f t="shared" ca="1" si="88"/>
        <v>#N/A</v>
      </c>
      <c r="AE414" s="91" t="e">
        <f t="shared" ca="1" si="89"/>
        <v>#N/A</v>
      </c>
      <c r="AF414" s="92" t="e">
        <f t="shared" ca="1" si="90"/>
        <v>#N/A</v>
      </c>
      <c r="AG414" s="91" t="e">
        <f t="shared" ca="1" si="90"/>
        <v>#N/A</v>
      </c>
      <c r="AH414" s="91" t="e">
        <f t="shared" ca="1" si="91"/>
        <v>#N/A</v>
      </c>
      <c r="AI414" s="93" t="e">
        <f t="shared" ca="1" si="92"/>
        <v>#N/A</v>
      </c>
      <c r="AJ414" s="91" t="e">
        <f t="shared" ca="1" si="56"/>
        <v>#N/A</v>
      </c>
      <c r="AK414" s="91" t="e">
        <f t="shared" ca="1" si="68"/>
        <v>#N/A</v>
      </c>
    </row>
    <row r="415" spans="1:37" ht="25.5" customHeight="1" x14ac:dyDescent="0.25">
      <c r="A415" s="51">
        <f>'OSNOVNA PLAČA'!A409</f>
        <v>400</v>
      </c>
      <c r="B415" s="159" t="str">
        <f>IF(LEN('OSNOVNA PLAČA'!B409)&gt;0,'OSNOVNA PLAČA'!B409,"")</f>
        <v>A400</v>
      </c>
      <c r="C415" s="52">
        <f>IF(LEN(B415)&gt;0,'OSNOVNA PLAČA'!C409,"")</f>
        <v>0</v>
      </c>
      <c r="D415" s="54">
        <f>IF(LEN(B415)&gt;0,'OSNOVNA PLAČA'!D409,"")</f>
        <v>0</v>
      </c>
      <c r="E415" s="175">
        <f>IF(LEN(B415)&gt;0,SUM('OBRAČUNANA OSNOVNA PLAČA'!E409:J409),"")</f>
        <v>0</v>
      </c>
      <c r="F415" s="55"/>
      <c r="G415" s="55"/>
      <c r="H415" s="55"/>
      <c r="I415" s="55"/>
      <c r="J415" s="55"/>
      <c r="K415" s="176">
        <f t="shared" si="82"/>
        <v>0</v>
      </c>
      <c r="L415" s="120">
        <f t="shared" si="83"/>
        <v>0</v>
      </c>
      <c r="M415" s="120">
        <f t="shared" si="84"/>
        <v>0</v>
      </c>
      <c r="N415" s="120">
        <f t="shared" si="85"/>
        <v>0</v>
      </c>
      <c r="O415" s="120">
        <f t="shared" si="86"/>
        <v>0</v>
      </c>
      <c r="P415" s="177">
        <f t="shared" si="87"/>
        <v>0</v>
      </c>
      <c r="Q415" s="177">
        <f>IF(LEN(B415)&gt;0,2*'OSNOVNA PLAČA'!E409,"")</f>
        <v>0</v>
      </c>
      <c r="R415" s="178"/>
      <c r="AA415" s="157">
        <f>ROW()</f>
        <v>415</v>
      </c>
      <c r="AB415" s="91" t="e">
        <f t="shared" ca="1" si="69"/>
        <v>#N/A</v>
      </c>
      <c r="AC415" s="91" t="e">
        <f t="shared" ca="1" si="70"/>
        <v>#N/A</v>
      </c>
      <c r="AD415" s="92" t="e">
        <f t="shared" ca="1" si="88"/>
        <v>#N/A</v>
      </c>
      <c r="AE415" s="91" t="e">
        <f t="shared" ca="1" si="89"/>
        <v>#N/A</v>
      </c>
      <c r="AF415" s="92" t="e">
        <f t="shared" ca="1" si="90"/>
        <v>#N/A</v>
      </c>
      <c r="AG415" s="91" t="e">
        <f t="shared" ca="1" si="90"/>
        <v>#N/A</v>
      </c>
      <c r="AH415" s="91" t="e">
        <f t="shared" ca="1" si="91"/>
        <v>#N/A</v>
      </c>
      <c r="AI415" s="93" t="e">
        <f t="shared" ca="1" si="92"/>
        <v>#N/A</v>
      </c>
      <c r="AJ415" s="91" t="e">
        <f t="shared" ca="1" si="56"/>
        <v>#N/A</v>
      </c>
      <c r="AK415" s="91" t="e">
        <f t="shared" ca="1" si="68"/>
        <v>#N/A</v>
      </c>
    </row>
    <row r="416" spans="1:37" ht="25.5" customHeight="1" x14ac:dyDescent="0.25">
      <c r="A416" s="51">
        <f>'OSNOVNA PLAČA'!A410</f>
        <v>401</v>
      </c>
      <c r="B416" s="159" t="str">
        <f>IF(LEN('OSNOVNA PLAČA'!B410)&gt;0,'OSNOVNA PLAČA'!B410,"")</f>
        <v>A401</v>
      </c>
      <c r="C416" s="52">
        <f>IF(LEN(B416)&gt;0,'OSNOVNA PLAČA'!C410,"")</f>
        <v>0</v>
      </c>
      <c r="D416" s="54">
        <f>IF(LEN(B416)&gt;0,'OSNOVNA PLAČA'!D410,"")</f>
        <v>0</v>
      </c>
      <c r="E416" s="175">
        <f>IF(LEN(B416)&gt;0,SUM('OBRAČUNANA OSNOVNA PLAČA'!E410:J410),"")</f>
        <v>0</v>
      </c>
      <c r="F416" s="55"/>
      <c r="G416" s="55"/>
      <c r="H416" s="55"/>
      <c r="I416" s="55"/>
      <c r="J416" s="55"/>
      <c r="K416" s="176">
        <f t="shared" si="82"/>
        <v>0</v>
      </c>
      <c r="L416" s="120">
        <f t="shared" si="83"/>
        <v>0</v>
      </c>
      <c r="M416" s="120">
        <f t="shared" si="84"/>
        <v>0</v>
      </c>
      <c r="N416" s="120">
        <f t="shared" si="85"/>
        <v>0</v>
      </c>
      <c r="O416" s="120">
        <f t="shared" si="86"/>
        <v>0</v>
      </c>
      <c r="P416" s="177">
        <f t="shared" si="87"/>
        <v>0</v>
      </c>
      <c r="Q416" s="177">
        <f>IF(LEN(B416)&gt;0,2*'OSNOVNA PLAČA'!E410,"")</f>
        <v>0</v>
      </c>
      <c r="R416" s="178"/>
      <c r="AA416" s="157">
        <f>ROW()</f>
        <v>416</v>
      </c>
      <c r="AB416" s="91" t="e">
        <f t="shared" ca="1" si="69"/>
        <v>#N/A</v>
      </c>
      <c r="AC416" s="91" t="e">
        <f t="shared" ca="1" si="70"/>
        <v>#N/A</v>
      </c>
      <c r="AD416" s="92" t="e">
        <f t="shared" ca="1" si="88"/>
        <v>#N/A</v>
      </c>
      <c r="AE416" s="91" t="e">
        <f t="shared" ca="1" si="89"/>
        <v>#N/A</v>
      </c>
      <c r="AF416" s="92" t="e">
        <f t="shared" ca="1" si="90"/>
        <v>#N/A</v>
      </c>
      <c r="AG416" s="91" t="e">
        <f t="shared" ca="1" si="90"/>
        <v>#N/A</v>
      </c>
      <c r="AH416" s="91" t="e">
        <f t="shared" ca="1" si="91"/>
        <v>#N/A</v>
      </c>
      <c r="AI416" s="93" t="e">
        <f t="shared" ca="1" si="92"/>
        <v>#N/A</v>
      </c>
      <c r="AJ416" s="91" t="e">
        <f t="shared" ca="1" si="56"/>
        <v>#N/A</v>
      </c>
      <c r="AK416" s="91" t="e">
        <f t="shared" ca="1" si="68"/>
        <v>#N/A</v>
      </c>
    </row>
    <row r="417" spans="1:37" ht="25.5" customHeight="1" x14ac:dyDescent="0.25">
      <c r="A417" s="51">
        <f>'OSNOVNA PLAČA'!A411</f>
        <v>402</v>
      </c>
      <c r="B417" s="159" t="str">
        <f>IF(LEN('OSNOVNA PLAČA'!B411)&gt;0,'OSNOVNA PLAČA'!B411,"")</f>
        <v>A402</v>
      </c>
      <c r="C417" s="52">
        <f>IF(LEN(B417)&gt;0,'OSNOVNA PLAČA'!C411,"")</f>
        <v>0</v>
      </c>
      <c r="D417" s="54">
        <f>IF(LEN(B417)&gt;0,'OSNOVNA PLAČA'!D411,"")</f>
        <v>0</v>
      </c>
      <c r="E417" s="175">
        <f>IF(LEN(B417)&gt;0,SUM('OBRAČUNANA OSNOVNA PLAČA'!E411:J411),"")</f>
        <v>0</v>
      </c>
      <c r="F417" s="55"/>
      <c r="G417" s="55"/>
      <c r="H417" s="55"/>
      <c r="I417" s="55"/>
      <c r="J417" s="55"/>
      <c r="K417" s="176">
        <f t="shared" si="82"/>
        <v>0</v>
      </c>
      <c r="L417" s="120">
        <f t="shared" si="83"/>
        <v>0</v>
      </c>
      <c r="M417" s="120">
        <f t="shared" si="84"/>
        <v>0</v>
      </c>
      <c r="N417" s="120">
        <f t="shared" si="85"/>
        <v>0</v>
      </c>
      <c r="O417" s="120">
        <f t="shared" si="86"/>
        <v>0</v>
      </c>
      <c r="P417" s="177">
        <f t="shared" si="87"/>
        <v>0</v>
      </c>
      <c r="Q417" s="177">
        <f>IF(LEN(B417)&gt;0,2*'OSNOVNA PLAČA'!E411,"")</f>
        <v>0</v>
      </c>
      <c r="R417" s="178"/>
      <c r="AA417" s="157">
        <f>ROW()</f>
        <v>417</v>
      </c>
      <c r="AB417" s="91" t="e">
        <f t="shared" ca="1" si="69"/>
        <v>#N/A</v>
      </c>
      <c r="AC417" s="91" t="e">
        <f t="shared" ca="1" si="70"/>
        <v>#N/A</v>
      </c>
      <c r="AD417" s="92" t="e">
        <f t="shared" ca="1" si="88"/>
        <v>#N/A</v>
      </c>
      <c r="AE417" s="91" t="e">
        <f t="shared" ca="1" si="89"/>
        <v>#N/A</v>
      </c>
      <c r="AF417" s="92" t="e">
        <f t="shared" ca="1" si="90"/>
        <v>#N/A</v>
      </c>
      <c r="AG417" s="91" t="e">
        <f t="shared" ca="1" si="90"/>
        <v>#N/A</v>
      </c>
      <c r="AH417" s="91" t="e">
        <f t="shared" ca="1" si="91"/>
        <v>#N/A</v>
      </c>
      <c r="AI417" s="93" t="e">
        <f t="shared" ca="1" si="92"/>
        <v>#N/A</v>
      </c>
      <c r="AJ417" s="91" t="e">
        <f t="shared" ca="1" si="56"/>
        <v>#N/A</v>
      </c>
      <c r="AK417" s="91" t="e">
        <f t="shared" ca="1" si="68"/>
        <v>#N/A</v>
      </c>
    </row>
    <row r="418" spans="1:37" ht="25.5" customHeight="1" x14ac:dyDescent="0.25">
      <c r="A418" s="51">
        <f>'OSNOVNA PLAČA'!A412</f>
        <v>403</v>
      </c>
      <c r="B418" s="159" t="str">
        <f>IF(LEN('OSNOVNA PLAČA'!B412)&gt;0,'OSNOVNA PLAČA'!B412,"")</f>
        <v>A403</v>
      </c>
      <c r="C418" s="52">
        <f>IF(LEN(B418)&gt;0,'OSNOVNA PLAČA'!C412,"")</f>
        <v>0</v>
      </c>
      <c r="D418" s="54">
        <f>IF(LEN(B418)&gt;0,'OSNOVNA PLAČA'!D412,"")</f>
        <v>0</v>
      </c>
      <c r="E418" s="175">
        <f>IF(LEN(B418)&gt;0,SUM('OBRAČUNANA OSNOVNA PLAČA'!E412:J412),"")</f>
        <v>0</v>
      </c>
      <c r="F418" s="55"/>
      <c r="G418" s="55"/>
      <c r="H418" s="55"/>
      <c r="I418" s="55"/>
      <c r="J418" s="55"/>
      <c r="K418" s="176">
        <f t="shared" si="82"/>
        <v>0</v>
      </c>
      <c r="L418" s="120">
        <f t="shared" si="83"/>
        <v>0</v>
      </c>
      <c r="M418" s="120">
        <f t="shared" si="84"/>
        <v>0</v>
      </c>
      <c r="N418" s="120">
        <f t="shared" si="85"/>
        <v>0</v>
      </c>
      <c r="O418" s="120">
        <f t="shared" si="86"/>
        <v>0</v>
      </c>
      <c r="P418" s="177">
        <f t="shared" si="87"/>
        <v>0</v>
      </c>
      <c r="Q418" s="177">
        <f>IF(LEN(B418)&gt;0,2*'OSNOVNA PLAČA'!E412,"")</f>
        <v>0</v>
      </c>
      <c r="R418" s="178"/>
      <c r="AA418" s="157">
        <f>ROW()</f>
        <v>418</v>
      </c>
      <c r="AB418" s="91" t="e">
        <f t="shared" ca="1" si="69"/>
        <v>#N/A</v>
      </c>
      <c r="AC418" s="91" t="e">
        <f t="shared" ca="1" si="70"/>
        <v>#N/A</v>
      </c>
      <c r="AD418" s="92" t="e">
        <f t="shared" ca="1" si="88"/>
        <v>#N/A</v>
      </c>
      <c r="AE418" s="91" t="e">
        <f t="shared" ca="1" si="89"/>
        <v>#N/A</v>
      </c>
      <c r="AF418" s="92" t="e">
        <f t="shared" ca="1" si="90"/>
        <v>#N/A</v>
      </c>
      <c r="AG418" s="91" t="e">
        <f t="shared" ca="1" si="90"/>
        <v>#N/A</v>
      </c>
      <c r="AH418" s="91" t="e">
        <f t="shared" ca="1" si="91"/>
        <v>#N/A</v>
      </c>
      <c r="AI418" s="93" t="e">
        <f t="shared" ca="1" si="92"/>
        <v>#N/A</v>
      </c>
      <c r="AJ418" s="91" t="e">
        <f t="shared" ca="1" si="56"/>
        <v>#N/A</v>
      </c>
      <c r="AK418" s="91" t="e">
        <f t="shared" ca="1" si="68"/>
        <v>#N/A</v>
      </c>
    </row>
    <row r="419" spans="1:37" ht="25.5" customHeight="1" x14ac:dyDescent="0.25">
      <c r="A419" s="51">
        <f>'OSNOVNA PLAČA'!A413</f>
        <v>404</v>
      </c>
      <c r="B419" s="159" t="str">
        <f>IF(LEN('OSNOVNA PLAČA'!B413)&gt;0,'OSNOVNA PLAČA'!B413,"")</f>
        <v>A404</v>
      </c>
      <c r="C419" s="52">
        <f>IF(LEN(B419)&gt;0,'OSNOVNA PLAČA'!C413,"")</f>
        <v>0</v>
      </c>
      <c r="D419" s="54">
        <f>IF(LEN(B419)&gt;0,'OSNOVNA PLAČA'!D413,"")</f>
        <v>0</v>
      </c>
      <c r="E419" s="175">
        <f>IF(LEN(B419)&gt;0,SUM('OBRAČUNANA OSNOVNA PLAČA'!E413:J413),"")</f>
        <v>0</v>
      </c>
      <c r="F419" s="55"/>
      <c r="G419" s="55"/>
      <c r="H419" s="55"/>
      <c r="I419" s="55"/>
      <c r="J419" s="55"/>
      <c r="K419" s="176">
        <f t="shared" si="82"/>
        <v>0</v>
      </c>
      <c r="L419" s="120">
        <f t="shared" si="83"/>
        <v>0</v>
      </c>
      <c r="M419" s="120">
        <f t="shared" si="84"/>
        <v>0</v>
      </c>
      <c r="N419" s="120">
        <f t="shared" si="85"/>
        <v>0</v>
      </c>
      <c r="O419" s="120">
        <f t="shared" si="86"/>
        <v>0</v>
      </c>
      <c r="P419" s="177">
        <f t="shared" si="87"/>
        <v>0</v>
      </c>
      <c r="Q419" s="177">
        <f>IF(LEN(B419)&gt;0,2*'OSNOVNA PLAČA'!E413,"")</f>
        <v>0</v>
      </c>
      <c r="R419" s="178"/>
      <c r="AA419" s="157">
        <f>ROW()</f>
        <v>419</v>
      </c>
      <c r="AB419" s="91" t="e">
        <f t="shared" ca="1" si="69"/>
        <v>#N/A</v>
      </c>
      <c r="AC419" s="91" t="e">
        <f t="shared" ca="1" si="70"/>
        <v>#N/A</v>
      </c>
      <c r="AD419" s="92" t="e">
        <f t="shared" ca="1" si="88"/>
        <v>#N/A</v>
      </c>
      <c r="AE419" s="91" t="e">
        <f t="shared" ca="1" si="89"/>
        <v>#N/A</v>
      </c>
      <c r="AF419" s="92" t="e">
        <f t="shared" ca="1" si="90"/>
        <v>#N/A</v>
      </c>
      <c r="AG419" s="91" t="e">
        <f t="shared" ca="1" si="90"/>
        <v>#N/A</v>
      </c>
      <c r="AH419" s="91" t="e">
        <f t="shared" ca="1" si="91"/>
        <v>#N/A</v>
      </c>
      <c r="AI419" s="93" t="e">
        <f t="shared" ca="1" si="92"/>
        <v>#N/A</v>
      </c>
      <c r="AJ419" s="91" t="e">
        <f t="shared" ca="1" si="56"/>
        <v>#N/A</v>
      </c>
      <c r="AK419" s="91" t="e">
        <f t="shared" ca="1" si="68"/>
        <v>#N/A</v>
      </c>
    </row>
    <row r="420" spans="1:37" ht="25.5" customHeight="1" x14ac:dyDescent="0.25">
      <c r="A420" s="51">
        <f>'OSNOVNA PLAČA'!A414</f>
        <v>405</v>
      </c>
      <c r="B420" s="159" t="str">
        <f>IF(LEN('OSNOVNA PLAČA'!B414)&gt;0,'OSNOVNA PLAČA'!B414,"")</f>
        <v>A405</v>
      </c>
      <c r="C420" s="52">
        <f>IF(LEN(B420)&gt;0,'OSNOVNA PLAČA'!C414,"")</f>
        <v>0</v>
      </c>
      <c r="D420" s="54">
        <f>IF(LEN(B420)&gt;0,'OSNOVNA PLAČA'!D414,"")</f>
        <v>0</v>
      </c>
      <c r="E420" s="175">
        <f>IF(LEN(B420)&gt;0,SUM('OBRAČUNANA OSNOVNA PLAČA'!E414:J414),"")</f>
        <v>0</v>
      </c>
      <c r="F420" s="55"/>
      <c r="G420" s="55"/>
      <c r="H420" s="55"/>
      <c r="I420" s="55"/>
      <c r="J420" s="55"/>
      <c r="K420" s="176">
        <f t="shared" si="82"/>
        <v>0</v>
      </c>
      <c r="L420" s="120">
        <f t="shared" si="83"/>
        <v>0</v>
      </c>
      <c r="M420" s="120">
        <f t="shared" si="84"/>
        <v>0</v>
      </c>
      <c r="N420" s="120">
        <f t="shared" si="85"/>
        <v>0</v>
      </c>
      <c r="O420" s="120">
        <f t="shared" si="86"/>
        <v>0</v>
      </c>
      <c r="P420" s="177">
        <f t="shared" si="87"/>
        <v>0</v>
      </c>
      <c r="Q420" s="177">
        <f>IF(LEN(B420)&gt;0,2*'OSNOVNA PLAČA'!E414,"")</f>
        <v>0</v>
      </c>
      <c r="R420" s="178"/>
      <c r="AA420" s="157">
        <f>ROW()</f>
        <v>420</v>
      </c>
      <c r="AB420" s="91" t="e">
        <f t="shared" ca="1" si="69"/>
        <v>#N/A</v>
      </c>
      <c r="AC420" s="91" t="e">
        <f t="shared" ca="1" si="70"/>
        <v>#N/A</v>
      </c>
      <c r="AD420" s="92" t="e">
        <f t="shared" ca="1" si="88"/>
        <v>#N/A</v>
      </c>
      <c r="AE420" s="91" t="e">
        <f t="shared" ca="1" si="89"/>
        <v>#N/A</v>
      </c>
      <c r="AF420" s="92" t="e">
        <f t="shared" ca="1" si="90"/>
        <v>#N/A</v>
      </c>
      <c r="AG420" s="91" t="e">
        <f t="shared" ca="1" si="90"/>
        <v>#N/A</v>
      </c>
      <c r="AH420" s="91" t="e">
        <f t="shared" ca="1" si="91"/>
        <v>#N/A</v>
      </c>
      <c r="AI420" s="93" t="e">
        <f t="shared" ca="1" si="92"/>
        <v>#N/A</v>
      </c>
      <c r="AJ420" s="91" t="e">
        <f t="shared" ca="1" si="56"/>
        <v>#N/A</v>
      </c>
      <c r="AK420" s="91" t="e">
        <f t="shared" ca="1" si="68"/>
        <v>#N/A</v>
      </c>
    </row>
    <row r="421" spans="1:37" ht="25.5" customHeight="1" x14ac:dyDescent="0.25">
      <c r="A421" s="51">
        <f>'OSNOVNA PLAČA'!A415</f>
        <v>406</v>
      </c>
      <c r="B421" s="159" t="str">
        <f>IF(LEN('OSNOVNA PLAČA'!B415)&gt;0,'OSNOVNA PLAČA'!B415,"")</f>
        <v>A406</v>
      </c>
      <c r="C421" s="52">
        <f>IF(LEN(B421)&gt;0,'OSNOVNA PLAČA'!C415,"")</f>
        <v>0</v>
      </c>
      <c r="D421" s="54">
        <f>IF(LEN(B421)&gt;0,'OSNOVNA PLAČA'!D415,"")</f>
        <v>0</v>
      </c>
      <c r="E421" s="175">
        <f>IF(LEN(B421)&gt;0,SUM('OBRAČUNANA OSNOVNA PLAČA'!E415:J415),"")</f>
        <v>0</v>
      </c>
      <c r="F421" s="55"/>
      <c r="G421" s="55"/>
      <c r="H421" s="55"/>
      <c r="I421" s="55"/>
      <c r="J421" s="55"/>
      <c r="K421" s="176">
        <f t="shared" si="82"/>
        <v>0</v>
      </c>
      <c r="L421" s="120">
        <f t="shared" si="83"/>
        <v>0</v>
      </c>
      <c r="M421" s="120">
        <f t="shared" si="84"/>
        <v>0</v>
      </c>
      <c r="N421" s="120">
        <f t="shared" si="85"/>
        <v>0</v>
      </c>
      <c r="O421" s="120">
        <f t="shared" si="86"/>
        <v>0</v>
      </c>
      <c r="P421" s="177">
        <f t="shared" si="87"/>
        <v>0</v>
      </c>
      <c r="Q421" s="177">
        <f>IF(LEN(B421)&gt;0,2*'OSNOVNA PLAČA'!E415,"")</f>
        <v>0</v>
      </c>
      <c r="R421" s="178"/>
      <c r="AA421" s="157">
        <f>ROW()</f>
        <v>421</v>
      </c>
      <c r="AB421" s="91" t="e">
        <f t="shared" ca="1" si="69"/>
        <v>#N/A</v>
      </c>
      <c r="AC421" s="91" t="e">
        <f t="shared" ca="1" si="70"/>
        <v>#N/A</v>
      </c>
      <c r="AD421" s="92" t="e">
        <f t="shared" ca="1" si="88"/>
        <v>#N/A</v>
      </c>
      <c r="AE421" s="91" t="e">
        <f t="shared" ca="1" si="89"/>
        <v>#N/A</v>
      </c>
      <c r="AF421" s="92" t="e">
        <f t="shared" ca="1" si="90"/>
        <v>#N/A</v>
      </c>
      <c r="AG421" s="91" t="e">
        <f t="shared" ca="1" si="90"/>
        <v>#N/A</v>
      </c>
      <c r="AH421" s="91" t="e">
        <f t="shared" ca="1" si="91"/>
        <v>#N/A</v>
      </c>
      <c r="AI421" s="93" t="e">
        <f t="shared" ca="1" si="92"/>
        <v>#N/A</v>
      </c>
      <c r="AJ421" s="91" t="e">
        <f t="shared" ca="1" si="56"/>
        <v>#N/A</v>
      </c>
      <c r="AK421" s="91" t="e">
        <f t="shared" ca="1" si="68"/>
        <v>#N/A</v>
      </c>
    </row>
    <row r="422" spans="1:37" ht="25.5" customHeight="1" x14ac:dyDescent="0.25">
      <c r="A422" s="51">
        <f>'OSNOVNA PLAČA'!A416</f>
        <v>407</v>
      </c>
      <c r="B422" s="159" t="str">
        <f>IF(LEN('OSNOVNA PLAČA'!B416)&gt;0,'OSNOVNA PLAČA'!B416,"")</f>
        <v>A407</v>
      </c>
      <c r="C422" s="52">
        <f>IF(LEN(B422)&gt;0,'OSNOVNA PLAČA'!C416,"")</f>
        <v>0</v>
      </c>
      <c r="D422" s="54">
        <f>IF(LEN(B422)&gt;0,'OSNOVNA PLAČA'!D416,"")</f>
        <v>0</v>
      </c>
      <c r="E422" s="175">
        <f>IF(LEN(B422)&gt;0,SUM('OBRAČUNANA OSNOVNA PLAČA'!E416:J416),"")</f>
        <v>0</v>
      </c>
      <c r="F422" s="55"/>
      <c r="G422" s="55"/>
      <c r="H422" s="55"/>
      <c r="I422" s="55"/>
      <c r="J422" s="55"/>
      <c r="K422" s="176">
        <f t="shared" si="82"/>
        <v>0</v>
      </c>
      <c r="L422" s="120">
        <f t="shared" si="83"/>
        <v>0</v>
      </c>
      <c r="M422" s="120">
        <f t="shared" si="84"/>
        <v>0</v>
      </c>
      <c r="N422" s="120">
        <f t="shared" si="85"/>
        <v>0</v>
      </c>
      <c r="O422" s="120">
        <f t="shared" si="86"/>
        <v>0</v>
      </c>
      <c r="P422" s="177">
        <f t="shared" si="87"/>
        <v>0</v>
      </c>
      <c r="Q422" s="177">
        <f>IF(LEN(B422)&gt;0,2*'OSNOVNA PLAČA'!E416,"")</f>
        <v>0</v>
      </c>
      <c r="R422" s="178"/>
      <c r="AA422" s="157">
        <f>ROW()</f>
        <v>422</v>
      </c>
      <c r="AB422" s="91" t="e">
        <f t="shared" ca="1" si="69"/>
        <v>#N/A</v>
      </c>
      <c r="AC422" s="91" t="e">
        <f t="shared" ca="1" si="70"/>
        <v>#N/A</v>
      </c>
      <c r="AD422" s="92" t="e">
        <f t="shared" ca="1" si="88"/>
        <v>#N/A</v>
      </c>
      <c r="AE422" s="91" t="e">
        <f t="shared" ca="1" si="89"/>
        <v>#N/A</v>
      </c>
      <c r="AF422" s="92" t="e">
        <f t="shared" ca="1" si="90"/>
        <v>#N/A</v>
      </c>
      <c r="AG422" s="91" t="e">
        <f t="shared" ca="1" si="90"/>
        <v>#N/A</v>
      </c>
      <c r="AH422" s="91" t="e">
        <f t="shared" ca="1" si="91"/>
        <v>#N/A</v>
      </c>
      <c r="AI422" s="93" t="e">
        <f t="shared" ca="1" si="92"/>
        <v>#N/A</v>
      </c>
      <c r="AJ422" s="91" t="e">
        <f t="shared" ca="1" si="56"/>
        <v>#N/A</v>
      </c>
      <c r="AK422" s="91" t="e">
        <f t="shared" ca="1" si="68"/>
        <v>#N/A</v>
      </c>
    </row>
    <row r="423" spans="1:37" ht="25.5" customHeight="1" x14ac:dyDescent="0.25">
      <c r="A423" s="51">
        <f>'OSNOVNA PLAČA'!A417</f>
        <v>408</v>
      </c>
      <c r="B423" s="159" t="str">
        <f>IF(LEN('OSNOVNA PLAČA'!B417)&gt;0,'OSNOVNA PLAČA'!B417,"")</f>
        <v>A408</v>
      </c>
      <c r="C423" s="52">
        <f>IF(LEN(B423)&gt;0,'OSNOVNA PLAČA'!C417,"")</f>
        <v>0</v>
      </c>
      <c r="D423" s="54">
        <f>IF(LEN(B423)&gt;0,'OSNOVNA PLAČA'!D417,"")</f>
        <v>0</v>
      </c>
      <c r="E423" s="175">
        <f>IF(LEN(B423)&gt;0,SUM('OBRAČUNANA OSNOVNA PLAČA'!E417:J417),"")</f>
        <v>0</v>
      </c>
      <c r="F423" s="55"/>
      <c r="G423" s="55"/>
      <c r="H423" s="55"/>
      <c r="I423" s="55"/>
      <c r="J423" s="55"/>
      <c r="K423" s="176">
        <f t="shared" si="82"/>
        <v>0</v>
      </c>
      <c r="L423" s="120">
        <f t="shared" si="83"/>
        <v>0</v>
      </c>
      <c r="M423" s="120">
        <f t="shared" si="84"/>
        <v>0</v>
      </c>
      <c r="N423" s="120">
        <f t="shared" si="85"/>
        <v>0</v>
      </c>
      <c r="O423" s="120">
        <f t="shared" si="86"/>
        <v>0</v>
      </c>
      <c r="P423" s="177">
        <f t="shared" si="87"/>
        <v>0</v>
      </c>
      <c r="Q423" s="177">
        <f>IF(LEN(B423)&gt;0,2*'OSNOVNA PLAČA'!E417,"")</f>
        <v>0</v>
      </c>
      <c r="R423" s="178"/>
      <c r="AA423" s="157">
        <f>ROW()</f>
        <v>423</v>
      </c>
      <c r="AB423" s="91" t="e">
        <f t="shared" ca="1" si="69"/>
        <v>#N/A</v>
      </c>
      <c r="AC423" s="91" t="e">
        <f t="shared" ca="1" si="70"/>
        <v>#N/A</v>
      </c>
      <c r="AD423" s="92" t="e">
        <f t="shared" ca="1" si="88"/>
        <v>#N/A</v>
      </c>
      <c r="AE423" s="91" t="e">
        <f t="shared" ca="1" si="89"/>
        <v>#N/A</v>
      </c>
      <c r="AF423" s="92" t="e">
        <f t="shared" ca="1" si="90"/>
        <v>#N/A</v>
      </c>
      <c r="AG423" s="91" t="e">
        <f t="shared" ca="1" si="90"/>
        <v>#N/A</v>
      </c>
      <c r="AH423" s="91" t="e">
        <f t="shared" ca="1" si="91"/>
        <v>#N/A</v>
      </c>
      <c r="AI423" s="93" t="e">
        <f t="shared" ca="1" si="92"/>
        <v>#N/A</v>
      </c>
      <c r="AJ423" s="91" t="e">
        <f t="shared" ca="1" si="56"/>
        <v>#N/A</v>
      </c>
      <c r="AK423" s="91" t="e">
        <f t="shared" ca="1" si="68"/>
        <v>#N/A</v>
      </c>
    </row>
    <row r="424" spans="1:37" ht="25.5" customHeight="1" x14ac:dyDescent="0.25">
      <c r="A424" s="51">
        <f>'OSNOVNA PLAČA'!A418</f>
        <v>409</v>
      </c>
      <c r="B424" s="159" t="str">
        <f>IF(LEN('OSNOVNA PLAČA'!B418)&gt;0,'OSNOVNA PLAČA'!B418,"")</f>
        <v>A409</v>
      </c>
      <c r="C424" s="52">
        <f>IF(LEN(B424)&gt;0,'OSNOVNA PLAČA'!C418,"")</f>
        <v>0</v>
      </c>
      <c r="D424" s="54">
        <f>IF(LEN(B424)&gt;0,'OSNOVNA PLAČA'!D418,"")</f>
        <v>0</v>
      </c>
      <c r="E424" s="175">
        <f>IF(LEN(B424)&gt;0,SUM('OBRAČUNANA OSNOVNA PLAČA'!E418:J418),"")</f>
        <v>0</v>
      </c>
      <c r="F424" s="55"/>
      <c r="G424" s="55"/>
      <c r="H424" s="55"/>
      <c r="I424" s="55"/>
      <c r="J424" s="55"/>
      <c r="K424" s="176">
        <f t="shared" si="82"/>
        <v>0</v>
      </c>
      <c r="L424" s="120">
        <f t="shared" si="83"/>
        <v>0</v>
      </c>
      <c r="M424" s="120">
        <f t="shared" si="84"/>
        <v>0</v>
      </c>
      <c r="N424" s="120">
        <f t="shared" si="85"/>
        <v>0</v>
      </c>
      <c r="O424" s="120">
        <f t="shared" si="86"/>
        <v>0</v>
      </c>
      <c r="P424" s="177">
        <f t="shared" si="87"/>
        <v>0</v>
      </c>
      <c r="Q424" s="177">
        <f>IF(LEN(B424)&gt;0,2*'OSNOVNA PLAČA'!E418,"")</f>
        <v>0</v>
      </c>
      <c r="R424" s="178"/>
      <c r="AA424" s="157">
        <f>ROW()</f>
        <v>424</v>
      </c>
      <c r="AB424" s="91" t="e">
        <f t="shared" ca="1" si="69"/>
        <v>#N/A</v>
      </c>
      <c r="AC424" s="91" t="e">
        <f t="shared" ca="1" si="70"/>
        <v>#N/A</v>
      </c>
      <c r="AD424" s="92" t="e">
        <f t="shared" ca="1" si="88"/>
        <v>#N/A</v>
      </c>
      <c r="AE424" s="91" t="e">
        <f t="shared" ca="1" si="89"/>
        <v>#N/A</v>
      </c>
      <c r="AF424" s="92" t="e">
        <f t="shared" ca="1" si="90"/>
        <v>#N/A</v>
      </c>
      <c r="AG424" s="91" t="e">
        <f t="shared" ca="1" si="90"/>
        <v>#N/A</v>
      </c>
      <c r="AH424" s="91" t="e">
        <f t="shared" ca="1" si="91"/>
        <v>#N/A</v>
      </c>
      <c r="AI424" s="93" t="e">
        <f t="shared" ca="1" si="92"/>
        <v>#N/A</v>
      </c>
      <c r="AJ424" s="91" t="e">
        <f t="shared" ca="1" si="56"/>
        <v>#N/A</v>
      </c>
      <c r="AK424" s="91" t="e">
        <f t="shared" ca="1" si="68"/>
        <v>#N/A</v>
      </c>
    </row>
    <row r="425" spans="1:37" ht="25.5" customHeight="1" x14ac:dyDescent="0.25">
      <c r="A425" s="51">
        <f>'OSNOVNA PLAČA'!A419</f>
        <v>410</v>
      </c>
      <c r="B425" s="159" t="str">
        <f>IF(LEN('OSNOVNA PLAČA'!B419)&gt;0,'OSNOVNA PLAČA'!B419,"")</f>
        <v>A410</v>
      </c>
      <c r="C425" s="52">
        <f>IF(LEN(B425)&gt;0,'OSNOVNA PLAČA'!C419,"")</f>
        <v>0</v>
      </c>
      <c r="D425" s="54">
        <f>IF(LEN(B425)&gt;0,'OSNOVNA PLAČA'!D419,"")</f>
        <v>0</v>
      </c>
      <c r="E425" s="175">
        <f>IF(LEN(B425)&gt;0,SUM('OBRAČUNANA OSNOVNA PLAČA'!E419:J419),"")</f>
        <v>0</v>
      </c>
      <c r="F425" s="55"/>
      <c r="G425" s="55"/>
      <c r="H425" s="55"/>
      <c r="I425" s="55"/>
      <c r="J425" s="55"/>
      <c r="K425" s="176">
        <f t="shared" si="82"/>
        <v>0</v>
      </c>
      <c r="L425" s="120">
        <f t="shared" si="83"/>
        <v>0</v>
      </c>
      <c r="M425" s="120">
        <f t="shared" si="84"/>
        <v>0</v>
      </c>
      <c r="N425" s="120">
        <f t="shared" si="85"/>
        <v>0</v>
      </c>
      <c r="O425" s="120">
        <f t="shared" si="86"/>
        <v>0</v>
      </c>
      <c r="P425" s="177">
        <f t="shared" si="87"/>
        <v>0</v>
      </c>
      <c r="Q425" s="177">
        <f>IF(LEN(B425)&gt;0,2*'OSNOVNA PLAČA'!E419,"")</f>
        <v>0</v>
      </c>
      <c r="R425" s="178"/>
      <c r="AA425" s="157">
        <f>ROW()</f>
        <v>425</v>
      </c>
      <c r="AB425" s="91" t="e">
        <f t="shared" ca="1" si="69"/>
        <v>#N/A</v>
      </c>
      <c r="AC425" s="91" t="e">
        <f t="shared" ca="1" si="70"/>
        <v>#N/A</v>
      </c>
      <c r="AD425" s="92" t="e">
        <f t="shared" ca="1" si="88"/>
        <v>#N/A</v>
      </c>
      <c r="AE425" s="91" t="e">
        <f t="shared" ca="1" si="89"/>
        <v>#N/A</v>
      </c>
      <c r="AF425" s="92" t="e">
        <f t="shared" ca="1" si="90"/>
        <v>#N/A</v>
      </c>
      <c r="AG425" s="91" t="e">
        <f t="shared" ca="1" si="90"/>
        <v>#N/A</v>
      </c>
      <c r="AH425" s="91" t="e">
        <f t="shared" ca="1" si="91"/>
        <v>#N/A</v>
      </c>
      <c r="AI425" s="93" t="e">
        <f t="shared" ca="1" si="92"/>
        <v>#N/A</v>
      </c>
      <c r="AJ425" s="91" t="e">
        <f t="shared" ca="1" si="56"/>
        <v>#N/A</v>
      </c>
      <c r="AK425" s="91" t="e">
        <f t="shared" ca="1" si="68"/>
        <v>#N/A</v>
      </c>
    </row>
    <row r="426" spans="1:37" ht="25.5" customHeight="1" x14ac:dyDescent="0.25">
      <c r="A426" s="51">
        <f>'OSNOVNA PLAČA'!A420</f>
        <v>411</v>
      </c>
      <c r="B426" s="159" t="str">
        <f>IF(LEN('OSNOVNA PLAČA'!B420)&gt;0,'OSNOVNA PLAČA'!B420,"")</f>
        <v>A411</v>
      </c>
      <c r="C426" s="52">
        <f>IF(LEN(B426)&gt;0,'OSNOVNA PLAČA'!C420,"")</f>
        <v>0</v>
      </c>
      <c r="D426" s="54">
        <f>IF(LEN(B426)&gt;0,'OSNOVNA PLAČA'!D420,"")</f>
        <v>0</v>
      </c>
      <c r="E426" s="175">
        <f>IF(LEN(B426)&gt;0,SUM('OBRAČUNANA OSNOVNA PLAČA'!E420:J420),"")</f>
        <v>0</v>
      </c>
      <c r="F426" s="55"/>
      <c r="G426" s="55"/>
      <c r="H426" s="55"/>
      <c r="I426" s="55"/>
      <c r="J426" s="55"/>
      <c r="K426" s="176">
        <f t="shared" si="82"/>
        <v>0</v>
      </c>
      <c r="L426" s="120">
        <f t="shared" si="83"/>
        <v>0</v>
      </c>
      <c r="M426" s="120">
        <f t="shared" si="84"/>
        <v>0</v>
      </c>
      <c r="N426" s="120">
        <f t="shared" si="85"/>
        <v>0</v>
      </c>
      <c r="O426" s="120">
        <f t="shared" si="86"/>
        <v>0</v>
      </c>
      <c r="P426" s="177">
        <f t="shared" si="87"/>
        <v>0</v>
      </c>
      <c r="Q426" s="177">
        <f>IF(LEN(B426)&gt;0,2*'OSNOVNA PLAČA'!E420,"")</f>
        <v>0</v>
      </c>
      <c r="R426" s="178"/>
      <c r="AA426" s="157">
        <f>ROW()</f>
        <v>426</v>
      </c>
      <c r="AB426" s="91" t="e">
        <f t="shared" ca="1" si="69"/>
        <v>#N/A</v>
      </c>
      <c r="AC426" s="91" t="e">
        <f t="shared" ca="1" si="70"/>
        <v>#N/A</v>
      </c>
      <c r="AD426" s="92" t="e">
        <f t="shared" ca="1" si="88"/>
        <v>#N/A</v>
      </c>
      <c r="AE426" s="91" t="e">
        <f t="shared" ca="1" si="89"/>
        <v>#N/A</v>
      </c>
      <c r="AF426" s="92" t="e">
        <f t="shared" ca="1" si="90"/>
        <v>#N/A</v>
      </c>
      <c r="AG426" s="91" t="e">
        <f t="shared" ca="1" si="90"/>
        <v>#N/A</v>
      </c>
      <c r="AH426" s="91" t="e">
        <f t="shared" ca="1" si="91"/>
        <v>#N/A</v>
      </c>
      <c r="AI426" s="93" t="e">
        <f t="shared" ca="1" si="92"/>
        <v>#N/A</v>
      </c>
      <c r="AJ426" s="91" t="e">
        <f t="shared" ca="1" si="56"/>
        <v>#N/A</v>
      </c>
      <c r="AK426" s="91" t="e">
        <f t="shared" ca="1" si="68"/>
        <v>#N/A</v>
      </c>
    </row>
    <row r="427" spans="1:37" ht="25.5" customHeight="1" x14ac:dyDescent="0.25">
      <c r="A427" s="51">
        <f>'OSNOVNA PLAČA'!A421</f>
        <v>412</v>
      </c>
      <c r="B427" s="159" t="str">
        <f>IF(LEN('OSNOVNA PLAČA'!B421)&gt;0,'OSNOVNA PLAČA'!B421,"")</f>
        <v>A412</v>
      </c>
      <c r="C427" s="52">
        <f>IF(LEN(B427)&gt;0,'OSNOVNA PLAČA'!C421,"")</f>
        <v>0</v>
      </c>
      <c r="D427" s="54">
        <f>IF(LEN(B427)&gt;0,'OSNOVNA PLAČA'!D421,"")</f>
        <v>0</v>
      </c>
      <c r="E427" s="175">
        <f>IF(LEN(B427)&gt;0,SUM('OBRAČUNANA OSNOVNA PLAČA'!E421:J421),"")</f>
        <v>0</v>
      </c>
      <c r="F427" s="55"/>
      <c r="G427" s="55"/>
      <c r="H427" s="55"/>
      <c r="I427" s="55"/>
      <c r="J427" s="55"/>
      <c r="K427" s="176">
        <f t="shared" si="82"/>
        <v>0</v>
      </c>
      <c r="L427" s="120">
        <f t="shared" si="83"/>
        <v>0</v>
      </c>
      <c r="M427" s="120">
        <f t="shared" si="84"/>
        <v>0</v>
      </c>
      <c r="N427" s="120">
        <f t="shared" si="85"/>
        <v>0</v>
      </c>
      <c r="O427" s="120">
        <f t="shared" si="86"/>
        <v>0</v>
      </c>
      <c r="P427" s="177">
        <f t="shared" si="87"/>
        <v>0</v>
      </c>
      <c r="Q427" s="177">
        <f>IF(LEN(B427)&gt;0,2*'OSNOVNA PLAČA'!E421,"")</f>
        <v>0</v>
      </c>
      <c r="R427" s="178"/>
      <c r="AA427" s="157">
        <f>ROW()</f>
        <v>427</v>
      </c>
      <c r="AB427" s="91" t="e">
        <f t="shared" ca="1" si="69"/>
        <v>#N/A</v>
      </c>
      <c r="AC427" s="91" t="e">
        <f t="shared" ca="1" si="70"/>
        <v>#N/A</v>
      </c>
      <c r="AD427" s="92" t="e">
        <f t="shared" ca="1" si="88"/>
        <v>#N/A</v>
      </c>
      <c r="AE427" s="91" t="e">
        <f t="shared" ca="1" si="89"/>
        <v>#N/A</v>
      </c>
      <c r="AF427" s="92" t="e">
        <f t="shared" ca="1" si="90"/>
        <v>#N/A</v>
      </c>
      <c r="AG427" s="91" t="e">
        <f t="shared" ca="1" si="90"/>
        <v>#N/A</v>
      </c>
      <c r="AH427" s="91" t="e">
        <f t="shared" ca="1" si="91"/>
        <v>#N/A</v>
      </c>
      <c r="AI427" s="93" t="e">
        <f t="shared" ca="1" si="92"/>
        <v>#N/A</v>
      </c>
      <c r="AJ427" s="91" t="e">
        <f t="shared" ca="1" si="56"/>
        <v>#N/A</v>
      </c>
      <c r="AK427" s="91" t="e">
        <f t="shared" ca="1" si="68"/>
        <v>#N/A</v>
      </c>
    </row>
    <row r="428" spans="1:37" ht="25.5" customHeight="1" x14ac:dyDescent="0.25">
      <c r="A428" s="51">
        <f>'OSNOVNA PLAČA'!A422</f>
        <v>413</v>
      </c>
      <c r="B428" s="159" t="str">
        <f>IF(LEN('OSNOVNA PLAČA'!B422)&gt;0,'OSNOVNA PLAČA'!B422,"")</f>
        <v>A413</v>
      </c>
      <c r="C428" s="52">
        <f>IF(LEN(B428)&gt;0,'OSNOVNA PLAČA'!C422,"")</f>
        <v>0</v>
      </c>
      <c r="D428" s="54">
        <f>IF(LEN(B428)&gt;0,'OSNOVNA PLAČA'!D422,"")</f>
        <v>0</v>
      </c>
      <c r="E428" s="175">
        <f>IF(LEN(B428)&gt;0,SUM('OBRAČUNANA OSNOVNA PLAČA'!E422:J422),"")</f>
        <v>0</v>
      </c>
      <c r="F428" s="55"/>
      <c r="G428" s="55"/>
      <c r="H428" s="55"/>
      <c r="I428" s="55"/>
      <c r="J428" s="55"/>
      <c r="K428" s="176">
        <f t="shared" si="82"/>
        <v>0</v>
      </c>
      <c r="L428" s="120">
        <f t="shared" si="83"/>
        <v>0</v>
      </c>
      <c r="M428" s="120">
        <f t="shared" si="84"/>
        <v>0</v>
      </c>
      <c r="N428" s="120">
        <f t="shared" si="85"/>
        <v>0</v>
      </c>
      <c r="O428" s="120">
        <f t="shared" si="86"/>
        <v>0</v>
      </c>
      <c r="P428" s="177">
        <f t="shared" si="87"/>
        <v>0</v>
      </c>
      <c r="Q428" s="177">
        <f>IF(LEN(B428)&gt;0,2*'OSNOVNA PLAČA'!E422,"")</f>
        <v>0</v>
      </c>
      <c r="R428" s="178"/>
      <c r="AA428" s="157">
        <f>ROW()</f>
        <v>428</v>
      </c>
      <c r="AB428" s="91" t="e">
        <f t="shared" ca="1" si="69"/>
        <v>#N/A</v>
      </c>
      <c r="AC428" s="91" t="e">
        <f t="shared" ca="1" si="70"/>
        <v>#N/A</v>
      </c>
      <c r="AD428" s="92" t="e">
        <f t="shared" ca="1" si="88"/>
        <v>#N/A</v>
      </c>
      <c r="AE428" s="91" t="e">
        <f t="shared" ca="1" si="89"/>
        <v>#N/A</v>
      </c>
      <c r="AF428" s="92" t="e">
        <f t="shared" ca="1" si="90"/>
        <v>#N/A</v>
      </c>
      <c r="AG428" s="91" t="e">
        <f t="shared" ca="1" si="90"/>
        <v>#N/A</v>
      </c>
      <c r="AH428" s="91" t="e">
        <f t="shared" ca="1" si="91"/>
        <v>#N/A</v>
      </c>
      <c r="AI428" s="93" t="e">
        <f t="shared" ca="1" si="92"/>
        <v>#N/A</v>
      </c>
      <c r="AJ428" s="91" t="e">
        <f t="shared" ca="1" si="56"/>
        <v>#N/A</v>
      </c>
      <c r="AK428" s="91" t="e">
        <f t="shared" ca="1" si="68"/>
        <v>#N/A</v>
      </c>
    </row>
    <row r="429" spans="1:37" ht="25.5" customHeight="1" x14ac:dyDescent="0.25">
      <c r="A429" s="51">
        <f>'OSNOVNA PLAČA'!A423</f>
        <v>414</v>
      </c>
      <c r="B429" s="159" t="str">
        <f>IF(LEN('OSNOVNA PLAČA'!B423)&gt;0,'OSNOVNA PLAČA'!B423,"")</f>
        <v>A414</v>
      </c>
      <c r="C429" s="52">
        <f>IF(LEN(B429)&gt;0,'OSNOVNA PLAČA'!C423,"")</f>
        <v>0</v>
      </c>
      <c r="D429" s="54">
        <f>IF(LEN(B429)&gt;0,'OSNOVNA PLAČA'!D423,"")</f>
        <v>0</v>
      </c>
      <c r="E429" s="175">
        <f>IF(LEN(B429)&gt;0,SUM('OBRAČUNANA OSNOVNA PLAČA'!E423:J423),"")</f>
        <v>0</v>
      </c>
      <c r="F429" s="55"/>
      <c r="G429" s="55"/>
      <c r="H429" s="55"/>
      <c r="I429" s="55"/>
      <c r="J429" s="55"/>
      <c r="K429" s="176">
        <f t="shared" si="82"/>
        <v>0</v>
      </c>
      <c r="L429" s="120">
        <f t="shared" si="83"/>
        <v>0</v>
      </c>
      <c r="M429" s="120">
        <f t="shared" si="84"/>
        <v>0</v>
      </c>
      <c r="N429" s="120">
        <f t="shared" si="85"/>
        <v>0</v>
      </c>
      <c r="O429" s="120">
        <f t="shared" si="86"/>
        <v>0</v>
      </c>
      <c r="P429" s="177">
        <f t="shared" si="87"/>
        <v>0</v>
      </c>
      <c r="Q429" s="177">
        <f>IF(LEN(B429)&gt;0,2*'OSNOVNA PLAČA'!E423,"")</f>
        <v>0</v>
      </c>
      <c r="R429" s="178"/>
      <c r="AA429" s="157">
        <f>ROW()</f>
        <v>429</v>
      </c>
      <c r="AB429" s="91" t="e">
        <f t="shared" ca="1" si="69"/>
        <v>#N/A</v>
      </c>
      <c r="AC429" s="91" t="e">
        <f t="shared" ca="1" si="70"/>
        <v>#N/A</v>
      </c>
      <c r="AD429" s="92" t="e">
        <f t="shared" ca="1" si="88"/>
        <v>#N/A</v>
      </c>
      <c r="AE429" s="91" t="e">
        <f t="shared" ca="1" si="89"/>
        <v>#N/A</v>
      </c>
      <c r="AF429" s="92" t="e">
        <f t="shared" ca="1" si="90"/>
        <v>#N/A</v>
      </c>
      <c r="AG429" s="91" t="e">
        <f t="shared" ca="1" si="90"/>
        <v>#N/A</v>
      </c>
      <c r="AH429" s="91" t="e">
        <f t="shared" ca="1" si="91"/>
        <v>#N/A</v>
      </c>
      <c r="AI429" s="93" t="e">
        <f t="shared" ca="1" si="92"/>
        <v>#N/A</v>
      </c>
      <c r="AJ429" s="91" t="e">
        <f t="shared" ca="1" si="56"/>
        <v>#N/A</v>
      </c>
      <c r="AK429" s="91" t="e">
        <f t="shared" ca="1" si="68"/>
        <v>#N/A</v>
      </c>
    </row>
    <row r="430" spans="1:37" ht="25.5" customHeight="1" x14ac:dyDescent="0.25">
      <c r="A430" s="51">
        <f>'OSNOVNA PLAČA'!A424</f>
        <v>415</v>
      </c>
      <c r="B430" s="159" t="str">
        <f>IF(LEN('OSNOVNA PLAČA'!B424)&gt;0,'OSNOVNA PLAČA'!B424,"")</f>
        <v>A415</v>
      </c>
      <c r="C430" s="52">
        <f>IF(LEN(B430)&gt;0,'OSNOVNA PLAČA'!C424,"")</f>
        <v>0</v>
      </c>
      <c r="D430" s="54">
        <f>IF(LEN(B430)&gt;0,'OSNOVNA PLAČA'!D424,"")</f>
        <v>0</v>
      </c>
      <c r="E430" s="175">
        <f>IF(LEN(B430)&gt;0,SUM('OBRAČUNANA OSNOVNA PLAČA'!E424:J424),"")</f>
        <v>0</v>
      </c>
      <c r="F430" s="55"/>
      <c r="G430" s="55"/>
      <c r="H430" s="55"/>
      <c r="I430" s="55"/>
      <c r="J430" s="55"/>
      <c r="K430" s="176">
        <f t="shared" si="82"/>
        <v>0</v>
      </c>
      <c r="L430" s="120">
        <f t="shared" si="83"/>
        <v>0</v>
      </c>
      <c r="M430" s="120">
        <f t="shared" si="84"/>
        <v>0</v>
      </c>
      <c r="N430" s="120">
        <f t="shared" si="85"/>
        <v>0</v>
      </c>
      <c r="O430" s="120">
        <f t="shared" si="86"/>
        <v>0</v>
      </c>
      <c r="P430" s="177">
        <f t="shared" si="87"/>
        <v>0</v>
      </c>
      <c r="Q430" s="177">
        <f>IF(LEN(B430)&gt;0,2*'OSNOVNA PLAČA'!E424,"")</f>
        <v>0</v>
      </c>
      <c r="R430" s="178"/>
      <c r="AA430" s="157">
        <f>ROW()</f>
        <v>430</v>
      </c>
      <c r="AB430" s="91" t="e">
        <f t="shared" ca="1" si="69"/>
        <v>#N/A</v>
      </c>
      <c r="AC430" s="91" t="e">
        <f t="shared" ca="1" si="70"/>
        <v>#N/A</v>
      </c>
      <c r="AD430" s="92" t="e">
        <f t="shared" ca="1" si="88"/>
        <v>#N/A</v>
      </c>
      <c r="AE430" s="91" t="e">
        <f t="shared" ca="1" si="89"/>
        <v>#N/A</v>
      </c>
      <c r="AF430" s="92" t="e">
        <f t="shared" ca="1" si="90"/>
        <v>#N/A</v>
      </c>
      <c r="AG430" s="91" t="e">
        <f t="shared" ca="1" si="90"/>
        <v>#N/A</v>
      </c>
      <c r="AH430" s="91" t="e">
        <f t="shared" ca="1" si="91"/>
        <v>#N/A</v>
      </c>
      <c r="AI430" s="93" t="e">
        <f t="shared" ca="1" si="92"/>
        <v>#N/A</v>
      </c>
      <c r="AJ430" s="91" t="e">
        <f t="shared" ca="1" si="56"/>
        <v>#N/A</v>
      </c>
      <c r="AK430" s="91" t="e">
        <f t="shared" ca="1" si="68"/>
        <v>#N/A</v>
      </c>
    </row>
    <row r="431" spans="1:37" ht="25.5" customHeight="1" x14ac:dyDescent="0.25">
      <c r="A431" s="51">
        <f>'OSNOVNA PLAČA'!A425</f>
        <v>416</v>
      </c>
      <c r="B431" s="159" t="str">
        <f>IF(LEN('OSNOVNA PLAČA'!B425)&gt;0,'OSNOVNA PLAČA'!B425,"")</f>
        <v>A416</v>
      </c>
      <c r="C431" s="52">
        <f>IF(LEN(B431)&gt;0,'OSNOVNA PLAČA'!C425,"")</f>
        <v>0</v>
      </c>
      <c r="D431" s="54">
        <f>IF(LEN(B431)&gt;0,'OSNOVNA PLAČA'!D425,"")</f>
        <v>0</v>
      </c>
      <c r="E431" s="175">
        <f>IF(LEN(B431)&gt;0,SUM('OBRAČUNANA OSNOVNA PLAČA'!E425:J425),"")</f>
        <v>0</v>
      </c>
      <c r="F431" s="55"/>
      <c r="G431" s="55"/>
      <c r="H431" s="55"/>
      <c r="I431" s="55"/>
      <c r="J431" s="55"/>
      <c r="K431" s="176">
        <f t="shared" si="82"/>
        <v>0</v>
      </c>
      <c r="L431" s="120">
        <f t="shared" si="83"/>
        <v>0</v>
      </c>
      <c r="M431" s="120">
        <f t="shared" si="84"/>
        <v>0</v>
      </c>
      <c r="N431" s="120">
        <f t="shared" si="85"/>
        <v>0</v>
      </c>
      <c r="O431" s="120">
        <f t="shared" si="86"/>
        <v>0</v>
      </c>
      <c r="P431" s="177">
        <f t="shared" si="87"/>
        <v>0</v>
      </c>
      <c r="Q431" s="177">
        <f>IF(LEN(B431)&gt;0,2*'OSNOVNA PLAČA'!E425,"")</f>
        <v>0</v>
      </c>
      <c r="R431" s="178"/>
      <c r="AA431" s="157">
        <f>ROW()</f>
        <v>431</v>
      </c>
      <c r="AB431" s="91" t="e">
        <f t="shared" ca="1" si="69"/>
        <v>#N/A</v>
      </c>
      <c r="AC431" s="91" t="e">
        <f t="shared" ca="1" si="70"/>
        <v>#N/A</v>
      </c>
      <c r="AD431" s="92" t="e">
        <f t="shared" ca="1" si="88"/>
        <v>#N/A</v>
      </c>
      <c r="AE431" s="91" t="e">
        <f t="shared" ca="1" si="89"/>
        <v>#N/A</v>
      </c>
      <c r="AF431" s="92" t="e">
        <f t="shared" ca="1" si="90"/>
        <v>#N/A</v>
      </c>
      <c r="AG431" s="91" t="e">
        <f t="shared" ca="1" si="90"/>
        <v>#N/A</v>
      </c>
      <c r="AH431" s="91" t="e">
        <f t="shared" ca="1" si="91"/>
        <v>#N/A</v>
      </c>
      <c r="AI431" s="93" t="e">
        <f t="shared" ca="1" si="92"/>
        <v>#N/A</v>
      </c>
      <c r="AJ431" s="91" t="e">
        <f t="shared" ca="1" si="56"/>
        <v>#N/A</v>
      </c>
      <c r="AK431" s="91" t="e">
        <f t="shared" ca="1" si="68"/>
        <v>#N/A</v>
      </c>
    </row>
    <row r="432" spans="1:37" ht="25.5" customHeight="1" x14ac:dyDescent="0.25">
      <c r="A432" s="51">
        <f>'OSNOVNA PLAČA'!A426</f>
        <v>417</v>
      </c>
      <c r="B432" s="159" t="str">
        <f>IF(LEN('OSNOVNA PLAČA'!B426)&gt;0,'OSNOVNA PLAČA'!B426,"")</f>
        <v>A417</v>
      </c>
      <c r="C432" s="52">
        <f>IF(LEN(B432)&gt;0,'OSNOVNA PLAČA'!C426,"")</f>
        <v>0</v>
      </c>
      <c r="D432" s="54">
        <f>IF(LEN(B432)&gt;0,'OSNOVNA PLAČA'!D426,"")</f>
        <v>0</v>
      </c>
      <c r="E432" s="175">
        <f>IF(LEN(B432)&gt;0,SUM('OBRAČUNANA OSNOVNA PLAČA'!E426:J426),"")</f>
        <v>0</v>
      </c>
      <c r="F432" s="55"/>
      <c r="G432" s="55"/>
      <c r="H432" s="55"/>
      <c r="I432" s="55"/>
      <c r="J432" s="55"/>
      <c r="K432" s="176">
        <f t="shared" si="82"/>
        <v>0</v>
      </c>
      <c r="L432" s="120">
        <f t="shared" si="83"/>
        <v>0</v>
      </c>
      <c r="M432" s="120">
        <f t="shared" si="84"/>
        <v>0</v>
      </c>
      <c r="N432" s="120">
        <f t="shared" si="85"/>
        <v>0</v>
      </c>
      <c r="O432" s="120">
        <f t="shared" si="86"/>
        <v>0</v>
      </c>
      <c r="P432" s="177">
        <f t="shared" si="87"/>
        <v>0</v>
      </c>
      <c r="Q432" s="177">
        <f>IF(LEN(B432)&gt;0,2*'OSNOVNA PLAČA'!E426,"")</f>
        <v>0</v>
      </c>
      <c r="R432" s="178"/>
      <c r="AA432" s="157">
        <f>ROW()</f>
        <v>432</v>
      </c>
      <c r="AB432" s="91" t="e">
        <f t="shared" ca="1" si="69"/>
        <v>#N/A</v>
      </c>
      <c r="AC432" s="91" t="e">
        <f t="shared" ca="1" si="70"/>
        <v>#N/A</v>
      </c>
      <c r="AD432" s="92" t="e">
        <f t="shared" ca="1" si="88"/>
        <v>#N/A</v>
      </c>
      <c r="AE432" s="91" t="e">
        <f t="shared" ca="1" si="89"/>
        <v>#N/A</v>
      </c>
      <c r="AF432" s="92" t="e">
        <f t="shared" ca="1" si="90"/>
        <v>#N/A</v>
      </c>
      <c r="AG432" s="91" t="e">
        <f t="shared" ca="1" si="90"/>
        <v>#N/A</v>
      </c>
      <c r="AH432" s="91" t="e">
        <f t="shared" ca="1" si="91"/>
        <v>#N/A</v>
      </c>
      <c r="AI432" s="93" t="e">
        <f t="shared" ca="1" si="92"/>
        <v>#N/A</v>
      </c>
      <c r="AJ432" s="91" t="e">
        <f t="shared" ca="1" si="56"/>
        <v>#N/A</v>
      </c>
      <c r="AK432" s="91" t="e">
        <f t="shared" ca="1" si="68"/>
        <v>#N/A</v>
      </c>
    </row>
    <row r="433" spans="1:37" ht="25.5" customHeight="1" x14ac:dyDescent="0.25">
      <c r="A433" s="51">
        <f>'OSNOVNA PLAČA'!A427</f>
        <v>418</v>
      </c>
      <c r="B433" s="159" t="str">
        <f>IF(LEN('OSNOVNA PLAČA'!B427)&gt;0,'OSNOVNA PLAČA'!B427,"")</f>
        <v>A418</v>
      </c>
      <c r="C433" s="52">
        <f>IF(LEN(B433)&gt;0,'OSNOVNA PLAČA'!C427,"")</f>
        <v>0</v>
      </c>
      <c r="D433" s="54">
        <f>IF(LEN(B433)&gt;0,'OSNOVNA PLAČA'!D427,"")</f>
        <v>0</v>
      </c>
      <c r="E433" s="175">
        <f>IF(LEN(B433)&gt;0,SUM('OBRAČUNANA OSNOVNA PLAČA'!E427:J427),"")</f>
        <v>0</v>
      </c>
      <c r="F433" s="55"/>
      <c r="G433" s="55"/>
      <c r="H433" s="55"/>
      <c r="I433" s="55"/>
      <c r="J433" s="55"/>
      <c r="K433" s="176">
        <f t="shared" si="82"/>
        <v>0</v>
      </c>
      <c r="L433" s="120">
        <f t="shared" si="83"/>
        <v>0</v>
      </c>
      <c r="M433" s="120">
        <f t="shared" si="84"/>
        <v>0</v>
      </c>
      <c r="N433" s="120">
        <f t="shared" si="85"/>
        <v>0</v>
      </c>
      <c r="O433" s="120">
        <f t="shared" si="86"/>
        <v>0</v>
      </c>
      <c r="P433" s="177">
        <f t="shared" si="87"/>
        <v>0</v>
      </c>
      <c r="Q433" s="177">
        <f>IF(LEN(B433)&gt;0,2*'OSNOVNA PLAČA'!E427,"")</f>
        <v>0</v>
      </c>
      <c r="R433" s="178"/>
      <c r="AA433" s="157">
        <f>ROW()</f>
        <v>433</v>
      </c>
      <c r="AB433" s="91" t="e">
        <f t="shared" ca="1" si="69"/>
        <v>#N/A</v>
      </c>
      <c r="AC433" s="91" t="e">
        <f t="shared" ca="1" si="70"/>
        <v>#N/A</v>
      </c>
      <c r="AD433" s="92" t="e">
        <f t="shared" ca="1" si="88"/>
        <v>#N/A</v>
      </c>
      <c r="AE433" s="91" t="e">
        <f t="shared" ca="1" si="89"/>
        <v>#N/A</v>
      </c>
      <c r="AF433" s="92" t="e">
        <f t="shared" ca="1" si="90"/>
        <v>#N/A</v>
      </c>
      <c r="AG433" s="91" t="e">
        <f t="shared" ca="1" si="90"/>
        <v>#N/A</v>
      </c>
      <c r="AH433" s="91" t="e">
        <f t="shared" ca="1" si="91"/>
        <v>#N/A</v>
      </c>
      <c r="AI433" s="93" t="e">
        <f t="shared" ca="1" si="92"/>
        <v>#N/A</v>
      </c>
      <c r="AJ433" s="91" t="e">
        <f t="shared" ca="1" si="56"/>
        <v>#N/A</v>
      </c>
      <c r="AK433" s="91" t="e">
        <f t="shared" ca="1" si="68"/>
        <v>#N/A</v>
      </c>
    </row>
    <row r="434" spans="1:37" ht="25.5" customHeight="1" x14ac:dyDescent="0.25">
      <c r="A434" s="51">
        <f>'OSNOVNA PLAČA'!A428</f>
        <v>419</v>
      </c>
      <c r="B434" s="159" t="str">
        <f>IF(LEN('OSNOVNA PLAČA'!B428)&gt;0,'OSNOVNA PLAČA'!B428,"")</f>
        <v>A419</v>
      </c>
      <c r="C434" s="52">
        <f>IF(LEN(B434)&gt;0,'OSNOVNA PLAČA'!C428,"")</f>
        <v>0</v>
      </c>
      <c r="D434" s="54">
        <f>IF(LEN(B434)&gt;0,'OSNOVNA PLAČA'!D428,"")</f>
        <v>0</v>
      </c>
      <c r="E434" s="175">
        <f>IF(LEN(B434)&gt;0,SUM('OBRAČUNANA OSNOVNA PLAČA'!E428:J428),"")</f>
        <v>0</v>
      </c>
      <c r="F434" s="55"/>
      <c r="G434" s="55"/>
      <c r="H434" s="55"/>
      <c r="I434" s="55"/>
      <c r="J434" s="55"/>
      <c r="K434" s="176">
        <f t="shared" si="82"/>
        <v>0</v>
      </c>
      <c r="L434" s="120">
        <f t="shared" si="83"/>
        <v>0</v>
      </c>
      <c r="M434" s="120">
        <f t="shared" si="84"/>
        <v>0</v>
      </c>
      <c r="N434" s="120">
        <f t="shared" si="85"/>
        <v>0</v>
      </c>
      <c r="O434" s="120">
        <f t="shared" si="86"/>
        <v>0</v>
      </c>
      <c r="P434" s="177">
        <f t="shared" si="87"/>
        <v>0</v>
      </c>
      <c r="Q434" s="177">
        <f>IF(LEN(B434)&gt;0,2*'OSNOVNA PLAČA'!E428,"")</f>
        <v>0</v>
      </c>
      <c r="R434" s="178"/>
      <c r="AA434" s="157">
        <f>ROW()</f>
        <v>434</v>
      </c>
      <c r="AB434" s="91" t="e">
        <f t="shared" ca="1" si="69"/>
        <v>#N/A</v>
      </c>
      <c r="AC434" s="91" t="e">
        <f t="shared" ca="1" si="70"/>
        <v>#N/A</v>
      </c>
      <c r="AD434" s="92" t="e">
        <f t="shared" ca="1" si="88"/>
        <v>#N/A</v>
      </c>
      <c r="AE434" s="91" t="e">
        <f t="shared" ca="1" si="89"/>
        <v>#N/A</v>
      </c>
      <c r="AF434" s="92" t="e">
        <f t="shared" ca="1" si="90"/>
        <v>#N/A</v>
      </c>
      <c r="AG434" s="91" t="e">
        <f t="shared" ca="1" si="90"/>
        <v>#N/A</v>
      </c>
      <c r="AH434" s="91" t="e">
        <f t="shared" ca="1" si="91"/>
        <v>#N/A</v>
      </c>
      <c r="AI434" s="93" t="e">
        <f t="shared" ca="1" si="92"/>
        <v>#N/A</v>
      </c>
      <c r="AJ434" s="91" t="e">
        <f t="shared" ca="1" si="56"/>
        <v>#N/A</v>
      </c>
      <c r="AK434" s="91" t="e">
        <f t="shared" ca="1" si="68"/>
        <v>#N/A</v>
      </c>
    </row>
    <row r="435" spans="1:37" ht="25.5" customHeight="1" x14ac:dyDescent="0.25">
      <c r="A435" s="51">
        <f>'OSNOVNA PLAČA'!A429</f>
        <v>420</v>
      </c>
      <c r="B435" s="159" t="str">
        <f>IF(LEN('OSNOVNA PLAČA'!B429)&gt;0,'OSNOVNA PLAČA'!B429,"")</f>
        <v>A420</v>
      </c>
      <c r="C435" s="52">
        <f>IF(LEN(B435)&gt;0,'OSNOVNA PLAČA'!C429,"")</f>
        <v>0</v>
      </c>
      <c r="D435" s="54">
        <f>IF(LEN(B435)&gt;0,'OSNOVNA PLAČA'!D429,"")</f>
        <v>0</v>
      </c>
      <c r="E435" s="175">
        <f>IF(LEN(B435)&gt;0,SUM('OBRAČUNANA OSNOVNA PLAČA'!E429:J429),"")</f>
        <v>0</v>
      </c>
      <c r="F435" s="55"/>
      <c r="G435" s="55"/>
      <c r="H435" s="55"/>
      <c r="I435" s="55"/>
      <c r="J435" s="55"/>
      <c r="K435" s="176">
        <f t="shared" si="82"/>
        <v>0</v>
      </c>
      <c r="L435" s="120">
        <f t="shared" si="83"/>
        <v>0</v>
      </c>
      <c r="M435" s="120">
        <f t="shared" si="84"/>
        <v>0</v>
      </c>
      <c r="N435" s="120">
        <f t="shared" si="85"/>
        <v>0</v>
      </c>
      <c r="O435" s="120">
        <f t="shared" si="86"/>
        <v>0</v>
      </c>
      <c r="P435" s="177">
        <f t="shared" si="87"/>
        <v>0</v>
      </c>
      <c r="Q435" s="177">
        <f>IF(LEN(B435)&gt;0,2*'OSNOVNA PLAČA'!E429,"")</f>
        <v>0</v>
      </c>
      <c r="R435" s="178"/>
      <c r="AA435" s="157">
        <f>ROW()</f>
        <v>435</v>
      </c>
      <c r="AB435" s="91" t="e">
        <f t="shared" ca="1" si="69"/>
        <v>#N/A</v>
      </c>
      <c r="AC435" s="91" t="e">
        <f t="shared" ca="1" si="70"/>
        <v>#N/A</v>
      </c>
      <c r="AD435" s="92" t="e">
        <f t="shared" ca="1" si="88"/>
        <v>#N/A</v>
      </c>
      <c r="AE435" s="91" t="e">
        <f t="shared" ca="1" si="89"/>
        <v>#N/A</v>
      </c>
      <c r="AF435" s="92" t="e">
        <f t="shared" ca="1" si="90"/>
        <v>#N/A</v>
      </c>
      <c r="AG435" s="91" t="e">
        <f t="shared" ca="1" si="90"/>
        <v>#N/A</v>
      </c>
      <c r="AH435" s="91" t="e">
        <f t="shared" ca="1" si="91"/>
        <v>#N/A</v>
      </c>
      <c r="AI435" s="93" t="e">
        <f t="shared" ca="1" si="92"/>
        <v>#N/A</v>
      </c>
      <c r="AJ435" s="91" t="e">
        <f t="shared" ca="1" si="56"/>
        <v>#N/A</v>
      </c>
      <c r="AK435" s="91" t="e">
        <f t="shared" ca="1" si="68"/>
        <v>#N/A</v>
      </c>
    </row>
    <row r="436" spans="1:37" ht="25.5" customHeight="1" x14ac:dyDescent="0.25">
      <c r="A436" s="51">
        <f>'OSNOVNA PLAČA'!A430</f>
        <v>421</v>
      </c>
      <c r="B436" s="159" t="str">
        <f>IF(LEN('OSNOVNA PLAČA'!B430)&gt;0,'OSNOVNA PLAČA'!B430,"")</f>
        <v>A421</v>
      </c>
      <c r="C436" s="52">
        <f>IF(LEN(B436)&gt;0,'OSNOVNA PLAČA'!C430,"")</f>
        <v>0</v>
      </c>
      <c r="D436" s="54">
        <f>IF(LEN(B436)&gt;0,'OSNOVNA PLAČA'!D430,"")</f>
        <v>0</v>
      </c>
      <c r="E436" s="175">
        <f>IF(LEN(B436)&gt;0,SUM('OBRAČUNANA OSNOVNA PLAČA'!E430:J430),"")</f>
        <v>0</v>
      </c>
      <c r="F436" s="55"/>
      <c r="G436" s="55"/>
      <c r="H436" s="55"/>
      <c r="I436" s="55"/>
      <c r="J436" s="55"/>
      <c r="K436" s="176">
        <f t="shared" si="82"/>
        <v>0</v>
      </c>
      <c r="L436" s="120">
        <f t="shared" si="83"/>
        <v>0</v>
      </c>
      <c r="M436" s="120">
        <f t="shared" si="84"/>
        <v>0</v>
      </c>
      <c r="N436" s="120">
        <f t="shared" si="85"/>
        <v>0</v>
      </c>
      <c r="O436" s="120">
        <f t="shared" si="86"/>
        <v>0</v>
      </c>
      <c r="P436" s="177">
        <f t="shared" si="87"/>
        <v>0</v>
      </c>
      <c r="Q436" s="177">
        <f>IF(LEN(B436)&gt;0,2*'OSNOVNA PLAČA'!E430,"")</f>
        <v>0</v>
      </c>
      <c r="R436" s="178"/>
      <c r="AA436" s="157">
        <f>ROW()</f>
        <v>436</v>
      </c>
      <c r="AB436" s="91" t="e">
        <f t="shared" ca="1" si="69"/>
        <v>#N/A</v>
      </c>
      <c r="AC436" s="91" t="e">
        <f t="shared" ca="1" si="70"/>
        <v>#N/A</v>
      </c>
      <c r="AD436" s="92" t="e">
        <f t="shared" ca="1" si="88"/>
        <v>#N/A</v>
      </c>
      <c r="AE436" s="91" t="e">
        <f t="shared" ca="1" si="89"/>
        <v>#N/A</v>
      </c>
      <c r="AF436" s="92" t="e">
        <f t="shared" ca="1" si="90"/>
        <v>#N/A</v>
      </c>
      <c r="AG436" s="91" t="e">
        <f t="shared" ca="1" si="90"/>
        <v>#N/A</v>
      </c>
      <c r="AH436" s="91" t="e">
        <f t="shared" ca="1" si="91"/>
        <v>#N/A</v>
      </c>
      <c r="AI436" s="93" t="e">
        <f t="shared" ca="1" si="92"/>
        <v>#N/A</v>
      </c>
      <c r="AJ436" s="91" t="e">
        <f t="shared" ca="1" si="56"/>
        <v>#N/A</v>
      </c>
      <c r="AK436" s="91" t="e">
        <f t="shared" ca="1" si="68"/>
        <v>#N/A</v>
      </c>
    </row>
    <row r="437" spans="1:37" ht="25.5" customHeight="1" x14ac:dyDescent="0.25">
      <c r="A437" s="51">
        <f>'OSNOVNA PLAČA'!A431</f>
        <v>422</v>
      </c>
      <c r="B437" s="159" t="str">
        <f>IF(LEN('OSNOVNA PLAČA'!B431)&gt;0,'OSNOVNA PLAČA'!B431,"")</f>
        <v>A422</v>
      </c>
      <c r="C437" s="52">
        <f>IF(LEN(B437)&gt;0,'OSNOVNA PLAČA'!C431,"")</f>
        <v>0</v>
      </c>
      <c r="D437" s="54">
        <f>IF(LEN(B437)&gt;0,'OSNOVNA PLAČA'!D431,"")</f>
        <v>0</v>
      </c>
      <c r="E437" s="175">
        <f>IF(LEN(B437)&gt;0,SUM('OBRAČUNANA OSNOVNA PLAČA'!E431:J431),"")</f>
        <v>0</v>
      </c>
      <c r="F437" s="55"/>
      <c r="G437" s="55"/>
      <c r="H437" s="55"/>
      <c r="I437" s="55"/>
      <c r="J437" s="55"/>
      <c r="K437" s="176">
        <f t="shared" si="82"/>
        <v>0</v>
      </c>
      <c r="L437" s="120">
        <f t="shared" si="83"/>
        <v>0</v>
      </c>
      <c r="M437" s="120">
        <f t="shared" si="84"/>
        <v>0</v>
      </c>
      <c r="N437" s="120">
        <f t="shared" si="85"/>
        <v>0</v>
      </c>
      <c r="O437" s="120">
        <f t="shared" si="86"/>
        <v>0</v>
      </c>
      <c r="P437" s="177">
        <f t="shared" si="87"/>
        <v>0</v>
      </c>
      <c r="Q437" s="177">
        <f>IF(LEN(B437)&gt;0,2*'OSNOVNA PLAČA'!E431,"")</f>
        <v>0</v>
      </c>
      <c r="R437" s="178"/>
      <c r="AA437" s="157">
        <f>ROW()</f>
        <v>437</v>
      </c>
      <c r="AB437" s="91" t="e">
        <f t="shared" ca="1" si="69"/>
        <v>#N/A</v>
      </c>
      <c r="AC437" s="91" t="e">
        <f t="shared" ca="1" si="70"/>
        <v>#N/A</v>
      </c>
      <c r="AD437" s="92" t="e">
        <f t="shared" ca="1" si="88"/>
        <v>#N/A</v>
      </c>
      <c r="AE437" s="91" t="e">
        <f t="shared" ca="1" si="89"/>
        <v>#N/A</v>
      </c>
      <c r="AF437" s="92" t="e">
        <f t="shared" ca="1" si="90"/>
        <v>#N/A</v>
      </c>
      <c r="AG437" s="91" t="e">
        <f t="shared" ca="1" si="90"/>
        <v>#N/A</v>
      </c>
      <c r="AH437" s="91" t="e">
        <f t="shared" ca="1" si="91"/>
        <v>#N/A</v>
      </c>
      <c r="AI437" s="93" t="e">
        <f t="shared" ca="1" si="92"/>
        <v>#N/A</v>
      </c>
      <c r="AJ437" s="91" t="e">
        <f t="shared" ca="1" si="56"/>
        <v>#N/A</v>
      </c>
      <c r="AK437" s="91" t="e">
        <f t="shared" ca="1" si="68"/>
        <v>#N/A</v>
      </c>
    </row>
    <row r="438" spans="1:37" ht="25.5" customHeight="1" x14ac:dyDescent="0.25">
      <c r="A438" s="51">
        <f>'OSNOVNA PLAČA'!A432</f>
        <v>423</v>
      </c>
      <c r="B438" s="159" t="str">
        <f>IF(LEN('OSNOVNA PLAČA'!B432)&gt;0,'OSNOVNA PLAČA'!B432,"")</f>
        <v>A423</v>
      </c>
      <c r="C438" s="52">
        <f>IF(LEN(B438)&gt;0,'OSNOVNA PLAČA'!C432,"")</f>
        <v>0</v>
      </c>
      <c r="D438" s="54">
        <f>IF(LEN(B438)&gt;0,'OSNOVNA PLAČA'!D432,"")</f>
        <v>0</v>
      </c>
      <c r="E438" s="175">
        <f>IF(LEN(B438)&gt;0,SUM('OBRAČUNANA OSNOVNA PLAČA'!E432:J432),"")</f>
        <v>0</v>
      </c>
      <c r="F438" s="55"/>
      <c r="G438" s="55"/>
      <c r="H438" s="55"/>
      <c r="I438" s="55"/>
      <c r="J438" s="55"/>
      <c r="K438" s="176">
        <f t="shared" si="82"/>
        <v>0</v>
      </c>
      <c r="L438" s="120">
        <f t="shared" si="83"/>
        <v>0</v>
      </c>
      <c r="M438" s="120">
        <f t="shared" si="84"/>
        <v>0</v>
      </c>
      <c r="N438" s="120">
        <f t="shared" si="85"/>
        <v>0</v>
      </c>
      <c r="O438" s="120">
        <f t="shared" si="86"/>
        <v>0</v>
      </c>
      <c r="P438" s="177">
        <f t="shared" si="87"/>
        <v>0</v>
      </c>
      <c r="Q438" s="177">
        <f>IF(LEN(B438)&gt;0,2*'OSNOVNA PLAČA'!E432,"")</f>
        <v>0</v>
      </c>
      <c r="R438" s="178"/>
      <c r="AA438" s="157">
        <f>ROW()</f>
        <v>438</v>
      </c>
      <c r="AB438" s="91" t="e">
        <f t="shared" ca="1" si="69"/>
        <v>#N/A</v>
      </c>
      <c r="AC438" s="91" t="e">
        <f t="shared" ca="1" si="70"/>
        <v>#N/A</v>
      </c>
      <c r="AD438" s="92" t="e">
        <f t="shared" ca="1" si="88"/>
        <v>#N/A</v>
      </c>
      <c r="AE438" s="91" t="e">
        <f t="shared" ca="1" si="89"/>
        <v>#N/A</v>
      </c>
      <c r="AF438" s="92" t="e">
        <f t="shared" ca="1" si="90"/>
        <v>#N/A</v>
      </c>
      <c r="AG438" s="91" t="e">
        <f t="shared" ca="1" si="90"/>
        <v>#N/A</v>
      </c>
      <c r="AH438" s="91" t="e">
        <f t="shared" ca="1" si="91"/>
        <v>#N/A</v>
      </c>
      <c r="AI438" s="93" t="e">
        <f t="shared" ca="1" si="92"/>
        <v>#N/A</v>
      </c>
      <c r="AJ438" s="91" t="e">
        <f t="shared" ca="1" si="56"/>
        <v>#N/A</v>
      </c>
      <c r="AK438" s="91" t="e">
        <f t="shared" ca="1" si="68"/>
        <v>#N/A</v>
      </c>
    </row>
    <row r="439" spans="1:37" ht="25.5" customHeight="1" x14ac:dyDescent="0.25">
      <c r="A439" s="51">
        <f>'OSNOVNA PLAČA'!A433</f>
        <v>424</v>
      </c>
      <c r="B439" s="159" t="str">
        <f>IF(LEN('OSNOVNA PLAČA'!B433)&gt;0,'OSNOVNA PLAČA'!B433,"")</f>
        <v>A424</v>
      </c>
      <c r="C439" s="52">
        <f>IF(LEN(B439)&gt;0,'OSNOVNA PLAČA'!C433,"")</f>
        <v>0</v>
      </c>
      <c r="D439" s="54">
        <f>IF(LEN(B439)&gt;0,'OSNOVNA PLAČA'!D433,"")</f>
        <v>0</v>
      </c>
      <c r="E439" s="175">
        <f>IF(LEN(B439)&gt;0,SUM('OBRAČUNANA OSNOVNA PLAČA'!E433:J433),"")</f>
        <v>0</v>
      </c>
      <c r="F439" s="55"/>
      <c r="G439" s="55"/>
      <c r="H439" s="55"/>
      <c r="I439" s="55"/>
      <c r="J439" s="55"/>
      <c r="K439" s="176">
        <f t="shared" si="82"/>
        <v>0</v>
      </c>
      <c r="L439" s="120">
        <f t="shared" si="83"/>
        <v>0</v>
      </c>
      <c r="M439" s="120">
        <f t="shared" si="84"/>
        <v>0</v>
      </c>
      <c r="N439" s="120">
        <f t="shared" si="85"/>
        <v>0</v>
      </c>
      <c r="O439" s="120">
        <f t="shared" si="86"/>
        <v>0</v>
      </c>
      <c r="P439" s="177">
        <f t="shared" si="87"/>
        <v>0</v>
      </c>
      <c r="Q439" s="177">
        <f>IF(LEN(B439)&gt;0,2*'OSNOVNA PLAČA'!E433,"")</f>
        <v>0</v>
      </c>
      <c r="R439" s="178"/>
      <c r="AA439" s="157">
        <f>ROW()</f>
        <v>439</v>
      </c>
      <c r="AB439" s="91" t="e">
        <f t="shared" ca="1" si="69"/>
        <v>#N/A</v>
      </c>
      <c r="AC439" s="91" t="e">
        <f t="shared" ca="1" si="70"/>
        <v>#N/A</v>
      </c>
      <c r="AD439" s="92" t="e">
        <f t="shared" ca="1" si="88"/>
        <v>#N/A</v>
      </c>
      <c r="AE439" s="91" t="e">
        <f t="shared" ca="1" si="89"/>
        <v>#N/A</v>
      </c>
      <c r="AF439" s="92" t="e">
        <f t="shared" ca="1" si="90"/>
        <v>#N/A</v>
      </c>
      <c r="AG439" s="91" t="e">
        <f t="shared" ca="1" si="90"/>
        <v>#N/A</v>
      </c>
      <c r="AH439" s="91" t="e">
        <f t="shared" ca="1" si="91"/>
        <v>#N/A</v>
      </c>
      <c r="AI439" s="93" t="e">
        <f t="shared" ca="1" si="92"/>
        <v>#N/A</v>
      </c>
      <c r="AJ439" s="91" t="e">
        <f t="shared" ca="1" si="56"/>
        <v>#N/A</v>
      </c>
      <c r="AK439" s="91" t="e">
        <f t="shared" ca="1" si="68"/>
        <v>#N/A</v>
      </c>
    </row>
    <row r="440" spans="1:37" ht="25.5" customHeight="1" x14ac:dyDescent="0.25">
      <c r="A440" s="51">
        <f>'OSNOVNA PLAČA'!A434</f>
        <v>425</v>
      </c>
      <c r="B440" s="159" t="str">
        <f>IF(LEN('OSNOVNA PLAČA'!B434)&gt;0,'OSNOVNA PLAČA'!B434,"")</f>
        <v>A425</v>
      </c>
      <c r="C440" s="52">
        <f>IF(LEN(B440)&gt;0,'OSNOVNA PLAČA'!C434,"")</f>
        <v>0</v>
      </c>
      <c r="D440" s="54">
        <f>IF(LEN(B440)&gt;0,'OSNOVNA PLAČA'!D434,"")</f>
        <v>0</v>
      </c>
      <c r="E440" s="175">
        <f>IF(LEN(B440)&gt;0,SUM('OBRAČUNANA OSNOVNA PLAČA'!E434:J434),"")</f>
        <v>0</v>
      </c>
      <c r="F440" s="55"/>
      <c r="G440" s="55"/>
      <c r="H440" s="55"/>
      <c r="I440" s="55"/>
      <c r="J440" s="55"/>
      <c r="K440" s="176">
        <f t="shared" si="82"/>
        <v>0</v>
      </c>
      <c r="L440" s="120">
        <f t="shared" si="83"/>
        <v>0</v>
      </c>
      <c r="M440" s="120">
        <f t="shared" si="84"/>
        <v>0</v>
      </c>
      <c r="N440" s="120">
        <f t="shared" si="85"/>
        <v>0</v>
      </c>
      <c r="O440" s="120">
        <f t="shared" si="86"/>
        <v>0</v>
      </c>
      <c r="P440" s="177">
        <f t="shared" si="87"/>
        <v>0</v>
      </c>
      <c r="Q440" s="177">
        <f>IF(LEN(B440)&gt;0,2*'OSNOVNA PLAČA'!E434,"")</f>
        <v>0</v>
      </c>
      <c r="R440" s="178"/>
      <c r="AA440" s="157">
        <f>ROW()</f>
        <v>440</v>
      </c>
      <c r="AB440" s="91" t="e">
        <f t="shared" ca="1" si="69"/>
        <v>#N/A</v>
      </c>
      <c r="AC440" s="91" t="e">
        <f t="shared" ca="1" si="70"/>
        <v>#N/A</v>
      </c>
      <c r="AD440" s="92" t="e">
        <f t="shared" ca="1" si="88"/>
        <v>#N/A</v>
      </c>
      <c r="AE440" s="91" t="e">
        <f t="shared" ca="1" si="89"/>
        <v>#N/A</v>
      </c>
      <c r="AF440" s="92" t="e">
        <f t="shared" ca="1" si="90"/>
        <v>#N/A</v>
      </c>
      <c r="AG440" s="91" t="e">
        <f t="shared" ca="1" si="90"/>
        <v>#N/A</v>
      </c>
      <c r="AH440" s="91" t="e">
        <f t="shared" ca="1" si="91"/>
        <v>#N/A</v>
      </c>
      <c r="AI440" s="93" t="e">
        <f t="shared" ca="1" si="92"/>
        <v>#N/A</v>
      </c>
      <c r="AJ440" s="91" t="e">
        <f t="shared" ca="1" si="56"/>
        <v>#N/A</v>
      </c>
      <c r="AK440" s="91" t="e">
        <f t="shared" ca="1" si="68"/>
        <v>#N/A</v>
      </c>
    </row>
    <row r="441" spans="1:37" ht="25.5" customHeight="1" x14ac:dyDescent="0.25">
      <c r="A441" s="51">
        <f>'OSNOVNA PLAČA'!A435</f>
        <v>426</v>
      </c>
      <c r="B441" s="159" t="str">
        <f>IF(LEN('OSNOVNA PLAČA'!B435)&gt;0,'OSNOVNA PLAČA'!B435,"")</f>
        <v>A426</v>
      </c>
      <c r="C441" s="52">
        <f>IF(LEN(B441)&gt;0,'OSNOVNA PLAČA'!C435,"")</f>
        <v>0</v>
      </c>
      <c r="D441" s="54">
        <f>IF(LEN(B441)&gt;0,'OSNOVNA PLAČA'!D435,"")</f>
        <v>0</v>
      </c>
      <c r="E441" s="175">
        <f>IF(LEN(B441)&gt;0,SUM('OBRAČUNANA OSNOVNA PLAČA'!E435:J435),"")</f>
        <v>0</v>
      </c>
      <c r="F441" s="55"/>
      <c r="G441" s="55"/>
      <c r="H441" s="55"/>
      <c r="I441" s="55"/>
      <c r="J441" s="55"/>
      <c r="K441" s="176">
        <f t="shared" si="82"/>
        <v>0</v>
      </c>
      <c r="L441" s="120">
        <f t="shared" si="83"/>
        <v>0</v>
      </c>
      <c r="M441" s="120">
        <f t="shared" si="84"/>
        <v>0</v>
      </c>
      <c r="N441" s="120">
        <f t="shared" si="85"/>
        <v>0</v>
      </c>
      <c r="O441" s="120">
        <f t="shared" si="86"/>
        <v>0</v>
      </c>
      <c r="P441" s="177">
        <f t="shared" si="87"/>
        <v>0</v>
      </c>
      <c r="Q441" s="177">
        <f>IF(LEN(B441)&gt;0,2*'OSNOVNA PLAČA'!E435,"")</f>
        <v>0</v>
      </c>
      <c r="R441" s="178"/>
      <c r="AA441" s="157">
        <f>ROW()</f>
        <v>441</v>
      </c>
      <c r="AB441" s="91" t="e">
        <f t="shared" ca="1" si="69"/>
        <v>#N/A</v>
      </c>
      <c r="AC441" s="91" t="e">
        <f t="shared" ca="1" si="70"/>
        <v>#N/A</v>
      </c>
      <c r="AD441" s="92" t="e">
        <f t="shared" ca="1" si="88"/>
        <v>#N/A</v>
      </c>
      <c r="AE441" s="91" t="e">
        <f t="shared" ca="1" si="89"/>
        <v>#N/A</v>
      </c>
      <c r="AF441" s="92" t="e">
        <f t="shared" ca="1" si="90"/>
        <v>#N/A</v>
      </c>
      <c r="AG441" s="91" t="e">
        <f t="shared" ca="1" si="90"/>
        <v>#N/A</v>
      </c>
      <c r="AH441" s="91" t="e">
        <f t="shared" ca="1" si="91"/>
        <v>#N/A</v>
      </c>
      <c r="AI441" s="93" t="e">
        <f t="shared" ca="1" si="92"/>
        <v>#N/A</v>
      </c>
      <c r="AJ441" s="91" t="e">
        <f t="shared" ca="1" si="56"/>
        <v>#N/A</v>
      </c>
      <c r="AK441" s="91" t="e">
        <f t="shared" ca="1" si="68"/>
        <v>#N/A</v>
      </c>
    </row>
    <row r="442" spans="1:37" ht="25.5" customHeight="1" x14ac:dyDescent="0.25">
      <c r="A442" s="51">
        <f>'OSNOVNA PLAČA'!A436</f>
        <v>427</v>
      </c>
      <c r="B442" s="159" t="str">
        <f>IF(LEN('OSNOVNA PLAČA'!B436)&gt;0,'OSNOVNA PLAČA'!B436,"")</f>
        <v>A427</v>
      </c>
      <c r="C442" s="52">
        <f>IF(LEN(B442)&gt;0,'OSNOVNA PLAČA'!C436,"")</f>
        <v>0</v>
      </c>
      <c r="D442" s="54">
        <f>IF(LEN(B442)&gt;0,'OSNOVNA PLAČA'!D436,"")</f>
        <v>0</v>
      </c>
      <c r="E442" s="175">
        <f>IF(LEN(B442)&gt;0,SUM('OBRAČUNANA OSNOVNA PLAČA'!E436:J436),"")</f>
        <v>0</v>
      </c>
      <c r="F442" s="55"/>
      <c r="G442" s="55"/>
      <c r="H442" s="55"/>
      <c r="I442" s="55"/>
      <c r="J442" s="55"/>
      <c r="K442" s="176">
        <f t="shared" si="82"/>
        <v>0</v>
      </c>
      <c r="L442" s="120">
        <f t="shared" si="83"/>
        <v>0</v>
      </c>
      <c r="M442" s="120">
        <f t="shared" si="84"/>
        <v>0</v>
      </c>
      <c r="N442" s="120">
        <f t="shared" si="85"/>
        <v>0</v>
      </c>
      <c r="O442" s="120">
        <f t="shared" si="86"/>
        <v>0</v>
      </c>
      <c r="P442" s="177">
        <f t="shared" si="87"/>
        <v>0</v>
      </c>
      <c r="Q442" s="177">
        <f>IF(LEN(B442)&gt;0,2*'OSNOVNA PLAČA'!E436,"")</f>
        <v>0</v>
      </c>
      <c r="R442" s="178"/>
      <c r="AA442" s="157">
        <f>ROW()</f>
        <v>442</v>
      </c>
      <c r="AB442" s="91" t="e">
        <f t="shared" ca="1" si="69"/>
        <v>#N/A</v>
      </c>
      <c r="AC442" s="91" t="e">
        <f t="shared" ca="1" si="70"/>
        <v>#N/A</v>
      </c>
      <c r="AD442" s="92" t="e">
        <f t="shared" ca="1" si="88"/>
        <v>#N/A</v>
      </c>
      <c r="AE442" s="91" t="e">
        <f t="shared" ca="1" si="89"/>
        <v>#N/A</v>
      </c>
      <c r="AF442" s="92" t="e">
        <f t="shared" ca="1" si="90"/>
        <v>#N/A</v>
      </c>
      <c r="AG442" s="91" t="e">
        <f t="shared" ca="1" si="90"/>
        <v>#N/A</v>
      </c>
      <c r="AH442" s="91" t="e">
        <f t="shared" ca="1" si="91"/>
        <v>#N/A</v>
      </c>
      <c r="AI442" s="93" t="e">
        <f t="shared" ca="1" si="92"/>
        <v>#N/A</v>
      </c>
      <c r="AJ442" s="91" t="e">
        <f t="shared" ca="1" si="56"/>
        <v>#N/A</v>
      </c>
      <c r="AK442" s="91" t="e">
        <f t="shared" ca="1" si="68"/>
        <v>#N/A</v>
      </c>
    </row>
    <row r="443" spans="1:37" ht="25.5" customHeight="1" x14ac:dyDescent="0.25">
      <c r="A443" s="51">
        <f>'OSNOVNA PLAČA'!A437</f>
        <v>428</v>
      </c>
      <c r="B443" s="159" t="str">
        <f>IF(LEN('OSNOVNA PLAČA'!B437)&gt;0,'OSNOVNA PLAČA'!B437,"")</f>
        <v>A428</v>
      </c>
      <c r="C443" s="52">
        <f>IF(LEN(B443)&gt;0,'OSNOVNA PLAČA'!C437,"")</f>
        <v>0</v>
      </c>
      <c r="D443" s="54">
        <f>IF(LEN(B443)&gt;0,'OSNOVNA PLAČA'!D437,"")</f>
        <v>0</v>
      </c>
      <c r="E443" s="175">
        <f>IF(LEN(B443)&gt;0,SUM('OBRAČUNANA OSNOVNA PLAČA'!E437:J437),"")</f>
        <v>0</v>
      </c>
      <c r="F443" s="55"/>
      <c r="G443" s="55"/>
      <c r="H443" s="55"/>
      <c r="I443" s="55"/>
      <c r="J443" s="55"/>
      <c r="K443" s="176">
        <f t="shared" si="82"/>
        <v>0</v>
      </c>
      <c r="L443" s="120">
        <f t="shared" si="83"/>
        <v>0</v>
      </c>
      <c r="M443" s="120">
        <f t="shared" si="84"/>
        <v>0</v>
      </c>
      <c r="N443" s="120">
        <f t="shared" si="85"/>
        <v>0</v>
      </c>
      <c r="O443" s="120">
        <f t="shared" si="86"/>
        <v>0</v>
      </c>
      <c r="P443" s="177">
        <f t="shared" si="87"/>
        <v>0</v>
      </c>
      <c r="Q443" s="177">
        <f>IF(LEN(B443)&gt;0,2*'OSNOVNA PLAČA'!E437,"")</f>
        <v>0</v>
      </c>
      <c r="R443" s="178"/>
      <c r="AA443" s="157">
        <f>ROW()</f>
        <v>443</v>
      </c>
      <c r="AB443" s="91" t="e">
        <f t="shared" ca="1" si="69"/>
        <v>#N/A</v>
      </c>
      <c r="AC443" s="91" t="e">
        <f t="shared" ca="1" si="70"/>
        <v>#N/A</v>
      </c>
      <c r="AD443" s="92" t="e">
        <f t="shared" ca="1" si="88"/>
        <v>#N/A</v>
      </c>
      <c r="AE443" s="91" t="e">
        <f t="shared" ca="1" si="89"/>
        <v>#N/A</v>
      </c>
      <c r="AF443" s="92" t="e">
        <f t="shared" ca="1" si="90"/>
        <v>#N/A</v>
      </c>
      <c r="AG443" s="91" t="e">
        <f t="shared" ca="1" si="90"/>
        <v>#N/A</v>
      </c>
      <c r="AH443" s="91" t="e">
        <f t="shared" ca="1" si="91"/>
        <v>#N/A</v>
      </c>
      <c r="AI443" s="93" t="e">
        <f t="shared" ca="1" si="92"/>
        <v>#N/A</v>
      </c>
      <c r="AJ443" s="91" t="e">
        <f t="shared" ca="1" si="56"/>
        <v>#N/A</v>
      </c>
      <c r="AK443" s="91" t="e">
        <f t="shared" ca="1" si="68"/>
        <v>#N/A</v>
      </c>
    </row>
    <row r="444" spans="1:37" ht="25.5" customHeight="1" x14ac:dyDescent="0.25">
      <c r="A444" s="51">
        <f>'OSNOVNA PLAČA'!A438</f>
        <v>429</v>
      </c>
      <c r="B444" s="159" t="str">
        <f>IF(LEN('OSNOVNA PLAČA'!B438)&gt;0,'OSNOVNA PLAČA'!B438,"")</f>
        <v>A429</v>
      </c>
      <c r="C444" s="52">
        <f>IF(LEN(B444)&gt;0,'OSNOVNA PLAČA'!C438,"")</f>
        <v>0</v>
      </c>
      <c r="D444" s="54">
        <f>IF(LEN(B444)&gt;0,'OSNOVNA PLAČA'!D438,"")</f>
        <v>0</v>
      </c>
      <c r="E444" s="175">
        <f>IF(LEN(B444)&gt;0,SUM('OBRAČUNANA OSNOVNA PLAČA'!E438:J438),"")</f>
        <v>0</v>
      </c>
      <c r="F444" s="55"/>
      <c r="G444" s="55"/>
      <c r="H444" s="55"/>
      <c r="I444" s="55"/>
      <c r="J444" s="55"/>
      <c r="K444" s="176">
        <f t="shared" si="82"/>
        <v>0</v>
      </c>
      <c r="L444" s="120">
        <f t="shared" si="83"/>
        <v>0</v>
      </c>
      <c r="M444" s="120">
        <f t="shared" si="84"/>
        <v>0</v>
      </c>
      <c r="N444" s="120">
        <f t="shared" si="85"/>
        <v>0</v>
      </c>
      <c r="O444" s="120">
        <f t="shared" si="86"/>
        <v>0</v>
      </c>
      <c r="P444" s="177">
        <f t="shared" si="87"/>
        <v>0</v>
      </c>
      <c r="Q444" s="177">
        <f>IF(LEN(B444)&gt;0,2*'OSNOVNA PLAČA'!E438,"")</f>
        <v>0</v>
      </c>
      <c r="R444" s="178"/>
      <c r="AA444" s="157">
        <f>ROW()</f>
        <v>444</v>
      </c>
      <c r="AB444" s="91" t="e">
        <f t="shared" ca="1" si="69"/>
        <v>#N/A</v>
      </c>
      <c r="AC444" s="91" t="e">
        <f t="shared" ca="1" si="70"/>
        <v>#N/A</v>
      </c>
      <c r="AD444" s="92" t="e">
        <f t="shared" ca="1" si="88"/>
        <v>#N/A</v>
      </c>
      <c r="AE444" s="91" t="e">
        <f t="shared" ca="1" si="89"/>
        <v>#N/A</v>
      </c>
      <c r="AF444" s="92" t="e">
        <f t="shared" ca="1" si="90"/>
        <v>#N/A</v>
      </c>
      <c r="AG444" s="91" t="e">
        <f t="shared" ca="1" si="90"/>
        <v>#N/A</v>
      </c>
      <c r="AH444" s="91" t="e">
        <f t="shared" ca="1" si="91"/>
        <v>#N/A</v>
      </c>
      <c r="AI444" s="93" t="e">
        <f t="shared" ca="1" si="92"/>
        <v>#N/A</v>
      </c>
      <c r="AJ444" s="91" t="e">
        <f t="shared" ca="1" si="56"/>
        <v>#N/A</v>
      </c>
      <c r="AK444" s="91" t="e">
        <f t="shared" ca="1" si="68"/>
        <v>#N/A</v>
      </c>
    </row>
    <row r="445" spans="1:37" ht="25.5" customHeight="1" x14ac:dyDescent="0.25">
      <c r="A445" s="51">
        <f>'OSNOVNA PLAČA'!A439</f>
        <v>430</v>
      </c>
      <c r="B445" s="159" t="str">
        <f>IF(LEN('OSNOVNA PLAČA'!B439)&gt;0,'OSNOVNA PLAČA'!B439,"")</f>
        <v>A430</v>
      </c>
      <c r="C445" s="52">
        <f>IF(LEN(B445)&gt;0,'OSNOVNA PLAČA'!C439,"")</f>
        <v>0</v>
      </c>
      <c r="D445" s="54">
        <f>IF(LEN(B445)&gt;0,'OSNOVNA PLAČA'!D439,"")</f>
        <v>0</v>
      </c>
      <c r="E445" s="175">
        <f>IF(LEN(B445)&gt;0,SUM('OBRAČUNANA OSNOVNA PLAČA'!E439:J439),"")</f>
        <v>0</v>
      </c>
      <c r="F445" s="55"/>
      <c r="G445" s="55"/>
      <c r="H445" s="55"/>
      <c r="I445" s="55"/>
      <c r="J445" s="55"/>
      <c r="K445" s="176">
        <f t="shared" si="82"/>
        <v>0</v>
      </c>
      <c r="L445" s="120">
        <f t="shared" si="83"/>
        <v>0</v>
      </c>
      <c r="M445" s="120">
        <f t="shared" si="84"/>
        <v>0</v>
      </c>
      <c r="N445" s="120">
        <f t="shared" si="85"/>
        <v>0</v>
      </c>
      <c r="O445" s="120">
        <f t="shared" si="86"/>
        <v>0</v>
      </c>
      <c r="P445" s="177">
        <f t="shared" si="87"/>
        <v>0</v>
      </c>
      <c r="Q445" s="177">
        <f>IF(LEN(B445)&gt;0,2*'OSNOVNA PLAČA'!E439,"")</f>
        <v>0</v>
      </c>
      <c r="R445" s="178"/>
      <c r="AA445" s="157">
        <f>ROW()</f>
        <v>445</v>
      </c>
      <c r="AB445" s="91" t="e">
        <f t="shared" ca="1" si="69"/>
        <v>#N/A</v>
      </c>
      <c r="AC445" s="91" t="e">
        <f t="shared" ca="1" si="70"/>
        <v>#N/A</v>
      </c>
      <c r="AD445" s="92" t="e">
        <f t="shared" ca="1" si="88"/>
        <v>#N/A</v>
      </c>
      <c r="AE445" s="91" t="e">
        <f t="shared" ca="1" si="89"/>
        <v>#N/A</v>
      </c>
      <c r="AF445" s="92" t="e">
        <f t="shared" ca="1" si="90"/>
        <v>#N/A</v>
      </c>
      <c r="AG445" s="91" t="e">
        <f t="shared" ca="1" si="90"/>
        <v>#N/A</v>
      </c>
      <c r="AH445" s="91" t="e">
        <f t="shared" ca="1" si="91"/>
        <v>#N/A</v>
      </c>
      <c r="AI445" s="93" t="e">
        <f t="shared" ca="1" si="92"/>
        <v>#N/A</v>
      </c>
      <c r="AJ445" s="91" t="e">
        <f t="shared" ca="1" si="56"/>
        <v>#N/A</v>
      </c>
      <c r="AK445" s="91" t="e">
        <f t="shared" ca="1" si="68"/>
        <v>#N/A</v>
      </c>
    </row>
    <row r="446" spans="1:37" ht="25.5" customHeight="1" x14ac:dyDescent="0.25">
      <c r="A446" s="51">
        <f>'OSNOVNA PLAČA'!A440</f>
        <v>431</v>
      </c>
      <c r="B446" s="159" t="str">
        <f>IF(LEN('OSNOVNA PLAČA'!B440)&gt;0,'OSNOVNA PLAČA'!B440,"")</f>
        <v>A431</v>
      </c>
      <c r="C446" s="52">
        <f>IF(LEN(B446)&gt;0,'OSNOVNA PLAČA'!C440,"")</f>
        <v>0</v>
      </c>
      <c r="D446" s="54">
        <f>IF(LEN(B446)&gt;0,'OSNOVNA PLAČA'!D440,"")</f>
        <v>0</v>
      </c>
      <c r="E446" s="175">
        <f>IF(LEN(B446)&gt;0,SUM('OBRAČUNANA OSNOVNA PLAČA'!E440:J440),"")</f>
        <v>0</v>
      </c>
      <c r="F446" s="55"/>
      <c r="G446" s="55"/>
      <c r="H446" s="55"/>
      <c r="I446" s="55"/>
      <c r="J446" s="55"/>
      <c r="K446" s="176">
        <f t="shared" si="82"/>
        <v>0</v>
      </c>
      <c r="L446" s="120">
        <f t="shared" si="83"/>
        <v>0</v>
      </c>
      <c r="M446" s="120">
        <f t="shared" si="84"/>
        <v>0</v>
      </c>
      <c r="N446" s="120">
        <f t="shared" si="85"/>
        <v>0</v>
      </c>
      <c r="O446" s="120">
        <f t="shared" si="86"/>
        <v>0</v>
      </c>
      <c r="P446" s="177">
        <f t="shared" si="87"/>
        <v>0</v>
      </c>
      <c r="Q446" s="177">
        <f>IF(LEN(B446)&gt;0,2*'OSNOVNA PLAČA'!E440,"")</f>
        <v>0</v>
      </c>
      <c r="R446" s="178"/>
      <c r="AA446" s="157">
        <f>ROW()</f>
        <v>446</v>
      </c>
      <c r="AB446" s="91" t="e">
        <f t="shared" ca="1" si="69"/>
        <v>#N/A</v>
      </c>
      <c r="AC446" s="91" t="e">
        <f t="shared" ca="1" si="70"/>
        <v>#N/A</v>
      </c>
      <c r="AD446" s="92" t="e">
        <f t="shared" ca="1" si="88"/>
        <v>#N/A</v>
      </c>
      <c r="AE446" s="91" t="e">
        <f t="shared" ca="1" si="89"/>
        <v>#N/A</v>
      </c>
      <c r="AF446" s="92" t="e">
        <f t="shared" ca="1" si="90"/>
        <v>#N/A</v>
      </c>
      <c r="AG446" s="91" t="e">
        <f t="shared" ca="1" si="90"/>
        <v>#N/A</v>
      </c>
      <c r="AH446" s="91" t="e">
        <f t="shared" ca="1" si="91"/>
        <v>#N/A</v>
      </c>
      <c r="AI446" s="93" t="e">
        <f t="shared" ca="1" si="92"/>
        <v>#N/A</v>
      </c>
      <c r="AJ446" s="91" t="e">
        <f t="shared" ca="1" si="56"/>
        <v>#N/A</v>
      </c>
      <c r="AK446" s="91" t="e">
        <f t="shared" ca="1" si="68"/>
        <v>#N/A</v>
      </c>
    </row>
    <row r="447" spans="1:37" ht="25.5" customHeight="1" x14ac:dyDescent="0.25">
      <c r="A447" s="51">
        <f>'OSNOVNA PLAČA'!A441</f>
        <v>432</v>
      </c>
      <c r="B447" s="159" t="str">
        <f>IF(LEN('OSNOVNA PLAČA'!B441)&gt;0,'OSNOVNA PLAČA'!B441,"")</f>
        <v>A432</v>
      </c>
      <c r="C447" s="52">
        <f>IF(LEN(B447)&gt;0,'OSNOVNA PLAČA'!C441,"")</f>
        <v>0</v>
      </c>
      <c r="D447" s="54">
        <f>IF(LEN(B447)&gt;0,'OSNOVNA PLAČA'!D441,"")</f>
        <v>0</v>
      </c>
      <c r="E447" s="175">
        <f>IF(LEN(B447)&gt;0,SUM('OBRAČUNANA OSNOVNA PLAČA'!E441:J441),"")</f>
        <v>0</v>
      </c>
      <c r="F447" s="55"/>
      <c r="G447" s="55"/>
      <c r="H447" s="55"/>
      <c r="I447" s="55"/>
      <c r="J447" s="55"/>
      <c r="K447" s="176">
        <f t="shared" si="82"/>
        <v>0</v>
      </c>
      <c r="L447" s="120">
        <f t="shared" si="83"/>
        <v>0</v>
      </c>
      <c r="M447" s="120">
        <f t="shared" si="84"/>
        <v>0</v>
      </c>
      <c r="N447" s="120">
        <f t="shared" si="85"/>
        <v>0</v>
      </c>
      <c r="O447" s="120">
        <f t="shared" si="86"/>
        <v>0</v>
      </c>
      <c r="P447" s="177">
        <f t="shared" si="87"/>
        <v>0</v>
      </c>
      <c r="Q447" s="177">
        <f>IF(LEN(B447)&gt;0,2*'OSNOVNA PLAČA'!E441,"")</f>
        <v>0</v>
      </c>
      <c r="R447" s="178"/>
      <c r="AA447" s="157">
        <f>ROW()</f>
        <v>447</v>
      </c>
      <c r="AB447" s="91" t="e">
        <f t="shared" ca="1" si="69"/>
        <v>#N/A</v>
      </c>
      <c r="AC447" s="91" t="e">
        <f t="shared" ca="1" si="70"/>
        <v>#N/A</v>
      </c>
      <c r="AD447" s="92" t="e">
        <f t="shared" ca="1" si="88"/>
        <v>#N/A</v>
      </c>
      <c r="AE447" s="91" t="e">
        <f t="shared" ca="1" si="89"/>
        <v>#N/A</v>
      </c>
      <c r="AF447" s="92" t="e">
        <f t="shared" ca="1" si="90"/>
        <v>#N/A</v>
      </c>
      <c r="AG447" s="91" t="e">
        <f t="shared" ca="1" si="90"/>
        <v>#N/A</v>
      </c>
      <c r="AH447" s="91" t="e">
        <f t="shared" ca="1" si="91"/>
        <v>#N/A</v>
      </c>
      <c r="AI447" s="93" t="e">
        <f t="shared" ca="1" si="92"/>
        <v>#N/A</v>
      </c>
      <c r="AJ447" s="91" t="e">
        <f t="shared" ca="1" si="56"/>
        <v>#N/A</v>
      </c>
      <c r="AK447" s="91" t="e">
        <f t="shared" ca="1" si="68"/>
        <v>#N/A</v>
      </c>
    </row>
    <row r="448" spans="1:37" ht="25.5" customHeight="1" x14ac:dyDescent="0.25">
      <c r="A448" s="51">
        <f>'OSNOVNA PLAČA'!A442</f>
        <v>433</v>
      </c>
      <c r="B448" s="159" t="str">
        <f>IF(LEN('OSNOVNA PLAČA'!B442)&gt;0,'OSNOVNA PLAČA'!B442,"")</f>
        <v>A433</v>
      </c>
      <c r="C448" s="52">
        <f>IF(LEN(B448)&gt;0,'OSNOVNA PLAČA'!C442,"")</f>
        <v>0</v>
      </c>
      <c r="D448" s="54">
        <f>IF(LEN(B448)&gt;0,'OSNOVNA PLAČA'!D442,"")</f>
        <v>0</v>
      </c>
      <c r="E448" s="175">
        <f>IF(LEN(B448)&gt;0,SUM('OBRAČUNANA OSNOVNA PLAČA'!E442:J442),"")</f>
        <v>0</v>
      </c>
      <c r="F448" s="55"/>
      <c r="G448" s="55"/>
      <c r="H448" s="55"/>
      <c r="I448" s="55"/>
      <c r="J448" s="55"/>
      <c r="K448" s="176">
        <f t="shared" si="82"/>
        <v>0</v>
      </c>
      <c r="L448" s="120">
        <f t="shared" si="83"/>
        <v>0</v>
      </c>
      <c r="M448" s="120">
        <f t="shared" si="84"/>
        <v>0</v>
      </c>
      <c r="N448" s="120">
        <f t="shared" si="85"/>
        <v>0</v>
      </c>
      <c r="O448" s="120">
        <f t="shared" si="86"/>
        <v>0</v>
      </c>
      <c r="P448" s="177">
        <f t="shared" si="87"/>
        <v>0</v>
      </c>
      <c r="Q448" s="177">
        <f>IF(LEN(B448)&gt;0,2*'OSNOVNA PLAČA'!E442,"")</f>
        <v>0</v>
      </c>
      <c r="R448" s="178"/>
      <c r="AA448" s="157">
        <f>ROW()</f>
        <v>448</v>
      </c>
      <c r="AB448" s="91" t="e">
        <f t="shared" ca="1" si="69"/>
        <v>#N/A</v>
      </c>
      <c r="AC448" s="91" t="e">
        <f t="shared" ca="1" si="70"/>
        <v>#N/A</v>
      </c>
      <c r="AD448" s="92" t="e">
        <f t="shared" ca="1" si="88"/>
        <v>#N/A</v>
      </c>
      <c r="AE448" s="91" t="e">
        <f t="shared" ca="1" si="89"/>
        <v>#N/A</v>
      </c>
      <c r="AF448" s="92" t="e">
        <f t="shared" ca="1" si="90"/>
        <v>#N/A</v>
      </c>
      <c r="AG448" s="91" t="e">
        <f t="shared" ca="1" si="90"/>
        <v>#N/A</v>
      </c>
      <c r="AH448" s="91" t="e">
        <f t="shared" ca="1" si="91"/>
        <v>#N/A</v>
      </c>
      <c r="AI448" s="93" t="e">
        <f t="shared" ca="1" si="92"/>
        <v>#N/A</v>
      </c>
      <c r="AJ448" s="91" t="e">
        <f t="shared" ca="1" si="56"/>
        <v>#N/A</v>
      </c>
      <c r="AK448" s="91" t="e">
        <f t="shared" ca="1" si="68"/>
        <v>#N/A</v>
      </c>
    </row>
    <row r="449" spans="1:37" ht="25.5" customHeight="1" x14ac:dyDescent="0.25">
      <c r="A449" s="51">
        <f>'OSNOVNA PLAČA'!A443</f>
        <v>434</v>
      </c>
      <c r="B449" s="159" t="str">
        <f>IF(LEN('OSNOVNA PLAČA'!B443)&gt;0,'OSNOVNA PLAČA'!B443,"")</f>
        <v>A434</v>
      </c>
      <c r="C449" s="52">
        <f>IF(LEN(B449)&gt;0,'OSNOVNA PLAČA'!C443,"")</f>
        <v>0</v>
      </c>
      <c r="D449" s="54">
        <f>IF(LEN(B449)&gt;0,'OSNOVNA PLAČA'!D443,"")</f>
        <v>0</v>
      </c>
      <c r="E449" s="175">
        <f>IF(LEN(B449)&gt;0,SUM('OBRAČUNANA OSNOVNA PLAČA'!E443:J443),"")</f>
        <v>0</v>
      </c>
      <c r="F449" s="55"/>
      <c r="G449" s="55"/>
      <c r="H449" s="55"/>
      <c r="I449" s="55"/>
      <c r="J449" s="55"/>
      <c r="K449" s="176">
        <f t="shared" si="82"/>
        <v>0</v>
      </c>
      <c r="L449" s="120">
        <f t="shared" si="83"/>
        <v>0</v>
      </c>
      <c r="M449" s="120">
        <f t="shared" si="84"/>
        <v>0</v>
      </c>
      <c r="N449" s="120">
        <f t="shared" si="85"/>
        <v>0</v>
      </c>
      <c r="O449" s="120">
        <f t="shared" si="86"/>
        <v>0</v>
      </c>
      <c r="P449" s="177">
        <f t="shared" si="87"/>
        <v>0</v>
      </c>
      <c r="Q449" s="177">
        <f>IF(LEN(B449)&gt;0,2*'OSNOVNA PLAČA'!E443,"")</f>
        <v>0</v>
      </c>
      <c r="R449" s="178"/>
      <c r="AA449" s="157">
        <f>ROW()</f>
        <v>449</v>
      </c>
      <c r="AB449" s="91" t="e">
        <f t="shared" ca="1" si="69"/>
        <v>#N/A</v>
      </c>
      <c r="AC449" s="91" t="e">
        <f t="shared" ca="1" si="70"/>
        <v>#N/A</v>
      </c>
      <c r="AD449" s="92" t="e">
        <f t="shared" ca="1" si="88"/>
        <v>#N/A</v>
      </c>
      <c r="AE449" s="91" t="e">
        <f t="shared" ca="1" si="89"/>
        <v>#N/A</v>
      </c>
      <c r="AF449" s="92" t="e">
        <f t="shared" ca="1" si="90"/>
        <v>#N/A</v>
      </c>
      <c r="AG449" s="91" t="e">
        <f t="shared" ca="1" si="90"/>
        <v>#N/A</v>
      </c>
      <c r="AH449" s="91" t="e">
        <f t="shared" ca="1" si="91"/>
        <v>#N/A</v>
      </c>
      <c r="AI449" s="93" t="e">
        <f t="shared" ca="1" si="92"/>
        <v>#N/A</v>
      </c>
      <c r="AJ449" s="91" t="e">
        <f t="shared" ca="1" si="56"/>
        <v>#N/A</v>
      </c>
      <c r="AK449" s="91" t="e">
        <f t="shared" ca="1" si="68"/>
        <v>#N/A</v>
      </c>
    </row>
    <row r="450" spans="1:37" ht="25.5" customHeight="1" x14ac:dyDescent="0.25">
      <c r="A450" s="51">
        <f>'OSNOVNA PLAČA'!A444</f>
        <v>435</v>
      </c>
      <c r="B450" s="159" t="str">
        <f>IF(LEN('OSNOVNA PLAČA'!B444)&gt;0,'OSNOVNA PLAČA'!B444,"")</f>
        <v>A435</v>
      </c>
      <c r="C450" s="52">
        <f>IF(LEN(B450)&gt;0,'OSNOVNA PLAČA'!C444,"")</f>
        <v>0</v>
      </c>
      <c r="D450" s="54">
        <f>IF(LEN(B450)&gt;0,'OSNOVNA PLAČA'!D444,"")</f>
        <v>0</v>
      </c>
      <c r="E450" s="175">
        <f>IF(LEN(B450)&gt;0,SUM('OBRAČUNANA OSNOVNA PLAČA'!E444:J444),"")</f>
        <v>0</v>
      </c>
      <c r="F450" s="55"/>
      <c r="G450" s="55"/>
      <c r="H450" s="55"/>
      <c r="I450" s="55"/>
      <c r="J450" s="55"/>
      <c r="K450" s="176">
        <f t="shared" si="82"/>
        <v>0</v>
      </c>
      <c r="L450" s="120">
        <f t="shared" si="83"/>
        <v>0</v>
      </c>
      <c r="M450" s="120">
        <f t="shared" si="84"/>
        <v>0</v>
      </c>
      <c r="N450" s="120">
        <f t="shared" si="85"/>
        <v>0</v>
      </c>
      <c r="O450" s="120">
        <f t="shared" si="86"/>
        <v>0</v>
      </c>
      <c r="P450" s="177">
        <f t="shared" si="87"/>
        <v>0</v>
      </c>
      <c r="Q450" s="177">
        <f>IF(LEN(B450)&gt;0,2*'OSNOVNA PLAČA'!E444,"")</f>
        <v>0</v>
      </c>
      <c r="R450" s="178"/>
      <c r="AA450" s="157">
        <f>ROW()</f>
        <v>450</v>
      </c>
      <c r="AB450" s="91" t="e">
        <f t="shared" ca="1" si="69"/>
        <v>#N/A</v>
      </c>
      <c r="AC450" s="91" t="e">
        <f t="shared" ca="1" si="70"/>
        <v>#N/A</v>
      </c>
      <c r="AD450" s="92" t="e">
        <f t="shared" ca="1" si="88"/>
        <v>#N/A</v>
      </c>
      <c r="AE450" s="91" t="e">
        <f t="shared" ca="1" si="89"/>
        <v>#N/A</v>
      </c>
      <c r="AF450" s="92" t="e">
        <f t="shared" ca="1" si="90"/>
        <v>#N/A</v>
      </c>
      <c r="AG450" s="91" t="e">
        <f t="shared" ca="1" si="90"/>
        <v>#N/A</v>
      </c>
      <c r="AH450" s="91" t="e">
        <f t="shared" ca="1" si="91"/>
        <v>#N/A</v>
      </c>
      <c r="AI450" s="93" t="e">
        <f t="shared" ca="1" si="92"/>
        <v>#N/A</v>
      </c>
      <c r="AJ450" s="91" t="e">
        <f t="shared" ca="1" si="56"/>
        <v>#N/A</v>
      </c>
      <c r="AK450" s="91" t="e">
        <f t="shared" ca="1" si="68"/>
        <v>#N/A</v>
      </c>
    </row>
    <row r="451" spans="1:37" ht="25.5" customHeight="1" x14ac:dyDescent="0.25">
      <c r="A451" s="51">
        <f>'OSNOVNA PLAČA'!A445</f>
        <v>436</v>
      </c>
      <c r="B451" s="159" t="str">
        <f>IF(LEN('OSNOVNA PLAČA'!B445)&gt;0,'OSNOVNA PLAČA'!B445,"")</f>
        <v>A436</v>
      </c>
      <c r="C451" s="52">
        <f>IF(LEN(B451)&gt;0,'OSNOVNA PLAČA'!C445,"")</f>
        <v>0</v>
      </c>
      <c r="D451" s="54">
        <f>IF(LEN(B451)&gt;0,'OSNOVNA PLAČA'!D445,"")</f>
        <v>0</v>
      </c>
      <c r="E451" s="175">
        <f>IF(LEN(B451)&gt;0,SUM('OBRAČUNANA OSNOVNA PLAČA'!E445:J445),"")</f>
        <v>0</v>
      </c>
      <c r="F451" s="55"/>
      <c r="G451" s="55"/>
      <c r="H451" s="55"/>
      <c r="I451" s="55"/>
      <c r="J451" s="55"/>
      <c r="K451" s="176">
        <f t="shared" si="82"/>
        <v>0</v>
      </c>
      <c r="L451" s="120">
        <f t="shared" si="83"/>
        <v>0</v>
      </c>
      <c r="M451" s="120">
        <f t="shared" si="84"/>
        <v>0</v>
      </c>
      <c r="N451" s="120">
        <f t="shared" si="85"/>
        <v>0</v>
      </c>
      <c r="O451" s="120">
        <f t="shared" si="86"/>
        <v>0</v>
      </c>
      <c r="P451" s="177">
        <f t="shared" si="87"/>
        <v>0</v>
      </c>
      <c r="Q451" s="177">
        <f>IF(LEN(B451)&gt;0,2*'OSNOVNA PLAČA'!E445,"")</f>
        <v>0</v>
      </c>
      <c r="R451" s="178"/>
      <c r="AA451" s="157">
        <f>ROW()</f>
        <v>451</v>
      </c>
      <c r="AB451" s="91" t="e">
        <f t="shared" ca="1" si="69"/>
        <v>#N/A</v>
      </c>
      <c r="AC451" s="91" t="e">
        <f t="shared" ca="1" si="70"/>
        <v>#N/A</v>
      </c>
      <c r="AD451" s="92" t="e">
        <f t="shared" ca="1" si="88"/>
        <v>#N/A</v>
      </c>
      <c r="AE451" s="91" t="e">
        <f t="shared" ca="1" si="89"/>
        <v>#N/A</v>
      </c>
      <c r="AF451" s="92" t="e">
        <f t="shared" ca="1" si="90"/>
        <v>#N/A</v>
      </c>
      <c r="AG451" s="91" t="e">
        <f t="shared" ca="1" si="90"/>
        <v>#N/A</v>
      </c>
      <c r="AH451" s="91" t="e">
        <f t="shared" ca="1" si="91"/>
        <v>#N/A</v>
      </c>
      <c r="AI451" s="93" t="e">
        <f t="shared" ca="1" si="92"/>
        <v>#N/A</v>
      </c>
      <c r="AJ451" s="91" t="e">
        <f t="shared" ca="1" si="56"/>
        <v>#N/A</v>
      </c>
      <c r="AK451" s="91" t="e">
        <f t="shared" ca="1" si="68"/>
        <v>#N/A</v>
      </c>
    </row>
    <row r="452" spans="1:37" ht="25.5" customHeight="1" x14ac:dyDescent="0.25">
      <c r="A452" s="51">
        <f>'OSNOVNA PLAČA'!A446</f>
        <v>437</v>
      </c>
      <c r="B452" s="159" t="str">
        <f>IF(LEN('OSNOVNA PLAČA'!B446)&gt;0,'OSNOVNA PLAČA'!B446,"")</f>
        <v>A437</v>
      </c>
      <c r="C452" s="52">
        <f>IF(LEN(B452)&gt;0,'OSNOVNA PLAČA'!C446,"")</f>
        <v>0</v>
      </c>
      <c r="D452" s="54">
        <f>IF(LEN(B452)&gt;0,'OSNOVNA PLAČA'!D446,"")</f>
        <v>0</v>
      </c>
      <c r="E452" s="175">
        <f>IF(LEN(B452)&gt;0,SUM('OBRAČUNANA OSNOVNA PLAČA'!E446:J446),"")</f>
        <v>0</v>
      </c>
      <c r="F452" s="55"/>
      <c r="G452" s="55"/>
      <c r="H452" s="55"/>
      <c r="I452" s="55"/>
      <c r="J452" s="55"/>
      <c r="K452" s="176">
        <f t="shared" si="82"/>
        <v>0</v>
      </c>
      <c r="L452" s="120">
        <f t="shared" si="83"/>
        <v>0</v>
      </c>
      <c r="M452" s="120">
        <f t="shared" si="84"/>
        <v>0</v>
      </c>
      <c r="N452" s="120">
        <f t="shared" si="85"/>
        <v>0</v>
      </c>
      <c r="O452" s="120">
        <f t="shared" si="86"/>
        <v>0</v>
      </c>
      <c r="P452" s="177">
        <f t="shared" si="87"/>
        <v>0</v>
      </c>
      <c r="Q452" s="177">
        <f>IF(LEN(B452)&gt;0,2*'OSNOVNA PLAČA'!E446,"")</f>
        <v>0</v>
      </c>
      <c r="R452" s="178"/>
      <c r="AA452" s="157">
        <f>ROW()</f>
        <v>452</v>
      </c>
      <c r="AB452" s="91" t="e">
        <f t="shared" ca="1" si="69"/>
        <v>#N/A</v>
      </c>
      <c r="AC452" s="91" t="e">
        <f t="shared" ca="1" si="70"/>
        <v>#N/A</v>
      </c>
      <c r="AD452" s="92" t="e">
        <f t="shared" ca="1" si="88"/>
        <v>#N/A</v>
      </c>
      <c r="AE452" s="91" t="e">
        <f t="shared" ca="1" si="89"/>
        <v>#N/A</v>
      </c>
      <c r="AF452" s="92" t="e">
        <f t="shared" ca="1" si="90"/>
        <v>#N/A</v>
      </c>
      <c r="AG452" s="91" t="e">
        <f t="shared" ca="1" si="90"/>
        <v>#N/A</v>
      </c>
      <c r="AH452" s="91" t="e">
        <f t="shared" ca="1" si="91"/>
        <v>#N/A</v>
      </c>
      <c r="AI452" s="93" t="e">
        <f t="shared" ca="1" si="92"/>
        <v>#N/A</v>
      </c>
      <c r="AJ452" s="91" t="e">
        <f t="shared" ca="1" si="56"/>
        <v>#N/A</v>
      </c>
      <c r="AK452" s="91" t="e">
        <f t="shared" ca="1" si="68"/>
        <v>#N/A</v>
      </c>
    </row>
    <row r="453" spans="1:37" ht="25.5" customHeight="1" x14ac:dyDescent="0.25">
      <c r="A453" s="51">
        <f>'OSNOVNA PLAČA'!A447</f>
        <v>438</v>
      </c>
      <c r="B453" s="159" t="str">
        <f>IF(LEN('OSNOVNA PLAČA'!B447)&gt;0,'OSNOVNA PLAČA'!B447,"")</f>
        <v>A438</v>
      </c>
      <c r="C453" s="52">
        <f>IF(LEN(B453)&gt;0,'OSNOVNA PLAČA'!C447,"")</f>
        <v>0</v>
      </c>
      <c r="D453" s="54">
        <f>IF(LEN(B453)&gt;0,'OSNOVNA PLAČA'!D447,"")</f>
        <v>0</v>
      </c>
      <c r="E453" s="175">
        <f>IF(LEN(B453)&gt;0,SUM('OBRAČUNANA OSNOVNA PLAČA'!E447:J447),"")</f>
        <v>0</v>
      </c>
      <c r="F453" s="55"/>
      <c r="G453" s="55"/>
      <c r="H453" s="55"/>
      <c r="I453" s="55"/>
      <c r="J453" s="55"/>
      <c r="K453" s="176">
        <f t="shared" si="82"/>
        <v>0</v>
      </c>
      <c r="L453" s="120">
        <f t="shared" si="83"/>
        <v>0</v>
      </c>
      <c r="M453" s="120">
        <f t="shared" si="84"/>
        <v>0</v>
      </c>
      <c r="N453" s="120">
        <f t="shared" si="85"/>
        <v>0</v>
      </c>
      <c r="O453" s="120">
        <f t="shared" si="86"/>
        <v>0</v>
      </c>
      <c r="P453" s="177">
        <f t="shared" si="87"/>
        <v>0</v>
      </c>
      <c r="Q453" s="177">
        <f>IF(LEN(B453)&gt;0,2*'OSNOVNA PLAČA'!E447,"")</f>
        <v>0</v>
      </c>
      <c r="R453" s="178"/>
      <c r="AA453" s="157">
        <f>ROW()</f>
        <v>453</v>
      </c>
      <c r="AB453" s="91" t="e">
        <f t="shared" ca="1" si="69"/>
        <v>#N/A</v>
      </c>
      <c r="AC453" s="91" t="e">
        <f t="shared" ca="1" si="70"/>
        <v>#N/A</v>
      </c>
      <c r="AD453" s="92" t="e">
        <f t="shared" ca="1" si="88"/>
        <v>#N/A</v>
      </c>
      <c r="AE453" s="91" t="e">
        <f t="shared" ca="1" si="89"/>
        <v>#N/A</v>
      </c>
      <c r="AF453" s="92" t="e">
        <f t="shared" ca="1" si="90"/>
        <v>#N/A</v>
      </c>
      <c r="AG453" s="91" t="e">
        <f t="shared" ca="1" si="90"/>
        <v>#N/A</v>
      </c>
      <c r="AH453" s="91" t="e">
        <f t="shared" ca="1" si="91"/>
        <v>#N/A</v>
      </c>
      <c r="AI453" s="93" t="e">
        <f t="shared" ca="1" si="92"/>
        <v>#N/A</v>
      </c>
      <c r="AJ453" s="91" t="e">
        <f t="shared" ca="1" si="56"/>
        <v>#N/A</v>
      </c>
      <c r="AK453" s="91" t="e">
        <f t="shared" ca="1" si="68"/>
        <v>#N/A</v>
      </c>
    </row>
    <row r="454" spans="1:37" ht="25.5" customHeight="1" x14ac:dyDescent="0.25">
      <c r="A454" s="51">
        <f>'OSNOVNA PLAČA'!A448</f>
        <v>439</v>
      </c>
      <c r="B454" s="159" t="str">
        <f>IF(LEN('OSNOVNA PLAČA'!B448)&gt;0,'OSNOVNA PLAČA'!B448,"")</f>
        <v>A439</v>
      </c>
      <c r="C454" s="52">
        <f>IF(LEN(B454)&gt;0,'OSNOVNA PLAČA'!C448,"")</f>
        <v>0</v>
      </c>
      <c r="D454" s="54">
        <f>IF(LEN(B454)&gt;0,'OSNOVNA PLAČA'!D448,"")</f>
        <v>0</v>
      </c>
      <c r="E454" s="175">
        <f>IF(LEN(B454)&gt;0,SUM('OBRAČUNANA OSNOVNA PLAČA'!E448:J448),"")</f>
        <v>0</v>
      </c>
      <c r="F454" s="55"/>
      <c r="G454" s="55"/>
      <c r="H454" s="55"/>
      <c r="I454" s="55"/>
      <c r="J454" s="55"/>
      <c r="K454" s="176">
        <f t="shared" si="82"/>
        <v>0</v>
      </c>
      <c r="L454" s="120">
        <f t="shared" si="83"/>
        <v>0</v>
      </c>
      <c r="M454" s="120">
        <f t="shared" si="84"/>
        <v>0</v>
      </c>
      <c r="N454" s="120">
        <f t="shared" si="85"/>
        <v>0</v>
      </c>
      <c r="O454" s="120">
        <f t="shared" si="86"/>
        <v>0</v>
      </c>
      <c r="P454" s="177">
        <f t="shared" si="87"/>
        <v>0</v>
      </c>
      <c r="Q454" s="177">
        <f>IF(LEN(B454)&gt;0,2*'OSNOVNA PLAČA'!E448,"")</f>
        <v>0</v>
      </c>
      <c r="R454" s="178"/>
      <c r="AA454" s="157">
        <f>ROW()</f>
        <v>454</v>
      </c>
      <c r="AB454" s="91" t="e">
        <f t="shared" ca="1" si="69"/>
        <v>#N/A</v>
      </c>
      <c r="AC454" s="91" t="e">
        <f t="shared" ca="1" si="70"/>
        <v>#N/A</v>
      </c>
      <c r="AD454" s="92" t="e">
        <f t="shared" ca="1" si="88"/>
        <v>#N/A</v>
      </c>
      <c r="AE454" s="91" t="e">
        <f t="shared" ca="1" si="89"/>
        <v>#N/A</v>
      </c>
      <c r="AF454" s="92" t="e">
        <f t="shared" ca="1" si="90"/>
        <v>#N/A</v>
      </c>
      <c r="AG454" s="91" t="e">
        <f t="shared" ca="1" si="90"/>
        <v>#N/A</v>
      </c>
      <c r="AH454" s="91" t="e">
        <f t="shared" ca="1" si="91"/>
        <v>#N/A</v>
      </c>
      <c r="AI454" s="93" t="e">
        <f t="shared" ca="1" si="92"/>
        <v>#N/A</v>
      </c>
      <c r="AJ454" s="91" t="e">
        <f t="shared" ca="1" si="56"/>
        <v>#N/A</v>
      </c>
      <c r="AK454" s="91" t="e">
        <f t="shared" ca="1" si="68"/>
        <v>#N/A</v>
      </c>
    </row>
    <row r="455" spans="1:37" ht="25.5" customHeight="1" x14ac:dyDescent="0.25">
      <c r="A455" s="51">
        <f>'OSNOVNA PLAČA'!A449</f>
        <v>440</v>
      </c>
      <c r="B455" s="159" t="str">
        <f>IF(LEN('OSNOVNA PLAČA'!B449)&gt;0,'OSNOVNA PLAČA'!B449,"")</f>
        <v>A440</v>
      </c>
      <c r="C455" s="52">
        <f>IF(LEN(B455)&gt;0,'OSNOVNA PLAČA'!C449,"")</f>
        <v>0</v>
      </c>
      <c r="D455" s="54">
        <f>IF(LEN(B455)&gt;0,'OSNOVNA PLAČA'!D449,"")</f>
        <v>0</v>
      </c>
      <c r="E455" s="175">
        <f>IF(LEN(B455)&gt;0,SUM('OBRAČUNANA OSNOVNA PLAČA'!E449:J449),"")</f>
        <v>0</v>
      </c>
      <c r="F455" s="55"/>
      <c r="G455" s="55"/>
      <c r="H455" s="55"/>
      <c r="I455" s="55"/>
      <c r="J455" s="55"/>
      <c r="K455" s="176">
        <f t="shared" si="82"/>
        <v>0</v>
      </c>
      <c r="L455" s="120">
        <f t="shared" si="83"/>
        <v>0</v>
      </c>
      <c r="M455" s="120">
        <f t="shared" si="84"/>
        <v>0</v>
      </c>
      <c r="N455" s="120">
        <f t="shared" si="85"/>
        <v>0</v>
      </c>
      <c r="O455" s="120">
        <f t="shared" si="86"/>
        <v>0</v>
      </c>
      <c r="P455" s="177">
        <f t="shared" si="87"/>
        <v>0</v>
      </c>
      <c r="Q455" s="177">
        <f>IF(LEN(B455)&gt;0,2*'OSNOVNA PLAČA'!E449,"")</f>
        <v>0</v>
      </c>
      <c r="R455" s="178"/>
      <c r="AA455" s="157">
        <f>ROW()</f>
        <v>455</v>
      </c>
      <c r="AB455" s="91" t="e">
        <f t="shared" ca="1" si="69"/>
        <v>#N/A</v>
      </c>
      <c r="AC455" s="91" t="e">
        <f t="shared" ca="1" si="70"/>
        <v>#N/A</v>
      </c>
      <c r="AD455" s="92" t="e">
        <f t="shared" ca="1" si="88"/>
        <v>#N/A</v>
      </c>
      <c r="AE455" s="91" t="e">
        <f t="shared" ca="1" si="89"/>
        <v>#N/A</v>
      </c>
      <c r="AF455" s="92" t="e">
        <f t="shared" ca="1" si="90"/>
        <v>#N/A</v>
      </c>
      <c r="AG455" s="91" t="e">
        <f t="shared" ca="1" si="90"/>
        <v>#N/A</v>
      </c>
      <c r="AH455" s="91" t="e">
        <f t="shared" ca="1" si="91"/>
        <v>#N/A</v>
      </c>
      <c r="AI455" s="93" t="e">
        <f t="shared" ca="1" si="92"/>
        <v>#N/A</v>
      </c>
      <c r="AJ455" s="91" t="e">
        <f t="shared" ca="1" si="56"/>
        <v>#N/A</v>
      </c>
      <c r="AK455" s="91" t="e">
        <f t="shared" ca="1" si="68"/>
        <v>#N/A</v>
      </c>
    </row>
    <row r="456" spans="1:37" ht="25.5" customHeight="1" x14ac:dyDescent="0.25">
      <c r="A456" s="51">
        <f>'OSNOVNA PLAČA'!A450</f>
        <v>441</v>
      </c>
      <c r="B456" s="159" t="str">
        <f>IF(LEN('OSNOVNA PLAČA'!B450)&gt;0,'OSNOVNA PLAČA'!B450,"")</f>
        <v>A441</v>
      </c>
      <c r="C456" s="52">
        <f>IF(LEN(B456)&gt;0,'OSNOVNA PLAČA'!C450,"")</f>
        <v>0</v>
      </c>
      <c r="D456" s="54">
        <f>IF(LEN(B456)&gt;0,'OSNOVNA PLAČA'!D450,"")</f>
        <v>0</v>
      </c>
      <c r="E456" s="175">
        <f>IF(LEN(B456)&gt;0,SUM('OBRAČUNANA OSNOVNA PLAČA'!E450:J450),"")</f>
        <v>0</v>
      </c>
      <c r="F456" s="55"/>
      <c r="G456" s="55"/>
      <c r="H456" s="55"/>
      <c r="I456" s="55"/>
      <c r="J456" s="55"/>
      <c r="K456" s="176">
        <f t="shared" si="82"/>
        <v>0</v>
      </c>
      <c r="L456" s="120">
        <f t="shared" si="83"/>
        <v>0</v>
      </c>
      <c r="M456" s="120">
        <f t="shared" si="84"/>
        <v>0</v>
      </c>
      <c r="N456" s="120">
        <f t="shared" si="85"/>
        <v>0</v>
      </c>
      <c r="O456" s="120">
        <f t="shared" si="86"/>
        <v>0</v>
      </c>
      <c r="P456" s="177">
        <f t="shared" si="87"/>
        <v>0</v>
      </c>
      <c r="Q456" s="177">
        <f>IF(LEN(B456)&gt;0,2*'OSNOVNA PLAČA'!E450,"")</f>
        <v>0</v>
      </c>
      <c r="R456" s="178"/>
      <c r="AA456" s="157">
        <f>ROW()</f>
        <v>456</v>
      </c>
      <c r="AB456" s="91" t="e">
        <f t="shared" ca="1" si="69"/>
        <v>#N/A</v>
      </c>
      <c r="AC456" s="91" t="e">
        <f t="shared" ca="1" si="70"/>
        <v>#N/A</v>
      </c>
      <c r="AD456" s="92" t="e">
        <f t="shared" ca="1" si="88"/>
        <v>#N/A</v>
      </c>
      <c r="AE456" s="91" t="e">
        <f t="shared" ca="1" si="89"/>
        <v>#N/A</v>
      </c>
      <c r="AF456" s="92" t="e">
        <f t="shared" ca="1" si="90"/>
        <v>#N/A</v>
      </c>
      <c r="AG456" s="91" t="e">
        <f t="shared" ca="1" si="90"/>
        <v>#N/A</v>
      </c>
      <c r="AH456" s="91" t="e">
        <f t="shared" ca="1" si="91"/>
        <v>#N/A</v>
      </c>
      <c r="AI456" s="93" t="e">
        <f t="shared" ca="1" si="92"/>
        <v>#N/A</v>
      </c>
      <c r="AJ456" s="91" t="e">
        <f t="shared" ca="1" si="56"/>
        <v>#N/A</v>
      </c>
      <c r="AK456" s="91" t="e">
        <f t="shared" ca="1" si="68"/>
        <v>#N/A</v>
      </c>
    </row>
    <row r="457" spans="1:37" ht="25.5" customHeight="1" x14ac:dyDescent="0.25">
      <c r="A457" s="51">
        <f>'OSNOVNA PLAČA'!A451</f>
        <v>442</v>
      </c>
      <c r="B457" s="159" t="str">
        <f>IF(LEN('OSNOVNA PLAČA'!B451)&gt;0,'OSNOVNA PLAČA'!B451,"")</f>
        <v>A442</v>
      </c>
      <c r="C457" s="52">
        <f>IF(LEN(B457)&gt;0,'OSNOVNA PLAČA'!C451,"")</f>
        <v>0</v>
      </c>
      <c r="D457" s="54">
        <f>IF(LEN(B457)&gt;0,'OSNOVNA PLAČA'!D451,"")</f>
        <v>0</v>
      </c>
      <c r="E457" s="175">
        <f>IF(LEN(B457)&gt;0,SUM('OBRAČUNANA OSNOVNA PLAČA'!E451:J451),"")</f>
        <v>0</v>
      </c>
      <c r="F457" s="55"/>
      <c r="G457" s="55"/>
      <c r="H457" s="55"/>
      <c r="I457" s="55"/>
      <c r="J457" s="55"/>
      <c r="K457" s="176">
        <f t="shared" si="82"/>
        <v>0</v>
      </c>
      <c r="L457" s="120">
        <f t="shared" si="83"/>
        <v>0</v>
      </c>
      <c r="M457" s="120">
        <f t="shared" si="84"/>
        <v>0</v>
      </c>
      <c r="N457" s="120">
        <f t="shared" si="85"/>
        <v>0</v>
      </c>
      <c r="O457" s="120">
        <f t="shared" si="86"/>
        <v>0</v>
      </c>
      <c r="P457" s="177">
        <f t="shared" si="87"/>
        <v>0</v>
      </c>
      <c r="Q457" s="177">
        <f>IF(LEN(B457)&gt;0,2*'OSNOVNA PLAČA'!E451,"")</f>
        <v>0</v>
      </c>
      <c r="R457" s="178"/>
      <c r="AA457" s="157">
        <f>ROW()</f>
        <v>457</v>
      </c>
      <c r="AB457" s="91" t="e">
        <f t="shared" ca="1" si="69"/>
        <v>#N/A</v>
      </c>
      <c r="AC457" s="91" t="e">
        <f t="shared" ca="1" si="70"/>
        <v>#N/A</v>
      </c>
      <c r="AD457" s="92" t="e">
        <f t="shared" ca="1" si="88"/>
        <v>#N/A</v>
      </c>
      <c r="AE457" s="91" t="e">
        <f t="shared" ca="1" si="89"/>
        <v>#N/A</v>
      </c>
      <c r="AF457" s="92" t="e">
        <f t="shared" ca="1" si="90"/>
        <v>#N/A</v>
      </c>
      <c r="AG457" s="91" t="e">
        <f t="shared" ca="1" si="90"/>
        <v>#N/A</v>
      </c>
      <c r="AH457" s="91" t="e">
        <f t="shared" ca="1" si="91"/>
        <v>#N/A</v>
      </c>
      <c r="AI457" s="93" t="e">
        <f t="shared" ca="1" si="92"/>
        <v>#N/A</v>
      </c>
      <c r="AJ457" s="91" t="e">
        <f t="shared" ca="1" si="56"/>
        <v>#N/A</v>
      </c>
      <c r="AK457" s="91" t="e">
        <f t="shared" ca="1" si="68"/>
        <v>#N/A</v>
      </c>
    </row>
    <row r="458" spans="1:37" ht="25.5" customHeight="1" x14ac:dyDescent="0.25">
      <c r="A458" s="51">
        <f>'OSNOVNA PLAČA'!A452</f>
        <v>443</v>
      </c>
      <c r="B458" s="159" t="str">
        <f>IF(LEN('OSNOVNA PLAČA'!B452)&gt;0,'OSNOVNA PLAČA'!B452,"")</f>
        <v>A443</v>
      </c>
      <c r="C458" s="52">
        <f>IF(LEN(B458)&gt;0,'OSNOVNA PLAČA'!C452,"")</f>
        <v>0</v>
      </c>
      <c r="D458" s="54">
        <f>IF(LEN(B458)&gt;0,'OSNOVNA PLAČA'!D452,"")</f>
        <v>0</v>
      </c>
      <c r="E458" s="175">
        <f>IF(LEN(B458)&gt;0,SUM('OBRAČUNANA OSNOVNA PLAČA'!E452:J452),"")</f>
        <v>0</v>
      </c>
      <c r="F458" s="55"/>
      <c r="G458" s="55"/>
      <c r="H458" s="55"/>
      <c r="I458" s="55"/>
      <c r="J458" s="55"/>
      <c r="K458" s="176">
        <f t="shared" si="82"/>
        <v>0</v>
      </c>
      <c r="L458" s="120">
        <f t="shared" si="83"/>
        <v>0</v>
      </c>
      <c r="M458" s="120">
        <f t="shared" si="84"/>
        <v>0</v>
      </c>
      <c r="N458" s="120">
        <f t="shared" si="85"/>
        <v>0</v>
      </c>
      <c r="O458" s="120">
        <f t="shared" si="86"/>
        <v>0</v>
      </c>
      <c r="P458" s="177">
        <f t="shared" si="87"/>
        <v>0</v>
      </c>
      <c r="Q458" s="177">
        <f>IF(LEN(B458)&gt;0,2*'OSNOVNA PLAČA'!E452,"")</f>
        <v>0</v>
      </c>
      <c r="R458" s="178"/>
      <c r="AA458" s="157">
        <f>ROW()</f>
        <v>458</v>
      </c>
      <c r="AB458" s="91" t="e">
        <f t="shared" ca="1" si="69"/>
        <v>#N/A</v>
      </c>
      <c r="AC458" s="91" t="e">
        <f t="shared" ca="1" si="70"/>
        <v>#N/A</v>
      </c>
      <c r="AD458" s="92" t="e">
        <f t="shared" ca="1" si="88"/>
        <v>#N/A</v>
      </c>
      <c r="AE458" s="91" t="e">
        <f t="shared" ca="1" si="89"/>
        <v>#N/A</v>
      </c>
      <c r="AF458" s="92" t="e">
        <f t="shared" ca="1" si="90"/>
        <v>#N/A</v>
      </c>
      <c r="AG458" s="91" t="e">
        <f t="shared" ca="1" si="90"/>
        <v>#N/A</v>
      </c>
      <c r="AH458" s="91" t="e">
        <f t="shared" ca="1" si="91"/>
        <v>#N/A</v>
      </c>
      <c r="AI458" s="93" t="e">
        <f t="shared" ca="1" si="92"/>
        <v>#N/A</v>
      </c>
      <c r="AJ458" s="91" t="e">
        <f t="shared" ca="1" si="56"/>
        <v>#N/A</v>
      </c>
      <c r="AK458" s="91" t="e">
        <f t="shared" ca="1" si="68"/>
        <v>#N/A</v>
      </c>
    </row>
    <row r="459" spans="1:37" ht="25.5" customHeight="1" x14ac:dyDescent="0.25">
      <c r="A459" s="51">
        <f>'OSNOVNA PLAČA'!A453</f>
        <v>444</v>
      </c>
      <c r="B459" s="159" t="str">
        <f>IF(LEN('OSNOVNA PLAČA'!B453)&gt;0,'OSNOVNA PLAČA'!B453,"")</f>
        <v>A444</v>
      </c>
      <c r="C459" s="52">
        <f>IF(LEN(B459)&gt;0,'OSNOVNA PLAČA'!C453,"")</f>
        <v>0</v>
      </c>
      <c r="D459" s="54">
        <f>IF(LEN(B459)&gt;0,'OSNOVNA PLAČA'!D453,"")</f>
        <v>0</v>
      </c>
      <c r="E459" s="175">
        <f>IF(LEN(B459)&gt;0,SUM('OBRAČUNANA OSNOVNA PLAČA'!E453:J453),"")</f>
        <v>0</v>
      </c>
      <c r="F459" s="55"/>
      <c r="G459" s="55"/>
      <c r="H459" s="55"/>
      <c r="I459" s="55"/>
      <c r="J459" s="55"/>
      <c r="K459" s="176">
        <f t="shared" si="82"/>
        <v>0</v>
      </c>
      <c r="L459" s="120">
        <f t="shared" si="83"/>
        <v>0</v>
      </c>
      <c r="M459" s="120">
        <f t="shared" si="84"/>
        <v>0</v>
      </c>
      <c r="N459" s="120">
        <f t="shared" si="85"/>
        <v>0</v>
      </c>
      <c r="O459" s="120">
        <f t="shared" si="86"/>
        <v>0</v>
      </c>
      <c r="P459" s="177">
        <f t="shared" si="87"/>
        <v>0</v>
      </c>
      <c r="Q459" s="177">
        <f>IF(LEN(B459)&gt;0,2*'OSNOVNA PLAČA'!E453,"")</f>
        <v>0</v>
      </c>
      <c r="R459" s="178"/>
      <c r="AA459" s="157">
        <f>ROW()</f>
        <v>459</v>
      </c>
      <c r="AB459" s="91" t="e">
        <f t="shared" ca="1" si="69"/>
        <v>#N/A</v>
      </c>
      <c r="AC459" s="91" t="e">
        <f t="shared" ca="1" si="70"/>
        <v>#N/A</v>
      </c>
      <c r="AD459" s="92" t="e">
        <f t="shared" ca="1" si="88"/>
        <v>#N/A</v>
      </c>
      <c r="AE459" s="91" t="e">
        <f t="shared" ca="1" si="89"/>
        <v>#N/A</v>
      </c>
      <c r="AF459" s="92" t="e">
        <f t="shared" ca="1" si="90"/>
        <v>#N/A</v>
      </c>
      <c r="AG459" s="91" t="e">
        <f t="shared" ca="1" si="90"/>
        <v>#N/A</v>
      </c>
      <c r="AH459" s="91" t="e">
        <f t="shared" ca="1" si="91"/>
        <v>#N/A</v>
      </c>
      <c r="AI459" s="93" t="e">
        <f t="shared" ca="1" si="92"/>
        <v>#N/A</v>
      </c>
      <c r="AJ459" s="91" t="e">
        <f t="shared" ca="1" si="56"/>
        <v>#N/A</v>
      </c>
      <c r="AK459" s="91" t="e">
        <f t="shared" ca="1" si="68"/>
        <v>#N/A</v>
      </c>
    </row>
    <row r="460" spans="1:37" ht="25.5" customHeight="1" x14ac:dyDescent="0.25">
      <c r="A460" s="51">
        <f>'OSNOVNA PLAČA'!A454</f>
        <v>445</v>
      </c>
      <c r="B460" s="159" t="str">
        <f>IF(LEN('OSNOVNA PLAČA'!B454)&gt;0,'OSNOVNA PLAČA'!B454,"")</f>
        <v>A445</v>
      </c>
      <c r="C460" s="52">
        <f>IF(LEN(B460)&gt;0,'OSNOVNA PLAČA'!C454,"")</f>
        <v>0</v>
      </c>
      <c r="D460" s="54">
        <f>IF(LEN(B460)&gt;0,'OSNOVNA PLAČA'!D454,"")</f>
        <v>0</v>
      </c>
      <c r="E460" s="175">
        <f>IF(LEN(B460)&gt;0,SUM('OBRAČUNANA OSNOVNA PLAČA'!E454:J454),"")</f>
        <v>0</v>
      </c>
      <c r="F460" s="55"/>
      <c r="G460" s="55"/>
      <c r="H460" s="55"/>
      <c r="I460" s="55"/>
      <c r="J460" s="55"/>
      <c r="K460" s="176">
        <f t="shared" si="82"/>
        <v>0</v>
      </c>
      <c r="L460" s="120">
        <f t="shared" si="83"/>
        <v>0</v>
      </c>
      <c r="M460" s="120">
        <f t="shared" si="84"/>
        <v>0</v>
      </c>
      <c r="N460" s="120">
        <f t="shared" si="85"/>
        <v>0</v>
      </c>
      <c r="O460" s="120">
        <f t="shared" si="86"/>
        <v>0</v>
      </c>
      <c r="P460" s="177">
        <f t="shared" si="87"/>
        <v>0</v>
      </c>
      <c r="Q460" s="177">
        <f>IF(LEN(B460)&gt;0,2*'OSNOVNA PLAČA'!E454,"")</f>
        <v>0</v>
      </c>
      <c r="R460" s="178"/>
      <c r="AA460" s="157">
        <f>ROW()</f>
        <v>460</v>
      </c>
      <c r="AB460" s="91" t="e">
        <f t="shared" ca="1" si="69"/>
        <v>#N/A</v>
      </c>
      <c r="AC460" s="91" t="e">
        <f t="shared" ca="1" si="70"/>
        <v>#N/A</v>
      </c>
      <c r="AD460" s="92" t="e">
        <f t="shared" ca="1" si="88"/>
        <v>#N/A</v>
      </c>
      <c r="AE460" s="91" t="e">
        <f t="shared" ca="1" si="89"/>
        <v>#N/A</v>
      </c>
      <c r="AF460" s="92" t="e">
        <f t="shared" ca="1" si="90"/>
        <v>#N/A</v>
      </c>
      <c r="AG460" s="91" t="e">
        <f t="shared" ca="1" si="90"/>
        <v>#N/A</v>
      </c>
      <c r="AH460" s="91" t="e">
        <f t="shared" ca="1" si="91"/>
        <v>#N/A</v>
      </c>
      <c r="AI460" s="93" t="e">
        <f t="shared" ca="1" si="92"/>
        <v>#N/A</v>
      </c>
      <c r="AJ460" s="91" t="e">
        <f t="shared" ca="1" si="56"/>
        <v>#N/A</v>
      </c>
      <c r="AK460" s="91" t="e">
        <f t="shared" ca="1" si="68"/>
        <v>#N/A</v>
      </c>
    </row>
    <row r="461" spans="1:37" ht="25.5" customHeight="1" x14ac:dyDescent="0.25">
      <c r="A461" s="51">
        <f>'OSNOVNA PLAČA'!A455</f>
        <v>446</v>
      </c>
      <c r="B461" s="159" t="str">
        <f>IF(LEN('OSNOVNA PLAČA'!B455)&gt;0,'OSNOVNA PLAČA'!B455,"")</f>
        <v>A446</v>
      </c>
      <c r="C461" s="52">
        <f>IF(LEN(B461)&gt;0,'OSNOVNA PLAČA'!C455,"")</f>
        <v>0</v>
      </c>
      <c r="D461" s="54">
        <f>IF(LEN(B461)&gt;0,'OSNOVNA PLAČA'!D455,"")</f>
        <v>0</v>
      </c>
      <c r="E461" s="175">
        <f>IF(LEN(B461)&gt;0,SUM('OBRAČUNANA OSNOVNA PLAČA'!E455:J455),"")</f>
        <v>0</v>
      </c>
      <c r="F461" s="55"/>
      <c r="G461" s="55"/>
      <c r="H461" s="55"/>
      <c r="I461" s="55"/>
      <c r="J461" s="55"/>
      <c r="K461" s="176">
        <f t="shared" si="82"/>
        <v>0</v>
      </c>
      <c r="L461" s="120">
        <f t="shared" si="83"/>
        <v>0</v>
      </c>
      <c r="M461" s="120">
        <f t="shared" si="84"/>
        <v>0</v>
      </c>
      <c r="N461" s="120">
        <f t="shared" si="85"/>
        <v>0</v>
      </c>
      <c r="O461" s="120">
        <f t="shared" si="86"/>
        <v>0</v>
      </c>
      <c r="P461" s="177">
        <f t="shared" si="87"/>
        <v>0</v>
      </c>
      <c r="Q461" s="177">
        <f>IF(LEN(B461)&gt;0,2*'OSNOVNA PLAČA'!E455,"")</f>
        <v>0</v>
      </c>
      <c r="R461" s="178"/>
      <c r="AA461" s="157">
        <f>ROW()</f>
        <v>461</v>
      </c>
      <c r="AB461" s="91" t="e">
        <f t="shared" ca="1" si="69"/>
        <v>#N/A</v>
      </c>
      <c r="AC461" s="91" t="e">
        <f t="shared" ca="1" si="70"/>
        <v>#N/A</v>
      </c>
      <c r="AD461" s="92" t="e">
        <f t="shared" ca="1" si="88"/>
        <v>#N/A</v>
      </c>
      <c r="AE461" s="91" t="e">
        <f t="shared" ca="1" si="89"/>
        <v>#N/A</v>
      </c>
      <c r="AF461" s="92" t="e">
        <f t="shared" ca="1" si="90"/>
        <v>#N/A</v>
      </c>
      <c r="AG461" s="91" t="e">
        <f t="shared" ca="1" si="90"/>
        <v>#N/A</v>
      </c>
      <c r="AH461" s="91" t="e">
        <f t="shared" ca="1" si="91"/>
        <v>#N/A</v>
      </c>
      <c r="AI461" s="93" t="e">
        <f t="shared" ca="1" si="92"/>
        <v>#N/A</v>
      </c>
      <c r="AJ461" s="91" t="e">
        <f t="shared" ca="1" si="56"/>
        <v>#N/A</v>
      </c>
      <c r="AK461" s="91" t="e">
        <f t="shared" ca="1" si="68"/>
        <v>#N/A</v>
      </c>
    </row>
    <row r="462" spans="1:37" ht="25.5" customHeight="1" x14ac:dyDescent="0.25">
      <c r="A462" s="51">
        <f>'OSNOVNA PLAČA'!A456</f>
        <v>447</v>
      </c>
      <c r="B462" s="159" t="str">
        <f>IF(LEN('OSNOVNA PLAČA'!B456)&gt;0,'OSNOVNA PLAČA'!B456,"")</f>
        <v>A447</v>
      </c>
      <c r="C462" s="52">
        <f>IF(LEN(B462)&gt;0,'OSNOVNA PLAČA'!C456,"")</f>
        <v>0</v>
      </c>
      <c r="D462" s="54">
        <f>IF(LEN(B462)&gt;0,'OSNOVNA PLAČA'!D456,"")</f>
        <v>0</v>
      </c>
      <c r="E462" s="175">
        <f>IF(LEN(B462)&gt;0,SUM('OBRAČUNANA OSNOVNA PLAČA'!E456:J456),"")</f>
        <v>0</v>
      </c>
      <c r="F462" s="55"/>
      <c r="G462" s="55"/>
      <c r="H462" s="55"/>
      <c r="I462" s="55"/>
      <c r="J462" s="55"/>
      <c r="K462" s="176">
        <f t="shared" si="82"/>
        <v>0</v>
      </c>
      <c r="L462" s="120">
        <f t="shared" si="83"/>
        <v>0</v>
      </c>
      <c r="M462" s="120">
        <f t="shared" si="84"/>
        <v>0</v>
      </c>
      <c r="N462" s="120">
        <f t="shared" si="85"/>
        <v>0</v>
      </c>
      <c r="O462" s="120">
        <f t="shared" si="86"/>
        <v>0</v>
      </c>
      <c r="P462" s="177">
        <f t="shared" si="87"/>
        <v>0</v>
      </c>
      <c r="Q462" s="177">
        <f>IF(LEN(B462)&gt;0,2*'OSNOVNA PLAČA'!E456,"")</f>
        <v>0</v>
      </c>
      <c r="R462" s="178"/>
      <c r="AA462" s="157">
        <f>ROW()</f>
        <v>462</v>
      </c>
      <c r="AB462" s="91" t="e">
        <f t="shared" ca="1" si="69"/>
        <v>#N/A</v>
      </c>
      <c r="AC462" s="91" t="e">
        <f t="shared" ca="1" si="70"/>
        <v>#N/A</v>
      </c>
      <c r="AD462" s="92" t="e">
        <f t="shared" ca="1" si="88"/>
        <v>#N/A</v>
      </c>
      <c r="AE462" s="91" t="e">
        <f t="shared" ca="1" si="89"/>
        <v>#N/A</v>
      </c>
      <c r="AF462" s="92" t="e">
        <f t="shared" ca="1" si="90"/>
        <v>#N/A</v>
      </c>
      <c r="AG462" s="91" t="e">
        <f t="shared" ca="1" si="90"/>
        <v>#N/A</v>
      </c>
      <c r="AH462" s="91" t="e">
        <f t="shared" ca="1" si="91"/>
        <v>#N/A</v>
      </c>
      <c r="AI462" s="93" t="e">
        <f t="shared" ca="1" si="92"/>
        <v>#N/A</v>
      </c>
      <c r="AJ462" s="91" t="e">
        <f t="shared" ca="1" si="56"/>
        <v>#N/A</v>
      </c>
      <c r="AK462" s="91" t="e">
        <f t="shared" ca="1" si="68"/>
        <v>#N/A</v>
      </c>
    </row>
    <row r="463" spans="1:37" ht="25.5" customHeight="1" x14ac:dyDescent="0.25">
      <c r="A463" s="51">
        <f>'OSNOVNA PLAČA'!A457</f>
        <v>448</v>
      </c>
      <c r="B463" s="159" t="str">
        <f>IF(LEN('OSNOVNA PLAČA'!B457)&gt;0,'OSNOVNA PLAČA'!B457,"")</f>
        <v>A448</v>
      </c>
      <c r="C463" s="52">
        <f>IF(LEN(B463)&gt;0,'OSNOVNA PLAČA'!C457,"")</f>
        <v>0</v>
      </c>
      <c r="D463" s="54">
        <f>IF(LEN(B463)&gt;0,'OSNOVNA PLAČA'!D457,"")</f>
        <v>0</v>
      </c>
      <c r="E463" s="175">
        <f>IF(LEN(B463)&gt;0,SUM('OBRAČUNANA OSNOVNA PLAČA'!E457:J457),"")</f>
        <v>0</v>
      </c>
      <c r="F463" s="55"/>
      <c r="G463" s="55"/>
      <c r="H463" s="55"/>
      <c r="I463" s="55"/>
      <c r="J463" s="55"/>
      <c r="K463" s="176">
        <f t="shared" si="82"/>
        <v>0</v>
      </c>
      <c r="L463" s="120">
        <f t="shared" si="83"/>
        <v>0</v>
      </c>
      <c r="M463" s="120">
        <f t="shared" si="84"/>
        <v>0</v>
      </c>
      <c r="N463" s="120">
        <f t="shared" si="85"/>
        <v>0</v>
      </c>
      <c r="O463" s="120">
        <f t="shared" si="86"/>
        <v>0</v>
      </c>
      <c r="P463" s="177">
        <f t="shared" si="87"/>
        <v>0</v>
      </c>
      <c r="Q463" s="177">
        <f>IF(LEN(B463)&gt;0,2*'OSNOVNA PLAČA'!E457,"")</f>
        <v>0</v>
      </c>
      <c r="R463" s="178"/>
      <c r="AA463" s="157">
        <f>ROW()</f>
        <v>463</v>
      </c>
      <c r="AB463" s="91" t="e">
        <f t="shared" ca="1" si="69"/>
        <v>#N/A</v>
      </c>
      <c r="AC463" s="91" t="e">
        <f t="shared" ca="1" si="70"/>
        <v>#N/A</v>
      </c>
      <c r="AD463" s="92" t="e">
        <f t="shared" ca="1" si="88"/>
        <v>#N/A</v>
      </c>
      <c r="AE463" s="91" t="e">
        <f t="shared" ca="1" si="89"/>
        <v>#N/A</v>
      </c>
      <c r="AF463" s="92" t="e">
        <f t="shared" ca="1" si="90"/>
        <v>#N/A</v>
      </c>
      <c r="AG463" s="91" t="e">
        <f t="shared" ca="1" si="90"/>
        <v>#N/A</v>
      </c>
      <c r="AH463" s="91" t="e">
        <f t="shared" ca="1" si="91"/>
        <v>#N/A</v>
      </c>
      <c r="AI463" s="93" t="e">
        <f t="shared" ca="1" si="92"/>
        <v>#N/A</v>
      </c>
      <c r="AJ463" s="91" t="e">
        <f t="shared" ca="1" si="56"/>
        <v>#N/A</v>
      </c>
      <c r="AK463" s="91" t="e">
        <f t="shared" ca="1" si="68"/>
        <v>#N/A</v>
      </c>
    </row>
    <row r="464" spans="1:37" ht="25.5" customHeight="1" x14ac:dyDescent="0.25">
      <c r="A464" s="51">
        <f>'OSNOVNA PLAČA'!A458</f>
        <v>449</v>
      </c>
      <c r="B464" s="159" t="str">
        <f>IF(LEN('OSNOVNA PLAČA'!B458)&gt;0,'OSNOVNA PLAČA'!B458,"")</f>
        <v>A449</v>
      </c>
      <c r="C464" s="52">
        <f>IF(LEN(B464)&gt;0,'OSNOVNA PLAČA'!C458,"")</f>
        <v>0</v>
      </c>
      <c r="D464" s="54">
        <f>IF(LEN(B464)&gt;0,'OSNOVNA PLAČA'!D458,"")</f>
        <v>0</v>
      </c>
      <c r="E464" s="175">
        <f>IF(LEN(B464)&gt;0,SUM('OBRAČUNANA OSNOVNA PLAČA'!E458:J458),"")</f>
        <v>0</v>
      </c>
      <c r="F464" s="55"/>
      <c r="G464" s="55"/>
      <c r="H464" s="55"/>
      <c r="I464" s="55"/>
      <c r="J464" s="55"/>
      <c r="K464" s="176">
        <f t="shared" ref="K464:K527" si="93">+F464+G464+H464+I464+J464</f>
        <v>0</v>
      </c>
      <c r="L464" s="120">
        <f t="shared" ref="L464:L527" si="94">IF(LEN(B464)&gt;0,K464/5,"")</f>
        <v>0</v>
      </c>
      <c r="M464" s="120">
        <f t="shared" ref="M464:M527" si="95">IF(LEN(B464)&gt;0,E464*L464,"")</f>
        <v>0</v>
      </c>
      <c r="N464" s="120">
        <f t="shared" ref="N464:N527" si="96">IF(LEN(B464)&gt;0,L464*$O$1017,"")</f>
        <v>0</v>
      </c>
      <c r="O464" s="120">
        <f t="shared" ref="O464:O527" si="97">IF(LEN(B464)&gt;0,E464*N464,"")</f>
        <v>0</v>
      </c>
      <c r="P464" s="177">
        <f t="shared" ref="P464:P527" si="98">MIN(O464,Q464)</f>
        <v>0</v>
      </c>
      <c r="Q464" s="177">
        <f>IF(LEN(B464)&gt;0,2*'OSNOVNA PLAČA'!E458,"")</f>
        <v>0</v>
      </c>
      <c r="R464" s="178"/>
      <c r="AA464" s="157">
        <f>ROW()</f>
        <v>464</v>
      </c>
      <c r="AB464" s="91" t="e">
        <f t="shared" ca="1" si="69"/>
        <v>#N/A</v>
      </c>
      <c r="AC464" s="91" t="e">
        <f t="shared" ca="1" si="70"/>
        <v>#N/A</v>
      </c>
      <c r="AD464" s="92" t="e">
        <f t="shared" ref="AD464:AD527" ca="1" si="99">IF(AB464&gt;=AC464,"-",$K464/(5*MAX($L$1021:$L$1022)))</f>
        <v>#N/A</v>
      </c>
      <c r="AE464" s="91" t="e">
        <f t="shared" ref="AE464:AE527" ca="1" si="100">IF(AB464&gt;=AC464,"-",$K464/(5*MAX($L$1021:$L$1022))*AJ464)</f>
        <v>#N/A</v>
      </c>
      <c r="AF464" s="92" t="e">
        <f t="shared" ref="AF464:AG527" ca="1" si="101">IF(AD464="-","-",AD464*$AE$1017)</f>
        <v>#N/A</v>
      </c>
      <c r="AG464" s="91" t="e">
        <f t="shared" ca="1" si="101"/>
        <v>#N/A</v>
      </c>
      <c r="AH464" s="91" t="e">
        <f t="shared" ref="AH464:AH527" ca="1" si="102">IF(AF464="-",0,MIN(AG464,Q464))</f>
        <v>#N/A</v>
      </c>
      <c r="AI464" s="93" t="e">
        <f t="shared" ref="AI464:AI527" ca="1" si="103">+AC464-AB464</f>
        <v>#N/A</v>
      </c>
      <c r="AJ464" s="91" t="e">
        <f t="shared" ca="1" si="56"/>
        <v>#N/A</v>
      </c>
      <c r="AK464" s="91" t="e">
        <f t="shared" ca="1" si="68"/>
        <v>#N/A</v>
      </c>
    </row>
    <row r="465" spans="1:37" ht="25.5" customHeight="1" x14ac:dyDescent="0.25">
      <c r="A465" s="51">
        <f>'OSNOVNA PLAČA'!A459</f>
        <v>450</v>
      </c>
      <c r="B465" s="159" t="str">
        <f>IF(LEN('OSNOVNA PLAČA'!B459)&gt;0,'OSNOVNA PLAČA'!B459,"")</f>
        <v>A450</v>
      </c>
      <c r="C465" s="52">
        <f>IF(LEN(B465)&gt;0,'OSNOVNA PLAČA'!C459,"")</f>
        <v>0</v>
      </c>
      <c r="D465" s="54">
        <f>IF(LEN(B465)&gt;0,'OSNOVNA PLAČA'!D459,"")</f>
        <v>0</v>
      </c>
      <c r="E465" s="175">
        <f>IF(LEN(B465)&gt;0,SUM('OBRAČUNANA OSNOVNA PLAČA'!E459:J459),"")</f>
        <v>0</v>
      </c>
      <c r="F465" s="55"/>
      <c r="G465" s="55"/>
      <c r="H465" s="55"/>
      <c r="I465" s="55"/>
      <c r="J465" s="55"/>
      <c r="K465" s="176">
        <f t="shared" si="93"/>
        <v>0</v>
      </c>
      <c r="L465" s="120">
        <f t="shared" si="94"/>
        <v>0</v>
      </c>
      <c r="M465" s="120">
        <f t="shared" si="95"/>
        <v>0</v>
      </c>
      <c r="N465" s="120">
        <f t="shared" si="96"/>
        <v>0</v>
      </c>
      <c r="O465" s="120">
        <f t="shared" si="97"/>
        <v>0</v>
      </c>
      <c r="P465" s="177">
        <f t="shared" si="98"/>
        <v>0</v>
      </c>
      <c r="Q465" s="177">
        <f>IF(LEN(B465)&gt;0,2*'OSNOVNA PLAČA'!E459,"")</f>
        <v>0</v>
      </c>
      <c r="R465" s="178"/>
      <c r="AA465" s="157">
        <f>ROW()</f>
        <v>465</v>
      </c>
      <c r="AB465" s="91" t="e">
        <f t="shared" ca="1" si="69"/>
        <v>#N/A</v>
      </c>
      <c r="AC465" s="91" t="e">
        <f t="shared" ca="1" si="70"/>
        <v>#N/A</v>
      </c>
      <c r="AD465" s="92" t="e">
        <f t="shared" ca="1" si="99"/>
        <v>#N/A</v>
      </c>
      <c r="AE465" s="91" t="e">
        <f t="shared" ca="1" si="100"/>
        <v>#N/A</v>
      </c>
      <c r="AF465" s="92" t="e">
        <f t="shared" ca="1" si="101"/>
        <v>#N/A</v>
      </c>
      <c r="AG465" s="91" t="e">
        <f t="shared" ca="1" si="101"/>
        <v>#N/A</v>
      </c>
      <c r="AH465" s="91" t="e">
        <f t="shared" ca="1" si="102"/>
        <v>#N/A</v>
      </c>
      <c r="AI465" s="93" t="e">
        <f t="shared" ca="1" si="103"/>
        <v>#N/A</v>
      </c>
      <c r="AJ465" s="91" t="e">
        <f t="shared" ca="1" si="56"/>
        <v>#N/A</v>
      </c>
      <c r="AK465" s="91" t="e">
        <f t="shared" ca="1" si="68"/>
        <v>#N/A</v>
      </c>
    </row>
    <row r="466" spans="1:37" ht="25.5" customHeight="1" x14ac:dyDescent="0.25">
      <c r="A466" s="51">
        <f>'OSNOVNA PLAČA'!A460</f>
        <v>451</v>
      </c>
      <c r="B466" s="159" t="str">
        <f>IF(LEN('OSNOVNA PLAČA'!B460)&gt;0,'OSNOVNA PLAČA'!B460,"")</f>
        <v>A451</v>
      </c>
      <c r="C466" s="52">
        <f>IF(LEN(B466)&gt;0,'OSNOVNA PLAČA'!C460,"")</f>
        <v>0</v>
      </c>
      <c r="D466" s="54">
        <f>IF(LEN(B466)&gt;0,'OSNOVNA PLAČA'!D460,"")</f>
        <v>0</v>
      </c>
      <c r="E466" s="175">
        <f>IF(LEN(B466)&gt;0,SUM('OBRAČUNANA OSNOVNA PLAČA'!E460:J460),"")</f>
        <v>0</v>
      </c>
      <c r="F466" s="55"/>
      <c r="G466" s="55"/>
      <c r="H466" s="55"/>
      <c r="I466" s="55"/>
      <c r="J466" s="55"/>
      <c r="K466" s="176">
        <f t="shared" si="93"/>
        <v>0</v>
      </c>
      <c r="L466" s="120">
        <f t="shared" si="94"/>
        <v>0</v>
      </c>
      <c r="M466" s="120">
        <f t="shared" si="95"/>
        <v>0</v>
      </c>
      <c r="N466" s="120">
        <f t="shared" si="96"/>
        <v>0</v>
      </c>
      <c r="O466" s="120">
        <f t="shared" si="97"/>
        <v>0</v>
      </c>
      <c r="P466" s="177">
        <f t="shared" si="98"/>
        <v>0</v>
      </c>
      <c r="Q466" s="177">
        <f>IF(LEN(B466)&gt;0,2*'OSNOVNA PLAČA'!E460,"")</f>
        <v>0</v>
      </c>
      <c r="R466" s="178"/>
      <c r="AA466" s="157">
        <f>ROW()</f>
        <v>466</v>
      </c>
      <c r="AB466" s="91" t="e">
        <f t="shared" ca="1" si="69"/>
        <v>#N/A</v>
      </c>
      <c r="AC466" s="91" t="e">
        <f t="shared" ca="1" si="70"/>
        <v>#N/A</v>
      </c>
      <c r="AD466" s="92" t="e">
        <f t="shared" ca="1" si="99"/>
        <v>#N/A</v>
      </c>
      <c r="AE466" s="91" t="e">
        <f t="shared" ca="1" si="100"/>
        <v>#N/A</v>
      </c>
      <c r="AF466" s="92" t="e">
        <f t="shared" ca="1" si="101"/>
        <v>#N/A</v>
      </c>
      <c r="AG466" s="91" t="e">
        <f t="shared" ca="1" si="101"/>
        <v>#N/A</v>
      </c>
      <c r="AH466" s="91" t="e">
        <f t="shared" ca="1" si="102"/>
        <v>#N/A</v>
      </c>
      <c r="AI466" s="93" t="e">
        <f t="shared" ca="1" si="103"/>
        <v>#N/A</v>
      </c>
      <c r="AJ466" s="91" t="e">
        <f t="shared" ca="1" si="56"/>
        <v>#N/A</v>
      </c>
      <c r="AK466" s="91" t="e">
        <f t="shared" ca="1" si="68"/>
        <v>#N/A</v>
      </c>
    </row>
    <row r="467" spans="1:37" ht="25.5" customHeight="1" x14ac:dyDescent="0.25">
      <c r="A467" s="51">
        <f>'OSNOVNA PLAČA'!A461</f>
        <v>452</v>
      </c>
      <c r="B467" s="159" t="str">
        <f>IF(LEN('OSNOVNA PLAČA'!B461)&gt;0,'OSNOVNA PLAČA'!B461,"")</f>
        <v>A452</v>
      </c>
      <c r="C467" s="52">
        <f>IF(LEN(B467)&gt;0,'OSNOVNA PLAČA'!C461,"")</f>
        <v>0</v>
      </c>
      <c r="D467" s="54">
        <f>IF(LEN(B467)&gt;0,'OSNOVNA PLAČA'!D461,"")</f>
        <v>0</v>
      </c>
      <c r="E467" s="175">
        <f>IF(LEN(B467)&gt;0,SUM('OBRAČUNANA OSNOVNA PLAČA'!E461:J461),"")</f>
        <v>0</v>
      </c>
      <c r="F467" s="55"/>
      <c r="G467" s="55"/>
      <c r="H467" s="55"/>
      <c r="I467" s="55"/>
      <c r="J467" s="55"/>
      <c r="K467" s="176">
        <f t="shared" si="93"/>
        <v>0</v>
      </c>
      <c r="L467" s="120">
        <f t="shared" si="94"/>
        <v>0</v>
      </c>
      <c r="M467" s="120">
        <f t="shared" si="95"/>
        <v>0</v>
      </c>
      <c r="N467" s="120">
        <f t="shared" si="96"/>
        <v>0</v>
      </c>
      <c r="O467" s="120">
        <f t="shared" si="97"/>
        <v>0</v>
      </c>
      <c r="P467" s="177">
        <f t="shared" si="98"/>
        <v>0</v>
      </c>
      <c r="Q467" s="177">
        <f>IF(LEN(B467)&gt;0,2*'OSNOVNA PLAČA'!E461,"")</f>
        <v>0</v>
      </c>
      <c r="R467" s="178"/>
      <c r="AA467" s="157">
        <f>ROW()</f>
        <v>467</v>
      </c>
      <c r="AB467" s="91" t="e">
        <f t="shared" ca="1" si="69"/>
        <v>#N/A</v>
      </c>
      <c r="AC467" s="91" t="e">
        <f t="shared" ca="1" si="70"/>
        <v>#N/A</v>
      </c>
      <c r="AD467" s="92" t="e">
        <f t="shared" ca="1" si="99"/>
        <v>#N/A</v>
      </c>
      <c r="AE467" s="91" t="e">
        <f t="shared" ca="1" si="100"/>
        <v>#N/A</v>
      </c>
      <c r="AF467" s="92" t="e">
        <f t="shared" ca="1" si="101"/>
        <v>#N/A</v>
      </c>
      <c r="AG467" s="91" t="e">
        <f t="shared" ca="1" si="101"/>
        <v>#N/A</v>
      </c>
      <c r="AH467" s="91" t="e">
        <f t="shared" ca="1" si="102"/>
        <v>#N/A</v>
      </c>
      <c r="AI467" s="93" t="e">
        <f t="shared" ca="1" si="103"/>
        <v>#N/A</v>
      </c>
      <c r="AJ467" s="91" t="e">
        <f t="shared" ca="1" si="56"/>
        <v>#N/A</v>
      </c>
      <c r="AK467" s="91" t="e">
        <f t="shared" ca="1" si="68"/>
        <v>#N/A</v>
      </c>
    </row>
    <row r="468" spans="1:37" ht="25.5" customHeight="1" x14ac:dyDescent="0.25">
      <c r="A468" s="51">
        <f>'OSNOVNA PLAČA'!A462</f>
        <v>453</v>
      </c>
      <c r="B468" s="159" t="str">
        <f>IF(LEN('OSNOVNA PLAČA'!B462)&gt;0,'OSNOVNA PLAČA'!B462,"")</f>
        <v>A453</v>
      </c>
      <c r="C468" s="52">
        <f>IF(LEN(B468)&gt;0,'OSNOVNA PLAČA'!C462,"")</f>
        <v>0</v>
      </c>
      <c r="D468" s="54">
        <f>IF(LEN(B468)&gt;0,'OSNOVNA PLAČA'!D462,"")</f>
        <v>0</v>
      </c>
      <c r="E468" s="175">
        <f>IF(LEN(B468)&gt;0,SUM('OBRAČUNANA OSNOVNA PLAČA'!E462:J462),"")</f>
        <v>0</v>
      </c>
      <c r="F468" s="55"/>
      <c r="G468" s="55"/>
      <c r="H468" s="55"/>
      <c r="I468" s="55"/>
      <c r="J468" s="55"/>
      <c r="K468" s="176">
        <f t="shared" si="93"/>
        <v>0</v>
      </c>
      <c r="L468" s="120">
        <f t="shared" si="94"/>
        <v>0</v>
      </c>
      <c r="M468" s="120">
        <f t="shared" si="95"/>
        <v>0</v>
      </c>
      <c r="N468" s="120">
        <f t="shared" si="96"/>
        <v>0</v>
      </c>
      <c r="O468" s="120">
        <f t="shared" si="97"/>
        <v>0</v>
      </c>
      <c r="P468" s="177">
        <f t="shared" si="98"/>
        <v>0</v>
      </c>
      <c r="Q468" s="177">
        <f>IF(LEN(B468)&gt;0,2*'OSNOVNA PLAČA'!E462,"")</f>
        <v>0</v>
      </c>
      <c r="R468" s="178"/>
      <c r="AA468" s="157">
        <f>ROW()</f>
        <v>468</v>
      </c>
      <c r="AB468" s="91" t="e">
        <f t="shared" ca="1" si="69"/>
        <v>#N/A</v>
      </c>
      <c r="AC468" s="91" t="e">
        <f t="shared" ca="1" si="70"/>
        <v>#N/A</v>
      </c>
      <c r="AD468" s="92" t="e">
        <f t="shared" ca="1" si="99"/>
        <v>#N/A</v>
      </c>
      <c r="AE468" s="91" t="e">
        <f t="shared" ca="1" si="100"/>
        <v>#N/A</v>
      </c>
      <c r="AF468" s="92" t="e">
        <f t="shared" ca="1" si="101"/>
        <v>#N/A</v>
      </c>
      <c r="AG468" s="91" t="e">
        <f t="shared" ca="1" si="101"/>
        <v>#N/A</v>
      </c>
      <c r="AH468" s="91" t="e">
        <f t="shared" ca="1" si="102"/>
        <v>#N/A</v>
      </c>
      <c r="AI468" s="93" t="e">
        <f t="shared" ca="1" si="103"/>
        <v>#N/A</v>
      </c>
      <c r="AJ468" s="91" t="e">
        <f t="shared" ca="1" si="56"/>
        <v>#N/A</v>
      </c>
      <c r="AK468" s="91" t="e">
        <f t="shared" ca="1" si="68"/>
        <v>#N/A</v>
      </c>
    </row>
    <row r="469" spans="1:37" ht="25.5" customHeight="1" x14ac:dyDescent="0.25">
      <c r="A469" s="51">
        <f>'OSNOVNA PLAČA'!A463</f>
        <v>454</v>
      </c>
      <c r="B469" s="159" t="str">
        <f>IF(LEN('OSNOVNA PLAČA'!B463)&gt;0,'OSNOVNA PLAČA'!B463,"")</f>
        <v>A454</v>
      </c>
      <c r="C469" s="52">
        <f>IF(LEN(B469)&gt;0,'OSNOVNA PLAČA'!C463,"")</f>
        <v>0</v>
      </c>
      <c r="D469" s="54">
        <f>IF(LEN(B469)&gt;0,'OSNOVNA PLAČA'!D463,"")</f>
        <v>0</v>
      </c>
      <c r="E469" s="175">
        <f>IF(LEN(B469)&gt;0,SUM('OBRAČUNANA OSNOVNA PLAČA'!E463:J463),"")</f>
        <v>0</v>
      </c>
      <c r="F469" s="55"/>
      <c r="G469" s="55"/>
      <c r="H469" s="55"/>
      <c r="I469" s="55"/>
      <c r="J469" s="55"/>
      <c r="K469" s="176">
        <f t="shared" si="93"/>
        <v>0</v>
      </c>
      <c r="L469" s="120">
        <f t="shared" si="94"/>
        <v>0</v>
      </c>
      <c r="M469" s="120">
        <f t="shared" si="95"/>
        <v>0</v>
      </c>
      <c r="N469" s="120">
        <f t="shared" si="96"/>
        <v>0</v>
      </c>
      <c r="O469" s="120">
        <f t="shared" si="97"/>
        <v>0</v>
      </c>
      <c r="P469" s="177">
        <f t="shared" si="98"/>
        <v>0</v>
      </c>
      <c r="Q469" s="177">
        <f>IF(LEN(B469)&gt;0,2*'OSNOVNA PLAČA'!E463,"")</f>
        <v>0</v>
      </c>
      <c r="R469" s="178"/>
      <c r="AA469" s="157">
        <f>ROW()</f>
        <v>469</v>
      </c>
      <c r="AB469" s="91" t="e">
        <f t="shared" ca="1" si="69"/>
        <v>#N/A</v>
      </c>
      <c r="AC469" s="91" t="e">
        <f t="shared" ca="1" si="70"/>
        <v>#N/A</v>
      </c>
      <c r="AD469" s="92" t="e">
        <f t="shared" ca="1" si="99"/>
        <v>#N/A</v>
      </c>
      <c r="AE469" s="91" t="e">
        <f t="shared" ca="1" si="100"/>
        <v>#N/A</v>
      </c>
      <c r="AF469" s="92" t="e">
        <f t="shared" ca="1" si="101"/>
        <v>#N/A</v>
      </c>
      <c r="AG469" s="91" t="e">
        <f t="shared" ca="1" si="101"/>
        <v>#N/A</v>
      </c>
      <c r="AH469" s="91" t="e">
        <f t="shared" ca="1" si="102"/>
        <v>#N/A</v>
      </c>
      <c r="AI469" s="93" t="e">
        <f t="shared" ca="1" si="103"/>
        <v>#N/A</v>
      </c>
      <c r="AJ469" s="91" t="e">
        <f t="shared" ca="1" si="56"/>
        <v>#N/A</v>
      </c>
      <c r="AK469" s="91" t="e">
        <f t="shared" ca="1" si="68"/>
        <v>#N/A</v>
      </c>
    </row>
    <row r="470" spans="1:37" ht="25.5" customHeight="1" x14ac:dyDescent="0.25">
      <c r="A470" s="51">
        <f>'OSNOVNA PLAČA'!A464</f>
        <v>455</v>
      </c>
      <c r="B470" s="159" t="str">
        <f>IF(LEN('OSNOVNA PLAČA'!B464)&gt;0,'OSNOVNA PLAČA'!B464,"")</f>
        <v>A455</v>
      </c>
      <c r="C470" s="52">
        <f>IF(LEN(B470)&gt;0,'OSNOVNA PLAČA'!C464,"")</f>
        <v>0</v>
      </c>
      <c r="D470" s="54">
        <f>IF(LEN(B470)&gt;0,'OSNOVNA PLAČA'!D464,"")</f>
        <v>0</v>
      </c>
      <c r="E470" s="175">
        <f>IF(LEN(B470)&gt;0,SUM('OBRAČUNANA OSNOVNA PLAČA'!E464:J464),"")</f>
        <v>0</v>
      </c>
      <c r="F470" s="55"/>
      <c r="G470" s="55"/>
      <c r="H470" s="55"/>
      <c r="I470" s="55"/>
      <c r="J470" s="55"/>
      <c r="K470" s="176">
        <f t="shared" si="93"/>
        <v>0</v>
      </c>
      <c r="L470" s="120">
        <f t="shared" si="94"/>
        <v>0</v>
      </c>
      <c r="M470" s="120">
        <f t="shared" si="95"/>
        <v>0</v>
      </c>
      <c r="N470" s="120">
        <f t="shared" si="96"/>
        <v>0</v>
      </c>
      <c r="O470" s="120">
        <f t="shared" si="97"/>
        <v>0</v>
      </c>
      <c r="P470" s="177">
        <f t="shared" si="98"/>
        <v>0</v>
      </c>
      <c r="Q470" s="177">
        <f>IF(LEN(B470)&gt;0,2*'OSNOVNA PLAČA'!E464,"")</f>
        <v>0</v>
      </c>
      <c r="R470" s="178"/>
      <c r="AA470" s="157">
        <f>ROW()</f>
        <v>470</v>
      </c>
      <c r="AB470" s="91" t="e">
        <f t="shared" ca="1" si="69"/>
        <v>#N/A</v>
      </c>
      <c r="AC470" s="91" t="e">
        <f t="shared" ca="1" si="70"/>
        <v>#N/A</v>
      </c>
      <c r="AD470" s="92" t="e">
        <f t="shared" ca="1" si="99"/>
        <v>#N/A</v>
      </c>
      <c r="AE470" s="91" t="e">
        <f t="shared" ca="1" si="100"/>
        <v>#N/A</v>
      </c>
      <c r="AF470" s="92" t="e">
        <f t="shared" ca="1" si="101"/>
        <v>#N/A</v>
      </c>
      <c r="AG470" s="91" t="e">
        <f t="shared" ca="1" si="101"/>
        <v>#N/A</v>
      </c>
      <c r="AH470" s="91" t="e">
        <f t="shared" ca="1" si="102"/>
        <v>#N/A</v>
      </c>
      <c r="AI470" s="93" t="e">
        <f t="shared" ca="1" si="103"/>
        <v>#N/A</v>
      </c>
      <c r="AJ470" s="91" t="e">
        <f t="shared" ca="1" si="56"/>
        <v>#N/A</v>
      </c>
      <c r="AK470" s="91" t="e">
        <f t="shared" ca="1" si="68"/>
        <v>#N/A</v>
      </c>
    </row>
    <row r="471" spans="1:37" ht="25.5" customHeight="1" x14ac:dyDescent="0.25">
      <c r="A471" s="51">
        <f>'OSNOVNA PLAČA'!A465</f>
        <v>456</v>
      </c>
      <c r="B471" s="159" t="str">
        <f>IF(LEN('OSNOVNA PLAČA'!B465)&gt;0,'OSNOVNA PLAČA'!B465,"")</f>
        <v>A456</v>
      </c>
      <c r="C471" s="52">
        <f>IF(LEN(B471)&gt;0,'OSNOVNA PLAČA'!C465,"")</f>
        <v>0</v>
      </c>
      <c r="D471" s="54">
        <f>IF(LEN(B471)&gt;0,'OSNOVNA PLAČA'!D465,"")</f>
        <v>0</v>
      </c>
      <c r="E471" s="175">
        <f>IF(LEN(B471)&gt;0,SUM('OBRAČUNANA OSNOVNA PLAČA'!E465:J465),"")</f>
        <v>0</v>
      </c>
      <c r="F471" s="55"/>
      <c r="G471" s="55"/>
      <c r="H471" s="55"/>
      <c r="I471" s="55"/>
      <c r="J471" s="55"/>
      <c r="K471" s="176">
        <f t="shared" si="93"/>
        <v>0</v>
      </c>
      <c r="L471" s="120">
        <f t="shared" si="94"/>
        <v>0</v>
      </c>
      <c r="M471" s="120">
        <f t="shared" si="95"/>
        <v>0</v>
      </c>
      <c r="N471" s="120">
        <f t="shared" si="96"/>
        <v>0</v>
      </c>
      <c r="O471" s="120">
        <f t="shared" si="97"/>
        <v>0</v>
      </c>
      <c r="P471" s="177">
        <f t="shared" si="98"/>
        <v>0</v>
      </c>
      <c r="Q471" s="177">
        <f>IF(LEN(B471)&gt;0,2*'OSNOVNA PLAČA'!E465,"")</f>
        <v>0</v>
      </c>
      <c r="R471" s="178"/>
      <c r="AA471" s="157">
        <f>ROW()</f>
        <v>471</v>
      </c>
      <c r="AB471" s="91" t="e">
        <f t="shared" ca="1" si="69"/>
        <v>#N/A</v>
      </c>
      <c r="AC471" s="91" t="e">
        <f t="shared" ca="1" si="70"/>
        <v>#N/A</v>
      </c>
      <c r="AD471" s="92" t="e">
        <f t="shared" ca="1" si="99"/>
        <v>#N/A</v>
      </c>
      <c r="AE471" s="91" t="e">
        <f t="shared" ca="1" si="100"/>
        <v>#N/A</v>
      </c>
      <c r="AF471" s="92" t="e">
        <f t="shared" ca="1" si="101"/>
        <v>#N/A</v>
      </c>
      <c r="AG471" s="91" t="e">
        <f t="shared" ca="1" si="101"/>
        <v>#N/A</v>
      </c>
      <c r="AH471" s="91" t="e">
        <f t="shared" ca="1" si="102"/>
        <v>#N/A</v>
      </c>
      <c r="AI471" s="93" t="e">
        <f t="shared" ca="1" si="103"/>
        <v>#N/A</v>
      </c>
      <c r="AJ471" s="91" t="e">
        <f t="shared" ca="1" si="56"/>
        <v>#N/A</v>
      </c>
      <c r="AK471" s="91" t="e">
        <f t="shared" ca="1" si="68"/>
        <v>#N/A</v>
      </c>
    </row>
    <row r="472" spans="1:37" ht="25.5" customHeight="1" x14ac:dyDescent="0.25">
      <c r="A472" s="51">
        <f>'OSNOVNA PLAČA'!A466</f>
        <v>457</v>
      </c>
      <c r="B472" s="159" t="str">
        <f>IF(LEN('OSNOVNA PLAČA'!B466)&gt;0,'OSNOVNA PLAČA'!B466,"")</f>
        <v>A457</v>
      </c>
      <c r="C472" s="52">
        <f>IF(LEN(B472)&gt;0,'OSNOVNA PLAČA'!C466,"")</f>
        <v>0</v>
      </c>
      <c r="D472" s="54">
        <f>IF(LEN(B472)&gt;0,'OSNOVNA PLAČA'!D466,"")</f>
        <v>0</v>
      </c>
      <c r="E472" s="175">
        <f>IF(LEN(B472)&gt;0,SUM('OBRAČUNANA OSNOVNA PLAČA'!E466:J466),"")</f>
        <v>0</v>
      </c>
      <c r="F472" s="55"/>
      <c r="G472" s="55"/>
      <c r="H472" s="55"/>
      <c r="I472" s="55"/>
      <c r="J472" s="55"/>
      <c r="K472" s="176">
        <f t="shared" si="93"/>
        <v>0</v>
      </c>
      <c r="L472" s="120">
        <f t="shared" si="94"/>
        <v>0</v>
      </c>
      <c r="M472" s="120">
        <f t="shared" si="95"/>
        <v>0</v>
      </c>
      <c r="N472" s="120">
        <f t="shared" si="96"/>
        <v>0</v>
      </c>
      <c r="O472" s="120">
        <f t="shared" si="97"/>
        <v>0</v>
      </c>
      <c r="P472" s="177">
        <f t="shared" si="98"/>
        <v>0</v>
      </c>
      <c r="Q472" s="177">
        <f>IF(LEN(B472)&gt;0,2*'OSNOVNA PLAČA'!E466,"")</f>
        <v>0</v>
      </c>
      <c r="R472" s="178"/>
      <c r="AA472" s="157">
        <f>ROW()</f>
        <v>472</v>
      </c>
      <c r="AB472" s="91" t="e">
        <f t="shared" ca="1" si="69"/>
        <v>#N/A</v>
      </c>
      <c r="AC472" s="91" t="e">
        <f t="shared" ca="1" si="70"/>
        <v>#N/A</v>
      </c>
      <c r="AD472" s="92" t="e">
        <f t="shared" ca="1" si="99"/>
        <v>#N/A</v>
      </c>
      <c r="AE472" s="91" t="e">
        <f t="shared" ca="1" si="100"/>
        <v>#N/A</v>
      </c>
      <c r="AF472" s="92" t="e">
        <f t="shared" ca="1" si="101"/>
        <v>#N/A</v>
      </c>
      <c r="AG472" s="91" t="e">
        <f t="shared" ca="1" si="101"/>
        <v>#N/A</v>
      </c>
      <c r="AH472" s="91" t="e">
        <f t="shared" ca="1" si="102"/>
        <v>#N/A</v>
      </c>
      <c r="AI472" s="93" t="e">
        <f t="shared" ca="1" si="103"/>
        <v>#N/A</v>
      </c>
      <c r="AJ472" s="91" t="e">
        <f t="shared" ca="1" si="56"/>
        <v>#N/A</v>
      </c>
      <c r="AK472" s="91" t="e">
        <f t="shared" ca="1" si="68"/>
        <v>#N/A</v>
      </c>
    </row>
    <row r="473" spans="1:37" ht="25.5" customHeight="1" x14ac:dyDescent="0.25">
      <c r="A473" s="51">
        <f>'OSNOVNA PLAČA'!A467</f>
        <v>458</v>
      </c>
      <c r="B473" s="159" t="str">
        <f>IF(LEN('OSNOVNA PLAČA'!B467)&gt;0,'OSNOVNA PLAČA'!B467,"")</f>
        <v>A458</v>
      </c>
      <c r="C473" s="52">
        <f>IF(LEN(B473)&gt;0,'OSNOVNA PLAČA'!C467,"")</f>
        <v>0</v>
      </c>
      <c r="D473" s="54">
        <f>IF(LEN(B473)&gt;0,'OSNOVNA PLAČA'!D467,"")</f>
        <v>0</v>
      </c>
      <c r="E473" s="175">
        <f>IF(LEN(B473)&gt;0,SUM('OBRAČUNANA OSNOVNA PLAČA'!E467:J467),"")</f>
        <v>0</v>
      </c>
      <c r="F473" s="55"/>
      <c r="G473" s="55"/>
      <c r="H473" s="55"/>
      <c r="I473" s="55"/>
      <c r="J473" s="55"/>
      <c r="K473" s="176">
        <f t="shared" si="93"/>
        <v>0</v>
      </c>
      <c r="L473" s="120">
        <f t="shared" si="94"/>
        <v>0</v>
      </c>
      <c r="M473" s="120">
        <f t="shared" si="95"/>
        <v>0</v>
      </c>
      <c r="N473" s="120">
        <f t="shared" si="96"/>
        <v>0</v>
      </c>
      <c r="O473" s="120">
        <f t="shared" si="97"/>
        <v>0</v>
      </c>
      <c r="P473" s="177">
        <f t="shared" si="98"/>
        <v>0</v>
      </c>
      <c r="Q473" s="177">
        <f>IF(LEN(B473)&gt;0,2*'OSNOVNA PLAČA'!E467,"")</f>
        <v>0</v>
      </c>
      <c r="R473" s="178"/>
      <c r="AA473" s="157">
        <f>ROW()</f>
        <v>473</v>
      </c>
      <c r="AB473" s="91" t="e">
        <f t="shared" ca="1" si="69"/>
        <v>#N/A</v>
      </c>
      <c r="AC473" s="91" t="e">
        <f t="shared" ca="1" si="70"/>
        <v>#N/A</v>
      </c>
      <c r="AD473" s="92" t="e">
        <f t="shared" ca="1" si="99"/>
        <v>#N/A</v>
      </c>
      <c r="AE473" s="91" t="e">
        <f t="shared" ca="1" si="100"/>
        <v>#N/A</v>
      </c>
      <c r="AF473" s="92" t="e">
        <f t="shared" ca="1" si="101"/>
        <v>#N/A</v>
      </c>
      <c r="AG473" s="91" t="e">
        <f t="shared" ca="1" si="101"/>
        <v>#N/A</v>
      </c>
      <c r="AH473" s="91" t="e">
        <f t="shared" ca="1" si="102"/>
        <v>#N/A</v>
      </c>
      <c r="AI473" s="93" t="e">
        <f t="shared" ca="1" si="103"/>
        <v>#N/A</v>
      </c>
      <c r="AJ473" s="91" t="e">
        <f t="shared" ca="1" si="56"/>
        <v>#N/A</v>
      </c>
      <c r="AK473" s="91" t="e">
        <f t="shared" ca="1" si="68"/>
        <v>#N/A</v>
      </c>
    </row>
    <row r="474" spans="1:37" ht="25.5" customHeight="1" x14ac:dyDescent="0.25">
      <c r="A474" s="51">
        <f>'OSNOVNA PLAČA'!A468</f>
        <v>459</v>
      </c>
      <c r="B474" s="159" t="str">
        <f>IF(LEN('OSNOVNA PLAČA'!B468)&gt;0,'OSNOVNA PLAČA'!B468,"")</f>
        <v>A459</v>
      </c>
      <c r="C474" s="52">
        <f>IF(LEN(B474)&gt;0,'OSNOVNA PLAČA'!C468,"")</f>
        <v>0</v>
      </c>
      <c r="D474" s="54">
        <f>IF(LEN(B474)&gt;0,'OSNOVNA PLAČA'!D468,"")</f>
        <v>0</v>
      </c>
      <c r="E474" s="175">
        <f>IF(LEN(B474)&gt;0,SUM('OBRAČUNANA OSNOVNA PLAČA'!E468:J468),"")</f>
        <v>0</v>
      </c>
      <c r="F474" s="55"/>
      <c r="G474" s="55"/>
      <c r="H474" s="55"/>
      <c r="I474" s="55"/>
      <c r="J474" s="55"/>
      <c r="K474" s="176">
        <f t="shared" si="93"/>
        <v>0</v>
      </c>
      <c r="L474" s="120">
        <f t="shared" si="94"/>
        <v>0</v>
      </c>
      <c r="M474" s="120">
        <f t="shared" si="95"/>
        <v>0</v>
      </c>
      <c r="N474" s="120">
        <f t="shared" si="96"/>
        <v>0</v>
      </c>
      <c r="O474" s="120">
        <f t="shared" si="97"/>
        <v>0</v>
      </c>
      <c r="P474" s="177">
        <f t="shared" si="98"/>
        <v>0</v>
      </c>
      <c r="Q474" s="177">
        <f>IF(LEN(B474)&gt;0,2*'OSNOVNA PLAČA'!E468,"")</f>
        <v>0</v>
      </c>
      <c r="R474" s="178"/>
      <c r="AA474" s="157">
        <f>ROW()</f>
        <v>474</v>
      </c>
      <c r="AB474" s="91" t="e">
        <f t="shared" ca="1" si="69"/>
        <v>#N/A</v>
      </c>
      <c r="AC474" s="91" t="e">
        <f t="shared" ca="1" si="70"/>
        <v>#N/A</v>
      </c>
      <c r="AD474" s="92" t="e">
        <f t="shared" ca="1" si="99"/>
        <v>#N/A</v>
      </c>
      <c r="AE474" s="91" t="e">
        <f t="shared" ca="1" si="100"/>
        <v>#N/A</v>
      </c>
      <c r="AF474" s="92" t="e">
        <f t="shared" ca="1" si="101"/>
        <v>#N/A</v>
      </c>
      <c r="AG474" s="91" t="e">
        <f t="shared" ca="1" si="101"/>
        <v>#N/A</v>
      </c>
      <c r="AH474" s="91" t="e">
        <f t="shared" ca="1" si="102"/>
        <v>#N/A</v>
      </c>
      <c r="AI474" s="93" t="e">
        <f t="shared" ca="1" si="103"/>
        <v>#N/A</v>
      </c>
      <c r="AJ474" s="91" t="e">
        <f t="shared" ca="1" si="56"/>
        <v>#N/A</v>
      </c>
      <c r="AK474" s="91" t="e">
        <f t="shared" ca="1" si="68"/>
        <v>#N/A</v>
      </c>
    </row>
    <row r="475" spans="1:37" ht="25.5" customHeight="1" x14ac:dyDescent="0.25">
      <c r="A475" s="51">
        <f>'OSNOVNA PLAČA'!A469</f>
        <v>460</v>
      </c>
      <c r="B475" s="159" t="str">
        <f>IF(LEN('OSNOVNA PLAČA'!B469)&gt;0,'OSNOVNA PLAČA'!B469,"")</f>
        <v>A460</v>
      </c>
      <c r="C475" s="52">
        <f>IF(LEN(B475)&gt;0,'OSNOVNA PLAČA'!C469,"")</f>
        <v>0</v>
      </c>
      <c r="D475" s="54">
        <f>IF(LEN(B475)&gt;0,'OSNOVNA PLAČA'!D469,"")</f>
        <v>0</v>
      </c>
      <c r="E475" s="175">
        <f>IF(LEN(B475)&gt;0,SUM('OBRAČUNANA OSNOVNA PLAČA'!E469:J469),"")</f>
        <v>0</v>
      </c>
      <c r="F475" s="55"/>
      <c r="G475" s="55"/>
      <c r="H475" s="55"/>
      <c r="I475" s="55"/>
      <c r="J475" s="55"/>
      <c r="K475" s="176">
        <f t="shared" si="93"/>
        <v>0</v>
      </c>
      <c r="L475" s="120">
        <f t="shared" si="94"/>
        <v>0</v>
      </c>
      <c r="M475" s="120">
        <f t="shared" si="95"/>
        <v>0</v>
      </c>
      <c r="N475" s="120">
        <f t="shared" si="96"/>
        <v>0</v>
      </c>
      <c r="O475" s="120">
        <f t="shared" si="97"/>
        <v>0</v>
      </c>
      <c r="P475" s="177">
        <f t="shared" si="98"/>
        <v>0</v>
      </c>
      <c r="Q475" s="177">
        <f>IF(LEN(B475)&gt;0,2*'OSNOVNA PLAČA'!E469,"")</f>
        <v>0</v>
      </c>
      <c r="R475" s="178"/>
      <c r="AA475" s="157">
        <f>ROW()</f>
        <v>475</v>
      </c>
      <c r="AB475" s="91" t="e">
        <f t="shared" ca="1" si="69"/>
        <v>#N/A</v>
      </c>
      <c r="AC475" s="91" t="e">
        <f t="shared" ca="1" si="70"/>
        <v>#N/A</v>
      </c>
      <c r="AD475" s="92" t="e">
        <f t="shared" ca="1" si="99"/>
        <v>#N/A</v>
      </c>
      <c r="AE475" s="91" t="e">
        <f t="shared" ca="1" si="100"/>
        <v>#N/A</v>
      </c>
      <c r="AF475" s="92" t="e">
        <f t="shared" ca="1" si="101"/>
        <v>#N/A</v>
      </c>
      <c r="AG475" s="91" t="e">
        <f t="shared" ca="1" si="101"/>
        <v>#N/A</v>
      </c>
      <c r="AH475" s="91" t="e">
        <f t="shared" ca="1" si="102"/>
        <v>#N/A</v>
      </c>
      <c r="AI475" s="93" t="e">
        <f t="shared" ca="1" si="103"/>
        <v>#N/A</v>
      </c>
      <c r="AJ475" s="91" t="e">
        <f t="shared" ca="1" si="56"/>
        <v>#N/A</v>
      </c>
      <c r="AK475" s="91" t="e">
        <f t="shared" ca="1" si="68"/>
        <v>#N/A</v>
      </c>
    </row>
    <row r="476" spans="1:37" ht="25.5" customHeight="1" x14ac:dyDescent="0.25">
      <c r="A476" s="51">
        <f>'OSNOVNA PLAČA'!A470</f>
        <v>461</v>
      </c>
      <c r="B476" s="159" t="str">
        <f>IF(LEN('OSNOVNA PLAČA'!B470)&gt;0,'OSNOVNA PLAČA'!B470,"")</f>
        <v>A461</v>
      </c>
      <c r="C476" s="52">
        <f>IF(LEN(B476)&gt;0,'OSNOVNA PLAČA'!C470,"")</f>
        <v>0</v>
      </c>
      <c r="D476" s="54">
        <f>IF(LEN(B476)&gt;0,'OSNOVNA PLAČA'!D470,"")</f>
        <v>0</v>
      </c>
      <c r="E476" s="175">
        <f>IF(LEN(B476)&gt;0,SUM('OBRAČUNANA OSNOVNA PLAČA'!E470:J470),"")</f>
        <v>0</v>
      </c>
      <c r="F476" s="55"/>
      <c r="G476" s="55"/>
      <c r="H476" s="55"/>
      <c r="I476" s="55"/>
      <c r="J476" s="55"/>
      <c r="K476" s="176">
        <f t="shared" si="93"/>
        <v>0</v>
      </c>
      <c r="L476" s="120">
        <f t="shared" si="94"/>
        <v>0</v>
      </c>
      <c r="M476" s="120">
        <f t="shared" si="95"/>
        <v>0</v>
      </c>
      <c r="N476" s="120">
        <f t="shared" si="96"/>
        <v>0</v>
      </c>
      <c r="O476" s="120">
        <f t="shared" si="97"/>
        <v>0</v>
      </c>
      <c r="P476" s="177">
        <f t="shared" si="98"/>
        <v>0</v>
      </c>
      <c r="Q476" s="177">
        <f>IF(LEN(B476)&gt;0,2*'OSNOVNA PLAČA'!E470,"")</f>
        <v>0</v>
      </c>
      <c r="R476" s="178"/>
      <c r="AA476" s="157">
        <f>ROW()</f>
        <v>476</v>
      </c>
      <c r="AB476" s="91" t="e">
        <f t="shared" ca="1" si="69"/>
        <v>#N/A</v>
      </c>
      <c r="AC476" s="91" t="e">
        <f t="shared" ca="1" si="70"/>
        <v>#N/A</v>
      </c>
      <c r="AD476" s="92" t="e">
        <f t="shared" ca="1" si="99"/>
        <v>#N/A</v>
      </c>
      <c r="AE476" s="91" t="e">
        <f t="shared" ca="1" si="100"/>
        <v>#N/A</v>
      </c>
      <c r="AF476" s="92" t="e">
        <f t="shared" ca="1" si="101"/>
        <v>#N/A</v>
      </c>
      <c r="AG476" s="91" t="e">
        <f t="shared" ca="1" si="101"/>
        <v>#N/A</v>
      </c>
      <c r="AH476" s="91" t="e">
        <f t="shared" ca="1" si="102"/>
        <v>#N/A</v>
      </c>
      <c r="AI476" s="93" t="e">
        <f t="shared" ca="1" si="103"/>
        <v>#N/A</v>
      </c>
      <c r="AJ476" s="91" t="e">
        <f t="shared" ca="1" si="56"/>
        <v>#N/A</v>
      </c>
      <c r="AK476" s="91" t="e">
        <f t="shared" ca="1" si="68"/>
        <v>#N/A</v>
      </c>
    </row>
    <row r="477" spans="1:37" ht="25.5" customHeight="1" x14ac:dyDescent="0.25">
      <c r="A477" s="51">
        <f>'OSNOVNA PLAČA'!A471</f>
        <v>462</v>
      </c>
      <c r="B477" s="159" t="str">
        <f>IF(LEN('OSNOVNA PLAČA'!B471)&gt;0,'OSNOVNA PLAČA'!B471,"")</f>
        <v>A462</v>
      </c>
      <c r="C477" s="52">
        <f>IF(LEN(B477)&gt;0,'OSNOVNA PLAČA'!C471,"")</f>
        <v>0</v>
      </c>
      <c r="D477" s="54">
        <f>IF(LEN(B477)&gt;0,'OSNOVNA PLAČA'!D471,"")</f>
        <v>0</v>
      </c>
      <c r="E477" s="175">
        <f>IF(LEN(B477)&gt;0,SUM('OBRAČUNANA OSNOVNA PLAČA'!E471:J471),"")</f>
        <v>0</v>
      </c>
      <c r="F477" s="55"/>
      <c r="G477" s="55"/>
      <c r="H477" s="55"/>
      <c r="I477" s="55"/>
      <c r="J477" s="55"/>
      <c r="K477" s="176">
        <f t="shared" si="93"/>
        <v>0</v>
      </c>
      <c r="L477" s="120">
        <f t="shared" si="94"/>
        <v>0</v>
      </c>
      <c r="M477" s="120">
        <f t="shared" si="95"/>
        <v>0</v>
      </c>
      <c r="N477" s="120">
        <f t="shared" si="96"/>
        <v>0</v>
      </c>
      <c r="O477" s="120">
        <f t="shared" si="97"/>
        <v>0</v>
      </c>
      <c r="P477" s="177">
        <f t="shared" si="98"/>
        <v>0</v>
      </c>
      <c r="Q477" s="177">
        <f>IF(LEN(B477)&gt;0,2*'OSNOVNA PLAČA'!E471,"")</f>
        <v>0</v>
      </c>
      <c r="R477" s="178"/>
      <c r="AA477" s="157">
        <f>ROW()</f>
        <v>477</v>
      </c>
      <c r="AB477" s="91" t="e">
        <f t="shared" ca="1" si="69"/>
        <v>#N/A</v>
      </c>
      <c r="AC477" s="91" t="e">
        <f t="shared" ca="1" si="70"/>
        <v>#N/A</v>
      </c>
      <c r="AD477" s="92" t="e">
        <f t="shared" ca="1" si="99"/>
        <v>#N/A</v>
      </c>
      <c r="AE477" s="91" t="e">
        <f t="shared" ca="1" si="100"/>
        <v>#N/A</v>
      </c>
      <c r="AF477" s="92" t="e">
        <f t="shared" ca="1" si="101"/>
        <v>#N/A</v>
      </c>
      <c r="AG477" s="91" t="e">
        <f t="shared" ca="1" si="101"/>
        <v>#N/A</v>
      </c>
      <c r="AH477" s="91" t="e">
        <f t="shared" ca="1" si="102"/>
        <v>#N/A</v>
      </c>
      <c r="AI477" s="93" t="e">
        <f t="shared" ca="1" si="103"/>
        <v>#N/A</v>
      </c>
      <c r="AJ477" s="91" t="e">
        <f t="shared" ca="1" si="56"/>
        <v>#N/A</v>
      </c>
      <c r="AK477" s="91" t="e">
        <f t="shared" ca="1" si="68"/>
        <v>#N/A</v>
      </c>
    </row>
    <row r="478" spans="1:37" ht="25.5" customHeight="1" x14ac:dyDescent="0.25">
      <c r="A478" s="51">
        <f>'OSNOVNA PLAČA'!A472</f>
        <v>463</v>
      </c>
      <c r="B478" s="159" t="str">
        <f>IF(LEN('OSNOVNA PLAČA'!B472)&gt;0,'OSNOVNA PLAČA'!B472,"")</f>
        <v>A463</v>
      </c>
      <c r="C478" s="52">
        <f>IF(LEN(B478)&gt;0,'OSNOVNA PLAČA'!C472,"")</f>
        <v>0</v>
      </c>
      <c r="D478" s="54">
        <f>IF(LEN(B478)&gt;0,'OSNOVNA PLAČA'!D472,"")</f>
        <v>0</v>
      </c>
      <c r="E478" s="175">
        <f>IF(LEN(B478)&gt;0,SUM('OBRAČUNANA OSNOVNA PLAČA'!E472:J472),"")</f>
        <v>0</v>
      </c>
      <c r="F478" s="55"/>
      <c r="G478" s="55"/>
      <c r="H478" s="55"/>
      <c r="I478" s="55"/>
      <c r="J478" s="55"/>
      <c r="K478" s="176">
        <f t="shared" si="93"/>
        <v>0</v>
      </c>
      <c r="L478" s="120">
        <f t="shared" si="94"/>
        <v>0</v>
      </c>
      <c r="M478" s="120">
        <f t="shared" si="95"/>
        <v>0</v>
      </c>
      <c r="N478" s="120">
        <f t="shared" si="96"/>
        <v>0</v>
      </c>
      <c r="O478" s="120">
        <f t="shared" si="97"/>
        <v>0</v>
      </c>
      <c r="P478" s="177">
        <f t="shared" si="98"/>
        <v>0</v>
      </c>
      <c r="Q478" s="177">
        <f>IF(LEN(B478)&gt;0,2*'OSNOVNA PLAČA'!E472,"")</f>
        <v>0</v>
      </c>
      <c r="R478" s="178"/>
      <c r="AA478" s="157">
        <f>ROW()</f>
        <v>478</v>
      </c>
      <c r="AB478" s="91" t="e">
        <f t="shared" ca="1" si="69"/>
        <v>#N/A</v>
      </c>
      <c r="AC478" s="91" t="e">
        <f t="shared" ca="1" si="70"/>
        <v>#N/A</v>
      </c>
      <c r="AD478" s="92" t="e">
        <f t="shared" ca="1" si="99"/>
        <v>#N/A</v>
      </c>
      <c r="AE478" s="91" t="e">
        <f t="shared" ca="1" si="100"/>
        <v>#N/A</v>
      </c>
      <c r="AF478" s="92" t="e">
        <f t="shared" ca="1" si="101"/>
        <v>#N/A</v>
      </c>
      <c r="AG478" s="91" t="e">
        <f t="shared" ca="1" si="101"/>
        <v>#N/A</v>
      </c>
      <c r="AH478" s="91" t="e">
        <f t="shared" ca="1" si="102"/>
        <v>#N/A</v>
      </c>
      <c r="AI478" s="93" t="e">
        <f t="shared" ca="1" si="103"/>
        <v>#N/A</v>
      </c>
      <c r="AJ478" s="91" t="e">
        <f t="shared" ca="1" si="56"/>
        <v>#N/A</v>
      </c>
      <c r="AK478" s="91" t="e">
        <f t="shared" ca="1" si="68"/>
        <v>#N/A</v>
      </c>
    </row>
    <row r="479" spans="1:37" ht="25.5" customHeight="1" x14ac:dyDescent="0.25">
      <c r="A479" s="51">
        <f>'OSNOVNA PLAČA'!A473</f>
        <v>464</v>
      </c>
      <c r="B479" s="159" t="str">
        <f>IF(LEN('OSNOVNA PLAČA'!B473)&gt;0,'OSNOVNA PLAČA'!B473,"")</f>
        <v>A464</v>
      </c>
      <c r="C479" s="52">
        <f>IF(LEN(B479)&gt;0,'OSNOVNA PLAČA'!C473,"")</f>
        <v>0</v>
      </c>
      <c r="D479" s="54">
        <f>IF(LEN(B479)&gt;0,'OSNOVNA PLAČA'!D473,"")</f>
        <v>0</v>
      </c>
      <c r="E479" s="175">
        <f>IF(LEN(B479)&gt;0,SUM('OBRAČUNANA OSNOVNA PLAČA'!E473:J473),"")</f>
        <v>0</v>
      </c>
      <c r="F479" s="55"/>
      <c r="G479" s="55"/>
      <c r="H479" s="55"/>
      <c r="I479" s="55"/>
      <c r="J479" s="55"/>
      <c r="K479" s="176">
        <f t="shared" si="93"/>
        <v>0</v>
      </c>
      <c r="L479" s="120">
        <f t="shared" si="94"/>
        <v>0</v>
      </c>
      <c r="M479" s="120">
        <f t="shared" si="95"/>
        <v>0</v>
      </c>
      <c r="N479" s="120">
        <f t="shared" si="96"/>
        <v>0</v>
      </c>
      <c r="O479" s="120">
        <f t="shared" si="97"/>
        <v>0</v>
      </c>
      <c r="P479" s="177">
        <f t="shared" si="98"/>
        <v>0</v>
      </c>
      <c r="Q479" s="177">
        <f>IF(LEN(B479)&gt;0,2*'OSNOVNA PLAČA'!E473,"")</f>
        <v>0</v>
      </c>
      <c r="R479" s="178"/>
      <c r="AA479" s="157">
        <f>ROW()</f>
        <v>479</v>
      </c>
      <c r="AB479" s="91" t="e">
        <f t="shared" ca="1" si="69"/>
        <v>#N/A</v>
      </c>
      <c r="AC479" s="91" t="e">
        <f t="shared" ca="1" si="70"/>
        <v>#N/A</v>
      </c>
      <c r="AD479" s="92" t="e">
        <f t="shared" ca="1" si="99"/>
        <v>#N/A</v>
      </c>
      <c r="AE479" s="91" t="e">
        <f t="shared" ca="1" si="100"/>
        <v>#N/A</v>
      </c>
      <c r="AF479" s="92" t="e">
        <f t="shared" ca="1" si="101"/>
        <v>#N/A</v>
      </c>
      <c r="AG479" s="91" t="e">
        <f t="shared" ca="1" si="101"/>
        <v>#N/A</v>
      </c>
      <c r="AH479" s="91" t="e">
        <f t="shared" ca="1" si="102"/>
        <v>#N/A</v>
      </c>
      <c r="AI479" s="93" t="e">
        <f t="shared" ca="1" si="103"/>
        <v>#N/A</v>
      </c>
      <c r="AJ479" s="91" t="e">
        <f t="shared" ca="1" si="56"/>
        <v>#N/A</v>
      </c>
      <c r="AK479" s="91" t="e">
        <f t="shared" ca="1" si="68"/>
        <v>#N/A</v>
      </c>
    </row>
    <row r="480" spans="1:37" ht="25.5" customHeight="1" x14ac:dyDescent="0.25">
      <c r="A480" s="51">
        <f>'OSNOVNA PLAČA'!A474</f>
        <v>465</v>
      </c>
      <c r="B480" s="159" t="str">
        <f>IF(LEN('OSNOVNA PLAČA'!B474)&gt;0,'OSNOVNA PLAČA'!B474,"")</f>
        <v>A465</v>
      </c>
      <c r="C480" s="52">
        <f>IF(LEN(B480)&gt;0,'OSNOVNA PLAČA'!C474,"")</f>
        <v>0</v>
      </c>
      <c r="D480" s="54">
        <f>IF(LEN(B480)&gt;0,'OSNOVNA PLAČA'!D474,"")</f>
        <v>0</v>
      </c>
      <c r="E480" s="175">
        <f>IF(LEN(B480)&gt;0,SUM('OBRAČUNANA OSNOVNA PLAČA'!E474:J474),"")</f>
        <v>0</v>
      </c>
      <c r="F480" s="55"/>
      <c r="G480" s="55"/>
      <c r="H480" s="55"/>
      <c r="I480" s="55"/>
      <c r="J480" s="55"/>
      <c r="K480" s="176">
        <f t="shared" si="93"/>
        <v>0</v>
      </c>
      <c r="L480" s="120">
        <f t="shared" si="94"/>
        <v>0</v>
      </c>
      <c r="M480" s="120">
        <f t="shared" si="95"/>
        <v>0</v>
      </c>
      <c r="N480" s="120">
        <f t="shared" si="96"/>
        <v>0</v>
      </c>
      <c r="O480" s="120">
        <f t="shared" si="97"/>
        <v>0</v>
      </c>
      <c r="P480" s="177">
        <f t="shared" si="98"/>
        <v>0</v>
      </c>
      <c r="Q480" s="177">
        <f>IF(LEN(B480)&gt;0,2*'OSNOVNA PLAČA'!E474,"")</f>
        <v>0</v>
      </c>
      <c r="R480" s="178"/>
      <c r="AA480" s="157">
        <f>ROW()</f>
        <v>480</v>
      </c>
      <c r="AB480" s="91" t="e">
        <f t="shared" ca="1" si="69"/>
        <v>#N/A</v>
      </c>
      <c r="AC480" s="91" t="e">
        <f t="shared" ca="1" si="70"/>
        <v>#N/A</v>
      </c>
      <c r="AD480" s="92" t="e">
        <f t="shared" ca="1" si="99"/>
        <v>#N/A</v>
      </c>
      <c r="AE480" s="91" t="e">
        <f t="shared" ca="1" si="100"/>
        <v>#N/A</v>
      </c>
      <c r="AF480" s="92" t="e">
        <f t="shared" ca="1" si="101"/>
        <v>#N/A</v>
      </c>
      <c r="AG480" s="91" t="e">
        <f t="shared" ca="1" si="101"/>
        <v>#N/A</v>
      </c>
      <c r="AH480" s="91" t="e">
        <f t="shared" ca="1" si="102"/>
        <v>#N/A</v>
      </c>
      <c r="AI480" s="93" t="e">
        <f t="shared" ca="1" si="103"/>
        <v>#N/A</v>
      </c>
      <c r="AJ480" s="91" t="e">
        <f t="shared" ca="1" si="56"/>
        <v>#N/A</v>
      </c>
      <c r="AK480" s="91" t="e">
        <f t="shared" ca="1" si="68"/>
        <v>#N/A</v>
      </c>
    </row>
    <row r="481" spans="1:37" ht="25.5" customHeight="1" x14ac:dyDescent="0.25">
      <c r="A481" s="51">
        <f>'OSNOVNA PLAČA'!A475</f>
        <v>466</v>
      </c>
      <c r="B481" s="159" t="str">
        <f>IF(LEN('OSNOVNA PLAČA'!B475)&gt;0,'OSNOVNA PLAČA'!B475,"")</f>
        <v>A466</v>
      </c>
      <c r="C481" s="52">
        <f>IF(LEN(B481)&gt;0,'OSNOVNA PLAČA'!C475,"")</f>
        <v>0</v>
      </c>
      <c r="D481" s="54">
        <f>IF(LEN(B481)&gt;0,'OSNOVNA PLAČA'!D475,"")</f>
        <v>0</v>
      </c>
      <c r="E481" s="175">
        <f>IF(LEN(B481)&gt;0,SUM('OBRAČUNANA OSNOVNA PLAČA'!E475:J475),"")</f>
        <v>0</v>
      </c>
      <c r="F481" s="55"/>
      <c r="G481" s="55"/>
      <c r="H481" s="55"/>
      <c r="I481" s="55"/>
      <c r="J481" s="55"/>
      <c r="K481" s="176">
        <f t="shared" si="93"/>
        <v>0</v>
      </c>
      <c r="L481" s="120">
        <f t="shared" si="94"/>
        <v>0</v>
      </c>
      <c r="M481" s="120">
        <f t="shared" si="95"/>
        <v>0</v>
      </c>
      <c r="N481" s="120">
        <f t="shared" si="96"/>
        <v>0</v>
      </c>
      <c r="O481" s="120">
        <f t="shared" si="97"/>
        <v>0</v>
      </c>
      <c r="P481" s="177">
        <f t="shared" si="98"/>
        <v>0</v>
      </c>
      <c r="Q481" s="177">
        <f>IF(LEN(B481)&gt;0,2*'OSNOVNA PLAČA'!E475,"")</f>
        <v>0</v>
      </c>
      <c r="R481" s="178"/>
      <c r="AA481" s="157">
        <f>ROW()</f>
        <v>481</v>
      </c>
      <c r="AB481" s="91" t="e">
        <f t="shared" ca="1" si="69"/>
        <v>#N/A</v>
      </c>
      <c r="AC481" s="91" t="e">
        <f t="shared" ca="1" si="70"/>
        <v>#N/A</v>
      </c>
      <c r="AD481" s="92" t="e">
        <f t="shared" ca="1" si="99"/>
        <v>#N/A</v>
      </c>
      <c r="AE481" s="91" t="e">
        <f t="shared" ca="1" si="100"/>
        <v>#N/A</v>
      </c>
      <c r="AF481" s="92" t="e">
        <f t="shared" ca="1" si="101"/>
        <v>#N/A</v>
      </c>
      <c r="AG481" s="91" t="e">
        <f t="shared" ca="1" si="101"/>
        <v>#N/A</v>
      </c>
      <c r="AH481" s="91" t="e">
        <f t="shared" ca="1" si="102"/>
        <v>#N/A</v>
      </c>
      <c r="AI481" s="93" t="e">
        <f t="shared" ca="1" si="103"/>
        <v>#N/A</v>
      </c>
      <c r="AJ481" s="91" t="e">
        <f t="shared" ca="1" si="56"/>
        <v>#N/A</v>
      </c>
      <c r="AK481" s="91" t="e">
        <f t="shared" ca="1" si="68"/>
        <v>#N/A</v>
      </c>
    </row>
    <row r="482" spans="1:37" ht="25.5" customHeight="1" x14ac:dyDescent="0.25">
      <c r="A482" s="51">
        <f>'OSNOVNA PLAČA'!A476</f>
        <v>467</v>
      </c>
      <c r="B482" s="159" t="str">
        <f>IF(LEN('OSNOVNA PLAČA'!B476)&gt;0,'OSNOVNA PLAČA'!B476,"")</f>
        <v>A467</v>
      </c>
      <c r="C482" s="52">
        <f>IF(LEN(B482)&gt;0,'OSNOVNA PLAČA'!C476,"")</f>
        <v>0</v>
      </c>
      <c r="D482" s="54">
        <f>IF(LEN(B482)&gt;0,'OSNOVNA PLAČA'!D476,"")</f>
        <v>0</v>
      </c>
      <c r="E482" s="175">
        <f>IF(LEN(B482)&gt;0,SUM('OBRAČUNANA OSNOVNA PLAČA'!E476:J476),"")</f>
        <v>0</v>
      </c>
      <c r="F482" s="55"/>
      <c r="G482" s="55"/>
      <c r="H482" s="55"/>
      <c r="I482" s="55"/>
      <c r="J482" s="55"/>
      <c r="K482" s="176">
        <f t="shared" si="93"/>
        <v>0</v>
      </c>
      <c r="L482" s="120">
        <f t="shared" si="94"/>
        <v>0</v>
      </c>
      <c r="M482" s="120">
        <f t="shared" si="95"/>
        <v>0</v>
      </c>
      <c r="N482" s="120">
        <f t="shared" si="96"/>
        <v>0</v>
      </c>
      <c r="O482" s="120">
        <f t="shared" si="97"/>
        <v>0</v>
      </c>
      <c r="P482" s="177">
        <f t="shared" si="98"/>
        <v>0</v>
      </c>
      <c r="Q482" s="177">
        <f>IF(LEN(B482)&gt;0,2*'OSNOVNA PLAČA'!E476,"")</f>
        <v>0</v>
      </c>
      <c r="R482" s="178"/>
      <c r="AA482" s="157">
        <f>ROW()</f>
        <v>482</v>
      </c>
      <c r="AB482" s="91" t="e">
        <f t="shared" ca="1" si="69"/>
        <v>#N/A</v>
      </c>
      <c r="AC482" s="91" t="e">
        <f t="shared" ca="1" si="70"/>
        <v>#N/A</v>
      </c>
      <c r="AD482" s="92" t="e">
        <f t="shared" ca="1" si="99"/>
        <v>#N/A</v>
      </c>
      <c r="AE482" s="91" t="e">
        <f t="shared" ca="1" si="100"/>
        <v>#N/A</v>
      </c>
      <c r="AF482" s="92" t="e">
        <f t="shared" ca="1" si="101"/>
        <v>#N/A</v>
      </c>
      <c r="AG482" s="91" t="e">
        <f t="shared" ca="1" si="101"/>
        <v>#N/A</v>
      </c>
      <c r="AH482" s="91" t="e">
        <f t="shared" ca="1" si="102"/>
        <v>#N/A</v>
      </c>
      <c r="AI482" s="93" t="e">
        <f t="shared" ca="1" si="103"/>
        <v>#N/A</v>
      </c>
      <c r="AJ482" s="91" t="e">
        <f t="shared" ca="1" si="56"/>
        <v>#N/A</v>
      </c>
      <c r="AK482" s="91" t="e">
        <f t="shared" ca="1" si="68"/>
        <v>#N/A</v>
      </c>
    </row>
    <row r="483" spans="1:37" ht="25.5" customHeight="1" x14ac:dyDescent="0.25">
      <c r="A483" s="51">
        <f>'OSNOVNA PLAČA'!A477</f>
        <v>468</v>
      </c>
      <c r="B483" s="159" t="str">
        <f>IF(LEN('OSNOVNA PLAČA'!B477)&gt;0,'OSNOVNA PLAČA'!B477,"")</f>
        <v>A468</v>
      </c>
      <c r="C483" s="52">
        <f>IF(LEN(B483)&gt;0,'OSNOVNA PLAČA'!C477,"")</f>
        <v>0</v>
      </c>
      <c r="D483" s="54">
        <f>IF(LEN(B483)&gt;0,'OSNOVNA PLAČA'!D477,"")</f>
        <v>0</v>
      </c>
      <c r="E483" s="175">
        <f>IF(LEN(B483)&gt;0,SUM('OBRAČUNANA OSNOVNA PLAČA'!E477:J477),"")</f>
        <v>0</v>
      </c>
      <c r="F483" s="55"/>
      <c r="G483" s="55"/>
      <c r="H483" s="55"/>
      <c r="I483" s="55"/>
      <c r="J483" s="55"/>
      <c r="K483" s="176">
        <f t="shared" si="93"/>
        <v>0</v>
      </c>
      <c r="L483" s="120">
        <f t="shared" si="94"/>
        <v>0</v>
      </c>
      <c r="M483" s="120">
        <f t="shared" si="95"/>
        <v>0</v>
      </c>
      <c r="N483" s="120">
        <f t="shared" si="96"/>
        <v>0</v>
      </c>
      <c r="O483" s="120">
        <f t="shared" si="97"/>
        <v>0</v>
      </c>
      <c r="P483" s="177">
        <f t="shared" si="98"/>
        <v>0</v>
      </c>
      <c r="Q483" s="177">
        <f>IF(LEN(B483)&gt;0,2*'OSNOVNA PLAČA'!E477,"")</f>
        <v>0</v>
      </c>
      <c r="R483" s="178"/>
      <c r="AA483" s="157">
        <f>ROW()</f>
        <v>483</v>
      </c>
      <c r="AB483" s="91" t="e">
        <f t="shared" ca="1" si="69"/>
        <v>#N/A</v>
      </c>
      <c r="AC483" s="91" t="e">
        <f t="shared" ca="1" si="70"/>
        <v>#N/A</v>
      </c>
      <c r="AD483" s="92" t="e">
        <f t="shared" ca="1" si="99"/>
        <v>#N/A</v>
      </c>
      <c r="AE483" s="91" t="e">
        <f t="shared" ca="1" si="100"/>
        <v>#N/A</v>
      </c>
      <c r="AF483" s="92" t="e">
        <f t="shared" ca="1" si="101"/>
        <v>#N/A</v>
      </c>
      <c r="AG483" s="91" t="e">
        <f t="shared" ca="1" si="101"/>
        <v>#N/A</v>
      </c>
      <c r="AH483" s="91" t="e">
        <f t="shared" ca="1" si="102"/>
        <v>#N/A</v>
      </c>
      <c r="AI483" s="93" t="e">
        <f t="shared" ca="1" si="103"/>
        <v>#N/A</v>
      </c>
      <c r="AJ483" s="91" t="e">
        <f t="shared" ca="1" si="56"/>
        <v>#N/A</v>
      </c>
      <c r="AK483" s="91" t="e">
        <f t="shared" ca="1" si="68"/>
        <v>#N/A</v>
      </c>
    </row>
    <row r="484" spans="1:37" ht="25.5" customHeight="1" x14ac:dyDescent="0.25">
      <c r="A484" s="51">
        <f>'OSNOVNA PLAČA'!A478</f>
        <v>469</v>
      </c>
      <c r="B484" s="159" t="str">
        <f>IF(LEN('OSNOVNA PLAČA'!B478)&gt;0,'OSNOVNA PLAČA'!B478,"")</f>
        <v>A469</v>
      </c>
      <c r="C484" s="52">
        <f>IF(LEN(B484)&gt;0,'OSNOVNA PLAČA'!C478,"")</f>
        <v>0</v>
      </c>
      <c r="D484" s="54">
        <f>IF(LEN(B484)&gt;0,'OSNOVNA PLAČA'!D478,"")</f>
        <v>0</v>
      </c>
      <c r="E484" s="175">
        <f>IF(LEN(B484)&gt;0,SUM('OBRAČUNANA OSNOVNA PLAČA'!E478:J478),"")</f>
        <v>0</v>
      </c>
      <c r="F484" s="55"/>
      <c r="G484" s="55"/>
      <c r="H484" s="55"/>
      <c r="I484" s="55"/>
      <c r="J484" s="55"/>
      <c r="K484" s="176">
        <f t="shared" si="93"/>
        <v>0</v>
      </c>
      <c r="L484" s="120">
        <f t="shared" si="94"/>
        <v>0</v>
      </c>
      <c r="M484" s="120">
        <f t="shared" si="95"/>
        <v>0</v>
      </c>
      <c r="N484" s="120">
        <f t="shared" si="96"/>
        <v>0</v>
      </c>
      <c r="O484" s="120">
        <f t="shared" si="97"/>
        <v>0</v>
      </c>
      <c r="P484" s="177">
        <f t="shared" si="98"/>
        <v>0</v>
      </c>
      <c r="Q484" s="177">
        <f>IF(LEN(B484)&gt;0,2*'OSNOVNA PLAČA'!E478,"")</f>
        <v>0</v>
      </c>
      <c r="R484" s="178"/>
      <c r="AA484" s="157">
        <f>ROW()</f>
        <v>484</v>
      </c>
      <c r="AB484" s="91" t="e">
        <f t="shared" ca="1" si="69"/>
        <v>#N/A</v>
      </c>
      <c r="AC484" s="91" t="e">
        <f t="shared" ca="1" si="70"/>
        <v>#N/A</v>
      </c>
      <c r="AD484" s="92" t="e">
        <f t="shared" ca="1" si="99"/>
        <v>#N/A</v>
      </c>
      <c r="AE484" s="91" t="e">
        <f t="shared" ca="1" si="100"/>
        <v>#N/A</v>
      </c>
      <c r="AF484" s="92" t="e">
        <f t="shared" ca="1" si="101"/>
        <v>#N/A</v>
      </c>
      <c r="AG484" s="91" t="e">
        <f t="shared" ca="1" si="101"/>
        <v>#N/A</v>
      </c>
      <c r="AH484" s="91" t="e">
        <f t="shared" ca="1" si="102"/>
        <v>#N/A</v>
      </c>
      <c r="AI484" s="93" t="e">
        <f t="shared" ca="1" si="103"/>
        <v>#N/A</v>
      </c>
      <c r="AJ484" s="91" t="e">
        <f t="shared" ca="1" si="56"/>
        <v>#N/A</v>
      </c>
      <c r="AK484" s="91" t="e">
        <f t="shared" ca="1" si="68"/>
        <v>#N/A</v>
      </c>
    </row>
    <row r="485" spans="1:37" ht="25.5" customHeight="1" x14ac:dyDescent="0.25">
      <c r="A485" s="51">
        <f>'OSNOVNA PLAČA'!A479</f>
        <v>470</v>
      </c>
      <c r="B485" s="159" t="str">
        <f>IF(LEN('OSNOVNA PLAČA'!B479)&gt;0,'OSNOVNA PLAČA'!B479,"")</f>
        <v>A470</v>
      </c>
      <c r="C485" s="52">
        <f>IF(LEN(B485)&gt;0,'OSNOVNA PLAČA'!C479,"")</f>
        <v>0</v>
      </c>
      <c r="D485" s="54">
        <f>IF(LEN(B485)&gt;0,'OSNOVNA PLAČA'!D479,"")</f>
        <v>0</v>
      </c>
      <c r="E485" s="175">
        <f>IF(LEN(B485)&gt;0,SUM('OBRAČUNANA OSNOVNA PLAČA'!E479:J479),"")</f>
        <v>0</v>
      </c>
      <c r="F485" s="55"/>
      <c r="G485" s="55"/>
      <c r="H485" s="55"/>
      <c r="I485" s="55"/>
      <c r="J485" s="55"/>
      <c r="K485" s="176">
        <f t="shared" si="93"/>
        <v>0</v>
      </c>
      <c r="L485" s="120">
        <f t="shared" si="94"/>
        <v>0</v>
      </c>
      <c r="M485" s="120">
        <f t="shared" si="95"/>
        <v>0</v>
      </c>
      <c r="N485" s="120">
        <f t="shared" si="96"/>
        <v>0</v>
      </c>
      <c r="O485" s="120">
        <f t="shared" si="97"/>
        <v>0</v>
      </c>
      <c r="P485" s="177">
        <f t="shared" si="98"/>
        <v>0</v>
      </c>
      <c r="Q485" s="177">
        <f>IF(LEN(B485)&gt;0,2*'OSNOVNA PLAČA'!E479,"")</f>
        <v>0</v>
      </c>
      <c r="R485" s="178"/>
      <c r="AA485" s="157">
        <f>ROW()</f>
        <v>485</v>
      </c>
      <c r="AB485" s="91" t="e">
        <f t="shared" ca="1" si="69"/>
        <v>#N/A</v>
      </c>
      <c r="AC485" s="91" t="e">
        <f t="shared" ca="1" si="70"/>
        <v>#N/A</v>
      </c>
      <c r="AD485" s="92" t="e">
        <f t="shared" ca="1" si="99"/>
        <v>#N/A</v>
      </c>
      <c r="AE485" s="91" t="e">
        <f t="shared" ca="1" si="100"/>
        <v>#N/A</v>
      </c>
      <c r="AF485" s="92" t="e">
        <f t="shared" ca="1" si="101"/>
        <v>#N/A</v>
      </c>
      <c r="AG485" s="91" t="e">
        <f t="shared" ca="1" si="101"/>
        <v>#N/A</v>
      </c>
      <c r="AH485" s="91" t="e">
        <f t="shared" ca="1" si="102"/>
        <v>#N/A</v>
      </c>
      <c r="AI485" s="93" t="e">
        <f t="shared" ca="1" si="103"/>
        <v>#N/A</v>
      </c>
      <c r="AJ485" s="91" t="e">
        <f t="shared" ca="1" si="56"/>
        <v>#N/A</v>
      </c>
      <c r="AK485" s="91" t="e">
        <f t="shared" ca="1" si="68"/>
        <v>#N/A</v>
      </c>
    </row>
    <row r="486" spans="1:37" ht="25.5" customHeight="1" x14ac:dyDescent="0.25">
      <c r="A486" s="51">
        <f>'OSNOVNA PLAČA'!A480</f>
        <v>471</v>
      </c>
      <c r="B486" s="159" t="str">
        <f>IF(LEN('OSNOVNA PLAČA'!B480)&gt;0,'OSNOVNA PLAČA'!B480,"")</f>
        <v>A471</v>
      </c>
      <c r="C486" s="52">
        <f>IF(LEN(B486)&gt;0,'OSNOVNA PLAČA'!C480,"")</f>
        <v>0</v>
      </c>
      <c r="D486" s="54">
        <f>IF(LEN(B486)&gt;0,'OSNOVNA PLAČA'!D480,"")</f>
        <v>0</v>
      </c>
      <c r="E486" s="175">
        <f>IF(LEN(B486)&gt;0,SUM('OBRAČUNANA OSNOVNA PLAČA'!E480:J480),"")</f>
        <v>0</v>
      </c>
      <c r="F486" s="55"/>
      <c r="G486" s="55"/>
      <c r="H486" s="55"/>
      <c r="I486" s="55"/>
      <c r="J486" s="55"/>
      <c r="K486" s="176">
        <f t="shared" si="93"/>
        <v>0</v>
      </c>
      <c r="L486" s="120">
        <f t="shared" si="94"/>
        <v>0</v>
      </c>
      <c r="M486" s="120">
        <f t="shared" si="95"/>
        <v>0</v>
      </c>
      <c r="N486" s="120">
        <f t="shared" si="96"/>
        <v>0</v>
      </c>
      <c r="O486" s="120">
        <f t="shared" si="97"/>
        <v>0</v>
      </c>
      <c r="P486" s="177">
        <f t="shared" si="98"/>
        <v>0</v>
      </c>
      <c r="Q486" s="177">
        <f>IF(LEN(B486)&gt;0,2*'OSNOVNA PLAČA'!E480,"")</f>
        <v>0</v>
      </c>
      <c r="R486" s="178"/>
      <c r="AA486" s="157">
        <f>ROW()</f>
        <v>486</v>
      </c>
      <c r="AB486" s="91" t="e">
        <f t="shared" ca="1" si="69"/>
        <v>#N/A</v>
      </c>
      <c r="AC486" s="91" t="e">
        <f t="shared" ca="1" si="70"/>
        <v>#N/A</v>
      </c>
      <c r="AD486" s="92" t="e">
        <f t="shared" ca="1" si="99"/>
        <v>#N/A</v>
      </c>
      <c r="AE486" s="91" t="e">
        <f t="shared" ca="1" si="100"/>
        <v>#N/A</v>
      </c>
      <c r="AF486" s="92" t="e">
        <f t="shared" ca="1" si="101"/>
        <v>#N/A</v>
      </c>
      <c r="AG486" s="91" t="e">
        <f t="shared" ca="1" si="101"/>
        <v>#N/A</v>
      </c>
      <c r="AH486" s="91" t="e">
        <f t="shared" ca="1" si="102"/>
        <v>#N/A</v>
      </c>
      <c r="AI486" s="93" t="e">
        <f t="shared" ca="1" si="103"/>
        <v>#N/A</v>
      </c>
      <c r="AJ486" s="91" t="e">
        <f t="shared" ca="1" si="56"/>
        <v>#N/A</v>
      </c>
      <c r="AK486" s="91" t="e">
        <f t="shared" ca="1" si="68"/>
        <v>#N/A</v>
      </c>
    </row>
    <row r="487" spans="1:37" ht="25.5" customHeight="1" x14ac:dyDescent="0.25">
      <c r="A487" s="51">
        <f>'OSNOVNA PLAČA'!A481</f>
        <v>472</v>
      </c>
      <c r="B487" s="159" t="str">
        <f>IF(LEN('OSNOVNA PLAČA'!B481)&gt;0,'OSNOVNA PLAČA'!B481,"")</f>
        <v>A472</v>
      </c>
      <c r="C487" s="52">
        <f>IF(LEN(B487)&gt;0,'OSNOVNA PLAČA'!C481,"")</f>
        <v>0</v>
      </c>
      <c r="D487" s="54">
        <f>IF(LEN(B487)&gt;0,'OSNOVNA PLAČA'!D481,"")</f>
        <v>0</v>
      </c>
      <c r="E487" s="175">
        <f>IF(LEN(B487)&gt;0,SUM('OBRAČUNANA OSNOVNA PLAČA'!E481:J481),"")</f>
        <v>0</v>
      </c>
      <c r="F487" s="55"/>
      <c r="G487" s="55"/>
      <c r="H487" s="55"/>
      <c r="I487" s="55"/>
      <c r="J487" s="55"/>
      <c r="K487" s="176">
        <f t="shared" si="93"/>
        <v>0</v>
      </c>
      <c r="L487" s="120">
        <f t="shared" si="94"/>
        <v>0</v>
      </c>
      <c r="M487" s="120">
        <f t="shared" si="95"/>
        <v>0</v>
      </c>
      <c r="N487" s="120">
        <f t="shared" si="96"/>
        <v>0</v>
      </c>
      <c r="O487" s="120">
        <f t="shared" si="97"/>
        <v>0</v>
      </c>
      <c r="P487" s="177">
        <f t="shared" si="98"/>
        <v>0</v>
      </c>
      <c r="Q487" s="177">
        <f>IF(LEN(B487)&gt;0,2*'OSNOVNA PLAČA'!E481,"")</f>
        <v>0</v>
      </c>
      <c r="R487" s="178"/>
      <c r="AA487" s="157">
        <f>ROW()</f>
        <v>487</v>
      </c>
      <c r="AB487" s="91" t="e">
        <f t="shared" ca="1" si="69"/>
        <v>#N/A</v>
      </c>
      <c r="AC487" s="91" t="e">
        <f t="shared" ca="1" si="70"/>
        <v>#N/A</v>
      </c>
      <c r="AD487" s="92" t="e">
        <f t="shared" ca="1" si="99"/>
        <v>#N/A</v>
      </c>
      <c r="AE487" s="91" t="e">
        <f t="shared" ca="1" si="100"/>
        <v>#N/A</v>
      </c>
      <c r="AF487" s="92" t="e">
        <f t="shared" ca="1" si="101"/>
        <v>#N/A</v>
      </c>
      <c r="AG487" s="91" t="e">
        <f t="shared" ca="1" si="101"/>
        <v>#N/A</v>
      </c>
      <c r="AH487" s="91" t="e">
        <f t="shared" ca="1" si="102"/>
        <v>#N/A</v>
      </c>
      <c r="AI487" s="93" t="e">
        <f t="shared" ca="1" si="103"/>
        <v>#N/A</v>
      </c>
      <c r="AJ487" s="91" t="e">
        <f t="shared" ca="1" si="56"/>
        <v>#N/A</v>
      </c>
      <c r="AK487" s="91" t="e">
        <f t="shared" ca="1" si="68"/>
        <v>#N/A</v>
      </c>
    </row>
    <row r="488" spans="1:37" ht="25.5" customHeight="1" x14ac:dyDescent="0.25">
      <c r="A488" s="51">
        <f>'OSNOVNA PLAČA'!A482</f>
        <v>473</v>
      </c>
      <c r="B488" s="159" t="str">
        <f>IF(LEN('OSNOVNA PLAČA'!B482)&gt;0,'OSNOVNA PLAČA'!B482,"")</f>
        <v>A473</v>
      </c>
      <c r="C488" s="52">
        <f>IF(LEN(B488)&gt;0,'OSNOVNA PLAČA'!C482,"")</f>
        <v>0</v>
      </c>
      <c r="D488" s="54">
        <f>IF(LEN(B488)&gt;0,'OSNOVNA PLAČA'!D482,"")</f>
        <v>0</v>
      </c>
      <c r="E488" s="175">
        <f>IF(LEN(B488)&gt;0,SUM('OBRAČUNANA OSNOVNA PLAČA'!E482:J482),"")</f>
        <v>0</v>
      </c>
      <c r="F488" s="55"/>
      <c r="G488" s="55"/>
      <c r="H488" s="55"/>
      <c r="I488" s="55"/>
      <c r="J488" s="55"/>
      <c r="K488" s="176">
        <f t="shared" si="93"/>
        <v>0</v>
      </c>
      <c r="L488" s="120">
        <f t="shared" si="94"/>
        <v>0</v>
      </c>
      <c r="M488" s="120">
        <f t="shared" si="95"/>
        <v>0</v>
      </c>
      <c r="N488" s="120">
        <f t="shared" si="96"/>
        <v>0</v>
      </c>
      <c r="O488" s="120">
        <f t="shared" si="97"/>
        <v>0</v>
      </c>
      <c r="P488" s="177">
        <f t="shared" si="98"/>
        <v>0</v>
      </c>
      <c r="Q488" s="177">
        <f>IF(LEN(B488)&gt;0,2*'OSNOVNA PLAČA'!E482,"")</f>
        <v>0</v>
      </c>
      <c r="R488" s="178"/>
      <c r="AA488" s="157">
        <f>ROW()</f>
        <v>488</v>
      </c>
      <c r="AB488" s="91" t="e">
        <f t="shared" ca="1" si="69"/>
        <v>#N/A</v>
      </c>
      <c r="AC488" s="91" t="e">
        <f t="shared" ca="1" si="70"/>
        <v>#N/A</v>
      </c>
      <c r="AD488" s="92" t="e">
        <f t="shared" ca="1" si="99"/>
        <v>#N/A</v>
      </c>
      <c r="AE488" s="91" t="e">
        <f t="shared" ca="1" si="100"/>
        <v>#N/A</v>
      </c>
      <c r="AF488" s="92" t="e">
        <f t="shared" ca="1" si="101"/>
        <v>#N/A</v>
      </c>
      <c r="AG488" s="91" t="e">
        <f t="shared" ca="1" si="101"/>
        <v>#N/A</v>
      </c>
      <c r="AH488" s="91" t="e">
        <f t="shared" ca="1" si="102"/>
        <v>#N/A</v>
      </c>
      <c r="AI488" s="93" t="e">
        <f t="shared" ca="1" si="103"/>
        <v>#N/A</v>
      </c>
      <c r="AJ488" s="91" t="e">
        <f t="shared" ca="1" si="56"/>
        <v>#N/A</v>
      </c>
      <c r="AK488" s="91" t="e">
        <f t="shared" ca="1" si="68"/>
        <v>#N/A</v>
      </c>
    </row>
    <row r="489" spans="1:37" ht="25.5" customHeight="1" x14ac:dyDescent="0.25">
      <c r="A489" s="51">
        <f>'OSNOVNA PLAČA'!A483</f>
        <v>474</v>
      </c>
      <c r="B489" s="159" t="str">
        <f>IF(LEN('OSNOVNA PLAČA'!B483)&gt;0,'OSNOVNA PLAČA'!B483,"")</f>
        <v>A474</v>
      </c>
      <c r="C489" s="52">
        <f>IF(LEN(B489)&gt;0,'OSNOVNA PLAČA'!C483,"")</f>
        <v>0</v>
      </c>
      <c r="D489" s="54">
        <f>IF(LEN(B489)&gt;0,'OSNOVNA PLAČA'!D483,"")</f>
        <v>0</v>
      </c>
      <c r="E489" s="175">
        <f>IF(LEN(B489)&gt;0,SUM('OBRAČUNANA OSNOVNA PLAČA'!E483:J483),"")</f>
        <v>0</v>
      </c>
      <c r="F489" s="55"/>
      <c r="G489" s="55"/>
      <c r="H489" s="55"/>
      <c r="I489" s="55"/>
      <c r="J489" s="55"/>
      <c r="K489" s="176">
        <f t="shared" si="93"/>
        <v>0</v>
      </c>
      <c r="L489" s="120">
        <f t="shared" si="94"/>
        <v>0</v>
      </c>
      <c r="M489" s="120">
        <f t="shared" si="95"/>
        <v>0</v>
      </c>
      <c r="N489" s="120">
        <f t="shared" si="96"/>
        <v>0</v>
      </c>
      <c r="O489" s="120">
        <f t="shared" si="97"/>
        <v>0</v>
      </c>
      <c r="P489" s="177">
        <f t="shared" si="98"/>
        <v>0</v>
      </c>
      <c r="Q489" s="177">
        <f>IF(LEN(B489)&gt;0,2*'OSNOVNA PLAČA'!E483,"")</f>
        <v>0</v>
      </c>
      <c r="R489" s="178"/>
      <c r="AA489" s="157">
        <f>ROW()</f>
        <v>489</v>
      </c>
      <c r="AB489" s="91" t="e">
        <f t="shared" ca="1" si="69"/>
        <v>#N/A</v>
      </c>
      <c r="AC489" s="91" t="e">
        <f t="shared" ca="1" si="70"/>
        <v>#N/A</v>
      </c>
      <c r="AD489" s="92" t="e">
        <f t="shared" ca="1" si="99"/>
        <v>#N/A</v>
      </c>
      <c r="AE489" s="91" t="e">
        <f t="shared" ca="1" si="100"/>
        <v>#N/A</v>
      </c>
      <c r="AF489" s="92" t="e">
        <f t="shared" ca="1" si="101"/>
        <v>#N/A</v>
      </c>
      <c r="AG489" s="91" t="e">
        <f t="shared" ca="1" si="101"/>
        <v>#N/A</v>
      </c>
      <c r="AH489" s="91" t="e">
        <f t="shared" ca="1" si="102"/>
        <v>#N/A</v>
      </c>
      <c r="AI489" s="93" t="e">
        <f t="shared" ca="1" si="103"/>
        <v>#N/A</v>
      </c>
      <c r="AJ489" s="91" t="e">
        <f t="shared" ca="1" si="56"/>
        <v>#N/A</v>
      </c>
      <c r="AK489" s="91" t="e">
        <f t="shared" ca="1" si="68"/>
        <v>#N/A</v>
      </c>
    </row>
    <row r="490" spans="1:37" ht="25.5" customHeight="1" x14ac:dyDescent="0.25">
      <c r="A490" s="51">
        <f>'OSNOVNA PLAČA'!A484</f>
        <v>475</v>
      </c>
      <c r="B490" s="159" t="str">
        <f>IF(LEN('OSNOVNA PLAČA'!B484)&gt;0,'OSNOVNA PLAČA'!B484,"")</f>
        <v>A475</v>
      </c>
      <c r="C490" s="52">
        <f>IF(LEN(B490)&gt;0,'OSNOVNA PLAČA'!C484,"")</f>
        <v>0</v>
      </c>
      <c r="D490" s="54">
        <f>IF(LEN(B490)&gt;0,'OSNOVNA PLAČA'!D484,"")</f>
        <v>0</v>
      </c>
      <c r="E490" s="175">
        <f>IF(LEN(B490)&gt;0,SUM('OBRAČUNANA OSNOVNA PLAČA'!E484:J484),"")</f>
        <v>0</v>
      </c>
      <c r="F490" s="55"/>
      <c r="G490" s="55"/>
      <c r="H490" s="55"/>
      <c r="I490" s="55"/>
      <c r="J490" s="55"/>
      <c r="K490" s="176">
        <f t="shared" si="93"/>
        <v>0</v>
      </c>
      <c r="L490" s="120">
        <f t="shared" si="94"/>
        <v>0</v>
      </c>
      <c r="M490" s="120">
        <f t="shared" si="95"/>
        <v>0</v>
      </c>
      <c r="N490" s="120">
        <f t="shared" si="96"/>
        <v>0</v>
      </c>
      <c r="O490" s="120">
        <f t="shared" si="97"/>
        <v>0</v>
      </c>
      <c r="P490" s="177">
        <f t="shared" si="98"/>
        <v>0</v>
      </c>
      <c r="Q490" s="177">
        <f>IF(LEN(B490)&gt;0,2*'OSNOVNA PLAČA'!E484,"")</f>
        <v>0</v>
      </c>
      <c r="R490" s="178"/>
      <c r="AA490" s="157">
        <f>ROW()</f>
        <v>490</v>
      </c>
      <c r="AB490" s="91" t="e">
        <f t="shared" ca="1" si="69"/>
        <v>#N/A</v>
      </c>
      <c r="AC490" s="91" t="e">
        <f t="shared" ca="1" si="70"/>
        <v>#N/A</v>
      </c>
      <c r="AD490" s="92" t="e">
        <f t="shared" ca="1" si="99"/>
        <v>#N/A</v>
      </c>
      <c r="AE490" s="91" t="e">
        <f t="shared" ca="1" si="100"/>
        <v>#N/A</v>
      </c>
      <c r="AF490" s="92" t="e">
        <f t="shared" ca="1" si="101"/>
        <v>#N/A</v>
      </c>
      <c r="AG490" s="91" t="e">
        <f t="shared" ca="1" si="101"/>
        <v>#N/A</v>
      </c>
      <c r="AH490" s="91" t="e">
        <f t="shared" ca="1" si="102"/>
        <v>#N/A</v>
      </c>
      <c r="AI490" s="93" t="e">
        <f t="shared" ca="1" si="103"/>
        <v>#N/A</v>
      </c>
      <c r="AJ490" s="91" t="e">
        <f t="shared" ca="1" si="56"/>
        <v>#N/A</v>
      </c>
      <c r="AK490" s="91" t="e">
        <f t="shared" ca="1" si="68"/>
        <v>#N/A</v>
      </c>
    </row>
    <row r="491" spans="1:37" ht="25.5" customHeight="1" x14ac:dyDescent="0.25">
      <c r="A491" s="51">
        <f>'OSNOVNA PLAČA'!A485</f>
        <v>476</v>
      </c>
      <c r="B491" s="159" t="str">
        <f>IF(LEN('OSNOVNA PLAČA'!B485)&gt;0,'OSNOVNA PLAČA'!B485,"")</f>
        <v>A476</v>
      </c>
      <c r="C491" s="52">
        <f>IF(LEN(B491)&gt;0,'OSNOVNA PLAČA'!C485,"")</f>
        <v>0</v>
      </c>
      <c r="D491" s="54">
        <f>IF(LEN(B491)&gt;0,'OSNOVNA PLAČA'!D485,"")</f>
        <v>0</v>
      </c>
      <c r="E491" s="175">
        <f>IF(LEN(B491)&gt;0,SUM('OBRAČUNANA OSNOVNA PLAČA'!E485:J485),"")</f>
        <v>0</v>
      </c>
      <c r="F491" s="55"/>
      <c r="G491" s="55"/>
      <c r="H491" s="55"/>
      <c r="I491" s="55"/>
      <c r="J491" s="55"/>
      <c r="K491" s="176">
        <f t="shared" si="93"/>
        <v>0</v>
      </c>
      <c r="L491" s="120">
        <f t="shared" si="94"/>
        <v>0</v>
      </c>
      <c r="M491" s="120">
        <f t="shared" si="95"/>
        <v>0</v>
      </c>
      <c r="N491" s="120">
        <f t="shared" si="96"/>
        <v>0</v>
      </c>
      <c r="O491" s="120">
        <f t="shared" si="97"/>
        <v>0</v>
      </c>
      <c r="P491" s="177">
        <f t="shared" si="98"/>
        <v>0</v>
      </c>
      <c r="Q491" s="177">
        <f>IF(LEN(B491)&gt;0,2*'OSNOVNA PLAČA'!E485,"")</f>
        <v>0</v>
      </c>
      <c r="R491" s="178"/>
      <c r="AA491" s="157">
        <f>ROW()</f>
        <v>491</v>
      </c>
      <c r="AB491" s="91" t="e">
        <f t="shared" ca="1" si="69"/>
        <v>#N/A</v>
      </c>
      <c r="AC491" s="91" t="e">
        <f t="shared" ca="1" si="70"/>
        <v>#N/A</v>
      </c>
      <c r="AD491" s="92" t="e">
        <f t="shared" ca="1" si="99"/>
        <v>#N/A</v>
      </c>
      <c r="AE491" s="91" t="e">
        <f t="shared" ca="1" si="100"/>
        <v>#N/A</v>
      </c>
      <c r="AF491" s="92" t="e">
        <f t="shared" ca="1" si="101"/>
        <v>#N/A</v>
      </c>
      <c r="AG491" s="91" t="e">
        <f t="shared" ca="1" si="101"/>
        <v>#N/A</v>
      </c>
      <c r="AH491" s="91" t="e">
        <f t="shared" ca="1" si="102"/>
        <v>#N/A</v>
      </c>
      <c r="AI491" s="93" t="e">
        <f t="shared" ca="1" si="103"/>
        <v>#N/A</v>
      </c>
      <c r="AJ491" s="91" t="e">
        <f t="shared" ca="1" si="56"/>
        <v>#N/A</v>
      </c>
      <c r="AK491" s="91" t="e">
        <f t="shared" ca="1" si="68"/>
        <v>#N/A</v>
      </c>
    </row>
    <row r="492" spans="1:37" ht="25.5" customHeight="1" x14ac:dyDescent="0.25">
      <c r="A492" s="51">
        <f>'OSNOVNA PLAČA'!A486</f>
        <v>477</v>
      </c>
      <c r="B492" s="159" t="str">
        <f>IF(LEN('OSNOVNA PLAČA'!B486)&gt;0,'OSNOVNA PLAČA'!B486,"")</f>
        <v>A477</v>
      </c>
      <c r="C492" s="52">
        <f>IF(LEN(B492)&gt;0,'OSNOVNA PLAČA'!C486,"")</f>
        <v>0</v>
      </c>
      <c r="D492" s="54">
        <f>IF(LEN(B492)&gt;0,'OSNOVNA PLAČA'!D486,"")</f>
        <v>0</v>
      </c>
      <c r="E492" s="175">
        <f>IF(LEN(B492)&gt;0,SUM('OBRAČUNANA OSNOVNA PLAČA'!E486:J486),"")</f>
        <v>0</v>
      </c>
      <c r="F492" s="55"/>
      <c r="G492" s="55"/>
      <c r="H492" s="55"/>
      <c r="I492" s="55"/>
      <c r="J492" s="55"/>
      <c r="K492" s="176">
        <f t="shared" si="93"/>
        <v>0</v>
      </c>
      <c r="L492" s="120">
        <f t="shared" si="94"/>
        <v>0</v>
      </c>
      <c r="M492" s="120">
        <f t="shared" si="95"/>
        <v>0</v>
      </c>
      <c r="N492" s="120">
        <f t="shared" si="96"/>
        <v>0</v>
      </c>
      <c r="O492" s="120">
        <f t="shared" si="97"/>
        <v>0</v>
      </c>
      <c r="P492" s="177">
        <f t="shared" si="98"/>
        <v>0</v>
      </c>
      <c r="Q492" s="177">
        <f>IF(LEN(B492)&gt;0,2*'OSNOVNA PLAČA'!E486,"")</f>
        <v>0</v>
      </c>
      <c r="R492" s="178"/>
      <c r="AA492" s="157">
        <f>ROW()</f>
        <v>492</v>
      </c>
      <c r="AB492" s="91" t="e">
        <f t="shared" ca="1" si="69"/>
        <v>#N/A</v>
      </c>
      <c r="AC492" s="91" t="e">
        <f t="shared" ca="1" si="70"/>
        <v>#N/A</v>
      </c>
      <c r="AD492" s="92" t="e">
        <f t="shared" ca="1" si="99"/>
        <v>#N/A</v>
      </c>
      <c r="AE492" s="91" t="e">
        <f t="shared" ca="1" si="100"/>
        <v>#N/A</v>
      </c>
      <c r="AF492" s="92" t="e">
        <f t="shared" ca="1" si="101"/>
        <v>#N/A</v>
      </c>
      <c r="AG492" s="91" t="e">
        <f t="shared" ca="1" si="101"/>
        <v>#N/A</v>
      </c>
      <c r="AH492" s="91" t="e">
        <f t="shared" ca="1" si="102"/>
        <v>#N/A</v>
      </c>
      <c r="AI492" s="93" t="e">
        <f t="shared" ca="1" si="103"/>
        <v>#N/A</v>
      </c>
      <c r="AJ492" s="91" t="e">
        <f t="shared" ca="1" si="56"/>
        <v>#N/A</v>
      </c>
      <c r="AK492" s="91" t="e">
        <f t="shared" ca="1" si="68"/>
        <v>#N/A</v>
      </c>
    </row>
    <row r="493" spans="1:37" ht="25.5" customHeight="1" x14ac:dyDescent="0.25">
      <c r="A493" s="51">
        <f>'OSNOVNA PLAČA'!A487</f>
        <v>478</v>
      </c>
      <c r="B493" s="159" t="str">
        <f>IF(LEN('OSNOVNA PLAČA'!B487)&gt;0,'OSNOVNA PLAČA'!B487,"")</f>
        <v>A478</v>
      </c>
      <c r="C493" s="52">
        <f>IF(LEN(B493)&gt;0,'OSNOVNA PLAČA'!C487,"")</f>
        <v>0</v>
      </c>
      <c r="D493" s="54">
        <f>IF(LEN(B493)&gt;0,'OSNOVNA PLAČA'!D487,"")</f>
        <v>0</v>
      </c>
      <c r="E493" s="175">
        <f>IF(LEN(B493)&gt;0,SUM('OBRAČUNANA OSNOVNA PLAČA'!E487:J487),"")</f>
        <v>0</v>
      </c>
      <c r="F493" s="55"/>
      <c r="G493" s="55"/>
      <c r="H493" s="55"/>
      <c r="I493" s="55"/>
      <c r="J493" s="55"/>
      <c r="K493" s="176">
        <f t="shared" si="93"/>
        <v>0</v>
      </c>
      <c r="L493" s="120">
        <f t="shared" si="94"/>
        <v>0</v>
      </c>
      <c r="M493" s="120">
        <f t="shared" si="95"/>
        <v>0</v>
      </c>
      <c r="N493" s="120">
        <f t="shared" si="96"/>
        <v>0</v>
      </c>
      <c r="O493" s="120">
        <f t="shared" si="97"/>
        <v>0</v>
      </c>
      <c r="P493" s="177">
        <f t="shared" si="98"/>
        <v>0</v>
      </c>
      <c r="Q493" s="177">
        <f>IF(LEN(B493)&gt;0,2*'OSNOVNA PLAČA'!E487,"")</f>
        <v>0</v>
      </c>
      <c r="R493" s="178"/>
      <c r="AA493" s="157">
        <f>ROW()</f>
        <v>493</v>
      </c>
      <c r="AB493" s="91" t="e">
        <f t="shared" ca="1" si="69"/>
        <v>#N/A</v>
      </c>
      <c r="AC493" s="91" t="e">
        <f t="shared" ca="1" si="70"/>
        <v>#N/A</v>
      </c>
      <c r="AD493" s="92" t="e">
        <f t="shared" ca="1" si="99"/>
        <v>#N/A</v>
      </c>
      <c r="AE493" s="91" t="e">
        <f t="shared" ca="1" si="100"/>
        <v>#N/A</v>
      </c>
      <c r="AF493" s="92" t="e">
        <f t="shared" ca="1" si="101"/>
        <v>#N/A</v>
      </c>
      <c r="AG493" s="91" t="e">
        <f t="shared" ca="1" si="101"/>
        <v>#N/A</v>
      </c>
      <c r="AH493" s="91" t="e">
        <f t="shared" ca="1" si="102"/>
        <v>#N/A</v>
      </c>
      <c r="AI493" s="93" t="e">
        <f t="shared" ca="1" si="103"/>
        <v>#N/A</v>
      </c>
      <c r="AJ493" s="91" t="e">
        <f t="shared" ca="1" si="56"/>
        <v>#N/A</v>
      </c>
      <c r="AK493" s="91" t="e">
        <f t="shared" ca="1" si="68"/>
        <v>#N/A</v>
      </c>
    </row>
    <row r="494" spans="1:37" ht="25.5" customHeight="1" x14ac:dyDescent="0.25">
      <c r="A494" s="51">
        <f>'OSNOVNA PLAČA'!A488</f>
        <v>479</v>
      </c>
      <c r="B494" s="159" t="str">
        <f>IF(LEN('OSNOVNA PLAČA'!B488)&gt;0,'OSNOVNA PLAČA'!B488,"")</f>
        <v>A479</v>
      </c>
      <c r="C494" s="52">
        <f>IF(LEN(B494)&gt;0,'OSNOVNA PLAČA'!C488,"")</f>
        <v>0</v>
      </c>
      <c r="D494" s="54">
        <f>IF(LEN(B494)&gt;0,'OSNOVNA PLAČA'!D488,"")</f>
        <v>0</v>
      </c>
      <c r="E494" s="175">
        <f>IF(LEN(B494)&gt;0,SUM('OBRAČUNANA OSNOVNA PLAČA'!E488:J488),"")</f>
        <v>0</v>
      </c>
      <c r="F494" s="55"/>
      <c r="G494" s="55"/>
      <c r="H494" s="55"/>
      <c r="I494" s="55"/>
      <c r="J494" s="55"/>
      <c r="K494" s="176">
        <f t="shared" si="93"/>
        <v>0</v>
      </c>
      <c r="L494" s="120">
        <f t="shared" si="94"/>
        <v>0</v>
      </c>
      <c r="M494" s="120">
        <f t="shared" si="95"/>
        <v>0</v>
      </c>
      <c r="N494" s="120">
        <f t="shared" si="96"/>
        <v>0</v>
      </c>
      <c r="O494" s="120">
        <f t="shared" si="97"/>
        <v>0</v>
      </c>
      <c r="P494" s="177">
        <f t="shared" si="98"/>
        <v>0</v>
      </c>
      <c r="Q494" s="177">
        <f>IF(LEN(B494)&gt;0,2*'OSNOVNA PLAČA'!E488,"")</f>
        <v>0</v>
      </c>
      <c r="R494" s="178"/>
      <c r="AA494" s="157">
        <f>ROW()</f>
        <v>494</v>
      </c>
      <c r="AB494" s="91" t="e">
        <f t="shared" ca="1" si="69"/>
        <v>#N/A</v>
      </c>
      <c r="AC494" s="91" t="e">
        <f t="shared" ca="1" si="70"/>
        <v>#N/A</v>
      </c>
      <c r="AD494" s="92" t="e">
        <f t="shared" ca="1" si="99"/>
        <v>#N/A</v>
      </c>
      <c r="AE494" s="91" t="e">
        <f t="shared" ca="1" si="100"/>
        <v>#N/A</v>
      </c>
      <c r="AF494" s="92" t="e">
        <f t="shared" ca="1" si="101"/>
        <v>#N/A</v>
      </c>
      <c r="AG494" s="91" t="e">
        <f t="shared" ca="1" si="101"/>
        <v>#N/A</v>
      </c>
      <c r="AH494" s="91" t="e">
        <f t="shared" ca="1" si="102"/>
        <v>#N/A</v>
      </c>
      <c r="AI494" s="93" t="e">
        <f t="shared" ca="1" si="103"/>
        <v>#N/A</v>
      </c>
      <c r="AJ494" s="91" t="e">
        <f t="shared" ca="1" si="56"/>
        <v>#N/A</v>
      </c>
      <c r="AK494" s="91" t="e">
        <f t="shared" ca="1" si="68"/>
        <v>#N/A</v>
      </c>
    </row>
    <row r="495" spans="1:37" ht="25.5" customHeight="1" x14ac:dyDescent="0.25">
      <c r="A495" s="51">
        <f>'OSNOVNA PLAČA'!A489</f>
        <v>480</v>
      </c>
      <c r="B495" s="159" t="str">
        <f>IF(LEN('OSNOVNA PLAČA'!B489)&gt;0,'OSNOVNA PLAČA'!B489,"")</f>
        <v>A480</v>
      </c>
      <c r="C495" s="52">
        <f>IF(LEN(B495)&gt;0,'OSNOVNA PLAČA'!C489,"")</f>
        <v>0</v>
      </c>
      <c r="D495" s="54">
        <f>IF(LEN(B495)&gt;0,'OSNOVNA PLAČA'!D489,"")</f>
        <v>0</v>
      </c>
      <c r="E495" s="175">
        <f>IF(LEN(B495)&gt;0,SUM('OBRAČUNANA OSNOVNA PLAČA'!E489:J489),"")</f>
        <v>0</v>
      </c>
      <c r="F495" s="55"/>
      <c r="G495" s="55"/>
      <c r="H495" s="55"/>
      <c r="I495" s="55"/>
      <c r="J495" s="55"/>
      <c r="K495" s="176">
        <f t="shared" si="93"/>
        <v>0</v>
      </c>
      <c r="L495" s="120">
        <f t="shared" si="94"/>
        <v>0</v>
      </c>
      <c r="M495" s="120">
        <f t="shared" si="95"/>
        <v>0</v>
      </c>
      <c r="N495" s="120">
        <f t="shared" si="96"/>
        <v>0</v>
      </c>
      <c r="O495" s="120">
        <f t="shared" si="97"/>
        <v>0</v>
      </c>
      <c r="P495" s="177">
        <f t="shared" si="98"/>
        <v>0</v>
      </c>
      <c r="Q495" s="177">
        <f>IF(LEN(B495)&gt;0,2*'OSNOVNA PLAČA'!E489,"")</f>
        <v>0</v>
      </c>
      <c r="R495" s="178"/>
      <c r="AA495" s="157">
        <f>ROW()</f>
        <v>495</v>
      </c>
      <c r="AB495" s="91" t="e">
        <f t="shared" ca="1" si="69"/>
        <v>#N/A</v>
      </c>
      <c r="AC495" s="91" t="e">
        <f t="shared" ca="1" si="70"/>
        <v>#N/A</v>
      </c>
      <c r="AD495" s="92" t="e">
        <f t="shared" ca="1" si="99"/>
        <v>#N/A</v>
      </c>
      <c r="AE495" s="91" t="e">
        <f t="shared" ca="1" si="100"/>
        <v>#N/A</v>
      </c>
      <c r="AF495" s="92" t="e">
        <f t="shared" ca="1" si="101"/>
        <v>#N/A</v>
      </c>
      <c r="AG495" s="91" t="e">
        <f t="shared" ca="1" si="101"/>
        <v>#N/A</v>
      </c>
      <c r="AH495" s="91" t="e">
        <f t="shared" ca="1" si="102"/>
        <v>#N/A</v>
      </c>
      <c r="AI495" s="93" t="e">
        <f t="shared" ca="1" si="103"/>
        <v>#N/A</v>
      </c>
      <c r="AJ495" s="91" t="e">
        <f t="shared" ca="1" si="56"/>
        <v>#N/A</v>
      </c>
      <c r="AK495" s="91" t="e">
        <f t="shared" ca="1" si="68"/>
        <v>#N/A</v>
      </c>
    </row>
    <row r="496" spans="1:37" ht="25.5" customHeight="1" x14ac:dyDescent="0.25">
      <c r="A496" s="51">
        <f>'OSNOVNA PLAČA'!A490</f>
        <v>481</v>
      </c>
      <c r="B496" s="159" t="str">
        <f>IF(LEN('OSNOVNA PLAČA'!B490)&gt;0,'OSNOVNA PLAČA'!B490,"")</f>
        <v>A481</v>
      </c>
      <c r="C496" s="52">
        <f>IF(LEN(B496)&gt;0,'OSNOVNA PLAČA'!C490,"")</f>
        <v>0</v>
      </c>
      <c r="D496" s="54">
        <f>IF(LEN(B496)&gt;0,'OSNOVNA PLAČA'!D490,"")</f>
        <v>0</v>
      </c>
      <c r="E496" s="175">
        <f>IF(LEN(B496)&gt;0,SUM('OBRAČUNANA OSNOVNA PLAČA'!E490:J490),"")</f>
        <v>0</v>
      </c>
      <c r="F496" s="55"/>
      <c r="G496" s="55"/>
      <c r="H496" s="55"/>
      <c r="I496" s="55"/>
      <c r="J496" s="55"/>
      <c r="K496" s="176">
        <f t="shared" si="93"/>
        <v>0</v>
      </c>
      <c r="L496" s="120">
        <f t="shared" si="94"/>
        <v>0</v>
      </c>
      <c r="M496" s="120">
        <f t="shared" si="95"/>
        <v>0</v>
      </c>
      <c r="N496" s="120">
        <f t="shared" si="96"/>
        <v>0</v>
      </c>
      <c r="O496" s="120">
        <f t="shared" si="97"/>
        <v>0</v>
      </c>
      <c r="P496" s="177">
        <f t="shared" si="98"/>
        <v>0</v>
      </c>
      <c r="Q496" s="177">
        <f>IF(LEN(B496)&gt;0,2*'OSNOVNA PLAČA'!E490,"")</f>
        <v>0</v>
      </c>
      <c r="R496" s="178"/>
      <c r="AA496" s="157">
        <f>ROW()</f>
        <v>496</v>
      </c>
      <c r="AB496" s="91" t="e">
        <f t="shared" ca="1" si="69"/>
        <v>#N/A</v>
      </c>
      <c r="AC496" s="91" t="e">
        <f t="shared" ca="1" si="70"/>
        <v>#N/A</v>
      </c>
      <c r="AD496" s="92" t="e">
        <f t="shared" ca="1" si="99"/>
        <v>#N/A</v>
      </c>
      <c r="AE496" s="91" t="e">
        <f t="shared" ca="1" si="100"/>
        <v>#N/A</v>
      </c>
      <c r="AF496" s="92" t="e">
        <f t="shared" ca="1" si="101"/>
        <v>#N/A</v>
      </c>
      <c r="AG496" s="91" t="e">
        <f t="shared" ca="1" si="101"/>
        <v>#N/A</v>
      </c>
      <c r="AH496" s="91" t="e">
        <f t="shared" ca="1" si="102"/>
        <v>#N/A</v>
      </c>
      <c r="AI496" s="93" t="e">
        <f t="shared" ca="1" si="103"/>
        <v>#N/A</v>
      </c>
      <c r="AJ496" s="91" t="e">
        <f t="shared" ca="1" si="56"/>
        <v>#N/A</v>
      </c>
      <c r="AK496" s="91" t="e">
        <f t="shared" ca="1" si="68"/>
        <v>#N/A</v>
      </c>
    </row>
    <row r="497" spans="1:37" ht="25.5" customHeight="1" x14ac:dyDescent="0.25">
      <c r="A497" s="51">
        <f>'OSNOVNA PLAČA'!A491</f>
        <v>482</v>
      </c>
      <c r="B497" s="159" t="str">
        <f>IF(LEN('OSNOVNA PLAČA'!B491)&gt;0,'OSNOVNA PLAČA'!B491,"")</f>
        <v>A482</v>
      </c>
      <c r="C497" s="52">
        <f>IF(LEN(B497)&gt;0,'OSNOVNA PLAČA'!C491,"")</f>
        <v>0</v>
      </c>
      <c r="D497" s="54">
        <f>IF(LEN(B497)&gt;0,'OSNOVNA PLAČA'!D491,"")</f>
        <v>0</v>
      </c>
      <c r="E497" s="175">
        <f>IF(LEN(B497)&gt;0,SUM('OBRAČUNANA OSNOVNA PLAČA'!E491:J491),"")</f>
        <v>0</v>
      </c>
      <c r="F497" s="55"/>
      <c r="G497" s="55"/>
      <c r="H497" s="55"/>
      <c r="I497" s="55"/>
      <c r="J497" s="55"/>
      <c r="K497" s="176">
        <f t="shared" si="93"/>
        <v>0</v>
      </c>
      <c r="L497" s="120">
        <f t="shared" si="94"/>
        <v>0</v>
      </c>
      <c r="M497" s="120">
        <f t="shared" si="95"/>
        <v>0</v>
      </c>
      <c r="N497" s="120">
        <f t="shared" si="96"/>
        <v>0</v>
      </c>
      <c r="O497" s="120">
        <f t="shared" si="97"/>
        <v>0</v>
      </c>
      <c r="P497" s="177">
        <f t="shared" si="98"/>
        <v>0</v>
      </c>
      <c r="Q497" s="177">
        <f>IF(LEN(B497)&gt;0,2*'OSNOVNA PLAČA'!E491,"")</f>
        <v>0</v>
      </c>
      <c r="R497" s="178"/>
      <c r="AA497" s="157">
        <f>ROW()</f>
        <v>497</v>
      </c>
      <c r="AB497" s="91" t="e">
        <f t="shared" ca="1" si="69"/>
        <v>#N/A</v>
      </c>
      <c r="AC497" s="91" t="e">
        <f t="shared" ca="1" si="70"/>
        <v>#N/A</v>
      </c>
      <c r="AD497" s="92" t="e">
        <f t="shared" ca="1" si="99"/>
        <v>#N/A</v>
      </c>
      <c r="AE497" s="91" t="e">
        <f t="shared" ca="1" si="100"/>
        <v>#N/A</v>
      </c>
      <c r="AF497" s="92" t="e">
        <f t="shared" ca="1" si="101"/>
        <v>#N/A</v>
      </c>
      <c r="AG497" s="91" t="e">
        <f t="shared" ca="1" si="101"/>
        <v>#N/A</v>
      </c>
      <c r="AH497" s="91" t="e">
        <f t="shared" ca="1" si="102"/>
        <v>#N/A</v>
      </c>
      <c r="AI497" s="93" t="e">
        <f t="shared" ca="1" si="103"/>
        <v>#N/A</v>
      </c>
      <c r="AJ497" s="91" t="e">
        <f t="shared" ca="1" si="56"/>
        <v>#N/A</v>
      </c>
      <c r="AK497" s="91" t="e">
        <f t="shared" ca="1" si="68"/>
        <v>#N/A</v>
      </c>
    </row>
    <row r="498" spans="1:37" ht="25.5" customHeight="1" x14ac:dyDescent="0.25">
      <c r="A498" s="51">
        <f>'OSNOVNA PLAČA'!A492</f>
        <v>483</v>
      </c>
      <c r="B498" s="159" t="str">
        <f>IF(LEN('OSNOVNA PLAČA'!B492)&gt;0,'OSNOVNA PLAČA'!B492,"")</f>
        <v>A483</v>
      </c>
      <c r="C498" s="52">
        <f>IF(LEN(B498)&gt;0,'OSNOVNA PLAČA'!C492,"")</f>
        <v>0</v>
      </c>
      <c r="D498" s="54">
        <f>IF(LEN(B498)&gt;0,'OSNOVNA PLAČA'!D492,"")</f>
        <v>0</v>
      </c>
      <c r="E498" s="175">
        <f>IF(LEN(B498)&gt;0,SUM('OBRAČUNANA OSNOVNA PLAČA'!E492:J492),"")</f>
        <v>0</v>
      </c>
      <c r="F498" s="55"/>
      <c r="G498" s="55"/>
      <c r="H498" s="55"/>
      <c r="I498" s="55"/>
      <c r="J498" s="55"/>
      <c r="K498" s="176">
        <f t="shared" si="93"/>
        <v>0</v>
      </c>
      <c r="L498" s="120">
        <f t="shared" si="94"/>
        <v>0</v>
      </c>
      <c r="M498" s="120">
        <f t="shared" si="95"/>
        <v>0</v>
      </c>
      <c r="N498" s="120">
        <f t="shared" si="96"/>
        <v>0</v>
      </c>
      <c r="O498" s="120">
        <f t="shared" si="97"/>
        <v>0</v>
      </c>
      <c r="P498" s="177">
        <f t="shared" si="98"/>
        <v>0</v>
      </c>
      <c r="Q498" s="177">
        <f>IF(LEN(B498)&gt;0,2*'OSNOVNA PLAČA'!E492,"")</f>
        <v>0</v>
      </c>
      <c r="R498" s="178"/>
      <c r="AA498" s="157">
        <f>ROW()</f>
        <v>498</v>
      </c>
      <c r="AB498" s="91" t="e">
        <f t="shared" ca="1" si="69"/>
        <v>#N/A</v>
      </c>
      <c r="AC498" s="91" t="e">
        <f t="shared" ca="1" si="70"/>
        <v>#N/A</v>
      </c>
      <c r="AD498" s="92" t="e">
        <f t="shared" ca="1" si="99"/>
        <v>#N/A</v>
      </c>
      <c r="AE498" s="91" t="e">
        <f t="shared" ca="1" si="100"/>
        <v>#N/A</v>
      </c>
      <c r="AF498" s="92" t="e">
        <f t="shared" ca="1" si="101"/>
        <v>#N/A</v>
      </c>
      <c r="AG498" s="91" t="e">
        <f t="shared" ca="1" si="101"/>
        <v>#N/A</v>
      </c>
      <c r="AH498" s="91" t="e">
        <f t="shared" ca="1" si="102"/>
        <v>#N/A</v>
      </c>
      <c r="AI498" s="93" t="e">
        <f t="shared" ca="1" si="103"/>
        <v>#N/A</v>
      </c>
      <c r="AJ498" s="91" t="e">
        <f t="shared" ca="1" si="56"/>
        <v>#N/A</v>
      </c>
      <c r="AK498" s="91" t="e">
        <f t="shared" ca="1" si="68"/>
        <v>#N/A</v>
      </c>
    </row>
    <row r="499" spans="1:37" ht="25.5" customHeight="1" x14ac:dyDescent="0.25">
      <c r="A499" s="51">
        <f>'OSNOVNA PLAČA'!A493</f>
        <v>484</v>
      </c>
      <c r="B499" s="159" t="str">
        <f>IF(LEN('OSNOVNA PLAČA'!B493)&gt;0,'OSNOVNA PLAČA'!B493,"")</f>
        <v>A484</v>
      </c>
      <c r="C499" s="52">
        <f>IF(LEN(B499)&gt;0,'OSNOVNA PLAČA'!C493,"")</f>
        <v>0</v>
      </c>
      <c r="D499" s="54">
        <f>IF(LEN(B499)&gt;0,'OSNOVNA PLAČA'!D493,"")</f>
        <v>0</v>
      </c>
      <c r="E499" s="175">
        <f>IF(LEN(B499)&gt;0,SUM('OBRAČUNANA OSNOVNA PLAČA'!E493:J493),"")</f>
        <v>0</v>
      </c>
      <c r="F499" s="55"/>
      <c r="G499" s="55"/>
      <c r="H499" s="55"/>
      <c r="I499" s="55"/>
      <c r="J499" s="55"/>
      <c r="K499" s="176">
        <f t="shared" si="93"/>
        <v>0</v>
      </c>
      <c r="L499" s="120">
        <f t="shared" si="94"/>
        <v>0</v>
      </c>
      <c r="M499" s="120">
        <f t="shared" si="95"/>
        <v>0</v>
      </c>
      <c r="N499" s="120">
        <f t="shared" si="96"/>
        <v>0</v>
      </c>
      <c r="O499" s="120">
        <f t="shared" si="97"/>
        <v>0</v>
      </c>
      <c r="P499" s="177">
        <f t="shared" si="98"/>
        <v>0</v>
      </c>
      <c r="Q499" s="177">
        <f>IF(LEN(B499)&gt;0,2*'OSNOVNA PLAČA'!E493,"")</f>
        <v>0</v>
      </c>
      <c r="R499" s="178"/>
      <c r="AA499" s="157">
        <f>ROW()</f>
        <v>499</v>
      </c>
      <c r="AB499" s="91" t="e">
        <f t="shared" ca="1" si="69"/>
        <v>#N/A</v>
      </c>
      <c r="AC499" s="91" t="e">
        <f t="shared" ca="1" si="70"/>
        <v>#N/A</v>
      </c>
      <c r="AD499" s="92" t="e">
        <f t="shared" ca="1" si="99"/>
        <v>#N/A</v>
      </c>
      <c r="AE499" s="91" t="e">
        <f t="shared" ca="1" si="100"/>
        <v>#N/A</v>
      </c>
      <c r="AF499" s="92" t="e">
        <f t="shared" ca="1" si="101"/>
        <v>#N/A</v>
      </c>
      <c r="AG499" s="91" t="e">
        <f t="shared" ca="1" si="101"/>
        <v>#N/A</v>
      </c>
      <c r="AH499" s="91" t="e">
        <f t="shared" ca="1" si="102"/>
        <v>#N/A</v>
      </c>
      <c r="AI499" s="93" t="e">
        <f t="shared" ca="1" si="103"/>
        <v>#N/A</v>
      </c>
      <c r="AJ499" s="91" t="e">
        <f t="shared" ca="1" si="56"/>
        <v>#N/A</v>
      </c>
      <c r="AK499" s="91" t="e">
        <f t="shared" ca="1" si="68"/>
        <v>#N/A</v>
      </c>
    </row>
    <row r="500" spans="1:37" ht="25.5" customHeight="1" x14ac:dyDescent="0.25">
      <c r="A500" s="51">
        <f>'OSNOVNA PLAČA'!A494</f>
        <v>485</v>
      </c>
      <c r="B500" s="159" t="str">
        <f>IF(LEN('OSNOVNA PLAČA'!B494)&gt;0,'OSNOVNA PLAČA'!B494,"")</f>
        <v>A485</v>
      </c>
      <c r="C500" s="52">
        <f>IF(LEN(B500)&gt;0,'OSNOVNA PLAČA'!C494,"")</f>
        <v>0</v>
      </c>
      <c r="D500" s="54">
        <f>IF(LEN(B500)&gt;0,'OSNOVNA PLAČA'!D494,"")</f>
        <v>0</v>
      </c>
      <c r="E500" s="175">
        <f>IF(LEN(B500)&gt;0,SUM('OBRAČUNANA OSNOVNA PLAČA'!E494:J494),"")</f>
        <v>0</v>
      </c>
      <c r="F500" s="55"/>
      <c r="G500" s="55"/>
      <c r="H500" s="55"/>
      <c r="I500" s="55"/>
      <c r="J500" s="55"/>
      <c r="K500" s="176">
        <f t="shared" si="93"/>
        <v>0</v>
      </c>
      <c r="L500" s="120">
        <f t="shared" si="94"/>
        <v>0</v>
      </c>
      <c r="M500" s="120">
        <f t="shared" si="95"/>
        <v>0</v>
      </c>
      <c r="N500" s="120">
        <f t="shared" si="96"/>
        <v>0</v>
      </c>
      <c r="O500" s="120">
        <f t="shared" si="97"/>
        <v>0</v>
      </c>
      <c r="P500" s="177">
        <f t="shared" si="98"/>
        <v>0</v>
      </c>
      <c r="Q500" s="177">
        <f>IF(LEN(B500)&gt;0,2*'OSNOVNA PLAČA'!E494,"")</f>
        <v>0</v>
      </c>
      <c r="R500" s="178"/>
      <c r="AA500" s="157">
        <f>ROW()</f>
        <v>500</v>
      </c>
      <c r="AB500" s="91" t="e">
        <f t="shared" ca="1" si="69"/>
        <v>#N/A</v>
      </c>
      <c r="AC500" s="91" t="e">
        <f t="shared" ca="1" si="70"/>
        <v>#N/A</v>
      </c>
      <c r="AD500" s="92" t="e">
        <f t="shared" ca="1" si="99"/>
        <v>#N/A</v>
      </c>
      <c r="AE500" s="91" t="e">
        <f t="shared" ca="1" si="100"/>
        <v>#N/A</v>
      </c>
      <c r="AF500" s="92" t="e">
        <f t="shared" ca="1" si="101"/>
        <v>#N/A</v>
      </c>
      <c r="AG500" s="91" t="e">
        <f t="shared" ca="1" si="101"/>
        <v>#N/A</v>
      </c>
      <c r="AH500" s="91" t="e">
        <f t="shared" ca="1" si="102"/>
        <v>#N/A</v>
      </c>
      <c r="AI500" s="93" t="e">
        <f t="shared" ca="1" si="103"/>
        <v>#N/A</v>
      </c>
      <c r="AJ500" s="91" t="e">
        <f t="shared" ca="1" si="56"/>
        <v>#N/A</v>
      </c>
      <c r="AK500" s="91" t="e">
        <f t="shared" ca="1" si="68"/>
        <v>#N/A</v>
      </c>
    </row>
    <row r="501" spans="1:37" ht="25.5" customHeight="1" x14ac:dyDescent="0.25">
      <c r="A501" s="51">
        <f>'OSNOVNA PLAČA'!A495</f>
        <v>486</v>
      </c>
      <c r="B501" s="159" t="str">
        <f>IF(LEN('OSNOVNA PLAČA'!B495)&gt;0,'OSNOVNA PLAČA'!B495,"")</f>
        <v>A486</v>
      </c>
      <c r="C501" s="52">
        <f>IF(LEN(B501)&gt;0,'OSNOVNA PLAČA'!C495,"")</f>
        <v>0</v>
      </c>
      <c r="D501" s="54">
        <f>IF(LEN(B501)&gt;0,'OSNOVNA PLAČA'!D495,"")</f>
        <v>0</v>
      </c>
      <c r="E501" s="175">
        <f>IF(LEN(B501)&gt;0,SUM('OBRAČUNANA OSNOVNA PLAČA'!E495:J495),"")</f>
        <v>0</v>
      </c>
      <c r="F501" s="55"/>
      <c r="G501" s="55"/>
      <c r="H501" s="55"/>
      <c r="I501" s="55"/>
      <c r="J501" s="55"/>
      <c r="K501" s="176">
        <f t="shared" si="93"/>
        <v>0</v>
      </c>
      <c r="L501" s="120">
        <f t="shared" si="94"/>
        <v>0</v>
      </c>
      <c r="M501" s="120">
        <f t="shared" si="95"/>
        <v>0</v>
      </c>
      <c r="N501" s="120">
        <f t="shared" si="96"/>
        <v>0</v>
      </c>
      <c r="O501" s="120">
        <f t="shared" si="97"/>
        <v>0</v>
      </c>
      <c r="P501" s="177">
        <f t="shared" si="98"/>
        <v>0</v>
      </c>
      <c r="Q501" s="177">
        <f>IF(LEN(B501)&gt;0,2*'OSNOVNA PLAČA'!E495,"")</f>
        <v>0</v>
      </c>
      <c r="R501" s="178"/>
      <c r="AA501" s="157">
        <f>ROW()</f>
        <v>501</v>
      </c>
      <c r="AB501" s="91" t="e">
        <f t="shared" ca="1" si="69"/>
        <v>#N/A</v>
      </c>
      <c r="AC501" s="91" t="e">
        <f t="shared" ca="1" si="70"/>
        <v>#N/A</v>
      </c>
      <c r="AD501" s="92" t="e">
        <f t="shared" ca="1" si="99"/>
        <v>#N/A</v>
      </c>
      <c r="AE501" s="91" t="e">
        <f t="shared" ca="1" si="100"/>
        <v>#N/A</v>
      </c>
      <c r="AF501" s="92" t="e">
        <f t="shared" ca="1" si="101"/>
        <v>#N/A</v>
      </c>
      <c r="AG501" s="91" t="e">
        <f t="shared" ca="1" si="101"/>
        <v>#N/A</v>
      </c>
      <c r="AH501" s="91" t="e">
        <f t="shared" ca="1" si="102"/>
        <v>#N/A</v>
      </c>
      <c r="AI501" s="93" t="e">
        <f t="shared" ca="1" si="103"/>
        <v>#N/A</v>
      </c>
      <c r="AJ501" s="91" t="e">
        <f t="shared" ca="1" si="56"/>
        <v>#N/A</v>
      </c>
      <c r="AK501" s="91" t="e">
        <f t="shared" ca="1" si="68"/>
        <v>#N/A</v>
      </c>
    </row>
    <row r="502" spans="1:37" ht="25.5" customHeight="1" x14ac:dyDescent="0.25">
      <c r="A502" s="51">
        <f>'OSNOVNA PLAČA'!A496</f>
        <v>487</v>
      </c>
      <c r="B502" s="159" t="str">
        <f>IF(LEN('OSNOVNA PLAČA'!B496)&gt;0,'OSNOVNA PLAČA'!B496,"")</f>
        <v>A487</v>
      </c>
      <c r="C502" s="52">
        <f>IF(LEN(B502)&gt;0,'OSNOVNA PLAČA'!C496,"")</f>
        <v>0</v>
      </c>
      <c r="D502" s="54">
        <f>IF(LEN(B502)&gt;0,'OSNOVNA PLAČA'!D496,"")</f>
        <v>0</v>
      </c>
      <c r="E502" s="175">
        <f>IF(LEN(B502)&gt;0,SUM('OBRAČUNANA OSNOVNA PLAČA'!E496:J496),"")</f>
        <v>0</v>
      </c>
      <c r="F502" s="55"/>
      <c r="G502" s="55"/>
      <c r="H502" s="55"/>
      <c r="I502" s="55"/>
      <c r="J502" s="55"/>
      <c r="K502" s="176">
        <f t="shared" si="93"/>
        <v>0</v>
      </c>
      <c r="L502" s="120">
        <f t="shared" si="94"/>
        <v>0</v>
      </c>
      <c r="M502" s="120">
        <f t="shared" si="95"/>
        <v>0</v>
      </c>
      <c r="N502" s="120">
        <f t="shared" si="96"/>
        <v>0</v>
      </c>
      <c r="O502" s="120">
        <f t="shared" si="97"/>
        <v>0</v>
      </c>
      <c r="P502" s="177">
        <f t="shared" si="98"/>
        <v>0</v>
      </c>
      <c r="Q502" s="177">
        <f>IF(LEN(B502)&gt;0,2*'OSNOVNA PLAČA'!E496,"")</f>
        <v>0</v>
      </c>
      <c r="R502" s="178"/>
      <c r="AA502" s="157">
        <f>ROW()</f>
        <v>502</v>
      </c>
      <c r="AB502" s="91" t="e">
        <f t="shared" ca="1" si="69"/>
        <v>#N/A</v>
      </c>
      <c r="AC502" s="91" t="e">
        <f t="shared" ca="1" si="70"/>
        <v>#N/A</v>
      </c>
      <c r="AD502" s="92" t="e">
        <f t="shared" ca="1" si="99"/>
        <v>#N/A</v>
      </c>
      <c r="AE502" s="91" t="e">
        <f t="shared" ca="1" si="100"/>
        <v>#N/A</v>
      </c>
      <c r="AF502" s="92" t="e">
        <f t="shared" ca="1" si="101"/>
        <v>#N/A</v>
      </c>
      <c r="AG502" s="91" t="e">
        <f t="shared" ca="1" si="101"/>
        <v>#N/A</v>
      </c>
      <c r="AH502" s="91" t="e">
        <f t="shared" ca="1" si="102"/>
        <v>#N/A</v>
      </c>
      <c r="AI502" s="93" t="e">
        <f t="shared" ca="1" si="103"/>
        <v>#N/A</v>
      </c>
      <c r="AJ502" s="91" t="e">
        <f t="shared" ca="1" si="56"/>
        <v>#N/A</v>
      </c>
      <c r="AK502" s="91" t="e">
        <f t="shared" ca="1" si="68"/>
        <v>#N/A</v>
      </c>
    </row>
    <row r="503" spans="1:37" ht="25.5" customHeight="1" x14ac:dyDescent="0.25">
      <c r="A503" s="51">
        <f>'OSNOVNA PLAČA'!A497</f>
        <v>488</v>
      </c>
      <c r="B503" s="159" t="str">
        <f>IF(LEN('OSNOVNA PLAČA'!B497)&gt;0,'OSNOVNA PLAČA'!B497,"")</f>
        <v>A488</v>
      </c>
      <c r="C503" s="52">
        <f>IF(LEN(B503)&gt;0,'OSNOVNA PLAČA'!C497,"")</f>
        <v>0</v>
      </c>
      <c r="D503" s="54">
        <f>IF(LEN(B503)&gt;0,'OSNOVNA PLAČA'!D497,"")</f>
        <v>0</v>
      </c>
      <c r="E503" s="175">
        <f>IF(LEN(B503)&gt;0,SUM('OBRAČUNANA OSNOVNA PLAČA'!E497:J497),"")</f>
        <v>0</v>
      </c>
      <c r="F503" s="55"/>
      <c r="G503" s="55"/>
      <c r="H503" s="55"/>
      <c r="I503" s="55"/>
      <c r="J503" s="55"/>
      <c r="K503" s="176">
        <f t="shared" si="93"/>
        <v>0</v>
      </c>
      <c r="L503" s="120">
        <f t="shared" si="94"/>
        <v>0</v>
      </c>
      <c r="M503" s="120">
        <f t="shared" si="95"/>
        <v>0</v>
      </c>
      <c r="N503" s="120">
        <f t="shared" si="96"/>
        <v>0</v>
      </c>
      <c r="O503" s="120">
        <f t="shared" si="97"/>
        <v>0</v>
      </c>
      <c r="P503" s="177">
        <f t="shared" si="98"/>
        <v>0</v>
      </c>
      <c r="Q503" s="177">
        <f>IF(LEN(B503)&gt;0,2*'OSNOVNA PLAČA'!E497,"")</f>
        <v>0</v>
      </c>
      <c r="R503" s="178"/>
      <c r="AA503" s="157">
        <f>ROW()</f>
        <v>503</v>
      </c>
      <c r="AB503" s="91" t="e">
        <f t="shared" ca="1" si="69"/>
        <v>#N/A</v>
      </c>
      <c r="AC503" s="91" t="e">
        <f t="shared" ca="1" si="70"/>
        <v>#N/A</v>
      </c>
      <c r="AD503" s="92" t="e">
        <f t="shared" ca="1" si="99"/>
        <v>#N/A</v>
      </c>
      <c r="AE503" s="91" t="e">
        <f t="shared" ca="1" si="100"/>
        <v>#N/A</v>
      </c>
      <c r="AF503" s="92" t="e">
        <f t="shared" ca="1" si="101"/>
        <v>#N/A</v>
      </c>
      <c r="AG503" s="91" t="e">
        <f t="shared" ca="1" si="101"/>
        <v>#N/A</v>
      </c>
      <c r="AH503" s="91" t="e">
        <f t="shared" ca="1" si="102"/>
        <v>#N/A</v>
      </c>
      <c r="AI503" s="93" t="e">
        <f t="shared" ca="1" si="103"/>
        <v>#N/A</v>
      </c>
      <c r="AJ503" s="91" t="e">
        <f t="shared" ca="1" si="56"/>
        <v>#N/A</v>
      </c>
      <c r="AK503" s="91" t="e">
        <f t="shared" ca="1" si="68"/>
        <v>#N/A</v>
      </c>
    </row>
    <row r="504" spans="1:37" ht="25.5" customHeight="1" x14ac:dyDescent="0.25">
      <c r="A504" s="51">
        <f>'OSNOVNA PLAČA'!A498</f>
        <v>489</v>
      </c>
      <c r="B504" s="159" t="str">
        <f>IF(LEN('OSNOVNA PLAČA'!B498)&gt;0,'OSNOVNA PLAČA'!B498,"")</f>
        <v>A489</v>
      </c>
      <c r="C504" s="52">
        <f>IF(LEN(B504)&gt;0,'OSNOVNA PLAČA'!C498,"")</f>
        <v>0</v>
      </c>
      <c r="D504" s="54">
        <f>IF(LEN(B504)&gt;0,'OSNOVNA PLAČA'!D498,"")</f>
        <v>0</v>
      </c>
      <c r="E504" s="175">
        <f>IF(LEN(B504)&gt;0,SUM('OBRAČUNANA OSNOVNA PLAČA'!E498:J498),"")</f>
        <v>0</v>
      </c>
      <c r="F504" s="55"/>
      <c r="G504" s="55"/>
      <c r="H504" s="55"/>
      <c r="I504" s="55"/>
      <c r="J504" s="55"/>
      <c r="K504" s="176">
        <f t="shared" si="93"/>
        <v>0</v>
      </c>
      <c r="L504" s="120">
        <f t="shared" si="94"/>
        <v>0</v>
      </c>
      <c r="M504" s="120">
        <f t="shared" si="95"/>
        <v>0</v>
      </c>
      <c r="N504" s="120">
        <f t="shared" si="96"/>
        <v>0</v>
      </c>
      <c r="O504" s="120">
        <f t="shared" si="97"/>
        <v>0</v>
      </c>
      <c r="P504" s="177">
        <f t="shared" si="98"/>
        <v>0</v>
      </c>
      <c r="Q504" s="177">
        <f>IF(LEN(B504)&gt;0,2*'OSNOVNA PLAČA'!E498,"")</f>
        <v>0</v>
      </c>
      <c r="R504" s="178"/>
      <c r="AA504" s="157">
        <f>ROW()</f>
        <v>504</v>
      </c>
      <c r="AB504" s="91" t="e">
        <f t="shared" ca="1" si="69"/>
        <v>#N/A</v>
      </c>
      <c r="AC504" s="91" t="e">
        <f t="shared" ca="1" si="70"/>
        <v>#N/A</v>
      </c>
      <c r="AD504" s="92" t="e">
        <f t="shared" ca="1" si="99"/>
        <v>#N/A</v>
      </c>
      <c r="AE504" s="91" t="e">
        <f t="shared" ca="1" si="100"/>
        <v>#N/A</v>
      </c>
      <c r="AF504" s="92" t="e">
        <f t="shared" ca="1" si="101"/>
        <v>#N/A</v>
      </c>
      <c r="AG504" s="91" t="e">
        <f t="shared" ca="1" si="101"/>
        <v>#N/A</v>
      </c>
      <c r="AH504" s="91" t="e">
        <f t="shared" ca="1" si="102"/>
        <v>#N/A</v>
      </c>
      <c r="AI504" s="93" t="e">
        <f t="shared" ca="1" si="103"/>
        <v>#N/A</v>
      </c>
      <c r="AJ504" s="91" t="e">
        <f t="shared" ca="1" si="56"/>
        <v>#N/A</v>
      </c>
      <c r="AK504" s="91" t="e">
        <f t="shared" ca="1" si="68"/>
        <v>#N/A</v>
      </c>
    </row>
    <row r="505" spans="1:37" ht="25.5" customHeight="1" x14ac:dyDescent="0.25">
      <c r="A505" s="51">
        <f>'OSNOVNA PLAČA'!A499</f>
        <v>490</v>
      </c>
      <c r="B505" s="159" t="str">
        <f>IF(LEN('OSNOVNA PLAČA'!B499)&gt;0,'OSNOVNA PLAČA'!B499,"")</f>
        <v>A490</v>
      </c>
      <c r="C505" s="52">
        <f>IF(LEN(B505)&gt;0,'OSNOVNA PLAČA'!C499,"")</f>
        <v>0</v>
      </c>
      <c r="D505" s="54">
        <f>IF(LEN(B505)&gt;0,'OSNOVNA PLAČA'!D499,"")</f>
        <v>0</v>
      </c>
      <c r="E505" s="175">
        <f>IF(LEN(B505)&gt;0,SUM('OBRAČUNANA OSNOVNA PLAČA'!E499:J499),"")</f>
        <v>0</v>
      </c>
      <c r="F505" s="55"/>
      <c r="G505" s="55"/>
      <c r="H505" s="55"/>
      <c r="I505" s="55"/>
      <c r="J505" s="55"/>
      <c r="K505" s="176">
        <f t="shared" si="93"/>
        <v>0</v>
      </c>
      <c r="L505" s="120">
        <f t="shared" si="94"/>
        <v>0</v>
      </c>
      <c r="M505" s="120">
        <f t="shared" si="95"/>
        <v>0</v>
      </c>
      <c r="N505" s="120">
        <f t="shared" si="96"/>
        <v>0</v>
      </c>
      <c r="O505" s="120">
        <f t="shared" si="97"/>
        <v>0</v>
      </c>
      <c r="P505" s="177">
        <f t="shared" si="98"/>
        <v>0</v>
      </c>
      <c r="Q505" s="177">
        <f>IF(LEN(B505)&gt;0,2*'OSNOVNA PLAČA'!E499,"")</f>
        <v>0</v>
      </c>
      <c r="R505" s="178"/>
      <c r="AA505" s="157">
        <f>ROW()</f>
        <v>505</v>
      </c>
      <c r="AB505" s="91" t="e">
        <f t="shared" ca="1" si="69"/>
        <v>#N/A</v>
      </c>
      <c r="AC505" s="91" t="e">
        <f t="shared" ca="1" si="70"/>
        <v>#N/A</v>
      </c>
      <c r="AD505" s="92" t="e">
        <f t="shared" ca="1" si="99"/>
        <v>#N/A</v>
      </c>
      <c r="AE505" s="91" t="e">
        <f t="shared" ca="1" si="100"/>
        <v>#N/A</v>
      </c>
      <c r="AF505" s="92" t="e">
        <f t="shared" ca="1" si="101"/>
        <v>#N/A</v>
      </c>
      <c r="AG505" s="91" t="e">
        <f t="shared" ca="1" si="101"/>
        <v>#N/A</v>
      </c>
      <c r="AH505" s="91" t="e">
        <f t="shared" ca="1" si="102"/>
        <v>#N/A</v>
      </c>
      <c r="AI505" s="93" t="e">
        <f t="shared" ca="1" si="103"/>
        <v>#N/A</v>
      </c>
      <c r="AJ505" s="91" t="e">
        <f t="shared" ca="1" si="56"/>
        <v>#N/A</v>
      </c>
      <c r="AK505" s="91" t="e">
        <f t="shared" ca="1" si="68"/>
        <v>#N/A</v>
      </c>
    </row>
    <row r="506" spans="1:37" ht="25.5" customHeight="1" x14ac:dyDescent="0.25">
      <c r="A506" s="51">
        <f>'OSNOVNA PLAČA'!A500</f>
        <v>491</v>
      </c>
      <c r="B506" s="159" t="str">
        <f>IF(LEN('OSNOVNA PLAČA'!B500)&gt;0,'OSNOVNA PLAČA'!B500,"")</f>
        <v>A491</v>
      </c>
      <c r="C506" s="52">
        <f>IF(LEN(B506)&gt;0,'OSNOVNA PLAČA'!C500,"")</f>
        <v>0</v>
      </c>
      <c r="D506" s="54">
        <f>IF(LEN(B506)&gt;0,'OSNOVNA PLAČA'!D500,"")</f>
        <v>0</v>
      </c>
      <c r="E506" s="175">
        <f>IF(LEN(B506)&gt;0,SUM('OBRAČUNANA OSNOVNA PLAČA'!E500:J500),"")</f>
        <v>0</v>
      </c>
      <c r="F506" s="55"/>
      <c r="G506" s="55"/>
      <c r="H506" s="55"/>
      <c r="I506" s="55"/>
      <c r="J506" s="55"/>
      <c r="K506" s="176">
        <f t="shared" si="93"/>
        <v>0</v>
      </c>
      <c r="L506" s="120">
        <f t="shared" si="94"/>
        <v>0</v>
      </c>
      <c r="M506" s="120">
        <f t="shared" si="95"/>
        <v>0</v>
      </c>
      <c r="N506" s="120">
        <f t="shared" si="96"/>
        <v>0</v>
      </c>
      <c r="O506" s="120">
        <f t="shared" si="97"/>
        <v>0</v>
      </c>
      <c r="P506" s="177">
        <f t="shared" si="98"/>
        <v>0</v>
      </c>
      <c r="Q506" s="177">
        <f>IF(LEN(B506)&gt;0,2*'OSNOVNA PLAČA'!E500,"")</f>
        <v>0</v>
      </c>
      <c r="R506" s="178"/>
      <c r="AA506" s="157">
        <f>ROW()</f>
        <v>506</v>
      </c>
      <c r="AB506" s="91" t="e">
        <f t="shared" ca="1" si="69"/>
        <v>#N/A</v>
      </c>
      <c r="AC506" s="91" t="e">
        <f t="shared" ca="1" si="70"/>
        <v>#N/A</v>
      </c>
      <c r="AD506" s="92" t="e">
        <f t="shared" ca="1" si="99"/>
        <v>#N/A</v>
      </c>
      <c r="AE506" s="91" t="e">
        <f t="shared" ca="1" si="100"/>
        <v>#N/A</v>
      </c>
      <c r="AF506" s="92" t="e">
        <f t="shared" ca="1" si="101"/>
        <v>#N/A</v>
      </c>
      <c r="AG506" s="91" t="e">
        <f t="shared" ca="1" si="101"/>
        <v>#N/A</v>
      </c>
      <c r="AH506" s="91" t="e">
        <f t="shared" ca="1" si="102"/>
        <v>#N/A</v>
      </c>
      <c r="AI506" s="93" t="e">
        <f t="shared" ca="1" si="103"/>
        <v>#N/A</v>
      </c>
      <c r="AJ506" s="91" t="e">
        <f t="shared" ca="1" si="56"/>
        <v>#N/A</v>
      </c>
      <c r="AK506" s="91" t="e">
        <f t="shared" ca="1" si="68"/>
        <v>#N/A</v>
      </c>
    </row>
    <row r="507" spans="1:37" ht="25.5" customHeight="1" x14ac:dyDescent="0.25">
      <c r="A507" s="51">
        <f>'OSNOVNA PLAČA'!A501</f>
        <v>492</v>
      </c>
      <c r="B507" s="159" t="str">
        <f>IF(LEN('OSNOVNA PLAČA'!B501)&gt;0,'OSNOVNA PLAČA'!B501,"")</f>
        <v>A492</v>
      </c>
      <c r="C507" s="52">
        <f>IF(LEN(B507)&gt;0,'OSNOVNA PLAČA'!C501,"")</f>
        <v>0</v>
      </c>
      <c r="D507" s="54">
        <f>IF(LEN(B507)&gt;0,'OSNOVNA PLAČA'!D501,"")</f>
        <v>0</v>
      </c>
      <c r="E507" s="175">
        <f>IF(LEN(B507)&gt;0,SUM('OBRAČUNANA OSNOVNA PLAČA'!E501:J501),"")</f>
        <v>0</v>
      </c>
      <c r="F507" s="55"/>
      <c r="G507" s="55"/>
      <c r="H507" s="55"/>
      <c r="I507" s="55"/>
      <c r="J507" s="55"/>
      <c r="K507" s="176">
        <f t="shared" si="93"/>
        <v>0</v>
      </c>
      <c r="L507" s="120">
        <f t="shared" si="94"/>
        <v>0</v>
      </c>
      <c r="M507" s="120">
        <f t="shared" si="95"/>
        <v>0</v>
      </c>
      <c r="N507" s="120">
        <f t="shared" si="96"/>
        <v>0</v>
      </c>
      <c r="O507" s="120">
        <f t="shared" si="97"/>
        <v>0</v>
      </c>
      <c r="P507" s="177">
        <f t="shared" si="98"/>
        <v>0</v>
      </c>
      <c r="Q507" s="177">
        <f>IF(LEN(B507)&gt;0,2*'OSNOVNA PLAČA'!E501,"")</f>
        <v>0</v>
      </c>
      <c r="R507" s="178"/>
      <c r="AA507" s="157">
        <f>ROW()</f>
        <v>507</v>
      </c>
      <c r="AB507" s="91" t="e">
        <f t="shared" ca="1" si="69"/>
        <v>#N/A</v>
      </c>
      <c r="AC507" s="91" t="e">
        <f t="shared" ca="1" si="70"/>
        <v>#N/A</v>
      </c>
      <c r="AD507" s="92" t="e">
        <f t="shared" ca="1" si="99"/>
        <v>#N/A</v>
      </c>
      <c r="AE507" s="91" t="e">
        <f t="shared" ca="1" si="100"/>
        <v>#N/A</v>
      </c>
      <c r="AF507" s="92" t="e">
        <f t="shared" ca="1" si="101"/>
        <v>#N/A</v>
      </c>
      <c r="AG507" s="91" t="e">
        <f t="shared" ca="1" si="101"/>
        <v>#N/A</v>
      </c>
      <c r="AH507" s="91" t="e">
        <f t="shared" ca="1" si="102"/>
        <v>#N/A</v>
      </c>
      <c r="AI507" s="93" t="e">
        <f t="shared" ca="1" si="103"/>
        <v>#N/A</v>
      </c>
      <c r="AJ507" s="91" t="e">
        <f t="shared" ca="1" si="56"/>
        <v>#N/A</v>
      </c>
      <c r="AK507" s="91" t="e">
        <f t="shared" ca="1" si="68"/>
        <v>#N/A</v>
      </c>
    </row>
    <row r="508" spans="1:37" ht="25.5" customHeight="1" x14ac:dyDescent="0.25">
      <c r="A508" s="51">
        <f>'OSNOVNA PLAČA'!A502</f>
        <v>493</v>
      </c>
      <c r="B508" s="159" t="str">
        <f>IF(LEN('OSNOVNA PLAČA'!B502)&gt;0,'OSNOVNA PLAČA'!B502,"")</f>
        <v>A493</v>
      </c>
      <c r="C508" s="52">
        <f>IF(LEN(B508)&gt;0,'OSNOVNA PLAČA'!C502,"")</f>
        <v>0</v>
      </c>
      <c r="D508" s="54">
        <f>IF(LEN(B508)&gt;0,'OSNOVNA PLAČA'!D502,"")</f>
        <v>0</v>
      </c>
      <c r="E508" s="175">
        <f>IF(LEN(B508)&gt;0,SUM('OBRAČUNANA OSNOVNA PLAČA'!E502:J502),"")</f>
        <v>0</v>
      </c>
      <c r="F508" s="55"/>
      <c r="G508" s="55"/>
      <c r="H508" s="55"/>
      <c r="I508" s="55"/>
      <c r="J508" s="55"/>
      <c r="K508" s="176">
        <f t="shared" si="93"/>
        <v>0</v>
      </c>
      <c r="L508" s="120">
        <f t="shared" si="94"/>
        <v>0</v>
      </c>
      <c r="M508" s="120">
        <f t="shared" si="95"/>
        <v>0</v>
      </c>
      <c r="N508" s="120">
        <f t="shared" si="96"/>
        <v>0</v>
      </c>
      <c r="O508" s="120">
        <f t="shared" si="97"/>
        <v>0</v>
      </c>
      <c r="P508" s="177">
        <f t="shared" si="98"/>
        <v>0</v>
      </c>
      <c r="Q508" s="177">
        <f>IF(LEN(B508)&gt;0,2*'OSNOVNA PLAČA'!E502,"")</f>
        <v>0</v>
      </c>
      <c r="R508" s="178"/>
      <c r="AA508" s="157">
        <f>ROW()</f>
        <v>508</v>
      </c>
      <c r="AB508" s="91" t="e">
        <f t="shared" ca="1" si="69"/>
        <v>#N/A</v>
      </c>
      <c r="AC508" s="91" t="e">
        <f t="shared" ca="1" si="70"/>
        <v>#N/A</v>
      </c>
      <c r="AD508" s="92" t="e">
        <f t="shared" ca="1" si="99"/>
        <v>#N/A</v>
      </c>
      <c r="AE508" s="91" t="e">
        <f t="shared" ca="1" si="100"/>
        <v>#N/A</v>
      </c>
      <c r="AF508" s="92" t="e">
        <f t="shared" ca="1" si="101"/>
        <v>#N/A</v>
      </c>
      <c r="AG508" s="91" t="e">
        <f t="shared" ca="1" si="101"/>
        <v>#N/A</v>
      </c>
      <c r="AH508" s="91" t="e">
        <f t="shared" ca="1" si="102"/>
        <v>#N/A</v>
      </c>
      <c r="AI508" s="93" t="e">
        <f t="shared" ca="1" si="103"/>
        <v>#N/A</v>
      </c>
      <c r="AJ508" s="91" t="e">
        <f t="shared" ca="1" si="56"/>
        <v>#N/A</v>
      </c>
      <c r="AK508" s="91" t="e">
        <f t="shared" ca="1" si="68"/>
        <v>#N/A</v>
      </c>
    </row>
    <row r="509" spans="1:37" ht="25.5" customHeight="1" x14ac:dyDescent="0.25">
      <c r="A509" s="51">
        <f>'OSNOVNA PLAČA'!A503</f>
        <v>494</v>
      </c>
      <c r="B509" s="159" t="str">
        <f>IF(LEN('OSNOVNA PLAČA'!B503)&gt;0,'OSNOVNA PLAČA'!B503,"")</f>
        <v>A494</v>
      </c>
      <c r="C509" s="52">
        <f>IF(LEN(B509)&gt;0,'OSNOVNA PLAČA'!C503,"")</f>
        <v>0</v>
      </c>
      <c r="D509" s="54">
        <f>IF(LEN(B509)&gt;0,'OSNOVNA PLAČA'!D503,"")</f>
        <v>0</v>
      </c>
      <c r="E509" s="175">
        <f>IF(LEN(B509)&gt;0,SUM('OBRAČUNANA OSNOVNA PLAČA'!E503:J503),"")</f>
        <v>0</v>
      </c>
      <c r="F509" s="55"/>
      <c r="G509" s="55"/>
      <c r="H509" s="55"/>
      <c r="I509" s="55"/>
      <c r="J509" s="55"/>
      <c r="K509" s="176">
        <f t="shared" si="93"/>
        <v>0</v>
      </c>
      <c r="L509" s="120">
        <f t="shared" si="94"/>
        <v>0</v>
      </c>
      <c r="M509" s="120">
        <f t="shared" si="95"/>
        <v>0</v>
      </c>
      <c r="N509" s="120">
        <f t="shared" si="96"/>
        <v>0</v>
      </c>
      <c r="O509" s="120">
        <f t="shared" si="97"/>
        <v>0</v>
      </c>
      <c r="P509" s="177">
        <f t="shared" si="98"/>
        <v>0</v>
      </c>
      <c r="Q509" s="177">
        <f>IF(LEN(B509)&gt;0,2*'OSNOVNA PLAČA'!E503,"")</f>
        <v>0</v>
      </c>
      <c r="R509" s="178"/>
      <c r="AA509" s="157">
        <f>ROW()</f>
        <v>509</v>
      </c>
      <c r="AB509" s="91" t="e">
        <f t="shared" ca="1" si="69"/>
        <v>#N/A</v>
      </c>
      <c r="AC509" s="91" t="e">
        <f t="shared" ca="1" si="70"/>
        <v>#N/A</v>
      </c>
      <c r="AD509" s="92" t="e">
        <f t="shared" ca="1" si="99"/>
        <v>#N/A</v>
      </c>
      <c r="AE509" s="91" t="e">
        <f t="shared" ca="1" si="100"/>
        <v>#N/A</v>
      </c>
      <c r="AF509" s="92" t="e">
        <f t="shared" ca="1" si="101"/>
        <v>#N/A</v>
      </c>
      <c r="AG509" s="91" t="e">
        <f t="shared" ca="1" si="101"/>
        <v>#N/A</v>
      </c>
      <c r="AH509" s="91" t="e">
        <f t="shared" ca="1" si="102"/>
        <v>#N/A</v>
      </c>
      <c r="AI509" s="93" t="e">
        <f t="shared" ca="1" si="103"/>
        <v>#N/A</v>
      </c>
      <c r="AJ509" s="91" t="e">
        <f t="shared" ca="1" si="56"/>
        <v>#N/A</v>
      </c>
      <c r="AK509" s="91" t="e">
        <f t="shared" ca="1" si="68"/>
        <v>#N/A</v>
      </c>
    </row>
    <row r="510" spans="1:37" ht="25.5" customHeight="1" x14ac:dyDescent="0.25">
      <c r="A510" s="51">
        <f>'OSNOVNA PLAČA'!A504</f>
        <v>495</v>
      </c>
      <c r="B510" s="159" t="str">
        <f>IF(LEN('OSNOVNA PLAČA'!B504)&gt;0,'OSNOVNA PLAČA'!B504,"")</f>
        <v>A495</v>
      </c>
      <c r="C510" s="52">
        <f>IF(LEN(B510)&gt;0,'OSNOVNA PLAČA'!C504,"")</f>
        <v>0</v>
      </c>
      <c r="D510" s="54">
        <f>IF(LEN(B510)&gt;0,'OSNOVNA PLAČA'!D504,"")</f>
        <v>0</v>
      </c>
      <c r="E510" s="175">
        <f>IF(LEN(B510)&gt;0,SUM('OBRAČUNANA OSNOVNA PLAČA'!E504:J504),"")</f>
        <v>0</v>
      </c>
      <c r="F510" s="55"/>
      <c r="G510" s="55"/>
      <c r="H510" s="55"/>
      <c r="I510" s="55"/>
      <c r="J510" s="55"/>
      <c r="K510" s="176">
        <f t="shared" si="93"/>
        <v>0</v>
      </c>
      <c r="L510" s="120">
        <f t="shared" si="94"/>
        <v>0</v>
      </c>
      <c r="M510" s="120">
        <f t="shared" si="95"/>
        <v>0</v>
      </c>
      <c r="N510" s="120">
        <f t="shared" si="96"/>
        <v>0</v>
      </c>
      <c r="O510" s="120">
        <f t="shared" si="97"/>
        <v>0</v>
      </c>
      <c r="P510" s="177">
        <f t="shared" si="98"/>
        <v>0</v>
      </c>
      <c r="Q510" s="177">
        <f>IF(LEN(B510)&gt;0,2*'OSNOVNA PLAČA'!E504,"")</f>
        <v>0</v>
      </c>
      <c r="R510" s="178"/>
      <c r="AA510" s="157">
        <f>ROW()</f>
        <v>510</v>
      </c>
      <c r="AB510" s="91" t="e">
        <f t="shared" ca="1" si="69"/>
        <v>#N/A</v>
      </c>
      <c r="AC510" s="91" t="e">
        <f t="shared" ca="1" si="70"/>
        <v>#N/A</v>
      </c>
      <c r="AD510" s="92" t="e">
        <f t="shared" ca="1" si="99"/>
        <v>#N/A</v>
      </c>
      <c r="AE510" s="91" t="e">
        <f t="shared" ca="1" si="100"/>
        <v>#N/A</v>
      </c>
      <c r="AF510" s="92" t="e">
        <f t="shared" ca="1" si="101"/>
        <v>#N/A</v>
      </c>
      <c r="AG510" s="91" t="e">
        <f t="shared" ca="1" si="101"/>
        <v>#N/A</v>
      </c>
      <c r="AH510" s="91" t="e">
        <f t="shared" ca="1" si="102"/>
        <v>#N/A</v>
      </c>
      <c r="AI510" s="93" t="e">
        <f t="shared" ca="1" si="103"/>
        <v>#N/A</v>
      </c>
      <c r="AJ510" s="91" t="e">
        <f t="shared" ca="1" si="56"/>
        <v>#N/A</v>
      </c>
      <c r="AK510" s="91" t="e">
        <f t="shared" ca="1" si="68"/>
        <v>#N/A</v>
      </c>
    </row>
    <row r="511" spans="1:37" ht="25.5" customHeight="1" x14ac:dyDescent="0.25">
      <c r="A511" s="51">
        <f>'OSNOVNA PLAČA'!A505</f>
        <v>496</v>
      </c>
      <c r="B511" s="159" t="str">
        <f>IF(LEN('OSNOVNA PLAČA'!B505)&gt;0,'OSNOVNA PLAČA'!B505,"")</f>
        <v>A496</v>
      </c>
      <c r="C511" s="52">
        <f>IF(LEN(B511)&gt;0,'OSNOVNA PLAČA'!C505,"")</f>
        <v>0</v>
      </c>
      <c r="D511" s="54">
        <f>IF(LEN(B511)&gt;0,'OSNOVNA PLAČA'!D505,"")</f>
        <v>0</v>
      </c>
      <c r="E511" s="175">
        <f>IF(LEN(B511)&gt;0,SUM('OBRAČUNANA OSNOVNA PLAČA'!E505:J505),"")</f>
        <v>0</v>
      </c>
      <c r="F511" s="55"/>
      <c r="G511" s="55"/>
      <c r="H511" s="55"/>
      <c r="I511" s="55"/>
      <c r="J511" s="55"/>
      <c r="K511" s="176">
        <f t="shared" si="93"/>
        <v>0</v>
      </c>
      <c r="L511" s="120">
        <f t="shared" si="94"/>
        <v>0</v>
      </c>
      <c r="M511" s="120">
        <f t="shared" si="95"/>
        <v>0</v>
      </c>
      <c r="N511" s="120">
        <f t="shared" si="96"/>
        <v>0</v>
      </c>
      <c r="O511" s="120">
        <f t="shared" si="97"/>
        <v>0</v>
      </c>
      <c r="P511" s="177">
        <f t="shared" si="98"/>
        <v>0</v>
      </c>
      <c r="Q511" s="177">
        <f>IF(LEN(B511)&gt;0,2*'OSNOVNA PLAČA'!E505,"")</f>
        <v>0</v>
      </c>
      <c r="R511" s="178"/>
      <c r="AA511" s="157">
        <f>ROW()</f>
        <v>511</v>
      </c>
      <c r="AB511" s="91" t="e">
        <f t="shared" ca="1" si="69"/>
        <v>#N/A</v>
      </c>
      <c r="AC511" s="91" t="e">
        <f t="shared" ca="1" si="70"/>
        <v>#N/A</v>
      </c>
      <c r="AD511" s="92" t="e">
        <f t="shared" ca="1" si="99"/>
        <v>#N/A</v>
      </c>
      <c r="AE511" s="91" t="e">
        <f t="shared" ca="1" si="100"/>
        <v>#N/A</v>
      </c>
      <c r="AF511" s="92" t="e">
        <f t="shared" ca="1" si="101"/>
        <v>#N/A</v>
      </c>
      <c r="AG511" s="91" t="e">
        <f t="shared" ca="1" si="101"/>
        <v>#N/A</v>
      </c>
      <c r="AH511" s="91" t="e">
        <f t="shared" ca="1" si="102"/>
        <v>#N/A</v>
      </c>
      <c r="AI511" s="93" t="e">
        <f t="shared" ca="1" si="103"/>
        <v>#N/A</v>
      </c>
      <c r="AJ511" s="91" t="e">
        <f t="shared" ca="1" si="56"/>
        <v>#N/A</v>
      </c>
      <c r="AK511" s="91" t="e">
        <f t="shared" ca="1" si="68"/>
        <v>#N/A</v>
      </c>
    </row>
    <row r="512" spans="1:37" ht="25.5" customHeight="1" x14ac:dyDescent="0.25">
      <c r="A512" s="51">
        <f>'OSNOVNA PLAČA'!A506</f>
        <v>497</v>
      </c>
      <c r="B512" s="159" t="str">
        <f>IF(LEN('OSNOVNA PLAČA'!B506)&gt;0,'OSNOVNA PLAČA'!B506,"")</f>
        <v>A497</v>
      </c>
      <c r="C512" s="52">
        <f>IF(LEN(B512)&gt;0,'OSNOVNA PLAČA'!C506,"")</f>
        <v>0</v>
      </c>
      <c r="D512" s="54">
        <f>IF(LEN(B512)&gt;0,'OSNOVNA PLAČA'!D506,"")</f>
        <v>0</v>
      </c>
      <c r="E512" s="175">
        <f>IF(LEN(B512)&gt;0,SUM('OBRAČUNANA OSNOVNA PLAČA'!E506:J506),"")</f>
        <v>0</v>
      </c>
      <c r="F512" s="55"/>
      <c r="G512" s="55"/>
      <c r="H512" s="55"/>
      <c r="I512" s="55"/>
      <c r="J512" s="55"/>
      <c r="K512" s="176">
        <f t="shared" si="93"/>
        <v>0</v>
      </c>
      <c r="L512" s="120">
        <f t="shared" si="94"/>
        <v>0</v>
      </c>
      <c r="M512" s="120">
        <f t="shared" si="95"/>
        <v>0</v>
      </c>
      <c r="N512" s="120">
        <f t="shared" si="96"/>
        <v>0</v>
      </c>
      <c r="O512" s="120">
        <f t="shared" si="97"/>
        <v>0</v>
      </c>
      <c r="P512" s="177">
        <f t="shared" si="98"/>
        <v>0</v>
      </c>
      <c r="Q512" s="177">
        <f>IF(LEN(B512)&gt;0,2*'OSNOVNA PLAČA'!E506,"")</f>
        <v>0</v>
      </c>
      <c r="R512" s="178"/>
      <c r="AA512" s="157">
        <f>ROW()</f>
        <v>512</v>
      </c>
      <c r="AB512" s="91" t="e">
        <f t="shared" ca="1" si="69"/>
        <v>#N/A</v>
      </c>
      <c r="AC512" s="91" t="e">
        <f t="shared" ca="1" si="70"/>
        <v>#N/A</v>
      </c>
      <c r="AD512" s="92" t="e">
        <f t="shared" ca="1" si="99"/>
        <v>#N/A</v>
      </c>
      <c r="AE512" s="91" t="e">
        <f t="shared" ca="1" si="100"/>
        <v>#N/A</v>
      </c>
      <c r="AF512" s="92" t="e">
        <f t="shared" ca="1" si="101"/>
        <v>#N/A</v>
      </c>
      <c r="AG512" s="91" t="e">
        <f t="shared" ca="1" si="101"/>
        <v>#N/A</v>
      </c>
      <c r="AH512" s="91" t="e">
        <f t="shared" ca="1" si="102"/>
        <v>#N/A</v>
      </c>
      <c r="AI512" s="93" t="e">
        <f t="shared" ca="1" si="103"/>
        <v>#N/A</v>
      </c>
      <c r="AJ512" s="91" t="e">
        <f t="shared" ca="1" si="56"/>
        <v>#N/A</v>
      </c>
      <c r="AK512" s="91" t="e">
        <f t="shared" ca="1" si="68"/>
        <v>#N/A</v>
      </c>
    </row>
    <row r="513" spans="1:37" ht="25.5" customHeight="1" x14ac:dyDescent="0.25">
      <c r="A513" s="51">
        <f>'OSNOVNA PLAČA'!A507</f>
        <v>498</v>
      </c>
      <c r="B513" s="159" t="str">
        <f>IF(LEN('OSNOVNA PLAČA'!B507)&gt;0,'OSNOVNA PLAČA'!B507,"")</f>
        <v>A498</v>
      </c>
      <c r="C513" s="52">
        <f>IF(LEN(B513)&gt;0,'OSNOVNA PLAČA'!C507,"")</f>
        <v>0</v>
      </c>
      <c r="D513" s="54">
        <f>IF(LEN(B513)&gt;0,'OSNOVNA PLAČA'!D507,"")</f>
        <v>0</v>
      </c>
      <c r="E513" s="175">
        <f>IF(LEN(B513)&gt;0,SUM('OBRAČUNANA OSNOVNA PLAČA'!E507:J507),"")</f>
        <v>0</v>
      </c>
      <c r="F513" s="55"/>
      <c r="G513" s="55"/>
      <c r="H513" s="55"/>
      <c r="I513" s="55"/>
      <c r="J513" s="55"/>
      <c r="K513" s="176">
        <f t="shared" si="93"/>
        <v>0</v>
      </c>
      <c r="L513" s="120">
        <f t="shared" si="94"/>
        <v>0</v>
      </c>
      <c r="M513" s="120">
        <f t="shared" si="95"/>
        <v>0</v>
      </c>
      <c r="N513" s="120">
        <f t="shared" si="96"/>
        <v>0</v>
      </c>
      <c r="O513" s="120">
        <f t="shared" si="97"/>
        <v>0</v>
      </c>
      <c r="P513" s="177">
        <f t="shared" si="98"/>
        <v>0</v>
      </c>
      <c r="Q513" s="177">
        <f>IF(LEN(B513)&gt;0,2*'OSNOVNA PLAČA'!E507,"")</f>
        <v>0</v>
      </c>
      <c r="R513" s="178"/>
      <c r="AA513" s="157">
        <f>ROW()</f>
        <v>513</v>
      </c>
      <c r="AB513" s="91" t="e">
        <f t="shared" ca="1" si="69"/>
        <v>#N/A</v>
      </c>
      <c r="AC513" s="91" t="e">
        <f t="shared" ca="1" si="70"/>
        <v>#N/A</v>
      </c>
      <c r="AD513" s="92" t="e">
        <f t="shared" ca="1" si="99"/>
        <v>#N/A</v>
      </c>
      <c r="AE513" s="91" t="e">
        <f t="shared" ca="1" si="100"/>
        <v>#N/A</v>
      </c>
      <c r="AF513" s="92" t="e">
        <f t="shared" ca="1" si="101"/>
        <v>#N/A</v>
      </c>
      <c r="AG513" s="91" t="e">
        <f t="shared" ca="1" si="101"/>
        <v>#N/A</v>
      </c>
      <c r="AH513" s="91" t="e">
        <f t="shared" ca="1" si="102"/>
        <v>#N/A</v>
      </c>
      <c r="AI513" s="93" t="e">
        <f t="shared" ca="1" si="103"/>
        <v>#N/A</v>
      </c>
      <c r="AJ513" s="91" t="e">
        <f t="shared" ca="1" si="56"/>
        <v>#N/A</v>
      </c>
      <c r="AK513" s="91" t="e">
        <f t="shared" ca="1" si="68"/>
        <v>#N/A</v>
      </c>
    </row>
    <row r="514" spans="1:37" ht="25.5" customHeight="1" x14ac:dyDescent="0.25">
      <c r="A514" s="51">
        <f>'OSNOVNA PLAČA'!A508</f>
        <v>499</v>
      </c>
      <c r="B514" s="159" t="str">
        <f>IF(LEN('OSNOVNA PLAČA'!B508)&gt;0,'OSNOVNA PLAČA'!B508,"")</f>
        <v>A499</v>
      </c>
      <c r="C514" s="52">
        <f>IF(LEN(B514)&gt;0,'OSNOVNA PLAČA'!C508,"")</f>
        <v>0</v>
      </c>
      <c r="D514" s="54">
        <f>IF(LEN(B514)&gt;0,'OSNOVNA PLAČA'!D508,"")</f>
        <v>0</v>
      </c>
      <c r="E514" s="175">
        <f>IF(LEN(B514)&gt;0,SUM('OBRAČUNANA OSNOVNA PLAČA'!E508:J508),"")</f>
        <v>0</v>
      </c>
      <c r="F514" s="55"/>
      <c r="G514" s="55"/>
      <c r="H514" s="55"/>
      <c r="I514" s="55"/>
      <c r="J514" s="55"/>
      <c r="K514" s="176">
        <f t="shared" si="93"/>
        <v>0</v>
      </c>
      <c r="L514" s="120">
        <f t="shared" si="94"/>
        <v>0</v>
      </c>
      <c r="M514" s="120">
        <f t="shared" si="95"/>
        <v>0</v>
      </c>
      <c r="N514" s="120">
        <f t="shared" si="96"/>
        <v>0</v>
      </c>
      <c r="O514" s="120">
        <f t="shared" si="97"/>
        <v>0</v>
      </c>
      <c r="P514" s="177">
        <f t="shared" si="98"/>
        <v>0</v>
      </c>
      <c r="Q514" s="177">
        <f>IF(LEN(B514)&gt;0,2*'OSNOVNA PLAČA'!E508,"")</f>
        <v>0</v>
      </c>
      <c r="R514" s="178"/>
      <c r="AA514" s="157">
        <f>ROW()</f>
        <v>514</v>
      </c>
      <c r="AB514" s="91" t="e">
        <f t="shared" ca="1" si="69"/>
        <v>#N/A</v>
      </c>
      <c r="AC514" s="91" t="e">
        <f t="shared" ca="1" si="70"/>
        <v>#N/A</v>
      </c>
      <c r="AD514" s="92" t="e">
        <f t="shared" ca="1" si="99"/>
        <v>#N/A</v>
      </c>
      <c r="AE514" s="91" t="e">
        <f t="shared" ca="1" si="100"/>
        <v>#N/A</v>
      </c>
      <c r="AF514" s="92" t="e">
        <f t="shared" ca="1" si="101"/>
        <v>#N/A</v>
      </c>
      <c r="AG514" s="91" t="e">
        <f t="shared" ca="1" si="101"/>
        <v>#N/A</v>
      </c>
      <c r="AH514" s="91" t="e">
        <f t="shared" ca="1" si="102"/>
        <v>#N/A</v>
      </c>
      <c r="AI514" s="93" t="e">
        <f t="shared" ca="1" si="103"/>
        <v>#N/A</v>
      </c>
      <c r="AJ514" s="91" t="e">
        <f t="shared" ca="1" si="56"/>
        <v>#N/A</v>
      </c>
      <c r="AK514" s="91" t="e">
        <f t="shared" ca="1" si="68"/>
        <v>#N/A</v>
      </c>
    </row>
    <row r="515" spans="1:37" ht="25.5" customHeight="1" x14ac:dyDescent="0.25">
      <c r="A515" s="51">
        <f>'OSNOVNA PLAČA'!A509</f>
        <v>500</v>
      </c>
      <c r="B515" s="159" t="str">
        <f>IF(LEN('OSNOVNA PLAČA'!B509)&gt;0,'OSNOVNA PLAČA'!B509,"")</f>
        <v>A500</v>
      </c>
      <c r="C515" s="52">
        <f>IF(LEN(B515)&gt;0,'OSNOVNA PLAČA'!C509,"")</f>
        <v>0</v>
      </c>
      <c r="D515" s="54">
        <f>IF(LEN(B515)&gt;0,'OSNOVNA PLAČA'!D509,"")</f>
        <v>0</v>
      </c>
      <c r="E515" s="175">
        <f>IF(LEN(B515)&gt;0,SUM('OBRAČUNANA OSNOVNA PLAČA'!E509:J509),"")</f>
        <v>0</v>
      </c>
      <c r="F515" s="55"/>
      <c r="G515" s="55"/>
      <c r="H515" s="55"/>
      <c r="I515" s="55"/>
      <c r="J515" s="55"/>
      <c r="K515" s="176">
        <f t="shared" si="93"/>
        <v>0</v>
      </c>
      <c r="L515" s="120">
        <f t="shared" si="94"/>
        <v>0</v>
      </c>
      <c r="M515" s="120">
        <f t="shared" si="95"/>
        <v>0</v>
      </c>
      <c r="N515" s="120">
        <f t="shared" si="96"/>
        <v>0</v>
      </c>
      <c r="O515" s="120">
        <f t="shared" si="97"/>
        <v>0</v>
      </c>
      <c r="P515" s="177">
        <f t="shared" si="98"/>
        <v>0</v>
      </c>
      <c r="Q515" s="177">
        <f>IF(LEN(B515)&gt;0,2*'OSNOVNA PLAČA'!E509,"")</f>
        <v>0</v>
      </c>
      <c r="R515" s="178"/>
      <c r="AA515" s="157">
        <f>ROW()</f>
        <v>515</v>
      </c>
      <c r="AB515" s="91" t="e">
        <f t="shared" ca="1" si="69"/>
        <v>#N/A</v>
      </c>
      <c r="AC515" s="91" t="e">
        <f t="shared" ca="1" si="70"/>
        <v>#N/A</v>
      </c>
      <c r="AD515" s="92" t="e">
        <f t="shared" ca="1" si="99"/>
        <v>#N/A</v>
      </c>
      <c r="AE515" s="91" t="e">
        <f t="shared" ca="1" si="100"/>
        <v>#N/A</v>
      </c>
      <c r="AF515" s="92" t="e">
        <f t="shared" ca="1" si="101"/>
        <v>#N/A</v>
      </c>
      <c r="AG515" s="91" t="e">
        <f t="shared" ca="1" si="101"/>
        <v>#N/A</v>
      </c>
      <c r="AH515" s="91" t="e">
        <f t="shared" ca="1" si="102"/>
        <v>#N/A</v>
      </c>
      <c r="AI515" s="93" t="e">
        <f t="shared" ca="1" si="103"/>
        <v>#N/A</v>
      </c>
      <c r="AJ515" s="91" t="e">
        <f t="shared" ca="1" si="56"/>
        <v>#N/A</v>
      </c>
      <c r="AK515" s="91" t="e">
        <f t="shared" ca="1" si="68"/>
        <v>#N/A</v>
      </c>
    </row>
    <row r="516" spans="1:37" ht="25.5" customHeight="1" x14ac:dyDescent="0.25">
      <c r="A516" s="51">
        <f>'OSNOVNA PLAČA'!A510</f>
        <v>501</v>
      </c>
      <c r="B516" s="159" t="str">
        <f>IF(LEN('OSNOVNA PLAČA'!B510)&gt;0,'OSNOVNA PLAČA'!B510,"")</f>
        <v>A501</v>
      </c>
      <c r="C516" s="52">
        <f>IF(LEN(B516)&gt;0,'OSNOVNA PLAČA'!C510,"")</f>
        <v>0</v>
      </c>
      <c r="D516" s="54">
        <f>IF(LEN(B516)&gt;0,'OSNOVNA PLAČA'!D510,"")</f>
        <v>0</v>
      </c>
      <c r="E516" s="175">
        <f>IF(LEN(B516)&gt;0,SUM('OBRAČUNANA OSNOVNA PLAČA'!E510:J510),"")</f>
        <v>0</v>
      </c>
      <c r="F516" s="55"/>
      <c r="G516" s="55"/>
      <c r="H516" s="55"/>
      <c r="I516" s="55"/>
      <c r="J516" s="55"/>
      <c r="K516" s="176">
        <f t="shared" si="93"/>
        <v>0</v>
      </c>
      <c r="L516" s="120">
        <f t="shared" si="94"/>
        <v>0</v>
      </c>
      <c r="M516" s="120">
        <f t="shared" si="95"/>
        <v>0</v>
      </c>
      <c r="N516" s="120">
        <f t="shared" si="96"/>
        <v>0</v>
      </c>
      <c r="O516" s="120">
        <f t="shared" si="97"/>
        <v>0</v>
      </c>
      <c r="P516" s="177">
        <f t="shared" si="98"/>
        <v>0</v>
      </c>
      <c r="Q516" s="177">
        <f>IF(LEN(B516)&gt;0,2*'OSNOVNA PLAČA'!E510,"")</f>
        <v>0</v>
      </c>
      <c r="R516" s="178"/>
      <c r="AA516" s="157">
        <f>ROW()</f>
        <v>516</v>
      </c>
      <c r="AB516" s="91" t="e">
        <f t="shared" ca="1" si="69"/>
        <v>#N/A</v>
      </c>
      <c r="AC516" s="91" t="e">
        <f t="shared" ca="1" si="70"/>
        <v>#N/A</v>
      </c>
      <c r="AD516" s="92" t="e">
        <f t="shared" ca="1" si="99"/>
        <v>#N/A</v>
      </c>
      <c r="AE516" s="91" t="e">
        <f t="shared" ca="1" si="100"/>
        <v>#N/A</v>
      </c>
      <c r="AF516" s="92" t="e">
        <f t="shared" ca="1" si="101"/>
        <v>#N/A</v>
      </c>
      <c r="AG516" s="91" t="e">
        <f t="shared" ca="1" si="101"/>
        <v>#N/A</v>
      </c>
      <c r="AH516" s="91" t="e">
        <f t="shared" ca="1" si="102"/>
        <v>#N/A</v>
      </c>
      <c r="AI516" s="93" t="e">
        <f t="shared" ca="1" si="103"/>
        <v>#N/A</v>
      </c>
      <c r="AJ516" s="91" t="e">
        <f t="shared" ca="1" si="56"/>
        <v>#N/A</v>
      </c>
      <c r="AK516" s="91" t="e">
        <f t="shared" ca="1" si="68"/>
        <v>#N/A</v>
      </c>
    </row>
    <row r="517" spans="1:37" ht="25.5" customHeight="1" x14ac:dyDescent="0.25">
      <c r="A517" s="51">
        <f>'OSNOVNA PLAČA'!A511</f>
        <v>502</v>
      </c>
      <c r="B517" s="159" t="str">
        <f>IF(LEN('OSNOVNA PLAČA'!B511)&gt;0,'OSNOVNA PLAČA'!B511,"")</f>
        <v>A502</v>
      </c>
      <c r="C517" s="52">
        <f>IF(LEN(B517)&gt;0,'OSNOVNA PLAČA'!C511,"")</f>
        <v>0</v>
      </c>
      <c r="D517" s="54">
        <f>IF(LEN(B517)&gt;0,'OSNOVNA PLAČA'!D511,"")</f>
        <v>0</v>
      </c>
      <c r="E517" s="175">
        <f>IF(LEN(B517)&gt;0,SUM('OBRAČUNANA OSNOVNA PLAČA'!E511:J511),"")</f>
        <v>0</v>
      </c>
      <c r="F517" s="55"/>
      <c r="G517" s="55"/>
      <c r="H517" s="55"/>
      <c r="I517" s="55"/>
      <c r="J517" s="55"/>
      <c r="K517" s="176">
        <f t="shared" si="93"/>
        <v>0</v>
      </c>
      <c r="L517" s="120">
        <f t="shared" si="94"/>
        <v>0</v>
      </c>
      <c r="M517" s="120">
        <f t="shared" si="95"/>
        <v>0</v>
      </c>
      <c r="N517" s="120">
        <f t="shared" si="96"/>
        <v>0</v>
      </c>
      <c r="O517" s="120">
        <f t="shared" si="97"/>
        <v>0</v>
      </c>
      <c r="P517" s="177">
        <f t="shared" si="98"/>
        <v>0</v>
      </c>
      <c r="Q517" s="177">
        <f>IF(LEN(B517)&gt;0,2*'OSNOVNA PLAČA'!E511,"")</f>
        <v>0</v>
      </c>
      <c r="R517" s="178"/>
      <c r="AA517" s="157">
        <f>ROW()</f>
        <v>517</v>
      </c>
      <c r="AB517" s="91" t="e">
        <f t="shared" ca="1" si="69"/>
        <v>#N/A</v>
      </c>
      <c r="AC517" s="91" t="e">
        <f t="shared" ca="1" si="70"/>
        <v>#N/A</v>
      </c>
      <c r="AD517" s="92" t="e">
        <f t="shared" ca="1" si="99"/>
        <v>#N/A</v>
      </c>
      <c r="AE517" s="91" t="e">
        <f t="shared" ca="1" si="100"/>
        <v>#N/A</v>
      </c>
      <c r="AF517" s="92" t="e">
        <f t="shared" ca="1" si="101"/>
        <v>#N/A</v>
      </c>
      <c r="AG517" s="91" t="e">
        <f t="shared" ca="1" si="101"/>
        <v>#N/A</v>
      </c>
      <c r="AH517" s="91" t="e">
        <f t="shared" ca="1" si="102"/>
        <v>#N/A</v>
      </c>
      <c r="AI517" s="93" t="e">
        <f t="shared" ca="1" si="103"/>
        <v>#N/A</v>
      </c>
      <c r="AJ517" s="91" t="e">
        <f t="shared" ca="1" si="56"/>
        <v>#N/A</v>
      </c>
      <c r="AK517" s="91" t="e">
        <f t="shared" ref="AK517:AK771" ca="1" si="104">SUM(OFFSET(INDIRECT( "'" &amp; $AC$2 &amp; "'!" &amp; $AH$3),ROW()-ROW(INDIRECT( "'" &amp; $AC$2 &amp; "'!" &amp; $AH$3))-$AH$4,COLUMN()-COLUMN(INDIRECT( "'" &amp; $AC$2 &amp; "'!" &amp; $AH$3))-$AH$5+(12/$AN$4)*($AN$3-1),1,12/$AN$4))</f>
        <v>#N/A</v>
      </c>
    </row>
    <row r="518" spans="1:37" ht="25.5" customHeight="1" x14ac:dyDescent="0.25">
      <c r="A518" s="51">
        <f>'OSNOVNA PLAČA'!A512</f>
        <v>503</v>
      </c>
      <c r="B518" s="159" t="str">
        <f>IF(LEN('OSNOVNA PLAČA'!B512)&gt;0,'OSNOVNA PLAČA'!B512,"")</f>
        <v>A503</v>
      </c>
      <c r="C518" s="52">
        <f>IF(LEN(B518)&gt;0,'OSNOVNA PLAČA'!C512,"")</f>
        <v>0</v>
      </c>
      <c r="D518" s="54">
        <f>IF(LEN(B518)&gt;0,'OSNOVNA PLAČA'!D512,"")</f>
        <v>0</v>
      </c>
      <c r="E518" s="175">
        <f>IF(LEN(B518)&gt;0,SUM('OBRAČUNANA OSNOVNA PLAČA'!E512:J512),"")</f>
        <v>0</v>
      </c>
      <c r="F518" s="55"/>
      <c r="G518" s="55"/>
      <c r="H518" s="55"/>
      <c r="I518" s="55"/>
      <c r="J518" s="55"/>
      <c r="K518" s="176">
        <f t="shared" si="93"/>
        <v>0</v>
      </c>
      <c r="L518" s="120">
        <f t="shared" si="94"/>
        <v>0</v>
      </c>
      <c r="M518" s="120">
        <f t="shared" si="95"/>
        <v>0</v>
      </c>
      <c r="N518" s="120">
        <f t="shared" si="96"/>
        <v>0</v>
      </c>
      <c r="O518" s="120">
        <f t="shared" si="97"/>
        <v>0</v>
      </c>
      <c r="P518" s="177">
        <f t="shared" si="98"/>
        <v>0</v>
      </c>
      <c r="Q518" s="177">
        <f>IF(LEN(B518)&gt;0,2*'OSNOVNA PLAČA'!E512,"")</f>
        <v>0</v>
      </c>
      <c r="R518" s="178"/>
      <c r="AA518" s="157">
        <f>ROW()</f>
        <v>518</v>
      </c>
      <c r="AB518" s="91" t="e">
        <f t="shared" ca="1" si="69"/>
        <v>#N/A</v>
      </c>
      <c r="AC518" s="91" t="e">
        <f t="shared" ca="1" si="70"/>
        <v>#N/A</v>
      </c>
      <c r="AD518" s="92" t="e">
        <f t="shared" ca="1" si="99"/>
        <v>#N/A</v>
      </c>
      <c r="AE518" s="91" t="e">
        <f t="shared" ca="1" si="100"/>
        <v>#N/A</v>
      </c>
      <c r="AF518" s="92" t="e">
        <f t="shared" ca="1" si="101"/>
        <v>#N/A</v>
      </c>
      <c r="AG518" s="91" t="e">
        <f t="shared" ca="1" si="101"/>
        <v>#N/A</v>
      </c>
      <c r="AH518" s="91" t="e">
        <f t="shared" ca="1" si="102"/>
        <v>#N/A</v>
      </c>
      <c r="AI518" s="93" t="e">
        <f t="shared" ca="1" si="103"/>
        <v>#N/A</v>
      </c>
      <c r="AJ518" s="91" t="e">
        <f t="shared" ref="AJ518:AJ772" ca="1" si="105">SUM(OFFSET(INDIRECT( "'" &amp; $AC$3 &amp; "'!" &amp; $AH$3),ROW()-ROW(INDIRECT( "'" &amp; $AC$3 &amp; "'!" &amp; $AH$3))-$AH$4,COLUMN()-COLUMN(INDIRECT( "'" &amp; $AC$3 &amp; "'!" &amp; $AH$3))-$AH$6+(12/$AN$4)*($AN$3-1),1,12/$AN$4))</f>
        <v>#N/A</v>
      </c>
      <c r="AK518" s="91" t="e">
        <f t="shared" ca="1" si="104"/>
        <v>#N/A</v>
      </c>
    </row>
    <row r="519" spans="1:37" ht="25.5" customHeight="1" x14ac:dyDescent="0.25">
      <c r="A519" s="51">
        <f>'OSNOVNA PLAČA'!A513</f>
        <v>504</v>
      </c>
      <c r="B519" s="159" t="str">
        <f>IF(LEN('OSNOVNA PLAČA'!B513)&gt;0,'OSNOVNA PLAČA'!B513,"")</f>
        <v>A504</v>
      </c>
      <c r="C519" s="52">
        <f>IF(LEN(B519)&gt;0,'OSNOVNA PLAČA'!C513,"")</f>
        <v>0</v>
      </c>
      <c r="D519" s="54">
        <f>IF(LEN(B519)&gt;0,'OSNOVNA PLAČA'!D513,"")</f>
        <v>0</v>
      </c>
      <c r="E519" s="175">
        <f>IF(LEN(B519)&gt;0,SUM('OBRAČUNANA OSNOVNA PLAČA'!E513:J513),"")</f>
        <v>0</v>
      </c>
      <c r="F519" s="55"/>
      <c r="G519" s="55"/>
      <c r="H519" s="55"/>
      <c r="I519" s="55"/>
      <c r="J519" s="55"/>
      <c r="K519" s="176">
        <f t="shared" si="93"/>
        <v>0</v>
      </c>
      <c r="L519" s="120">
        <f t="shared" si="94"/>
        <v>0</v>
      </c>
      <c r="M519" s="120">
        <f t="shared" si="95"/>
        <v>0</v>
      </c>
      <c r="N519" s="120">
        <f t="shared" si="96"/>
        <v>0</v>
      </c>
      <c r="O519" s="120">
        <f t="shared" si="97"/>
        <v>0</v>
      </c>
      <c r="P519" s="177">
        <f t="shared" si="98"/>
        <v>0</v>
      </c>
      <c r="Q519" s="177">
        <f>IF(LEN(B519)&gt;0,2*'OSNOVNA PLAČA'!E513,"")</f>
        <v>0</v>
      </c>
      <c r="R519" s="178"/>
      <c r="AA519" s="157">
        <f>ROW()</f>
        <v>519</v>
      </c>
      <c r="AB519" s="91" t="e">
        <f t="shared" ca="1" si="69"/>
        <v>#N/A</v>
      </c>
      <c r="AC519" s="91" t="e">
        <f t="shared" ca="1" si="70"/>
        <v>#N/A</v>
      </c>
      <c r="AD519" s="92" t="e">
        <f t="shared" ca="1" si="99"/>
        <v>#N/A</v>
      </c>
      <c r="AE519" s="91" t="e">
        <f t="shared" ca="1" si="100"/>
        <v>#N/A</v>
      </c>
      <c r="AF519" s="92" t="e">
        <f t="shared" ca="1" si="101"/>
        <v>#N/A</v>
      </c>
      <c r="AG519" s="91" t="e">
        <f t="shared" ca="1" si="101"/>
        <v>#N/A</v>
      </c>
      <c r="AH519" s="91" t="e">
        <f t="shared" ca="1" si="102"/>
        <v>#N/A</v>
      </c>
      <c r="AI519" s="93" t="e">
        <f t="shared" ca="1" si="103"/>
        <v>#N/A</v>
      </c>
      <c r="AJ519" s="91" t="e">
        <f t="shared" ca="1" si="105"/>
        <v>#N/A</v>
      </c>
      <c r="AK519" s="91" t="e">
        <f t="shared" ca="1" si="104"/>
        <v>#N/A</v>
      </c>
    </row>
    <row r="520" spans="1:37" ht="25.5" customHeight="1" x14ac:dyDescent="0.25">
      <c r="A520" s="51">
        <f>'OSNOVNA PLAČA'!A514</f>
        <v>505</v>
      </c>
      <c r="B520" s="159" t="str">
        <f>IF(LEN('OSNOVNA PLAČA'!B514)&gt;0,'OSNOVNA PLAČA'!B514,"")</f>
        <v>A505</v>
      </c>
      <c r="C520" s="52">
        <f>IF(LEN(B520)&gt;0,'OSNOVNA PLAČA'!C514,"")</f>
        <v>0</v>
      </c>
      <c r="D520" s="54">
        <f>IF(LEN(B520)&gt;0,'OSNOVNA PLAČA'!D514,"")</f>
        <v>0</v>
      </c>
      <c r="E520" s="175">
        <f>IF(LEN(B520)&gt;0,SUM('OBRAČUNANA OSNOVNA PLAČA'!E514:J514),"")</f>
        <v>0</v>
      </c>
      <c r="F520" s="55"/>
      <c r="G520" s="55"/>
      <c r="H520" s="55"/>
      <c r="I520" s="55"/>
      <c r="J520" s="55"/>
      <c r="K520" s="176">
        <f t="shared" si="93"/>
        <v>0</v>
      </c>
      <c r="L520" s="120">
        <f t="shared" si="94"/>
        <v>0</v>
      </c>
      <c r="M520" s="120">
        <f t="shared" si="95"/>
        <v>0</v>
      </c>
      <c r="N520" s="120">
        <f t="shared" si="96"/>
        <v>0</v>
      </c>
      <c r="O520" s="120">
        <f t="shared" si="97"/>
        <v>0</v>
      </c>
      <c r="P520" s="177">
        <f t="shared" si="98"/>
        <v>0</v>
      </c>
      <c r="Q520" s="177">
        <f>IF(LEN(B520)&gt;0,2*'OSNOVNA PLAČA'!E514,"")</f>
        <v>0</v>
      </c>
      <c r="R520" s="178"/>
      <c r="AA520" s="157">
        <f>ROW()</f>
        <v>520</v>
      </c>
      <c r="AB520" s="91" t="e">
        <f t="shared" ca="1" si="69"/>
        <v>#N/A</v>
      </c>
      <c r="AC520" s="91" t="e">
        <f t="shared" ca="1" si="70"/>
        <v>#N/A</v>
      </c>
      <c r="AD520" s="92" t="e">
        <f t="shared" ca="1" si="99"/>
        <v>#N/A</v>
      </c>
      <c r="AE520" s="91" t="e">
        <f t="shared" ca="1" si="100"/>
        <v>#N/A</v>
      </c>
      <c r="AF520" s="92" t="e">
        <f t="shared" ca="1" si="101"/>
        <v>#N/A</v>
      </c>
      <c r="AG520" s="91" t="e">
        <f t="shared" ca="1" si="101"/>
        <v>#N/A</v>
      </c>
      <c r="AH520" s="91" t="e">
        <f t="shared" ca="1" si="102"/>
        <v>#N/A</v>
      </c>
      <c r="AI520" s="93" t="e">
        <f t="shared" ca="1" si="103"/>
        <v>#N/A</v>
      </c>
      <c r="AJ520" s="91" t="e">
        <f t="shared" ca="1" si="105"/>
        <v>#N/A</v>
      </c>
      <c r="AK520" s="91" t="e">
        <f t="shared" ca="1" si="104"/>
        <v>#N/A</v>
      </c>
    </row>
    <row r="521" spans="1:37" ht="25.5" customHeight="1" x14ac:dyDescent="0.25">
      <c r="A521" s="51">
        <f>'OSNOVNA PLAČA'!A515</f>
        <v>506</v>
      </c>
      <c r="B521" s="159" t="str">
        <f>IF(LEN('OSNOVNA PLAČA'!B515)&gt;0,'OSNOVNA PLAČA'!B515,"")</f>
        <v>A506</v>
      </c>
      <c r="C521" s="52">
        <f>IF(LEN(B521)&gt;0,'OSNOVNA PLAČA'!C515,"")</f>
        <v>0</v>
      </c>
      <c r="D521" s="54">
        <f>IF(LEN(B521)&gt;0,'OSNOVNA PLAČA'!D515,"")</f>
        <v>0</v>
      </c>
      <c r="E521" s="175">
        <f>IF(LEN(B521)&gt;0,SUM('OBRAČUNANA OSNOVNA PLAČA'!E515:J515),"")</f>
        <v>0</v>
      </c>
      <c r="F521" s="55"/>
      <c r="G521" s="55"/>
      <c r="H521" s="55"/>
      <c r="I521" s="55"/>
      <c r="J521" s="55"/>
      <c r="K521" s="176">
        <f t="shared" si="93"/>
        <v>0</v>
      </c>
      <c r="L521" s="120">
        <f t="shared" si="94"/>
        <v>0</v>
      </c>
      <c r="M521" s="120">
        <f t="shared" si="95"/>
        <v>0</v>
      </c>
      <c r="N521" s="120">
        <f t="shared" si="96"/>
        <v>0</v>
      </c>
      <c r="O521" s="120">
        <f t="shared" si="97"/>
        <v>0</v>
      </c>
      <c r="P521" s="177">
        <f t="shared" si="98"/>
        <v>0</v>
      </c>
      <c r="Q521" s="177">
        <f>IF(LEN(B521)&gt;0,2*'OSNOVNA PLAČA'!E515,"")</f>
        <v>0</v>
      </c>
      <c r="R521" s="178"/>
      <c r="AA521" s="157">
        <f>ROW()</f>
        <v>521</v>
      </c>
      <c r="AB521" s="91" t="e">
        <f t="shared" ca="1" si="69"/>
        <v>#N/A</v>
      </c>
      <c r="AC521" s="91" t="e">
        <f t="shared" ca="1" si="70"/>
        <v>#N/A</v>
      </c>
      <c r="AD521" s="92" t="e">
        <f t="shared" ca="1" si="99"/>
        <v>#N/A</v>
      </c>
      <c r="AE521" s="91" t="e">
        <f t="shared" ca="1" si="100"/>
        <v>#N/A</v>
      </c>
      <c r="AF521" s="92" t="e">
        <f t="shared" ca="1" si="101"/>
        <v>#N/A</v>
      </c>
      <c r="AG521" s="91" t="e">
        <f t="shared" ca="1" si="101"/>
        <v>#N/A</v>
      </c>
      <c r="AH521" s="91" t="e">
        <f t="shared" ca="1" si="102"/>
        <v>#N/A</v>
      </c>
      <c r="AI521" s="93" t="e">
        <f t="shared" ca="1" si="103"/>
        <v>#N/A</v>
      </c>
      <c r="AJ521" s="91" t="e">
        <f t="shared" ca="1" si="105"/>
        <v>#N/A</v>
      </c>
      <c r="AK521" s="91" t="e">
        <f t="shared" ca="1" si="104"/>
        <v>#N/A</v>
      </c>
    </row>
    <row r="522" spans="1:37" ht="25.5" customHeight="1" x14ac:dyDescent="0.25">
      <c r="A522" s="51">
        <f>'OSNOVNA PLAČA'!A516</f>
        <v>507</v>
      </c>
      <c r="B522" s="159" t="str">
        <f>IF(LEN('OSNOVNA PLAČA'!B516)&gt;0,'OSNOVNA PLAČA'!B516,"")</f>
        <v>A507</v>
      </c>
      <c r="C522" s="52">
        <f>IF(LEN(B522)&gt;0,'OSNOVNA PLAČA'!C516,"")</f>
        <v>0</v>
      </c>
      <c r="D522" s="54">
        <f>IF(LEN(B522)&gt;0,'OSNOVNA PLAČA'!D516,"")</f>
        <v>0</v>
      </c>
      <c r="E522" s="175">
        <f>IF(LEN(B522)&gt;0,SUM('OBRAČUNANA OSNOVNA PLAČA'!E516:J516),"")</f>
        <v>0</v>
      </c>
      <c r="F522" s="55"/>
      <c r="G522" s="55"/>
      <c r="H522" s="55"/>
      <c r="I522" s="55"/>
      <c r="J522" s="55"/>
      <c r="K522" s="176">
        <f t="shared" si="93"/>
        <v>0</v>
      </c>
      <c r="L522" s="120">
        <f t="shared" si="94"/>
        <v>0</v>
      </c>
      <c r="M522" s="120">
        <f t="shared" si="95"/>
        <v>0</v>
      </c>
      <c r="N522" s="120">
        <f t="shared" si="96"/>
        <v>0</v>
      </c>
      <c r="O522" s="120">
        <f t="shared" si="97"/>
        <v>0</v>
      </c>
      <c r="P522" s="177">
        <f t="shared" si="98"/>
        <v>0</v>
      </c>
      <c r="Q522" s="177">
        <f>IF(LEN(B522)&gt;0,2*'OSNOVNA PLAČA'!E516,"")</f>
        <v>0</v>
      </c>
      <c r="R522" s="178"/>
      <c r="AA522" s="157">
        <f>ROW()</f>
        <v>522</v>
      </c>
      <c r="AB522" s="91" t="e">
        <f t="shared" ca="1" si="69"/>
        <v>#N/A</v>
      </c>
      <c r="AC522" s="91" t="e">
        <f t="shared" ca="1" si="70"/>
        <v>#N/A</v>
      </c>
      <c r="AD522" s="92" t="e">
        <f t="shared" ca="1" si="99"/>
        <v>#N/A</v>
      </c>
      <c r="AE522" s="91" t="e">
        <f t="shared" ca="1" si="100"/>
        <v>#N/A</v>
      </c>
      <c r="AF522" s="92" t="e">
        <f t="shared" ca="1" si="101"/>
        <v>#N/A</v>
      </c>
      <c r="AG522" s="91" t="e">
        <f t="shared" ca="1" si="101"/>
        <v>#N/A</v>
      </c>
      <c r="AH522" s="91" t="e">
        <f t="shared" ca="1" si="102"/>
        <v>#N/A</v>
      </c>
      <c r="AI522" s="93" t="e">
        <f t="shared" ca="1" si="103"/>
        <v>#N/A</v>
      </c>
      <c r="AJ522" s="91" t="e">
        <f t="shared" ca="1" si="105"/>
        <v>#N/A</v>
      </c>
      <c r="AK522" s="91" t="e">
        <f t="shared" ca="1" si="104"/>
        <v>#N/A</v>
      </c>
    </row>
    <row r="523" spans="1:37" ht="25.5" customHeight="1" x14ac:dyDescent="0.25">
      <c r="A523" s="51">
        <f>'OSNOVNA PLAČA'!A517</f>
        <v>508</v>
      </c>
      <c r="B523" s="159" t="str">
        <f>IF(LEN('OSNOVNA PLAČA'!B517)&gt;0,'OSNOVNA PLAČA'!B517,"")</f>
        <v>A508</v>
      </c>
      <c r="C523" s="52">
        <f>IF(LEN(B523)&gt;0,'OSNOVNA PLAČA'!C517,"")</f>
        <v>0</v>
      </c>
      <c r="D523" s="54">
        <f>IF(LEN(B523)&gt;0,'OSNOVNA PLAČA'!D517,"")</f>
        <v>0</v>
      </c>
      <c r="E523" s="175">
        <f>IF(LEN(B523)&gt;0,SUM('OBRAČUNANA OSNOVNA PLAČA'!E517:J517),"")</f>
        <v>0</v>
      </c>
      <c r="F523" s="55"/>
      <c r="G523" s="55"/>
      <c r="H523" s="55"/>
      <c r="I523" s="55"/>
      <c r="J523" s="55"/>
      <c r="K523" s="176">
        <f t="shared" si="93"/>
        <v>0</v>
      </c>
      <c r="L523" s="120">
        <f t="shared" si="94"/>
        <v>0</v>
      </c>
      <c r="M523" s="120">
        <f t="shared" si="95"/>
        <v>0</v>
      </c>
      <c r="N523" s="120">
        <f t="shared" si="96"/>
        <v>0</v>
      </c>
      <c r="O523" s="120">
        <f t="shared" si="97"/>
        <v>0</v>
      </c>
      <c r="P523" s="177">
        <f t="shared" si="98"/>
        <v>0</v>
      </c>
      <c r="Q523" s="177">
        <f>IF(LEN(B523)&gt;0,2*'OSNOVNA PLAČA'!E517,"")</f>
        <v>0</v>
      </c>
      <c r="R523" s="178"/>
      <c r="AA523" s="157">
        <f>ROW()</f>
        <v>523</v>
      </c>
      <c r="AB523" s="91" t="e">
        <f t="shared" ca="1" si="69"/>
        <v>#N/A</v>
      </c>
      <c r="AC523" s="91" t="e">
        <f t="shared" ca="1" si="70"/>
        <v>#N/A</v>
      </c>
      <c r="AD523" s="92" t="e">
        <f t="shared" ca="1" si="99"/>
        <v>#N/A</v>
      </c>
      <c r="AE523" s="91" t="e">
        <f t="shared" ca="1" si="100"/>
        <v>#N/A</v>
      </c>
      <c r="AF523" s="92" t="e">
        <f t="shared" ca="1" si="101"/>
        <v>#N/A</v>
      </c>
      <c r="AG523" s="91" t="e">
        <f t="shared" ca="1" si="101"/>
        <v>#N/A</v>
      </c>
      <c r="AH523" s="91" t="e">
        <f t="shared" ca="1" si="102"/>
        <v>#N/A</v>
      </c>
      <c r="AI523" s="93" t="e">
        <f t="shared" ca="1" si="103"/>
        <v>#N/A</v>
      </c>
      <c r="AJ523" s="91" t="e">
        <f t="shared" ca="1" si="105"/>
        <v>#N/A</v>
      </c>
      <c r="AK523" s="91" t="e">
        <f t="shared" ca="1" si="104"/>
        <v>#N/A</v>
      </c>
    </row>
    <row r="524" spans="1:37" ht="25.5" customHeight="1" x14ac:dyDescent="0.25">
      <c r="A524" s="51">
        <f>'OSNOVNA PLAČA'!A518</f>
        <v>509</v>
      </c>
      <c r="B524" s="159" t="str">
        <f>IF(LEN('OSNOVNA PLAČA'!B518)&gt;0,'OSNOVNA PLAČA'!B518,"")</f>
        <v>A509</v>
      </c>
      <c r="C524" s="52">
        <f>IF(LEN(B524)&gt;0,'OSNOVNA PLAČA'!C518,"")</f>
        <v>0</v>
      </c>
      <c r="D524" s="54">
        <f>IF(LEN(B524)&gt;0,'OSNOVNA PLAČA'!D518,"")</f>
        <v>0</v>
      </c>
      <c r="E524" s="175">
        <f>IF(LEN(B524)&gt;0,SUM('OBRAČUNANA OSNOVNA PLAČA'!E518:J518),"")</f>
        <v>0</v>
      </c>
      <c r="F524" s="55"/>
      <c r="G524" s="55"/>
      <c r="H524" s="55"/>
      <c r="I524" s="55"/>
      <c r="J524" s="55"/>
      <c r="K524" s="176">
        <f t="shared" si="93"/>
        <v>0</v>
      </c>
      <c r="L524" s="120">
        <f t="shared" si="94"/>
        <v>0</v>
      </c>
      <c r="M524" s="120">
        <f t="shared" si="95"/>
        <v>0</v>
      </c>
      <c r="N524" s="120">
        <f t="shared" si="96"/>
        <v>0</v>
      </c>
      <c r="O524" s="120">
        <f t="shared" si="97"/>
        <v>0</v>
      </c>
      <c r="P524" s="177">
        <f t="shared" si="98"/>
        <v>0</v>
      </c>
      <c r="Q524" s="177">
        <f>IF(LEN(B524)&gt;0,2*'OSNOVNA PLAČA'!E518,"")</f>
        <v>0</v>
      </c>
      <c r="R524" s="178"/>
      <c r="AA524" s="157">
        <f>ROW()</f>
        <v>524</v>
      </c>
      <c r="AB524" s="91" t="e">
        <f t="shared" ca="1" si="69"/>
        <v>#N/A</v>
      </c>
      <c r="AC524" s="91" t="e">
        <f t="shared" ca="1" si="70"/>
        <v>#N/A</v>
      </c>
      <c r="AD524" s="92" t="e">
        <f t="shared" ca="1" si="99"/>
        <v>#N/A</v>
      </c>
      <c r="AE524" s="91" t="e">
        <f t="shared" ca="1" si="100"/>
        <v>#N/A</v>
      </c>
      <c r="AF524" s="92" t="e">
        <f t="shared" ca="1" si="101"/>
        <v>#N/A</v>
      </c>
      <c r="AG524" s="91" t="e">
        <f t="shared" ca="1" si="101"/>
        <v>#N/A</v>
      </c>
      <c r="AH524" s="91" t="e">
        <f t="shared" ca="1" si="102"/>
        <v>#N/A</v>
      </c>
      <c r="AI524" s="93" t="e">
        <f t="shared" ca="1" si="103"/>
        <v>#N/A</v>
      </c>
      <c r="AJ524" s="91" t="e">
        <f t="shared" ca="1" si="105"/>
        <v>#N/A</v>
      </c>
      <c r="AK524" s="91" t="e">
        <f t="shared" ca="1" si="104"/>
        <v>#N/A</v>
      </c>
    </row>
    <row r="525" spans="1:37" ht="25.5" customHeight="1" x14ac:dyDescent="0.25">
      <c r="A525" s="51">
        <f>'OSNOVNA PLAČA'!A519</f>
        <v>510</v>
      </c>
      <c r="B525" s="159" t="str">
        <f>IF(LEN('OSNOVNA PLAČA'!B519)&gt;0,'OSNOVNA PLAČA'!B519,"")</f>
        <v>A510</v>
      </c>
      <c r="C525" s="52">
        <f>IF(LEN(B525)&gt;0,'OSNOVNA PLAČA'!C519,"")</f>
        <v>0</v>
      </c>
      <c r="D525" s="54">
        <f>IF(LEN(B525)&gt;0,'OSNOVNA PLAČA'!D519,"")</f>
        <v>0</v>
      </c>
      <c r="E525" s="175">
        <f>IF(LEN(B525)&gt;0,SUM('OBRAČUNANA OSNOVNA PLAČA'!E519:J519),"")</f>
        <v>0</v>
      </c>
      <c r="F525" s="55"/>
      <c r="G525" s="55"/>
      <c r="H525" s="55"/>
      <c r="I525" s="55"/>
      <c r="J525" s="55"/>
      <c r="K525" s="176">
        <f t="shared" si="93"/>
        <v>0</v>
      </c>
      <c r="L525" s="120">
        <f t="shared" si="94"/>
        <v>0</v>
      </c>
      <c r="M525" s="120">
        <f t="shared" si="95"/>
        <v>0</v>
      </c>
      <c r="N525" s="120">
        <f t="shared" si="96"/>
        <v>0</v>
      </c>
      <c r="O525" s="120">
        <f t="shared" si="97"/>
        <v>0</v>
      </c>
      <c r="P525" s="177">
        <f t="shared" si="98"/>
        <v>0</v>
      </c>
      <c r="Q525" s="177">
        <f>IF(LEN(B525)&gt;0,2*'OSNOVNA PLAČA'!E519,"")</f>
        <v>0</v>
      </c>
      <c r="R525" s="178"/>
      <c r="AA525" s="157">
        <f>ROW()</f>
        <v>525</v>
      </c>
      <c r="AB525" s="91" t="e">
        <f t="shared" ca="1" si="69"/>
        <v>#N/A</v>
      </c>
      <c r="AC525" s="91" t="e">
        <f t="shared" ca="1" si="70"/>
        <v>#N/A</v>
      </c>
      <c r="AD525" s="92" t="e">
        <f t="shared" ca="1" si="99"/>
        <v>#N/A</v>
      </c>
      <c r="AE525" s="91" t="e">
        <f t="shared" ca="1" si="100"/>
        <v>#N/A</v>
      </c>
      <c r="AF525" s="92" t="e">
        <f t="shared" ca="1" si="101"/>
        <v>#N/A</v>
      </c>
      <c r="AG525" s="91" t="e">
        <f t="shared" ca="1" si="101"/>
        <v>#N/A</v>
      </c>
      <c r="AH525" s="91" t="e">
        <f t="shared" ca="1" si="102"/>
        <v>#N/A</v>
      </c>
      <c r="AI525" s="93" t="e">
        <f t="shared" ca="1" si="103"/>
        <v>#N/A</v>
      </c>
      <c r="AJ525" s="91" t="e">
        <f t="shared" ca="1" si="105"/>
        <v>#N/A</v>
      </c>
      <c r="AK525" s="91" t="e">
        <f t="shared" ca="1" si="104"/>
        <v>#N/A</v>
      </c>
    </row>
    <row r="526" spans="1:37" ht="25.5" customHeight="1" x14ac:dyDescent="0.25">
      <c r="A526" s="51">
        <f>'OSNOVNA PLAČA'!A520</f>
        <v>511</v>
      </c>
      <c r="B526" s="159" t="str">
        <f>IF(LEN('OSNOVNA PLAČA'!B520)&gt;0,'OSNOVNA PLAČA'!B520,"")</f>
        <v>A511</v>
      </c>
      <c r="C526" s="52">
        <f>IF(LEN(B526)&gt;0,'OSNOVNA PLAČA'!C520,"")</f>
        <v>0</v>
      </c>
      <c r="D526" s="54">
        <f>IF(LEN(B526)&gt;0,'OSNOVNA PLAČA'!D520,"")</f>
        <v>0</v>
      </c>
      <c r="E526" s="175">
        <f>IF(LEN(B526)&gt;0,SUM('OBRAČUNANA OSNOVNA PLAČA'!E520:J520),"")</f>
        <v>0</v>
      </c>
      <c r="F526" s="55"/>
      <c r="G526" s="55"/>
      <c r="H526" s="55"/>
      <c r="I526" s="55"/>
      <c r="J526" s="55"/>
      <c r="K526" s="176">
        <f t="shared" si="93"/>
        <v>0</v>
      </c>
      <c r="L526" s="120">
        <f t="shared" si="94"/>
        <v>0</v>
      </c>
      <c r="M526" s="120">
        <f t="shared" si="95"/>
        <v>0</v>
      </c>
      <c r="N526" s="120">
        <f t="shared" si="96"/>
        <v>0</v>
      </c>
      <c r="O526" s="120">
        <f t="shared" si="97"/>
        <v>0</v>
      </c>
      <c r="P526" s="177">
        <f t="shared" si="98"/>
        <v>0</v>
      </c>
      <c r="Q526" s="177">
        <f>IF(LEN(B526)&gt;0,2*'OSNOVNA PLAČA'!E520,"")</f>
        <v>0</v>
      </c>
      <c r="R526" s="178"/>
      <c r="AA526" s="157">
        <f>ROW()</f>
        <v>526</v>
      </c>
      <c r="AB526" s="91" t="e">
        <f t="shared" ca="1" si="69"/>
        <v>#N/A</v>
      </c>
      <c r="AC526" s="91" t="e">
        <f t="shared" ca="1" si="70"/>
        <v>#N/A</v>
      </c>
      <c r="AD526" s="92" t="e">
        <f t="shared" ca="1" si="99"/>
        <v>#N/A</v>
      </c>
      <c r="AE526" s="91" t="e">
        <f t="shared" ca="1" si="100"/>
        <v>#N/A</v>
      </c>
      <c r="AF526" s="92" t="e">
        <f t="shared" ca="1" si="101"/>
        <v>#N/A</v>
      </c>
      <c r="AG526" s="91" t="e">
        <f t="shared" ca="1" si="101"/>
        <v>#N/A</v>
      </c>
      <c r="AH526" s="91" t="e">
        <f t="shared" ca="1" si="102"/>
        <v>#N/A</v>
      </c>
      <c r="AI526" s="93" t="e">
        <f t="shared" ca="1" si="103"/>
        <v>#N/A</v>
      </c>
      <c r="AJ526" s="91" t="e">
        <f t="shared" ca="1" si="105"/>
        <v>#N/A</v>
      </c>
      <c r="AK526" s="91" t="e">
        <f t="shared" ca="1" si="104"/>
        <v>#N/A</v>
      </c>
    </row>
    <row r="527" spans="1:37" ht="25.5" customHeight="1" x14ac:dyDescent="0.25">
      <c r="A527" s="51">
        <f>'OSNOVNA PLAČA'!A521</f>
        <v>512</v>
      </c>
      <c r="B527" s="159" t="str">
        <f>IF(LEN('OSNOVNA PLAČA'!B521)&gt;0,'OSNOVNA PLAČA'!B521,"")</f>
        <v>A512</v>
      </c>
      <c r="C527" s="52">
        <f>IF(LEN(B527)&gt;0,'OSNOVNA PLAČA'!C521,"")</f>
        <v>0</v>
      </c>
      <c r="D527" s="54">
        <f>IF(LEN(B527)&gt;0,'OSNOVNA PLAČA'!D521,"")</f>
        <v>0</v>
      </c>
      <c r="E527" s="175">
        <f>IF(LEN(B527)&gt;0,SUM('OBRAČUNANA OSNOVNA PLAČA'!E521:J521),"")</f>
        <v>0</v>
      </c>
      <c r="F527" s="55"/>
      <c r="G527" s="55"/>
      <c r="H527" s="55"/>
      <c r="I527" s="55"/>
      <c r="J527" s="55"/>
      <c r="K527" s="176">
        <f t="shared" si="93"/>
        <v>0</v>
      </c>
      <c r="L527" s="120">
        <f t="shared" si="94"/>
        <v>0</v>
      </c>
      <c r="M527" s="120">
        <f t="shared" si="95"/>
        <v>0</v>
      </c>
      <c r="N527" s="120">
        <f t="shared" si="96"/>
        <v>0</v>
      </c>
      <c r="O527" s="120">
        <f t="shared" si="97"/>
        <v>0</v>
      </c>
      <c r="P527" s="177">
        <f t="shared" si="98"/>
        <v>0</v>
      </c>
      <c r="Q527" s="177">
        <f>IF(LEN(B527)&gt;0,2*'OSNOVNA PLAČA'!E521,"")</f>
        <v>0</v>
      </c>
      <c r="R527" s="178"/>
      <c r="AA527" s="157">
        <f>ROW()</f>
        <v>527</v>
      </c>
      <c r="AB527" s="91" t="e">
        <f t="shared" ca="1" si="69"/>
        <v>#N/A</v>
      </c>
      <c r="AC527" s="91" t="e">
        <f t="shared" ca="1" si="70"/>
        <v>#N/A</v>
      </c>
      <c r="AD527" s="92" t="e">
        <f t="shared" ca="1" si="99"/>
        <v>#N/A</v>
      </c>
      <c r="AE527" s="91" t="e">
        <f t="shared" ca="1" si="100"/>
        <v>#N/A</v>
      </c>
      <c r="AF527" s="92" t="e">
        <f t="shared" ca="1" si="101"/>
        <v>#N/A</v>
      </c>
      <c r="AG527" s="91" t="e">
        <f t="shared" ca="1" si="101"/>
        <v>#N/A</v>
      </c>
      <c r="AH527" s="91" t="e">
        <f t="shared" ca="1" si="102"/>
        <v>#N/A</v>
      </c>
      <c r="AI527" s="93" t="e">
        <f t="shared" ca="1" si="103"/>
        <v>#N/A</v>
      </c>
      <c r="AJ527" s="91" t="e">
        <f t="shared" ca="1" si="105"/>
        <v>#N/A</v>
      </c>
      <c r="AK527" s="91" t="e">
        <f t="shared" ca="1" si="104"/>
        <v>#N/A</v>
      </c>
    </row>
    <row r="528" spans="1:37" ht="25.5" customHeight="1" x14ac:dyDescent="0.25">
      <c r="A528" s="51">
        <f>'OSNOVNA PLAČA'!A522</f>
        <v>513</v>
      </c>
      <c r="B528" s="159" t="str">
        <f>IF(LEN('OSNOVNA PLAČA'!B522)&gt;0,'OSNOVNA PLAČA'!B522,"")</f>
        <v>A513</v>
      </c>
      <c r="C528" s="52">
        <f>IF(LEN(B528)&gt;0,'OSNOVNA PLAČA'!C522,"")</f>
        <v>0</v>
      </c>
      <c r="D528" s="54">
        <f>IF(LEN(B528)&gt;0,'OSNOVNA PLAČA'!D522,"")</f>
        <v>0</v>
      </c>
      <c r="E528" s="175">
        <f>IF(LEN(B528)&gt;0,SUM('OBRAČUNANA OSNOVNA PLAČA'!E522:J522),"")</f>
        <v>0</v>
      </c>
      <c r="F528" s="55"/>
      <c r="G528" s="55"/>
      <c r="H528" s="55"/>
      <c r="I528" s="55"/>
      <c r="J528" s="55"/>
      <c r="K528" s="176">
        <f t="shared" ref="K528:K591" si="106">+F528+G528+H528+I528+J528</f>
        <v>0</v>
      </c>
      <c r="L528" s="120">
        <f t="shared" ref="L528:L591" si="107">IF(LEN(B528)&gt;0,K528/5,"")</f>
        <v>0</v>
      </c>
      <c r="M528" s="120">
        <f t="shared" ref="M528:M591" si="108">IF(LEN(B528)&gt;0,E528*L528,"")</f>
        <v>0</v>
      </c>
      <c r="N528" s="120">
        <f t="shared" ref="N528:N591" si="109">IF(LEN(B528)&gt;0,L528*$O$1017,"")</f>
        <v>0</v>
      </c>
      <c r="O528" s="120">
        <f t="shared" ref="O528:O591" si="110">IF(LEN(B528)&gt;0,E528*N528,"")</f>
        <v>0</v>
      </c>
      <c r="P528" s="177">
        <f t="shared" ref="P528:P591" si="111">MIN(O528,Q528)</f>
        <v>0</v>
      </c>
      <c r="Q528" s="177">
        <f>IF(LEN(B528)&gt;0,2*'OSNOVNA PLAČA'!E522,"")</f>
        <v>0</v>
      </c>
      <c r="R528" s="178"/>
      <c r="AA528" s="157">
        <f>ROW()</f>
        <v>528</v>
      </c>
      <c r="AB528" s="91" t="e">
        <f t="shared" ca="1" si="69"/>
        <v>#N/A</v>
      </c>
      <c r="AC528" s="91" t="e">
        <f t="shared" ca="1" si="70"/>
        <v>#N/A</v>
      </c>
      <c r="AD528" s="92" t="e">
        <f t="shared" ref="AD528:AD591" ca="1" si="112">IF(AB528&gt;=AC528,"-",$K528/(5*MAX($L$1021:$L$1022)))</f>
        <v>#N/A</v>
      </c>
      <c r="AE528" s="91" t="e">
        <f t="shared" ref="AE528:AE591" ca="1" si="113">IF(AB528&gt;=AC528,"-",$K528/(5*MAX($L$1021:$L$1022))*AJ528)</f>
        <v>#N/A</v>
      </c>
      <c r="AF528" s="92" t="e">
        <f t="shared" ref="AF528:AG591" ca="1" si="114">IF(AD528="-","-",AD528*$AE$1017)</f>
        <v>#N/A</v>
      </c>
      <c r="AG528" s="91" t="e">
        <f t="shared" ca="1" si="114"/>
        <v>#N/A</v>
      </c>
      <c r="AH528" s="91" t="e">
        <f t="shared" ref="AH528:AH591" ca="1" si="115">IF(AF528="-",0,MIN(AG528,Q528))</f>
        <v>#N/A</v>
      </c>
      <c r="AI528" s="93" t="e">
        <f t="shared" ref="AI528:AI591" ca="1" si="116">+AC528-AB528</f>
        <v>#N/A</v>
      </c>
      <c r="AJ528" s="91" t="e">
        <f t="shared" ca="1" si="105"/>
        <v>#N/A</v>
      </c>
      <c r="AK528" s="91" t="e">
        <f t="shared" ca="1" si="104"/>
        <v>#N/A</v>
      </c>
    </row>
    <row r="529" spans="1:37" ht="25.5" customHeight="1" x14ac:dyDescent="0.25">
      <c r="A529" s="51">
        <f>'OSNOVNA PLAČA'!A523</f>
        <v>514</v>
      </c>
      <c r="B529" s="159" t="str">
        <f>IF(LEN('OSNOVNA PLAČA'!B523)&gt;0,'OSNOVNA PLAČA'!B523,"")</f>
        <v>A514</v>
      </c>
      <c r="C529" s="52">
        <f>IF(LEN(B529)&gt;0,'OSNOVNA PLAČA'!C523,"")</f>
        <v>0</v>
      </c>
      <c r="D529" s="54">
        <f>IF(LEN(B529)&gt;0,'OSNOVNA PLAČA'!D523,"")</f>
        <v>0</v>
      </c>
      <c r="E529" s="175">
        <f>IF(LEN(B529)&gt;0,SUM('OBRAČUNANA OSNOVNA PLAČA'!E523:J523),"")</f>
        <v>0</v>
      </c>
      <c r="F529" s="55"/>
      <c r="G529" s="55"/>
      <c r="H529" s="55"/>
      <c r="I529" s="55"/>
      <c r="J529" s="55"/>
      <c r="K529" s="176">
        <f t="shared" si="106"/>
        <v>0</v>
      </c>
      <c r="L529" s="120">
        <f t="shared" si="107"/>
        <v>0</v>
      </c>
      <c r="M529" s="120">
        <f t="shared" si="108"/>
        <v>0</v>
      </c>
      <c r="N529" s="120">
        <f t="shared" si="109"/>
        <v>0</v>
      </c>
      <c r="O529" s="120">
        <f t="shared" si="110"/>
        <v>0</v>
      </c>
      <c r="P529" s="177">
        <f t="shared" si="111"/>
        <v>0</v>
      </c>
      <c r="Q529" s="177">
        <f>IF(LEN(B529)&gt;0,2*'OSNOVNA PLAČA'!E523,"")</f>
        <v>0</v>
      </c>
      <c r="R529" s="178"/>
      <c r="AA529" s="157">
        <f>ROW()</f>
        <v>529</v>
      </c>
      <c r="AB529" s="91" t="e">
        <f t="shared" ca="1" si="69"/>
        <v>#N/A</v>
      </c>
      <c r="AC529" s="91" t="e">
        <f t="shared" ca="1" si="70"/>
        <v>#N/A</v>
      </c>
      <c r="AD529" s="92" t="e">
        <f t="shared" ca="1" si="112"/>
        <v>#N/A</v>
      </c>
      <c r="AE529" s="91" t="e">
        <f t="shared" ca="1" si="113"/>
        <v>#N/A</v>
      </c>
      <c r="AF529" s="92" t="e">
        <f t="shared" ca="1" si="114"/>
        <v>#N/A</v>
      </c>
      <c r="AG529" s="91" t="e">
        <f t="shared" ca="1" si="114"/>
        <v>#N/A</v>
      </c>
      <c r="AH529" s="91" t="e">
        <f t="shared" ca="1" si="115"/>
        <v>#N/A</v>
      </c>
      <c r="AI529" s="93" t="e">
        <f t="shared" ca="1" si="116"/>
        <v>#N/A</v>
      </c>
      <c r="AJ529" s="91" t="e">
        <f t="shared" ca="1" si="105"/>
        <v>#N/A</v>
      </c>
      <c r="AK529" s="91" t="e">
        <f t="shared" ca="1" si="104"/>
        <v>#N/A</v>
      </c>
    </row>
    <row r="530" spans="1:37" ht="25.5" customHeight="1" x14ac:dyDescent="0.25">
      <c r="A530" s="51">
        <f>'OSNOVNA PLAČA'!A524</f>
        <v>515</v>
      </c>
      <c r="B530" s="159" t="str">
        <f>IF(LEN('OSNOVNA PLAČA'!B524)&gt;0,'OSNOVNA PLAČA'!B524,"")</f>
        <v>A515</v>
      </c>
      <c r="C530" s="52">
        <f>IF(LEN(B530)&gt;0,'OSNOVNA PLAČA'!C524,"")</f>
        <v>0</v>
      </c>
      <c r="D530" s="54">
        <f>IF(LEN(B530)&gt;0,'OSNOVNA PLAČA'!D524,"")</f>
        <v>0</v>
      </c>
      <c r="E530" s="175">
        <f>IF(LEN(B530)&gt;0,SUM('OBRAČUNANA OSNOVNA PLAČA'!E524:J524),"")</f>
        <v>0</v>
      </c>
      <c r="F530" s="55"/>
      <c r="G530" s="55"/>
      <c r="H530" s="55"/>
      <c r="I530" s="55"/>
      <c r="J530" s="55"/>
      <c r="K530" s="176">
        <f t="shared" si="106"/>
        <v>0</v>
      </c>
      <c r="L530" s="120">
        <f t="shared" si="107"/>
        <v>0</v>
      </c>
      <c r="M530" s="120">
        <f t="shared" si="108"/>
        <v>0</v>
      </c>
      <c r="N530" s="120">
        <f t="shared" si="109"/>
        <v>0</v>
      </c>
      <c r="O530" s="120">
        <f t="shared" si="110"/>
        <v>0</v>
      </c>
      <c r="P530" s="177">
        <f t="shared" si="111"/>
        <v>0</v>
      </c>
      <c r="Q530" s="177">
        <f>IF(LEN(B530)&gt;0,2*'OSNOVNA PLAČA'!E524,"")</f>
        <v>0</v>
      </c>
      <c r="R530" s="178"/>
      <c r="AA530" s="157">
        <f>ROW()</f>
        <v>530</v>
      </c>
      <c r="AB530" s="91" t="e">
        <f t="shared" ca="1" si="69"/>
        <v>#N/A</v>
      </c>
      <c r="AC530" s="91" t="e">
        <f t="shared" ca="1" si="70"/>
        <v>#N/A</v>
      </c>
      <c r="AD530" s="92" t="e">
        <f t="shared" ca="1" si="112"/>
        <v>#N/A</v>
      </c>
      <c r="AE530" s="91" t="e">
        <f t="shared" ca="1" si="113"/>
        <v>#N/A</v>
      </c>
      <c r="AF530" s="92" t="e">
        <f t="shared" ca="1" si="114"/>
        <v>#N/A</v>
      </c>
      <c r="AG530" s="91" t="e">
        <f t="shared" ca="1" si="114"/>
        <v>#N/A</v>
      </c>
      <c r="AH530" s="91" t="e">
        <f t="shared" ca="1" si="115"/>
        <v>#N/A</v>
      </c>
      <c r="AI530" s="93" t="e">
        <f t="shared" ca="1" si="116"/>
        <v>#N/A</v>
      </c>
      <c r="AJ530" s="91" t="e">
        <f t="shared" ca="1" si="105"/>
        <v>#N/A</v>
      </c>
      <c r="AK530" s="91" t="e">
        <f t="shared" ca="1" si="104"/>
        <v>#N/A</v>
      </c>
    </row>
    <row r="531" spans="1:37" ht="25.5" customHeight="1" x14ac:dyDescent="0.25">
      <c r="A531" s="51">
        <f>'OSNOVNA PLAČA'!A525</f>
        <v>516</v>
      </c>
      <c r="B531" s="159" t="str">
        <f>IF(LEN('OSNOVNA PLAČA'!B525)&gt;0,'OSNOVNA PLAČA'!B525,"")</f>
        <v>A516</v>
      </c>
      <c r="C531" s="52">
        <f>IF(LEN(B531)&gt;0,'OSNOVNA PLAČA'!C525,"")</f>
        <v>0</v>
      </c>
      <c r="D531" s="54">
        <f>IF(LEN(B531)&gt;0,'OSNOVNA PLAČA'!D525,"")</f>
        <v>0</v>
      </c>
      <c r="E531" s="175">
        <f>IF(LEN(B531)&gt;0,SUM('OBRAČUNANA OSNOVNA PLAČA'!E525:J525),"")</f>
        <v>0</v>
      </c>
      <c r="F531" s="55"/>
      <c r="G531" s="55"/>
      <c r="H531" s="55"/>
      <c r="I531" s="55"/>
      <c r="J531" s="55"/>
      <c r="K531" s="176">
        <f t="shared" si="106"/>
        <v>0</v>
      </c>
      <c r="L531" s="120">
        <f t="shared" si="107"/>
        <v>0</v>
      </c>
      <c r="M531" s="120">
        <f t="shared" si="108"/>
        <v>0</v>
      </c>
      <c r="N531" s="120">
        <f t="shared" si="109"/>
        <v>0</v>
      </c>
      <c r="O531" s="120">
        <f t="shared" si="110"/>
        <v>0</v>
      </c>
      <c r="P531" s="177">
        <f t="shared" si="111"/>
        <v>0</v>
      </c>
      <c r="Q531" s="177">
        <f>IF(LEN(B531)&gt;0,2*'OSNOVNA PLAČA'!E525,"")</f>
        <v>0</v>
      </c>
      <c r="R531" s="178"/>
      <c r="AA531" s="157">
        <f>ROW()</f>
        <v>531</v>
      </c>
      <c r="AB531" s="91" t="e">
        <f t="shared" ca="1" si="69"/>
        <v>#N/A</v>
      </c>
      <c r="AC531" s="91" t="e">
        <f t="shared" ca="1" si="70"/>
        <v>#N/A</v>
      </c>
      <c r="AD531" s="92" t="e">
        <f t="shared" ca="1" si="112"/>
        <v>#N/A</v>
      </c>
      <c r="AE531" s="91" t="e">
        <f t="shared" ca="1" si="113"/>
        <v>#N/A</v>
      </c>
      <c r="AF531" s="92" t="e">
        <f t="shared" ca="1" si="114"/>
        <v>#N/A</v>
      </c>
      <c r="AG531" s="91" t="e">
        <f t="shared" ca="1" si="114"/>
        <v>#N/A</v>
      </c>
      <c r="AH531" s="91" t="e">
        <f t="shared" ca="1" si="115"/>
        <v>#N/A</v>
      </c>
      <c r="AI531" s="93" t="e">
        <f t="shared" ca="1" si="116"/>
        <v>#N/A</v>
      </c>
      <c r="AJ531" s="91" t="e">
        <f t="shared" ca="1" si="105"/>
        <v>#N/A</v>
      </c>
      <c r="AK531" s="91" t="e">
        <f t="shared" ca="1" si="104"/>
        <v>#N/A</v>
      </c>
    </row>
    <row r="532" spans="1:37" ht="25.5" customHeight="1" x14ac:dyDescent="0.25">
      <c r="A532" s="51">
        <f>'OSNOVNA PLAČA'!A526</f>
        <v>517</v>
      </c>
      <c r="B532" s="159" t="str">
        <f>IF(LEN('OSNOVNA PLAČA'!B526)&gt;0,'OSNOVNA PLAČA'!B526,"")</f>
        <v>A517</v>
      </c>
      <c r="C532" s="52">
        <f>IF(LEN(B532)&gt;0,'OSNOVNA PLAČA'!C526,"")</f>
        <v>0</v>
      </c>
      <c r="D532" s="54">
        <f>IF(LEN(B532)&gt;0,'OSNOVNA PLAČA'!D526,"")</f>
        <v>0</v>
      </c>
      <c r="E532" s="175">
        <f>IF(LEN(B532)&gt;0,SUM('OBRAČUNANA OSNOVNA PLAČA'!E526:J526),"")</f>
        <v>0</v>
      </c>
      <c r="F532" s="55"/>
      <c r="G532" s="55"/>
      <c r="H532" s="55"/>
      <c r="I532" s="55"/>
      <c r="J532" s="55"/>
      <c r="K532" s="176">
        <f t="shared" si="106"/>
        <v>0</v>
      </c>
      <c r="L532" s="120">
        <f t="shared" si="107"/>
        <v>0</v>
      </c>
      <c r="M532" s="120">
        <f t="shared" si="108"/>
        <v>0</v>
      </c>
      <c r="N532" s="120">
        <f t="shared" si="109"/>
        <v>0</v>
      </c>
      <c r="O532" s="120">
        <f t="shared" si="110"/>
        <v>0</v>
      </c>
      <c r="P532" s="177">
        <f t="shared" si="111"/>
        <v>0</v>
      </c>
      <c r="Q532" s="177">
        <f>IF(LEN(B532)&gt;0,2*'OSNOVNA PLAČA'!E526,"")</f>
        <v>0</v>
      </c>
      <c r="R532" s="178"/>
      <c r="AA532" s="157">
        <f>ROW()</f>
        <v>532</v>
      </c>
      <c r="AB532" s="91" t="e">
        <f t="shared" ca="1" si="69"/>
        <v>#N/A</v>
      </c>
      <c r="AC532" s="91" t="e">
        <f t="shared" ca="1" si="70"/>
        <v>#N/A</v>
      </c>
      <c r="AD532" s="92" t="e">
        <f t="shared" ca="1" si="112"/>
        <v>#N/A</v>
      </c>
      <c r="AE532" s="91" t="e">
        <f t="shared" ca="1" si="113"/>
        <v>#N/A</v>
      </c>
      <c r="AF532" s="92" t="e">
        <f t="shared" ca="1" si="114"/>
        <v>#N/A</v>
      </c>
      <c r="AG532" s="91" t="e">
        <f t="shared" ca="1" si="114"/>
        <v>#N/A</v>
      </c>
      <c r="AH532" s="91" t="e">
        <f t="shared" ca="1" si="115"/>
        <v>#N/A</v>
      </c>
      <c r="AI532" s="93" t="e">
        <f t="shared" ca="1" si="116"/>
        <v>#N/A</v>
      </c>
      <c r="AJ532" s="91" t="e">
        <f t="shared" ca="1" si="105"/>
        <v>#N/A</v>
      </c>
      <c r="AK532" s="91" t="e">
        <f t="shared" ca="1" si="104"/>
        <v>#N/A</v>
      </c>
    </row>
    <row r="533" spans="1:37" ht="25.5" customHeight="1" x14ac:dyDescent="0.25">
      <c r="A533" s="51">
        <f>'OSNOVNA PLAČA'!A527</f>
        <v>518</v>
      </c>
      <c r="B533" s="159" t="str">
        <f>IF(LEN('OSNOVNA PLAČA'!B527)&gt;0,'OSNOVNA PLAČA'!B527,"")</f>
        <v>A518</v>
      </c>
      <c r="C533" s="52">
        <f>IF(LEN(B533)&gt;0,'OSNOVNA PLAČA'!C527,"")</f>
        <v>0</v>
      </c>
      <c r="D533" s="54">
        <f>IF(LEN(B533)&gt;0,'OSNOVNA PLAČA'!D527,"")</f>
        <v>0</v>
      </c>
      <c r="E533" s="175">
        <f>IF(LEN(B533)&gt;0,SUM('OBRAČUNANA OSNOVNA PLAČA'!E527:J527),"")</f>
        <v>0</v>
      </c>
      <c r="F533" s="55"/>
      <c r="G533" s="55"/>
      <c r="H533" s="55"/>
      <c r="I533" s="55"/>
      <c r="J533" s="55"/>
      <c r="K533" s="176">
        <f t="shared" si="106"/>
        <v>0</v>
      </c>
      <c r="L533" s="120">
        <f t="shared" si="107"/>
        <v>0</v>
      </c>
      <c r="M533" s="120">
        <f t="shared" si="108"/>
        <v>0</v>
      </c>
      <c r="N533" s="120">
        <f t="shared" si="109"/>
        <v>0</v>
      </c>
      <c r="O533" s="120">
        <f t="shared" si="110"/>
        <v>0</v>
      </c>
      <c r="P533" s="177">
        <f t="shared" si="111"/>
        <v>0</v>
      </c>
      <c r="Q533" s="177">
        <f>IF(LEN(B533)&gt;0,2*'OSNOVNA PLAČA'!E527,"")</f>
        <v>0</v>
      </c>
      <c r="R533" s="178"/>
      <c r="AA533" s="157">
        <f>ROW()</f>
        <v>533</v>
      </c>
      <c r="AB533" s="91" t="e">
        <f t="shared" ca="1" si="69"/>
        <v>#N/A</v>
      </c>
      <c r="AC533" s="91" t="e">
        <f t="shared" ca="1" si="70"/>
        <v>#N/A</v>
      </c>
      <c r="AD533" s="92" t="e">
        <f t="shared" ca="1" si="112"/>
        <v>#N/A</v>
      </c>
      <c r="AE533" s="91" t="e">
        <f t="shared" ca="1" si="113"/>
        <v>#N/A</v>
      </c>
      <c r="AF533" s="92" t="e">
        <f t="shared" ca="1" si="114"/>
        <v>#N/A</v>
      </c>
      <c r="AG533" s="91" t="e">
        <f t="shared" ca="1" si="114"/>
        <v>#N/A</v>
      </c>
      <c r="AH533" s="91" t="e">
        <f t="shared" ca="1" si="115"/>
        <v>#N/A</v>
      </c>
      <c r="AI533" s="93" t="e">
        <f t="shared" ca="1" si="116"/>
        <v>#N/A</v>
      </c>
      <c r="AJ533" s="91" t="e">
        <f t="shared" ca="1" si="105"/>
        <v>#N/A</v>
      </c>
      <c r="AK533" s="91" t="e">
        <f t="shared" ca="1" si="104"/>
        <v>#N/A</v>
      </c>
    </row>
    <row r="534" spans="1:37" ht="25.5" customHeight="1" x14ac:dyDescent="0.25">
      <c r="A534" s="51">
        <f>'OSNOVNA PLAČA'!A528</f>
        <v>519</v>
      </c>
      <c r="B534" s="159" t="str">
        <f>IF(LEN('OSNOVNA PLAČA'!B528)&gt;0,'OSNOVNA PLAČA'!B528,"")</f>
        <v>A519</v>
      </c>
      <c r="C534" s="52">
        <f>IF(LEN(B534)&gt;0,'OSNOVNA PLAČA'!C528,"")</f>
        <v>0</v>
      </c>
      <c r="D534" s="54">
        <f>IF(LEN(B534)&gt;0,'OSNOVNA PLAČA'!D528,"")</f>
        <v>0</v>
      </c>
      <c r="E534" s="175">
        <f>IF(LEN(B534)&gt;0,SUM('OBRAČUNANA OSNOVNA PLAČA'!E528:J528),"")</f>
        <v>0</v>
      </c>
      <c r="F534" s="55"/>
      <c r="G534" s="55"/>
      <c r="H534" s="55"/>
      <c r="I534" s="55"/>
      <c r="J534" s="55"/>
      <c r="K534" s="176">
        <f t="shared" si="106"/>
        <v>0</v>
      </c>
      <c r="L534" s="120">
        <f t="shared" si="107"/>
        <v>0</v>
      </c>
      <c r="M534" s="120">
        <f t="shared" si="108"/>
        <v>0</v>
      </c>
      <c r="N534" s="120">
        <f t="shared" si="109"/>
        <v>0</v>
      </c>
      <c r="O534" s="120">
        <f t="shared" si="110"/>
        <v>0</v>
      </c>
      <c r="P534" s="177">
        <f t="shared" si="111"/>
        <v>0</v>
      </c>
      <c r="Q534" s="177">
        <f>IF(LEN(B534)&gt;0,2*'OSNOVNA PLAČA'!E528,"")</f>
        <v>0</v>
      </c>
      <c r="R534" s="178"/>
      <c r="AA534" s="157">
        <f>ROW()</f>
        <v>534</v>
      </c>
      <c r="AB534" s="91" t="e">
        <f t="shared" ca="1" si="69"/>
        <v>#N/A</v>
      </c>
      <c r="AC534" s="91" t="e">
        <f t="shared" ca="1" si="70"/>
        <v>#N/A</v>
      </c>
      <c r="AD534" s="92" t="e">
        <f t="shared" ca="1" si="112"/>
        <v>#N/A</v>
      </c>
      <c r="AE534" s="91" t="e">
        <f t="shared" ca="1" si="113"/>
        <v>#N/A</v>
      </c>
      <c r="AF534" s="92" t="e">
        <f t="shared" ca="1" si="114"/>
        <v>#N/A</v>
      </c>
      <c r="AG534" s="91" t="e">
        <f t="shared" ca="1" si="114"/>
        <v>#N/A</v>
      </c>
      <c r="AH534" s="91" t="e">
        <f t="shared" ca="1" si="115"/>
        <v>#N/A</v>
      </c>
      <c r="AI534" s="93" t="e">
        <f t="shared" ca="1" si="116"/>
        <v>#N/A</v>
      </c>
      <c r="AJ534" s="91" t="e">
        <f t="shared" ca="1" si="105"/>
        <v>#N/A</v>
      </c>
      <c r="AK534" s="91" t="e">
        <f t="shared" ca="1" si="104"/>
        <v>#N/A</v>
      </c>
    </row>
    <row r="535" spans="1:37" ht="25.5" customHeight="1" x14ac:dyDescent="0.25">
      <c r="A535" s="51">
        <f>'OSNOVNA PLAČA'!A529</f>
        <v>520</v>
      </c>
      <c r="B535" s="159" t="str">
        <f>IF(LEN('OSNOVNA PLAČA'!B529)&gt;0,'OSNOVNA PLAČA'!B529,"")</f>
        <v>A520</v>
      </c>
      <c r="C535" s="52">
        <f>IF(LEN(B535)&gt;0,'OSNOVNA PLAČA'!C529,"")</f>
        <v>0</v>
      </c>
      <c r="D535" s="54">
        <f>IF(LEN(B535)&gt;0,'OSNOVNA PLAČA'!D529,"")</f>
        <v>0</v>
      </c>
      <c r="E535" s="175">
        <f>IF(LEN(B535)&gt;0,SUM('OBRAČUNANA OSNOVNA PLAČA'!E529:J529),"")</f>
        <v>0</v>
      </c>
      <c r="F535" s="55"/>
      <c r="G535" s="55"/>
      <c r="H535" s="55"/>
      <c r="I535" s="55"/>
      <c r="J535" s="55"/>
      <c r="K535" s="176">
        <f t="shared" si="106"/>
        <v>0</v>
      </c>
      <c r="L535" s="120">
        <f t="shared" si="107"/>
        <v>0</v>
      </c>
      <c r="M535" s="120">
        <f t="shared" si="108"/>
        <v>0</v>
      </c>
      <c r="N535" s="120">
        <f t="shared" si="109"/>
        <v>0</v>
      </c>
      <c r="O535" s="120">
        <f t="shared" si="110"/>
        <v>0</v>
      </c>
      <c r="P535" s="177">
        <f t="shared" si="111"/>
        <v>0</v>
      </c>
      <c r="Q535" s="177">
        <f>IF(LEN(B535)&gt;0,2*'OSNOVNA PLAČA'!E529,"")</f>
        <v>0</v>
      </c>
      <c r="R535" s="178"/>
      <c r="AA535" s="157">
        <f>ROW()</f>
        <v>535</v>
      </c>
      <c r="AB535" s="91" t="e">
        <f t="shared" ca="1" si="69"/>
        <v>#N/A</v>
      </c>
      <c r="AC535" s="91" t="e">
        <f t="shared" ca="1" si="70"/>
        <v>#N/A</v>
      </c>
      <c r="AD535" s="92" t="e">
        <f t="shared" ca="1" si="112"/>
        <v>#N/A</v>
      </c>
      <c r="AE535" s="91" t="e">
        <f t="shared" ca="1" si="113"/>
        <v>#N/A</v>
      </c>
      <c r="AF535" s="92" t="e">
        <f t="shared" ca="1" si="114"/>
        <v>#N/A</v>
      </c>
      <c r="AG535" s="91" t="e">
        <f t="shared" ca="1" si="114"/>
        <v>#N/A</v>
      </c>
      <c r="AH535" s="91" t="e">
        <f t="shared" ca="1" si="115"/>
        <v>#N/A</v>
      </c>
      <c r="AI535" s="93" t="e">
        <f t="shared" ca="1" si="116"/>
        <v>#N/A</v>
      </c>
      <c r="AJ535" s="91" t="e">
        <f t="shared" ca="1" si="105"/>
        <v>#N/A</v>
      </c>
      <c r="AK535" s="91" t="e">
        <f t="shared" ca="1" si="104"/>
        <v>#N/A</v>
      </c>
    </row>
    <row r="536" spans="1:37" ht="25.5" customHeight="1" x14ac:dyDescent="0.25">
      <c r="A536" s="51">
        <f>'OSNOVNA PLAČA'!A530</f>
        <v>521</v>
      </c>
      <c r="B536" s="159" t="str">
        <f>IF(LEN('OSNOVNA PLAČA'!B530)&gt;0,'OSNOVNA PLAČA'!B530,"")</f>
        <v>A521</v>
      </c>
      <c r="C536" s="52">
        <f>IF(LEN(B536)&gt;0,'OSNOVNA PLAČA'!C530,"")</f>
        <v>0</v>
      </c>
      <c r="D536" s="54">
        <f>IF(LEN(B536)&gt;0,'OSNOVNA PLAČA'!D530,"")</f>
        <v>0</v>
      </c>
      <c r="E536" s="175">
        <f>IF(LEN(B536)&gt;0,SUM('OBRAČUNANA OSNOVNA PLAČA'!E530:J530),"")</f>
        <v>0</v>
      </c>
      <c r="F536" s="55"/>
      <c r="G536" s="55"/>
      <c r="H536" s="55"/>
      <c r="I536" s="55"/>
      <c r="J536" s="55"/>
      <c r="K536" s="176">
        <f t="shared" si="106"/>
        <v>0</v>
      </c>
      <c r="L536" s="120">
        <f t="shared" si="107"/>
        <v>0</v>
      </c>
      <c r="M536" s="120">
        <f t="shared" si="108"/>
        <v>0</v>
      </c>
      <c r="N536" s="120">
        <f t="shared" si="109"/>
        <v>0</v>
      </c>
      <c r="O536" s="120">
        <f t="shared" si="110"/>
        <v>0</v>
      </c>
      <c r="P536" s="177">
        <f t="shared" si="111"/>
        <v>0</v>
      </c>
      <c r="Q536" s="177">
        <f>IF(LEN(B536)&gt;0,2*'OSNOVNA PLAČA'!E530,"")</f>
        <v>0</v>
      </c>
      <c r="R536" s="178"/>
      <c r="AA536" s="157">
        <f>ROW()</f>
        <v>536</v>
      </c>
      <c r="AB536" s="91" t="e">
        <f t="shared" ca="1" si="69"/>
        <v>#N/A</v>
      </c>
      <c r="AC536" s="91" t="e">
        <f t="shared" ca="1" si="70"/>
        <v>#N/A</v>
      </c>
      <c r="AD536" s="92" t="e">
        <f t="shared" ca="1" si="112"/>
        <v>#N/A</v>
      </c>
      <c r="AE536" s="91" t="e">
        <f t="shared" ca="1" si="113"/>
        <v>#N/A</v>
      </c>
      <c r="AF536" s="92" t="e">
        <f t="shared" ca="1" si="114"/>
        <v>#N/A</v>
      </c>
      <c r="AG536" s="91" t="e">
        <f t="shared" ca="1" si="114"/>
        <v>#N/A</v>
      </c>
      <c r="AH536" s="91" t="e">
        <f t="shared" ca="1" si="115"/>
        <v>#N/A</v>
      </c>
      <c r="AI536" s="93" t="e">
        <f t="shared" ca="1" si="116"/>
        <v>#N/A</v>
      </c>
      <c r="AJ536" s="91" t="e">
        <f t="shared" ca="1" si="105"/>
        <v>#N/A</v>
      </c>
      <c r="AK536" s="91" t="e">
        <f t="shared" ca="1" si="104"/>
        <v>#N/A</v>
      </c>
    </row>
    <row r="537" spans="1:37" ht="25.5" customHeight="1" x14ac:dyDescent="0.25">
      <c r="A537" s="51">
        <f>'OSNOVNA PLAČA'!A531</f>
        <v>522</v>
      </c>
      <c r="B537" s="159" t="str">
        <f>IF(LEN('OSNOVNA PLAČA'!B531)&gt;0,'OSNOVNA PLAČA'!B531,"")</f>
        <v>A522</v>
      </c>
      <c r="C537" s="52">
        <f>IF(LEN(B537)&gt;0,'OSNOVNA PLAČA'!C531,"")</f>
        <v>0</v>
      </c>
      <c r="D537" s="54">
        <f>IF(LEN(B537)&gt;0,'OSNOVNA PLAČA'!D531,"")</f>
        <v>0</v>
      </c>
      <c r="E537" s="175">
        <f>IF(LEN(B537)&gt;0,SUM('OBRAČUNANA OSNOVNA PLAČA'!E531:J531),"")</f>
        <v>0</v>
      </c>
      <c r="F537" s="55"/>
      <c r="G537" s="55"/>
      <c r="H537" s="55"/>
      <c r="I537" s="55"/>
      <c r="J537" s="55"/>
      <c r="K537" s="176">
        <f t="shared" si="106"/>
        <v>0</v>
      </c>
      <c r="L537" s="120">
        <f t="shared" si="107"/>
        <v>0</v>
      </c>
      <c r="M537" s="120">
        <f t="shared" si="108"/>
        <v>0</v>
      </c>
      <c r="N537" s="120">
        <f t="shared" si="109"/>
        <v>0</v>
      </c>
      <c r="O537" s="120">
        <f t="shared" si="110"/>
        <v>0</v>
      </c>
      <c r="P537" s="177">
        <f t="shared" si="111"/>
        <v>0</v>
      </c>
      <c r="Q537" s="177">
        <f>IF(LEN(B537)&gt;0,2*'OSNOVNA PLAČA'!E531,"")</f>
        <v>0</v>
      </c>
      <c r="R537" s="178"/>
      <c r="AA537" s="157">
        <f>ROW()</f>
        <v>537</v>
      </c>
      <c r="AB537" s="91" t="e">
        <f t="shared" ca="1" si="69"/>
        <v>#N/A</v>
      </c>
      <c r="AC537" s="91" t="e">
        <f t="shared" ca="1" si="70"/>
        <v>#N/A</v>
      </c>
      <c r="AD537" s="92" t="e">
        <f t="shared" ca="1" si="112"/>
        <v>#N/A</v>
      </c>
      <c r="AE537" s="91" t="e">
        <f t="shared" ca="1" si="113"/>
        <v>#N/A</v>
      </c>
      <c r="AF537" s="92" t="e">
        <f t="shared" ca="1" si="114"/>
        <v>#N/A</v>
      </c>
      <c r="AG537" s="91" t="e">
        <f t="shared" ca="1" si="114"/>
        <v>#N/A</v>
      </c>
      <c r="AH537" s="91" t="e">
        <f t="shared" ca="1" si="115"/>
        <v>#N/A</v>
      </c>
      <c r="AI537" s="93" t="e">
        <f t="shared" ca="1" si="116"/>
        <v>#N/A</v>
      </c>
      <c r="AJ537" s="91" t="e">
        <f t="shared" ca="1" si="105"/>
        <v>#N/A</v>
      </c>
      <c r="AK537" s="91" t="e">
        <f t="shared" ca="1" si="104"/>
        <v>#N/A</v>
      </c>
    </row>
    <row r="538" spans="1:37" ht="25.5" customHeight="1" x14ac:dyDescent="0.25">
      <c r="A538" s="51">
        <f>'OSNOVNA PLAČA'!A532</f>
        <v>523</v>
      </c>
      <c r="B538" s="159" t="str">
        <f>IF(LEN('OSNOVNA PLAČA'!B532)&gt;0,'OSNOVNA PLAČA'!B532,"")</f>
        <v>A523</v>
      </c>
      <c r="C538" s="52">
        <f>IF(LEN(B538)&gt;0,'OSNOVNA PLAČA'!C532,"")</f>
        <v>0</v>
      </c>
      <c r="D538" s="54">
        <f>IF(LEN(B538)&gt;0,'OSNOVNA PLAČA'!D532,"")</f>
        <v>0</v>
      </c>
      <c r="E538" s="175">
        <f>IF(LEN(B538)&gt;0,SUM('OBRAČUNANA OSNOVNA PLAČA'!E532:J532),"")</f>
        <v>0</v>
      </c>
      <c r="F538" s="55"/>
      <c r="G538" s="55"/>
      <c r="H538" s="55"/>
      <c r="I538" s="55"/>
      <c r="J538" s="55"/>
      <c r="K538" s="176">
        <f t="shared" si="106"/>
        <v>0</v>
      </c>
      <c r="L538" s="120">
        <f t="shared" si="107"/>
        <v>0</v>
      </c>
      <c r="M538" s="120">
        <f t="shared" si="108"/>
        <v>0</v>
      </c>
      <c r="N538" s="120">
        <f t="shared" si="109"/>
        <v>0</v>
      </c>
      <c r="O538" s="120">
        <f t="shared" si="110"/>
        <v>0</v>
      </c>
      <c r="P538" s="177">
        <f t="shared" si="111"/>
        <v>0</v>
      </c>
      <c r="Q538" s="177">
        <f>IF(LEN(B538)&gt;0,2*'OSNOVNA PLAČA'!E532,"")</f>
        <v>0</v>
      </c>
      <c r="R538" s="178"/>
      <c r="AA538" s="157">
        <f>ROW()</f>
        <v>538</v>
      </c>
      <c r="AB538" s="91" t="e">
        <f t="shared" ca="1" si="69"/>
        <v>#N/A</v>
      </c>
      <c r="AC538" s="91" t="e">
        <f t="shared" ca="1" si="70"/>
        <v>#N/A</v>
      </c>
      <c r="AD538" s="92" t="e">
        <f t="shared" ca="1" si="112"/>
        <v>#N/A</v>
      </c>
      <c r="AE538" s="91" t="e">
        <f t="shared" ca="1" si="113"/>
        <v>#N/A</v>
      </c>
      <c r="AF538" s="92" t="e">
        <f t="shared" ca="1" si="114"/>
        <v>#N/A</v>
      </c>
      <c r="AG538" s="91" t="e">
        <f t="shared" ca="1" si="114"/>
        <v>#N/A</v>
      </c>
      <c r="AH538" s="91" t="e">
        <f t="shared" ca="1" si="115"/>
        <v>#N/A</v>
      </c>
      <c r="AI538" s="93" t="e">
        <f t="shared" ca="1" si="116"/>
        <v>#N/A</v>
      </c>
      <c r="AJ538" s="91" t="e">
        <f t="shared" ca="1" si="105"/>
        <v>#N/A</v>
      </c>
      <c r="AK538" s="91" t="e">
        <f t="shared" ca="1" si="104"/>
        <v>#N/A</v>
      </c>
    </row>
    <row r="539" spans="1:37" ht="25.5" customHeight="1" x14ac:dyDescent="0.25">
      <c r="A539" s="51">
        <f>'OSNOVNA PLAČA'!A533</f>
        <v>524</v>
      </c>
      <c r="B539" s="159" t="str">
        <f>IF(LEN('OSNOVNA PLAČA'!B533)&gt;0,'OSNOVNA PLAČA'!B533,"")</f>
        <v>A524</v>
      </c>
      <c r="C539" s="52">
        <f>IF(LEN(B539)&gt;0,'OSNOVNA PLAČA'!C533,"")</f>
        <v>0</v>
      </c>
      <c r="D539" s="54">
        <f>IF(LEN(B539)&gt;0,'OSNOVNA PLAČA'!D533,"")</f>
        <v>0</v>
      </c>
      <c r="E539" s="175">
        <f>IF(LEN(B539)&gt;0,SUM('OBRAČUNANA OSNOVNA PLAČA'!E533:J533),"")</f>
        <v>0</v>
      </c>
      <c r="F539" s="55"/>
      <c r="G539" s="55"/>
      <c r="H539" s="55"/>
      <c r="I539" s="55"/>
      <c r="J539" s="55"/>
      <c r="K539" s="176">
        <f t="shared" si="106"/>
        <v>0</v>
      </c>
      <c r="L539" s="120">
        <f t="shared" si="107"/>
        <v>0</v>
      </c>
      <c r="M539" s="120">
        <f t="shared" si="108"/>
        <v>0</v>
      </c>
      <c r="N539" s="120">
        <f t="shared" si="109"/>
        <v>0</v>
      </c>
      <c r="O539" s="120">
        <f t="shared" si="110"/>
        <v>0</v>
      </c>
      <c r="P539" s="177">
        <f t="shared" si="111"/>
        <v>0</v>
      </c>
      <c r="Q539" s="177">
        <f>IF(LEN(B539)&gt;0,2*'OSNOVNA PLAČA'!E533,"")</f>
        <v>0</v>
      </c>
      <c r="R539" s="178"/>
      <c r="AA539" s="157">
        <f>ROW()</f>
        <v>539</v>
      </c>
      <c r="AB539" s="91" t="e">
        <f t="shared" ca="1" si="69"/>
        <v>#N/A</v>
      </c>
      <c r="AC539" s="91" t="e">
        <f t="shared" ca="1" si="70"/>
        <v>#N/A</v>
      </c>
      <c r="AD539" s="92" t="e">
        <f t="shared" ca="1" si="112"/>
        <v>#N/A</v>
      </c>
      <c r="AE539" s="91" t="e">
        <f t="shared" ca="1" si="113"/>
        <v>#N/A</v>
      </c>
      <c r="AF539" s="92" t="e">
        <f t="shared" ca="1" si="114"/>
        <v>#N/A</v>
      </c>
      <c r="AG539" s="91" t="e">
        <f t="shared" ca="1" si="114"/>
        <v>#N/A</v>
      </c>
      <c r="AH539" s="91" t="e">
        <f t="shared" ca="1" si="115"/>
        <v>#N/A</v>
      </c>
      <c r="AI539" s="93" t="e">
        <f t="shared" ca="1" si="116"/>
        <v>#N/A</v>
      </c>
      <c r="AJ539" s="91" t="e">
        <f t="shared" ca="1" si="105"/>
        <v>#N/A</v>
      </c>
      <c r="AK539" s="91" t="e">
        <f t="shared" ca="1" si="104"/>
        <v>#N/A</v>
      </c>
    </row>
    <row r="540" spans="1:37" ht="25.5" customHeight="1" x14ac:dyDescent="0.25">
      <c r="A540" s="51">
        <f>'OSNOVNA PLAČA'!A534</f>
        <v>525</v>
      </c>
      <c r="B540" s="159" t="str">
        <f>IF(LEN('OSNOVNA PLAČA'!B534)&gt;0,'OSNOVNA PLAČA'!B534,"")</f>
        <v>A525</v>
      </c>
      <c r="C540" s="52">
        <f>IF(LEN(B540)&gt;0,'OSNOVNA PLAČA'!C534,"")</f>
        <v>0</v>
      </c>
      <c r="D540" s="54">
        <f>IF(LEN(B540)&gt;0,'OSNOVNA PLAČA'!D534,"")</f>
        <v>0</v>
      </c>
      <c r="E540" s="175">
        <f>IF(LEN(B540)&gt;0,SUM('OBRAČUNANA OSNOVNA PLAČA'!E534:J534),"")</f>
        <v>0</v>
      </c>
      <c r="F540" s="55"/>
      <c r="G540" s="55"/>
      <c r="H540" s="55"/>
      <c r="I540" s="55"/>
      <c r="J540" s="55"/>
      <c r="K540" s="176">
        <f t="shared" si="106"/>
        <v>0</v>
      </c>
      <c r="L540" s="120">
        <f t="shared" si="107"/>
        <v>0</v>
      </c>
      <c r="M540" s="120">
        <f t="shared" si="108"/>
        <v>0</v>
      </c>
      <c r="N540" s="120">
        <f t="shared" si="109"/>
        <v>0</v>
      </c>
      <c r="O540" s="120">
        <f t="shared" si="110"/>
        <v>0</v>
      </c>
      <c r="P540" s="177">
        <f t="shared" si="111"/>
        <v>0</v>
      </c>
      <c r="Q540" s="177">
        <f>IF(LEN(B540)&gt;0,2*'OSNOVNA PLAČA'!E534,"")</f>
        <v>0</v>
      </c>
      <c r="R540" s="178"/>
      <c r="AA540" s="157">
        <f>ROW()</f>
        <v>540</v>
      </c>
      <c r="AB540" s="91" t="e">
        <f t="shared" ca="1" si="69"/>
        <v>#N/A</v>
      </c>
      <c r="AC540" s="91" t="e">
        <f t="shared" ca="1" si="70"/>
        <v>#N/A</v>
      </c>
      <c r="AD540" s="92" t="e">
        <f t="shared" ca="1" si="112"/>
        <v>#N/A</v>
      </c>
      <c r="AE540" s="91" t="e">
        <f t="shared" ca="1" si="113"/>
        <v>#N/A</v>
      </c>
      <c r="AF540" s="92" t="e">
        <f t="shared" ca="1" si="114"/>
        <v>#N/A</v>
      </c>
      <c r="AG540" s="91" t="e">
        <f t="shared" ca="1" si="114"/>
        <v>#N/A</v>
      </c>
      <c r="AH540" s="91" t="e">
        <f t="shared" ca="1" si="115"/>
        <v>#N/A</v>
      </c>
      <c r="AI540" s="93" t="e">
        <f t="shared" ca="1" si="116"/>
        <v>#N/A</v>
      </c>
      <c r="AJ540" s="91" t="e">
        <f t="shared" ca="1" si="105"/>
        <v>#N/A</v>
      </c>
      <c r="AK540" s="91" t="e">
        <f t="shared" ca="1" si="104"/>
        <v>#N/A</v>
      </c>
    </row>
    <row r="541" spans="1:37" ht="25.5" customHeight="1" x14ac:dyDescent="0.25">
      <c r="A541" s="51">
        <f>'OSNOVNA PLAČA'!A535</f>
        <v>526</v>
      </c>
      <c r="B541" s="159" t="str">
        <f>IF(LEN('OSNOVNA PLAČA'!B535)&gt;0,'OSNOVNA PLAČA'!B535,"")</f>
        <v>A526</v>
      </c>
      <c r="C541" s="52">
        <f>IF(LEN(B541)&gt;0,'OSNOVNA PLAČA'!C535,"")</f>
        <v>0</v>
      </c>
      <c r="D541" s="54">
        <f>IF(LEN(B541)&gt;0,'OSNOVNA PLAČA'!D535,"")</f>
        <v>0</v>
      </c>
      <c r="E541" s="175">
        <f>IF(LEN(B541)&gt;0,SUM('OBRAČUNANA OSNOVNA PLAČA'!E535:J535),"")</f>
        <v>0</v>
      </c>
      <c r="F541" s="55"/>
      <c r="G541" s="55"/>
      <c r="H541" s="55"/>
      <c r="I541" s="55"/>
      <c r="J541" s="55"/>
      <c r="K541" s="176">
        <f t="shared" si="106"/>
        <v>0</v>
      </c>
      <c r="L541" s="120">
        <f t="shared" si="107"/>
        <v>0</v>
      </c>
      <c r="M541" s="120">
        <f t="shared" si="108"/>
        <v>0</v>
      </c>
      <c r="N541" s="120">
        <f t="shared" si="109"/>
        <v>0</v>
      </c>
      <c r="O541" s="120">
        <f t="shared" si="110"/>
        <v>0</v>
      </c>
      <c r="P541" s="177">
        <f t="shared" si="111"/>
        <v>0</v>
      </c>
      <c r="Q541" s="177">
        <f>IF(LEN(B541)&gt;0,2*'OSNOVNA PLAČA'!E535,"")</f>
        <v>0</v>
      </c>
      <c r="R541" s="178"/>
      <c r="AA541" s="157">
        <f>ROW()</f>
        <v>541</v>
      </c>
      <c r="AB541" s="91" t="e">
        <f t="shared" ca="1" si="69"/>
        <v>#N/A</v>
      </c>
      <c r="AC541" s="91" t="e">
        <f t="shared" ca="1" si="70"/>
        <v>#N/A</v>
      </c>
      <c r="AD541" s="92" t="e">
        <f t="shared" ca="1" si="112"/>
        <v>#N/A</v>
      </c>
      <c r="AE541" s="91" t="e">
        <f t="shared" ca="1" si="113"/>
        <v>#N/A</v>
      </c>
      <c r="AF541" s="92" t="e">
        <f t="shared" ca="1" si="114"/>
        <v>#N/A</v>
      </c>
      <c r="AG541" s="91" t="e">
        <f t="shared" ca="1" si="114"/>
        <v>#N/A</v>
      </c>
      <c r="AH541" s="91" t="e">
        <f t="shared" ca="1" si="115"/>
        <v>#N/A</v>
      </c>
      <c r="AI541" s="93" t="e">
        <f t="shared" ca="1" si="116"/>
        <v>#N/A</v>
      </c>
      <c r="AJ541" s="91" t="e">
        <f t="shared" ca="1" si="105"/>
        <v>#N/A</v>
      </c>
      <c r="AK541" s="91" t="e">
        <f t="shared" ca="1" si="104"/>
        <v>#N/A</v>
      </c>
    </row>
    <row r="542" spans="1:37" ht="25.5" customHeight="1" x14ac:dyDescent="0.25">
      <c r="A542" s="51">
        <f>'OSNOVNA PLAČA'!A536</f>
        <v>527</v>
      </c>
      <c r="B542" s="159" t="str">
        <f>IF(LEN('OSNOVNA PLAČA'!B536)&gt;0,'OSNOVNA PLAČA'!B536,"")</f>
        <v>A527</v>
      </c>
      <c r="C542" s="52">
        <f>IF(LEN(B542)&gt;0,'OSNOVNA PLAČA'!C536,"")</f>
        <v>0</v>
      </c>
      <c r="D542" s="54">
        <f>IF(LEN(B542)&gt;0,'OSNOVNA PLAČA'!D536,"")</f>
        <v>0</v>
      </c>
      <c r="E542" s="175">
        <f>IF(LEN(B542)&gt;0,SUM('OBRAČUNANA OSNOVNA PLAČA'!E536:J536),"")</f>
        <v>0</v>
      </c>
      <c r="F542" s="55"/>
      <c r="G542" s="55"/>
      <c r="H542" s="55"/>
      <c r="I542" s="55"/>
      <c r="J542" s="55"/>
      <c r="K542" s="176">
        <f t="shared" si="106"/>
        <v>0</v>
      </c>
      <c r="L542" s="120">
        <f t="shared" si="107"/>
        <v>0</v>
      </c>
      <c r="M542" s="120">
        <f t="shared" si="108"/>
        <v>0</v>
      </c>
      <c r="N542" s="120">
        <f t="shared" si="109"/>
        <v>0</v>
      </c>
      <c r="O542" s="120">
        <f t="shared" si="110"/>
        <v>0</v>
      </c>
      <c r="P542" s="177">
        <f t="shared" si="111"/>
        <v>0</v>
      </c>
      <c r="Q542" s="177">
        <f>IF(LEN(B542)&gt;0,2*'OSNOVNA PLAČA'!E536,"")</f>
        <v>0</v>
      </c>
      <c r="R542" s="178"/>
      <c r="AA542" s="157">
        <f>ROW()</f>
        <v>542</v>
      </c>
      <c r="AB542" s="91" t="e">
        <f t="shared" ca="1" si="69"/>
        <v>#N/A</v>
      </c>
      <c r="AC542" s="91" t="e">
        <f t="shared" ca="1" si="70"/>
        <v>#N/A</v>
      </c>
      <c r="AD542" s="92" t="e">
        <f t="shared" ca="1" si="112"/>
        <v>#N/A</v>
      </c>
      <c r="AE542" s="91" t="e">
        <f t="shared" ca="1" si="113"/>
        <v>#N/A</v>
      </c>
      <c r="AF542" s="92" t="e">
        <f t="shared" ca="1" si="114"/>
        <v>#N/A</v>
      </c>
      <c r="AG542" s="91" t="e">
        <f t="shared" ca="1" si="114"/>
        <v>#N/A</v>
      </c>
      <c r="AH542" s="91" t="e">
        <f t="shared" ca="1" si="115"/>
        <v>#N/A</v>
      </c>
      <c r="AI542" s="93" t="e">
        <f t="shared" ca="1" si="116"/>
        <v>#N/A</v>
      </c>
      <c r="AJ542" s="91" t="e">
        <f t="shared" ca="1" si="105"/>
        <v>#N/A</v>
      </c>
      <c r="AK542" s="91" t="e">
        <f t="shared" ca="1" si="104"/>
        <v>#N/A</v>
      </c>
    </row>
    <row r="543" spans="1:37" ht="25.5" customHeight="1" x14ac:dyDescent="0.25">
      <c r="A543" s="51">
        <f>'OSNOVNA PLAČA'!A537</f>
        <v>528</v>
      </c>
      <c r="B543" s="159" t="str">
        <f>IF(LEN('OSNOVNA PLAČA'!B537)&gt;0,'OSNOVNA PLAČA'!B537,"")</f>
        <v>A528</v>
      </c>
      <c r="C543" s="52">
        <f>IF(LEN(B543)&gt;0,'OSNOVNA PLAČA'!C537,"")</f>
        <v>0</v>
      </c>
      <c r="D543" s="54">
        <f>IF(LEN(B543)&gt;0,'OSNOVNA PLAČA'!D537,"")</f>
        <v>0</v>
      </c>
      <c r="E543" s="175">
        <f>IF(LEN(B543)&gt;0,SUM('OBRAČUNANA OSNOVNA PLAČA'!E537:J537),"")</f>
        <v>0</v>
      </c>
      <c r="F543" s="55"/>
      <c r="G543" s="55"/>
      <c r="H543" s="55"/>
      <c r="I543" s="55"/>
      <c r="J543" s="55"/>
      <c r="K543" s="176">
        <f t="shared" si="106"/>
        <v>0</v>
      </c>
      <c r="L543" s="120">
        <f t="shared" si="107"/>
        <v>0</v>
      </c>
      <c r="M543" s="120">
        <f t="shared" si="108"/>
        <v>0</v>
      </c>
      <c r="N543" s="120">
        <f t="shared" si="109"/>
        <v>0</v>
      </c>
      <c r="O543" s="120">
        <f t="shared" si="110"/>
        <v>0</v>
      </c>
      <c r="P543" s="177">
        <f t="shared" si="111"/>
        <v>0</v>
      </c>
      <c r="Q543" s="177">
        <f>IF(LEN(B543)&gt;0,2*'OSNOVNA PLAČA'!E537,"")</f>
        <v>0</v>
      </c>
      <c r="R543" s="178"/>
      <c r="AA543" s="157">
        <f>ROW()</f>
        <v>543</v>
      </c>
      <c r="AB543" s="91" t="e">
        <f t="shared" ca="1" si="69"/>
        <v>#N/A</v>
      </c>
      <c r="AC543" s="91" t="e">
        <f t="shared" ca="1" si="70"/>
        <v>#N/A</v>
      </c>
      <c r="AD543" s="92" t="e">
        <f t="shared" ca="1" si="112"/>
        <v>#N/A</v>
      </c>
      <c r="AE543" s="91" t="e">
        <f t="shared" ca="1" si="113"/>
        <v>#N/A</v>
      </c>
      <c r="AF543" s="92" t="e">
        <f t="shared" ca="1" si="114"/>
        <v>#N/A</v>
      </c>
      <c r="AG543" s="91" t="e">
        <f t="shared" ca="1" si="114"/>
        <v>#N/A</v>
      </c>
      <c r="AH543" s="91" t="e">
        <f t="shared" ca="1" si="115"/>
        <v>#N/A</v>
      </c>
      <c r="AI543" s="93" t="e">
        <f t="shared" ca="1" si="116"/>
        <v>#N/A</v>
      </c>
      <c r="AJ543" s="91" t="e">
        <f t="shared" ca="1" si="105"/>
        <v>#N/A</v>
      </c>
      <c r="AK543" s="91" t="e">
        <f t="shared" ca="1" si="104"/>
        <v>#N/A</v>
      </c>
    </row>
    <row r="544" spans="1:37" ht="25.5" customHeight="1" x14ac:dyDescent="0.25">
      <c r="A544" s="51">
        <f>'OSNOVNA PLAČA'!A538</f>
        <v>529</v>
      </c>
      <c r="B544" s="159" t="str">
        <f>IF(LEN('OSNOVNA PLAČA'!B538)&gt;0,'OSNOVNA PLAČA'!B538,"")</f>
        <v>A529</v>
      </c>
      <c r="C544" s="52">
        <f>IF(LEN(B544)&gt;0,'OSNOVNA PLAČA'!C538,"")</f>
        <v>0</v>
      </c>
      <c r="D544" s="54">
        <f>IF(LEN(B544)&gt;0,'OSNOVNA PLAČA'!D538,"")</f>
        <v>0</v>
      </c>
      <c r="E544" s="175">
        <f>IF(LEN(B544)&gt;0,SUM('OBRAČUNANA OSNOVNA PLAČA'!E538:J538),"")</f>
        <v>0</v>
      </c>
      <c r="F544" s="55"/>
      <c r="G544" s="55"/>
      <c r="H544" s="55"/>
      <c r="I544" s="55"/>
      <c r="J544" s="55"/>
      <c r="K544" s="176">
        <f t="shared" si="106"/>
        <v>0</v>
      </c>
      <c r="L544" s="120">
        <f t="shared" si="107"/>
        <v>0</v>
      </c>
      <c r="M544" s="120">
        <f t="shared" si="108"/>
        <v>0</v>
      </c>
      <c r="N544" s="120">
        <f t="shared" si="109"/>
        <v>0</v>
      </c>
      <c r="O544" s="120">
        <f t="shared" si="110"/>
        <v>0</v>
      </c>
      <c r="P544" s="177">
        <f t="shared" si="111"/>
        <v>0</v>
      </c>
      <c r="Q544" s="177">
        <f>IF(LEN(B544)&gt;0,2*'OSNOVNA PLAČA'!E538,"")</f>
        <v>0</v>
      </c>
      <c r="R544" s="178"/>
      <c r="AA544" s="157">
        <f>ROW()</f>
        <v>544</v>
      </c>
      <c r="AB544" s="91" t="e">
        <f t="shared" ca="1" si="69"/>
        <v>#N/A</v>
      </c>
      <c r="AC544" s="91" t="e">
        <f t="shared" ca="1" si="70"/>
        <v>#N/A</v>
      </c>
      <c r="AD544" s="92" t="e">
        <f t="shared" ca="1" si="112"/>
        <v>#N/A</v>
      </c>
      <c r="AE544" s="91" t="e">
        <f t="shared" ca="1" si="113"/>
        <v>#N/A</v>
      </c>
      <c r="AF544" s="92" t="e">
        <f t="shared" ca="1" si="114"/>
        <v>#N/A</v>
      </c>
      <c r="AG544" s="91" t="e">
        <f t="shared" ca="1" si="114"/>
        <v>#N/A</v>
      </c>
      <c r="AH544" s="91" t="e">
        <f t="shared" ca="1" si="115"/>
        <v>#N/A</v>
      </c>
      <c r="AI544" s="93" t="e">
        <f t="shared" ca="1" si="116"/>
        <v>#N/A</v>
      </c>
      <c r="AJ544" s="91" t="e">
        <f t="shared" ca="1" si="105"/>
        <v>#N/A</v>
      </c>
      <c r="AK544" s="91" t="e">
        <f t="shared" ca="1" si="104"/>
        <v>#N/A</v>
      </c>
    </row>
    <row r="545" spans="1:37" ht="25.5" customHeight="1" x14ac:dyDescent="0.25">
      <c r="A545" s="51">
        <f>'OSNOVNA PLAČA'!A539</f>
        <v>530</v>
      </c>
      <c r="B545" s="159" t="str">
        <f>IF(LEN('OSNOVNA PLAČA'!B539)&gt;0,'OSNOVNA PLAČA'!B539,"")</f>
        <v>A530</v>
      </c>
      <c r="C545" s="52">
        <f>IF(LEN(B545)&gt;0,'OSNOVNA PLAČA'!C539,"")</f>
        <v>0</v>
      </c>
      <c r="D545" s="54">
        <f>IF(LEN(B545)&gt;0,'OSNOVNA PLAČA'!D539,"")</f>
        <v>0</v>
      </c>
      <c r="E545" s="175">
        <f>IF(LEN(B545)&gt;0,SUM('OBRAČUNANA OSNOVNA PLAČA'!E539:J539),"")</f>
        <v>0</v>
      </c>
      <c r="F545" s="55"/>
      <c r="G545" s="55"/>
      <c r="H545" s="55"/>
      <c r="I545" s="55"/>
      <c r="J545" s="55"/>
      <c r="K545" s="176">
        <f t="shared" si="106"/>
        <v>0</v>
      </c>
      <c r="L545" s="120">
        <f t="shared" si="107"/>
        <v>0</v>
      </c>
      <c r="M545" s="120">
        <f t="shared" si="108"/>
        <v>0</v>
      </c>
      <c r="N545" s="120">
        <f t="shared" si="109"/>
        <v>0</v>
      </c>
      <c r="O545" s="120">
        <f t="shared" si="110"/>
        <v>0</v>
      </c>
      <c r="P545" s="177">
        <f t="shared" si="111"/>
        <v>0</v>
      </c>
      <c r="Q545" s="177">
        <f>IF(LEN(B545)&gt;0,2*'OSNOVNA PLAČA'!E539,"")</f>
        <v>0</v>
      </c>
      <c r="R545" s="178"/>
      <c r="AA545" s="157">
        <f>ROW()</f>
        <v>545</v>
      </c>
      <c r="AB545" s="91" t="e">
        <f t="shared" ca="1" si="69"/>
        <v>#N/A</v>
      </c>
      <c r="AC545" s="91" t="e">
        <f t="shared" ca="1" si="70"/>
        <v>#N/A</v>
      </c>
      <c r="AD545" s="92" t="e">
        <f t="shared" ca="1" si="112"/>
        <v>#N/A</v>
      </c>
      <c r="AE545" s="91" t="e">
        <f t="shared" ca="1" si="113"/>
        <v>#N/A</v>
      </c>
      <c r="AF545" s="92" t="e">
        <f t="shared" ca="1" si="114"/>
        <v>#N/A</v>
      </c>
      <c r="AG545" s="91" t="e">
        <f t="shared" ca="1" si="114"/>
        <v>#N/A</v>
      </c>
      <c r="AH545" s="91" t="e">
        <f t="shared" ca="1" si="115"/>
        <v>#N/A</v>
      </c>
      <c r="AI545" s="93" t="e">
        <f t="shared" ca="1" si="116"/>
        <v>#N/A</v>
      </c>
      <c r="AJ545" s="91" t="e">
        <f t="shared" ca="1" si="105"/>
        <v>#N/A</v>
      </c>
      <c r="AK545" s="91" t="e">
        <f t="shared" ca="1" si="104"/>
        <v>#N/A</v>
      </c>
    </row>
    <row r="546" spans="1:37" ht="25.5" customHeight="1" x14ac:dyDescent="0.25">
      <c r="A546" s="51">
        <f>'OSNOVNA PLAČA'!A540</f>
        <v>531</v>
      </c>
      <c r="B546" s="159" t="str">
        <f>IF(LEN('OSNOVNA PLAČA'!B540)&gt;0,'OSNOVNA PLAČA'!B540,"")</f>
        <v>A531</v>
      </c>
      <c r="C546" s="52">
        <f>IF(LEN(B546)&gt;0,'OSNOVNA PLAČA'!C540,"")</f>
        <v>0</v>
      </c>
      <c r="D546" s="54">
        <f>IF(LEN(B546)&gt;0,'OSNOVNA PLAČA'!D540,"")</f>
        <v>0</v>
      </c>
      <c r="E546" s="175">
        <f>IF(LEN(B546)&gt;0,SUM('OBRAČUNANA OSNOVNA PLAČA'!E540:J540),"")</f>
        <v>0</v>
      </c>
      <c r="F546" s="55"/>
      <c r="G546" s="55"/>
      <c r="H546" s="55"/>
      <c r="I546" s="55"/>
      <c r="J546" s="55"/>
      <c r="K546" s="176">
        <f t="shared" si="106"/>
        <v>0</v>
      </c>
      <c r="L546" s="120">
        <f t="shared" si="107"/>
        <v>0</v>
      </c>
      <c r="M546" s="120">
        <f t="shared" si="108"/>
        <v>0</v>
      </c>
      <c r="N546" s="120">
        <f t="shared" si="109"/>
        <v>0</v>
      </c>
      <c r="O546" s="120">
        <f t="shared" si="110"/>
        <v>0</v>
      </c>
      <c r="P546" s="177">
        <f t="shared" si="111"/>
        <v>0</v>
      </c>
      <c r="Q546" s="177">
        <f>IF(LEN(B546)&gt;0,2*'OSNOVNA PLAČA'!E540,"")</f>
        <v>0</v>
      </c>
      <c r="R546" s="178"/>
      <c r="AA546" s="157">
        <f>ROW()</f>
        <v>546</v>
      </c>
      <c r="AB546" s="91" t="e">
        <f t="shared" ca="1" si="69"/>
        <v>#N/A</v>
      </c>
      <c r="AC546" s="91" t="e">
        <f t="shared" ca="1" si="70"/>
        <v>#N/A</v>
      </c>
      <c r="AD546" s="92" t="e">
        <f t="shared" ca="1" si="112"/>
        <v>#N/A</v>
      </c>
      <c r="AE546" s="91" t="e">
        <f t="shared" ca="1" si="113"/>
        <v>#N/A</v>
      </c>
      <c r="AF546" s="92" t="e">
        <f t="shared" ca="1" si="114"/>
        <v>#N/A</v>
      </c>
      <c r="AG546" s="91" t="e">
        <f t="shared" ca="1" si="114"/>
        <v>#N/A</v>
      </c>
      <c r="AH546" s="91" t="e">
        <f t="shared" ca="1" si="115"/>
        <v>#N/A</v>
      </c>
      <c r="AI546" s="93" t="e">
        <f t="shared" ca="1" si="116"/>
        <v>#N/A</v>
      </c>
      <c r="AJ546" s="91" t="e">
        <f t="shared" ca="1" si="105"/>
        <v>#N/A</v>
      </c>
      <c r="AK546" s="91" t="e">
        <f t="shared" ca="1" si="104"/>
        <v>#N/A</v>
      </c>
    </row>
    <row r="547" spans="1:37" ht="25.5" customHeight="1" x14ac:dyDescent="0.25">
      <c r="A547" s="51">
        <f>'OSNOVNA PLAČA'!A541</f>
        <v>532</v>
      </c>
      <c r="B547" s="159" t="str">
        <f>IF(LEN('OSNOVNA PLAČA'!B541)&gt;0,'OSNOVNA PLAČA'!B541,"")</f>
        <v>A532</v>
      </c>
      <c r="C547" s="52">
        <f>IF(LEN(B547)&gt;0,'OSNOVNA PLAČA'!C541,"")</f>
        <v>0</v>
      </c>
      <c r="D547" s="54">
        <f>IF(LEN(B547)&gt;0,'OSNOVNA PLAČA'!D541,"")</f>
        <v>0</v>
      </c>
      <c r="E547" s="175">
        <f>IF(LEN(B547)&gt;0,SUM('OBRAČUNANA OSNOVNA PLAČA'!E541:J541),"")</f>
        <v>0</v>
      </c>
      <c r="F547" s="55"/>
      <c r="G547" s="55"/>
      <c r="H547" s="55"/>
      <c r="I547" s="55"/>
      <c r="J547" s="55"/>
      <c r="K547" s="176">
        <f t="shared" si="106"/>
        <v>0</v>
      </c>
      <c r="L547" s="120">
        <f t="shared" si="107"/>
        <v>0</v>
      </c>
      <c r="M547" s="120">
        <f t="shared" si="108"/>
        <v>0</v>
      </c>
      <c r="N547" s="120">
        <f t="shared" si="109"/>
        <v>0</v>
      </c>
      <c r="O547" s="120">
        <f t="shared" si="110"/>
        <v>0</v>
      </c>
      <c r="P547" s="177">
        <f t="shared" si="111"/>
        <v>0</v>
      </c>
      <c r="Q547" s="177">
        <f>IF(LEN(B547)&gt;0,2*'OSNOVNA PLAČA'!E541,"")</f>
        <v>0</v>
      </c>
      <c r="R547" s="178"/>
      <c r="AA547" s="157">
        <f>ROW()</f>
        <v>547</v>
      </c>
      <c r="AB547" s="91" t="e">
        <f t="shared" ca="1" si="69"/>
        <v>#N/A</v>
      </c>
      <c r="AC547" s="91" t="e">
        <f t="shared" ca="1" si="70"/>
        <v>#N/A</v>
      </c>
      <c r="AD547" s="92" t="e">
        <f t="shared" ca="1" si="112"/>
        <v>#N/A</v>
      </c>
      <c r="AE547" s="91" t="e">
        <f t="shared" ca="1" si="113"/>
        <v>#N/A</v>
      </c>
      <c r="AF547" s="92" t="e">
        <f t="shared" ca="1" si="114"/>
        <v>#N/A</v>
      </c>
      <c r="AG547" s="91" t="e">
        <f t="shared" ca="1" si="114"/>
        <v>#N/A</v>
      </c>
      <c r="AH547" s="91" t="e">
        <f t="shared" ca="1" si="115"/>
        <v>#N/A</v>
      </c>
      <c r="AI547" s="93" t="e">
        <f t="shared" ca="1" si="116"/>
        <v>#N/A</v>
      </c>
      <c r="AJ547" s="91" t="e">
        <f t="shared" ca="1" si="105"/>
        <v>#N/A</v>
      </c>
      <c r="AK547" s="91" t="e">
        <f t="shared" ca="1" si="104"/>
        <v>#N/A</v>
      </c>
    </row>
    <row r="548" spans="1:37" ht="25.5" customHeight="1" x14ac:dyDescent="0.25">
      <c r="A548" s="51">
        <f>'OSNOVNA PLAČA'!A542</f>
        <v>533</v>
      </c>
      <c r="B548" s="159" t="str">
        <f>IF(LEN('OSNOVNA PLAČA'!B542)&gt;0,'OSNOVNA PLAČA'!B542,"")</f>
        <v>A533</v>
      </c>
      <c r="C548" s="52">
        <f>IF(LEN(B548)&gt;0,'OSNOVNA PLAČA'!C542,"")</f>
        <v>0</v>
      </c>
      <c r="D548" s="54">
        <f>IF(LEN(B548)&gt;0,'OSNOVNA PLAČA'!D542,"")</f>
        <v>0</v>
      </c>
      <c r="E548" s="175">
        <f>IF(LEN(B548)&gt;0,SUM('OBRAČUNANA OSNOVNA PLAČA'!E542:J542),"")</f>
        <v>0</v>
      </c>
      <c r="F548" s="55"/>
      <c r="G548" s="55"/>
      <c r="H548" s="55"/>
      <c r="I548" s="55"/>
      <c r="J548" s="55"/>
      <c r="K548" s="176">
        <f t="shared" si="106"/>
        <v>0</v>
      </c>
      <c r="L548" s="120">
        <f t="shared" si="107"/>
        <v>0</v>
      </c>
      <c r="M548" s="120">
        <f t="shared" si="108"/>
        <v>0</v>
      </c>
      <c r="N548" s="120">
        <f t="shared" si="109"/>
        <v>0</v>
      </c>
      <c r="O548" s="120">
        <f t="shared" si="110"/>
        <v>0</v>
      </c>
      <c r="P548" s="177">
        <f t="shared" si="111"/>
        <v>0</v>
      </c>
      <c r="Q548" s="177">
        <f>IF(LEN(B548)&gt;0,2*'OSNOVNA PLAČA'!E542,"")</f>
        <v>0</v>
      </c>
      <c r="R548" s="178"/>
      <c r="AA548" s="157">
        <f>ROW()</f>
        <v>548</v>
      </c>
      <c r="AB548" s="91" t="e">
        <f t="shared" ca="1" si="69"/>
        <v>#N/A</v>
      </c>
      <c r="AC548" s="91" t="e">
        <f t="shared" ca="1" si="70"/>
        <v>#N/A</v>
      </c>
      <c r="AD548" s="92" t="e">
        <f t="shared" ca="1" si="112"/>
        <v>#N/A</v>
      </c>
      <c r="AE548" s="91" t="e">
        <f t="shared" ca="1" si="113"/>
        <v>#N/A</v>
      </c>
      <c r="AF548" s="92" t="e">
        <f t="shared" ca="1" si="114"/>
        <v>#N/A</v>
      </c>
      <c r="AG548" s="91" t="e">
        <f t="shared" ca="1" si="114"/>
        <v>#N/A</v>
      </c>
      <c r="AH548" s="91" t="e">
        <f t="shared" ca="1" si="115"/>
        <v>#N/A</v>
      </c>
      <c r="AI548" s="93" t="e">
        <f t="shared" ca="1" si="116"/>
        <v>#N/A</v>
      </c>
      <c r="AJ548" s="91" t="e">
        <f t="shared" ca="1" si="105"/>
        <v>#N/A</v>
      </c>
      <c r="AK548" s="91" t="e">
        <f t="shared" ca="1" si="104"/>
        <v>#N/A</v>
      </c>
    </row>
    <row r="549" spans="1:37" ht="25.5" customHeight="1" x14ac:dyDescent="0.25">
      <c r="A549" s="51">
        <f>'OSNOVNA PLAČA'!A543</f>
        <v>534</v>
      </c>
      <c r="B549" s="159" t="str">
        <f>IF(LEN('OSNOVNA PLAČA'!B543)&gt;0,'OSNOVNA PLAČA'!B543,"")</f>
        <v>A534</v>
      </c>
      <c r="C549" s="52">
        <f>IF(LEN(B549)&gt;0,'OSNOVNA PLAČA'!C543,"")</f>
        <v>0</v>
      </c>
      <c r="D549" s="54">
        <f>IF(LEN(B549)&gt;0,'OSNOVNA PLAČA'!D543,"")</f>
        <v>0</v>
      </c>
      <c r="E549" s="175">
        <f>IF(LEN(B549)&gt;0,SUM('OBRAČUNANA OSNOVNA PLAČA'!E543:J543),"")</f>
        <v>0</v>
      </c>
      <c r="F549" s="55"/>
      <c r="G549" s="55"/>
      <c r="H549" s="55"/>
      <c r="I549" s="55"/>
      <c r="J549" s="55"/>
      <c r="K549" s="176">
        <f t="shared" si="106"/>
        <v>0</v>
      </c>
      <c r="L549" s="120">
        <f t="shared" si="107"/>
        <v>0</v>
      </c>
      <c r="M549" s="120">
        <f t="shared" si="108"/>
        <v>0</v>
      </c>
      <c r="N549" s="120">
        <f t="shared" si="109"/>
        <v>0</v>
      </c>
      <c r="O549" s="120">
        <f t="shared" si="110"/>
        <v>0</v>
      </c>
      <c r="P549" s="177">
        <f t="shared" si="111"/>
        <v>0</v>
      </c>
      <c r="Q549" s="177">
        <f>IF(LEN(B549)&gt;0,2*'OSNOVNA PLAČA'!E543,"")</f>
        <v>0</v>
      </c>
      <c r="R549" s="178"/>
      <c r="AA549" s="157">
        <f>ROW()</f>
        <v>549</v>
      </c>
      <c r="AB549" s="91" t="e">
        <f t="shared" ca="1" si="69"/>
        <v>#N/A</v>
      </c>
      <c r="AC549" s="91" t="e">
        <f t="shared" ca="1" si="70"/>
        <v>#N/A</v>
      </c>
      <c r="AD549" s="92" t="e">
        <f t="shared" ca="1" si="112"/>
        <v>#N/A</v>
      </c>
      <c r="AE549" s="91" t="e">
        <f t="shared" ca="1" si="113"/>
        <v>#N/A</v>
      </c>
      <c r="AF549" s="92" t="e">
        <f t="shared" ca="1" si="114"/>
        <v>#N/A</v>
      </c>
      <c r="AG549" s="91" t="e">
        <f t="shared" ca="1" si="114"/>
        <v>#N/A</v>
      </c>
      <c r="AH549" s="91" t="e">
        <f t="shared" ca="1" si="115"/>
        <v>#N/A</v>
      </c>
      <c r="AI549" s="93" t="e">
        <f t="shared" ca="1" si="116"/>
        <v>#N/A</v>
      </c>
      <c r="AJ549" s="91" t="e">
        <f t="shared" ca="1" si="105"/>
        <v>#N/A</v>
      </c>
      <c r="AK549" s="91" t="e">
        <f t="shared" ca="1" si="104"/>
        <v>#N/A</v>
      </c>
    </row>
    <row r="550" spans="1:37" ht="25.5" customHeight="1" x14ac:dyDescent="0.25">
      <c r="A550" s="51">
        <f>'OSNOVNA PLAČA'!A544</f>
        <v>535</v>
      </c>
      <c r="B550" s="159" t="str">
        <f>IF(LEN('OSNOVNA PLAČA'!B544)&gt;0,'OSNOVNA PLAČA'!B544,"")</f>
        <v>A535</v>
      </c>
      <c r="C550" s="52">
        <f>IF(LEN(B550)&gt;0,'OSNOVNA PLAČA'!C544,"")</f>
        <v>0</v>
      </c>
      <c r="D550" s="54">
        <f>IF(LEN(B550)&gt;0,'OSNOVNA PLAČA'!D544,"")</f>
        <v>0</v>
      </c>
      <c r="E550" s="175">
        <f>IF(LEN(B550)&gt;0,SUM('OBRAČUNANA OSNOVNA PLAČA'!E544:J544),"")</f>
        <v>0</v>
      </c>
      <c r="F550" s="55"/>
      <c r="G550" s="55"/>
      <c r="H550" s="55"/>
      <c r="I550" s="55"/>
      <c r="J550" s="55"/>
      <c r="K550" s="176">
        <f t="shared" si="106"/>
        <v>0</v>
      </c>
      <c r="L550" s="120">
        <f t="shared" si="107"/>
        <v>0</v>
      </c>
      <c r="M550" s="120">
        <f t="shared" si="108"/>
        <v>0</v>
      </c>
      <c r="N550" s="120">
        <f t="shared" si="109"/>
        <v>0</v>
      </c>
      <c r="O550" s="120">
        <f t="shared" si="110"/>
        <v>0</v>
      </c>
      <c r="P550" s="177">
        <f t="shared" si="111"/>
        <v>0</v>
      </c>
      <c r="Q550" s="177">
        <f>IF(LEN(B550)&gt;0,2*'OSNOVNA PLAČA'!E544,"")</f>
        <v>0</v>
      </c>
      <c r="R550" s="178"/>
      <c r="AA550" s="157">
        <f>ROW()</f>
        <v>550</v>
      </c>
      <c r="AB550" s="91" t="e">
        <f t="shared" ca="1" si="69"/>
        <v>#N/A</v>
      </c>
      <c r="AC550" s="91" t="e">
        <f t="shared" ca="1" si="70"/>
        <v>#N/A</v>
      </c>
      <c r="AD550" s="92" t="e">
        <f t="shared" ca="1" si="112"/>
        <v>#N/A</v>
      </c>
      <c r="AE550" s="91" t="e">
        <f t="shared" ca="1" si="113"/>
        <v>#N/A</v>
      </c>
      <c r="AF550" s="92" t="e">
        <f t="shared" ca="1" si="114"/>
        <v>#N/A</v>
      </c>
      <c r="AG550" s="91" t="e">
        <f t="shared" ca="1" si="114"/>
        <v>#N/A</v>
      </c>
      <c r="AH550" s="91" t="e">
        <f t="shared" ca="1" si="115"/>
        <v>#N/A</v>
      </c>
      <c r="AI550" s="93" t="e">
        <f t="shared" ca="1" si="116"/>
        <v>#N/A</v>
      </c>
      <c r="AJ550" s="91" t="e">
        <f t="shared" ca="1" si="105"/>
        <v>#N/A</v>
      </c>
      <c r="AK550" s="91" t="e">
        <f t="shared" ca="1" si="104"/>
        <v>#N/A</v>
      </c>
    </row>
    <row r="551" spans="1:37" ht="25.5" customHeight="1" x14ac:dyDescent="0.25">
      <c r="A551" s="51">
        <f>'OSNOVNA PLAČA'!A545</f>
        <v>536</v>
      </c>
      <c r="B551" s="159" t="str">
        <f>IF(LEN('OSNOVNA PLAČA'!B545)&gt;0,'OSNOVNA PLAČA'!B545,"")</f>
        <v>A536</v>
      </c>
      <c r="C551" s="52">
        <f>IF(LEN(B551)&gt;0,'OSNOVNA PLAČA'!C545,"")</f>
        <v>0</v>
      </c>
      <c r="D551" s="54">
        <f>IF(LEN(B551)&gt;0,'OSNOVNA PLAČA'!D545,"")</f>
        <v>0</v>
      </c>
      <c r="E551" s="175">
        <f>IF(LEN(B551)&gt;0,SUM('OBRAČUNANA OSNOVNA PLAČA'!E545:J545),"")</f>
        <v>0</v>
      </c>
      <c r="F551" s="55"/>
      <c r="G551" s="55"/>
      <c r="H551" s="55"/>
      <c r="I551" s="55"/>
      <c r="J551" s="55"/>
      <c r="K551" s="176">
        <f t="shared" si="106"/>
        <v>0</v>
      </c>
      <c r="L551" s="120">
        <f t="shared" si="107"/>
        <v>0</v>
      </c>
      <c r="M551" s="120">
        <f t="shared" si="108"/>
        <v>0</v>
      </c>
      <c r="N551" s="120">
        <f t="shared" si="109"/>
        <v>0</v>
      </c>
      <c r="O551" s="120">
        <f t="shared" si="110"/>
        <v>0</v>
      </c>
      <c r="P551" s="177">
        <f t="shared" si="111"/>
        <v>0</v>
      </c>
      <c r="Q551" s="177">
        <f>IF(LEN(B551)&gt;0,2*'OSNOVNA PLAČA'!E545,"")</f>
        <v>0</v>
      </c>
      <c r="R551" s="178"/>
      <c r="AA551" s="157">
        <f>ROW()</f>
        <v>551</v>
      </c>
      <c r="AB551" s="91" t="e">
        <f t="shared" ca="1" si="69"/>
        <v>#N/A</v>
      </c>
      <c r="AC551" s="91" t="e">
        <f t="shared" ca="1" si="70"/>
        <v>#N/A</v>
      </c>
      <c r="AD551" s="92" t="e">
        <f t="shared" ca="1" si="112"/>
        <v>#N/A</v>
      </c>
      <c r="AE551" s="91" t="e">
        <f t="shared" ca="1" si="113"/>
        <v>#N/A</v>
      </c>
      <c r="AF551" s="92" t="e">
        <f t="shared" ca="1" si="114"/>
        <v>#N/A</v>
      </c>
      <c r="AG551" s="91" t="e">
        <f t="shared" ca="1" si="114"/>
        <v>#N/A</v>
      </c>
      <c r="AH551" s="91" t="e">
        <f t="shared" ca="1" si="115"/>
        <v>#N/A</v>
      </c>
      <c r="AI551" s="93" t="e">
        <f t="shared" ca="1" si="116"/>
        <v>#N/A</v>
      </c>
      <c r="AJ551" s="91" t="e">
        <f t="shared" ca="1" si="105"/>
        <v>#N/A</v>
      </c>
      <c r="AK551" s="91" t="e">
        <f t="shared" ca="1" si="104"/>
        <v>#N/A</v>
      </c>
    </row>
    <row r="552" spans="1:37" ht="25.5" customHeight="1" x14ac:dyDescent="0.25">
      <c r="A552" s="51">
        <f>'OSNOVNA PLAČA'!A546</f>
        <v>537</v>
      </c>
      <c r="B552" s="159" t="str">
        <f>IF(LEN('OSNOVNA PLAČA'!B546)&gt;0,'OSNOVNA PLAČA'!B546,"")</f>
        <v>A537</v>
      </c>
      <c r="C552" s="52">
        <f>IF(LEN(B552)&gt;0,'OSNOVNA PLAČA'!C546,"")</f>
        <v>0</v>
      </c>
      <c r="D552" s="54">
        <f>IF(LEN(B552)&gt;0,'OSNOVNA PLAČA'!D546,"")</f>
        <v>0</v>
      </c>
      <c r="E552" s="175">
        <f>IF(LEN(B552)&gt;0,SUM('OBRAČUNANA OSNOVNA PLAČA'!E546:J546),"")</f>
        <v>0</v>
      </c>
      <c r="F552" s="55"/>
      <c r="G552" s="55"/>
      <c r="H552" s="55"/>
      <c r="I552" s="55"/>
      <c r="J552" s="55"/>
      <c r="K552" s="176">
        <f t="shared" si="106"/>
        <v>0</v>
      </c>
      <c r="L552" s="120">
        <f t="shared" si="107"/>
        <v>0</v>
      </c>
      <c r="M552" s="120">
        <f t="shared" si="108"/>
        <v>0</v>
      </c>
      <c r="N552" s="120">
        <f t="shared" si="109"/>
        <v>0</v>
      </c>
      <c r="O552" s="120">
        <f t="shared" si="110"/>
        <v>0</v>
      </c>
      <c r="P552" s="177">
        <f t="shared" si="111"/>
        <v>0</v>
      </c>
      <c r="Q552" s="177">
        <f>IF(LEN(B552)&gt;0,2*'OSNOVNA PLAČA'!E546,"")</f>
        <v>0</v>
      </c>
      <c r="R552" s="178"/>
      <c r="AA552" s="157">
        <f>ROW()</f>
        <v>552</v>
      </c>
      <c r="AB552" s="91" t="e">
        <f t="shared" ref="AB552:AB806" ca="1" si="117">IF($AN$3=1,0,INDIRECT( "'" &amp; $AN$2 &amp; "'!P" &amp; TEXT($AA552,0)))</f>
        <v>#N/A</v>
      </c>
      <c r="AC552" s="91" t="e">
        <f t="shared" ca="1" si="70"/>
        <v>#N/A</v>
      </c>
      <c r="AD552" s="92" t="e">
        <f t="shared" ca="1" si="112"/>
        <v>#N/A</v>
      </c>
      <c r="AE552" s="91" t="e">
        <f t="shared" ca="1" si="113"/>
        <v>#N/A</v>
      </c>
      <c r="AF552" s="92" t="e">
        <f t="shared" ca="1" si="114"/>
        <v>#N/A</v>
      </c>
      <c r="AG552" s="91" t="e">
        <f t="shared" ca="1" si="114"/>
        <v>#N/A</v>
      </c>
      <c r="AH552" s="91" t="e">
        <f t="shared" ca="1" si="115"/>
        <v>#N/A</v>
      </c>
      <c r="AI552" s="93" t="e">
        <f t="shared" ca="1" si="116"/>
        <v>#N/A</v>
      </c>
      <c r="AJ552" s="91" t="e">
        <f t="shared" ca="1" si="105"/>
        <v>#N/A</v>
      </c>
      <c r="AK552" s="91" t="e">
        <f t="shared" ca="1" si="104"/>
        <v>#N/A</v>
      </c>
    </row>
    <row r="553" spans="1:37" ht="25.5" customHeight="1" x14ac:dyDescent="0.25">
      <c r="A553" s="51">
        <f>'OSNOVNA PLAČA'!A547</f>
        <v>538</v>
      </c>
      <c r="B553" s="159" t="str">
        <f>IF(LEN('OSNOVNA PLAČA'!B547)&gt;0,'OSNOVNA PLAČA'!B547,"")</f>
        <v>A538</v>
      </c>
      <c r="C553" s="52">
        <f>IF(LEN(B553)&gt;0,'OSNOVNA PLAČA'!C547,"")</f>
        <v>0</v>
      </c>
      <c r="D553" s="54">
        <f>IF(LEN(B553)&gt;0,'OSNOVNA PLAČA'!D547,"")</f>
        <v>0</v>
      </c>
      <c r="E553" s="175">
        <f>IF(LEN(B553)&gt;0,SUM('OBRAČUNANA OSNOVNA PLAČA'!E547:J547),"")</f>
        <v>0</v>
      </c>
      <c r="F553" s="55"/>
      <c r="G553" s="55"/>
      <c r="H553" s="55"/>
      <c r="I553" s="55"/>
      <c r="J553" s="55"/>
      <c r="K553" s="176">
        <f t="shared" si="106"/>
        <v>0</v>
      </c>
      <c r="L553" s="120">
        <f t="shared" si="107"/>
        <v>0</v>
      </c>
      <c r="M553" s="120">
        <f t="shared" si="108"/>
        <v>0</v>
      </c>
      <c r="N553" s="120">
        <f t="shared" si="109"/>
        <v>0</v>
      </c>
      <c r="O553" s="120">
        <f t="shared" si="110"/>
        <v>0</v>
      </c>
      <c r="P553" s="177">
        <f t="shared" si="111"/>
        <v>0</v>
      </c>
      <c r="Q553" s="177">
        <f>IF(LEN(B553)&gt;0,2*'OSNOVNA PLAČA'!E547,"")</f>
        <v>0</v>
      </c>
      <c r="R553" s="178"/>
      <c r="AA553" s="157">
        <f>ROW()</f>
        <v>553</v>
      </c>
      <c r="AB553" s="91" t="e">
        <f t="shared" ca="1" si="117"/>
        <v>#N/A</v>
      </c>
      <c r="AC553" s="91" t="e">
        <f t="shared" ca="1" si="70"/>
        <v>#N/A</v>
      </c>
      <c r="AD553" s="92" t="e">
        <f t="shared" ca="1" si="112"/>
        <v>#N/A</v>
      </c>
      <c r="AE553" s="91" t="e">
        <f t="shared" ca="1" si="113"/>
        <v>#N/A</v>
      </c>
      <c r="AF553" s="92" t="e">
        <f t="shared" ca="1" si="114"/>
        <v>#N/A</v>
      </c>
      <c r="AG553" s="91" t="e">
        <f t="shared" ca="1" si="114"/>
        <v>#N/A</v>
      </c>
      <c r="AH553" s="91" t="e">
        <f t="shared" ca="1" si="115"/>
        <v>#N/A</v>
      </c>
      <c r="AI553" s="93" t="e">
        <f t="shared" ca="1" si="116"/>
        <v>#N/A</v>
      </c>
      <c r="AJ553" s="91" t="e">
        <f t="shared" ca="1" si="105"/>
        <v>#N/A</v>
      </c>
      <c r="AK553" s="91" t="e">
        <f t="shared" ca="1" si="104"/>
        <v>#N/A</v>
      </c>
    </row>
    <row r="554" spans="1:37" ht="25.5" customHeight="1" x14ac:dyDescent="0.25">
      <c r="A554" s="51">
        <f>'OSNOVNA PLAČA'!A548</f>
        <v>539</v>
      </c>
      <c r="B554" s="159" t="str">
        <f>IF(LEN('OSNOVNA PLAČA'!B548)&gt;0,'OSNOVNA PLAČA'!B548,"")</f>
        <v>A539</v>
      </c>
      <c r="C554" s="52">
        <f>IF(LEN(B554)&gt;0,'OSNOVNA PLAČA'!C548,"")</f>
        <v>0</v>
      </c>
      <c r="D554" s="54">
        <f>IF(LEN(B554)&gt;0,'OSNOVNA PLAČA'!D548,"")</f>
        <v>0</v>
      </c>
      <c r="E554" s="175">
        <f>IF(LEN(B554)&gt;0,SUM('OBRAČUNANA OSNOVNA PLAČA'!E548:J548),"")</f>
        <v>0</v>
      </c>
      <c r="F554" s="55"/>
      <c r="G554" s="55"/>
      <c r="H554" s="55"/>
      <c r="I554" s="55"/>
      <c r="J554" s="55"/>
      <c r="K554" s="176">
        <f t="shared" si="106"/>
        <v>0</v>
      </c>
      <c r="L554" s="120">
        <f t="shared" si="107"/>
        <v>0</v>
      </c>
      <c r="M554" s="120">
        <f t="shared" si="108"/>
        <v>0</v>
      </c>
      <c r="N554" s="120">
        <f t="shared" si="109"/>
        <v>0</v>
      </c>
      <c r="O554" s="120">
        <f t="shared" si="110"/>
        <v>0</v>
      </c>
      <c r="P554" s="177">
        <f t="shared" si="111"/>
        <v>0</v>
      </c>
      <c r="Q554" s="177">
        <f>IF(LEN(B554)&gt;0,2*'OSNOVNA PLAČA'!E548,"")</f>
        <v>0</v>
      </c>
      <c r="R554" s="178"/>
      <c r="AA554" s="157">
        <f>ROW()</f>
        <v>554</v>
      </c>
      <c r="AB554" s="91" t="e">
        <f t="shared" ca="1" si="117"/>
        <v>#N/A</v>
      </c>
      <c r="AC554" s="91" t="e">
        <f t="shared" ca="1" si="70"/>
        <v>#N/A</v>
      </c>
      <c r="AD554" s="92" t="e">
        <f t="shared" ca="1" si="112"/>
        <v>#N/A</v>
      </c>
      <c r="AE554" s="91" t="e">
        <f t="shared" ca="1" si="113"/>
        <v>#N/A</v>
      </c>
      <c r="AF554" s="92" t="e">
        <f t="shared" ca="1" si="114"/>
        <v>#N/A</v>
      </c>
      <c r="AG554" s="91" t="e">
        <f t="shared" ca="1" si="114"/>
        <v>#N/A</v>
      </c>
      <c r="AH554" s="91" t="e">
        <f t="shared" ca="1" si="115"/>
        <v>#N/A</v>
      </c>
      <c r="AI554" s="93" t="e">
        <f t="shared" ca="1" si="116"/>
        <v>#N/A</v>
      </c>
      <c r="AJ554" s="91" t="e">
        <f t="shared" ca="1" si="105"/>
        <v>#N/A</v>
      </c>
      <c r="AK554" s="91" t="e">
        <f t="shared" ca="1" si="104"/>
        <v>#N/A</v>
      </c>
    </row>
    <row r="555" spans="1:37" ht="25.5" customHeight="1" x14ac:dyDescent="0.25">
      <c r="A555" s="51">
        <f>'OSNOVNA PLAČA'!A549</f>
        <v>540</v>
      </c>
      <c r="B555" s="159" t="str">
        <f>IF(LEN('OSNOVNA PLAČA'!B549)&gt;0,'OSNOVNA PLAČA'!B549,"")</f>
        <v>A540</v>
      </c>
      <c r="C555" s="52">
        <f>IF(LEN(B555)&gt;0,'OSNOVNA PLAČA'!C549,"")</f>
        <v>0</v>
      </c>
      <c r="D555" s="54">
        <f>IF(LEN(B555)&gt;0,'OSNOVNA PLAČA'!D549,"")</f>
        <v>0</v>
      </c>
      <c r="E555" s="175">
        <f>IF(LEN(B555)&gt;0,SUM('OBRAČUNANA OSNOVNA PLAČA'!E549:J549),"")</f>
        <v>0</v>
      </c>
      <c r="F555" s="55"/>
      <c r="G555" s="55"/>
      <c r="H555" s="55"/>
      <c r="I555" s="55"/>
      <c r="J555" s="55"/>
      <c r="K555" s="176">
        <f t="shared" si="106"/>
        <v>0</v>
      </c>
      <c r="L555" s="120">
        <f t="shared" si="107"/>
        <v>0</v>
      </c>
      <c r="M555" s="120">
        <f t="shared" si="108"/>
        <v>0</v>
      </c>
      <c r="N555" s="120">
        <f t="shared" si="109"/>
        <v>0</v>
      </c>
      <c r="O555" s="120">
        <f t="shared" si="110"/>
        <v>0</v>
      </c>
      <c r="P555" s="177">
        <f t="shared" si="111"/>
        <v>0</v>
      </c>
      <c r="Q555" s="177">
        <f>IF(LEN(B555)&gt;0,2*'OSNOVNA PLAČA'!E549,"")</f>
        <v>0</v>
      </c>
      <c r="R555" s="178"/>
      <c r="AA555" s="157">
        <f>ROW()</f>
        <v>555</v>
      </c>
      <c r="AB555" s="91" t="e">
        <f t="shared" ca="1" si="117"/>
        <v>#N/A</v>
      </c>
      <c r="AC555" s="91" t="e">
        <f t="shared" ca="1" si="70"/>
        <v>#N/A</v>
      </c>
      <c r="AD555" s="92" t="e">
        <f t="shared" ca="1" si="112"/>
        <v>#N/A</v>
      </c>
      <c r="AE555" s="91" t="e">
        <f t="shared" ca="1" si="113"/>
        <v>#N/A</v>
      </c>
      <c r="AF555" s="92" t="e">
        <f t="shared" ca="1" si="114"/>
        <v>#N/A</v>
      </c>
      <c r="AG555" s="91" t="e">
        <f t="shared" ca="1" si="114"/>
        <v>#N/A</v>
      </c>
      <c r="AH555" s="91" t="e">
        <f t="shared" ca="1" si="115"/>
        <v>#N/A</v>
      </c>
      <c r="AI555" s="93" t="e">
        <f t="shared" ca="1" si="116"/>
        <v>#N/A</v>
      </c>
      <c r="AJ555" s="91" t="e">
        <f t="shared" ca="1" si="105"/>
        <v>#N/A</v>
      </c>
      <c r="AK555" s="91" t="e">
        <f t="shared" ca="1" si="104"/>
        <v>#N/A</v>
      </c>
    </row>
    <row r="556" spans="1:37" ht="25.5" customHeight="1" x14ac:dyDescent="0.25">
      <c r="A556" s="51">
        <f>'OSNOVNA PLAČA'!A550</f>
        <v>541</v>
      </c>
      <c r="B556" s="159" t="str">
        <f>IF(LEN('OSNOVNA PLAČA'!B550)&gt;0,'OSNOVNA PLAČA'!B550,"")</f>
        <v>A541</v>
      </c>
      <c r="C556" s="52">
        <f>IF(LEN(B556)&gt;0,'OSNOVNA PLAČA'!C550,"")</f>
        <v>0</v>
      </c>
      <c r="D556" s="54">
        <f>IF(LEN(B556)&gt;0,'OSNOVNA PLAČA'!D550,"")</f>
        <v>0</v>
      </c>
      <c r="E556" s="175">
        <f>IF(LEN(B556)&gt;0,SUM('OBRAČUNANA OSNOVNA PLAČA'!E550:J550),"")</f>
        <v>0</v>
      </c>
      <c r="F556" s="55"/>
      <c r="G556" s="55"/>
      <c r="H556" s="55"/>
      <c r="I556" s="55"/>
      <c r="J556" s="55"/>
      <c r="K556" s="176">
        <f t="shared" si="106"/>
        <v>0</v>
      </c>
      <c r="L556" s="120">
        <f t="shared" si="107"/>
        <v>0</v>
      </c>
      <c r="M556" s="120">
        <f t="shared" si="108"/>
        <v>0</v>
      </c>
      <c r="N556" s="120">
        <f t="shared" si="109"/>
        <v>0</v>
      </c>
      <c r="O556" s="120">
        <f t="shared" si="110"/>
        <v>0</v>
      </c>
      <c r="P556" s="177">
        <f t="shared" si="111"/>
        <v>0</v>
      </c>
      <c r="Q556" s="177">
        <f>IF(LEN(B556)&gt;0,2*'OSNOVNA PLAČA'!E550,"")</f>
        <v>0</v>
      </c>
      <c r="R556" s="178"/>
      <c r="AA556" s="157">
        <f>ROW()</f>
        <v>556</v>
      </c>
      <c r="AB556" s="91" t="e">
        <f t="shared" ca="1" si="117"/>
        <v>#N/A</v>
      </c>
      <c r="AC556" s="91" t="e">
        <f t="shared" ca="1" si="70"/>
        <v>#N/A</v>
      </c>
      <c r="AD556" s="92" t="e">
        <f t="shared" ca="1" si="112"/>
        <v>#N/A</v>
      </c>
      <c r="AE556" s="91" t="e">
        <f t="shared" ca="1" si="113"/>
        <v>#N/A</v>
      </c>
      <c r="AF556" s="92" t="e">
        <f t="shared" ca="1" si="114"/>
        <v>#N/A</v>
      </c>
      <c r="AG556" s="91" t="e">
        <f t="shared" ca="1" si="114"/>
        <v>#N/A</v>
      </c>
      <c r="AH556" s="91" t="e">
        <f t="shared" ca="1" si="115"/>
        <v>#N/A</v>
      </c>
      <c r="AI556" s="93" t="e">
        <f t="shared" ca="1" si="116"/>
        <v>#N/A</v>
      </c>
      <c r="AJ556" s="91" t="e">
        <f t="shared" ca="1" si="105"/>
        <v>#N/A</v>
      </c>
      <c r="AK556" s="91" t="e">
        <f t="shared" ca="1" si="104"/>
        <v>#N/A</v>
      </c>
    </row>
    <row r="557" spans="1:37" ht="25.5" customHeight="1" x14ac:dyDescent="0.25">
      <c r="A557" s="51">
        <f>'OSNOVNA PLAČA'!A551</f>
        <v>542</v>
      </c>
      <c r="B557" s="159" t="str">
        <f>IF(LEN('OSNOVNA PLAČA'!B551)&gt;0,'OSNOVNA PLAČA'!B551,"")</f>
        <v>A542</v>
      </c>
      <c r="C557" s="52">
        <f>IF(LEN(B557)&gt;0,'OSNOVNA PLAČA'!C551,"")</f>
        <v>0</v>
      </c>
      <c r="D557" s="54">
        <f>IF(LEN(B557)&gt;0,'OSNOVNA PLAČA'!D551,"")</f>
        <v>0</v>
      </c>
      <c r="E557" s="175">
        <f>IF(LEN(B557)&gt;0,SUM('OBRAČUNANA OSNOVNA PLAČA'!E551:J551),"")</f>
        <v>0</v>
      </c>
      <c r="F557" s="55"/>
      <c r="G557" s="55"/>
      <c r="H557" s="55"/>
      <c r="I557" s="55"/>
      <c r="J557" s="55"/>
      <c r="K557" s="176">
        <f t="shared" si="106"/>
        <v>0</v>
      </c>
      <c r="L557" s="120">
        <f t="shared" si="107"/>
        <v>0</v>
      </c>
      <c r="M557" s="120">
        <f t="shared" si="108"/>
        <v>0</v>
      </c>
      <c r="N557" s="120">
        <f t="shared" si="109"/>
        <v>0</v>
      </c>
      <c r="O557" s="120">
        <f t="shared" si="110"/>
        <v>0</v>
      </c>
      <c r="P557" s="177">
        <f t="shared" si="111"/>
        <v>0</v>
      </c>
      <c r="Q557" s="177">
        <f>IF(LEN(B557)&gt;0,2*'OSNOVNA PLAČA'!E551,"")</f>
        <v>0</v>
      </c>
      <c r="R557" s="178"/>
      <c r="AA557" s="157">
        <f>ROW()</f>
        <v>557</v>
      </c>
      <c r="AB557" s="91" t="e">
        <f t="shared" ca="1" si="117"/>
        <v>#N/A</v>
      </c>
      <c r="AC557" s="91" t="e">
        <f t="shared" ca="1" si="70"/>
        <v>#N/A</v>
      </c>
      <c r="AD557" s="92" t="e">
        <f t="shared" ca="1" si="112"/>
        <v>#N/A</v>
      </c>
      <c r="AE557" s="91" t="e">
        <f t="shared" ca="1" si="113"/>
        <v>#N/A</v>
      </c>
      <c r="AF557" s="92" t="e">
        <f t="shared" ca="1" si="114"/>
        <v>#N/A</v>
      </c>
      <c r="AG557" s="91" t="e">
        <f t="shared" ca="1" si="114"/>
        <v>#N/A</v>
      </c>
      <c r="AH557" s="91" t="e">
        <f t="shared" ca="1" si="115"/>
        <v>#N/A</v>
      </c>
      <c r="AI557" s="93" t="e">
        <f t="shared" ca="1" si="116"/>
        <v>#N/A</v>
      </c>
      <c r="AJ557" s="91" t="e">
        <f t="shared" ca="1" si="105"/>
        <v>#N/A</v>
      </c>
      <c r="AK557" s="91" t="e">
        <f t="shared" ca="1" si="104"/>
        <v>#N/A</v>
      </c>
    </row>
    <row r="558" spans="1:37" ht="25.5" customHeight="1" x14ac:dyDescent="0.25">
      <c r="A558" s="51">
        <f>'OSNOVNA PLAČA'!A552</f>
        <v>543</v>
      </c>
      <c r="B558" s="159" t="str">
        <f>IF(LEN('OSNOVNA PLAČA'!B552)&gt;0,'OSNOVNA PLAČA'!B552,"")</f>
        <v>A543</v>
      </c>
      <c r="C558" s="52">
        <f>IF(LEN(B558)&gt;0,'OSNOVNA PLAČA'!C552,"")</f>
        <v>0</v>
      </c>
      <c r="D558" s="54">
        <f>IF(LEN(B558)&gt;0,'OSNOVNA PLAČA'!D552,"")</f>
        <v>0</v>
      </c>
      <c r="E558" s="175">
        <f>IF(LEN(B558)&gt;0,SUM('OBRAČUNANA OSNOVNA PLAČA'!E552:J552),"")</f>
        <v>0</v>
      </c>
      <c r="F558" s="55"/>
      <c r="G558" s="55"/>
      <c r="H558" s="55"/>
      <c r="I558" s="55"/>
      <c r="J558" s="55"/>
      <c r="K558" s="176">
        <f t="shared" si="106"/>
        <v>0</v>
      </c>
      <c r="L558" s="120">
        <f t="shared" si="107"/>
        <v>0</v>
      </c>
      <c r="M558" s="120">
        <f t="shared" si="108"/>
        <v>0</v>
      </c>
      <c r="N558" s="120">
        <f t="shared" si="109"/>
        <v>0</v>
      </c>
      <c r="O558" s="120">
        <f t="shared" si="110"/>
        <v>0</v>
      </c>
      <c r="P558" s="177">
        <f t="shared" si="111"/>
        <v>0</v>
      </c>
      <c r="Q558" s="177">
        <f>IF(LEN(B558)&gt;0,2*'OSNOVNA PLAČA'!E552,"")</f>
        <v>0</v>
      </c>
      <c r="R558" s="178"/>
      <c r="AA558" s="157">
        <f>ROW()</f>
        <v>558</v>
      </c>
      <c r="AB558" s="91" t="e">
        <f t="shared" ca="1" si="117"/>
        <v>#N/A</v>
      </c>
      <c r="AC558" s="91" t="e">
        <f t="shared" ca="1" si="70"/>
        <v>#N/A</v>
      </c>
      <c r="AD558" s="92" t="e">
        <f t="shared" ca="1" si="112"/>
        <v>#N/A</v>
      </c>
      <c r="AE558" s="91" t="e">
        <f t="shared" ca="1" si="113"/>
        <v>#N/A</v>
      </c>
      <c r="AF558" s="92" t="e">
        <f t="shared" ca="1" si="114"/>
        <v>#N/A</v>
      </c>
      <c r="AG558" s="91" t="e">
        <f t="shared" ca="1" si="114"/>
        <v>#N/A</v>
      </c>
      <c r="AH558" s="91" t="e">
        <f t="shared" ca="1" si="115"/>
        <v>#N/A</v>
      </c>
      <c r="AI558" s="93" t="e">
        <f t="shared" ca="1" si="116"/>
        <v>#N/A</v>
      </c>
      <c r="AJ558" s="91" t="e">
        <f t="shared" ca="1" si="105"/>
        <v>#N/A</v>
      </c>
      <c r="AK558" s="91" t="e">
        <f t="shared" ca="1" si="104"/>
        <v>#N/A</v>
      </c>
    </row>
    <row r="559" spans="1:37" ht="25.5" customHeight="1" x14ac:dyDescent="0.25">
      <c r="A559" s="51">
        <f>'OSNOVNA PLAČA'!A553</f>
        <v>544</v>
      </c>
      <c r="B559" s="159" t="str">
        <f>IF(LEN('OSNOVNA PLAČA'!B553)&gt;0,'OSNOVNA PLAČA'!B553,"")</f>
        <v>A544</v>
      </c>
      <c r="C559" s="52">
        <f>IF(LEN(B559)&gt;0,'OSNOVNA PLAČA'!C553,"")</f>
        <v>0</v>
      </c>
      <c r="D559" s="54">
        <f>IF(LEN(B559)&gt;0,'OSNOVNA PLAČA'!D553,"")</f>
        <v>0</v>
      </c>
      <c r="E559" s="175">
        <f>IF(LEN(B559)&gt;0,SUM('OBRAČUNANA OSNOVNA PLAČA'!E553:J553),"")</f>
        <v>0</v>
      </c>
      <c r="F559" s="55"/>
      <c r="G559" s="55"/>
      <c r="H559" s="55"/>
      <c r="I559" s="55"/>
      <c r="J559" s="55"/>
      <c r="K559" s="176">
        <f t="shared" si="106"/>
        <v>0</v>
      </c>
      <c r="L559" s="120">
        <f t="shared" si="107"/>
        <v>0</v>
      </c>
      <c r="M559" s="120">
        <f t="shared" si="108"/>
        <v>0</v>
      </c>
      <c r="N559" s="120">
        <f t="shared" si="109"/>
        <v>0</v>
      </c>
      <c r="O559" s="120">
        <f t="shared" si="110"/>
        <v>0</v>
      </c>
      <c r="P559" s="177">
        <f t="shared" si="111"/>
        <v>0</v>
      </c>
      <c r="Q559" s="177">
        <f>IF(LEN(B559)&gt;0,2*'OSNOVNA PLAČA'!E553,"")</f>
        <v>0</v>
      </c>
      <c r="R559" s="178"/>
      <c r="AA559" s="157">
        <f>ROW()</f>
        <v>559</v>
      </c>
      <c r="AB559" s="91" t="e">
        <f t="shared" ca="1" si="117"/>
        <v>#N/A</v>
      </c>
      <c r="AC559" s="91" t="e">
        <f t="shared" ca="1" si="70"/>
        <v>#N/A</v>
      </c>
      <c r="AD559" s="92" t="e">
        <f t="shared" ca="1" si="112"/>
        <v>#N/A</v>
      </c>
      <c r="AE559" s="91" t="e">
        <f t="shared" ca="1" si="113"/>
        <v>#N/A</v>
      </c>
      <c r="AF559" s="92" t="e">
        <f t="shared" ca="1" si="114"/>
        <v>#N/A</v>
      </c>
      <c r="AG559" s="91" t="e">
        <f t="shared" ca="1" si="114"/>
        <v>#N/A</v>
      </c>
      <c r="AH559" s="91" t="e">
        <f t="shared" ca="1" si="115"/>
        <v>#N/A</v>
      </c>
      <c r="AI559" s="93" t="e">
        <f t="shared" ca="1" si="116"/>
        <v>#N/A</v>
      </c>
      <c r="AJ559" s="91" t="e">
        <f t="shared" ca="1" si="105"/>
        <v>#N/A</v>
      </c>
      <c r="AK559" s="91" t="e">
        <f t="shared" ca="1" si="104"/>
        <v>#N/A</v>
      </c>
    </row>
    <row r="560" spans="1:37" ht="25.5" customHeight="1" x14ac:dyDescent="0.25">
      <c r="A560" s="51">
        <f>'OSNOVNA PLAČA'!A554</f>
        <v>545</v>
      </c>
      <c r="B560" s="159" t="str">
        <f>IF(LEN('OSNOVNA PLAČA'!B554)&gt;0,'OSNOVNA PLAČA'!B554,"")</f>
        <v>A545</v>
      </c>
      <c r="C560" s="52">
        <f>IF(LEN(B560)&gt;0,'OSNOVNA PLAČA'!C554,"")</f>
        <v>0</v>
      </c>
      <c r="D560" s="54">
        <f>IF(LEN(B560)&gt;0,'OSNOVNA PLAČA'!D554,"")</f>
        <v>0</v>
      </c>
      <c r="E560" s="175">
        <f>IF(LEN(B560)&gt;0,SUM('OBRAČUNANA OSNOVNA PLAČA'!E554:J554),"")</f>
        <v>0</v>
      </c>
      <c r="F560" s="55"/>
      <c r="G560" s="55"/>
      <c r="H560" s="55"/>
      <c r="I560" s="55"/>
      <c r="J560" s="55"/>
      <c r="K560" s="176">
        <f t="shared" si="106"/>
        <v>0</v>
      </c>
      <c r="L560" s="120">
        <f t="shared" si="107"/>
        <v>0</v>
      </c>
      <c r="M560" s="120">
        <f t="shared" si="108"/>
        <v>0</v>
      </c>
      <c r="N560" s="120">
        <f t="shared" si="109"/>
        <v>0</v>
      </c>
      <c r="O560" s="120">
        <f t="shared" si="110"/>
        <v>0</v>
      </c>
      <c r="P560" s="177">
        <f t="shared" si="111"/>
        <v>0</v>
      </c>
      <c r="Q560" s="177">
        <f>IF(LEN(B560)&gt;0,2*'OSNOVNA PLAČA'!E554,"")</f>
        <v>0</v>
      </c>
      <c r="R560" s="178"/>
      <c r="AA560" s="157">
        <f>ROW()</f>
        <v>560</v>
      </c>
      <c r="AB560" s="91" t="e">
        <f t="shared" ca="1" si="117"/>
        <v>#N/A</v>
      </c>
      <c r="AC560" s="91" t="e">
        <f t="shared" ca="1" si="70"/>
        <v>#N/A</v>
      </c>
      <c r="AD560" s="92" t="e">
        <f t="shared" ca="1" si="112"/>
        <v>#N/A</v>
      </c>
      <c r="AE560" s="91" t="e">
        <f t="shared" ca="1" si="113"/>
        <v>#N/A</v>
      </c>
      <c r="AF560" s="92" t="e">
        <f t="shared" ca="1" si="114"/>
        <v>#N/A</v>
      </c>
      <c r="AG560" s="91" t="e">
        <f t="shared" ca="1" si="114"/>
        <v>#N/A</v>
      </c>
      <c r="AH560" s="91" t="e">
        <f t="shared" ca="1" si="115"/>
        <v>#N/A</v>
      </c>
      <c r="AI560" s="93" t="e">
        <f t="shared" ca="1" si="116"/>
        <v>#N/A</v>
      </c>
      <c r="AJ560" s="91" t="e">
        <f t="shared" ca="1" si="105"/>
        <v>#N/A</v>
      </c>
      <c r="AK560" s="91" t="e">
        <f t="shared" ca="1" si="104"/>
        <v>#N/A</v>
      </c>
    </row>
    <row r="561" spans="1:37" ht="25.5" customHeight="1" x14ac:dyDescent="0.25">
      <c r="A561" s="51">
        <f>'OSNOVNA PLAČA'!A555</f>
        <v>546</v>
      </c>
      <c r="B561" s="159" t="str">
        <f>IF(LEN('OSNOVNA PLAČA'!B555)&gt;0,'OSNOVNA PLAČA'!B555,"")</f>
        <v>A546</v>
      </c>
      <c r="C561" s="52">
        <f>IF(LEN(B561)&gt;0,'OSNOVNA PLAČA'!C555,"")</f>
        <v>0</v>
      </c>
      <c r="D561" s="54">
        <f>IF(LEN(B561)&gt;0,'OSNOVNA PLAČA'!D555,"")</f>
        <v>0</v>
      </c>
      <c r="E561" s="175">
        <f>IF(LEN(B561)&gt;0,SUM('OBRAČUNANA OSNOVNA PLAČA'!E555:J555),"")</f>
        <v>0</v>
      </c>
      <c r="F561" s="55"/>
      <c r="G561" s="55"/>
      <c r="H561" s="55"/>
      <c r="I561" s="55"/>
      <c r="J561" s="55"/>
      <c r="K561" s="176">
        <f t="shared" si="106"/>
        <v>0</v>
      </c>
      <c r="L561" s="120">
        <f t="shared" si="107"/>
        <v>0</v>
      </c>
      <c r="M561" s="120">
        <f t="shared" si="108"/>
        <v>0</v>
      </c>
      <c r="N561" s="120">
        <f t="shared" si="109"/>
        <v>0</v>
      </c>
      <c r="O561" s="120">
        <f t="shared" si="110"/>
        <v>0</v>
      </c>
      <c r="P561" s="177">
        <f t="shared" si="111"/>
        <v>0</v>
      </c>
      <c r="Q561" s="177">
        <f>IF(LEN(B561)&gt;0,2*'OSNOVNA PLAČA'!E555,"")</f>
        <v>0</v>
      </c>
      <c r="R561" s="178"/>
      <c r="AA561" s="157">
        <f>ROW()</f>
        <v>561</v>
      </c>
      <c r="AB561" s="91" t="e">
        <f t="shared" ca="1" si="117"/>
        <v>#N/A</v>
      </c>
      <c r="AC561" s="91" t="e">
        <f t="shared" ca="1" si="70"/>
        <v>#N/A</v>
      </c>
      <c r="AD561" s="92" t="e">
        <f t="shared" ca="1" si="112"/>
        <v>#N/A</v>
      </c>
      <c r="AE561" s="91" t="e">
        <f t="shared" ca="1" si="113"/>
        <v>#N/A</v>
      </c>
      <c r="AF561" s="92" t="e">
        <f t="shared" ca="1" si="114"/>
        <v>#N/A</v>
      </c>
      <c r="AG561" s="91" t="e">
        <f t="shared" ca="1" si="114"/>
        <v>#N/A</v>
      </c>
      <c r="AH561" s="91" t="e">
        <f t="shared" ca="1" si="115"/>
        <v>#N/A</v>
      </c>
      <c r="AI561" s="93" t="e">
        <f t="shared" ca="1" si="116"/>
        <v>#N/A</v>
      </c>
      <c r="AJ561" s="91" t="e">
        <f t="shared" ca="1" si="105"/>
        <v>#N/A</v>
      </c>
      <c r="AK561" s="91" t="e">
        <f t="shared" ca="1" si="104"/>
        <v>#N/A</v>
      </c>
    </row>
    <row r="562" spans="1:37" ht="25.5" customHeight="1" x14ac:dyDescent="0.25">
      <c r="A562" s="51">
        <f>'OSNOVNA PLAČA'!A556</f>
        <v>547</v>
      </c>
      <c r="B562" s="159" t="str">
        <f>IF(LEN('OSNOVNA PLAČA'!B556)&gt;0,'OSNOVNA PLAČA'!B556,"")</f>
        <v>A547</v>
      </c>
      <c r="C562" s="52">
        <f>IF(LEN(B562)&gt;0,'OSNOVNA PLAČA'!C556,"")</f>
        <v>0</v>
      </c>
      <c r="D562" s="54">
        <f>IF(LEN(B562)&gt;0,'OSNOVNA PLAČA'!D556,"")</f>
        <v>0</v>
      </c>
      <c r="E562" s="175">
        <f>IF(LEN(B562)&gt;0,SUM('OBRAČUNANA OSNOVNA PLAČA'!E556:J556),"")</f>
        <v>0</v>
      </c>
      <c r="F562" s="55"/>
      <c r="G562" s="55"/>
      <c r="H562" s="55"/>
      <c r="I562" s="55"/>
      <c r="J562" s="55"/>
      <c r="K562" s="176">
        <f t="shared" si="106"/>
        <v>0</v>
      </c>
      <c r="L562" s="120">
        <f t="shared" si="107"/>
        <v>0</v>
      </c>
      <c r="M562" s="120">
        <f t="shared" si="108"/>
        <v>0</v>
      </c>
      <c r="N562" s="120">
        <f t="shared" si="109"/>
        <v>0</v>
      </c>
      <c r="O562" s="120">
        <f t="shared" si="110"/>
        <v>0</v>
      </c>
      <c r="P562" s="177">
        <f t="shared" si="111"/>
        <v>0</v>
      </c>
      <c r="Q562" s="177">
        <f>IF(LEN(B562)&gt;0,2*'OSNOVNA PLAČA'!E556,"")</f>
        <v>0</v>
      </c>
      <c r="R562" s="178"/>
      <c r="AA562" s="157">
        <f>ROW()</f>
        <v>562</v>
      </c>
      <c r="AB562" s="91" t="e">
        <f t="shared" ca="1" si="117"/>
        <v>#N/A</v>
      </c>
      <c r="AC562" s="91" t="e">
        <f t="shared" ca="1" si="70"/>
        <v>#N/A</v>
      </c>
      <c r="AD562" s="92" t="e">
        <f t="shared" ca="1" si="112"/>
        <v>#N/A</v>
      </c>
      <c r="AE562" s="91" t="e">
        <f t="shared" ca="1" si="113"/>
        <v>#N/A</v>
      </c>
      <c r="AF562" s="92" t="e">
        <f t="shared" ca="1" si="114"/>
        <v>#N/A</v>
      </c>
      <c r="AG562" s="91" t="e">
        <f t="shared" ca="1" si="114"/>
        <v>#N/A</v>
      </c>
      <c r="AH562" s="91" t="e">
        <f t="shared" ca="1" si="115"/>
        <v>#N/A</v>
      </c>
      <c r="AI562" s="93" t="e">
        <f t="shared" ca="1" si="116"/>
        <v>#N/A</v>
      </c>
      <c r="AJ562" s="91" t="e">
        <f t="shared" ca="1" si="105"/>
        <v>#N/A</v>
      </c>
      <c r="AK562" s="91" t="e">
        <f t="shared" ca="1" si="104"/>
        <v>#N/A</v>
      </c>
    </row>
    <row r="563" spans="1:37" ht="25.5" customHeight="1" x14ac:dyDescent="0.25">
      <c r="A563" s="51">
        <f>'OSNOVNA PLAČA'!A557</f>
        <v>548</v>
      </c>
      <c r="B563" s="159" t="str">
        <f>IF(LEN('OSNOVNA PLAČA'!B557)&gt;0,'OSNOVNA PLAČA'!B557,"")</f>
        <v>A548</v>
      </c>
      <c r="C563" s="52">
        <f>IF(LEN(B563)&gt;0,'OSNOVNA PLAČA'!C557,"")</f>
        <v>0</v>
      </c>
      <c r="D563" s="54">
        <f>IF(LEN(B563)&gt;0,'OSNOVNA PLAČA'!D557,"")</f>
        <v>0</v>
      </c>
      <c r="E563" s="175">
        <f>IF(LEN(B563)&gt;0,SUM('OBRAČUNANA OSNOVNA PLAČA'!E557:J557),"")</f>
        <v>0</v>
      </c>
      <c r="F563" s="55"/>
      <c r="G563" s="55"/>
      <c r="H563" s="55"/>
      <c r="I563" s="55"/>
      <c r="J563" s="55"/>
      <c r="K563" s="176">
        <f t="shared" si="106"/>
        <v>0</v>
      </c>
      <c r="L563" s="120">
        <f t="shared" si="107"/>
        <v>0</v>
      </c>
      <c r="M563" s="120">
        <f t="shared" si="108"/>
        <v>0</v>
      </c>
      <c r="N563" s="120">
        <f t="shared" si="109"/>
        <v>0</v>
      </c>
      <c r="O563" s="120">
        <f t="shared" si="110"/>
        <v>0</v>
      </c>
      <c r="P563" s="177">
        <f t="shared" si="111"/>
        <v>0</v>
      </c>
      <c r="Q563" s="177">
        <f>IF(LEN(B563)&gt;0,2*'OSNOVNA PLAČA'!E557,"")</f>
        <v>0</v>
      </c>
      <c r="R563" s="178"/>
      <c r="AA563" s="157">
        <f>ROW()</f>
        <v>563</v>
      </c>
      <c r="AB563" s="91" t="e">
        <f t="shared" ca="1" si="117"/>
        <v>#N/A</v>
      </c>
      <c r="AC563" s="91" t="e">
        <f t="shared" ca="1" si="70"/>
        <v>#N/A</v>
      </c>
      <c r="AD563" s="92" t="e">
        <f t="shared" ca="1" si="112"/>
        <v>#N/A</v>
      </c>
      <c r="AE563" s="91" t="e">
        <f t="shared" ca="1" si="113"/>
        <v>#N/A</v>
      </c>
      <c r="AF563" s="92" t="e">
        <f t="shared" ca="1" si="114"/>
        <v>#N/A</v>
      </c>
      <c r="AG563" s="91" t="e">
        <f t="shared" ca="1" si="114"/>
        <v>#N/A</v>
      </c>
      <c r="AH563" s="91" t="e">
        <f t="shared" ca="1" si="115"/>
        <v>#N/A</v>
      </c>
      <c r="AI563" s="93" t="e">
        <f t="shared" ca="1" si="116"/>
        <v>#N/A</v>
      </c>
      <c r="AJ563" s="91" t="e">
        <f t="shared" ca="1" si="105"/>
        <v>#N/A</v>
      </c>
      <c r="AK563" s="91" t="e">
        <f t="shared" ca="1" si="104"/>
        <v>#N/A</v>
      </c>
    </row>
    <row r="564" spans="1:37" ht="25.5" customHeight="1" x14ac:dyDescent="0.25">
      <c r="A564" s="51">
        <f>'OSNOVNA PLAČA'!A558</f>
        <v>549</v>
      </c>
      <c r="B564" s="159" t="str">
        <f>IF(LEN('OSNOVNA PLAČA'!B558)&gt;0,'OSNOVNA PLAČA'!B558,"")</f>
        <v>A549</v>
      </c>
      <c r="C564" s="52">
        <f>IF(LEN(B564)&gt;0,'OSNOVNA PLAČA'!C558,"")</f>
        <v>0</v>
      </c>
      <c r="D564" s="54">
        <f>IF(LEN(B564)&gt;0,'OSNOVNA PLAČA'!D558,"")</f>
        <v>0</v>
      </c>
      <c r="E564" s="175">
        <f>IF(LEN(B564)&gt;0,SUM('OBRAČUNANA OSNOVNA PLAČA'!E558:J558),"")</f>
        <v>0</v>
      </c>
      <c r="F564" s="55"/>
      <c r="G564" s="55"/>
      <c r="H564" s="55"/>
      <c r="I564" s="55"/>
      <c r="J564" s="55"/>
      <c r="K564" s="176">
        <f t="shared" si="106"/>
        <v>0</v>
      </c>
      <c r="L564" s="120">
        <f t="shared" si="107"/>
        <v>0</v>
      </c>
      <c r="M564" s="120">
        <f t="shared" si="108"/>
        <v>0</v>
      </c>
      <c r="N564" s="120">
        <f t="shared" si="109"/>
        <v>0</v>
      </c>
      <c r="O564" s="120">
        <f t="shared" si="110"/>
        <v>0</v>
      </c>
      <c r="P564" s="177">
        <f t="shared" si="111"/>
        <v>0</v>
      </c>
      <c r="Q564" s="177">
        <f>IF(LEN(B564)&gt;0,2*'OSNOVNA PLAČA'!E558,"")</f>
        <v>0</v>
      </c>
      <c r="R564" s="178"/>
      <c r="AA564" s="157">
        <f>ROW()</f>
        <v>564</v>
      </c>
      <c r="AB564" s="91" t="e">
        <f t="shared" ca="1" si="117"/>
        <v>#N/A</v>
      </c>
      <c r="AC564" s="91" t="e">
        <f t="shared" ca="1" si="70"/>
        <v>#N/A</v>
      </c>
      <c r="AD564" s="92" t="e">
        <f t="shared" ca="1" si="112"/>
        <v>#N/A</v>
      </c>
      <c r="AE564" s="91" t="e">
        <f t="shared" ca="1" si="113"/>
        <v>#N/A</v>
      </c>
      <c r="AF564" s="92" t="e">
        <f t="shared" ca="1" si="114"/>
        <v>#N/A</v>
      </c>
      <c r="AG564" s="91" t="e">
        <f t="shared" ca="1" si="114"/>
        <v>#N/A</v>
      </c>
      <c r="AH564" s="91" t="e">
        <f t="shared" ca="1" si="115"/>
        <v>#N/A</v>
      </c>
      <c r="AI564" s="93" t="e">
        <f t="shared" ca="1" si="116"/>
        <v>#N/A</v>
      </c>
      <c r="AJ564" s="91" t="e">
        <f t="shared" ca="1" si="105"/>
        <v>#N/A</v>
      </c>
      <c r="AK564" s="91" t="e">
        <f t="shared" ca="1" si="104"/>
        <v>#N/A</v>
      </c>
    </row>
    <row r="565" spans="1:37" ht="25.5" customHeight="1" x14ac:dyDescent="0.25">
      <c r="A565" s="51">
        <f>'OSNOVNA PLAČA'!A559</f>
        <v>550</v>
      </c>
      <c r="B565" s="159" t="str">
        <f>IF(LEN('OSNOVNA PLAČA'!B559)&gt;0,'OSNOVNA PLAČA'!B559,"")</f>
        <v>A550</v>
      </c>
      <c r="C565" s="52">
        <f>IF(LEN(B565)&gt;0,'OSNOVNA PLAČA'!C559,"")</f>
        <v>0</v>
      </c>
      <c r="D565" s="54">
        <f>IF(LEN(B565)&gt;0,'OSNOVNA PLAČA'!D559,"")</f>
        <v>0</v>
      </c>
      <c r="E565" s="175">
        <f>IF(LEN(B565)&gt;0,SUM('OBRAČUNANA OSNOVNA PLAČA'!E559:J559),"")</f>
        <v>0</v>
      </c>
      <c r="F565" s="55"/>
      <c r="G565" s="55"/>
      <c r="H565" s="55"/>
      <c r="I565" s="55"/>
      <c r="J565" s="55"/>
      <c r="K565" s="176">
        <f t="shared" si="106"/>
        <v>0</v>
      </c>
      <c r="L565" s="120">
        <f t="shared" si="107"/>
        <v>0</v>
      </c>
      <c r="M565" s="120">
        <f t="shared" si="108"/>
        <v>0</v>
      </c>
      <c r="N565" s="120">
        <f t="shared" si="109"/>
        <v>0</v>
      </c>
      <c r="O565" s="120">
        <f t="shared" si="110"/>
        <v>0</v>
      </c>
      <c r="P565" s="177">
        <f t="shared" si="111"/>
        <v>0</v>
      </c>
      <c r="Q565" s="177">
        <f>IF(LEN(B565)&gt;0,2*'OSNOVNA PLAČA'!E559,"")</f>
        <v>0</v>
      </c>
      <c r="R565" s="178"/>
      <c r="AA565" s="157">
        <f>ROW()</f>
        <v>565</v>
      </c>
      <c r="AB565" s="91" t="e">
        <f t="shared" ca="1" si="117"/>
        <v>#N/A</v>
      </c>
      <c r="AC565" s="91" t="e">
        <f t="shared" ca="1" si="70"/>
        <v>#N/A</v>
      </c>
      <c r="AD565" s="92" t="e">
        <f t="shared" ca="1" si="112"/>
        <v>#N/A</v>
      </c>
      <c r="AE565" s="91" t="e">
        <f t="shared" ca="1" si="113"/>
        <v>#N/A</v>
      </c>
      <c r="AF565" s="92" t="e">
        <f t="shared" ca="1" si="114"/>
        <v>#N/A</v>
      </c>
      <c r="AG565" s="91" t="e">
        <f t="shared" ca="1" si="114"/>
        <v>#N/A</v>
      </c>
      <c r="AH565" s="91" t="e">
        <f t="shared" ca="1" si="115"/>
        <v>#N/A</v>
      </c>
      <c r="AI565" s="93" t="e">
        <f t="shared" ca="1" si="116"/>
        <v>#N/A</v>
      </c>
      <c r="AJ565" s="91" t="e">
        <f t="shared" ca="1" si="105"/>
        <v>#N/A</v>
      </c>
      <c r="AK565" s="91" t="e">
        <f t="shared" ca="1" si="104"/>
        <v>#N/A</v>
      </c>
    </row>
    <row r="566" spans="1:37" ht="25.5" customHeight="1" x14ac:dyDescent="0.25">
      <c r="A566" s="51">
        <f>'OSNOVNA PLAČA'!A560</f>
        <v>551</v>
      </c>
      <c r="B566" s="159" t="str">
        <f>IF(LEN('OSNOVNA PLAČA'!B560)&gt;0,'OSNOVNA PLAČA'!B560,"")</f>
        <v>A551</v>
      </c>
      <c r="C566" s="52">
        <f>IF(LEN(B566)&gt;0,'OSNOVNA PLAČA'!C560,"")</f>
        <v>0</v>
      </c>
      <c r="D566" s="54">
        <f>IF(LEN(B566)&gt;0,'OSNOVNA PLAČA'!D560,"")</f>
        <v>0</v>
      </c>
      <c r="E566" s="175">
        <f>IF(LEN(B566)&gt;0,SUM('OBRAČUNANA OSNOVNA PLAČA'!E560:J560),"")</f>
        <v>0</v>
      </c>
      <c r="F566" s="55"/>
      <c r="G566" s="55"/>
      <c r="H566" s="55"/>
      <c r="I566" s="55"/>
      <c r="J566" s="55"/>
      <c r="K566" s="176">
        <f t="shared" si="106"/>
        <v>0</v>
      </c>
      <c r="L566" s="120">
        <f t="shared" si="107"/>
        <v>0</v>
      </c>
      <c r="M566" s="120">
        <f t="shared" si="108"/>
        <v>0</v>
      </c>
      <c r="N566" s="120">
        <f t="shared" si="109"/>
        <v>0</v>
      </c>
      <c r="O566" s="120">
        <f t="shared" si="110"/>
        <v>0</v>
      </c>
      <c r="P566" s="177">
        <f t="shared" si="111"/>
        <v>0</v>
      </c>
      <c r="Q566" s="177">
        <f>IF(LEN(B566)&gt;0,2*'OSNOVNA PLAČA'!E560,"")</f>
        <v>0</v>
      </c>
      <c r="R566" s="178"/>
      <c r="AA566" s="157">
        <f>ROW()</f>
        <v>566</v>
      </c>
      <c r="AB566" s="91" t="e">
        <f t="shared" ca="1" si="117"/>
        <v>#N/A</v>
      </c>
      <c r="AC566" s="91" t="e">
        <f t="shared" ca="1" si="70"/>
        <v>#N/A</v>
      </c>
      <c r="AD566" s="92" t="e">
        <f t="shared" ca="1" si="112"/>
        <v>#N/A</v>
      </c>
      <c r="AE566" s="91" t="e">
        <f t="shared" ca="1" si="113"/>
        <v>#N/A</v>
      </c>
      <c r="AF566" s="92" t="e">
        <f t="shared" ca="1" si="114"/>
        <v>#N/A</v>
      </c>
      <c r="AG566" s="91" t="e">
        <f t="shared" ca="1" si="114"/>
        <v>#N/A</v>
      </c>
      <c r="AH566" s="91" t="e">
        <f t="shared" ca="1" si="115"/>
        <v>#N/A</v>
      </c>
      <c r="AI566" s="93" t="e">
        <f t="shared" ca="1" si="116"/>
        <v>#N/A</v>
      </c>
      <c r="AJ566" s="91" t="e">
        <f t="shared" ca="1" si="105"/>
        <v>#N/A</v>
      </c>
      <c r="AK566" s="91" t="e">
        <f t="shared" ca="1" si="104"/>
        <v>#N/A</v>
      </c>
    </row>
    <row r="567" spans="1:37" ht="25.5" customHeight="1" x14ac:dyDescent="0.25">
      <c r="A567" s="51">
        <f>'OSNOVNA PLAČA'!A561</f>
        <v>552</v>
      </c>
      <c r="B567" s="159" t="str">
        <f>IF(LEN('OSNOVNA PLAČA'!B561)&gt;0,'OSNOVNA PLAČA'!B561,"")</f>
        <v>A552</v>
      </c>
      <c r="C567" s="52">
        <f>IF(LEN(B567)&gt;0,'OSNOVNA PLAČA'!C561,"")</f>
        <v>0</v>
      </c>
      <c r="D567" s="54">
        <f>IF(LEN(B567)&gt;0,'OSNOVNA PLAČA'!D561,"")</f>
        <v>0</v>
      </c>
      <c r="E567" s="175">
        <f>IF(LEN(B567)&gt;0,SUM('OBRAČUNANA OSNOVNA PLAČA'!E561:J561),"")</f>
        <v>0</v>
      </c>
      <c r="F567" s="55"/>
      <c r="G567" s="55"/>
      <c r="H567" s="55"/>
      <c r="I567" s="55"/>
      <c r="J567" s="55"/>
      <c r="K567" s="176">
        <f t="shared" si="106"/>
        <v>0</v>
      </c>
      <c r="L567" s="120">
        <f t="shared" si="107"/>
        <v>0</v>
      </c>
      <c r="M567" s="120">
        <f t="shared" si="108"/>
        <v>0</v>
      </c>
      <c r="N567" s="120">
        <f t="shared" si="109"/>
        <v>0</v>
      </c>
      <c r="O567" s="120">
        <f t="shared" si="110"/>
        <v>0</v>
      </c>
      <c r="P567" s="177">
        <f t="shared" si="111"/>
        <v>0</v>
      </c>
      <c r="Q567" s="177">
        <f>IF(LEN(B567)&gt;0,2*'OSNOVNA PLAČA'!E561,"")</f>
        <v>0</v>
      </c>
      <c r="R567" s="178"/>
      <c r="AA567" s="157">
        <f>ROW()</f>
        <v>567</v>
      </c>
      <c r="AB567" s="91" t="e">
        <f t="shared" ca="1" si="117"/>
        <v>#N/A</v>
      </c>
      <c r="AC567" s="91" t="e">
        <f t="shared" ca="1" si="70"/>
        <v>#N/A</v>
      </c>
      <c r="AD567" s="92" t="e">
        <f t="shared" ca="1" si="112"/>
        <v>#N/A</v>
      </c>
      <c r="AE567" s="91" t="e">
        <f t="shared" ca="1" si="113"/>
        <v>#N/A</v>
      </c>
      <c r="AF567" s="92" t="e">
        <f t="shared" ca="1" si="114"/>
        <v>#N/A</v>
      </c>
      <c r="AG567" s="91" t="e">
        <f t="shared" ca="1" si="114"/>
        <v>#N/A</v>
      </c>
      <c r="AH567" s="91" t="e">
        <f t="shared" ca="1" si="115"/>
        <v>#N/A</v>
      </c>
      <c r="AI567" s="93" t="e">
        <f t="shared" ca="1" si="116"/>
        <v>#N/A</v>
      </c>
      <c r="AJ567" s="91" t="e">
        <f t="shared" ca="1" si="105"/>
        <v>#N/A</v>
      </c>
      <c r="AK567" s="91" t="e">
        <f t="shared" ca="1" si="104"/>
        <v>#N/A</v>
      </c>
    </row>
    <row r="568" spans="1:37" ht="25.5" customHeight="1" x14ac:dyDescent="0.25">
      <c r="A568" s="51">
        <f>'OSNOVNA PLAČA'!A562</f>
        <v>553</v>
      </c>
      <c r="B568" s="159" t="str">
        <f>IF(LEN('OSNOVNA PLAČA'!B562)&gt;0,'OSNOVNA PLAČA'!B562,"")</f>
        <v>A553</v>
      </c>
      <c r="C568" s="52">
        <f>IF(LEN(B568)&gt;0,'OSNOVNA PLAČA'!C562,"")</f>
        <v>0</v>
      </c>
      <c r="D568" s="54">
        <f>IF(LEN(B568)&gt;0,'OSNOVNA PLAČA'!D562,"")</f>
        <v>0</v>
      </c>
      <c r="E568" s="175">
        <f>IF(LEN(B568)&gt;0,SUM('OBRAČUNANA OSNOVNA PLAČA'!E562:J562),"")</f>
        <v>0</v>
      </c>
      <c r="F568" s="55"/>
      <c r="G568" s="55"/>
      <c r="H568" s="55"/>
      <c r="I568" s="55"/>
      <c r="J568" s="55"/>
      <c r="K568" s="176">
        <f t="shared" si="106"/>
        <v>0</v>
      </c>
      <c r="L568" s="120">
        <f t="shared" si="107"/>
        <v>0</v>
      </c>
      <c r="M568" s="120">
        <f t="shared" si="108"/>
        <v>0</v>
      </c>
      <c r="N568" s="120">
        <f t="shared" si="109"/>
        <v>0</v>
      </c>
      <c r="O568" s="120">
        <f t="shared" si="110"/>
        <v>0</v>
      </c>
      <c r="P568" s="177">
        <f t="shared" si="111"/>
        <v>0</v>
      </c>
      <c r="Q568" s="177">
        <f>IF(LEN(B568)&gt;0,2*'OSNOVNA PLAČA'!E562,"")</f>
        <v>0</v>
      </c>
      <c r="R568" s="178"/>
      <c r="AA568" s="157">
        <f>ROW()</f>
        <v>568</v>
      </c>
      <c r="AB568" s="91" t="e">
        <f t="shared" ca="1" si="117"/>
        <v>#N/A</v>
      </c>
      <c r="AC568" s="91" t="e">
        <f t="shared" ca="1" si="70"/>
        <v>#N/A</v>
      </c>
      <c r="AD568" s="92" t="e">
        <f t="shared" ca="1" si="112"/>
        <v>#N/A</v>
      </c>
      <c r="AE568" s="91" t="e">
        <f t="shared" ca="1" si="113"/>
        <v>#N/A</v>
      </c>
      <c r="AF568" s="92" t="e">
        <f t="shared" ca="1" si="114"/>
        <v>#N/A</v>
      </c>
      <c r="AG568" s="91" t="e">
        <f t="shared" ca="1" si="114"/>
        <v>#N/A</v>
      </c>
      <c r="AH568" s="91" t="e">
        <f t="shared" ca="1" si="115"/>
        <v>#N/A</v>
      </c>
      <c r="AI568" s="93" t="e">
        <f t="shared" ca="1" si="116"/>
        <v>#N/A</v>
      </c>
      <c r="AJ568" s="91" t="e">
        <f t="shared" ca="1" si="105"/>
        <v>#N/A</v>
      </c>
      <c r="AK568" s="91" t="e">
        <f t="shared" ca="1" si="104"/>
        <v>#N/A</v>
      </c>
    </row>
    <row r="569" spans="1:37" ht="25.5" customHeight="1" x14ac:dyDescent="0.25">
      <c r="A569" s="51">
        <f>'OSNOVNA PLAČA'!A563</f>
        <v>554</v>
      </c>
      <c r="B569" s="159" t="str">
        <f>IF(LEN('OSNOVNA PLAČA'!B563)&gt;0,'OSNOVNA PLAČA'!B563,"")</f>
        <v>A554</v>
      </c>
      <c r="C569" s="52">
        <f>IF(LEN(B569)&gt;0,'OSNOVNA PLAČA'!C563,"")</f>
        <v>0</v>
      </c>
      <c r="D569" s="54">
        <f>IF(LEN(B569)&gt;0,'OSNOVNA PLAČA'!D563,"")</f>
        <v>0</v>
      </c>
      <c r="E569" s="175">
        <f>IF(LEN(B569)&gt;0,SUM('OBRAČUNANA OSNOVNA PLAČA'!E563:J563),"")</f>
        <v>0</v>
      </c>
      <c r="F569" s="55"/>
      <c r="G569" s="55"/>
      <c r="H569" s="55"/>
      <c r="I569" s="55"/>
      <c r="J569" s="55"/>
      <c r="K569" s="176">
        <f t="shared" si="106"/>
        <v>0</v>
      </c>
      <c r="L569" s="120">
        <f t="shared" si="107"/>
        <v>0</v>
      </c>
      <c r="M569" s="120">
        <f t="shared" si="108"/>
        <v>0</v>
      </c>
      <c r="N569" s="120">
        <f t="shared" si="109"/>
        <v>0</v>
      </c>
      <c r="O569" s="120">
        <f t="shared" si="110"/>
        <v>0</v>
      </c>
      <c r="P569" s="177">
        <f t="shared" si="111"/>
        <v>0</v>
      </c>
      <c r="Q569" s="177">
        <f>IF(LEN(B569)&gt;0,2*'OSNOVNA PLAČA'!E563,"")</f>
        <v>0</v>
      </c>
      <c r="R569" s="178"/>
      <c r="AA569" s="157">
        <f>ROW()</f>
        <v>569</v>
      </c>
      <c r="AB569" s="91" t="e">
        <f t="shared" ca="1" si="117"/>
        <v>#N/A</v>
      </c>
      <c r="AC569" s="91" t="e">
        <f t="shared" ref="AC569:AC823" ca="1" si="118">IF($AN$3=1,(INDIRECT( "'" &amp; $AC$2 &amp; "'!F" &amp; TEXT($AA569-6,0))*2/12+INDIRECT( "'" &amp; $AC$2 &amp; "'!G" &amp; TEXT($AA569-6,0))*10/12)*2,INDIRECT( "'" &amp; $AN$2 &amp; "'!Q" &amp; TEXT($AA569,0)))</f>
        <v>#N/A</v>
      </c>
      <c r="AD569" s="92" t="e">
        <f t="shared" ca="1" si="112"/>
        <v>#N/A</v>
      </c>
      <c r="AE569" s="91" t="e">
        <f t="shared" ca="1" si="113"/>
        <v>#N/A</v>
      </c>
      <c r="AF569" s="92" t="e">
        <f t="shared" ca="1" si="114"/>
        <v>#N/A</v>
      </c>
      <c r="AG569" s="91" t="e">
        <f t="shared" ca="1" si="114"/>
        <v>#N/A</v>
      </c>
      <c r="AH569" s="91" t="e">
        <f t="shared" ca="1" si="115"/>
        <v>#N/A</v>
      </c>
      <c r="AI569" s="93" t="e">
        <f t="shared" ca="1" si="116"/>
        <v>#N/A</v>
      </c>
      <c r="AJ569" s="91" t="e">
        <f t="shared" ca="1" si="105"/>
        <v>#N/A</v>
      </c>
      <c r="AK569" s="91" t="e">
        <f t="shared" ca="1" si="104"/>
        <v>#N/A</v>
      </c>
    </row>
    <row r="570" spans="1:37" ht="25.5" customHeight="1" x14ac:dyDescent="0.25">
      <c r="A570" s="51">
        <f>'OSNOVNA PLAČA'!A564</f>
        <v>555</v>
      </c>
      <c r="B570" s="159" t="str">
        <f>IF(LEN('OSNOVNA PLAČA'!B564)&gt;0,'OSNOVNA PLAČA'!B564,"")</f>
        <v>A555</v>
      </c>
      <c r="C570" s="52">
        <f>IF(LEN(B570)&gt;0,'OSNOVNA PLAČA'!C564,"")</f>
        <v>0</v>
      </c>
      <c r="D570" s="54">
        <f>IF(LEN(B570)&gt;0,'OSNOVNA PLAČA'!D564,"")</f>
        <v>0</v>
      </c>
      <c r="E570" s="175">
        <f>IF(LEN(B570)&gt;0,SUM('OBRAČUNANA OSNOVNA PLAČA'!E564:J564),"")</f>
        <v>0</v>
      </c>
      <c r="F570" s="55"/>
      <c r="G570" s="55"/>
      <c r="H570" s="55"/>
      <c r="I570" s="55"/>
      <c r="J570" s="55"/>
      <c r="K570" s="176">
        <f t="shared" si="106"/>
        <v>0</v>
      </c>
      <c r="L570" s="120">
        <f t="shared" si="107"/>
        <v>0</v>
      </c>
      <c r="M570" s="120">
        <f t="shared" si="108"/>
        <v>0</v>
      </c>
      <c r="N570" s="120">
        <f t="shared" si="109"/>
        <v>0</v>
      </c>
      <c r="O570" s="120">
        <f t="shared" si="110"/>
        <v>0</v>
      </c>
      <c r="P570" s="177">
        <f t="shared" si="111"/>
        <v>0</v>
      </c>
      <c r="Q570" s="177">
        <f>IF(LEN(B570)&gt;0,2*'OSNOVNA PLAČA'!E564,"")</f>
        <v>0</v>
      </c>
      <c r="R570" s="178"/>
      <c r="AA570" s="157">
        <f>ROW()</f>
        <v>570</v>
      </c>
      <c r="AB570" s="91" t="e">
        <f t="shared" ca="1" si="117"/>
        <v>#N/A</v>
      </c>
      <c r="AC570" s="91" t="e">
        <f t="shared" ca="1" si="118"/>
        <v>#N/A</v>
      </c>
      <c r="AD570" s="92" t="e">
        <f t="shared" ca="1" si="112"/>
        <v>#N/A</v>
      </c>
      <c r="AE570" s="91" t="e">
        <f t="shared" ca="1" si="113"/>
        <v>#N/A</v>
      </c>
      <c r="AF570" s="92" t="e">
        <f t="shared" ca="1" si="114"/>
        <v>#N/A</v>
      </c>
      <c r="AG570" s="91" t="e">
        <f t="shared" ca="1" si="114"/>
        <v>#N/A</v>
      </c>
      <c r="AH570" s="91" t="e">
        <f t="shared" ca="1" si="115"/>
        <v>#N/A</v>
      </c>
      <c r="AI570" s="93" t="e">
        <f t="shared" ca="1" si="116"/>
        <v>#N/A</v>
      </c>
      <c r="AJ570" s="91" t="e">
        <f t="shared" ca="1" si="105"/>
        <v>#N/A</v>
      </c>
      <c r="AK570" s="91" t="e">
        <f t="shared" ca="1" si="104"/>
        <v>#N/A</v>
      </c>
    </row>
    <row r="571" spans="1:37" ht="25.5" customHeight="1" x14ac:dyDescent="0.25">
      <c r="A571" s="51">
        <f>'OSNOVNA PLAČA'!A565</f>
        <v>556</v>
      </c>
      <c r="B571" s="159" t="str">
        <f>IF(LEN('OSNOVNA PLAČA'!B565)&gt;0,'OSNOVNA PLAČA'!B565,"")</f>
        <v>A556</v>
      </c>
      <c r="C571" s="52">
        <f>IF(LEN(B571)&gt;0,'OSNOVNA PLAČA'!C565,"")</f>
        <v>0</v>
      </c>
      <c r="D571" s="54">
        <f>IF(LEN(B571)&gt;0,'OSNOVNA PLAČA'!D565,"")</f>
        <v>0</v>
      </c>
      <c r="E571" s="175">
        <f>IF(LEN(B571)&gt;0,SUM('OBRAČUNANA OSNOVNA PLAČA'!E565:J565),"")</f>
        <v>0</v>
      </c>
      <c r="F571" s="55"/>
      <c r="G571" s="55"/>
      <c r="H571" s="55"/>
      <c r="I571" s="55"/>
      <c r="J571" s="55"/>
      <c r="K571" s="176">
        <f t="shared" si="106"/>
        <v>0</v>
      </c>
      <c r="L571" s="120">
        <f t="shared" si="107"/>
        <v>0</v>
      </c>
      <c r="M571" s="120">
        <f t="shared" si="108"/>
        <v>0</v>
      </c>
      <c r="N571" s="120">
        <f t="shared" si="109"/>
        <v>0</v>
      </c>
      <c r="O571" s="120">
        <f t="shared" si="110"/>
        <v>0</v>
      </c>
      <c r="P571" s="177">
        <f t="shared" si="111"/>
        <v>0</v>
      </c>
      <c r="Q571" s="177">
        <f>IF(LEN(B571)&gt;0,2*'OSNOVNA PLAČA'!E565,"")</f>
        <v>0</v>
      </c>
      <c r="R571" s="178"/>
      <c r="AA571" s="157">
        <f>ROW()</f>
        <v>571</v>
      </c>
      <c r="AB571" s="91" t="e">
        <f t="shared" ca="1" si="117"/>
        <v>#N/A</v>
      </c>
      <c r="AC571" s="91" t="e">
        <f t="shared" ca="1" si="118"/>
        <v>#N/A</v>
      </c>
      <c r="AD571" s="92" t="e">
        <f t="shared" ca="1" si="112"/>
        <v>#N/A</v>
      </c>
      <c r="AE571" s="91" t="e">
        <f t="shared" ca="1" si="113"/>
        <v>#N/A</v>
      </c>
      <c r="AF571" s="92" t="e">
        <f t="shared" ca="1" si="114"/>
        <v>#N/A</v>
      </c>
      <c r="AG571" s="91" t="e">
        <f t="shared" ca="1" si="114"/>
        <v>#N/A</v>
      </c>
      <c r="AH571" s="91" t="e">
        <f t="shared" ca="1" si="115"/>
        <v>#N/A</v>
      </c>
      <c r="AI571" s="93" t="e">
        <f t="shared" ca="1" si="116"/>
        <v>#N/A</v>
      </c>
      <c r="AJ571" s="91" t="e">
        <f t="shared" ca="1" si="105"/>
        <v>#N/A</v>
      </c>
      <c r="AK571" s="91" t="e">
        <f t="shared" ca="1" si="104"/>
        <v>#N/A</v>
      </c>
    </row>
    <row r="572" spans="1:37" ht="25.5" customHeight="1" x14ac:dyDescent="0.25">
      <c r="A572" s="51">
        <f>'OSNOVNA PLAČA'!A566</f>
        <v>557</v>
      </c>
      <c r="B572" s="159" t="str">
        <f>IF(LEN('OSNOVNA PLAČA'!B566)&gt;0,'OSNOVNA PLAČA'!B566,"")</f>
        <v>A557</v>
      </c>
      <c r="C572" s="52">
        <f>IF(LEN(B572)&gt;0,'OSNOVNA PLAČA'!C566,"")</f>
        <v>0</v>
      </c>
      <c r="D572" s="54">
        <f>IF(LEN(B572)&gt;0,'OSNOVNA PLAČA'!D566,"")</f>
        <v>0</v>
      </c>
      <c r="E572" s="175">
        <f>IF(LEN(B572)&gt;0,SUM('OBRAČUNANA OSNOVNA PLAČA'!E566:J566),"")</f>
        <v>0</v>
      </c>
      <c r="F572" s="55"/>
      <c r="G572" s="55"/>
      <c r="H572" s="55"/>
      <c r="I572" s="55"/>
      <c r="J572" s="55"/>
      <c r="K572" s="176">
        <f t="shared" si="106"/>
        <v>0</v>
      </c>
      <c r="L572" s="120">
        <f t="shared" si="107"/>
        <v>0</v>
      </c>
      <c r="M572" s="120">
        <f t="shared" si="108"/>
        <v>0</v>
      </c>
      <c r="N572" s="120">
        <f t="shared" si="109"/>
        <v>0</v>
      </c>
      <c r="O572" s="120">
        <f t="shared" si="110"/>
        <v>0</v>
      </c>
      <c r="P572" s="177">
        <f t="shared" si="111"/>
        <v>0</v>
      </c>
      <c r="Q572" s="177">
        <f>IF(LEN(B572)&gt;0,2*'OSNOVNA PLAČA'!E566,"")</f>
        <v>0</v>
      </c>
      <c r="R572" s="178"/>
      <c r="AA572" s="157">
        <f>ROW()</f>
        <v>572</v>
      </c>
      <c r="AB572" s="91" t="e">
        <f t="shared" ca="1" si="117"/>
        <v>#N/A</v>
      </c>
      <c r="AC572" s="91" t="e">
        <f t="shared" ca="1" si="118"/>
        <v>#N/A</v>
      </c>
      <c r="AD572" s="92" t="e">
        <f t="shared" ca="1" si="112"/>
        <v>#N/A</v>
      </c>
      <c r="AE572" s="91" t="e">
        <f t="shared" ca="1" si="113"/>
        <v>#N/A</v>
      </c>
      <c r="AF572" s="92" t="e">
        <f t="shared" ca="1" si="114"/>
        <v>#N/A</v>
      </c>
      <c r="AG572" s="91" t="e">
        <f t="shared" ca="1" si="114"/>
        <v>#N/A</v>
      </c>
      <c r="AH572" s="91" t="e">
        <f t="shared" ca="1" si="115"/>
        <v>#N/A</v>
      </c>
      <c r="AI572" s="93" t="e">
        <f t="shared" ca="1" si="116"/>
        <v>#N/A</v>
      </c>
      <c r="AJ572" s="91" t="e">
        <f t="shared" ca="1" si="105"/>
        <v>#N/A</v>
      </c>
      <c r="AK572" s="91" t="e">
        <f t="shared" ca="1" si="104"/>
        <v>#N/A</v>
      </c>
    </row>
    <row r="573" spans="1:37" ht="25.5" customHeight="1" x14ac:dyDescent="0.25">
      <c r="A573" s="51">
        <f>'OSNOVNA PLAČA'!A567</f>
        <v>558</v>
      </c>
      <c r="B573" s="159" t="str">
        <f>IF(LEN('OSNOVNA PLAČA'!B567)&gt;0,'OSNOVNA PLAČA'!B567,"")</f>
        <v>A558</v>
      </c>
      <c r="C573" s="52">
        <f>IF(LEN(B573)&gt;0,'OSNOVNA PLAČA'!C567,"")</f>
        <v>0</v>
      </c>
      <c r="D573" s="54">
        <f>IF(LEN(B573)&gt;0,'OSNOVNA PLAČA'!D567,"")</f>
        <v>0</v>
      </c>
      <c r="E573" s="175">
        <f>IF(LEN(B573)&gt;0,SUM('OBRAČUNANA OSNOVNA PLAČA'!E567:J567),"")</f>
        <v>0</v>
      </c>
      <c r="F573" s="55"/>
      <c r="G573" s="55"/>
      <c r="H573" s="55"/>
      <c r="I573" s="55"/>
      <c r="J573" s="55"/>
      <c r="K573" s="176">
        <f t="shared" si="106"/>
        <v>0</v>
      </c>
      <c r="L573" s="120">
        <f t="shared" si="107"/>
        <v>0</v>
      </c>
      <c r="M573" s="120">
        <f t="shared" si="108"/>
        <v>0</v>
      </c>
      <c r="N573" s="120">
        <f t="shared" si="109"/>
        <v>0</v>
      </c>
      <c r="O573" s="120">
        <f t="shared" si="110"/>
        <v>0</v>
      </c>
      <c r="P573" s="177">
        <f t="shared" si="111"/>
        <v>0</v>
      </c>
      <c r="Q573" s="177">
        <f>IF(LEN(B573)&gt;0,2*'OSNOVNA PLAČA'!E567,"")</f>
        <v>0</v>
      </c>
      <c r="R573" s="178"/>
      <c r="AA573" s="157">
        <f>ROW()</f>
        <v>573</v>
      </c>
      <c r="AB573" s="91" t="e">
        <f t="shared" ca="1" si="117"/>
        <v>#N/A</v>
      </c>
      <c r="AC573" s="91" t="e">
        <f t="shared" ca="1" si="118"/>
        <v>#N/A</v>
      </c>
      <c r="AD573" s="92" t="e">
        <f t="shared" ca="1" si="112"/>
        <v>#N/A</v>
      </c>
      <c r="AE573" s="91" t="e">
        <f t="shared" ca="1" si="113"/>
        <v>#N/A</v>
      </c>
      <c r="AF573" s="92" t="e">
        <f t="shared" ca="1" si="114"/>
        <v>#N/A</v>
      </c>
      <c r="AG573" s="91" t="e">
        <f t="shared" ca="1" si="114"/>
        <v>#N/A</v>
      </c>
      <c r="AH573" s="91" t="e">
        <f t="shared" ca="1" si="115"/>
        <v>#N/A</v>
      </c>
      <c r="AI573" s="93" t="e">
        <f t="shared" ca="1" si="116"/>
        <v>#N/A</v>
      </c>
      <c r="AJ573" s="91" t="e">
        <f t="shared" ca="1" si="105"/>
        <v>#N/A</v>
      </c>
      <c r="AK573" s="91" t="e">
        <f t="shared" ca="1" si="104"/>
        <v>#N/A</v>
      </c>
    </row>
    <row r="574" spans="1:37" ht="25.5" customHeight="1" x14ac:dyDescent="0.25">
      <c r="A574" s="51">
        <f>'OSNOVNA PLAČA'!A568</f>
        <v>559</v>
      </c>
      <c r="B574" s="159" t="str">
        <f>IF(LEN('OSNOVNA PLAČA'!B568)&gt;0,'OSNOVNA PLAČA'!B568,"")</f>
        <v>A559</v>
      </c>
      <c r="C574" s="52">
        <f>IF(LEN(B574)&gt;0,'OSNOVNA PLAČA'!C568,"")</f>
        <v>0</v>
      </c>
      <c r="D574" s="54">
        <f>IF(LEN(B574)&gt;0,'OSNOVNA PLAČA'!D568,"")</f>
        <v>0</v>
      </c>
      <c r="E574" s="175">
        <f>IF(LEN(B574)&gt;0,SUM('OBRAČUNANA OSNOVNA PLAČA'!E568:J568),"")</f>
        <v>0</v>
      </c>
      <c r="F574" s="55"/>
      <c r="G574" s="55"/>
      <c r="H574" s="55"/>
      <c r="I574" s="55"/>
      <c r="J574" s="55"/>
      <c r="K574" s="176">
        <f t="shared" si="106"/>
        <v>0</v>
      </c>
      <c r="L574" s="120">
        <f t="shared" si="107"/>
        <v>0</v>
      </c>
      <c r="M574" s="120">
        <f t="shared" si="108"/>
        <v>0</v>
      </c>
      <c r="N574" s="120">
        <f t="shared" si="109"/>
        <v>0</v>
      </c>
      <c r="O574" s="120">
        <f t="shared" si="110"/>
        <v>0</v>
      </c>
      <c r="P574" s="177">
        <f t="shared" si="111"/>
        <v>0</v>
      </c>
      <c r="Q574" s="177">
        <f>IF(LEN(B574)&gt;0,2*'OSNOVNA PLAČA'!E568,"")</f>
        <v>0</v>
      </c>
      <c r="R574" s="178"/>
      <c r="AA574" s="157">
        <f>ROW()</f>
        <v>574</v>
      </c>
      <c r="AB574" s="91" t="e">
        <f t="shared" ca="1" si="117"/>
        <v>#N/A</v>
      </c>
      <c r="AC574" s="91" t="e">
        <f t="shared" ca="1" si="118"/>
        <v>#N/A</v>
      </c>
      <c r="AD574" s="92" t="e">
        <f t="shared" ca="1" si="112"/>
        <v>#N/A</v>
      </c>
      <c r="AE574" s="91" t="e">
        <f t="shared" ca="1" si="113"/>
        <v>#N/A</v>
      </c>
      <c r="AF574" s="92" t="e">
        <f t="shared" ca="1" si="114"/>
        <v>#N/A</v>
      </c>
      <c r="AG574" s="91" t="e">
        <f t="shared" ca="1" si="114"/>
        <v>#N/A</v>
      </c>
      <c r="AH574" s="91" t="e">
        <f t="shared" ca="1" si="115"/>
        <v>#N/A</v>
      </c>
      <c r="AI574" s="93" t="e">
        <f t="shared" ca="1" si="116"/>
        <v>#N/A</v>
      </c>
      <c r="AJ574" s="91" t="e">
        <f t="shared" ca="1" si="105"/>
        <v>#N/A</v>
      </c>
      <c r="AK574" s="91" t="e">
        <f t="shared" ca="1" si="104"/>
        <v>#N/A</v>
      </c>
    </row>
    <row r="575" spans="1:37" ht="25.5" customHeight="1" x14ac:dyDescent="0.25">
      <c r="A575" s="51">
        <f>'OSNOVNA PLAČA'!A569</f>
        <v>560</v>
      </c>
      <c r="B575" s="159" t="str">
        <f>IF(LEN('OSNOVNA PLAČA'!B569)&gt;0,'OSNOVNA PLAČA'!B569,"")</f>
        <v>A560</v>
      </c>
      <c r="C575" s="52">
        <f>IF(LEN(B575)&gt;0,'OSNOVNA PLAČA'!C569,"")</f>
        <v>0</v>
      </c>
      <c r="D575" s="54">
        <f>IF(LEN(B575)&gt;0,'OSNOVNA PLAČA'!D569,"")</f>
        <v>0</v>
      </c>
      <c r="E575" s="175">
        <f>IF(LEN(B575)&gt;0,SUM('OBRAČUNANA OSNOVNA PLAČA'!E569:J569),"")</f>
        <v>0</v>
      </c>
      <c r="F575" s="55"/>
      <c r="G575" s="55"/>
      <c r="H575" s="55"/>
      <c r="I575" s="55"/>
      <c r="J575" s="55"/>
      <c r="K575" s="176">
        <f t="shared" si="106"/>
        <v>0</v>
      </c>
      <c r="L575" s="120">
        <f t="shared" si="107"/>
        <v>0</v>
      </c>
      <c r="M575" s="120">
        <f t="shared" si="108"/>
        <v>0</v>
      </c>
      <c r="N575" s="120">
        <f t="shared" si="109"/>
        <v>0</v>
      </c>
      <c r="O575" s="120">
        <f t="shared" si="110"/>
        <v>0</v>
      </c>
      <c r="P575" s="177">
        <f t="shared" si="111"/>
        <v>0</v>
      </c>
      <c r="Q575" s="177">
        <f>IF(LEN(B575)&gt;0,2*'OSNOVNA PLAČA'!E569,"")</f>
        <v>0</v>
      </c>
      <c r="R575" s="178"/>
      <c r="AA575" s="157">
        <f>ROW()</f>
        <v>575</v>
      </c>
      <c r="AB575" s="91" t="e">
        <f t="shared" ca="1" si="117"/>
        <v>#N/A</v>
      </c>
      <c r="AC575" s="91" t="e">
        <f t="shared" ca="1" si="118"/>
        <v>#N/A</v>
      </c>
      <c r="AD575" s="92" t="e">
        <f t="shared" ca="1" si="112"/>
        <v>#N/A</v>
      </c>
      <c r="AE575" s="91" t="e">
        <f t="shared" ca="1" si="113"/>
        <v>#N/A</v>
      </c>
      <c r="AF575" s="92" t="e">
        <f t="shared" ca="1" si="114"/>
        <v>#N/A</v>
      </c>
      <c r="AG575" s="91" t="e">
        <f t="shared" ca="1" si="114"/>
        <v>#N/A</v>
      </c>
      <c r="AH575" s="91" t="e">
        <f t="shared" ca="1" si="115"/>
        <v>#N/A</v>
      </c>
      <c r="AI575" s="93" t="e">
        <f t="shared" ca="1" si="116"/>
        <v>#N/A</v>
      </c>
      <c r="AJ575" s="91" t="e">
        <f t="shared" ca="1" si="105"/>
        <v>#N/A</v>
      </c>
      <c r="AK575" s="91" t="e">
        <f t="shared" ca="1" si="104"/>
        <v>#N/A</v>
      </c>
    </row>
    <row r="576" spans="1:37" ht="25.5" customHeight="1" x14ac:dyDescent="0.25">
      <c r="A576" s="51">
        <f>'OSNOVNA PLAČA'!A570</f>
        <v>561</v>
      </c>
      <c r="B576" s="159" t="str">
        <f>IF(LEN('OSNOVNA PLAČA'!B570)&gt;0,'OSNOVNA PLAČA'!B570,"")</f>
        <v>A561</v>
      </c>
      <c r="C576" s="52">
        <f>IF(LEN(B576)&gt;0,'OSNOVNA PLAČA'!C570,"")</f>
        <v>0</v>
      </c>
      <c r="D576" s="54">
        <f>IF(LEN(B576)&gt;0,'OSNOVNA PLAČA'!D570,"")</f>
        <v>0</v>
      </c>
      <c r="E576" s="175">
        <f>IF(LEN(B576)&gt;0,SUM('OBRAČUNANA OSNOVNA PLAČA'!E570:J570),"")</f>
        <v>0</v>
      </c>
      <c r="F576" s="55"/>
      <c r="G576" s="55"/>
      <c r="H576" s="55"/>
      <c r="I576" s="55"/>
      <c r="J576" s="55"/>
      <c r="K576" s="176">
        <f t="shared" si="106"/>
        <v>0</v>
      </c>
      <c r="L576" s="120">
        <f t="shared" si="107"/>
        <v>0</v>
      </c>
      <c r="M576" s="120">
        <f t="shared" si="108"/>
        <v>0</v>
      </c>
      <c r="N576" s="120">
        <f t="shared" si="109"/>
        <v>0</v>
      </c>
      <c r="O576" s="120">
        <f t="shared" si="110"/>
        <v>0</v>
      </c>
      <c r="P576" s="177">
        <f t="shared" si="111"/>
        <v>0</v>
      </c>
      <c r="Q576" s="177">
        <f>IF(LEN(B576)&gt;0,2*'OSNOVNA PLAČA'!E570,"")</f>
        <v>0</v>
      </c>
      <c r="R576" s="178"/>
      <c r="AA576" s="157">
        <f>ROW()</f>
        <v>576</v>
      </c>
      <c r="AB576" s="91" t="e">
        <f t="shared" ca="1" si="117"/>
        <v>#N/A</v>
      </c>
      <c r="AC576" s="91" t="e">
        <f t="shared" ca="1" si="118"/>
        <v>#N/A</v>
      </c>
      <c r="AD576" s="92" t="e">
        <f t="shared" ca="1" si="112"/>
        <v>#N/A</v>
      </c>
      <c r="AE576" s="91" t="e">
        <f t="shared" ca="1" si="113"/>
        <v>#N/A</v>
      </c>
      <c r="AF576" s="92" t="e">
        <f t="shared" ca="1" si="114"/>
        <v>#N/A</v>
      </c>
      <c r="AG576" s="91" t="e">
        <f t="shared" ca="1" si="114"/>
        <v>#N/A</v>
      </c>
      <c r="AH576" s="91" t="e">
        <f t="shared" ca="1" si="115"/>
        <v>#N/A</v>
      </c>
      <c r="AI576" s="93" t="e">
        <f t="shared" ca="1" si="116"/>
        <v>#N/A</v>
      </c>
      <c r="AJ576" s="91" t="e">
        <f t="shared" ca="1" si="105"/>
        <v>#N/A</v>
      </c>
      <c r="AK576" s="91" t="e">
        <f t="shared" ca="1" si="104"/>
        <v>#N/A</v>
      </c>
    </row>
    <row r="577" spans="1:37" ht="25.5" customHeight="1" x14ac:dyDescent="0.25">
      <c r="A577" s="51">
        <f>'OSNOVNA PLAČA'!A571</f>
        <v>562</v>
      </c>
      <c r="B577" s="159" t="str">
        <f>IF(LEN('OSNOVNA PLAČA'!B571)&gt;0,'OSNOVNA PLAČA'!B571,"")</f>
        <v>A562</v>
      </c>
      <c r="C577" s="52">
        <f>IF(LEN(B577)&gt;0,'OSNOVNA PLAČA'!C571,"")</f>
        <v>0</v>
      </c>
      <c r="D577" s="54">
        <f>IF(LEN(B577)&gt;0,'OSNOVNA PLAČA'!D571,"")</f>
        <v>0</v>
      </c>
      <c r="E577" s="175">
        <f>IF(LEN(B577)&gt;0,SUM('OBRAČUNANA OSNOVNA PLAČA'!E571:J571),"")</f>
        <v>0</v>
      </c>
      <c r="F577" s="55"/>
      <c r="G577" s="55"/>
      <c r="H577" s="55"/>
      <c r="I577" s="55"/>
      <c r="J577" s="55"/>
      <c r="K577" s="176">
        <f t="shared" si="106"/>
        <v>0</v>
      </c>
      <c r="L577" s="120">
        <f t="shared" si="107"/>
        <v>0</v>
      </c>
      <c r="M577" s="120">
        <f t="shared" si="108"/>
        <v>0</v>
      </c>
      <c r="N577" s="120">
        <f t="shared" si="109"/>
        <v>0</v>
      </c>
      <c r="O577" s="120">
        <f t="shared" si="110"/>
        <v>0</v>
      </c>
      <c r="P577" s="177">
        <f t="shared" si="111"/>
        <v>0</v>
      </c>
      <c r="Q577" s="177">
        <f>IF(LEN(B577)&gt;0,2*'OSNOVNA PLAČA'!E571,"")</f>
        <v>0</v>
      </c>
      <c r="R577" s="178"/>
      <c r="AA577" s="157">
        <f>ROW()</f>
        <v>577</v>
      </c>
      <c r="AB577" s="91" t="e">
        <f t="shared" ca="1" si="117"/>
        <v>#N/A</v>
      </c>
      <c r="AC577" s="91" t="e">
        <f t="shared" ca="1" si="118"/>
        <v>#N/A</v>
      </c>
      <c r="AD577" s="92" t="e">
        <f t="shared" ca="1" si="112"/>
        <v>#N/A</v>
      </c>
      <c r="AE577" s="91" t="e">
        <f t="shared" ca="1" si="113"/>
        <v>#N/A</v>
      </c>
      <c r="AF577" s="92" t="e">
        <f t="shared" ca="1" si="114"/>
        <v>#N/A</v>
      </c>
      <c r="AG577" s="91" t="e">
        <f t="shared" ca="1" si="114"/>
        <v>#N/A</v>
      </c>
      <c r="AH577" s="91" t="e">
        <f t="shared" ca="1" si="115"/>
        <v>#N/A</v>
      </c>
      <c r="AI577" s="93" t="e">
        <f t="shared" ca="1" si="116"/>
        <v>#N/A</v>
      </c>
      <c r="AJ577" s="91" t="e">
        <f t="shared" ca="1" si="105"/>
        <v>#N/A</v>
      </c>
      <c r="AK577" s="91" t="e">
        <f t="shared" ca="1" si="104"/>
        <v>#N/A</v>
      </c>
    </row>
    <row r="578" spans="1:37" ht="25.5" customHeight="1" x14ac:dyDescent="0.25">
      <c r="A578" s="51">
        <f>'OSNOVNA PLAČA'!A572</f>
        <v>563</v>
      </c>
      <c r="B578" s="159" t="str">
        <f>IF(LEN('OSNOVNA PLAČA'!B572)&gt;0,'OSNOVNA PLAČA'!B572,"")</f>
        <v>A563</v>
      </c>
      <c r="C578" s="52">
        <f>IF(LEN(B578)&gt;0,'OSNOVNA PLAČA'!C572,"")</f>
        <v>0</v>
      </c>
      <c r="D578" s="54">
        <f>IF(LEN(B578)&gt;0,'OSNOVNA PLAČA'!D572,"")</f>
        <v>0</v>
      </c>
      <c r="E578" s="175">
        <f>IF(LEN(B578)&gt;0,SUM('OBRAČUNANA OSNOVNA PLAČA'!E572:J572),"")</f>
        <v>0</v>
      </c>
      <c r="F578" s="55"/>
      <c r="G578" s="55"/>
      <c r="H578" s="55"/>
      <c r="I578" s="55"/>
      <c r="J578" s="55"/>
      <c r="K578" s="176">
        <f t="shared" si="106"/>
        <v>0</v>
      </c>
      <c r="L578" s="120">
        <f t="shared" si="107"/>
        <v>0</v>
      </c>
      <c r="M578" s="120">
        <f t="shared" si="108"/>
        <v>0</v>
      </c>
      <c r="N578" s="120">
        <f t="shared" si="109"/>
        <v>0</v>
      </c>
      <c r="O578" s="120">
        <f t="shared" si="110"/>
        <v>0</v>
      </c>
      <c r="P578" s="177">
        <f t="shared" si="111"/>
        <v>0</v>
      </c>
      <c r="Q578" s="177">
        <f>IF(LEN(B578)&gt;0,2*'OSNOVNA PLAČA'!E572,"")</f>
        <v>0</v>
      </c>
      <c r="R578" s="178"/>
      <c r="AA578" s="157">
        <f>ROW()</f>
        <v>578</v>
      </c>
      <c r="AB578" s="91" t="e">
        <f t="shared" ca="1" si="117"/>
        <v>#N/A</v>
      </c>
      <c r="AC578" s="91" t="e">
        <f t="shared" ca="1" si="118"/>
        <v>#N/A</v>
      </c>
      <c r="AD578" s="92" t="e">
        <f t="shared" ca="1" si="112"/>
        <v>#N/A</v>
      </c>
      <c r="AE578" s="91" t="e">
        <f t="shared" ca="1" si="113"/>
        <v>#N/A</v>
      </c>
      <c r="AF578" s="92" t="e">
        <f t="shared" ca="1" si="114"/>
        <v>#N/A</v>
      </c>
      <c r="AG578" s="91" t="e">
        <f t="shared" ca="1" si="114"/>
        <v>#N/A</v>
      </c>
      <c r="AH578" s="91" t="e">
        <f t="shared" ca="1" si="115"/>
        <v>#N/A</v>
      </c>
      <c r="AI578" s="93" t="e">
        <f t="shared" ca="1" si="116"/>
        <v>#N/A</v>
      </c>
      <c r="AJ578" s="91" t="e">
        <f t="shared" ca="1" si="105"/>
        <v>#N/A</v>
      </c>
      <c r="AK578" s="91" t="e">
        <f t="shared" ca="1" si="104"/>
        <v>#N/A</v>
      </c>
    </row>
    <row r="579" spans="1:37" ht="25.5" customHeight="1" x14ac:dyDescent="0.25">
      <c r="A579" s="51">
        <f>'OSNOVNA PLAČA'!A573</f>
        <v>564</v>
      </c>
      <c r="B579" s="159" t="str">
        <f>IF(LEN('OSNOVNA PLAČA'!B573)&gt;0,'OSNOVNA PLAČA'!B573,"")</f>
        <v>A564</v>
      </c>
      <c r="C579" s="52">
        <f>IF(LEN(B579)&gt;0,'OSNOVNA PLAČA'!C573,"")</f>
        <v>0</v>
      </c>
      <c r="D579" s="54">
        <f>IF(LEN(B579)&gt;0,'OSNOVNA PLAČA'!D573,"")</f>
        <v>0</v>
      </c>
      <c r="E579" s="175">
        <f>IF(LEN(B579)&gt;0,SUM('OBRAČUNANA OSNOVNA PLAČA'!E573:J573),"")</f>
        <v>0</v>
      </c>
      <c r="F579" s="55"/>
      <c r="G579" s="55"/>
      <c r="H579" s="55"/>
      <c r="I579" s="55"/>
      <c r="J579" s="55"/>
      <c r="K579" s="176">
        <f t="shared" si="106"/>
        <v>0</v>
      </c>
      <c r="L579" s="120">
        <f t="shared" si="107"/>
        <v>0</v>
      </c>
      <c r="M579" s="120">
        <f t="shared" si="108"/>
        <v>0</v>
      </c>
      <c r="N579" s="120">
        <f t="shared" si="109"/>
        <v>0</v>
      </c>
      <c r="O579" s="120">
        <f t="shared" si="110"/>
        <v>0</v>
      </c>
      <c r="P579" s="177">
        <f t="shared" si="111"/>
        <v>0</v>
      </c>
      <c r="Q579" s="177">
        <f>IF(LEN(B579)&gt;0,2*'OSNOVNA PLAČA'!E573,"")</f>
        <v>0</v>
      </c>
      <c r="R579" s="178"/>
      <c r="AA579" s="157">
        <f>ROW()</f>
        <v>579</v>
      </c>
      <c r="AB579" s="91" t="e">
        <f t="shared" ca="1" si="117"/>
        <v>#N/A</v>
      </c>
      <c r="AC579" s="91" t="e">
        <f t="shared" ca="1" si="118"/>
        <v>#N/A</v>
      </c>
      <c r="AD579" s="92" t="e">
        <f t="shared" ca="1" si="112"/>
        <v>#N/A</v>
      </c>
      <c r="AE579" s="91" t="e">
        <f t="shared" ca="1" si="113"/>
        <v>#N/A</v>
      </c>
      <c r="AF579" s="92" t="e">
        <f t="shared" ca="1" si="114"/>
        <v>#N/A</v>
      </c>
      <c r="AG579" s="91" t="e">
        <f t="shared" ca="1" si="114"/>
        <v>#N/A</v>
      </c>
      <c r="AH579" s="91" t="e">
        <f t="shared" ca="1" si="115"/>
        <v>#N/A</v>
      </c>
      <c r="AI579" s="93" t="e">
        <f t="shared" ca="1" si="116"/>
        <v>#N/A</v>
      </c>
      <c r="AJ579" s="91" t="e">
        <f t="shared" ca="1" si="105"/>
        <v>#N/A</v>
      </c>
      <c r="AK579" s="91" t="e">
        <f t="shared" ca="1" si="104"/>
        <v>#N/A</v>
      </c>
    </row>
    <row r="580" spans="1:37" ht="25.5" customHeight="1" x14ac:dyDescent="0.25">
      <c r="A580" s="51">
        <f>'OSNOVNA PLAČA'!A574</f>
        <v>565</v>
      </c>
      <c r="B580" s="159" t="str">
        <f>IF(LEN('OSNOVNA PLAČA'!B574)&gt;0,'OSNOVNA PLAČA'!B574,"")</f>
        <v>A565</v>
      </c>
      <c r="C580" s="52">
        <f>IF(LEN(B580)&gt;0,'OSNOVNA PLAČA'!C574,"")</f>
        <v>0</v>
      </c>
      <c r="D580" s="54">
        <f>IF(LEN(B580)&gt;0,'OSNOVNA PLAČA'!D574,"")</f>
        <v>0</v>
      </c>
      <c r="E580" s="175">
        <f>IF(LEN(B580)&gt;0,SUM('OBRAČUNANA OSNOVNA PLAČA'!E574:J574),"")</f>
        <v>0</v>
      </c>
      <c r="F580" s="55"/>
      <c r="G580" s="55"/>
      <c r="H580" s="55"/>
      <c r="I580" s="55"/>
      <c r="J580" s="55"/>
      <c r="K580" s="176">
        <f t="shared" si="106"/>
        <v>0</v>
      </c>
      <c r="L580" s="120">
        <f t="shared" si="107"/>
        <v>0</v>
      </c>
      <c r="M580" s="120">
        <f t="shared" si="108"/>
        <v>0</v>
      </c>
      <c r="N580" s="120">
        <f t="shared" si="109"/>
        <v>0</v>
      </c>
      <c r="O580" s="120">
        <f t="shared" si="110"/>
        <v>0</v>
      </c>
      <c r="P580" s="177">
        <f t="shared" si="111"/>
        <v>0</v>
      </c>
      <c r="Q580" s="177">
        <f>IF(LEN(B580)&gt;0,2*'OSNOVNA PLAČA'!E574,"")</f>
        <v>0</v>
      </c>
      <c r="R580" s="178"/>
      <c r="AA580" s="157">
        <f>ROW()</f>
        <v>580</v>
      </c>
      <c r="AB580" s="91" t="e">
        <f t="shared" ca="1" si="117"/>
        <v>#N/A</v>
      </c>
      <c r="AC580" s="91" t="e">
        <f t="shared" ca="1" si="118"/>
        <v>#N/A</v>
      </c>
      <c r="AD580" s="92" t="e">
        <f t="shared" ca="1" si="112"/>
        <v>#N/A</v>
      </c>
      <c r="AE580" s="91" t="e">
        <f t="shared" ca="1" si="113"/>
        <v>#N/A</v>
      </c>
      <c r="AF580" s="92" t="e">
        <f t="shared" ca="1" si="114"/>
        <v>#N/A</v>
      </c>
      <c r="AG580" s="91" t="e">
        <f t="shared" ca="1" si="114"/>
        <v>#N/A</v>
      </c>
      <c r="AH580" s="91" t="e">
        <f t="shared" ca="1" si="115"/>
        <v>#N/A</v>
      </c>
      <c r="AI580" s="93" t="e">
        <f t="shared" ca="1" si="116"/>
        <v>#N/A</v>
      </c>
      <c r="AJ580" s="91" t="e">
        <f t="shared" ca="1" si="105"/>
        <v>#N/A</v>
      </c>
      <c r="AK580" s="91" t="e">
        <f t="shared" ca="1" si="104"/>
        <v>#N/A</v>
      </c>
    </row>
    <row r="581" spans="1:37" ht="25.5" customHeight="1" x14ac:dyDescent="0.25">
      <c r="A581" s="51">
        <f>'OSNOVNA PLAČA'!A575</f>
        <v>566</v>
      </c>
      <c r="B581" s="159" t="str">
        <f>IF(LEN('OSNOVNA PLAČA'!B575)&gt;0,'OSNOVNA PLAČA'!B575,"")</f>
        <v>A566</v>
      </c>
      <c r="C581" s="52">
        <f>IF(LEN(B581)&gt;0,'OSNOVNA PLAČA'!C575,"")</f>
        <v>0</v>
      </c>
      <c r="D581" s="54">
        <f>IF(LEN(B581)&gt;0,'OSNOVNA PLAČA'!D575,"")</f>
        <v>0</v>
      </c>
      <c r="E581" s="175">
        <f>IF(LEN(B581)&gt;0,SUM('OBRAČUNANA OSNOVNA PLAČA'!E575:J575),"")</f>
        <v>0</v>
      </c>
      <c r="F581" s="55"/>
      <c r="G581" s="55"/>
      <c r="H581" s="55"/>
      <c r="I581" s="55"/>
      <c r="J581" s="55"/>
      <c r="K581" s="176">
        <f t="shared" si="106"/>
        <v>0</v>
      </c>
      <c r="L581" s="120">
        <f t="shared" si="107"/>
        <v>0</v>
      </c>
      <c r="M581" s="120">
        <f t="shared" si="108"/>
        <v>0</v>
      </c>
      <c r="N581" s="120">
        <f t="shared" si="109"/>
        <v>0</v>
      </c>
      <c r="O581" s="120">
        <f t="shared" si="110"/>
        <v>0</v>
      </c>
      <c r="P581" s="177">
        <f t="shared" si="111"/>
        <v>0</v>
      </c>
      <c r="Q581" s="177">
        <f>IF(LEN(B581)&gt;0,2*'OSNOVNA PLAČA'!E575,"")</f>
        <v>0</v>
      </c>
      <c r="R581" s="178"/>
      <c r="AA581" s="157">
        <f>ROW()</f>
        <v>581</v>
      </c>
      <c r="AB581" s="91" t="e">
        <f t="shared" ca="1" si="117"/>
        <v>#N/A</v>
      </c>
      <c r="AC581" s="91" t="e">
        <f t="shared" ca="1" si="118"/>
        <v>#N/A</v>
      </c>
      <c r="AD581" s="92" t="e">
        <f t="shared" ca="1" si="112"/>
        <v>#N/A</v>
      </c>
      <c r="AE581" s="91" t="e">
        <f t="shared" ca="1" si="113"/>
        <v>#N/A</v>
      </c>
      <c r="AF581" s="92" t="e">
        <f t="shared" ca="1" si="114"/>
        <v>#N/A</v>
      </c>
      <c r="AG581" s="91" t="e">
        <f t="shared" ca="1" si="114"/>
        <v>#N/A</v>
      </c>
      <c r="AH581" s="91" t="e">
        <f t="shared" ca="1" si="115"/>
        <v>#N/A</v>
      </c>
      <c r="AI581" s="93" t="e">
        <f t="shared" ca="1" si="116"/>
        <v>#N/A</v>
      </c>
      <c r="AJ581" s="91" t="e">
        <f t="shared" ca="1" si="105"/>
        <v>#N/A</v>
      </c>
      <c r="AK581" s="91" t="e">
        <f t="shared" ca="1" si="104"/>
        <v>#N/A</v>
      </c>
    </row>
    <row r="582" spans="1:37" ht="25.5" customHeight="1" x14ac:dyDescent="0.25">
      <c r="A582" s="51">
        <f>'OSNOVNA PLAČA'!A576</f>
        <v>567</v>
      </c>
      <c r="B582" s="159" t="str">
        <f>IF(LEN('OSNOVNA PLAČA'!B576)&gt;0,'OSNOVNA PLAČA'!B576,"")</f>
        <v>A567</v>
      </c>
      <c r="C582" s="52">
        <f>IF(LEN(B582)&gt;0,'OSNOVNA PLAČA'!C576,"")</f>
        <v>0</v>
      </c>
      <c r="D582" s="54">
        <f>IF(LEN(B582)&gt;0,'OSNOVNA PLAČA'!D576,"")</f>
        <v>0</v>
      </c>
      <c r="E582" s="175">
        <f>IF(LEN(B582)&gt;0,SUM('OBRAČUNANA OSNOVNA PLAČA'!E576:J576),"")</f>
        <v>0</v>
      </c>
      <c r="F582" s="55"/>
      <c r="G582" s="55"/>
      <c r="H582" s="55"/>
      <c r="I582" s="55"/>
      <c r="J582" s="55"/>
      <c r="K582" s="176">
        <f t="shared" si="106"/>
        <v>0</v>
      </c>
      <c r="L582" s="120">
        <f t="shared" si="107"/>
        <v>0</v>
      </c>
      <c r="M582" s="120">
        <f t="shared" si="108"/>
        <v>0</v>
      </c>
      <c r="N582" s="120">
        <f t="shared" si="109"/>
        <v>0</v>
      </c>
      <c r="O582" s="120">
        <f t="shared" si="110"/>
        <v>0</v>
      </c>
      <c r="P582" s="177">
        <f t="shared" si="111"/>
        <v>0</v>
      </c>
      <c r="Q582" s="177">
        <f>IF(LEN(B582)&gt;0,2*'OSNOVNA PLAČA'!E576,"")</f>
        <v>0</v>
      </c>
      <c r="R582" s="178"/>
      <c r="AA582" s="157">
        <f>ROW()</f>
        <v>582</v>
      </c>
      <c r="AB582" s="91" t="e">
        <f t="shared" ca="1" si="117"/>
        <v>#N/A</v>
      </c>
      <c r="AC582" s="91" t="e">
        <f t="shared" ca="1" si="118"/>
        <v>#N/A</v>
      </c>
      <c r="AD582" s="92" t="e">
        <f t="shared" ca="1" si="112"/>
        <v>#N/A</v>
      </c>
      <c r="AE582" s="91" t="e">
        <f t="shared" ca="1" si="113"/>
        <v>#N/A</v>
      </c>
      <c r="AF582" s="92" t="e">
        <f t="shared" ca="1" si="114"/>
        <v>#N/A</v>
      </c>
      <c r="AG582" s="91" t="e">
        <f t="shared" ca="1" si="114"/>
        <v>#N/A</v>
      </c>
      <c r="AH582" s="91" t="e">
        <f t="shared" ca="1" si="115"/>
        <v>#N/A</v>
      </c>
      <c r="AI582" s="93" t="e">
        <f t="shared" ca="1" si="116"/>
        <v>#N/A</v>
      </c>
      <c r="AJ582" s="91" t="e">
        <f t="shared" ca="1" si="105"/>
        <v>#N/A</v>
      </c>
      <c r="AK582" s="91" t="e">
        <f t="shared" ca="1" si="104"/>
        <v>#N/A</v>
      </c>
    </row>
    <row r="583" spans="1:37" ht="25.5" customHeight="1" x14ac:dyDescent="0.25">
      <c r="A583" s="51">
        <f>'OSNOVNA PLAČA'!A577</f>
        <v>568</v>
      </c>
      <c r="B583" s="159" t="str">
        <f>IF(LEN('OSNOVNA PLAČA'!B577)&gt;0,'OSNOVNA PLAČA'!B577,"")</f>
        <v>A568</v>
      </c>
      <c r="C583" s="52">
        <f>IF(LEN(B583)&gt;0,'OSNOVNA PLAČA'!C577,"")</f>
        <v>0</v>
      </c>
      <c r="D583" s="54">
        <f>IF(LEN(B583)&gt;0,'OSNOVNA PLAČA'!D577,"")</f>
        <v>0</v>
      </c>
      <c r="E583" s="175">
        <f>IF(LEN(B583)&gt;0,SUM('OBRAČUNANA OSNOVNA PLAČA'!E577:J577),"")</f>
        <v>0</v>
      </c>
      <c r="F583" s="55"/>
      <c r="G583" s="55"/>
      <c r="H583" s="55"/>
      <c r="I583" s="55"/>
      <c r="J583" s="55"/>
      <c r="K583" s="176">
        <f t="shared" si="106"/>
        <v>0</v>
      </c>
      <c r="L583" s="120">
        <f t="shared" si="107"/>
        <v>0</v>
      </c>
      <c r="M583" s="120">
        <f t="shared" si="108"/>
        <v>0</v>
      </c>
      <c r="N583" s="120">
        <f t="shared" si="109"/>
        <v>0</v>
      </c>
      <c r="O583" s="120">
        <f t="shared" si="110"/>
        <v>0</v>
      </c>
      <c r="P583" s="177">
        <f t="shared" si="111"/>
        <v>0</v>
      </c>
      <c r="Q583" s="177">
        <f>IF(LEN(B583)&gt;0,2*'OSNOVNA PLAČA'!E577,"")</f>
        <v>0</v>
      </c>
      <c r="R583" s="178"/>
      <c r="AA583" s="157">
        <f>ROW()</f>
        <v>583</v>
      </c>
      <c r="AB583" s="91" t="e">
        <f t="shared" ca="1" si="117"/>
        <v>#N/A</v>
      </c>
      <c r="AC583" s="91" t="e">
        <f t="shared" ca="1" si="118"/>
        <v>#N/A</v>
      </c>
      <c r="AD583" s="92" t="e">
        <f t="shared" ca="1" si="112"/>
        <v>#N/A</v>
      </c>
      <c r="AE583" s="91" t="e">
        <f t="shared" ca="1" si="113"/>
        <v>#N/A</v>
      </c>
      <c r="AF583" s="92" t="e">
        <f t="shared" ca="1" si="114"/>
        <v>#N/A</v>
      </c>
      <c r="AG583" s="91" t="e">
        <f t="shared" ca="1" si="114"/>
        <v>#N/A</v>
      </c>
      <c r="AH583" s="91" t="e">
        <f t="shared" ca="1" si="115"/>
        <v>#N/A</v>
      </c>
      <c r="AI583" s="93" t="e">
        <f t="shared" ca="1" si="116"/>
        <v>#N/A</v>
      </c>
      <c r="AJ583" s="91" t="e">
        <f t="shared" ca="1" si="105"/>
        <v>#N/A</v>
      </c>
      <c r="AK583" s="91" t="e">
        <f t="shared" ca="1" si="104"/>
        <v>#N/A</v>
      </c>
    </row>
    <row r="584" spans="1:37" ht="25.5" customHeight="1" x14ac:dyDescent="0.25">
      <c r="A584" s="51">
        <f>'OSNOVNA PLAČA'!A578</f>
        <v>569</v>
      </c>
      <c r="B584" s="159" t="str">
        <f>IF(LEN('OSNOVNA PLAČA'!B578)&gt;0,'OSNOVNA PLAČA'!B578,"")</f>
        <v>A569</v>
      </c>
      <c r="C584" s="52">
        <f>IF(LEN(B584)&gt;0,'OSNOVNA PLAČA'!C578,"")</f>
        <v>0</v>
      </c>
      <c r="D584" s="54">
        <f>IF(LEN(B584)&gt;0,'OSNOVNA PLAČA'!D578,"")</f>
        <v>0</v>
      </c>
      <c r="E584" s="175">
        <f>IF(LEN(B584)&gt;0,SUM('OBRAČUNANA OSNOVNA PLAČA'!E578:J578),"")</f>
        <v>0</v>
      </c>
      <c r="F584" s="55"/>
      <c r="G584" s="55"/>
      <c r="H584" s="55"/>
      <c r="I584" s="55"/>
      <c r="J584" s="55"/>
      <c r="K584" s="176">
        <f t="shared" si="106"/>
        <v>0</v>
      </c>
      <c r="L584" s="120">
        <f t="shared" si="107"/>
        <v>0</v>
      </c>
      <c r="M584" s="120">
        <f t="shared" si="108"/>
        <v>0</v>
      </c>
      <c r="N584" s="120">
        <f t="shared" si="109"/>
        <v>0</v>
      </c>
      <c r="O584" s="120">
        <f t="shared" si="110"/>
        <v>0</v>
      </c>
      <c r="P584" s="177">
        <f t="shared" si="111"/>
        <v>0</v>
      </c>
      <c r="Q584" s="177">
        <f>IF(LEN(B584)&gt;0,2*'OSNOVNA PLAČA'!E578,"")</f>
        <v>0</v>
      </c>
      <c r="R584" s="178"/>
      <c r="AA584" s="157">
        <f>ROW()</f>
        <v>584</v>
      </c>
      <c r="AB584" s="91" t="e">
        <f t="shared" ca="1" si="117"/>
        <v>#N/A</v>
      </c>
      <c r="AC584" s="91" t="e">
        <f t="shared" ca="1" si="118"/>
        <v>#N/A</v>
      </c>
      <c r="AD584" s="92" t="e">
        <f t="shared" ca="1" si="112"/>
        <v>#N/A</v>
      </c>
      <c r="AE584" s="91" t="e">
        <f t="shared" ca="1" si="113"/>
        <v>#N/A</v>
      </c>
      <c r="AF584" s="92" t="e">
        <f t="shared" ca="1" si="114"/>
        <v>#N/A</v>
      </c>
      <c r="AG584" s="91" t="e">
        <f t="shared" ca="1" si="114"/>
        <v>#N/A</v>
      </c>
      <c r="AH584" s="91" t="e">
        <f t="shared" ca="1" si="115"/>
        <v>#N/A</v>
      </c>
      <c r="AI584" s="93" t="e">
        <f t="shared" ca="1" si="116"/>
        <v>#N/A</v>
      </c>
      <c r="AJ584" s="91" t="e">
        <f t="shared" ca="1" si="105"/>
        <v>#N/A</v>
      </c>
      <c r="AK584" s="91" t="e">
        <f t="shared" ca="1" si="104"/>
        <v>#N/A</v>
      </c>
    </row>
    <row r="585" spans="1:37" ht="25.5" customHeight="1" x14ac:dyDescent="0.25">
      <c r="A585" s="51">
        <f>'OSNOVNA PLAČA'!A579</f>
        <v>570</v>
      </c>
      <c r="B585" s="159" t="str">
        <f>IF(LEN('OSNOVNA PLAČA'!B579)&gt;0,'OSNOVNA PLAČA'!B579,"")</f>
        <v>A570</v>
      </c>
      <c r="C585" s="52">
        <f>IF(LEN(B585)&gt;0,'OSNOVNA PLAČA'!C579,"")</f>
        <v>0</v>
      </c>
      <c r="D585" s="54">
        <f>IF(LEN(B585)&gt;0,'OSNOVNA PLAČA'!D579,"")</f>
        <v>0</v>
      </c>
      <c r="E585" s="175">
        <f>IF(LEN(B585)&gt;0,SUM('OBRAČUNANA OSNOVNA PLAČA'!E579:J579),"")</f>
        <v>0</v>
      </c>
      <c r="F585" s="55"/>
      <c r="G585" s="55"/>
      <c r="H585" s="55"/>
      <c r="I585" s="55"/>
      <c r="J585" s="55"/>
      <c r="K585" s="176">
        <f t="shared" si="106"/>
        <v>0</v>
      </c>
      <c r="L585" s="120">
        <f t="shared" si="107"/>
        <v>0</v>
      </c>
      <c r="M585" s="120">
        <f t="shared" si="108"/>
        <v>0</v>
      </c>
      <c r="N585" s="120">
        <f t="shared" si="109"/>
        <v>0</v>
      </c>
      <c r="O585" s="120">
        <f t="shared" si="110"/>
        <v>0</v>
      </c>
      <c r="P585" s="177">
        <f t="shared" si="111"/>
        <v>0</v>
      </c>
      <c r="Q585" s="177">
        <f>IF(LEN(B585)&gt;0,2*'OSNOVNA PLAČA'!E579,"")</f>
        <v>0</v>
      </c>
      <c r="R585" s="178"/>
      <c r="AA585" s="157">
        <f>ROW()</f>
        <v>585</v>
      </c>
      <c r="AB585" s="91" t="e">
        <f t="shared" ca="1" si="117"/>
        <v>#N/A</v>
      </c>
      <c r="AC585" s="91" t="e">
        <f t="shared" ca="1" si="118"/>
        <v>#N/A</v>
      </c>
      <c r="AD585" s="92" t="e">
        <f t="shared" ca="1" si="112"/>
        <v>#N/A</v>
      </c>
      <c r="AE585" s="91" t="e">
        <f t="shared" ca="1" si="113"/>
        <v>#N/A</v>
      </c>
      <c r="AF585" s="92" t="e">
        <f t="shared" ca="1" si="114"/>
        <v>#N/A</v>
      </c>
      <c r="AG585" s="91" t="e">
        <f t="shared" ca="1" si="114"/>
        <v>#N/A</v>
      </c>
      <c r="AH585" s="91" t="e">
        <f t="shared" ca="1" si="115"/>
        <v>#N/A</v>
      </c>
      <c r="AI585" s="93" t="e">
        <f t="shared" ca="1" si="116"/>
        <v>#N/A</v>
      </c>
      <c r="AJ585" s="91" t="e">
        <f t="shared" ca="1" si="105"/>
        <v>#N/A</v>
      </c>
      <c r="AK585" s="91" t="e">
        <f t="shared" ca="1" si="104"/>
        <v>#N/A</v>
      </c>
    </row>
    <row r="586" spans="1:37" ht="25.5" customHeight="1" x14ac:dyDescent="0.25">
      <c r="A586" s="51">
        <f>'OSNOVNA PLAČA'!A580</f>
        <v>571</v>
      </c>
      <c r="B586" s="159" t="str">
        <f>IF(LEN('OSNOVNA PLAČA'!B580)&gt;0,'OSNOVNA PLAČA'!B580,"")</f>
        <v>A571</v>
      </c>
      <c r="C586" s="52">
        <f>IF(LEN(B586)&gt;0,'OSNOVNA PLAČA'!C580,"")</f>
        <v>0</v>
      </c>
      <c r="D586" s="54">
        <f>IF(LEN(B586)&gt;0,'OSNOVNA PLAČA'!D580,"")</f>
        <v>0</v>
      </c>
      <c r="E586" s="175">
        <f>IF(LEN(B586)&gt;0,SUM('OBRAČUNANA OSNOVNA PLAČA'!E580:J580),"")</f>
        <v>0</v>
      </c>
      <c r="F586" s="55"/>
      <c r="G586" s="55"/>
      <c r="H586" s="55"/>
      <c r="I586" s="55"/>
      <c r="J586" s="55"/>
      <c r="K586" s="176">
        <f t="shared" si="106"/>
        <v>0</v>
      </c>
      <c r="L586" s="120">
        <f t="shared" si="107"/>
        <v>0</v>
      </c>
      <c r="M586" s="120">
        <f t="shared" si="108"/>
        <v>0</v>
      </c>
      <c r="N586" s="120">
        <f t="shared" si="109"/>
        <v>0</v>
      </c>
      <c r="O586" s="120">
        <f t="shared" si="110"/>
        <v>0</v>
      </c>
      <c r="P586" s="177">
        <f t="shared" si="111"/>
        <v>0</v>
      </c>
      <c r="Q586" s="177">
        <f>IF(LEN(B586)&gt;0,2*'OSNOVNA PLAČA'!E580,"")</f>
        <v>0</v>
      </c>
      <c r="R586" s="178"/>
      <c r="AA586" s="157">
        <f>ROW()</f>
        <v>586</v>
      </c>
      <c r="AB586" s="91" t="e">
        <f t="shared" ca="1" si="117"/>
        <v>#N/A</v>
      </c>
      <c r="AC586" s="91" t="e">
        <f t="shared" ca="1" si="118"/>
        <v>#N/A</v>
      </c>
      <c r="AD586" s="92" t="e">
        <f t="shared" ca="1" si="112"/>
        <v>#N/A</v>
      </c>
      <c r="AE586" s="91" t="e">
        <f t="shared" ca="1" si="113"/>
        <v>#N/A</v>
      </c>
      <c r="AF586" s="92" t="e">
        <f t="shared" ca="1" si="114"/>
        <v>#N/A</v>
      </c>
      <c r="AG586" s="91" t="e">
        <f t="shared" ca="1" si="114"/>
        <v>#N/A</v>
      </c>
      <c r="AH586" s="91" t="e">
        <f t="shared" ca="1" si="115"/>
        <v>#N/A</v>
      </c>
      <c r="AI586" s="93" t="e">
        <f t="shared" ca="1" si="116"/>
        <v>#N/A</v>
      </c>
      <c r="AJ586" s="91" t="e">
        <f t="shared" ca="1" si="105"/>
        <v>#N/A</v>
      </c>
      <c r="AK586" s="91" t="e">
        <f t="shared" ca="1" si="104"/>
        <v>#N/A</v>
      </c>
    </row>
    <row r="587" spans="1:37" ht="25.5" customHeight="1" x14ac:dyDescent="0.25">
      <c r="A587" s="51">
        <f>'OSNOVNA PLAČA'!A581</f>
        <v>572</v>
      </c>
      <c r="B587" s="159" t="str">
        <f>IF(LEN('OSNOVNA PLAČA'!B581)&gt;0,'OSNOVNA PLAČA'!B581,"")</f>
        <v>A572</v>
      </c>
      <c r="C587" s="52">
        <f>IF(LEN(B587)&gt;0,'OSNOVNA PLAČA'!C581,"")</f>
        <v>0</v>
      </c>
      <c r="D587" s="54">
        <f>IF(LEN(B587)&gt;0,'OSNOVNA PLAČA'!D581,"")</f>
        <v>0</v>
      </c>
      <c r="E587" s="175">
        <f>IF(LEN(B587)&gt;0,SUM('OBRAČUNANA OSNOVNA PLAČA'!E581:J581),"")</f>
        <v>0</v>
      </c>
      <c r="F587" s="55"/>
      <c r="G587" s="55"/>
      <c r="H587" s="55"/>
      <c r="I587" s="55"/>
      <c r="J587" s="55"/>
      <c r="K587" s="176">
        <f t="shared" si="106"/>
        <v>0</v>
      </c>
      <c r="L587" s="120">
        <f t="shared" si="107"/>
        <v>0</v>
      </c>
      <c r="M587" s="120">
        <f t="shared" si="108"/>
        <v>0</v>
      </c>
      <c r="N587" s="120">
        <f t="shared" si="109"/>
        <v>0</v>
      </c>
      <c r="O587" s="120">
        <f t="shared" si="110"/>
        <v>0</v>
      </c>
      <c r="P587" s="177">
        <f t="shared" si="111"/>
        <v>0</v>
      </c>
      <c r="Q587" s="177">
        <f>IF(LEN(B587)&gt;0,2*'OSNOVNA PLAČA'!E581,"")</f>
        <v>0</v>
      </c>
      <c r="R587" s="178"/>
      <c r="AA587" s="157">
        <f>ROW()</f>
        <v>587</v>
      </c>
      <c r="AB587" s="91" t="e">
        <f t="shared" ca="1" si="117"/>
        <v>#N/A</v>
      </c>
      <c r="AC587" s="91" t="e">
        <f t="shared" ca="1" si="118"/>
        <v>#N/A</v>
      </c>
      <c r="AD587" s="92" t="e">
        <f t="shared" ca="1" si="112"/>
        <v>#N/A</v>
      </c>
      <c r="AE587" s="91" t="e">
        <f t="shared" ca="1" si="113"/>
        <v>#N/A</v>
      </c>
      <c r="AF587" s="92" t="e">
        <f t="shared" ca="1" si="114"/>
        <v>#N/A</v>
      </c>
      <c r="AG587" s="91" t="e">
        <f t="shared" ca="1" si="114"/>
        <v>#N/A</v>
      </c>
      <c r="AH587" s="91" t="e">
        <f t="shared" ca="1" si="115"/>
        <v>#N/A</v>
      </c>
      <c r="AI587" s="93" t="e">
        <f t="shared" ca="1" si="116"/>
        <v>#N/A</v>
      </c>
      <c r="AJ587" s="91" t="e">
        <f t="shared" ca="1" si="105"/>
        <v>#N/A</v>
      </c>
      <c r="AK587" s="91" t="e">
        <f t="shared" ca="1" si="104"/>
        <v>#N/A</v>
      </c>
    </row>
    <row r="588" spans="1:37" ht="25.5" customHeight="1" x14ac:dyDescent="0.25">
      <c r="A588" s="51">
        <f>'OSNOVNA PLAČA'!A582</f>
        <v>573</v>
      </c>
      <c r="B588" s="159" t="str">
        <f>IF(LEN('OSNOVNA PLAČA'!B582)&gt;0,'OSNOVNA PLAČA'!B582,"")</f>
        <v>A573</v>
      </c>
      <c r="C588" s="52">
        <f>IF(LEN(B588)&gt;0,'OSNOVNA PLAČA'!C582,"")</f>
        <v>0</v>
      </c>
      <c r="D588" s="54">
        <f>IF(LEN(B588)&gt;0,'OSNOVNA PLAČA'!D582,"")</f>
        <v>0</v>
      </c>
      <c r="E588" s="175">
        <f>IF(LEN(B588)&gt;0,SUM('OBRAČUNANA OSNOVNA PLAČA'!E582:J582),"")</f>
        <v>0</v>
      </c>
      <c r="F588" s="55"/>
      <c r="G588" s="55"/>
      <c r="H588" s="55"/>
      <c r="I588" s="55"/>
      <c r="J588" s="55"/>
      <c r="K588" s="176">
        <f t="shared" si="106"/>
        <v>0</v>
      </c>
      <c r="L588" s="120">
        <f t="shared" si="107"/>
        <v>0</v>
      </c>
      <c r="M588" s="120">
        <f t="shared" si="108"/>
        <v>0</v>
      </c>
      <c r="N588" s="120">
        <f t="shared" si="109"/>
        <v>0</v>
      </c>
      <c r="O588" s="120">
        <f t="shared" si="110"/>
        <v>0</v>
      </c>
      <c r="P588" s="177">
        <f t="shared" si="111"/>
        <v>0</v>
      </c>
      <c r="Q588" s="177">
        <f>IF(LEN(B588)&gt;0,2*'OSNOVNA PLAČA'!E582,"")</f>
        <v>0</v>
      </c>
      <c r="R588" s="178"/>
      <c r="AA588" s="157">
        <f>ROW()</f>
        <v>588</v>
      </c>
      <c r="AB588" s="91" t="e">
        <f t="shared" ca="1" si="117"/>
        <v>#N/A</v>
      </c>
      <c r="AC588" s="91" t="e">
        <f t="shared" ca="1" si="118"/>
        <v>#N/A</v>
      </c>
      <c r="AD588" s="92" t="e">
        <f t="shared" ca="1" si="112"/>
        <v>#N/A</v>
      </c>
      <c r="AE588" s="91" t="e">
        <f t="shared" ca="1" si="113"/>
        <v>#N/A</v>
      </c>
      <c r="AF588" s="92" t="e">
        <f t="shared" ca="1" si="114"/>
        <v>#N/A</v>
      </c>
      <c r="AG588" s="91" t="e">
        <f t="shared" ca="1" si="114"/>
        <v>#N/A</v>
      </c>
      <c r="AH588" s="91" t="e">
        <f t="shared" ca="1" si="115"/>
        <v>#N/A</v>
      </c>
      <c r="AI588" s="93" t="e">
        <f t="shared" ca="1" si="116"/>
        <v>#N/A</v>
      </c>
      <c r="AJ588" s="91" t="e">
        <f t="shared" ca="1" si="105"/>
        <v>#N/A</v>
      </c>
      <c r="AK588" s="91" t="e">
        <f t="shared" ca="1" si="104"/>
        <v>#N/A</v>
      </c>
    </row>
    <row r="589" spans="1:37" ht="25.5" customHeight="1" x14ac:dyDescent="0.25">
      <c r="A589" s="51">
        <f>'OSNOVNA PLAČA'!A583</f>
        <v>574</v>
      </c>
      <c r="B589" s="159" t="str">
        <f>IF(LEN('OSNOVNA PLAČA'!B583)&gt;0,'OSNOVNA PLAČA'!B583,"")</f>
        <v>A574</v>
      </c>
      <c r="C589" s="52">
        <f>IF(LEN(B589)&gt;0,'OSNOVNA PLAČA'!C583,"")</f>
        <v>0</v>
      </c>
      <c r="D589" s="54">
        <f>IF(LEN(B589)&gt;0,'OSNOVNA PLAČA'!D583,"")</f>
        <v>0</v>
      </c>
      <c r="E589" s="175">
        <f>IF(LEN(B589)&gt;0,SUM('OBRAČUNANA OSNOVNA PLAČA'!E583:J583),"")</f>
        <v>0</v>
      </c>
      <c r="F589" s="55"/>
      <c r="G589" s="55"/>
      <c r="H589" s="55"/>
      <c r="I589" s="55"/>
      <c r="J589" s="55"/>
      <c r="K589" s="176">
        <f t="shared" si="106"/>
        <v>0</v>
      </c>
      <c r="L589" s="120">
        <f t="shared" si="107"/>
        <v>0</v>
      </c>
      <c r="M589" s="120">
        <f t="shared" si="108"/>
        <v>0</v>
      </c>
      <c r="N589" s="120">
        <f t="shared" si="109"/>
        <v>0</v>
      </c>
      <c r="O589" s="120">
        <f t="shared" si="110"/>
        <v>0</v>
      </c>
      <c r="P589" s="177">
        <f t="shared" si="111"/>
        <v>0</v>
      </c>
      <c r="Q589" s="177">
        <f>IF(LEN(B589)&gt;0,2*'OSNOVNA PLAČA'!E583,"")</f>
        <v>0</v>
      </c>
      <c r="R589" s="178"/>
      <c r="AA589" s="157">
        <f>ROW()</f>
        <v>589</v>
      </c>
      <c r="AB589" s="91" t="e">
        <f t="shared" ca="1" si="117"/>
        <v>#N/A</v>
      </c>
      <c r="AC589" s="91" t="e">
        <f t="shared" ca="1" si="118"/>
        <v>#N/A</v>
      </c>
      <c r="AD589" s="92" t="e">
        <f t="shared" ca="1" si="112"/>
        <v>#N/A</v>
      </c>
      <c r="AE589" s="91" t="e">
        <f t="shared" ca="1" si="113"/>
        <v>#N/A</v>
      </c>
      <c r="AF589" s="92" t="e">
        <f t="shared" ca="1" si="114"/>
        <v>#N/A</v>
      </c>
      <c r="AG589" s="91" t="e">
        <f t="shared" ca="1" si="114"/>
        <v>#N/A</v>
      </c>
      <c r="AH589" s="91" t="e">
        <f t="shared" ca="1" si="115"/>
        <v>#N/A</v>
      </c>
      <c r="AI589" s="93" t="e">
        <f t="shared" ca="1" si="116"/>
        <v>#N/A</v>
      </c>
      <c r="AJ589" s="91" t="e">
        <f t="shared" ca="1" si="105"/>
        <v>#N/A</v>
      </c>
      <c r="AK589" s="91" t="e">
        <f t="shared" ca="1" si="104"/>
        <v>#N/A</v>
      </c>
    </row>
    <row r="590" spans="1:37" ht="25.5" customHeight="1" x14ac:dyDescent="0.25">
      <c r="A590" s="51">
        <f>'OSNOVNA PLAČA'!A584</f>
        <v>575</v>
      </c>
      <c r="B590" s="159" t="str">
        <f>IF(LEN('OSNOVNA PLAČA'!B584)&gt;0,'OSNOVNA PLAČA'!B584,"")</f>
        <v>A575</v>
      </c>
      <c r="C590" s="52">
        <f>IF(LEN(B590)&gt;0,'OSNOVNA PLAČA'!C584,"")</f>
        <v>0</v>
      </c>
      <c r="D590" s="54">
        <f>IF(LEN(B590)&gt;0,'OSNOVNA PLAČA'!D584,"")</f>
        <v>0</v>
      </c>
      <c r="E590" s="175">
        <f>IF(LEN(B590)&gt;0,SUM('OBRAČUNANA OSNOVNA PLAČA'!E584:J584),"")</f>
        <v>0</v>
      </c>
      <c r="F590" s="55"/>
      <c r="G590" s="55"/>
      <c r="H590" s="55"/>
      <c r="I590" s="55"/>
      <c r="J590" s="55"/>
      <c r="K590" s="176">
        <f t="shared" si="106"/>
        <v>0</v>
      </c>
      <c r="L590" s="120">
        <f t="shared" si="107"/>
        <v>0</v>
      </c>
      <c r="M590" s="120">
        <f t="shared" si="108"/>
        <v>0</v>
      </c>
      <c r="N590" s="120">
        <f t="shared" si="109"/>
        <v>0</v>
      </c>
      <c r="O590" s="120">
        <f t="shared" si="110"/>
        <v>0</v>
      </c>
      <c r="P590" s="177">
        <f t="shared" si="111"/>
        <v>0</v>
      </c>
      <c r="Q590" s="177">
        <f>IF(LEN(B590)&gt;0,2*'OSNOVNA PLAČA'!E584,"")</f>
        <v>0</v>
      </c>
      <c r="R590" s="178"/>
      <c r="AA590" s="157">
        <f>ROW()</f>
        <v>590</v>
      </c>
      <c r="AB590" s="91" t="e">
        <f t="shared" ca="1" si="117"/>
        <v>#N/A</v>
      </c>
      <c r="AC590" s="91" t="e">
        <f t="shared" ca="1" si="118"/>
        <v>#N/A</v>
      </c>
      <c r="AD590" s="92" t="e">
        <f t="shared" ca="1" si="112"/>
        <v>#N/A</v>
      </c>
      <c r="AE590" s="91" t="e">
        <f t="shared" ca="1" si="113"/>
        <v>#N/A</v>
      </c>
      <c r="AF590" s="92" t="e">
        <f t="shared" ca="1" si="114"/>
        <v>#N/A</v>
      </c>
      <c r="AG590" s="91" t="e">
        <f t="shared" ca="1" si="114"/>
        <v>#N/A</v>
      </c>
      <c r="AH590" s="91" t="e">
        <f t="shared" ca="1" si="115"/>
        <v>#N/A</v>
      </c>
      <c r="AI590" s="93" t="e">
        <f t="shared" ca="1" si="116"/>
        <v>#N/A</v>
      </c>
      <c r="AJ590" s="91" t="e">
        <f t="shared" ca="1" si="105"/>
        <v>#N/A</v>
      </c>
      <c r="AK590" s="91" t="e">
        <f t="shared" ca="1" si="104"/>
        <v>#N/A</v>
      </c>
    </row>
    <row r="591" spans="1:37" ht="25.5" customHeight="1" x14ac:dyDescent="0.25">
      <c r="A591" s="51">
        <f>'OSNOVNA PLAČA'!A585</f>
        <v>576</v>
      </c>
      <c r="B591" s="159" t="str">
        <f>IF(LEN('OSNOVNA PLAČA'!B585)&gt;0,'OSNOVNA PLAČA'!B585,"")</f>
        <v>A576</v>
      </c>
      <c r="C591" s="52">
        <f>IF(LEN(B591)&gt;0,'OSNOVNA PLAČA'!C585,"")</f>
        <v>0</v>
      </c>
      <c r="D591" s="54">
        <f>IF(LEN(B591)&gt;0,'OSNOVNA PLAČA'!D585,"")</f>
        <v>0</v>
      </c>
      <c r="E591" s="175">
        <f>IF(LEN(B591)&gt;0,SUM('OBRAČUNANA OSNOVNA PLAČA'!E585:J585),"")</f>
        <v>0</v>
      </c>
      <c r="F591" s="55"/>
      <c r="G591" s="55"/>
      <c r="H591" s="55"/>
      <c r="I591" s="55"/>
      <c r="J591" s="55"/>
      <c r="K591" s="176">
        <f t="shared" si="106"/>
        <v>0</v>
      </c>
      <c r="L591" s="120">
        <f t="shared" si="107"/>
        <v>0</v>
      </c>
      <c r="M591" s="120">
        <f t="shared" si="108"/>
        <v>0</v>
      </c>
      <c r="N591" s="120">
        <f t="shared" si="109"/>
        <v>0</v>
      </c>
      <c r="O591" s="120">
        <f t="shared" si="110"/>
        <v>0</v>
      </c>
      <c r="P591" s="177">
        <f t="shared" si="111"/>
        <v>0</v>
      </c>
      <c r="Q591" s="177">
        <f>IF(LEN(B591)&gt;0,2*'OSNOVNA PLAČA'!E585,"")</f>
        <v>0</v>
      </c>
      <c r="R591" s="178"/>
      <c r="AA591" s="157">
        <f>ROW()</f>
        <v>591</v>
      </c>
      <c r="AB591" s="91" t="e">
        <f t="shared" ca="1" si="117"/>
        <v>#N/A</v>
      </c>
      <c r="AC591" s="91" t="e">
        <f t="shared" ca="1" si="118"/>
        <v>#N/A</v>
      </c>
      <c r="AD591" s="92" t="e">
        <f t="shared" ca="1" si="112"/>
        <v>#N/A</v>
      </c>
      <c r="AE591" s="91" t="e">
        <f t="shared" ca="1" si="113"/>
        <v>#N/A</v>
      </c>
      <c r="AF591" s="92" t="e">
        <f t="shared" ca="1" si="114"/>
        <v>#N/A</v>
      </c>
      <c r="AG591" s="91" t="e">
        <f t="shared" ca="1" si="114"/>
        <v>#N/A</v>
      </c>
      <c r="AH591" s="91" t="e">
        <f t="shared" ca="1" si="115"/>
        <v>#N/A</v>
      </c>
      <c r="AI591" s="93" t="e">
        <f t="shared" ca="1" si="116"/>
        <v>#N/A</v>
      </c>
      <c r="AJ591" s="91" t="e">
        <f t="shared" ca="1" si="105"/>
        <v>#N/A</v>
      </c>
      <c r="AK591" s="91" t="e">
        <f t="shared" ca="1" si="104"/>
        <v>#N/A</v>
      </c>
    </row>
    <row r="592" spans="1:37" ht="25.5" customHeight="1" x14ac:dyDescent="0.25">
      <c r="A592" s="51">
        <f>'OSNOVNA PLAČA'!A586</f>
        <v>577</v>
      </c>
      <c r="B592" s="159" t="str">
        <f>IF(LEN('OSNOVNA PLAČA'!B586)&gt;0,'OSNOVNA PLAČA'!B586,"")</f>
        <v>A577</v>
      </c>
      <c r="C592" s="52">
        <f>IF(LEN(B592)&gt;0,'OSNOVNA PLAČA'!C586,"")</f>
        <v>0</v>
      </c>
      <c r="D592" s="54">
        <f>IF(LEN(B592)&gt;0,'OSNOVNA PLAČA'!D586,"")</f>
        <v>0</v>
      </c>
      <c r="E592" s="175">
        <f>IF(LEN(B592)&gt;0,SUM('OBRAČUNANA OSNOVNA PLAČA'!E586:J586),"")</f>
        <v>0</v>
      </c>
      <c r="F592" s="55"/>
      <c r="G592" s="55"/>
      <c r="H592" s="55"/>
      <c r="I592" s="55"/>
      <c r="J592" s="55"/>
      <c r="K592" s="176">
        <f t="shared" ref="K592:K655" si="119">+F592+G592+H592+I592+J592</f>
        <v>0</v>
      </c>
      <c r="L592" s="120">
        <f t="shared" ref="L592:L655" si="120">IF(LEN(B592)&gt;0,K592/5,"")</f>
        <v>0</v>
      </c>
      <c r="M592" s="120">
        <f t="shared" ref="M592:M655" si="121">IF(LEN(B592)&gt;0,E592*L592,"")</f>
        <v>0</v>
      </c>
      <c r="N592" s="120">
        <f t="shared" ref="N592:N655" si="122">IF(LEN(B592)&gt;0,L592*$O$1017,"")</f>
        <v>0</v>
      </c>
      <c r="O592" s="120">
        <f t="shared" ref="O592:O655" si="123">IF(LEN(B592)&gt;0,E592*N592,"")</f>
        <v>0</v>
      </c>
      <c r="P592" s="177">
        <f t="shared" ref="P592:P655" si="124">MIN(O592,Q592)</f>
        <v>0</v>
      </c>
      <c r="Q592" s="177">
        <f>IF(LEN(B592)&gt;0,2*'OSNOVNA PLAČA'!E586,"")</f>
        <v>0</v>
      </c>
      <c r="R592" s="178"/>
      <c r="AA592" s="157">
        <f>ROW()</f>
        <v>592</v>
      </c>
      <c r="AB592" s="91" t="e">
        <f t="shared" ca="1" si="117"/>
        <v>#N/A</v>
      </c>
      <c r="AC592" s="91" t="e">
        <f t="shared" ca="1" si="118"/>
        <v>#N/A</v>
      </c>
      <c r="AD592" s="92" t="e">
        <f t="shared" ref="AD592:AD655" ca="1" si="125">IF(AB592&gt;=AC592,"-",$K592/(5*MAX($L$1021:$L$1022)))</f>
        <v>#N/A</v>
      </c>
      <c r="AE592" s="91" t="e">
        <f t="shared" ref="AE592:AE655" ca="1" si="126">IF(AB592&gt;=AC592,"-",$K592/(5*MAX($L$1021:$L$1022))*AJ592)</f>
        <v>#N/A</v>
      </c>
      <c r="AF592" s="92" t="e">
        <f t="shared" ref="AF592:AG655" ca="1" si="127">IF(AD592="-","-",AD592*$AE$1017)</f>
        <v>#N/A</v>
      </c>
      <c r="AG592" s="91" t="e">
        <f t="shared" ca="1" si="127"/>
        <v>#N/A</v>
      </c>
      <c r="AH592" s="91" t="e">
        <f t="shared" ref="AH592:AH655" ca="1" si="128">IF(AF592="-",0,MIN(AG592,Q592))</f>
        <v>#N/A</v>
      </c>
      <c r="AI592" s="93" t="e">
        <f t="shared" ref="AI592:AI655" ca="1" si="129">+AC592-AB592</f>
        <v>#N/A</v>
      </c>
      <c r="AJ592" s="91" t="e">
        <f t="shared" ca="1" si="105"/>
        <v>#N/A</v>
      </c>
      <c r="AK592" s="91" t="e">
        <f t="shared" ca="1" si="104"/>
        <v>#N/A</v>
      </c>
    </row>
    <row r="593" spans="1:37" ht="25.5" customHeight="1" x14ac:dyDescent="0.25">
      <c r="A593" s="51">
        <f>'OSNOVNA PLAČA'!A587</f>
        <v>578</v>
      </c>
      <c r="B593" s="159" t="str">
        <f>IF(LEN('OSNOVNA PLAČA'!B587)&gt;0,'OSNOVNA PLAČA'!B587,"")</f>
        <v>A578</v>
      </c>
      <c r="C593" s="52">
        <f>IF(LEN(B593)&gt;0,'OSNOVNA PLAČA'!C587,"")</f>
        <v>0</v>
      </c>
      <c r="D593" s="54">
        <f>IF(LEN(B593)&gt;0,'OSNOVNA PLAČA'!D587,"")</f>
        <v>0</v>
      </c>
      <c r="E593" s="175">
        <f>IF(LEN(B593)&gt;0,SUM('OBRAČUNANA OSNOVNA PLAČA'!E587:J587),"")</f>
        <v>0</v>
      </c>
      <c r="F593" s="55"/>
      <c r="G593" s="55"/>
      <c r="H593" s="55"/>
      <c r="I593" s="55"/>
      <c r="J593" s="55"/>
      <c r="K593" s="176">
        <f t="shared" si="119"/>
        <v>0</v>
      </c>
      <c r="L593" s="120">
        <f t="shared" si="120"/>
        <v>0</v>
      </c>
      <c r="M593" s="120">
        <f t="shared" si="121"/>
        <v>0</v>
      </c>
      <c r="N593" s="120">
        <f t="shared" si="122"/>
        <v>0</v>
      </c>
      <c r="O593" s="120">
        <f t="shared" si="123"/>
        <v>0</v>
      </c>
      <c r="P593" s="177">
        <f t="shared" si="124"/>
        <v>0</v>
      </c>
      <c r="Q593" s="177">
        <f>IF(LEN(B593)&gt;0,2*'OSNOVNA PLAČA'!E587,"")</f>
        <v>0</v>
      </c>
      <c r="R593" s="178"/>
      <c r="AA593" s="157">
        <f>ROW()</f>
        <v>593</v>
      </c>
      <c r="AB593" s="91" t="e">
        <f t="shared" ca="1" si="117"/>
        <v>#N/A</v>
      </c>
      <c r="AC593" s="91" t="e">
        <f t="shared" ca="1" si="118"/>
        <v>#N/A</v>
      </c>
      <c r="AD593" s="92" t="e">
        <f t="shared" ca="1" si="125"/>
        <v>#N/A</v>
      </c>
      <c r="AE593" s="91" t="e">
        <f t="shared" ca="1" si="126"/>
        <v>#N/A</v>
      </c>
      <c r="AF593" s="92" t="e">
        <f t="shared" ca="1" si="127"/>
        <v>#N/A</v>
      </c>
      <c r="AG593" s="91" t="e">
        <f t="shared" ca="1" si="127"/>
        <v>#N/A</v>
      </c>
      <c r="AH593" s="91" t="e">
        <f t="shared" ca="1" si="128"/>
        <v>#N/A</v>
      </c>
      <c r="AI593" s="93" t="e">
        <f t="shared" ca="1" si="129"/>
        <v>#N/A</v>
      </c>
      <c r="AJ593" s="91" t="e">
        <f t="shared" ca="1" si="105"/>
        <v>#N/A</v>
      </c>
      <c r="AK593" s="91" t="e">
        <f t="shared" ca="1" si="104"/>
        <v>#N/A</v>
      </c>
    </row>
    <row r="594" spans="1:37" ht="25.5" customHeight="1" x14ac:dyDescent="0.25">
      <c r="A594" s="51">
        <f>'OSNOVNA PLAČA'!A588</f>
        <v>579</v>
      </c>
      <c r="B594" s="159" t="str">
        <f>IF(LEN('OSNOVNA PLAČA'!B588)&gt;0,'OSNOVNA PLAČA'!B588,"")</f>
        <v>A579</v>
      </c>
      <c r="C594" s="52">
        <f>IF(LEN(B594)&gt;0,'OSNOVNA PLAČA'!C588,"")</f>
        <v>0</v>
      </c>
      <c r="D594" s="54">
        <f>IF(LEN(B594)&gt;0,'OSNOVNA PLAČA'!D588,"")</f>
        <v>0</v>
      </c>
      <c r="E594" s="175">
        <f>IF(LEN(B594)&gt;0,SUM('OBRAČUNANA OSNOVNA PLAČA'!E588:J588),"")</f>
        <v>0</v>
      </c>
      <c r="F594" s="55"/>
      <c r="G594" s="55"/>
      <c r="H594" s="55"/>
      <c r="I594" s="55"/>
      <c r="J594" s="55"/>
      <c r="K594" s="176">
        <f t="shared" si="119"/>
        <v>0</v>
      </c>
      <c r="L594" s="120">
        <f t="shared" si="120"/>
        <v>0</v>
      </c>
      <c r="M594" s="120">
        <f t="shared" si="121"/>
        <v>0</v>
      </c>
      <c r="N594" s="120">
        <f t="shared" si="122"/>
        <v>0</v>
      </c>
      <c r="O594" s="120">
        <f t="shared" si="123"/>
        <v>0</v>
      </c>
      <c r="P594" s="177">
        <f t="shared" si="124"/>
        <v>0</v>
      </c>
      <c r="Q594" s="177">
        <f>IF(LEN(B594)&gt;0,2*'OSNOVNA PLAČA'!E588,"")</f>
        <v>0</v>
      </c>
      <c r="R594" s="178"/>
      <c r="AA594" s="157">
        <f>ROW()</f>
        <v>594</v>
      </c>
      <c r="AB594" s="91" t="e">
        <f t="shared" ca="1" si="117"/>
        <v>#N/A</v>
      </c>
      <c r="AC594" s="91" t="e">
        <f t="shared" ca="1" si="118"/>
        <v>#N/A</v>
      </c>
      <c r="AD594" s="92" t="e">
        <f t="shared" ca="1" si="125"/>
        <v>#N/A</v>
      </c>
      <c r="AE594" s="91" t="e">
        <f t="shared" ca="1" si="126"/>
        <v>#N/A</v>
      </c>
      <c r="AF594" s="92" t="e">
        <f t="shared" ca="1" si="127"/>
        <v>#N/A</v>
      </c>
      <c r="AG594" s="91" t="e">
        <f t="shared" ca="1" si="127"/>
        <v>#N/A</v>
      </c>
      <c r="AH594" s="91" t="e">
        <f t="shared" ca="1" si="128"/>
        <v>#N/A</v>
      </c>
      <c r="AI594" s="93" t="e">
        <f t="shared" ca="1" si="129"/>
        <v>#N/A</v>
      </c>
      <c r="AJ594" s="91" t="e">
        <f t="shared" ca="1" si="105"/>
        <v>#N/A</v>
      </c>
      <c r="AK594" s="91" t="e">
        <f t="shared" ca="1" si="104"/>
        <v>#N/A</v>
      </c>
    </row>
    <row r="595" spans="1:37" ht="25.5" customHeight="1" x14ac:dyDescent="0.25">
      <c r="A595" s="51">
        <f>'OSNOVNA PLAČA'!A589</f>
        <v>580</v>
      </c>
      <c r="B595" s="159" t="str">
        <f>IF(LEN('OSNOVNA PLAČA'!B589)&gt;0,'OSNOVNA PLAČA'!B589,"")</f>
        <v>A580</v>
      </c>
      <c r="C595" s="52">
        <f>IF(LEN(B595)&gt;0,'OSNOVNA PLAČA'!C589,"")</f>
        <v>0</v>
      </c>
      <c r="D595" s="54">
        <f>IF(LEN(B595)&gt;0,'OSNOVNA PLAČA'!D589,"")</f>
        <v>0</v>
      </c>
      <c r="E595" s="175">
        <f>IF(LEN(B595)&gt;0,SUM('OBRAČUNANA OSNOVNA PLAČA'!E589:J589),"")</f>
        <v>0</v>
      </c>
      <c r="F595" s="55"/>
      <c r="G595" s="55"/>
      <c r="H595" s="55"/>
      <c r="I595" s="55"/>
      <c r="J595" s="55"/>
      <c r="K595" s="176">
        <f t="shared" si="119"/>
        <v>0</v>
      </c>
      <c r="L595" s="120">
        <f t="shared" si="120"/>
        <v>0</v>
      </c>
      <c r="M595" s="120">
        <f t="shared" si="121"/>
        <v>0</v>
      </c>
      <c r="N595" s="120">
        <f t="shared" si="122"/>
        <v>0</v>
      </c>
      <c r="O595" s="120">
        <f t="shared" si="123"/>
        <v>0</v>
      </c>
      <c r="P595" s="177">
        <f t="shared" si="124"/>
        <v>0</v>
      </c>
      <c r="Q595" s="177">
        <f>IF(LEN(B595)&gt;0,2*'OSNOVNA PLAČA'!E589,"")</f>
        <v>0</v>
      </c>
      <c r="R595" s="178"/>
      <c r="AA595" s="157">
        <f>ROW()</f>
        <v>595</v>
      </c>
      <c r="AB595" s="91" t="e">
        <f t="shared" ca="1" si="117"/>
        <v>#N/A</v>
      </c>
      <c r="AC595" s="91" t="e">
        <f t="shared" ca="1" si="118"/>
        <v>#N/A</v>
      </c>
      <c r="AD595" s="92" t="e">
        <f t="shared" ca="1" si="125"/>
        <v>#N/A</v>
      </c>
      <c r="AE595" s="91" t="e">
        <f t="shared" ca="1" si="126"/>
        <v>#N/A</v>
      </c>
      <c r="AF595" s="92" t="e">
        <f t="shared" ca="1" si="127"/>
        <v>#N/A</v>
      </c>
      <c r="AG595" s="91" t="e">
        <f t="shared" ca="1" si="127"/>
        <v>#N/A</v>
      </c>
      <c r="AH595" s="91" t="e">
        <f t="shared" ca="1" si="128"/>
        <v>#N/A</v>
      </c>
      <c r="AI595" s="93" t="e">
        <f t="shared" ca="1" si="129"/>
        <v>#N/A</v>
      </c>
      <c r="AJ595" s="91" t="e">
        <f t="shared" ca="1" si="105"/>
        <v>#N/A</v>
      </c>
      <c r="AK595" s="91" t="e">
        <f t="shared" ca="1" si="104"/>
        <v>#N/A</v>
      </c>
    </row>
    <row r="596" spans="1:37" ht="25.5" customHeight="1" x14ac:dyDescent="0.25">
      <c r="A596" s="51">
        <f>'OSNOVNA PLAČA'!A590</f>
        <v>581</v>
      </c>
      <c r="B596" s="159" t="str">
        <f>IF(LEN('OSNOVNA PLAČA'!B590)&gt;0,'OSNOVNA PLAČA'!B590,"")</f>
        <v>A581</v>
      </c>
      <c r="C596" s="52">
        <f>IF(LEN(B596)&gt;0,'OSNOVNA PLAČA'!C590,"")</f>
        <v>0</v>
      </c>
      <c r="D596" s="54">
        <f>IF(LEN(B596)&gt;0,'OSNOVNA PLAČA'!D590,"")</f>
        <v>0</v>
      </c>
      <c r="E596" s="175">
        <f>IF(LEN(B596)&gt;0,SUM('OBRAČUNANA OSNOVNA PLAČA'!E590:J590),"")</f>
        <v>0</v>
      </c>
      <c r="F596" s="55"/>
      <c r="G596" s="55"/>
      <c r="H596" s="55"/>
      <c r="I596" s="55"/>
      <c r="J596" s="55"/>
      <c r="K596" s="176">
        <f t="shared" si="119"/>
        <v>0</v>
      </c>
      <c r="L596" s="120">
        <f t="shared" si="120"/>
        <v>0</v>
      </c>
      <c r="M596" s="120">
        <f t="shared" si="121"/>
        <v>0</v>
      </c>
      <c r="N596" s="120">
        <f t="shared" si="122"/>
        <v>0</v>
      </c>
      <c r="O596" s="120">
        <f t="shared" si="123"/>
        <v>0</v>
      </c>
      <c r="P596" s="177">
        <f t="shared" si="124"/>
        <v>0</v>
      </c>
      <c r="Q596" s="177">
        <f>IF(LEN(B596)&gt;0,2*'OSNOVNA PLAČA'!E590,"")</f>
        <v>0</v>
      </c>
      <c r="R596" s="178"/>
      <c r="AA596" s="157">
        <f>ROW()</f>
        <v>596</v>
      </c>
      <c r="AB596" s="91" t="e">
        <f t="shared" ca="1" si="117"/>
        <v>#N/A</v>
      </c>
      <c r="AC596" s="91" t="e">
        <f t="shared" ca="1" si="118"/>
        <v>#N/A</v>
      </c>
      <c r="AD596" s="92" t="e">
        <f t="shared" ca="1" si="125"/>
        <v>#N/A</v>
      </c>
      <c r="AE596" s="91" t="e">
        <f t="shared" ca="1" si="126"/>
        <v>#N/A</v>
      </c>
      <c r="AF596" s="92" t="e">
        <f t="shared" ca="1" si="127"/>
        <v>#N/A</v>
      </c>
      <c r="AG596" s="91" t="e">
        <f t="shared" ca="1" si="127"/>
        <v>#N/A</v>
      </c>
      <c r="AH596" s="91" t="e">
        <f t="shared" ca="1" si="128"/>
        <v>#N/A</v>
      </c>
      <c r="AI596" s="93" t="e">
        <f t="shared" ca="1" si="129"/>
        <v>#N/A</v>
      </c>
      <c r="AJ596" s="91" t="e">
        <f t="shared" ca="1" si="105"/>
        <v>#N/A</v>
      </c>
      <c r="AK596" s="91" t="e">
        <f t="shared" ca="1" si="104"/>
        <v>#N/A</v>
      </c>
    </row>
    <row r="597" spans="1:37" ht="25.5" customHeight="1" x14ac:dyDescent="0.25">
      <c r="A597" s="51">
        <f>'OSNOVNA PLAČA'!A591</f>
        <v>582</v>
      </c>
      <c r="B597" s="159" t="str">
        <f>IF(LEN('OSNOVNA PLAČA'!B591)&gt;0,'OSNOVNA PLAČA'!B591,"")</f>
        <v>A582</v>
      </c>
      <c r="C597" s="52">
        <f>IF(LEN(B597)&gt;0,'OSNOVNA PLAČA'!C591,"")</f>
        <v>0</v>
      </c>
      <c r="D597" s="54">
        <f>IF(LEN(B597)&gt;0,'OSNOVNA PLAČA'!D591,"")</f>
        <v>0</v>
      </c>
      <c r="E597" s="175">
        <f>IF(LEN(B597)&gt;0,SUM('OBRAČUNANA OSNOVNA PLAČA'!E591:J591),"")</f>
        <v>0</v>
      </c>
      <c r="F597" s="55"/>
      <c r="G597" s="55"/>
      <c r="H597" s="55"/>
      <c r="I597" s="55"/>
      <c r="J597" s="55"/>
      <c r="K597" s="176">
        <f t="shared" si="119"/>
        <v>0</v>
      </c>
      <c r="L597" s="120">
        <f t="shared" si="120"/>
        <v>0</v>
      </c>
      <c r="M597" s="120">
        <f t="shared" si="121"/>
        <v>0</v>
      </c>
      <c r="N597" s="120">
        <f t="shared" si="122"/>
        <v>0</v>
      </c>
      <c r="O597" s="120">
        <f t="shared" si="123"/>
        <v>0</v>
      </c>
      <c r="P597" s="177">
        <f t="shared" si="124"/>
        <v>0</v>
      </c>
      <c r="Q597" s="177">
        <f>IF(LEN(B597)&gt;0,2*'OSNOVNA PLAČA'!E591,"")</f>
        <v>0</v>
      </c>
      <c r="R597" s="178"/>
      <c r="AA597" s="157">
        <f>ROW()</f>
        <v>597</v>
      </c>
      <c r="AB597" s="91" t="e">
        <f t="shared" ca="1" si="117"/>
        <v>#N/A</v>
      </c>
      <c r="AC597" s="91" t="e">
        <f t="shared" ca="1" si="118"/>
        <v>#N/A</v>
      </c>
      <c r="AD597" s="92" t="e">
        <f t="shared" ca="1" si="125"/>
        <v>#N/A</v>
      </c>
      <c r="AE597" s="91" t="e">
        <f t="shared" ca="1" si="126"/>
        <v>#N/A</v>
      </c>
      <c r="AF597" s="92" t="e">
        <f t="shared" ca="1" si="127"/>
        <v>#N/A</v>
      </c>
      <c r="AG597" s="91" t="e">
        <f t="shared" ca="1" si="127"/>
        <v>#N/A</v>
      </c>
      <c r="AH597" s="91" t="e">
        <f t="shared" ca="1" si="128"/>
        <v>#N/A</v>
      </c>
      <c r="AI597" s="93" t="e">
        <f t="shared" ca="1" si="129"/>
        <v>#N/A</v>
      </c>
      <c r="AJ597" s="91" t="e">
        <f t="shared" ca="1" si="105"/>
        <v>#N/A</v>
      </c>
      <c r="AK597" s="91" t="e">
        <f t="shared" ca="1" si="104"/>
        <v>#N/A</v>
      </c>
    </row>
    <row r="598" spans="1:37" ht="25.5" customHeight="1" x14ac:dyDescent="0.25">
      <c r="A598" s="51">
        <f>'OSNOVNA PLAČA'!A592</f>
        <v>583</v>
      </c>
      <c r="B598" s="159" t="str">
        <f>IF(LEN('OSNOVNA PLAČA'!B592)&gt;0,'OSNOVNA PLAČA'!B592,"")</f>
        <v>A583</v>
      </c>
      <c r="C598" s="52">
        <f>IF(LEN(B598)&gt;0,'OSNOVNA PLAČA'!C592,"")</f>
        <v>0</v>
      </c>
      <c r="D598" s="54">
        <f>IF(LEN(B598)&gt;0,'OSNOVNA PLAČA'!D592,"")</f>
        <v>0</v>
      </c>
      <c r="E598" s="175">
        <f>IF(LEN(B598)&gt;0,SUM('OBRAČUNANA OSNOVNA PLAČA'!E592:J592),"")</f>
        <v>0</v>
      </c>
      <c r="F598" s="55"/>
      <c r="G598" s="55"/>
      <c r="H598" s="55"/>
      <c r="I598" s="55"/>
      <c r="J598" s="55"/>
      <c r="K598" s="176">
        <f t="shared" si="119"/>
        <v>0</v>
      </c>
      <c r="L598" s="120">
        <f t="shared" si="120"/>
        <v>0</v>
      </c>
      <c r="M598" s="120">
        <f t="shared" si="121"/>
        <v>0</v>
      </c>
      <c r="N598" s="120">
        <f t="shared" si="122"/>
        <v>0</v>
      </c>
      <c r="O598" s="120">
        <f t="shared" si="123"/>
        <v>0</v>
      </c>
      <c r="P598" s="177">
        <f t="shared" si="124"/>
        <v>0</v>
      </c>
      <c r="Q598" s="177">
        <f>IF(LEN(B598)&gt;0,2*'OSNOVNA PLAČA'!E592,"")</f>
        <v>0</v>
      </c>
      <c r="R598" s="178"/>
      <c r="AA598" s="157">
        <f>ROW()</f>
        <v>598</v>
      </c>
      <c r="AB598" s="91" t="e">
        <f t="shared" ca="1" si="117"/>
        <v>#N/A</v>
      </c>
      <c r="AC598" s="91" t="e">
        <f t="shared" ca="1" si="118"/>
        <v>#N/A</v>
      </c>
      <c r="AD598" s="92" t="e">
        <f t="shared" ca="1" si="125"/>
        <v>#N/A</v>
      </c>
      <c r="AE598" s="91" t="e">
        <f t="shared" ca="1" si="126"/>
        <v>#N/A</v>
      </c>
      <c r="AF598" s="92" t="e">
        <f t="shared" ca="1" si="127"/>
        <v>#N/A</v>
      </c>
      <c r="AG598" s="91" t="e">
        <f t="shared" ca="1" si="127"/>
        <v>#N/A</v>
      </c>
      <c r="AH598" s="91" t="e">
        <f t="shared" ca="1" si="128"/>
        <v>#N/A</v>
      </c>
      <c r="AI598" s="93" t="e">
        <f t="shared" ca="1" si="129"/>
        <v>#N/A</v>
      </c>
      <c r="AJ598" s="91" t="e">
        <f t="shared" ca="1" si="105"/>
        <v>#N/A</v>
      </c>
      <c r="AK598" s="91" t="e">
        <f t="shared" ca="1" si="104"/>
        <v>#N/A</v>
      </c>
    </row>
    <row r="599" spans="1:37" ht="25.5" customHeight="1" x14ac:dyDescent="0.25">
      <c r="A599" s="51">
        <f>'OSNOVNA PLAČA'!A593</f>
        <v>584</v>
      </c>
      <c r="B599" s="159" t="str">
        <f>IF(LEN('OSNOVNA PLAČA'!B593)&gt;0,'OSNOVNA PLAČA'!B593,"")</f>
        <v>A584</v>
      </c>
      <c r="C599" s="52">
        <f>IF(LEN(B599)&gt;0,'OSNOVNA PLAČA'!C593,"")</f>
        <v>0</v>
      </c>
      <c r="D599" s="54">
        <f>IF(LEN(B599)&gt;0,'OSNOVNA PLAČA'!D593,"")</f>
        <v>0</v>
      </c>
      <c r="E599" s="175">
        <f>IF(LEN(B599)&gt;0,SUM('OBRAČUNANA OSNOVNA PLAČA'!E593:J593),"")</f>
        <v>0</v>
      </c>
      <c r="F599" s="55"/>
      <c r="G599" s="55"/>
      <c r="H599" s="55"/>
      <c r="I599" s="55"/>
      <c r="J599" s="55"/>
      <c r="K599" s="176">
        <f t="shared" si="119"/>
        <v>0</v>
      </c>
      <c r="L599" s="120">
        <f t="shared" si="120"/>
        <v>0</v>
      </c>
      <c r="M599" s="120">
        <f t="shared" si="121"/>
        <v>0</v>
      </c>
      <c r="N599" s="120">
        <f t="shared" si="122"/>
        <v>0</v>
      </c>
      <c r="O599" s="120">
        <f t="shared" si="123"/>
        <v>0</v>
      </c>
      <c r="P599" s="177">
        <f t="shared" si="124"/>
        <v>0</v>
      </c>
      <c r="Q599" s="177">
        <f>IF(LEN(B599)&gt;0,2*'OSNOVNA PLAČA'!E593,"")</f>
        <v>0</v>
      </c>
      <c r="R599" s="178"/>
      <c r="AA599" s="157">
        <f>ROW()</f>
        <v>599</v>
      </c>
      <c r="AB599" s="91" t="e">
        <f t="shared" ca="1" si="117"/>
        <v>#N/A</v>
      </c>
      <c r="AC599" s="91" t="e">
        <f t="shared" ca="1" si="118"/>
        <v>#N/A</v>
      </c>
      <c r="AD599" s="92" t="e">
        <f t="shared" ca="1" si="125"/>
        <v>#N/A</v>
      </c>
      <c r="AE599" s="91" t="e">
        <f t="shared" ca="1" si="126"/>
        <v>#N/A</v>
      </c>
      <c r="AF599" s="92" t="e">
        <f t="shared" ca="1" si="127"/>
        <v>#N/A</v>
      </c>
      <c r="AG599" s="91" t="e">
        <f t="shared" ca="1" si="127"/>
        <v>#N/A</v>
      </c>
      <c r="AH599" s="91" t="e">
        <f t="shared" ca="1" si="128"/>
        <v>#N/A</v>
      </c>
      <c r="AI599" s="93" t="e">
        <f t="shared" ca="1" si="129"/>
        <v>#N/A</v>
      </c>
      <c r="AJ599" s="91" t="e">
        <f t="shared" ca="1" si="105"/>
        <v>#N/A</v>
      </c>
      <c r="AK599" s="91" t="e">
        <f t="shared" ca="1" si="104"/>
        <v>#N/A</v>
      </c>
    </row>
    <row r="600" spans="1:37" ht="25.5" customHeight="1" x14ac:dyDescent="0.25">
      <c r="A600" s="51">
        <f>'OSNOVNA PLAČA'!A594</f>
        <v>585</v>
      </c>
      <c r="B600" s="159" t="str">
        <f>IF(LEN('OSNOVNA PLAČA'!B594)&gt;0,'OSNOVNA PLAČA'!B594,"")</f>
        <v>A585</v>
      </c>
      <c r="C600" s="52">
        <f>IF(LEN(B600)&gt;0,'OSNOVNA PLAČA'!C594,"")</f>
        <v>0</v>
      </c>
      <c r="D600" s="54">
        <f>IF(LEN(B600)&gt;0,'OSNOVNA PLAČA'!D594,"")</f>
        <v>0</v>
      </c>
      <c r="E600" s="175">
        <f>IF(LEN(B600)&gt;0,SUM('OBRAČUNANA OSNOVNA PLAČA'!E594:J594),"")</f>
        <v>0</v>
      </c>
      <c r="F600" s="55"/>
      <c r="G600" s="55"/>
      <c r="H600" s="55"/>
      <c r="I600" s="55"/>
      <c r="J600" s="55"/>
      <c r="K600" s="176">
        <f t="shared" si="119"/>
        <v>0</v>
      </c>
      <c r="L600" s="120">
        <f t="shared" si="120"/>
        <v>0</v>
      </c>
      <c r="M600" s="120">
        <f t="shared" si="121"/>
        <v>0</v>
      </c>
      <c r="N600" s="120">
        <f t="shared" si="122"/>
        <v>0</v>
      </c>
      <c r="O600" s="120">
        <f t="shared" si="123"/>
        <v>0</v>
      </c>
      <c r="P600" s="177">
        <f t="shared" si="124"/>
        <v>0</v>
      </c>
      <c r="Q600" s="177">
        <f>IF(LEN(B600)&gt;0,2*'OSNOVNA PLAČA'!E594,"")</f>
        <v>0</v>
      </c>
      <c r="R600" s="178"/>
      <c r="AA600" s="157">
        <f>ROW()</f>
        <v>600</v>
      </c>
      <c r="AB600" s="91" t="e">
        <f t="shared" ca="1" si="117"/>
        <v>#N/A</v>
      </c>
      <c r="AC600" s="91" t="e">
        <f t="shared" ca="1" si="118"/>
        <v>#N/A</v>
      </c>
      <c r="AD600" s="92" t="e">
        <f t="shared" ca="1" si="125"/>
        <v>#N/A</v>
      </c>
      <c r="AE600" s="91" t="e">
        <f t="shared" ca="1" si="126"/>
        <v>#N/A</v>
      </c>
      <c r="AF600" s="92" t="e">
        <f t="shared" ca="1" si="127"/>
        <v>#N/A</v>
      </c>
      <c r="AG600" s="91" t="e">
        <f t="shared" ca="1" si="127"/>
        <v>#N/A</v>
      </c>
      <c r="AH600" s="91" t="e">
        <f t="shared" ca="1" si="128"/>
        <v>#N/A</v>
      </c>
      <c r="AI600" s="93" t="e">
        <f t="shared" ca="1" si="129"/>
        <v>#N/A</v>
      </c>
      <c r="AJ600" s="91" t="e">
        <f t="shared" ca="1" si="105"/>
        <v>#N/A</v>
      </c>
      <c r="AK600" s="91" t="e">
        <f t="shared" ca="1" si="104"/>
        <v>#N/A</v>
      </c>
    </row>
    <row r="601" spans="1:37" ht="25.5" customHeight="1" x14ac:dyDescent="0.25">
      <c r="A601" s="51">
        <f>'OSNOVNA PLAČA'!A595</f>
        <v>586</v>
      </c>
      <c r="B601" s="159" t="str">
        <f>IF(LEN('OSNOVNA PLAČA'!B595)&gt;0,'OSNOVNA PLAČA'!B595,"")</f>
        <v>A586</v>
      </c>
      <c r="C601" s="52">
        <f>IF(LEN(B601)&gt;0,'OSNOVNA PLAČA'!C595,"")</f>
        <v>0</v>
      </c>
      <c r="D601" s="54">
        <f>IF(LEN(B601)&gt;0,'OSNOVNA PLAČA'!D595,"")</f>
        <v>0</v>
      </c>
      <c r="E601" s="175">
        <f>IF(LEN(B601)&gt;0,SUM('OBRAČUNANA OSNOVNA PLAČA'!E595:J595),"")</f>
        <v>0</v>
      </c>
      <c r="F601" s="55"/>
      <c r="G601" s="55"/>
      <c r="H601" s="55"/>
      <c r="I601" s="55"/>
      <c r="J601" s="55"/>
      <c r="K601" s="176">
        <f t="shared" si="119"/>
        <v>0</v>
      </c>
      <c r="L601" s="120">
        <f t="shared" si="120"/>
        <v>0</v>
      </c>
      <c r="M601" s="120">
        <f t="shared" si="121"/>
        <v>0</v>
      </c>
      <c r="N601" s="120">
        <f t="shared" si="122"/>
        <v>0</v>
      </c>
      <c r="O601" s="120">
        <f t="shared" si="123"/>
        <v>0</v>
      </c>
      <c r="P601" s="177">
        <f t="shared" si="124"/>
        <v>0</v>
      </c>
      <c r="Q601" s="177">
        <f>IF(LEN(B601)&gt;0,2*'OSNOVNA PLAČA'!E595,"")</f>
        <v>0</v>
      </c>
      <c r="R601" s="178"/>
      <c r="AA601" s="157">
        <f>ROW()</f>
        <v>601</v>
      </c>
      <c r="AB601" s="91" t="e">
        <f t="shared" ca="1" si="117"/>
        <v>#N/A</v>
      </c>
      <c r="AC601" s="91" t="e">
        <f t="shared" ca="1" si="118"/>
        <v>#N/A</v>
      </c>
      <c r="AD601" s="92" t="e">
        <f t="shared" ca="1" si="125"/>
        <v>#N/A</v>
      </c>
      <c r="AE601" s="91" t="e">
        <f t="shared" ca="1" si="126"/>
        <v>#N/A</v>
      </c>
      <c r="AF601" s="92" t="e">
        <f t="shared" ca="1" si="127"/>
        <v>#N/A</v>
      </c>
      <c r="AG601" s="91" t="e">
        <f t="shared" ca="1" si="127"/>
        <v>#N/A</v>
      </c>
      <c r="AH601" s="91" t="e">
        <f t="shared" ca="1" si="128"/>
        <v>#N/A</v>
      </c>
      <c r="AI601" s="93" t="e">
        <f t="shared" ca="1" si="129"/>
        <v>#N/A</v>
      </c>
      <c r="AJ601" s="91" t="e">
        <f t="shared" ca="1" si="105"/>
        <v>#N/A</v>
      </c>
      <c r="AK601" s="91" t="e">
        <f t="shared" ca="1" si="104"/>
        <v>#N/A</v>
      </c>
    </row>
    <row r="602" spans="1:37" ht="25.5" customHeight="1" x14ac:dyDescent="0.25">
      <c r="A602" s="51">
        <f>'OSNOVNA PLAČA'!A596</f>
        <v>587</v>
      </c>
      <c r="B602" s="159" t="str">
        <f>IF(LEN('OSNOVNA PLAČA'!B596)&gt;0,'OSNOVNA PLAČA'!B596,"")</f>
        <v>A587</v>
      </c>
      <c r="C602" s="52">
        <f>IF(LEN(B602)&gt;0,'OSNOVNA PLAČA'!C596,"")</f>
        <v>0</v>
      </c>
      <c r="D602" s="54">
        <f>IF(LEN(B602)&gt;0,'OSNOVNA PLAČA'!D596,"")</f>
        <v>0</v>
      </c>
      <c r="E602" s="175">
        <f>IF(LEN(B602)&gt;0,SUM('OBRAČUNANA OSNOVNA PLAČA'!E596:J596),"")</f>
        <v>0</v>
      </c>
      <c r="F602" s="55"/>
      <c r="G602" s="55"/>
      <c r="H602" s="55"/>
      <c r="I602" s="55"/>
      <c r="J602" s="55"/>
      <c r="K602" s="176">
        <f t="shared" si="119"/>
        <v>0</v>
      </c>
      <c r="L602" s="120">
        <f t="shared" si="120"/>
        <v>0</v>
      </c>
      <c r="M602" s="120">
        <f t="shared" si="121"/>
        <v>0</v>
      </c>
      <c r="N602" s="120">
        <f t="shared" si="122"/>
        <v>0</v>
      </c>
      <c r="O602" s="120">
        <f t="shared" si="123"/>
        <v>0</v>
      </c>
      <c r="P602" s="177">
        <f t="shared" si="124"/>
        <v>0</v>
      </c>
      <c r="Q602" s="177">
        <f>IF(LEN(B602)&gt;0,2*'OSNOVNA PLAČA'!E596,"")</f>
        <v>0</v>
      </c>
      <c r="R602" s="178"/>
      <c r="AA602" s="157">
        <f>ROW()</f>
        <v>602</v>
      </c>
      <c r="AB602" s="91" t="e">
        <f t="shared" ca="1" si="117"/>
        <v>#N/A</v>
      </c>
      <c r="AC602" s="91" t="e">
        <f t="shared" ca="1" si="118"/>
        <v>#N/A</v>
      </c>
      <c r="AD602" s="92" t="e">
        <f t="shared" ca="1" si="125"/>
        <v>#N/A</v>
      </c>
      <c r="AE602" s="91" t="e">
        <f t="shared" ca="1" si="126"/>
        <v>#N/A</v>
      </c>
      <c r="AF602" s="92" t="e">
        <f t="shared" ca="1" si="127"/>
        <v>#N/A</v>
      </c>
      <c r="AG602" s="91" t="e">
        <f t="shared" ca="1" si="127"/>
        <v>#N/A</v>
      </c>
      <c r="AH602" s="91" t="e">
        <f t="shared" ca="1" si="128"/>
        <v>#N/A</v>
      </c>
      <c r="AI602" s="93" t="e">
        <f t="shared" ca="1" si="129"/>
        <v>#N/A</v>
      </c>
      <c r="AJ602" s="91" t="e">
        <f t="shared" ca="1" si="105"/>
        <v>#N/A</v>
      </c>
      <c r="AK602" s="91" t="e">
        <f t="shared" ca="1" si="104"/>
        <v>#N/A</v>
      </c>
    </row>
    <row r="603" spans="1:37" ht="25.5" customHeight="1" x14ac:dyDescent="0.25">
      <c r="A603" s="51">
        <f>'OSNOVNA PLAČA'!A597</f>
        <v>588</v>
      </c>
      <c r="B603" s="159" t="str">
        <f>IF(LEN('OSNOVNA PLAČA'!B597)&gt;0,'OSNOVNA PLAČA'!B597,"")</f>
        <v>A588</v>
      </c>
      <c r="C603" s="52">
        <f>IF(LEN(B603)&gt;0,'OSNOVNA PLAČA'!C597,"")</f>
        <v>0</v>
      </c>
      <c r="D603" s="54">
        <f>IF(LEN(B603)&gt;0,'OSNOVNA PLAČA'!D597,"")</f>
        <v>0</v>
      </c>
      <c r="E603" s="175">
        <f>IF(LEN(B603)&gt;0,SUM('OBRAČUNANA OSNOVNA PLAČA'!E597:J597),"")</f>
        <v>0</v>
      </c>
      <c r="F603" s="55"/>
      <c r="G603" s="55"/>
      <c r="H603" s="55"/>
      <c r="I603" s="55"/>
      <c r="J603" s="55"/>
      <c r="K603" s="176">
        <f t="shared" si="119"/>
        <v>0</v>
      </c>
      <c r="L603" s="120">
        <f t="shared" si="120"/>
        <v>0</v>
      </c>
      <c r="M603" s="120">
        <f t="shared" si="121"/>
        <v>0</v>
      </c>
      <c r="N603" s="120">
        <f t="shared" si="122"/>
        <v>0</v>
      </c>
      <c r="O603" s="120">
        <f t="shared" si="123"/>
        <v>0</v>
      </c>
      <c r="P603" s="177">
        <f t="shared" si="124"/>
        <v>0</v>
      </c>
      <c r="Q603" s="177">
        <f>IF(LEN(B603)&gt;0,2*'OSNOVNA PLAČA'!E597,"")</f>
        <v>0</v>
      </c>
      <c r="R603" s="178"/>
      <c r="AA603" s="157">
        <f>ROW()</f>
        <v>603</v>
      </c>
      <c r="AB603" s="91" t="e">
        <f t="shared" ca="1" si="117"/>
        <v>#N/A</v>
      </c>
      <c r="AC603" s="91" t="e">
        <f t="shared" ca="1" si="118"/>
        <v>#N/A</v>
      </c>
      <c r="AD603" s="92" t="e">
        <f t="shared" ca="1" si="125"/>
        <v>#N/A</v>
      </c>
      <c r="AE603" s="91" t="e">
        <f t="shared" ca="1" si="126"/>
        <v>#N/A</v>
      </c>
      <c r="AF603" s="92" t="e">
        <f t="shared" ca="1" si="127"/>
        <v>#N/A</v>
      </c>
      <c r="AG603" s="91" t="e">
        <f t="shared" ca="1" si="127"/>
        <v>#N/A</v>
      </c>
      <c r="AH603" s="91" t="e">
        <f t="shared" ca="1" si="128"/>
        <v>#N/A</v>
      </c>
      <c r="AI603" s="93" t="e">
        <f t="shared" ca="1" si="129"/>
        <v>#N/A</v>
      </c>
      <c r="AJ603" s="91" t="e">
        <f t="shared" ca="1" si="105"/>
        <v>#N/A</v>
      </c>
      <c r="AK603" s="91" t="e">
        <f t="shared" ca="1" si="104"/>
        <v>#N/A</v>
      </c>
    </row>
    <row r="604" spans="1:37" ht="25.5" customHeight="1" x14ac:dyDescent="0.25">
      <c r="A604" s="51">
        <f>'OSNOVNA PLAČA'!A598</f>
        <v>589</v>
      </c>
      <c r="B604" s="159" t="str">
        <f>IF(LEN('OSNOVNA PLAČA'!B598)&gt;0,'OSNOVNA PLAČA'!B598,"")</f>
        <v>A589</v>
      </c>
      <c r="C604" s="52">
        <f>IF(LEN(B604)&gt;0,'OSNOVNA PLAČA'!C598,"")</f>
        <v>0</v>
      </c>
      <c r="D604" s="54">
        <f>IF(LEN(B604)&gt;0,'OSNOVNA PLAČA'!D598,"")</f>
        <v>0</v>
      </c>
      <c r="E604" s="175">
        <f>IF(LEN(B604)&gt;0,SUM('OBRAČUNANA OSNOVNA PLAČA'!E598:J598),"")</f>
        <v>0</v>
      </c>
      <c r="F604" s="55"/>
      <c r="G604" s="55"/>
      <c r="H604" s="55"/>
      <c r="I604" s="55"/>
      <c r="J604" s="55"/>
      <c r="K604" s="176">
        <f t="shared" si="119"/>
        <v>0</v>
      </c>
      <c r="L604" s="120">
        <f t="shared" si="120"/>
        <v>0</v>
      </c>
      <c r="M604" s="120">
        <f t="shared" si="121"/>
        <v>0</v>
      </c>
      <c r="N604" s="120">
        <f t="shared" si="122"/>
        <v>0</v>
      </c>
      <c r="O604" s="120">
        <f t="shared" si="123"/>
        <v>0</v>
      </c>
      <c r="P604" s="177">
        <f t="shared" si="124"/>
        <v>0</v>
      </c>
      <c r="Q604" s="177">
        <f>IF(LEN(B604)&gt;0,2*'OSNOVNA PLAČA'!E598,"")</f>
        <v>0</v>
      </c>
      <c r="R604" s="178"/>
      <c r="AA604" s="157">
        <f>ROW()</f>
        <v>604</v>
      </c>
      <c r="AB604" s="91" t="e">
        <f t="shared" ca="1" si="117"/>
        <v>#N/A</v>
      </c>
      <c r="AC604" s="91" t="e">
        <f t="shared" ca="1" si="118"/>
        <v>#N/A</v>
      </c>
      <c r="AD604" s="92" t="e">
        <f t="shared" ca="1" si="125"/>
        <v>#N/A</v>
      </c>
      <c r="AE604" s="91" t="e">
        <f t="shared" ca="1" si="126"/>
        <v>#N/A</v>
      </c>
      <c r="AF604" s="92" t="e">
        <f t="shared" ca="1" si="127"/>
        <v>#N/A</v>
      </c>
      <c r="AG604" s="91" t="e">
        <f t="shared" ca="1" si="127"/>
        <v>#N/A</v>
      </c>
      <c r="AH604" s="91" t="e">
        <f t="shared" ca="1" si="128"/>
        <v>#N/A</v>
      </c>
      <c r="AI604" s="93" t="e">
        <f t="shared" ca="1" si="129"/>
        <v>#N/A</v>
      </c>
      <c r="AJ604" s="91" t="e">
        <f t="shared" ca="1" si="105"/>
        <v>#N/A</v>
      </c>
      <c r="AK604" s="91" t="e">
        <f t="shared" ca="1" si="104"/>
        <v>#N/A</v>
      </c>
    </row>
    <row r="605" spans="1:37" ht="25.5" customHeight="1" x14ac:dyDescent="0.25">
      <c r="A605" s="51">
        <f>'OSNOVNA PLAČA'!A599</f>
        <v>590</v>
      </c>
      <c r="B605" s="159" t="str">
        <f>IF(LEN('OSNOVNA PLAČA'!B599)&gt;0,'OSNOVNA PLAČA'!B599,"")</f>
        <v>A590</v>
      </c>
      <c r="C605" s="52">
        <f>IF(LEN(B605)&gt;0,'OSNOVNA PLAČA'!C599,"")</f>
        <v>0</v>
      </c>
      <c r="D605" s="54">
        <f>IF(LEN(B605)&gt;0,'OSNOVNA PLAČA'!D599,"")</f>
        <v>0</v>
      </c>
      <c r="E605" s="175">
        <f>IF(LEN(B605)&gt;0,SUM('OBRAČUNANA OSNOVNA PLAČA'!E599:J599),"")</f>
        <v>0</v>
      </c>
      <c r="F605" s="55"/>
      <c r="G605" s="55"/>
      <c r="H605" s="55"/>
      <c r="I605" s="55"/>
      <c r="J605" s="55"/>
      <c r="K605" s="176">
        <f t="shared" si="119"/>
        <v>0</v>
      </c>
      <c r="L605" s="120">
        <f t="shared" si="120"/>
        <v>0</v>
      </c>
      <c r="M605" s="120">
        <f t="shared" si="121"/>
        <v>0</v>
      </c>
      <c r="N605" s="120">
        <f t="shared" si="122"/>
        <v>0</v>
      </c>
      <c r="O605" s="120">
        <f t="shared" si="123"/>
        <v>0</v>
      </c>
      <c r="P605" s="177">
        <f t="shared" si="124"/>
        <v>0</v>
      </c>
      <c r="Q605" s="177">
        <f>IF(LEN(B605)&gt;0,2*'OSNOVNA PLAČA'!E599,"")</f>
        <v>0</v>
      </c>
      <c r="R605" s="178"/>
      <c r="AA605" s="157">
        <f>ROW()</f>
        <v>605</v>
      </c>
      <c r="AB605" s="91" t="e">
        <f t="shared" ca="1" si="117"/>
        <v>#N/A</v>
      </c>
      <c r="AC605" s="91" t="e">
        <f t="shared" ca="1" si="118"/>
        <v>#N/A</v>
      </c>
      <c r="AD605" s="92" t="e">
        <f t="shared" ca="1" si="125"/>
        <v>#N/A</v>
      </c>
      <c r="AE605" s="91" t="e">
        <f t="shared" ca="1" si="126"/>
        <v>#N/A</v>
      </c>
      <c r="AF605" s="92" t="e">
        <f t="shared" ca="1" si="127"/>
        <v>#N/A</v>
      </c>
      <c r="AG605" s="91" t="e">
        <f t="shared" ca="1" si="127"/>
        <v>#N/A</v>
      </c>
      <c r="AH605" s="91" t="e">
        <f t="shared" ca="1" si="128"/>
        <v>#N/A</v>
      </c>
      <c r="AI605" s="93" t="e">
        <f t="shared" ca="1" si="129"/>
        <v>#N/A</v>
      </c>
      <c r="AJ605" s="91" t="e">
        <f t="shared" ca="1" si="105"/>
        <v>#N/A</v>
      </c>
      <c r="AK605" s="91" t="e">
        <f t="shared" ca="1" si="104"/>
        <v>#N/A</v>
      </c>
    </row>
    <row r="606" spans="1:37" ht="25.5" customHeight="1" x14ac:dyDescent="0.25">
      <c r="A606" s="51">
        <f>'OSNOVNA PLAČA'!A600</f>
        <v>591</v>
      </c>
      <c r="B606" s="159" t="str">
        <f>IF(LEN('OSNOVNA PLAČA'!B600)&gt;0,'OSNOVNA PLAČA'!B600,"")</f>
        <v>A591</v>
      </c>
      <c r="C606" s="52">
        <f>IF(LEN(B606)&gt;0,'OSNOVNA PLAČA'!C600,"")</f>
        <v>0</v>
      </c>
      <c r="D606" s="54">
        <f>IF(LEN(B606)&gt;0,'OSNOVNA PLAČA'!D600,"")</f>
        <v>0</v>
      </c>
      <c r="E606" s="175">
        <f>IF(LEN(B606)&gt;0,SUM('OBRAČUNANA OSNOVNA PLAČA'!E600:J600),"")</f>
        <v>0</v>
      </c>
      <c r="F606" s="55"/>
      <c r="G606" s="55"/>
      <c r="H606" s="55"/>
      <c r="I606" s="55"/>
      <c r="J606" s="55"/>
      <c r="K606" s="176">
        <f t="shared" si="119"/>
        <v>0</v>
      </c>
      <c r="L606" s="120">
        <f t="shared" si="120"/>
        <v>0</v>
      </c>
      <c r="M606" s="120">
        <f t="shared" si="121"/>
        <v>0</v>
      </c>
      <c r="N606" s="120">
        <f t="shared" si="122"/>
        <v>0</v>
      </c>
      <c r="O606" s="120">
        <f t="shared" si="123"/>
        <v>0</v>
      </c>
      <c r="P606" s="177">
        <f t="shared" si="124"/>
        <v>0</v>
      </c>
      <c r="Q606" s="177">
        <f>IF(LEN(B606)&gt;0,2*'OSNOVNA PLAČA'!E600,"")</f>
        <v>0</v>
      </c>
      <c r="R606" s="178"/>
      <c r="AA606" s="157">
        <f>ROW()</f>
        <v>606</v>
      </c>
      <c r="AB606" s="91" t="e">
        <f t="shared" ca="1" si="117"/>
        <v>#N/A</v>
      </c>
      <c r="AC606" s="91" t="e">
        <f t="shared" ca="1" si="118"/>
        <v>#N/A</v>
      </c>
      <c r="AD606" s="92" t="e">
        <f t="shared" ca="1" si="125"/>
        <v>#N/A</v>
      </c>
      <c r="AE606" s="91" t="e">
        <f t="shared" ca="1" si="126"/>
        <v>#N/A</v>
      </c>
      <c r="AF606" s="92" t="e">
        <f t="shared" ca="1" si="127"/>
        <v>#N/A</v>
      </c>
      <c r="AG606" s="91" t="e">
        <f t="shared" ca="1" si="127"/>
        <v>#N/A</v>
      </c>
      <c r="AH606" s="91" t="e">
        <f t="shared" ca="1" si="128"/>
        <v>#N/A</v>
      </c>
      <c r="AI606" s="93" t="e">
        <f t="shared" ca="1" si="129"/>
        <v>#N/A</v>
      </c>
      <c r="AJ606" s="91" t="e">
        <f t="shared" ca="1" si="105"/>
        <v>#N/A</v>
      </c>
      <c r="AK606" s="91" t="e">
        <f t="shared" ca="1" si="104"/>
        <v>#N/A</v>
      </c>
    </row>
    <row r="607" spans="1:37" ht="25.5" customHeight="1" x14ac:dyDescent="0.25">
      <c r="A607" s="51">
        <f>'OSNOVNA PLAČA'!A601</f>
        <v>592</v>
      </c>
      <c r="B607" s="159" t="str">
        <f>IF(LEN('OSNOVNA PLAČA'!B601)&gt;0,'OSNOVNA PLAČA'!B601,"")</f>
        <v>A592</v>
      </c>
      <c r="C607" s="52">
        <f>IF(LEN(B607)&gt;0,'OSNOVNA PLAČA'!C601,"")</f>
        <v>0</v>
      </c>
      <c r="D607" s="54">
        <f>IF(LEN(B607)&gt;0,'OSNOVNA PLAČA'!D601,"")</f>
        <v>0</v>
      </c>
      <c r="E607" s="175">
        <f>IF(LEN(B607)&gt;0,SUM('OBRAČUNANA OSNOVNA PLAČA'!E601:J601),"")</f>
        <v>0</v>
      </c>
      <c r="F607" s="55"/>
      <c r="G607" s="55"/>
      <c r="H607" s="55"/>
      <c r="I607" s="55"/>
      <c r="J607" s="55"/>
      <c r="K607" s="176">
        <f t="shared" si="119"/>
        <v>0</v>
      </c>
      <c r="L607" s="120">
        <f t="shared" si="120"/>
        <v>0</v>
      </c>
      <c r="M607" s="120">
        <f t="shared" si="121"/>
        <v>0</v>
      </c>
      <c r="N607" s="120">
        <f t="shared" si="122"/>
        <v>0</v>
      </c>
      <c r="O607" s="120">
        <f t="shared" si="123"/>
        <v>0</v>
      </c>
      <c r="P607" s="177">
        <f t="shared" si="124"/>
        <v>0</v>
      </c>
      <c r="Q607" s="177">
        <f>IF(LEN(B607)&gt;0,2*'OSNOVNA PLAČA'!E601,"")</f>
        <v>0</v>
      </c>
      <c r="R607" s="178"/>
      <c r="AA607" s="157">
        <f>ROW()</f>
        <v>607</v>
      </c>
      <c r="AB607" s="91" t="e">
        <f t="shared" ca="1" si="117"/>
        <v>#N/A</v>
      </c>
      <c r="AC607" s="91" t="e">
        <f t="shared" ca="1" si="118"/>
        <v>#N/A</v>
      </c>
      <c r="AD607" s="92" t="e">
        <f t="shared" ca="1" si="125"/>
        <v>#N/A</v>
      </c>
      <c r="AE607" s="91" t="e">
        <f t="shared" ca="1" si="126"/>
        <v>#N/A</v>
      </c>
      <c r="AF607" s="92" t="e">
        <f t="shared" ca="1" si="127"/>
        <v>#N/A</v>
      </c>
      <c r="AG607" s="91" t="e">
        <f t="shared" ca="1" si="127"/>
        <v>#N/A</v>
      </c>
      <c r="AH607" s="91" t="e">
        <f t="shared" ca="1" si="128"/>
        <v>#N/A</v>
      </c>
      <c r="AI607" s="93" t="e">
        <f t="shared" ca="1" si="129"/>
        <v>#N/A</v>
      </c>
      <c r="AJ607" s="91" t="e">
        <f t="shared" ca="1" si="105"/>
        <v>#N/A</v>
      </c>
      <c r="AK607" s="91" t="e">
        <f t="shared" ca="1" si="104"/>
        <v>#N/A</v>
      </c>
    </row>
    <row r="608" spans="1:37" ht="25.5" customHeight="1" x14ac:dyDescent="0.25">
      <c r="A608" s="51">
        <f>'OSNOVNA PLAČA'!A602</f>
        <v>593</v>
      </c>
      <c r="B608" s="159" t="str">
        <f>IF(LEN('OSNOVNA PLAČA'!B602)&gt;0,'OSNOVNA PLAČA'!B602,"")</f>
        <v>A593</v>
      </c>
      <c r="C608" s="52">
        <f>IF(LEN(B608)&gt;0,'OSNOVNA PLAČA'!C602,"")</f>
        <v>0</v>
      </c>
      <c r="D608" s="54">
        <f>IF(LEN(B608)&gt;0,'OSNOVNA PLAČA'!D602,"")</f>
        <v>0</v>
      </c>
      <c r="E608" s="175">
        <f>IF(LEN(B608)&gt;0,SUM('OBRAČUNANA OSNOVNA PLAČA'!E602:J602),"")</f>
        <v>0</v>
      </c>
      <c r="F608" s="55"/>
      <c r="G608" s="55"/>
      <c r="H608" s="55"/>
      <c r="I608" s="55"/>
      <c r="J608" s="55"/>
      <c r="K608" s="176">
        <f t="shared" si="119"/>
        <v>0</v>
      </c>
      <c r="L608" s="120">
        <f t="shared" si="120"/>
        <v>0</v>
      </c>
      <c r="M608" s="120">
        <f t="shared" si="121"/>
        <v>0</v>
      </c>
      <c r="N608" s="120">
        <f t="shared" si="122"/>
        <v>0</v>
      </c>
      <c r="O608" s="120">
        <f t="shared" si="123"/>
        <v>0</v>
      </c>
      <c r="P608" s="177">
        <f t="shared" si="124"/>
        <v>0</v>
      </c>
      <c r="Q608" s="177">
        <f>IF(LEN(B608)&gt;0,2*'OSNOVNA PLAČA'!E602,"")</f>
        <v>0</v>
      </c>
      <c r="R608" s="178"/>
      <c r="AA608" s="157">
        <f>ROW()</f>
        <v>608</v>
      </c>
      <c r="AB608" s="91" t="e">
        <f t="shared" ca="1" si="117"/>
        <v>#N/A</v>
      </c>
      <c r="AC608" s="91" t="e">
        <f t="shared" ca="1" si="118"/>
        <v>#N/A</v>
      </c>
      <c r="AD608" s="92" t="e">
        <f t="shared" ca="1" si="125"/>
        <v>#N/A</v>
      </c>
      <c r="AE608" s="91" t="e">
        <f t="shared" ca="1" si="126"/>
        <v>#N/A</v>
      </c>
      <c r="AF608" s="92" t="e">
        <f t="shared" ca="1" si="127"/>
        <v>#N/A</v>
      </c>
      <c r="AG608" s="91" t="e">
        <f t="shared" ca="1" si="127"/>
        <v>#N/A</v>
      </c>
      <c r="AH608" s="91" t="e">
        <f t="shared" ca="1" si="128"/>
        <v>#N/A</v>
      </c>
      <c r="AI608" s="93" t="e">
        <f t="shared" ca="1" si="129"/>
        <v>#N/A</v>
      </c>
      <c r="AJ608" s="91" t="e">
        <f t="shared" ca="1" si="105"/>
        <v>#N/A</v>
      </c>
      <c r="AK608" s="91" t="e">
        <f t="shared" ca="1" si="104"/>
        <v>#N/A</v>
      </c>
    </row>
    <row r="609" spans="1:37" ht="25.5" customHeight="1" x14ac:dyDescent="0.25">
      <c r="A609" s="51">
        <f>'OSNOVNA PLAČA'!A603</f>
        <v>594</v>
      </c>
      <c r="B609" s="159" t="str">
        <f>IF(LEN('OSNOVNA PLAČA'!B603)&gt;0,'OSNOVNA PLAČA'!B603,"")</f>
        <v>A594</v>
      </c>
      <c r="C609" s="52">
        <f>IF(LEN(B609)&gt;0,'OSNOVNA PLAČA'!C603,"")</f>
        <v>0</v>
      </c>
      <c r="D609" s="54">
        <f>IF(LEN(B609)&gt;0,'OSNOVNA PLAČA'!D603,"")</f>
        <v>0</v>
      </c>
      <c r="E609" s="175">
        <f>IF(LEN(B609)&gt;0,SUM('OBRAČUNANA OSNOVNA PLAČA'!E603:J603),"")</f>
        <v>0</v>
      </c>
      <c r="F609" s="55"/>
      <c r="G609" s="55"/>
      <c r="H609" s="55"/>
      <c r="I609" s="55"/>
      <c r="J609" s="55"/>
      <c r="K609" s="176">
        <f t="shared" si="119"/>
        <v>0</v>
      </c>
      <c r="L609" s="120">
        <f t="shared" si="120"/>
        <v>0</v>
      </c>
      <c r="M609" s="120">
        <f t="shared" si="121"/>
        <v>0</v>
      </c>
      <c r="N609" s="120">
        <f t="shared" si="122"/>
        <v>0</v>
      </c>
      <c r="O609" s="120">
        <f t="shared" si="123"/>
        <v>0</v>
      </c>
      <c r="P609" s="177">
        <f t="shared" si="124"/>
        <v>0</v>
      </c>
      <c r="Q609" s="177">
        <f>IF(LEN(B609)&gt;0,2*'OSNOVNA PLAČA'!E603,"")</f>
        <v>0</v>
      </c>
      <c r="R609" s="178"/>
      <c r="AA609" s="157">
        <f>ROW()</f>
        <v>609</v>
      </c>
      <c r="AB609" s="91" t="e">
        <f t="shared" ca="1" si="117"/>
        <v>#N/A</v>
      </c>
      <c r="AC609" s="91" t="e">
        <f t="shared" ca="1" si="118"/>
        <v>#N/A</v>
      </c>
      <c r="AD609" s="92" t="e">
        <f t="shared" ca="1" si="125"/>
        <v>#N/A</v>
      </c>
      <c r="AE609" s="91" t="e">
        <f t="shared" ca="1" si="126"/>
        <v>#N/A</v>
      </c>
      <c r="AF609" s="92" t="e">
        <f t="shared" ca="1" si="127"/>
        <v>#N/A</v>
      </c>
      <c r="AG609" s="91" t="e">
        <f t="shared" ca="1" si="127"/>
        <v>#N/A</v>
      </c>
      <c r="AH609" s="91" t="e">
        <f t="shared" ca="1" si="128"/>
        <v>#N/A</v>
      </c>
      <c r="AI609" s="93" t="e">
        <f t="shared" ca="1" si="129"/>
        <v>#N/A</v>
      </c>
      <c r="AJ609" s="91" t="e">
        <f t="shared" ca="1" si="105"/>
        <v>#N/A</v>
      </c>
      <c r="AK609" s="91" t="e">
        <f t="shared" ca="1" si="104"/>
        <v>#N/A</v>
      </c>
    </row>
    <row r="610" spans="1:37" ht="25.5" customHeight="1" x14ac:dyDescent="0.25">
      <c r="A610" s="51">
        <f>'OSNOVNA PLAČA'!A604</f>
        <v>595</v>
      </c>
      <c r="B610" s="159" t="str">
        <f>IF(LEN('OSNOVNA PLAČA'!B604)&gt;0,'OSNOVNA PLAČA'!B604,"")</f>
        <v>A595</v>
      </c>
      <c r="C610" s="52">
        <f>IF(LEN(B610)&gt;0,'OSNOVNA PLAČA'!C604,"")</f>
        <v>0</v>
      </c>
      <c r="D610" s="54">
        <f>IF(LEN(B610)&gt;0,'OSNOVNA PLAČA'!D604,"")</f>
        <v>0</v>
      </c>
      <c r="E610" s="175">
        <f>IF(LEN(B610)&gt;0,SUM('OBRAČUNANA OSNOVNA PLAČA'!E604:J604),"")</f>
        <v>0</v>
      </c>
      <c r="F610" s="55"/>
      <c r="G610" s="55"/>
      <c r="H610" s="55"/>
      <c r="I610" s="55"/>
      <c r="J610" s="55"/>
      <c r="K610" s="176">
        <f t="shared" si="119"/>
        <v>0</v>
      </c>
      <c r="L610" s="120">
        <f t="shared" si="120"/>
        <v>0</v>
      </c>
      <c r="M610" s="120">
        <f t="shared" si="121"/>
        <v>0</v>
      </c>
      <c r="N610" s="120">
        <f t="shared" si="122"/>
        <v>0</v>
      </c>
      <c r="O610" s="120">
        <f t="shared" si="123"/>
        <v>0</v>
      </c>
      <c r="P610" s="177">
        <f t="shared" si="124"/>
        <v>0</v>
      </c>
      <c r="Q610" s="177">
        <f>IF(LEN(B610)&gt;0,2*'OSNOVNA PLAČA'!E604,"")</f>
        <v>0</v>
      </c>
      <c r="R610" s="178"/>
      <c r="AA610" s="157">
        <f>ROW()</f>
        <v>610</v>
      </c>
      <c r="AB610" s="91" t="e">
        <f t="shared" ca="1" si="117"/>
        <v>#N/A</v>
      </c>
      <c r="AC610" s="91" t="e">
        <f t="shared" ca="1" si="118"/>
        <v>#N/A</v>
      </c>
      <c r="AD610" s="92" t="e">
        <f t="shared" ca="1" si="125"/>
        <v>#N/A</v>
      </c>
      <c r="AE610" s="91" t="e">
        <f t="shared" ca="1" si="126"/>
        <v>#N/A</v>
      </c>
      <c r="AF610" s="92" t="e">
        <f t="shared" ca="1" si="127"/>
        <v>#N/A</v>
      </c>
      <c r="AG610" s="91" t="e">
        <f t="shared" ca="1" si="127"/>
        <v>#N/A</v>
      </c>
      <c r="AH610" s="91" t="e">
        <f t="shared" ca="1" si="128"/>
        <v>#N/A</v>
      </c>
      <c r="AI610" s="93" t="e">
        <f t="shared" ca="1" si="129"/>
        <v>#N/A</v>
      </c>
      <c r="AJ610" s="91" t="e">
        <f t="shared" ca="1" si="105"/>
        <v>#N/A</v>
      </c>
      <c r="AK610" s="91" t="e">
        <f t="shared" ca="1" si="104"/>
        <v>#N/A</v>
      </c>
    </row>
    <row r="611" spans="1:37" ht="25.5" customHeight="1" x14ac:dyDescent="0.25">
      <c r="A611" s="51">
        <f>'OSNOVNA PLAČA'!A605</f>
        <v>596</v>
      </c>
      <c r="B611" s="159" t="str">
        <f>IF(LEN('OSNOVNA PLAČA'!B605)&gt;0,'OSNOVNA PLAČA'!B605,"")</f>
        <v>A596</v>
      </c>
      <c r="C611" s="52">
        <f>IF(LEN(B611)&gt;0,'OSNOVNA PLAČA'!C605,"")</f>
        <v>0</v>
      </c>
      <c r="D611" s="54">
        <f>IF(LEN(B611)&gt;0,'OSNOVNA PLAČA'!D605,"")</f>
        <v>0</v>
      </c>
      <c r="E611" s="175">
        <f>IF(LEN(B611)&gt;0,SUM('OBRAČUNANA OSNOVNA PLAČA'!E605:J605),"")</f>
        <v>0</v>
      </c>
      <c r="F611" s="55"/>
      <c r="G611" s="55"/>
      <c r="H611" s="55"/>
      <c r="I611" s="55"/>
      <c r="J611" s="55"/>
      <c r="K611" s="176">
        <f t="shared" si="119"/>
        <v>0</v>
      </c>
      <c r="L611" s="120">
        <f t="shared" si="120"/>
        <v>0</v>
      </c>
      <c r="M611" s="120">
        <f t="shared" si="121"/>
        <v>0</v>
      </c>
      <c r="N611" s="120">
        <f t="shared" si="122"/>
        <v>0</v>
      </c>
      <c r="O611" s="120">
        <f t="shared" si="123"/>
        <v>0</v>
      </c>
      <c r="P611" s="177">
        <f t="shared" si="124"/>
        <v>0</v>
      </c>
      <c r="Q611" s="177">
        <f>IF(LEN(B611)&gt;0,2*'OSNOVNA PLAČA'!E605,"")</f>
        <v>0</v>
      </c>
      <c r="R611" s="178"/>
      <c r="AA611" s="157">
        <f>ROW()</f>
        <v>611</v>
      </c>
      <c r="AB611" s="91" t="e">
        <f t="shared" ca="1" si="117"/>
        <v>#N/A</v>
      </c>
      <c r="AC611" s="91" t="e">
        <f t="shared" ca="1" si="118"/>
        <v>#N/A</v>
      </c>
      <c r="AD611" s="92" t="e">
        <f t="shared" ca="1" si="125"/>
        <v>#N/A</v>
      </c>
      <c r="AE611" s="91" t="e">
        <f t="shared" ca="1" si="126"/>
        <v>#N/A</v>
      </c>
      <c r="AF611" s="92" t="e">
        <f t="shared" ca="1" si="127"/>
        <v>#N/A</v>
      </c>
      <c r="AG611" s="91" t="e">
        <f t="shared" ca="1" si="127"/>
        <v>#N/A</v>
      </c>
      <c r="AH611" s="91" t="e">
        <f t="shared" ca="1" si="128"/>
        <v>#N/A</v>
      </c>
      <c r="AI611" s="93" t="e">
        <f t="shared" ca="1" si="129"/>
        <v>#N/A</v>
      </c>
      <c r="AJ611" s="91" t="e">
        <f t="shared" ca="1" si="105"/>
        <v>#N/A</v>
      </c>
      <c r="AK611" s="91" t="e">
        <f t="shared" ca="1" si="104"/>
        <v>#N/A</v>
      </c>
    </row>
    <row r="612" spans="1:37" ht="25.5" customHeight="1" x14ac:dyDescent="0.25">
      <c r="A612" s="51">
        <f>'OSNOVNA PLAČA'!A606</f>
        <v>597</v>
      </c>
      <c r="B612" s="159" t="str">
        <f>IF(LEN('OSNOVNA PLAČA'!B606)&gt;0,'OSNOVNA PLAČA'!B606,"")</f>
        <v>A597</v>
      </c>
      <c r="C612" s="52">
        <f>IF(LEN(B612)&gt;0,'OSNOVNA PLAČA'!C606,"")</f>
        <v>0</v>
      </c>
      <c r="D612" s="54">
        <f>IF(LEN(B612)&gt;0,'OSNOVNA PLAČA'!D606,"")</f>
        <v>0</v>
      </c>
      <c r="E612" s="175">
        <f>IF(LEN(B612)&gt;0,SUM('OBRAČUNANA OSNOVNA PLAČA'!E606:J606),"")</f>
        <v>0</v>
      </c>
      <c r="F612" s="55"/>
      <c r="G612" s="55"/>
      <c r="H612" s="55"/>
      <c r="I612" s="55"/>
      <c r="J612" s="55"/>
      <c r="K612" s="176">
        <f t="shared" si="119"/>
        <v>0</v>
      </c>
      <c r="L612" s="120">
        <f t="shared" si="120"/>
        <v>0</v>
      </c>
      <c r="M612" s="120">
        <f t="shared" si="121"/>
        <v>0</v>
      </c>
      <c r="N612" s="120">
        <f t="shared" si="122"/>
        <v>0</v>
      </c>
      <c r="O612" s="120">
        <f t="shared" si="123"/>
        <v>0</v>
      </c>
      <c r="P612" s="177">
        <f t="shared" si="124"/>
        <v>0</v>
      </c>
      <c r="Q612" s="177">
        <f>IF(LEN(B612)&gt;0,2*'OSNOVNA PLAČA'!E606,"")</f>
        <v>0</v>
      </c>
      <c r="R612" s="178"/>
      <c r="AA612" s="157">
        <f>ROW()</f>
        <v>612</v>
      </c>
      <c r="AB612" s="91" t="e">
        <f t="shared" ca="1" si="117"/>
        <v>#N/A</v>
      </c>
      <c r="AC612" s="91" t="e">
        <f t="shared" ca="1" si="118"/>
        <v>#N/A</v>
      </c>
      <c r="AD612" s="92" t="e">
        <f t="shared" ca="1" si="125"/>
        <v>#N/A</v>
      </c>
      <c r="AE612" s="91" t="e">
        <f t="shared" ca="1" si="126"/>
        <v>#N/A</v>
      </c>
      <c r="AF612" s="92" t="e">
        <f t="shared" ca="1" si="127"/>
        <v>#N/A</v>
      </c>
      <c r="AG612" s="91" t="e">
        <f t="shared" ca="1" si="127"/>
        <v>#N/A</v>
      </c>
      <c r="AH612" s="91" t="e">
        <f t="shared" ca="1" si="128"/>
        <v>#N/A</v>
      </c>
      <c r="AI612" s="93" t="e">
        <f t="shared" ca="1" si="129"/>
        <v>#N/A</v>
      </c>
      <c r="AJ612" s="91" t="e">
        <f t="shared" ca="1" si="105"/>
        <v>#N/A</v>
      </c>
      <c r="AK612" s="91" t="e">
        <f t="shared" ca="1" si="104"/>
        <v>#N/A</v>
      </c>
    </row>
    <row r="613" spans="1:37" ht="25.5" customHeight="1" x14ac:dyDescent="0.25">
      <c r="A613" s="51">
        <f>'OSNOVNA PLAČA'!A607</f>
        <v>598</v>
      </c>
      <c r="B613" s="159" t="str">
        <f>IF(LEN('OSNOVNA PLAČA'!B607)&gt;0,'OSNOVNA PLAČA'!B607,"")</f>
        <v>A598</v>
      </c>
      <c r="C613" s="52">
        <f>IF(LEN(B613)&gt;0,'OSNOVNA PLAČA'!C607,"")</f>
        <v>0</v>
      </c>
      <c r="D613" s="54">
        <f>IF(LEN(B613)&gt;0,'OSNOVNA PLAČA'!D607,"")</f>
        <v>0</v>
      </c>
      <c r="E613" s="175">
        <f>IF(LEN(B613)&gt;0,SUM('OBRAČUNANA OSNOVNA PLAČA'!E607:J607),"")</f>
        <v>0</v>
      </c>
      <c r="F613" s="55"/>
      <c r="G613" s="55"/>
      <c r="H613" s="55"/>
      <c r="I613" s="55"/>
      <c r="J613" s="55"/>
      <c r="K613" s="176">
        <f t="shared" si="119"/>
        <v>0</v>
      </c>
      <c r="L613" s="120">
        <f t="shared" si="120"/>
        <v>0</v>
      </c>
      <c r="M613" s="120">
        <f t="shared" si="121"/>
        <v>0</v>
      </c>
      <c r="N613" s="120">
        <f t="shared" si="122"/>
        <v>0</v>
      </c>
      <c r="O613" s="120">
        <f t="shared" si="123"/>
        <v>0</v>
      </c>
      <c r="P613" s="177">
        <f t="shared" si="124"/>
        <v>0</v>
      </c>
      <c r="Q613" s="177">
        <f>IF(LEN(B613)&gt;0,2*'OSNOVNA PLAČA'!E607,"")</f>
        <v>0</v>
      </c>
      <c r="R613" s="178"/>
      <c r="AA613" s="157">
        <f>ROW()</f>
        <v>613</v>
      </c>
      <c r="AB613" s="91" t="e">
        <f t="shared" ca="1" si="117"/>
        <v>#N/A</v>
      </c>
      <c r="AC613" s="91" t="e">
        <f t="shared" ca="1" si="118"/>
        <v>#N/A</v>
      </c>
      <c r="AD613" s="92" t="e">
        <f t="shared" ca="1" si="125"/>
        <v>#N/A</v>
      </c>
      <c r="AE613" s="91" t="e">
        <f t="shared" ca="1" si="126"/>
        <v>#N/A</v>
      </c>
      <c r="AF613" s="92" t="e">
        <f t="shared" ca="1" si="127"/>
        <v>#N/A</v>
      </c>
      <c r="AG613" s="91" t="e">
        <f t="shared" ca="1" si="127"/>
        <v>#N/A</v>
      </c>
      <c r="AH613" s="91" t="e">
        <f t="shared" ca="1" si="128"/>
        <v>#N/A</v>
      </c>
      <c r="AI613" s="93" t="e">
        <f t="shared" ca="1" si="129"/>
        <v>#N/A</v>
      </c>
      <c r="AJ613" s="91" t="e">
        <f t="shared" ca="1" si="105"/>
        <v>#N/A</v>
      </c>
      <c r="AK613" s="91" t="e">
        <f t="shared" ca="1" si="104"/>
        <v>#N/A</v>
      </c>
    </row>
    <row r="614" spans="1:37" ht="25.5" customHeight="1" x14ac:dyDescent="0.25">
      <c r="A614" s="51">
        <f>'OSNOVNA PLAČA'!A608</f>
        <v>599</v>
      </c>
      <c r="B614" s="159" t="str">
        <f>IF(LEN('OSNOVNA PLAČA'!B608)&gt;0,'OSNOVNA PLAČA'!B608,"")</f>
        <v>A599</v>
      </c>
      <c r="C614" s="52">
        <f>IF(LEN(B614)&gt;0,'OSNOVNA PLAČA'!C608,"")</f>
        <v>0</v>
      </c>
      <c r="D614" s="54">
        <f>IF(LEN(B614)&gt;0,'OSNOVNA PLAČA'!D608,"")</f>
        <v>0</v>
      </c>
      <c r="E614" s="175">
        <f>IF(LEN(B614)&gt;0,SUM('OBRAČUNANA OSNOVNA PLAČA'!E608:J608),"")</f>
        <v>0</v>
      </c>
      <c r="F614" s="55"/>
      <c r="G614" s="55"/>
      <c r="H614" s="55"/>
      <c r="I614" s="55"/>
      <c r="J614" s="55"/>
      <c r="K614" s="176">
        <f t="shared" si="119"/>
        <v>0</v>
      </c>
      <c r="L614" s="120">
        <f t="shared" si="120"/>
        <v>0</v>
      </c>
      <c r="M614" s="120">
        <f t="shared" si="121"/>
        <v>0</v>
      </c>
      <c r="N614" s="120">
        <f t="shared" si="122"/>
        <v>0</v>
      </c>
      <c r="O614" s="120">
        <f t="shared" si="123"/>
        <v>0</v>
      </c>
      <c r="P614" s="177">
        <f t="shared" si="124"/>
        <v>0</v>
      </c>
      <c r="Q614" s="177">
        <f>IF(LEN(B614)&gt;0,2*'OSNOVNA PLAČA'!E608,"")</f>
        <v>0</v>
      </c>
      <c r="R614" s="178"/>
      <c r="AA614" s="157">
        <f>ROW()</f>
        <v>614</v>
      </c>
      <c r="AB614" s="91" t="e">
        <f t="shared" ca="1" si="117"/>
        <v>#N/A</v>
      </c>
      <c r="AC614" s="91" t="e">
        <f t="shared" ca="1" si="118"/>
        <v>#N/A</v>
      </c>
      <c r="AD614" s="92" t="e">
        <f t="shared" ca="1" si="125"/>
        <v>#N/A</v>
      </c>
      <c r="AE614" s="91" t="e">
        <f t="shared" ca="1" si="126"/>
        <v>#N/A</v>
      </c>
      <c r="AF614" s="92" t="e">
        <f t="shared" ca="1" si="127"/>
        <v>#N/A</v>
      </c>
      <c r="AG614" s="91" t="e">
        <f t="shared" ca="1" si="127"/>
        <v>#N/A</v>
      </c>
      <c r="AH614" s="91" t="e">
        <f t="shared" ca="1" si="128"/>
        <v>#N/A</v>
      </c>
      <c r="AI614" s="93" t="e">
        <f t="shared" ca="1" si="129"/>
        <v>#N/A</v>
      </c>
      <c r="AJ614" s="91" t="e">
        <f t="shared" ca="1" si="105"/>
        <v>#N/A</v>
      </c>
      <c r="AK614" s="91" t="e">
        <f t="shared" ca="1" si="104"/>
        <v>#N/A</v>
      </c>
    </row>
    <row r="615" spans="1:37" ht="25.5" customHeight="1" x14ac:dyDescent="0.25">
      <c r="A615" s="51">
        <f>'OSNOVNA PLAČA'!A609</f>
        <v>600</v>
      </c>
      <c r="B615" s="159" t="str">
        <f>IF(LEN('OSNOVNA PLAČA'!B609)&gt;0,'OSNOVNA PLAČA'!B609,"")</f>
        <v>A600</v>
      </c>
      <c r="C615" s="52">
        <f>IF(LEN(B615)&gt;0,'OSNOVNA PLAČA'!C609,"")</f>
        <v>0</v>
      </c>
      <c r="D615" s="54">
        <f>IF(LEN(B615)&gt;0,'OSNOVNA PLAČA'!D609,"")</f>
        <v>0</v>
      </c>
      <c r="E615" s="175">
        <f>IF(LEN(B615)&gt;0,SUM('OBRAČUNANA OSNOVNA PLAČA'!E609:J609),"")</f>
        <v>0</v>
      </c>
      <c r="F615" s="55"/>
      <c r="G615" s="55"/>
      <c r="H615" s="55"/>
      <c r="I615" s="55"/>
      <c r="J615" s="55"/>
      <c r="K615" s="176">
        <f t="shared" si="119"/>
        <v>0</v>
      </c>
      <c r="L615" s="120">
        <f t="shared" si="120"/>
        <v>0</v>
      </c>
      <c r="M615" s="120">
        <f t="shared" si="121"/>
        <v>0</v>
      </c>
      <c r="N615" s="120">
        <f t="shared" si="122"/>
        <v>0</v>
      </c>
      <c r="O615" s="120">
        <f t="shared" si="123"/>
        <v>0</v>
      </c>
      <c r="P615" s="177">
        <f t="shared" si="124"/>
        <v>0</v>
      </c>
      <c r="Q615" s="177">
        <f>IF(LEN(B615)&gt;0,2*'OSNOVNA PLAČA'!E609,"")</f>
        <v>0</v>
      </c>
      <c r="R615" s="178"/>
      <c r="AA615" s="157">
        <f>ROW()</f>
        <v>615</v>
      </c>
      <c r="AB615" s="91" t="e">
        <f t="shared" ca="1" si="117"/>
        <v>#N/A</v>
      </c>
      <c r="AC615" s="91" t="e">
        <f t="shared" ca="1" si="118"/>
        <v>#N/A</v>
      </c>
      <c r="AD615" s="92" t="e">
        <f t="shared" ca="1" si="125"/>
        <v>#N/A</v>
      </c>
      <c r="AE615" s="91" t="e">
        <f t="shared" ca="1" si="126"/>
        <v>#N/A</v>
      </c>
      <c r="AF615" s="92" t="e">
        <f t="shared" ca="1" si="127"/>
        <v>#N/A</v>
      </c>
      <c r="AG615" s="91" t="e">
        <f t="shared" ca="1" si="127"/>
        <v>#N/A</v>
      </c>
      <c r="AH615" s="91" t="e">
        <f t="shared" ca="1" si="128"/>
        <v>#N/A</v>
      </c>
      <c r="AI615" s="93" t="e">
        <f t="shared" ca="1" si="129"/>
        <v>#N/A</v>
      </c>
      <c r="AJ615" s="91" t="e">
        <f t="shared" ca="1" si="105"/>
        <v>#N/A</v>
      </c>
      <c r="AK615" s="91" t="e">
        <f t="shared" ca="1" si="104"/>
        <v>#N/A</v>
      </c>
    </row>
    <row r="616" spans="1:37" ht="25.5" customHeight="1" x14ac:dyDescent="0.25">
      <c r="A616" s="51">
        <f>'OSNOVNA PLAČA'!A610</f>
        <v>601</v>
      </c>
      <c r="B616" s="159" t="str">
        <f>IF(LEN('OSNOVNA PLAČA'!B610)&gt;0,'OSNOVNA PLAČA'!B610,"")</f>
        <v>A601</v>
      </c>
      <c r="C616" s="52">
        <f>IF(LEN(B616)&gt;0,'OSNOVNA PLAČA'!C610,"")</f>
        <v>0</v>
      </c>
      <c r="D616" s="54">
        <f>IF(LEN(B616)&gt;0,'OSNOVNA PLAČA'!D610,"")</f>
        <v>0</v>
      </c>
      <c r="E616" s="175">
        <f>IF(LEN(B616)&gt;0,SUM('OBRAČUNANA OSNOVNA PLAČA'!E610:J610),"")</f>
        <v>0</v>
      </c>
      <c r="F616" s="55"/>
      <c r="G616" s="55"/>
      <c r="H616" s="55"/>
      <c r="I616" s="55"/>
      <c r="J616" s="55"/>
      <c r="K616" s="176">
        <f t="shared" si="119"/>
        <v>0</v>
      </c>
      <c r="L616" s="120">
        <f t="shared" si="120"/>
        <v>0</v>
      </c>
      <c r="M616" s="120">
        <f t="shared" si="121"/>
        <v>0</v>
      </c>
      <c r="N616" s="120">
        <f t="shared" si="122"/>
        <v>0</v>
      </c>
      <c r="O616" s="120">
        <f t="shared" si="123"/>
        <v>0</v>
      </c>
      <c r="P616" s="177">
        <f t="shared" si="124"/>
        <v>0</v>
      </c>
      <c r="Q616" s="177">
        <f>IF(LEN(B616)&gt;0,2*'OSNOVNA PLAČA'!E610,"")</f>
        <v>0</v>
      </c>
      <c r="R616" s="178"/>
      <c r="AA616" s="157">
        <f>ROW()</f>
        <v>616</v>
      </c>
      <c r="AB616" s="91" t="e">
        <f t="shared" ca="1" si="117"/>
        <v>#N/A</v>
      </c>
      <c r="AC616" s="91" t="e">
        <f t="shared" ca="1" si="118"/>
        <v>#N/A</v>
      </c>
      <c r="AD616" s="92" t="e">
        <f t="shared" ca="1" si="125"/>
        <v>#N/A</v>
      </c>
      <c r="AE616" s="91" t="e">
        <f t="shared" ca="1" si="126"/>
        <v>#N/A</v>
      </c>
      <c r="AF616" s="92" t="e">
        <f t="shared" ca="1" si="127"/>
        <v>#N/A</v>
      </c>
      <c r="AG616" s="91" t="e">
        <f t="shared" ca="1" si="127"/>
        <v>#N/A</v>
      </c>
      <c r="AH616" s="91" t="e">
        <f t="shared" ca="1" si="128"/>
        <v>#N/A</v>
      </c>
      <c r="AI616" s="93" t="e">
        <f t="shared" ca="1" si="129"/>
        <v>#N/A</v>
      </c>
      <c r="AJ616" s="91" t="e">
        <f t="shared" ca="1" si="105"/>
        <v>#N/A</v>
      </c>
      <c r="AK616" s="91" t="e">
        <f t="shared" ca="1" si="104"/>
        <v>#N/A</v>
      </c>
    </row>
    <row r="617" spans="1:37" ht="25.5" customHeight="1" x14ac:dyDescent="0.25">
      <c r="A617" s="51">
        <f>'OSNOVNA PLAČA'!A611</f>
        <v>602</v>
      </c>
      <c r="B617" s="159" t="str">
        <f>IF(LEN('OSNOVNA PLAČA'!B611)&gt;0,'OSNOVNA PLAČA'!B611,"")</f>
        <v>A602</v>
      </c>
      <c r="C617" s="52">
        <f>IF(LEN(B617)&gt;0,'OSNOVNA PLAČA'!C611,"")</f>
        <v>0</v>
      </c>
      <c r="D617" s="54">
        <f>IF(LEN(B617)&gt;0,'OSNOVNA PLAČA'!D611,"")</f>
        <v>0</v>
      </c>
      <c r="E617" s="175">
        <f>IF(LEN(B617)&gt;0,SUM('OBRAČUNANA OSNOVNA PLAČA'!E611:J611),"")</f>
        <v>0</v>
      </c>
      <c r="F617" s="55"/>
      <c r="G617" s="55"/>
      <c r="H617" s="55"/>
      <c r="I617" s="55"/>
      <c r="J617" s="55"/>
      <c r="K617" s="176">
        <f t="shared" si="119"/>
        <v>0</v>
      </c>
      <c r="L617" s="120">
        <f t="shared" si="120"/>
        <v>0</v>
      </c>
      <c r="M617" s="120">
        <f t="shared" si="121"/>
        <v>0</v>
      </c>
      <c r="N617" s="120">
        <f t="shared" si="122"/>
        <v>0</v>
      </c>
      <c r="O617" s="120">
        <f t="shared" si="123"/>
        <v>0</v>
      </c>
      <c r="P617" s="177">
        <f t="shared" si="124"/>
        <v>0</v>
      </c>
      <c r="Q617" s="177">
        <f>IF(LEN(B617)&gt;0,2*'OSNOVNA PLAČA'!E611,"")</f>
        <v>0</v>
      </c>
      <c r="R617" s="178"/>
      <c r="AA617" s="157">
        <f>ROW()</f>
        <v>617</v>
      </c>
      <c r="AB617" s="91" t="e">
        <f t="shared" ca="1" si="117"/>
        <v>#N/A</v>
      </c>
      <c r="AC617" s="91" t="e">
        <f t="shared" ca="1" si="118"/>
        <v>#N/A</v>
      </c>
      <c r="AD617" s="92" t="e">
        <f t="shared" ca="1" si="125"/>
        <v>#N/A</v>
      </c>
      <c r="AE617" s="91" t="e">
        <f t="shared" ca="1" si="126"/>
        <v>#N/A</v>
      </c>
      <c r="AF617" s="92" t="e">
        <f t="shared" ca="1" si="127"/>
        <v>#N/A</v>
      </c>
      <c r="AG617" s="91" t="e">
        <f t="shared" ca="1" si="127"/>
        <v>#N/A</v>
      </c>
      <c r="AH617" s="91" t="e">
        <f t="shared" ca="1" si="128"/>
        <v>#N/A</v>
      </c>
      <c r="AI617" s="93" t="e">
        <f t="shared" ca="1" si="129"/>
        <v>#N/A</v>
      </c>
      <c r="AJ617" s="91" t="e">
        <f t="shared" ca="1" si="105"/>
        <v>#N/A</v>
      </c>
      <c r="AK617" s="91" t="e">
        <f t="shared" ca="1" si="104"/>
        <v>#N/A</v>
      </c>
    </row>
    <row r="618" spans="1:37" ht="25.5" customHeight="1" x14ac:dyDescent="0.25">
      <c r="A618" s="51">
        <f>'OSNOVNA PLAČA'!A612</f>
        <v>603</v>
      </c>
      <c r="B618" s="159" t="str">
        <f>IF(LEN('OSNOVNA PLAČA'!B612)&gt;0,'OSNOVNA PLAČA'!B612,"")</f>
        <v>A603</v>
      </c>
      <c r="C618" s="52">
        <f>IF(LEN(B618)&gt;0,'OSNOVNA PLAČA'!C612,"")</f>
        <v>0</v>
      </c>
      <c r="D618" s="54">
        <f>IF(LEN(B618)&gt;0,'OSNOVNA PLAČA'!D612,"")</f>
        <v>0</v>
      </c>
      <c r="E618" s="175">
        <f>IF(LEN(B618)&gt;0,SUM('OBRAČUNANA OSNOVNA PLAČA'!E612:J612),"")</f>
        <v>0</v>
      </c>
      <c r="F618" s="55"/>
      <c r="G618" s="55"/>
      <c r="H618" s="55"/>
      <c r="I618" s="55"/>
      <c r="J618" s="55"/>
      <c r="K618" s="176">
        <f t="shared" si="119"/>
        <v>0</v>
      </c>
      <c r="L618" s="120">
        <f t="shared" si="120"/>
        <v>0</v>
      </c>
      <c r="M618" s="120">
        <f t="shared" si="121"/>
        <v>0</v>
      </c>
      <c r="N618" s="120">
        <f t="shared" si="122"/>
        <v>0</v>
      </c>
      <c r="O618" s="120">
        <f t="shared" si="123"/>
        <v>0</v>
      </c>
      <c r="P618" s="177">
        <f t="shared" si="124"/>
        <v>0</v>
      </c>
      <c r="Q618" s="177">
        <f>IF(LEN(B618)&gt;0,2*'OSNOVNA PLAČA'!E612,"")</f>
        <v>0</v>
      </c>
      <c r="R618" s="178"/>
      <c r="AA618" s="157">
        <f>ROW()</f>
        <v>618</v>
      </c>
      <c r="AB618" s="91" t="e">
        <f t="shared" ca="1" si="117"/>
        <v>#N/A</v>
      </c>
      <c r="AC618" s="91" t="e">
        <f t="shared" ca="1" si="118"/>
        <v>#N/A</v>
      </c>
      <c r="AD618" s="92" t="e">
        <f t="shared" ca="1" si="125"/>
        <v>#N/A</v>
      </c>
      <c r="AE618" s="91" t="e">
        <f t="shared" ca="1" si="126"/>
        <v>#N/A</v>
      </c>
      <c r="AF618" s="92" t="e">
        <f t="shared" ca="1" si="127"/>
        <v>#N/A</v>
      </c>
      <c r="AG618" s="91" t="e">
        <f t="shared" ca="1" si="127"/>
        <v>#N/A</v>
      </c>
      <c r="AH618" s="91" t="e">
        <f t="shared" ca="1" si="128"/>
        <v>#N/A</v>
      </c>
      <c r="AI618" s="93" t="e">
        <f t="shared" ca="1" si="129"/>
        <v>#N/A</v>
      </c>
      <c r="AJ618" s="91" t="e">
        <f t="shared" ca="1" si="105"/>
        <v>#N/A</v>
      </c>
      <c r="AK618" s="91" t="e">
        <f t="shared" ca="1" si="104"/>
        <v>#N/A</v>
      </c>
    </row>
    <row r="619" spans="1:37" ht="25.5" customHeight="1" x14ac:dyDescent="0.25">
      <c r="A619" s="51">
        <f>'OSNOVNA PLAČA'!A613</f>
        <v>604</v>
      </c>
      <c r="B619" s="159" t="str">
        <f>IF(LEN('OSNOVNA PLAČA'!B613)&gt;0,'OSNOVNA PLAČA'!B613,"")</f>
        <v>A604</v>
      </c>
      <c r="C619" s="52">
        <f>IF(LEN(B619)&gt;0,'OSNOVNA PLAČA'!C613,"")</f>
        <v>0</v>
      </c>
      <c r="D619" s="54">
        <f>IF(LEN(B619)&gt;0,'OSNOVNA PLAČA'!D613,"")</f>
        <v>0</v>
      </c>
      <c r="E619" s="175">
        <f>IF(LEN(B619)&gt;0,SUM('OBRAČUNANA OSNOVNA PLAČA'!E613:J613),"")</f>
        <v>0</v>
      </c>
      <c r="F619" s="55"/>
      <c r="G619" s="55"/>
      <c r="H619" s="55"/>
      <c r="I619" s="55"/>
      <c r="J619" s="55"/>
      <c r="K619" s="176">
        <f t="shared" si="119"/>
        <v>0</v>
      </c>
      <c r="L619" s="120">
        <f t="shared" si="120"/>
        <v>0</v>
      </c>
      <c r="M619" s="120">
        <f t="shared" si="121"/>
        <v>0</v>
      </c>
      <c r="N619" s="120">
        <f t="shared" si="122"/>
        <v>0</v>
      </c>
      <c r="O619" s="120">
        <f t="shared" si="123"/>
        <v>0</v>
      </c>
      <c r="P619" s="177">
        <f t="shared" si="124"/>
        <v>0</v>
      </c>
      <c r="Q619" s="177">
        <f>IF(LEN(B619)&gt;0,2*'OSNOVNA PLAČA'!E613,"")</f>
        <v>0</v>
      </c>
      <c r="R619" s="178"/>
      <c r="AA619" s="157">
        <f>ROW()</f>
        <v>619</v>
      </c>
      <c r="AB619" s="91" t="e">
        <f t="shared" ca="1" si="117"/>
        <v>#N/A</v>
      </c>
      <c r="AC619" s="91" t="e">
        <f t="shared" ca="1" si="118"/>
        <v>#N/A</v>
      </c>
      <c r="AD619" s="92" t="e">
        <f t="shared" ca="1" si="125"/>
        <v>#N/A</v>
      </c>
      <c r="AE619" s="91" t="e">
        <f t="shared" ca="1" si="126"/>
        <v>#N/A</v>
      </c>
      <c r="AF619" s="92" t="e">
        <f t="shared" ca="1" si="127"/>
        <v>#N/A</v>
      </c>
      <c r="AG619" s="91" t="e">
        <f t="shared" ca="1" si="127"/>
        <v>#N/A</v>
      </c>
      <c r="AH619" s="91" t="e">
        <f t="shared" ca="1" si="128"/>
        <v>#N/A</v>
      </c>
      <c r="AI619" s="93" t="e">
        <f t="shared" ca="1" si="129"/>
        <v>#N/A</v>
      </c>
      <c r="AJ619" s="91" t="e">
        <f t="shared" ca="1" si="105"/>
        <v>#N/A</v>
      </c>
      <c r="AK619" s="91" t="e">
        <f t="shared" ca="1" si="104"/>
        <v>#N/A</v>
      </c>
    </row>
    <row r="620" spans="1:37" ht="25.5" customHeight="1" x14ac:dyDescent="0.25">
      <c r="A620" s="51">
        <f>'OSNOVNA PLAČA'!A614</f>
        <v>605</v>
      </c>
      <c r="B620" s="159" t="str">
        <f>IF(LEN('OSNOVNA PLAČA'!B614)&gt;0,'OSNOVNA PLAČA'!B614,"")</f>
        <v>A605</v>
      </c>
      <c r="C620" s="52">
        <f>IF(LEN(B620)&gt;0,'OSNOVNA PLAČA'!C614,"")</f>
        <v>0</v>
      </c>
      <c r="D620" s="54">
        <f>IF(LEN(B620)&gt;0,'OSNOVNA PLAČA'!D614,"")</f>
        <v>0</v>
      </c>
      <c r="E620" s="175">
        <f>IF(LEN(B620)&gt;0,SUM('OBRAČUNANA OSNOVNA PLAČA'!E614:J614),"")</f>
        <v>0</v>
      </c>
      <c r="F620" s="55"/>
      <c r="G620" s="55"/>
      <c r="H620" s="55"/>
      <c r="I620" s="55"/>
      <c r="J620" s="55"/>
      <c r="K620" s="176">
        <f t="shared" si="119"/>
        <v>0</v>
      </c>
      <c r="L620" s="120">
        <f t="shared" si="120"/>
        <v>0</v>
      </c>
      <c r="M620" s="120">
        <f t="shared" si="121"/>
        <v>0</v>
      </c>
      <c r="N620" s="120">
        <f t="shared" si="122"/>
        <v>0</v>
      </c>
      <c r="O620" s="120">
        <f t="shared" si="123"/>
        <v>0</v>
      </c>
      <c r="P620" s="177">
        <f t="shared" si="124"/>
        <v>0</v>
      </c>
      <c r="Q620" s="177">
        <f>IF(LEN(B620)&gt;0,2*'OSNOVNA PLAČA'!E614,"")</f>
        <v>0</v>
      </c>
      <c r="R620" s="178"/>
      <c r="AA620" s="157">
        <f>ROW()</f>
        <v>620</v>
      </c>
      <c r="AB620" s="91" t="e">
        <f t="shared" ca="1" si="117"/>
        <v>#N/A</v>
      </c>
      <c r="AC620" s="91" t="e">
        <f t="shared" ca="1" si="118"/>
        <v>#N/A</v>
      </c>
      <c r="AD620" s="92" t="e">
        <f t="shared" ca="1" si="125"/>
        <v>#N/A</v>
      </c>
      <c r="AE620" s="91" t="e">
        <f t="shared" ca="1" si="126"/>
        <v>#N/A</v>
      </c>
      <c r="AF620" s="92" t="e">
        <f t="shared" ca="1" si="127"/>
        <v>#N/A</v>
      </c>
      <c r="AG620" s="91" t="e">
        <f t="shared" ca="1" si="127"/>
        <v>#N/A</v>
      </c>
      <c r="AH620" s="91" t="e">
        <f t="shared" ca="1" si="128"/>
        <v>#N/A</v>
      </c>
      <c r="AI620" s="93" t="e">
        <f t="shared" ca="1" si="129"/>
        <v>#N/A</v>
      </c>
      <c r="AJ620" s="91" t="e">
        <f t="shared" ca="1" si="105"/>
        <v>#N/A</v>
      </c>
      <c r="AK620" s="91" t="e">
        <f t="shared" ca="1" si="104"/>
        <v>#N/A</v>
      </c>
    </row>
    <row r="621" spans="1:37" ht="25.5" customHeight="1" x14ac:dyDescent="0.25">
      <c r="A621" s="51">
        <f>'OSNOVNA PLAČA'!A615</f>
        <v>606</v>
      </c>
      <c r="B621" s="159" t="str">
        <f>IF(LEN('OSNOVNA PLAČA'!B615)&gt;0,'OSNOVNA PLAČA'!B615,"")</f>
        <v>A606</v>
      </c>
      <c r="C621" s="52">
        <f>IF(LEN(B621)&gt;0,'OSNOVNA PLAČA'!C615,"")</f>
        <v>0</v>
      </c>
      <c r="D621" s="54">
        <f>IF(LEN(B621)&gt;0,'OSNOVNA PLAČA'!D615,"")</f>
        <v>0</v>
      </c>
      <c r="E621" s="175">
        <f>IF(LEN(B621)&gt;0,SUM('OBRAČUNANA OSNOVNA PLAČA'!E615:J615),"")</f>
        <v>0</v>
      </c>
      <c r="F621" s="55"/>
      <c r="G621" s="55"/>
      <c r="H621" s="55"/>
      <c r="I621" s="55"/>
      <c r="J621" s="55"/>
      <c r="K621" s="176">
        <f t="shared" si="119"/>
        <v>0</v>
      </c>
      <c r="L621" s="120">
        <f t="shared" si="120"/>
        <v>0</v>
      </c>
      <c r="M621" s="120">
        <f t="shared" si="121"/>
        <v>0</v>
      </c>
      <c r="N621" s="120">
        <f t="shared" si="122"/>
        <v>0</v>
      </c>
      <c r="O621" s="120">
        <f t="shared" si="123"/>
        <v>0</v>
      </c>
      <c r="P621" s="177">
        <f t="shared" si="124"/>
        <v>0</v>
      </c>
      <c r="Q621" s="177">
        <f>IF(LEN(B621)&gt;0,2*'OSNOVNA PLAČA'!E615,"")</f>
        <v>0</v>
      </c>
      <c r="R621" s="178"/>
      <c r="AA621" s="157">
        <f>ROW()</f>
        <v>621</v>
      </c>
      <c r="AB621" s="91" t="e">
        <f t="shared" ca="1" si="117"/>
        <v>#N/A</v>
      </c>
      <c r="AC621" s="91" t="e">
        <f t="shared" ca="1" si="118"/>
        <v>#N/A</v>
      </c>
      <c r="AD621" s="92" t="e">
        <f t="shared" ca="1" si="125"/>
        <v>#N/A</v>
      </c>
      <c r="AE621" s="91" t="e">
        <f t="shared" ca="1" si="126"/>
        <v>#N/A</v>
      </c>
      <c r="AF621" s="92" t="e">
        <f t="shared" ca="1" si="127"/>
        <v>#N/A</v>
      </c>
      <c r="AG621" s="91" t="e">
        <f t="shared" ca="1" si="127"/>
        <v>#N/A</v>
      </c>
      <c r="AH621" s="91" t="e">
        <f t="shared" ca="1" si="128"/>
        <v>#N/A</v>
      </c>
      <c r="AI621" s="93" t="e">
        <f t="shared" ca="1" si="129"/>
        <v>#N/A</v>
      </c>
      <c r="AJ621" s="91" t="e">
        <f t="shared" ca="1" si="105"/>
        <v>#N/A</v>
      </c>
      <c r="AK621" s="91" t="e">
        <f t="shared" ca="1" si="104"/>
        <v>#N/A</v>
      </c>
    </row>
    <row r="622" spans="1:37" ht="25.5" customHeight="1" x14ac:dyDescent="0.25">
      <c r="A622" s="51">
        <f>'OSNOVNA PLAČA'!A616</f>
        <v>607</v>
      </c>
      <c r="B622" s="159" t="str">
        <f>IF(LEN('OSNOVNA PLAČA'!B616)&gt;0,'OSNOVNA PLAČA'!B616,"")</f>
        <v>A607</v>
      </c>
      <c r="C622" s="52">
        <f>IF(LEN(B622)&gt;0,'OSNOVNA PLAČA'!C616,"")</f>
        <v>0</v>
      </c>
      <c r="D622" s="54">
        <f>IF(LEN(B622)&gt;0,'OSNOVNA PLAČA'!D616,"")</f>
        <v>0</v>
      </c>
      <c r="E622" s="175">
        <f>IF(LEN(B622)&gt;0,SUM('OBRAČUNANA OSNOVNA PLAČA'!E616:J616),"")</f>
        <v>0</v>
      </c>
      <c r="F622" s="55"/>
      <c r="G622" s="55"/>
      <c r="H622" s="55"/>
      <c r="I622" s="55"/>
      <c r="J622" s="55"/>
      <c r="K622" s="176">
        <f t="shared" si="119"/>
        <v>0</v>
      </c>
      <c r="L622" s="120">
        <f t="shared" si="120"/>
        <v>0</v>
      </c>
      <c r="M622" s="120">
        <f t="shared" si="121"/>
        <v>0</v>
      </c>
      <c r="N622" s="120">
        <f t="shared" si="122"/>
        <v>0</v>
      </c>
      <c r="O622" s="120">
        <f t="shared" si="123"/>
        <v>0</v>
      </c>
      <c r="P622" s="177">
        <f t="shared" si="124"/>
        <v>0</v>
      </c>
      <c r="Q622" s="177">
        <f>IF(LEN(B622)&gt;0,2*'OSNOVNA PLAČA'!E616,"")</f>
        <v>0</v>
      </c>
      <c r="R622" s="178"/>
      <c r="AA622" s="157">
        <f>ROW()</f>
        <v>622</v>
      </c>
      <c r="AB622" s="91" t="e">
        <f t="shared" ca="1" si="117"/>
        <v>#N/A</v>
      </c>
      <c r="AC622" s="91" t="e">
        <f t="shared" ca="1" si="118"/>
        <v>#N/A</v>
      </c>
      <c r="AD622" s="92" t="e">
        <f t="shared" ca="1" si="125"/>
        <v>#N/A</v>
      </c>
      <c r="AE622" s="91" t="e">
        <f t="shared" ca="1" si="126"/>
        <v>#N/A</v>
      </c>
      <c r="AF622" s="92" t="e">
        <f t="shared" ca="1" si="127"/>
        <v>#N/A</v>
      </c>
      <c r="AG622" s="91" t="e">
        <f t="shared" ca="1" si="127"/>
        <v>#N/A</v>
      </c>
      <c r="AH622" s="91" t="e">
        <f t="shared" ca="1" si="128"/>
        <v>#N/A</v>
      </c>
      <c r="AI622" s="93" t="e">
        <f t="shared" ca="1" si="129"/>
        <v>#N/A</v>
      </c>
      <c r="AJ622" s="91" t="e">
        <f t="shared" ca="1" si="105"/>
        <v>#N/A</v>
      </c>
      <c r="AK622" s="91" t="e">
        <f t="shared" ca="1" si="104"/>
        <v>#N/A</v>
      </c>
    </row>
    <row r="623" spans="1:37" ht="25.5" customHeight="1" x14ac:dyDescent="0.25">
      <c r="A623" s="51">
        <f>'OSNOVNA PLAČA'!A617</f>
        <v>608</v>
      </c>
      <c r="B623" s="159" t="str">
        <f>IF(LEN('OSNOVNA PLAČA'!B617)&gt;0,'OSNOVNA PLAČA'!B617,"")</f>
        <v>A608</v>
      </c>
      <c r="C623" s="52">
        <f>IF(LEN(B623)&gt;0,'OSNOVNA PLAČA'!C617,"")</f>
        <v>0</v>
      </c>
      <c r="D623" s="54">
        <f>IF(LEN(B623)&gt;0,'OSNOVNA PLAČA'!D617,"")</f>
        <v>0</v>
      </c>
      <c r="E623" s="175">
        <f>IF(LEN(B623)&gt;0,SUM('OBRAČUNANA OSNOVNA PLAČA'!E617:J617),"")</f>
        <v>0</v>
      </c>
      <c r="F623" s="55"/>
      <c r="G623" s="55"/>
      <c r="H623" s="55"/>
      <c r="I623" s="55"/>
      <c r="J623" s="55"/>
      <c r="K623" s="176">
        <f t="shared" si="119"/>
        <v>0</v>
      </c>
      <c r="L623" s="120">
        <f t="shared" si="120"/>
        <v>0</v>
      </c>
      <c r="M623" s="120">
        <f t="shared" si="121"/>
        <v>0</v>
      </c>
      <c r="N623" s="120">
        <f t="shared" si="122"/>
        <v>0</v>
      </c>
      <c r="O623" s="120">
        <f t="shared" si="123"/>
        <v>0</v>
      </c>
      <c r="P623" s="177">
        <f t="shared" si="124"/>
        <v>0</v>
      </c>
      <c r="Q623" s="177">
        <f>IF(LEN(B623)&gt;0,2*'OSNOVNA PLAČA'!E617,"")</f>
        <v>0</v>
      </c>
      <c r="R623" s="178"/>
      <c r="AA623" s="157">
        <f>ROW()</f>
        <v>623</v>
      </c>
      <c r="AB623" s="91" t="e">
        <f t="shared" ca="1" si="117"/>
        <v>#N/A</v>
      </c>
      <c r="AC623" s="91" t="e">
        <f t="shared" ca="1" si="118"/>
        <v>#N/A</v>
      </c>
      <c r="AD623" s="92" t="e">
        <f t="shared" ca="1" si="125"/>
        <v>#N/A</v>
      </c>
      <c r="AE623" s="91" t="e">
        <f t="shared" ca="1" si="126"/>
        <v>#N/A</v>
      </c>
      <c r="AF623" s="92" t="e">
        <f t="shared" ca="1" si="127"/>
        <v>#N/A</v>
      </c>
      <c r="AG623" s="91" t="e">
        <f t="shared" ca="1" si="127"/>
        <v>#N/A</v>
      </c>
      <c r="AH623" s="91" t="e">
        <f t="shared" ca="1" si="128"/>
        <v>#N/A</v>
      </c>
      <c r="AI623" s="93" t="e">
        <f t="shared" ca="1" si="129"/>
        <v>#N/A</v>
      </c>
      <c r="AJ623" s="91" t="e">
        <f t="shared" ca="1" si="105"/>
        <v>#N/A</v>
      </c>
      <c r="AK623" s="91" t="e">
        <f t="shared" ca="1" si="104"/>
        <v>#N/A</v>
      </c>
    </row>
    <row r="624" spans="1:37" ht="25.5" customHeight="1" x14ac:dyDescent="0.25">
      <c r="A624" s="51">
        <f>'OSNOVNA PLAČA'!A618</f>
        <v>609</v>
      </c>
      <c r="B624" s="159" t="str">
        <f>IF(LEN('OSNOVNA PLAČA'!B618)&gt;0,'OSNOVNA PLAČA'!B618,"")</f>
        <v>A609</v>
      </c>
      <c r="C624" s="52">
        <f>IF(LEN(B624)&gt;0,'OSNOVNA PLAČA'!C618,"")</f>
        <v>0</v>
      </c>
      <c r="D624" s="54">
        <f>IF(LEN(B624)&gt;0,'OSNOVNA PLAČA'!D618,"")</f>
        <v>0</v>
      </c>
      <c r="E624" s="175">
        <f>IF(LEN(B624)&gt;0,SUM('OBRAČUNANA OSNOVNA PLAČA'!E618:J618),"")</f>
        <v>0</v>
      </c>
      <c r="F624" s="55"/>
      <c r="G624" s="55"/>
      <c r="H624" s="55"/>
      <c r="I624" s="55"/>
      <c r="J624" s="55"/>
      <c r="K624" s="176">
        <f t="shared" si="119"/>
        <v>0</v>
      </c>
      <c r="L624" s="120">
        <f t="shared" si="120"/>
        <v>0</v>
      </c>
      <c r="M624" s="120">
        <f t="shared" si="121"/>
        <v>0</v>
      </c>
      <c r="N624" s="120">
        <f t="shared" si="122"/>
        <v>0</v>
      </c>
      <c r="O624" s="120">
        <f t="shared" si="123"/>
        <v>0</v>
      </c>
      <c r="P624" s="177">
        <f t="shared" si="124"/>
        <v>0</v>
      </c>
      <c r="Q624" s="177">
        <f>IF(LEN(B624)&gt;0,2*'OSNOVNA PLAČA'!E618,"")</f>
        <v>0</v>
      </c>
      <c r="R624" s="178"/>
      <c r="AA624" s="157">
        <f>ROW()</f>
        <v>624</v>
      </c>
      <c r="AB624" s="91" t="e">
        <f t="shared" ca="1" si="117"/>
        <v>#N/A</v>
      </c>
      <c r="AC624" s="91" t="e">
        <f t="shared" ca="1" si="118"/>
        <v>#N/A</v>
      </c>
      <c r="AD624" s="92" t="e">
        <f t="shared" ca="1" si="125"/>
        <v>#N/A</v>
      </c>
      <c r="AE624" s="91" t="e">
        <f t="shared" ca="1" si="126"/>
        <v>#N/A</v>
      </c>
      <c r="AF624" s="92" t="e">
        <f t="shared" ca="1" si="127"/>
        <v>#N/A</v>
      </c>
      <c r="AG624" s="91" t="e">
        <f t="shared" ca="1" si="127"/>
        <v>#N/A</v>
      </c>
      <c r="AH624" s="91" t="e">
        <f t="shared" ca="1" si="128"/>
        <v>#N/A</v>
      </c>
      <c r="AI624" s="93" t="e">
        <f t="shared" ca="1" si="129"/>
        <v>#N/A</v>
      </c>
      <c r="AJ624" s="91" t="e">
        <f t="shared" ca="1" si="105"/>
        <v>#N/A</v>
      </c>
      <c r="AK624" s="91" t="e">
        <f t="shared" ca="1" si="104"/>
        <v>#N/A</v>
      </c>
    </row>
    <row r="625" spans="1:37" ht="25.5" customHeight="1" x14ac:dyDescent="0.25">
      <c r="A625" s="51">
        <f>'OSNOVNA PLAČA'!A619</f>
        <v>610</v>
      </c>
      <c r="B625" s="159" t="str">
        <f>IF(LEN('OSNOVNA PLAČA'!B619)&gt;0,'OSNOVNA PLAČA'!B619,"")</f>
        <v>A610</v>
      </c>
      <c r="C625" s="52">
        <f>IF(LEN(B625)&gt;0,'OSNOVNA PLAČA'!C619,"")</f>
        <v>0</v>
      </c>
      <c r="D625" s="54">
        <f>IF(LEN(B625)&gt;0,'OSNOVNA PLAČA'!D619,"")</f>
        <v>0</v>
      </c>
      <c r="E625" s="175">
        <f>IF(LEN(B625)&gt;0,SUM('OBRAČUNANA OSNOVNA PLAČA'!E619:J619),"")</f>
        <v>0</v>
      </c>
      <c r="F625" s="55"/>
      <c r="G625" s="55"/>
      <c r="H625" s="55"/>
      <c r="I625" s="55"/>
      <c r="J625" s="55"/>
      <c r="K625" s="176">
        <f t="shared" si="119"/>
        <v>0</v>
      </c>
      <c r="L625" s="120">
        <f t="shared" si="120"/>
        <v>0</v>
      </c>
      <c r="M625" s="120">
        <f t="shared" si="121"/>
        <v>0</v>
      </c>
      <c r="N625" s="120">
        <f t="shared" si="122"/>
        <v>0</v>
      </c>
      <c r="O625" s="120">
        <f t="shared" si="123"/>
        <v>0</v>
      </c>
      <c r="P625" s="177">
        <f t="shared" si="124"/>
        <v>0</v>
      </c>
      <c r="Q625" s="177">
        <f>IF(LEN(B625)&gt;0,2*'OSNOVNA PLAČA'!E619,"")</f>
        <v>0</v>
      </c>
      <c r="R625" s="178"/>
      <c r="AA625" s="157">
        <f>ROW()</f>
        <v>625</v>
      </c>
      <c r="AB625" s="91" t="e">
        <f t="shared" ca="1" si="117"/>
        <v>#N/A</v>
      </c>
      <c r="AC625" s="91" t="e">
        <f t="shared" ca="1" si="118"/>
        <v>#N/A</v>
      </c>
      <c r="AD625" s="92" t="e">
        <f t="shared" ca="1" si="125"/>
        <v>#N/A</v>
      </c>
      <c r="AE625" s="91" t="e">
        <f t="shared" ca="1" si="126"/>
        <v>#N/A</v>
      </c>
      <c r="AF625" s="92" t="e">
        <f t="shared" ca="1" si="127"/>
        <v>#N/A</v>
      </c>
      <c r="AG625" s="91" t="e">
        <f t="shared" ca="1" si="127"/>
        <v>#N/A</v>
      </c>
      <c r="AH625" s="91" t="e">
        <f t="shared" ca="1" si="128"/>
        <v>#N/A</v>
      </c>
      <c r="AI625" s="93" t="e">
        <f t="shared" ca="1" si="129"/>
        <v>#N/A</v>
      </c>
      <c r="AJ625" s="91" t="e">
        <f t="shared" ca="1" si="105"/>
        <v>#N/A</v>
      </c>
      <c r="AK625" s="91" t="e">
        <f t="shared" ca="1" si="104"/>
        <v>#N/A</v>
      </c>
    </row>
    <row r="626" spans="1:37" ht="25.5" customHeight="1" x14ac:dyDescent="0.25">
      <c r="A626" s="51">
        <f>'OSNOVNA PLAČA'!A620</f>
        <v>611</v>
      </c>
      <c r="B626" s="159" t="str">
        <f>IF(LEN('OSNOVNA PLAČA'!B620)&gt;0,'OSNOVNA PLAČA'!B620,"")</f>
        <v>A611</v>
      </c>
      <c r="C626" s="52">
        <f>IF(LEN(B626)&gt;0,'OSNOVNA PLAČA'!C620,"")</f>
        <v>0</v>
      </c>
      <c r="D626" s="54">
        <f>IF(LEN(B626)&gt;0,'OSNOVNA PLAČA'!D620,"")</f>
        <v>0</v>
      </c>
      <c r="E626" s="175">
        <f>IF(LEN(B626)&gt;0,SUM('OBRAČUNANA OSNOVNA PLAČA'!E620:J620),"")</f>
        <v>0</v>
      </c>
      <c r="F626" s="55"/>
      <c r="G626" s="55"/>
      <c r="H626" s="55"/>
      <c r="I626" s="55"/>
      <c r="J626" s="55"/>
      <c r="K626" s="176">
        <f t="shared" si="119"/>
        <v>0</v>
      </c>
      <c r="L626" s="120">
        <f t="shared" si="120"/>
        <v>0</v>
      </c>
      <c r="M626" s="120">
        <f t="shared" si="121"/>
        <v>0</v>
      </c>
      <c r="N626" s="120">
        <f t="shared" si="122"/>
        <v>0</v>
      </c>
      <c r="O626" s="120">
        <f t="shared" si="123"/>
        <v>0</v>
      </c>
      <c r="P626" s="177">
        <f t="shared" si="124"/>
        <v>0</v>
      </c>
      <c r="Q626" s="177">
        <f>IF(LEN(B626)&gt;0,2*'OSNOVNA PLAČA'!E620,"")</f>
        <v>0</v>
      </c>
      <c r="R626" s="178"/>
      <c r="AA626" s="157">
        <f>ROW()</f>
        <v>626</v>
      </c>
      <c r="AB626" s="91" t="e">
        <f t="shared" ca="1" si="117"/>
        <v>#N/A</v>
      </c>
      <c r="AC626" s="91" t="e">
        <f t="shared" ca="1" si="118"/>
        <v>#N/A</v>
      </c>
      <c r="AD626" s="92" t="e">
        <f t="shared" ca="1" si="125"/>
        <v>#N/A</v>
      </c>
      <c r="AE626" s="91" t="e">
        <f t="shared" ca="1" si="126"/>
        <v>#N/A</v>
      </c>
      <c r="AF626" s="92" t="e">
        <f t="shared" ca="1" si="127"/>
        <v>#N/A</v>
      </c>
      <c r="AG626" s="91" t="e">
        <f t="shared" ca="1" si="127"/>
        <v>#N/A</v>
      </c>
      <c r="AH626" s="91" t="e">
        <f t="shared" ca="1" si="128"/>
        <v>#N/A</v>
      </c>
      <c r="AI626" s="93" t="e">
        <f t="shared" ca="1" si="129"/>
        <v>#N/A</v>
      </c>
      <c r="AJ626" s="91" t="e">
        <f t="shared" ca="1" si="105"/>
        <v>#N/A</v>
      </c>
      <c r="AK626" s="91" t="e">
        <f t="shared" ca="1" si="104"/>
        <v>#N/A</v>
      </c>
    </row>
    <row r="627" spans="1:37" ht="25.5" customHeight="1" x14ac:dyDescent="0.25">
      <c r="A627" s="51">
        <f>'OSNOVNA PLAČA'!A621</f>
        <v>612</v>
      </c>
      <c r="B627" s="159" t="str">
        <f>IF(LEN('OSNOVNA PLAČA'!B621)&gt;0,'OSNOVNA PLAČA'!B621,"")</f>
        <v>A612</v>
      </c>
      <c r="C627" s="52">
        <f>IF(LEN(B627)&gt;0,'OSNOVNA PLAČA'!C621,"")</f>
        <v>0</v>
      </c>
      <c r="D627" s="54">
        <f>IF(LEN(B627)&gt;0,'OSNOVNA PLAČA'!D621,"")</f>
        <v>0</v>
      </c>
      <c r="E627" s="175">
        <f>IF(LEN(B627)&gt;0,SUM('OBRAČUNANA OSNOVNA PLAČA'!E621:J621),"")</f>
        <v>0</v>
      </c>
      <c r="F627" s="55"/>
      <c r="G627" s="55"/>
      <c r="H627" s="55"/>
      <c r="I627" s="55"/>
      <c r="J627" s="55"/>
      <c r="K627" s="176">
        <f t="shared" si="119"/>
        <v>0</v>
      </c>
      <c r="L627" s="120">
        <f t="shared" si="120"/>
        <v>0</v>
      </c>
      <c r="M627" s="120">
        <f t="shared" si="121"/>
        <v>0</v>
      </c>
      <c r="N627" s="120">
        <f t="shared" si="122"/>
        <v>0</v>
      </c>
      <c r="O627" s="120">
        <f t="shared" si="123"/>
        <v>0</v>
      </c>
      <c r="P627" s="177">
        <f t="shared" si="124"/>
        <v>0</v>
      </c>
      <c r="Q627" s="177">
        <f>IF(LEN(B627)&gt;0,2*'OSNOVNA PLAČA'!E621,"")</f>
        <v>0</v>
      </c>
      <c r="R627" s="178"/>
      <c r="AA627" s="157">
        <f>ROW()</f>
        <v>627</v>
      </c>
      <c r="AB627" s="91" t="e">
        <f t="shared" ca="1" si="117"/>
        <v>#N/A</v>
      </c>
      <c r="AC627" s="91" t="e">
        <f t="shared" ca="1" si="118"/>
        <v>#N/A</v>
      </c>
      <c r="AD627" s="92" t="e">
        <f t="shared" ca="1" si="125"/>
        <v>#N/A</v>
      </c>
      <c r="AE627" s="91" t="e">
        <f t="shared" ca="1" si="126"/>
        <v>#N/A</v>
      </c>
      <c r="AF627" s="92" t="e">
        <f t="shared" ca="1" si="127"/>
        <v>#N/A</v>
      </c>
      <c r="AG627" s="91" t="e">
        <f t="shared" ca="1" si="127"/>
        <v>#N/A</v>
      </c>
      <c r="AH627" s="91" t="e">
        <f t="shared" ca="1" si="128"/>
        <v>#N/A</v>
      </c>
      <c r="AI627" s="93" t="e">
        <f t="shared" ca="1" si="129"/>
        <v>#N/A</v>
      </c>
      <c r="AJ627" s="91" t="e">
        <f t="shared" ca="1" si="105"/>
        <v>#N/A</v>
      </c>
      <c r="AK627" s="91" t="e">
        <f t="shared" ca="1" si="104"/>
        <v>#N/A</v>
      </c>
    </row>
    <row r="628" spans="1:37" ht="25.5" customHeight="1" x14ac:dyDescent="0.25">
      <c r="A628" s="51">
        <f>'OSNOVNA PLAČA'!A622</f>
        <v>613</v>
      </c>
      <c r="B628" s="159" t="str">
        <f>IF(LEN('OSNOVNA PLAČA'!B622)&gt;0,'OSNOVNA PLAČA'!B622,"")</f>
        <v>A613</v>
      </c>
      <c r="C628" s="52">
        <f>IF(LEN(B628)&gt;0,'OSNOVNA PLAČA'!C622,"")</f>
        <v>0</v>
      </c>
      <c r="D628" s="54">
        <f>IF(LEN(B628)&gt;0,'OSNOVNA PLAČA'!D622,"")</f>
        <v>0</v>
      </c>
      <c r="E628" s="175">
        <f>IF(LEN(B628)&gt;0,SUM('OBRAČUNANA OSNOVNA PLAČA'!E622:J622),"")</f>
        <v>0</v>
      </c>
      <c r="F628" s="55"/>
      <c r="G628" s="55"/>
      <c r="H628" s="55"/>
      <c r="I628" s="55"/>
      <c r="J628" s="55"/>
      <c r="K628" s="176">
        <f t="shared" si="119"/>
        <v>0</v>
      </c>
      <c r="L628" s="120">
        <f t="shared" si="120"/>
        <v>0</v>
      </c>
      <c r="M628" s="120">
        <f t="shared" si="121"/>
        <v>0</v>
      </c>
      <c r="N628" s="120">
        <f t="shared" si="122"/>
        <v>0</v>
      </c>
      <c r="O628" s="120">
        <f t="shared" si="123"/>
        <v>0</v>
      </c>
      <c r="P628" s="177">
        <f t="shared" si="124"/>
        <v>0</v>
      </c>
      <c r="Q628" s="177">
        <f>IF(LEN(B628)&gt;0,2*'OSNOVNA PLAČA'!E622,"")</f>
        <v>0</v>
      </c>
      <c r="R628" s="178"/>
      <c r="AA628" s="157">
        <f>ROW()</f>
        <v>628</v>
      </c>
      <c r="AB628" s="91" t="e">
        <f t="shared" ca="1" si="117"/>
        <v>#N/A</v>
      </c>
      <c r="AC628" s="91" t="e">
        <f t="shared" ca="1" si="118"/>
        <v>#N/A</v>
      </c>
      <c r="AD628" s="92" t="e">
        <f t="shared" ca="1" si="125"/>
        <v>#N/A</v>
      </c>
      <c r="AE628" s="91" t="e">
        <f t="shared" ca="1" si="126"/>
        <v>#N/A</v>
      </c>
      <c r="AF628" s="92" t="e">
        <f t="shared" ca="1" si="127"/>
        <v>#N/A</v>
      </c>
      <c r="AG628" s="91" t="e">
        <f t="shared" ca="1" si="127"/>
        <v>#N/A</v>
      </c>
      <c r="AH628" s="91" t="e">
        <f t="shared" ca="1" si="128"/>
        <v>#N/A</v>
      </c>
      <c r="AI628" s="93" t="e">
        <f t="shared" ca="1" si="129"/>
        <v>#N/A</v>
      </c>
      <c r="AJ628" s="91" t="e">
        <f t="shared" ca="1" si="105"/>
        <v>#N/A</v>
      </c>
      <c r="AK628" s="91" t="e">
        <f t="shared" ca="1" si="104"/>
        <v>#N/A</v>
      </c>
    </row>
    <row r="629" spans="1:37" ht="25.5" customHeight="1" x14ac:dyDescent="0.25">
      <c r="A629" s="51">
        <f>'OSNOVNA PLAČA'!A623</f>
        <v>614</v>
      </c>
      <c r="B629" s="159" t="str">
        <f>IF(LEN('OSNOVNA PLAČA'!B623)&gt;0,'OSNOVNA PLAČA'!B623,"")</f>
        <v>A614</v>
      </c>
      <c r="C629" s="52">
        <f>IF(LEN(B629)&gt;0,'OSNOVNA PLAČA'!C623,"")</f>
        <v>0</v>
      </c>
      <c r="D629" s="54">
        <f>IF(LEN(B629)&gt;0,'OSNOVNA PLAČA'!D623,"")</f>
        <v>0</v>
      </c>
      <c r="E629" s="175">
        <f>IF(LEN(B629)&gt;0,SUM('OBRAČUNANA OSNOVNA PLAČA'!E623:J623),"")</f>
        <v>0</v>
      </c>
      <c r="F629" s="55"/>
      <c r="G629" s="55"/>
      <c r="H629" s="55"/>
      <c r="I629" s="55"/>
      <c r="J629" s="55"/>
      <c r="K629" s="176">
        <f t="shared" si="119"/>
        <v>0</v>
      </c>
      <c r="L629" s="120">
        <f t="shared" si="120"/>
        <v>0</v>
      </c>
      <c r="M629" s="120">
        <f t="shared" si="121"/>
        <v>0</v>
      </c>
      <c r="N629" s="120">
        <f t="shared" si="122"/>
        <v>0</v>
      </c>
      <c r="O629" s="120">
        <f t="shared" si="123"/>
        <v>0</v>
      </c>
      <c r="P629" s="177">
        <f t="shared" si="124"/>
        <v>0</v>
      </c>
      <c r="Q629" s="177">
        <f>IF(LEN(B629)&gt;0,2*'OSNOVNA PLAČA'!E623,"")</f>
        <v>0</v>
      </c>
      <c r="R629" s="178"/>
      <c r="AA629" s="157">
        <f>ROW()</f>
        <v>629</v>
      </c>
      <c r="AB629" s="91" t="e">
        <f t="shared" ca="1" si="117"/>
        <v>#N/A</v>
      </c>
      <c r="AC629" s="91" t="e">
        <f t="shared" ca="1" si="118"/>
        <v>#N/A</v>
      </c>
      <c r="AD629" s="92" t="e">
        <f t="shared" ca="1" si="125"/>
        <v>#N/A</v>
      </c>
      <c r="AE629" s="91" t="e">
        <f t="shared" ca="1" si="126"/>
        <v>#N/A</v>
      </c>
      <c r="AF629" s="92" t="e">
        <f t="shared" ca="1" si="127"/>
        <v>#N/A</v>
      </c>
      <c r="AG629" s="91" t="e">
        <f t="shared" ca="1" si="127"/>
        <v>#N/A</v>
      </c>
      <c r="AH629" s="91" t="e">
        <f t="shared" ca="1" si="128"/>
        <v>#N/A</v>
      </c>
      <c r="AI629" s="93" t="e">
        <f t="shared" ca="1" si="129"/>
        <v>#N/A</v>
      </c>
      <c r="AJ629" s="91" t="e">
        <f t="shared" ca="1" si="105"/>
        <v>#N/A</v>
      </c>
      <c r="AK629" s="91" t="e">
        <f t="shared" ca="1" si="104"/>
        <v>#N/A</v>
      </c>
    </row>
    <row r="630" spans="1:37" ht="25.5" customHeight="1" x14ac:dyDescent="0.25">
      <c r="A630" s="51">
        <f>'OSNOVNA PLAČA'!A624</f>
        <v>615</v>
      </c>
      <c r="B630" s="159" t="str">
        <f>IF(LEN('OSNOVNA PLAČA'!B624)&gt;0,'OSNOVNA PLAČA'!B624,"")</f>
        <v>A615</v>
      </c>
      <c r="C630" s="52">
        <f>IF(LEN(B630)&gt;0,'OSNOVNA PLAČA'!C624,"")</f>
        <v>0</v>
      </c>
      <c r="D630" s="54">
        <f>IF(LEN(B630)&gt;0,'OSNOVNA PLAČA'!D624,"")</f>
        <v>0</v>
      </c>
      <c r="E630" s="175">
        <f>IF(LEN(B630)&gt;0,SUM('OBRAČUNANA OSNOVNA PLAČA'!E624:J624),"")</f>
        <v>0</v>
      </c>
      <c r="F630" s="55"/>
      <c r="G630" s="55"/>
      <c r="H630" s="55"/>
      <c r="I630" s="55"/>
      <c r="J630" s="55"/>
      <c r="K630" s="176">
        <f t="shared" si="119"/>
        <v>0</v>
      </c>
      <c r="L630" s="120">
        <f t="shared" si="120"/>
        <v>0</v>
      </c>
      <c r="M630" s="120">
        <f t="shared" si="121"/>
        <v>0</v>
      </c>
      <c r="N630" s="120">
        <f t="shared" si="122"/>
        <v>0</v>
      </c>
      <c r="O630" s="120">
        <f t="shared" si="123"/>
        <v>0</v>
      </c>
      <c r="P630" s="177">
        <f t="shared" si="124"/>
        <v>0</v>
      </c>
      <c r="Q630" s="177">
        <f>IF(LEN(B630)&gt;0,2*'OSNOVNA PLAČA'!E624,"")</f>
        <v>0</v>
      </c>
      <c r="R630" s="178"/>
      <c r="AA630" s="157">
        <f>ROW()</f>
        <v>630</v>
      </c>
      <c r="AB630" s="91" t="e">
        <f t="shared" ca="1" si="117"/>
        <v>#N/A</v>
      </c>
      <c r="AC630" s="91" t="e">
        <f t="shared" ca="1" si="118"/>
        <v>#N/A</v>
      </c>
      <c r="AD630" s="92" t="e">
        <f t="shared" ca="1" si="125"/>
        <v>#N/A</v>
      </c>
      <c r="AE630" s="91" t="e">
        <f t="shared" ca="1" si="126"/>
        <v>#N/A</v>
      </c>
      <c r="AF630" s="92" t="e">
        <f t="shared" ca="1" si="127"/>
        <v>#N/A</v>
      </c>
      <c r="AG630" s="91" t="e">
        <f t="shared" ca="1" si="127"/>
        <v>#N/A</v>
      </c>
      <c r="AH630" s="91" t="e">
        <f t="shared" ca="1" si="128"/>
        <v>#N/A</v>
      </c>
      <c r="AI630" s="93" t="e">
        <f t="shared" ca="1" si="129"/>
        <v>#N/A</v>
      </c>
      <c r="AJ630" s="91" t="e">
        <f t="shared" ca="1" si="105"/>
        <v>#N/A</v>
      </c>
      <c r="AK630" s="91" t="e">
        <f t="shared" ca="1" si="104"/>
        <v>#N/A</v>
      </c>
    </row>
    <row r="631" spans="1:37" ht="25.5" customHeight="1" x14ac:dyDescent="0.25">
      <c r="A631" s="51">
        <f>'OSNOVNA PLAČA'!A625</f>
        <v>616</v>
      </c>
      <c r="B631" s="159" t="str">
        <f>IF(LEN('OSNOVNA PLAČA'!B625)&gt;0,'OSNOVNA PLAČA'!B625,"")</f>
        <v>A616</v>
      </c>
      <c r="C631" s="52">
        <f>IF(LEN(B631)&gt;0,'OSNOVNA PLAČA'!C625,"")</f>
        <v>0</v>
      </c>
      <c r="D631" s="54">
        <f>IF(LEN(B631)&gt;0,'OSNOVNA PLAČA'!D625,"")</f>
        <v>0</v>
      </c>
      <c r="E631" s="175">
        <f>IF(LEN(B631)&gt;0,SUM('OBRAČUNANA OSNOVNA PLAČA'!E625:J625),"")</f>
        <v>0</v>
      </c>
      <c r="F631" s="55"/>
      <c r="G631" s="55"/>
      <c r="H631" s="55"/>
      <c r="I631" s="55"/>
      <c r="J631" s="55"/>
      <c r="K631" s="176">
        <f t="shared" si="119"/>
        <v>0</v>
      </c>
      <c r="L631" s="120">
        <f t="shared" si="120"/>
        <v>0</v>
      </c>
      <c r="M631" s="120">
        <f t="shared" si="121"/>
        <v>0</v>
      </c>
      <c r="N631" s="120">
        <f t="shared" si="122"/>
        <v>0</v>
      </c>
      <c r="O631" s="120">
        <f t="shared" si="123"/>
        <v>0</v>
      </c>
      <c r="P631" s="177">
        <f t="shared" si="124"/>
        <v>0</v>
      </c>
      <c r="Q631" s="177">
        <f>IF(LEN(B631)&gt;0,2*'OSNOVNA PLAČA'!E625,"")</f>
        <v>0</v>
      </c>
      <c r="R631" s="178"/>
      <c r="AA631" s="157">
        <f>ROW()</f>
        <v>631</v>
      </c>
      <c r="AB631" s="91" t="e">
        <f t="shared" ca="1" si="117"/>
        <v>#N/A</v>
      </c>
      <c r="AC631" s="91" t="e">
        <f t="shared" ca="1" si="118"/>
        <v>#N/A</v>
      </c>
      <c r="AD631" s="92" t="e">
        <f t="shared" ca="1" si="125"/>
        <v>#N/A</v>
      </c>
      <c r="AE631" s="91" t="e">
        <f t="shared" ca="1" si="126"/>
        <v>#N/A</v>
      </c>
      <c r="AF631" s="92" t="e">
        <f t="shared" ca="1" si="127"/>
        <v>#N/A</v>
      </c>
      <c r="AG631" s="91" t="e">
        <f t="shared" ca="1" si="127"/>
        <v>#N/A</v>
      </c>
      <c r="AH631" s="91" t="e">
        <f t="shared" ca="1" si="128"/>
        <v>#N/A</v>
      </c>
      <c r="AI631" s="93" t="e">
        <f t="shared" ca="1" si="129"/>
        <v>#N/A</v>
      </c>
      <c r="AJ631" s="91" t="e">
        <f t="shared" ca="1" si="105"/>
        <v>#N/A</v>
      </c>
      <c r="AK631" s="91" t="e">
        <f t="shared" ca="1" si="104"/>
        <v>#N/A</v>
      </c>
    </row>
    <row r="632" spans="1:37" ht="25.5" customHeight="1" x14ac:dyDescent="0.25">
      <c r="A632" s="51">
        <f>'OSNOVNA PLAČA'!A626</f>
        <v>617</v>
      </c>
      <c r="B632" s="159" t="str">
        <f>IF(LEN('OSNOVNA PLAČA'!B626)&gt;0,'OSNOVNA PLAČA'!B626,"")</f>
        <v>A617</v>
      </c>
      <c r="C632" s="52">
        <f>IF(LEN(B632)&gt;0,'OSNOVNA PLAČA'!C626,"")</f>
        <v>0</v>
      </c>
      <c r="D632" s="54">
        <f>IF(LEN(B632)&gt;0,'OSNOVNA PLAČA'!D626,"")</f>
        <v>0</v>
      </c>
      <c r="E632" s="175">
        <f>IF(LEN(B632)&gt;0,SUM('OBRAČUNANA OSNOVNA PLAČA'!E626:J626),"")</f>
        <v>0</v>
      </c>
      <c r="F632" s="55"/>
      <c r="G632" s="55"/>
      <c r="H632" s="55"/>
      <c r="I632" s="55"/>
      <c r="J632" s="55"/>
      <c r="K632" s="176">
        <f t="shared" si="119"/>
        <v>0</v>
      </c>
      <c r="L632" s="120">
        <f t="shared" si="120"/>
        <v>0</v>
      </c>
      <c r="M632" s="120">
        <f t="shared" si="121"/>
        <v>0</v>
      </c>
      <c r="N632" s="120">
        <f t="shared" si="122"/>
        <v>0</v>
      </c>
      <c r="O632" s="120">
        <f t="shared" si="123"/>
        <v>0</v>
      </c>
      <c r="P632" s="177">
        <f t="shared" si="124"/>
        <v>0</v>
      </c>
      <c r="Q632" s="177">
        <f>IF(LEN(B632)&gt;0,2*'OSNOVNA PLAČA'!E626,"")</f>
        <v>0</v>
      </c>
      <c r="R632" s="178"/>
      <c r="AA632" s="157">
        <f>ROW()</f>
        <v>632</v>
      </c>
      <c r="AB632" s="91" t="e">
        <f t="shared" ca="1" si="117"/>
        <v>#N/A</v>
      </c>
      <c r="AC632" s="91" t="e">
        <f t="shared" ca="1" si="118"/>
        <v>#N/A</v>
      </c>
      <c r="AD632" s="92" t="e">
        <f t="shared" ca="1" si="125"/>
        <v>#N/A</v>
      </c>
      <c r="AE632" s="91" t="e">
        <f t="shared" ca="1" si="126"/>
        <v>#N/A</v>
      </c>
      <c r="AF632" s="92" t="e">
        <f t="shared" ca="1" si="127"/>
        <v>#N/A</v>
      </c>
      <c r="AG632" s="91" t="e">
        <f t="shared" ca="1" si="127"/>
        <v>#N/A</v>
      </c>
      <c r="AH632" s="91" t="e">
        <f t="shared" ca="1" si="128"/>
        <v>#N/A</v>
      </c>
      <c r="AI632" s="93" t="e">
        <f t="shared" ca="1" si="129"/>
        <v>#N/A</v>
      </c>
      <c r="AJ632" s="91" t="e">
        <f t="shared" ca="1" si="105"/>
        <v>#N/A</v>
      </c>
      <c r="AK632" s="91" t="e">
        <f t="shared" ca="1" si="104"/>
        <v>#N/A</v>
      </c>
    </row>
    <row r="633" spans="1:37" ht="25.5" customHeight="1" x14ac:dyDescent="0.25">
      <c r="A633" s="51">
        <f>'OSNOVNA PLAČA'!A627</f>
        <v>618</v>
      </c>
      <c r="B633" s="159" t="str">
        <f>IF(LEN('OSNOVNA PLAČA'!B627)&gt;0,'OSNOVNA PLAČA'!B627,"")</f>
        <v>A618</v>
      </c>
      <c r="C633" s="52">
        <f>IF(LEN(B633)&gt;0,'OSNOVNA PLAČA'!C627,"")</f>
        <v>0</v>
      </c>
      <c r="D633" s="54">
        <f>IF(LEN(B633)&gt;0,'OSNOVNA PLAČA'!D627,"")</f>
        <v>0</v>
      </c>
      <c r="E633" s="175">
        <f>IF(LEN(B633)&gt;0,SUM('OBRAČUNANA OSNOVNA PLAČA'!E627:J627),"")</f>
        <v>0</v>
      </c>
      <c r="F633" s="55"/>
      <c r="G633" s="55"/>
      <c r="H633" s="55"/>
      <c r="I633" s="55"/>
      <c r="J633" s="55"/>
      <c r="K633" s="176">
        <f t="shared" si="119"/>
        <v>0</v>
      </c>
      <c r="L633" s="120">
        <f t="shared" si="120"/>
        <v>0</v>
      </c>
      <c r="M633" s="120">
        <f t="shared" si="121"/>
        <v>0</v>
      </c>
      <c r="N633" s="120">
        <f t="shared" si="122"/>
        <v>0</v>
      </c>
      <c r="O633" s="120">
        <f t="shared" si="123"/>
        <v>0</v>
      </c>
      <c r="P633" s="177">
        <f t="shared" si="124"/>
        <v>0</v>
      </c>
      <c r="Q633" s="177">
        <f>IF(LEN(B633)&gt;0,2*'OSNOVNA PLAČA'!E627,"")</f>
        <v>0</v>
      </c>
      <c r="R633" s="178"/>
      <c r="AA633" s="157">
        <f>ROW()</f>
        <v>633</v>
      </c>
      <c r="AB633" s="91" t="e">
        <f t="shared" ca="1" si="117"/>
        <v>#N/A</v>
      </c>
      <c r="AC633" s="91" t="e">
        <f t="shared" ca="1" si="118"/>
        <v>#N/A</v>
      </c>
      <c r="AD633" s="92" t="e">
        <f t="shared" ca="1" si="125"/>
        <v>#N/A</v>
      </c>
      <c r="AE633" s="91" t="e">
        <f t="shared" ca="1" si="126"/>
        <v>#N/A</v>
      </c>
      <c r="AF633" s="92" t="e">
        <f t="shared" ca="1" si="127"/>
        <v>#N/A</v>
      </c>
      <c r="AG633" s="91" t="e">
        <f t="shared" ca="1" si="127"/>
        <v>#N/A</v>
      </c>
      <c r="AH633" s="91" t="e">
        <f t="shared" ca="1" si="128"/>
        <v>#N/A</v>
      </c>
      <c r="AI633" s="93" t="e">
        <f t="shared" ca="1" si="129"/>
        <v>#N/A</v>
      </c>
      <c r="AJ633" s="91" t="e">
        <f t="shared" ca="1" si="105"/>
        <v>#N/A</v>
      </c>
      <c r="AK633" s="91" t="e">
        <f t="shared" ca="1" si="104"/>
        <v>#N/A</v>
      </c>
    </row>
    <row r="634" spans="1:37" ht="25.5" customHeight="1" x14ac:dyDescent="0.25">
      <c r="A634" s="51">
        <f>'OSNOVNA PLAČA'!A628</f>
        <v>619</v>
      </c>
      <c r="B634" s="159" t="str">
        <f>IF(LEN('OSNOVNA PLAČA'!B628)&gt;0,'OSNOVNA PLAČA'!B628,"")</f>
        <v>A619</v>
      </c>
      <c r="C634" s="52">
        <f>IF(LEN(B634)&gt;0,'OSNOVNA PLAČA'!C628,"")</f>
        <v>0</v>
      </c>
      <c r="D634" s="54">
        <f>IF(LEN(B634)&gt;0,'OSNOVNA PLAČA'!D628,"")</f>
        <v>0</v>
      </c>
      <c r="E634" s="175">
        <f>IF(LEN(B634)&gt;0,SUM('OBRAČUNANA OSNOVNA PLAČA'!E628:J628),"")</f>
        <v>0</v>
      </c>
      <c r="F634" s="55"/>
      <c r="G634" s="55"/>
      <c r="H634" s="55"/>
      <c r="I634" s="55"/>
      <c r="J634" s="55"/>
      <c r="K634" s="176">
        <f t="shared" si="119"/>
        <v>0</v>
      </c>
      <c r="L634" s="120">
        <f t="shared" si="120"/>
        <v>0</v>
      </c>
      <c r="M634" s="120">
        <f t="shared" si="121"/>
        <v>0</v>
      </c>
      <c r="N634" s="120">
        <f t="shared" si="122"/>
        <v>0</v>
      </c>
      <c r="O634" s="120">
        <f t="shared" si="123"/>
        <v>0</v>
      </c>
      <c r="P634" s="177">
        <f t="shared" si="124"/>
        <v>0</v>
      </c>
      <c r="Q634" s="177">
        <f>IF(LEN(B634)&gt;0,2*'OSNOVNA PLAČA'!E628,"")</f>
        <v>0</v>
      </c>
      <c r="R634" s="178"/>
      <c r="AA634" s="157">
        <f>ROW()</f>
        <v>634</v>
      </c>
      <c r="AB634" s="91" t="e">
        <f t="shared" ca="1" si="117"/>
        <v>#N/A</v>
      </c>
      <c r="AC634" s="91" t="e">
        <f t="shared" ca="1" si="118"/>
        <v>#N/A</v>
      </c>
      <c r="AD634" s="92" t="e">
        <f t="shared" ca="1" si="125"/>
        <v>#N/A</v>
      </c>
      <c r="AE634" s="91" t="e">
        <f t="shared" ca="1" si="126"/>
        <v>#N/A</v>
      </c>
      <c r="AF634" s="92" t="e">
        <f t="shared" ca="1" si="127"/>
        <v>#N/A</v>
      </c>
      <c r="AG634" s="91" t="e">
        <f t="shared" ca="1" si="127"/>
        <v>#N/A</v>
      </c>
      <c r="AH634" s="91" t="e">
        <f t="shared" ca="1" si="128"/>
        <v>#N/A</v>
      </c>
      <c r="AI634" s="93" t="e">
        <f t="shared" ca="1" si="129"/>
        <v>#N/A</v>
      </c>
      <c r="AJ634" s="91" t="e">
        <f t="shared" ca="1" si="105"/>
        <v>#N/A</v>
      </c>
      <c r="AK634" s="91" t="e">
        <f t="shared" ca="1" si="104"/>
        <v>#N/A</v>
      </c>
    </row>
    <row r="635" spans="1:37" ht="25.5" customHeight="1" x14ac:dyDescent="0.25">
      <c r="A635" s="51">
        <f>'OSNOVNA PLAČA'!A629</f>
        <v>620</v>
      </c>
      <c r="B635" s="159" t="str">
        <f>IF(LEN('OSNOVNA PLAČA'!B629)&gt;0,'OSNOVNA PLAČA'!B629,"")</f>
        <v>A620</v>
      </c>
      <c r="C635" s="52">
        <f>IF(LEN(B635)&gt;0,'OSNOVNA PLAČA'!C629,"")</f>
        <v>0</v>
      </c>
      <c r="D635" s="54">
        <f>IF(LEN(B635)&gt;0,'OSNOVNA PLAČA'!D629,"")</f>
        <v>0</v>
      </c>
      <c r="E635" s="175">
        <f>IF(LEN(B635)&gt;0,SUM('OBRAČUNANA OSNOVNA PLAČA'!E629:J629),"")</f>
        <v>0</v>
      </c>
      <c r="F635" s="55"/>
      <c r="G635" s="55"/>
      <c r="H635" s="55"/>
      <c r="I635" s="55"/>
      <c r="J635" s="55"/>
      <c r="K635" s="176">
        <f t="shared" si="119"/>
        <v>0</v>
      </c>
      <c r="L635" s="120">
        <f t="shared" si="120"/>
        <v>0</v>
      </c>
      <c r="M635" s="120">
        <f t="shared" si="121"/>
        <v>0</v>
      </c>
      <c r="N635" s="120">
        <f t="shared" si="122"/>
        <v>0</v>
      </c>
      <c r="O635" s="120">
        <f t="shared" si="123"/>
        <v>0</v>
      </c>
      <c r="P635" s="177">
        <f t="shared" si="124"/>
        <v>0</v>
      </c>
      <c r="Q635" s="177">
        <f>IF(LEN(B635)&gt;0,2*'OSNOVNA PLAČA'!E629,"")</f>
        <v>0</v>
      </c>
      <c r="R635" s="178"/>
      <c r="AA635" s="157">
        <f>ROW()</f>
        <v>635</v>
      </c>
      <c r="AB635" s="91" t="e">
        <f t="shared" ca="1" si="117"/>
        <v>#N/A</v>
      </c>
      <c r="AC635" s="91" t="e">
        <f t="shared" ca="1" si="118"/>
        <v>#N/A</v>
      </c>
      <c r="AD635" s="92" t="e">
        <f t="shared" ca="1" si="125"/>
        <v>#N/A</v>
      </c>
      <c r="AE635" s="91" t="e">
        <f t="shared" ca="1" si="126"/>
        <v>#N/A</v>
      </c>
      <c r="AF635" s="92" t="e">
        <f t="shared" ca="1" si="127"/>
        <v>#N/A</v>
      </c>
      <c r="AG635" s="91" t="e">
        <f t="shared" ca="1" si="127"/>
        <v>#N/A</v>
      </c>
      <c r="AH635" s="91" t="e">
        <f t="shared" ca="1" si="128"/>
        <v>#N/A</v>
      </c>
      <c r="AI635" s="93" t="e">
        <f t="shared" ca="1" si="129"/>
        <v>#N/A</v>
      </c>
      <c r="AJ635" s="91" t="e">
        <f t="shared" ca="1" si="105"/>
        <v>#N/A</v>
      </c>
      <c r="AK635" s="91" t="e">
        <f t="shared" ca="1" si="104"/>
        <v>#N/A</v>
      </c>
    </row>
    <row r="636" spans="1:37" ht="25.5" customHeight="1" x14ac:dyDescent="0.25">
      <c r="A636" s="51">
        <f>'OSNOVNA PLAČA'!A630</f>
        <v>621</v>
      </c>
      <c r="B636" s="159" t="str">
        <f>IF(LEN('OSNOVNA PLAČA'!B630)&gt;0,'OSNOVNA PLAČA'!B630,"")</f>
        <v>A621</v>
      </c>
      <c r="C636" s="52">
        <f>IF(LEN(B636)&gt;0,'OSNOVNA PLAČA'!C630,"")</f>
        <v>0</v>
      </c>
      <c r="D636" s="54">
        <f>IF(LEN(B636)&gt;0,'OSNOVNA PLAČA'!D630,"")</f>
        <v>0</v>
      </c>
      <c r="E636" s="175">
        <f>IF(LEN(B636)&gt;0,SUM('OBRAČUNANA OSNOVNA PLAČA'!E630:J630),"")</f>
        <v>0</v>
      </c>
      <c r="F636" s="55"/>
      <c r="G636" s="55"/>
      <c r="H636" s="55"/>
      <c r="I636" s="55"/>
      <c r="J636" s="55"/>
      <c r="K636" s="176">
        <f t="shared" si="119"/>
        <v>0</v>
      </c>
      <c r="L636" s="120">
        <f t="shared" si="120"/>
        <v>0</v>
      </c>
      <c r="M636" s="120">
        <f t="shared" si="121"/>
        <v>0</v>
      </c>
      <c r="N636" s="120">
        <f t="shared" si="122"/>
        <v>0</v>
      </c>
      <c r="O636" s="120">
        <f t="shared" si="123"/>
        <v>0</v>
      </c>
      <c r="P636" s="177">
        <f t="shared" si="124"/>
        <v>0</v>
      </c>
      <c r="Q636" s="177">
        <f>IF(LEN(B636)&gt;0,2*'OSNOVNA PLAČA'!E630,"")</f>
        <v>0</v>
      </c>
      <c r="R636" s="178"/>
      <c r="AA636" s="157">
        <f>ROW()</f>
        <v>636</v>
      </c>
      <c r="AB636" s="91" t="e">
        <f t="shared" ca="1" si="117"/>
        <v>#N/A</v>
      </c>
      <c r="AC636" s="91" t="e">
        <f t="shared" ca="1" si="118"/>
        <v>#N/A</v>
      </c>
      <c r="AD636" s="92" t="e">
        <f t="shared" ca="1" si="125"/>
        <v>#N/A</v>
      </c>
      <c r="AE636" s="91" t="e">
        <f t="shared" ca="1" si="126"/>
        <v>#N/A</v>
      </c>
      <c r="AF636" s="92" t="e">
        <f t="shared" ca="1" si="127"/>
        <v>#N/A</v>
      </c>
      <c r="AG636" s="91" t="e">
        <f t="shared" ca="1" si="127"/>
        <v>#N/A</v>
      </c>
      <c r="AH636" s="91" t="e">
        <f t="shared" ca="1" si="128"/>
        <v>#N/A</v>
      </c>
      <c r="AI636" s="93" t="e">
        <f t="shared" ca="1" si="129"/>
        <v>#N/A</v>
      </c>
      <c r="AJ636" s="91" t="e">
        <f t="shared" ca="1" si="105"/>
        <v>#N/A</v>
      </c>
      <c r="AK636" s="91" t="e">
        <f t="shared" ca="1" si="104"/>
        <v>#N/A</v>
      </c>
    </row>
    <row r="637" spans="1:37" ht="25.5" customHeight="1" x14ac:dyDescent="0.25">
      <c r="A637" s="51">
        <f>'OSNOVNA PLAČA'!A631</f>
        <v>622</v>
      </c>
      <c r="B637" s="159" t="str">
        <f>IF(LEN('OSNOVNA PLAČA'!B631)&gt;0,'OSNOVNA PLAČA'!B631,"")</f>
        <v>A622</v>
      </c>
      <c r="C637" s="52">
        <f>IF(LEN(B637)&gt;0,'OSNOVNA PLAČA'!C631,"")</f>
        <v>0</v>
      </c>
      <c r="D637" s="54">
        <f>IF(LEN(B637)&gt;0,'OSNOVNA PLAČA'!D631,"")</f>
        <v>0</v>
      </c>
      <c r="E637" s="175">
        <f>IF(LEN(B637)&gt;0,SUM('OBRAČUNANA OSNOVNA PLAČA'!E631:J631),"")</f>
        <v>0</v>
      </c>
      <c r="F637" s="55"/>
      <c r="G637" s="55"/>
      <c r="H637" s="55"/>
      <c r="I637" s="55"/>
      <c r="J637" s="55"/>
      <c r="K637" s="176">
        <f t="shared" si="119"/>
        <v>0</v>
      </c>
      <c r="L637" s="120">
        <f t="shared" si="120"/>
        <v>0</v>
      </c>
      <c r="M637" s="120">
        <f t="shared" si="121"/>
        <v>0</v>
      </c>
      <c r="N637" s="120">
        <f t="shared" si="122"/>
        <v>0</v>
      </c>
      <c r="O637" s="120">
        <f t="shared" si="123"/>
        <v>0</v>
      </c>
      <c r="P637" s="177">
        <f t="shared" si="124"/>
        <v>0</v>
      </c>
      <c r="Q637" s="177">
        <f>IF(LEN(B637)&gt;0,2*'OSNOVNA PLAČA'!E631,"")</f>
        <v>0</v>
      </c>
      <c r="R637" s="178"/>
      <c r="AA637" s="157">
        <f>ROW()</f>
        <v>637</v>
      </c>
      <c r="AB637" s="91" t="e">
        <f t="shared" ca="1" si="117"/>
        <v>#N/A</v>
      </c>
      <c r="AC637" s="91" t="e">
        <f t="shared" ca="1" si="118"/>
        <v>#N/A</v>
      </c>
      <c r="AD637" s="92" t="e">
        <f t="shared" ca="1" si="125"/>
        <v>#N/A</v>
      </c>
      <c r="AE637" s="91" t="e">
        <f t="shared" ca="1" si="126"/>
        <v>#N/A</v>
      </c>
      <c r="AF637" s="92" t="e">
        <f t="shared" ca="1" si="127"/>
        <v>#N/A</v>
      </c>
      <c r="AG637" s="91" t="e">
        <f t="shared" ca="1" si="127"/>
        <v>#N/A</v>
      </c>
      <c r="AH637" s="91" t="e">
        <f t="shared" ca="1" si="128"/>
        <v>#N/A</v>
      </c>
      <c r="AI637" s="93" t="e">
        <f t="shared" ca="1" si="129"/>
        <v>#N/A</v>
      </c>
      <c r="AJ637" s="91" t="e">
        <f t="shared" ca="1" si="105"/>
        <v>#N/A</v>
      </c>
      <c r="AK637" s="91" t="e">
        <f t="shared" ca="1" si="104"/>
        <v>#N/A</v>
      </c>
    </row>
    <row r="638" spans="1:37" ht="25.5" customHeight="1" x14ac:dyDescent="0.25">
      <c r="A638" s="51">
        <f>'OSNOVNA PLAČA'!A632</f>
        <v>623</v>
      </c>
      <c r="B638" s="159" t="str">
        <f>IF(LEN('OSNOVNA PLAČA'!B632)&gt;0,'OSNOVNA PLAČA'!B632,"")</f>
        <v>A623</v>
      </c>
      <c r="C638" s="52">
        <f>IF(LEN(B638)&gt;0,'OSNOVNA PLAČA'!C632,"")</f>
        <v>0</v>
      </c>
      <c r="D638" s="54">
        <f>IF(LEN(B638)&gt;0,'OSNOVNA PLAČA'!D632,"")</f>
        <v>0</v>
      </c>
      <c r="E638" s="175">
        <f>IF(LEN(B638)&gt;0,SUM('OBRAČUNANA OSNOVNA PLAČA'!E632:J632),"")</f>
        <v>0</v>
      </c>
      <c r="F638" s="55"/>
      <c r="G638" s="55"/>
      <c r="H638" s="55"/>
      <c r="I638" s="55"/>
      <c r="J638" s="55"/>
      <c r="K638" s="176">
        <f t="shared" si="119"/>
        <v>0</v>
      </c>
      <c r="L638" s="120">
        <f t="shared" si="120"/>
        <v>0</v>
      </c>
      <c r="M638" s="120">
        <f t="shared" si="121"/>
        <v>0</v>
      </c>
      <c r="N638" s="120">
        <f t="shared" si="122"/>
        <v>0</v>
      </c>
      <c r="O638" s="120">
        <f t="shared" si="123"/>
        <v>0</v>
      </c>
      <c r="P638" s="177">
        <f t="shared" si="124"/>
        <v>0</v>
      </c>
      <c r="Q638" s="177">
        <f>IF(LEN(B638)&gt;0,2*'OSNOVNA PLAČA'!E632,"")</f>
        <v>0</v>
      </c>
      <c r="R638" s="178"/>
      <c r="AA638" s="157">
        <f>ROW()</f>
        <v>638</v>
      </c>
      <c r="AB638" s="91" t="e">
        <f t="shared" ca="1" si="117"/>
        <v>#N/A</v>
      </c>
      <c r="AC638" s="91" t="e">
        <f t="shared" ca="1" si="118"/>
        <v>#N/A</v>
      </c>
      <c r="AD638" s="92" t="e">
        <f t="shared" ca="1" si="125"/>
        <v>#N/A</v>
      </c>
      <c r="AE638" s="91" t="e">
        <f t="shared" ca="1" si="126"/>
        <v>#N/A</v>
      </c>
      <c r="AF638" s="92" t="e">
        <f t="shared" ca="1" si="127"/>
        <v>#N/A</v>
      </c>
      <c r="AG638" s="91" t="e">
        <f t="shared" ca="1" si="127"/>
        <v>#N/A</v>
      </c>
      <c r="AH638" s="91" t="e">
        <f t="shared" ca="1" si="128"/>
        <v>#N/A</v>
      </c>
      <c r="AI638" s="93" t="e">
        <f t="shared" ca="1" si="129"/>
        <v>#N/A</v>
      </c>
      <c r="AJ638" s="91" t="e">
        <f t="shared" ca="1" si="105"/>
        <v>#N/A</v>
      </c>
      <c r="AK638" s="91" t="e">
        <f t="shared" ca="1" si="104"/>
        <v>#N/A</v>
      </c>
    </row>
    <row r="639" spans="1:37" ht="25.5" customHeight="1" x14ac:dyDescent="0.25">
      <c r="A639" s="51">
        <f>'OSNOVNA PLAČA'!A633</f>
        <v>624</v>
      </c>
      <c r="B639" s="159" t="str">
        <f>IF(LEN('OSNOVNA PLAČA'!B633)&gt;0,'OSNOVNA PLAČA'!B633,"")</f>
        <v>A624</v>
      </c>
      <c r="C639" s="52">
        <f>IF(LEN(B639)&gt;0,'OSNOVNA PLAČA'!C633,"")</f>
        <v>0</v>
      </c>
      <c r="D639" s="54">
        <f>IF(LEN(B639)&gt;0,'OSNOVNA PLAČA'!D633,"")</f>
        <v>0</v>
      </c>
      <c r="E639" s="175">
        <f>IF(LEN(B639)&gt;0,SUM('OBRAČUNANA OSNOVNA PLAČA'!E633:J633),"")</f>
        <v>0</v>
      </c>
      <c r="F639" s="55"/>
      <c r="G639" s="55"/>
      <c r="H639" s="55"/>
      <c r="I639" s="55"/>
      <c r="J639" s="55"/>
      <c r="K639" s="176">
        <f t="shared" si="119"/>
        <v>0</v>
      </c>
      <c r="L639" s="120">
        <f t="shared" si="120"/>
        <v>0</v>
      </c>
      <c r="M639" s="120">
        <f t="shared" si="121"/>
        <v>0</v>
      </c>
      <c r="N639" s="120">
        <f t="shared" si="122"/>
        <v>0</v>
      </c>
      <c r="O639" s="120">
        <f t="shared" si="123"/>
        <v>0</v>
      </c>
      <c r="P639" s="177">
        <f t="shared" si="124"/>
        <v>0</v>
      </c>
      <c r="Q639" s="177">
        <f>IF(LEN(B639)&gt;0,2*'OSNOVNA PLAČA'!E633,"")</f>
        <v>0</v>
      </c>
      <c r="R639" s="178"/>
      <c r="AA639" s="157">
        <f>ROW()</f>
        <v>639</v>
      </c>
      <c r="AB639" s="91" t="e">
        <f t="shared" ca="1" si="117"/>
        <v>#N/A</v>
      </c>
      <c r="AC639" s="91" t="e">
        <f t="shared" ca="1" si="118"/>
        <v>#N/A</v>
      </c>
      <c r="AD639" s="92" t="e">
        <f t="shared" ca="1" si="125"/>
        <v>#N/A</v>
      </c>
      <c r="AE639" s="91" t="e">
        <f t="shared" ca="1" si="126"/>
        <v>#N/A</v>
      </c>
      <c r="AF639" s="92" t="e">
        <f t="shared" ca="1" si="127"/>
        <v>#N/A</v>
      </c>
      <c r="AG639" s="91" t="e">
        <f t="shared" ca="1" si="127"/>
        <v>#N/A</v>
      </c>
      <c r="AH639" s="91" t="e">
        <f t="shared" ca="1" si="128"/>
        <v>#N/A</v>
      </c>
      <c r="AI639" s="93" t="e">
        <f t="shared" ca="1" si="129"/>
        <v>#N/A</v>
      </c>
      <c r="AJ639" s="91" t="e">
        <f t="shared" ca="1" si="105"/>
        <v>#N/A</v>
      </c>
      <c r="AK639" s="91" t="e">
        <f t="shared" ca="1" si="104"/>
        <v>#N/A</v>
      </c>
    </row>
    <row r="640" spans="1:37" ht="25.5" customHeight="1" x14ac:dyDescent="0.25">
      <c r="A640" s="51">
        <f>'OSNOVNA PLAČA'!A634</f>
        <v>625</v>
      </c>
      <c r="B640" s="159" t="str">
        <f>IF(LEN('OSNOVNA PLAČA'!B634)&gt;0,'OSNOVNA PLAČA'!B634,"")</f>
        <v>A625</v>
      </c>
      <c r="C640" s="52">
        <f>IF(LEN(B640)&gt;0,'OSNOVNA PLAČA'!C634,"")</f>
        <v>0</v>
      </c>
      <c r="D640" s="54">
        <f>IF(LEN(B640)&gt;0,'OSNOVNA PLAČA'!D634,"")</f>
        <v>0</v>
      </c>
      <c r="E640" s="175">
        <f>IF(LEN(B640)&gt;0,SUM('OBRAČUNANA OSNOVNA PLAČA'!E634:J634),"")</f>
        <v>0</v>
      </c>
      <c r="F640" s="55"/>
      <c r="G640" s="55"/>
      <c r="H640" s="55"/>
      <c r="I640" s="55"/>
      <c r="J640" s="55"/>
      <c r="K640" s="176">
        <f t="shared" si="119"/>
        <v>0</v>
      </c>
      <c r="L640" s="120">
        <f t="shared" si="120"/>
        <v>0</v>
      </c>
      <c r="M640" s="120">
        <f t="shared" si="121"/>
        <v>0</v>
      </c>
      <c r="N640" s="120">
        <f t="shared" si="122"/>
        <v>0</v>
      </c>
      <c r="O640" s="120">
        <f t="shared" si="123"/>
        <v>0</v>
      </c>
      <c r="P640" s="177">
        <f t="shared" si="124"/>
        <v>0</v>
      </c>
      <c r="Q640" s="177">
        <f>IF(LEN(B640)&gt;0,2*'OSNOVNA PLAČA'!E634,"")</f>
        <v>0</v>
      </c>
      <c r="R640" s="178"/>
      <c r="AA640" s="157">
        <f>ROW()</f>
        <v>640</v>
      </c>
      <c r="AB640" s="91" t="e">
        <f t="shared" ca="1" si="117"/>
        <v>#N/A</v>
      </c>
      <c r="AC640" s="91" t="e">
        <f t="shared" ca="1" si="118"/>
        <v>#N/A</v>
      </c>
      <c r="AD640" s="92" t="e">
        <f t="shared" ca="1" si="125"/>
        <v>#N/A</v>
      </c>
      <c r="AE640" s="91" t="e">
        <f t="shared" ca="1" si="126"/>
        <v>#N/A</v>
      </c>
      <c r="AF640" s="92" t="e">
        <f t="shared" ca="1" si="127"/>
        <v>#N/A</v>
      </c>
      <c r="AG640" s="91" t="e">
        <f t="shared" ca="1" si="127"/>
        <v>#N/A</v>
      </c>
      <c r="AH640" s="91" t="e">
        <f t="shared" ca="1" si="128"/>
        <v>#N/A</v>
      </c>
      <c r="AI640" s="93" t="e">
        <f t="shared" ca="1" si="129"/>
        <v>#N/A</v>
      </c>
      <c r="AJ640" s="91" t="e">
        <f t="shared" ca="1" si="105"/>
        <v>#N/A</v>
      </c>
      <c r="AK640" s="91" t="e">
        <f t="shared" ca="1" si="104"/>
        <v>#N/A</v>
      </c>
    </row>
    <row r="641" spans="1:37" ht="25.5" customHeight="1" x14ac:dyDescent="0.25">
      <c r="A641" s="51">
        <f>'OSNOVNA PLAČA'!A635</f>
        <v>626</v>
      </c>
      <c r="B641" s="159" t="str">
        <f>IF(LEN('OSNOVNA PLAČA'!B635)&gt;0,'OSNOVNA PLAČA'!B635,"")</f>
        <v>A626</v>
      </c>
      <c r="C641" s="52">
        <f>IF(LEN(B641)&gt;0,'OSNOVNA PLAČA'!C635,"")</f>
        <v>0</v>
      </c>
      <c r="D641" s="54">
        <f>IF(LEN(B641)&gt;0,'OSNOVNA PLAČA'!D635,"")</f>
        <v>0</v>
      </c>
      <c r="E641" s="175">
        <f>IF(LEN(B641)&gt;0,SUM('OBRAČUNANA OSNOVNA PLAČA'!E635:J635),"")</f>
        <v>0</v>
      </c>
      <c r="F641" s="55"/>
      <c r="G641" s="55"/>
      <c r="H641" s="55"/>
      <c r="I641" s="55"/>
      <c r="J641" s="55"/>
      <c r="K641" s="176">
        <f t="shared" si="119"/>
        <v>0</v>
      </c>
      <c r="L641" s="120">
        <f t="shared" si="120"/>
        <v>0</v>
      </c>
      <c r="M641" s="120">
        <f t="shared" si="121"/>
        <v>0</v>
      </c>
      <c r="N641" s="120">
        <f t="shared" si="122"/>
        <v>0</v>
      </c>
      <c r="O641" s="120">
        <f t="shared" si="123"/>
        <v>0</v>
      </c>
      <c r="P641" s="177">
        <f t="shared" si="124"/>
        <v>0</v>
      </c>
      <c r="Q641" s="177">
        <f>IF(LEN(B641)&gt;0,2*'OSNOVNA PLAČA'!E635,"")</f>
        <v>0</v>
      </c>
      <c r="R641" s="178"/>
      <c r="AA641" s="157">
        <f>ROW()</f>
        <v>641</v>
      </c>
      <c r="AB641" s="91" t="e">
        <f t="shared" ca="1" si="117"/>
        <v>#N/A</v>
      </c>
      <c r="AC641" s="91" t="e">
        <f t="shared" ca="1" si="118"/>
        <v>#N/A</v>
      </c>
      <c r="AD641" s="92" t="e">
        <f t="shared" ca="1" si="125"/>
        <v>#N/A</v>
      </c>
      <c r="AE641" s="91" t="e">
        <f t="shared" ca="1" si="126"/>
        <v>#N/A</v>
      </c>
      <c r="AF641" s="92" t="e">
        <f t="shared" ca="1" si="127"/>
        <v>#N/A</v>
      </c>
      <c r="AG641" s="91" t="e">
        <f t="shared" ca="1" si="127"/>
        <v>#N/A</v>
      </c>
      <c r="AH641" s="91" t="e">
        <f t="shared" ca="1" si="128"/>
        <v>#N/A</v>
      </c>
      <c r="AI641" s="93" t="e">
        <f t="shared" ca="1" si="129"/>
        <v>#N/A</v>
      </c>
      <c r="AJ641" s="91" t="e">
        <f t="shared" ca="1" si="105"/>
        <v>#N/A</v>
      </c>
      <c r="AK641" s="91" t="e">
        <f t="shared" ca="1" si="104"/>
        <v>#N/A</v>
      </c>
    </row>
    <row r="642" spans="1:37" ht="25.5" customHeight="1" x14ac:dyDescent="0.25">
      <c r="A642" s="51">
        <f>'OSNOVNA PLAČA'!A636</f>
        <v>627</v>
      </c>
      <c r="B642" s="159" t="str">
        <f>IF(LEN('OSNOVNA PLAČA'!B636)&gt;0,'OSNOVNA PLAČA'!B636,"")</f>
        <v>A627</v>
      </c>
      <c r="C642" s="52">
        <f>IF(LEN(B642)&gt;0,'OSNOVNA PLAČA'!C636,"")</f>
        <v>0</v>
      </c>
      <c r="D642" s="54">
        <f>IF(LEN(B642)&gt;0,'OSNOVNA PLAČA'!D636,"")</f>
        <v>0</v>
      </c>
      <c r="E642" s="175">
        <f>IF(LEN(B642)&gt;0,SUM('OBRAČUNANA OSNOVNA PLAČA'!E636:J636),"")</f>
        <v>0</v>
      </c>
      <c r="F642" s="55"/>
      <c r="G642" s="55"/>
      <c r="H642" s="55"/>
      <c r="I642" s="55"/>
      <c r="J642" s="55"/>
      <c r="K642" s="176">
        <f t="shared" si="119"/>
        <v>0</v>
      </c>
      <c r="L642" s="120">
        <f t="shared" si="120"/>
        <v>0</v>
      </c>
      <c r="M642" s="120">
        <f t="shared" si="121"/>
        <v>0</v>
      </c>
      <c r="N642" s="120">
        <f t="shared" si="122"/>
        <v>0</v>
      </c>
      <c r="O642" s="120">
        <f t="shared" si="123"/>
        <v>0</v>
      </c>
      <c r="P642" s="177">
        <f t="shared" si="124"/>
        <v>0</v>
      </c>
      <c r="Q642" s="177">
        <f>IF(LEN(B642)&gt;0,2*'OSNOVNA PLAČA'!E636,"")</f>
        <v>0</v>
      </c>
      <c r="R642" s="178"/>
      <c r="AA642" s="157">
        <f>ROW()</f>
        <v>642</v>
      </c>
      <c r="AB642" s="91" t="e">
        <f t="shared" ca="1" si="117"/>
        <v>#N/A</v>
      </c>
      <c r="AC642" s="91" t="e">
        <f t="shared" ca="1" si="118"/>
        <v>#N/A</v>
      </c>
      <c r="AD642" s="92" t="e">
        <f t="shared" ca="1" si="125"/>
        <v>#N/A</v>
      </c>
      <c r="AE642" s="91" t="e">
        <f t="shared" ca="1" si="126"/>
        <v>#N/A</v>
      </c>
      <c r="AF642" s="92" t="e">
        <f t="shared" ca="1" si="127"/>
        <v>#N/A</v>
      </c>
      <c r="AG642" s="91" t="e">
        <f t="shared" ca="1" si="127"/>
        <v>#N/A</v>
      </c>
      <c r="AH642" s="91" t="e">
        <f t="shared" ca="1" si="128"/>
        <v>#N/A</v>
      </c>
      <c r="AI642" s="93" t="e">
        <f t="shared" ca="1" si="129"/>
        <v>#N/A</v>
      </c>
      <c r="AJ642" s="91" t="e">
        <f t="shared" ca="1" si="105"/>
        <v>#N/A</v>
      </c>
      <c r="AK642" s="91" t="e">
        <f t="shared" ca="1" si="104"/>
        <v>#N/A</v>
      </c>
    </row>
    <row r="643" spans="1:37" ht="25.5" customHeight="1" x14ac:dyDescent="0.25">
      <c r="A643" s="51">
        <f>'OSNOVNA PLAČA'!A637</f>
        <v>628</v>
      </c>
      <c r="B643" s="159" t="str">
        <f>IF(LEN('OSNOVNA PLAČA'!B637)&gt;0,'OSNOVNA PLAČA'!B637,"")</f>
        <v>A628</v>
      </c>
      <c r="C643" s="52">
        <f>IF(LEN(B643)&gt;0,'OSNOVNA PLAČA'!C637,"")</f>
        <v>0</v>
      </c>
      <c r="D643" s="54">
        <f>IF(LEN(B643)&gt;0,'OSNOVNA PLAČA'!D637,"")</f>
        <v>0</v>
      </c>
      <c r="E643" s="175">
        <f>IF(LEN(B643)&gt;0,SUM('OBRAČUNANA OSNOVNA PLAČA'!E637:J637),"")</f>
        <v>0</v>
      </c>
      <c r="F643" s="55"/>
      <c r="G643" s="55"/>
      <c r="H643" s="55"/>
      <c r="I643" s="55"/>
      <c r="J643" s="55"/>
      <c r="K643" s="176">
        <f t="shared" si="119"/>
        <v>0</v>
      </c>
      <c r="L643" s="120">
        <f t="shared" si="120"/>
        <v>0</v>
      </c>
      <c r="M643" s="120">
        <f t="shared" si="121"/>
        <v>0</v>
      </c>
      <c r="N643" s="120">
        <f t="shared" si="122"/>
        <v>0</v>
      </c>
      <c r="O643" s="120">
        <f t="shared" si="123"/>
        <v>0</v>
      </c>
      <c r="P643" s="177">
        <f t="shared" si="124"/>
        <v>0</v>
      </c>
      <c r="Q643" s="177">
        <f>IF(LEN(B643)&gt;0,2*'OSNOVNA PLAČA'!E637,"")</f>
        <v>0</v>
      </c>
      <c r="R643" s="178"/>
      <c r="AA643" s="157">
        <f>ROW()</f>
        <v>643</v>
      </c>
      <c r="AB643" s="91" t="e">
        <f t="shared" ca="1" si="117"/>
        <v>#N/A</v>
      </c>
      <c r="AC643" s="91" t="e">
        <f t="shared" ca="1" si="118"/>
        <v>#N/A</v>
      </c>
      <c r="AD643" s="92" t="e">
        <f t="shared" ca="1" si="125"/>
        <v>#N/A</v>
      </c>
      <c r="AE643" s="91" t="e">
        <f t="shared" ca="1" si="126"/>
        <v>#N/A</v>
      </c>
      <c r="AF643" s="92" t="e">
        <f t="shared" ca="1" si="127"/>
        <v>#N/A</v>
      </c>
      <c r="AG643" s="91" t="e">
        <f t="shared" ca="1" si="127"/>
        <v>#N/A</v>
      </c>
      <c r="AH643" s="91" t="e">
        <f t="shared" ca="1" si="128"/>
        <v>#N/A</v>
      </c>
      <c r="AI643" s="93" t="e">
        <f t="shared" ca="1" si="129"/>
        <v>#N/A</v>
      </c>
      <c r="AJ643" s="91" t="e">
        <f t="shared" ca="1" si="105"/>
        <v>#N/A</v>
      </c>
      <c r="AK643" s="91" t="e">
        <f t="shared" ca="1" si="104"/>
        <v>#N/A</v>
      </c>
    </row>
    <row r="644" spans="1:37" ht="25.5" customHeight="1" x14ac:dyDescent="0.25">
      <c r="A644" s="51">
        <f>'OSNOVNA PLAČA'!A638</f>
        <v>629</v>
      </c>
      <c r="B644" s="159" t="str">
        <f>IF(LEN('OSNOVNA PLAČA'!B638)&gt;0,'OSNOVNA PLAČA'!B638,"")</f>
        <v>A629</v>
      </c>
      <c r="C644" s="52">
        <f>IF(LEN(B644)&gt;0,'OSNOVNA PLAČA'!C638,"")</f>
        <v>0</v>
      </c>
      <c r="D644" s="54">
        <f>IF(LEN(B644)&gt;0,'OSNOVNA PLAČA'!D638,"")</f>
        <v>0</v>
      </c>
      <c r="E644" s="175">
        <f>IF(LEN(B644)&gt;0,SUM('OBRAČUNANA OSNOVNA PLAČA'!E638:J638),"")</f>
        <v>0</v>
      </c>
      <c r="F644" s="55"/>
      <c r="G644" s="55"/>
      <c r="H644" s="55"/>
      <c r="I644" s="55"/>
      <c r="J644" s="55"/>
      <c r="K644" s="176">
        <f t="shared" si="119"/>
        <v>0</v>
      </c>
      <c r="L644" s="120">
        <f t="shared" si="120"/>
        <v>0</v>
      </c>
      <c r="M644" s="120">
        <f t="shared" si="121"/>
        <v>0</v>
      </c>
      <c r="N644" s="120">
        <f t="shared" si="122"/>
        <v>0</v>
      </c>
      <c r="O644" s="120">
        <f t="shared" si="123"/>
        <v>0</v>
      </c>
      <c r="P644" s="177">
        <f t="shared" si="124"/>
        <v>0</v>
      </c>
      <c r="Q644" s="177">
        <f>IF(LEN(B644)&gt;0,2*'OSNOVNA PLAČA'!E638,"")</f>
        <v>0</v>
      </c>
      <c r="R644" s="178"/>
      <c r="AA644" s="157">
        <f>ROW()</f>
        <v>644</v>
      </c>
      <c r="AB644" s="91" t="e">
        <f t="shared" ca="1" si="117"/>
        <v>#N/A</v>
      </c>
      <c r="AC644" s="91" t="e">
        <f t="shared" ca="1" si="118"/>
        <v>#N/A</v>
      </c>
      <c r="AD644" s="92" t="e">
        <f t="shared" ca="1" si="125"/>
        <v>#N/A</v>
      </c>
      <c r="AE644" s="91" t="e">
        <f t="shared" ca="1" si="126"/>
        <v>#N/A</v>
      </c>
      <c r="AF644" s="92" t="e">
        <f t="shared" ca="1" si="127"/>
        <v>#N/A</v>
      </c>
      <c r="AG644" s="91" t="e">
        <f t="shared" ca="1" si="127"/>
        <v>#N/A</v>
      </c>
      <c r="AH644" s="91" t="e">
        <f t="shared" ca="1" si="128"/>
        <v>#N/A</v>
      </c>
      <c r="AI644" s="93" t="e">
        <f t="shared" ca="1" si="129"/>
        <v>#N/A</v>
      </c>
      <c r="AJ644" s="91" t="e">
        <f t="shared" ca="1" si="105"/>
        <v>#N/A</v>
      </c>
      <c r="AK644" s="91" t="e">
        <f t="shared" ca="1" si="104"/>
        <v>#N/A</v>
      </c>
    </row>
    <row r="645" spans="1:37" ht="25.5" customHeight="1" x14ac:dyDescent="0.25">
      <c r="A645" s="51">
        <f>'OSNOVNA PLAČA'!A639</f>
        <v>630</v>
      </c>
      <c r="B645" s="159" t="str">
        <f>IF(LEN('OSNOVNA PLAČA'!B639)&gt;0,'OSNOVNA PLAČA'!B639,"")</f>
        <v>A630</v>
      </c>
      <c r="C645" s="52">
        <f>IF(LEN(B645)&gt;0,'OSNOVNA PLAČA'!C639,"")</f>
        <v>0</v>
      </c>
      <c r="D645" s="54">
        <f>IF(LEN(B645)&gt;0,'OSNOVNA PLAČA'!D639,"")</f>
        <v>0</v>
      </c>
      <c r="E645" s="175">
        <f>IF(LEN(B645)&gt;0,SUM('OBRAČUNANA OSNOVNA PLAČA'!E639:J639),"")</f>
        <v>0</v>
      </c>
      <c r="F645" s="55"/>
      <c r="G645" s="55"/>
      <c r="H645" s="55"/>
      <c r="I645" s="55"/>
      <c r="J645" s="55"/>
      <c r="K645" s="176">
        <f t="shared" si="119"/>
        <v>0</v>
      </c>
      <c r="L645" s="120">
        <f t="shared" si="120"/>
        <v>0</v>
      </c>
      <c r="M645" s="120">
        <f t="shared" si="121"/>
        <v>0</v>
      </c>
      <c r="N645" s="120">
        <f t="shared" si="122"/>
        <v>0</v>
      </c>
      <c r="O645" s="120">
        <f t="shared" si="123"/>
        <v>0</v>
      </c>
      <c r="P645" s="177">
        <f t="shared" si="124"/>
        <v>0</v>
      </c>
      <c r="Q645" s="177">
        <f>IF(LEN(B645)&gt;0,2*'OSNOVNA PLAČA'!E639,"")</f>
        <v>0</v>
      </c>
      <c r="R645" s="178"/>
      <c r="AA645" s="157">
        <f>ROW()</f>
        <v>645</v>
      </c>
      <c r="AB645" s="91" t="e">
        <f t="shared" ca="1" si="117"/>
        <v>#N/A</v>
      </c>
      <c r="AC645" s="91" t="e">
        <f t="shared" ca="1" si="118"/>
        <v>#N/A</v>
      </c>
      <c r="AD645" s="92" t="e">
        <f t="shared" ca="1" si="125"/>
        <v>#N/A</v>
      </c>
      <c r="AE645" s="91" t="e">
        <f t="shared" ca="1" si="126"/>
        <v>#N/A</v>
      </c>
      <c r="AF645" s="92" t="e">
        <f t="shared" ca="1" si="127"/>
        <v>#N/A</v>
      </c>
      <c r="AG645" s="91" t="e">
        <f t="shared" ca="1" si="127"/>
        <v>#N/A</v>
      </c>
      <c r="AH645" s="91" t="e">
        <f t="shared" ca="1" si="128"/>
        <v>#N/A</v>
      </c>
      <c r="AI645" s="93" t="e">
        <f t="shared" ca="1" si="129"/>
        <v>#N/A</v>
      </c>
      <c r="AJ645" s="91" t="e">
        <f t="shared" ca="1" si="105"/>
        <v>#N/A</v>
      </c>
      <c r="AK645" s="91" t="e">
        <f t="shared" ca="1" si="104"/>
        <v>#N/A</v>
      </c>
    </row>
    <row r="646" spans="1:37" ht="25.5" customHeight="1" x14ac:dyDescent="0.25">
      <c r="A646" s="51">
        <f>'OSNOVNA PLAČA'!A640</f>
        <v>631</v>
      </c>
      <c r="B646" s="159" t="str">
        <f>IF(LEN('OSNOVNA PLAČA'!B640)&gt;0,'OSNOVNA PLAČA'!B640,"")</f>
        <v>A631</v>
      </c>
      <c r="C646" s="52">
        <f>IF(LEN(B646)&gt;0,'OSNOVNA PLAČA'!C640,"")</f>
        <v>0</v>
      </c>
      <c r="D646" s="54">
        <f>IF(LEN(B646)&gt;0,'OSNOVNA PLAČA'!D640,"")</f>
        <v>0</v>
      </c>
      <c r="E646" s="175">
        <f>IF(LEN(B646)&gt;0,SUM('OBRAČUNANA OSNOVNA PLAČA'!E640:J640),"")</f>
        <v>0</v>
      </c>
      <c r="F646" s="55"/>
      <c r="G646" s="55"/>
      <c r="H646" s="55"/>
      <c r="I646" s="55"/>
      <c r="J646" s="55"/>
      <c r="K646" s="176">
        <f t="shared" si="119"/>
        <v>0</v>
      </c>
      <c r="L646" s="120">
        <f t="shared" si="120"/>
        <v>0</v>
      </c>
      <c r="M646" s="120">
        <f t="shared" si="121"/>
        <v>0</v>
      </c>
      <c r="N646" s="120">
        <f t="shared" si="122"/>
        <v>0</v>
      </c>
      <c r="O646" s="120">
        <f t="shared" si="123"/>
        <v>0</v>
      </c>
      <c r="P646" s="177">
        <f t="shared" si="124"/>
        <v>0</v>
      </c>
      <c r="Q646" s="177">
        <f>IF(LEN(B646)&gt;0,2*'OSNOVNA PLAČA'!E640,"")</f>
        <v>0</v>
      </c>
      <c r="R646" s="178"/>
      <c r="AA646" s="157">
        <f>ROW()</f>
        <v>646</v>
      </c>
      <c r="AB646" s="91" t="e">
        <f t="shared" ca="1" si="117"/>
        <v>#N/A</v>
      </c>
      <c r="AC646" s="91" t="e">
        <f t="shared" ca="1" si="118"/>
        <v>#N/A</v>
      </c>
      <c r="AD646" s="92" t="e">
        <f t="shared" ca="1" si="125"/>
        <v>#N/A</v>
      </c>
      <c r="AE646" s="91" t="e">
        <f t="shared" ca="1" si="126"/>
        <v>#N/A</v>
      </c>
      <c r="AF646" s="92" t="e">
        <f t="shared" ca="1" si="127"/>
        <v>#N/A</v>
      </c>
      <c r="AG646" s="91" t="e">
        <f t="shared" ca="1" si="127"/>
        <v>#N/A</v>
      </c>
      <c r="AH646" s="91" t="e">
        <f t="shared" ca="1" si="128"/>
        <v>#N/A</v>
      </c>
      <c r="AI646" s="93" t="e">
        <f t="shared" ca="1" si="129"/>
        <v>#N/A</v>
      </c>
      <c r="AJ646" s="91" t="e">
        <f t="shared" ca="1" si="105"/>
        <v>#N/A</v>
      </c>
      <c r="AK646" s="91" t="e">
        <f t="shared" ca="1" si="104"/>
        <v>#N/A</v>
      </c>
    </row>
    <row r="647" spans="1:37" ht="25.5" customHeight="1" x14ac:dyDescent="0.25">
      <c r="A647" s="51">
        <f>'OSNOVNA PLAČA'!A641</f>
        <v>632</v>
      </c>
      <c r="B647" s="159" t="str">
        <f>IF(LEN('OSNOVNA PLAČA'!B641)&gt;0,'OSNOVNA PLAČA'!B641,"")</f>
        <v>A632</v>
      </c>
      <c r="C647" s="52">
        <f>IF(LEN(B647)&gt;0,'OSNOVNA PLAČA'!C641,"")</f>
        <v>0</v>
      </c>
      <c r="D647" s="54">
        <f>IF(LEN(B647)&gt;0,'OSNOVNA PLAČA'!D641,"")</f>
        <v>0</v>
      </c>
      <c r="E647" s="175">
        <f>IF(LEN(B647)&gt;0,SUM('OBRAČUNANA OSNOVNA PLAČA'!E641:J641),"")</f>
        <v>0</v>
      </c>
      <c r="F647" s="55"/>
      <c r="G647" s="55"/>
      <c r="H647" s="55"/>
      <c r="I647" s="55"/>
      <c r="J647" s="55"/>
      <c r="K647" s="176">
        <f t="shared" si="119"/>
        <v>0</v>
      </c>
      <c r="L647" s="120">
        <f t="shared" si="120"/>
        <v>0</v>
      </c>
      <c r="M647" s="120">
        <f t="shared" si="121"/>
        <v>0</v>
      </c>
      <c r="N647" s="120">
        <f t="shared" si="122"/>
        <v>0</v>
      </c>
      <c r="O647" s="120">
        <f t="shared" si="123"/>
        <v>0</v>
      </c>
      <c r="P647" s="177">
        <f t="shared" si="124"/>
        <v>0</v>
      </c>
      <c r="Q647" s="177">
        <f>IF(LEN(B647)&gt;0,2*'OSNOVNA PLAČA'!E641,"")</f>
        <v>0</v>
      </c>
      <c r="R647" s="178"/>
      <c r="AA647" s="157">
        <f>ROW()</f>
        <v>647</v>
      </c>
      <c r="AB647" s="91" t="e">
        <f t="shared" ca="1" si="117"/>
        <v>#N/A</v>
      </c>
      <c r="AC647" s="91" t="e">
        <f t="shared" ca="1" si="118"/>
        <v>#N/A</v>
      </c>
      <c r="AD647" s="92" t="e">
        <f t="shared" ca="1" si="125"/>
        <v>#N/A</v>
      </c>
      <c r="AE647" s="91" t="e">
        <f t="shared" ca="1" si="126"/>
        <v>#N/A</v>
      </c>
      <c r="AF647" s="92" t="e">
        <f t="shared" ca="1" si="127"/>
        <v>#N/A</v>
      </c>
      <c r="AG647" s="91" t="e">
        <f t="shared" ca="1" si="127"/>
        <v>#N/A</v>
      </c>
      <c r="AH647" s="91" t="e">
        <f t="shared" ca="1" si="128"/>
        <v>#N/A</v>
      </c>
      <c r="AI647" s="93" t="e">
        <f t="shared" ca="1" si="129"/>
        <v>#N/A</v>
      </c>
      <c r="AJ647" s="91" t="e">
        <f t="shared" ca="1" si="105"/>
        <v>#N/A</v>
      </c>
      <c r="AK647" s="91" t="e">
        <f t="shared" ca="1" si="104"/>
        <v>#N/A</v>
      </c>
    </row>
    <row r="648" spans="1:37" ht="25.5" customHeight="1" x14ac:dyDescent="0.25">
      <c r="A648" s="51">
        <f>'OSNOVNA PLAČA'!A642</f>
        <v>633</v>
      </c>
      <c r="B648" s="159" t="str">
        <f>IF(LEN('OSNOVNA PLAČA'!B642)&gt;0,'OSNOVNA PLAČA'!B642,"")</f>
        <v>A633</v>
      </c>
      <c r="C648" s="52">
        <f>IF(LEN(B648)&gt;0,'OSNOVNA PLAČA'!C642,"")</f>
        <v>0</v>
      </c>
      <c r="D648" s="54">
        <f>IF(LEN(B648)&gt;0,'OSNOVNA PLAČA'!D642,"")</f>
        <v>0</v>
      </c>
      <c r="E648" s="175">
        <f>IF(LEN(B648)&gt;0,SUM('OBRAČUNANA OSNOVNA PLAČA'!E642:J642),"")</f>
        <v>0</v>
      </c>
      <c r="F648" s="55"/>
      <c r="G648" s="55"/>
      <c r="H648" s="55"/>
      <c r="I648" s="55"/>
      <c r="J648" s="55"/>
      <c r="K648" s="176">
        <f t="shared" si="119"/>
        <v>0</v>
      </c>
      <c r="L648" s="120">
        <f t="shared" si="120"/>
        <v>0</v>
      </c>
      <c r="M648" s="120">
        <f t="shared" si="121"/>
        <v>0</v>
      </c>
      <c r="N648" s="120">
        <f t="shared" si="122"/>
        <v>0</v>
      </c>
      <c r="O648" s="120">
        <f t="shared" si="123"/>
        <v>0</v>
      </c>
      <c r="P648" s="177">
        <f t="shared" si="124"/>
        <v>0</v>
      </c>
      <c r="Q648" s="177">
        <f>IF(LEN(B648)&gt;0,2*'OSNOVNA PLAČA'!E642,"")</f>
        <v>0</v>
      </c>
      <c r="R648" s="178"/>
      <c r="AA648" s="157">
        <f>ROW()</f>
        <v>648</v>
      </c>
      <c r="AB648" s="91" t="e">
        <f t="shared" ca="1" si="117"/>
        <v>#N/A</v>
      </c>
      <c r="AC648" s="91" t="e">
        <f t="shared" ca="1" si="118"/>
        <v>#N/A</v>
      </c>
      <c r="AD648" s="92" t="e">
        <f t="shared" ca="1" si="125"/>
        <v>#N/A</v>
      </c>
      <c r="AE648" s="91" t="e">
        <f t="shared" ca="1" si="126"/>
        <v>#N/A</v>
      </c>
      <c r="AF648" s="92" t="e">
        <f t="shared" ca="1" si="127"/>
        <v>#N/A</v>
      </c>
      <c r="AG648" s="91" t="e">
        <f t="shared" ca="1" si="127"/>
        <v>#N/A</v>
      </c>
      <c r="AH648" s="91" t="e">
        <f t="shared" ca="1" si="128"/>
        <v>#N/A</v>
      </c>
      <c r="AI648" s="93" t="e">
        <f t="shared" ca="1" si="129"/>
        <v>#N/A</v>
      </c>
      <c r="AJ648" s="91" t="e">
        <f t="shared" ca="1" si="105"/>
        <v>#N/A</v>
      </c>
      <c r="AK648" s="91" t="e">
        <f t="shared" ca="1" si="104"/>
        <v>#N/A</v>
      </c>
    </row>
    <row r="649" spans="1:37" ht="25.5" customHeight="1" x14ac:dyDescent="0.25">
      <c r="A649" s="51">
        <f>'OSNOVNA PLAČA'!A643</f>
        <v>634</v>
      </c>
      <c r="B649" s="159" t="str">
        <f>IF(LEN('OSNOVNA PLAČA'!B643)&gt;0,'OSNOVNA PLAČA'!B643,"")</f>
        <v>A634</v>
      </c>
      <c r="C649" s="52">
        <f>IF(LEN(B649)&gt;0,'OSNOVNA PLAČA'!C643,"")</f>
        <v>0</v>
      </c>
      <c r="D649" s="54">
        <f>IF(LEN(B649)&gt;0,'OSNOVNA PLAČA'!D643,"")</f>
        <v>0</v>
      </c>
      <c r="E649" s="175">
        <f>IF(LEN(B649)&gt;0,SUM('OBRAČUNANA OSNOVNA PLAČA'!E643:J643),"")</f>
        <v>0</v>
      </c>
      <c r="F649" s="55"/>
      <c r="G649" s="55"/>
      <c r="H649" s="55"/>
      <c r="I649" s="55"/>
      <c r="J649" s="55"/>
      <c r="K649" s="176">
        <f t="shared" si="119"/>
        <v>0</v>
      </c>
      <c r="L649" s="120">
        <f t="shared" si="120"/>
        <v>0</v>
      </c>
      <c r="M649" s="120">
        <f t="shared" si="121"/>
        <v>0</v>
      </c>
      <c r="N649" s="120">
        <f t="shared" si="122"/>
        <v>0</v>
      </c>
      <c r="O649" s="120">
        <f t="shared" si="123"/>
        <v>0</v>
      </c>
      <c r="P649" s="177">
        <f t="shared" si="124"/>
        <v>0</v>
      </c>
      <c r="Q649" s="177">
        <f>IF(LEN(B649)&gt;0,2*'OSNOVNA PLAČA'!E643,"")</f>
        <v>0</v>
      </c>
      <c r="R649" s="178"/>
      <c r="AA649" s="157">
        <f>ROW()</f>
        <v>649</v>
      </c>
      <c r="AB649" s="91" t="e">
        <f t="shared" ca="1" si="117"/>
        <v>#N/A</v>
      </c>
      <c r="AC649" s="91" t="e">
        <f t="shared" ca="1" si="118"/>
        <v>#N/A</v>
      </c>
      <c r="AD649" s="92" t="e">
        <f t="shared" ca="1" si="125"/>
        <v>#N/A</v>
      </c>
      <c r="AE649" s="91" t="e">
        <f t="shared" ca="1" si="126"/>
        <v>#N/A</v>
      </c>
      <c r="AF649" s="92" t="e">
        <f t="shared" ca="1" si="127"/>
        <v>#N/A</v>
      </c>
      <c r="AG649" s="91" t="e">
        <f t="shared" ca="1" si="127"/>
        <v>#N/A</v>
      </c>
      <c r="AH649" s="91" t="e">
        <f t="shared" ca="1" si="128"/>
        <v>#N/A</v>
      </c>
      <c r="AI649" s="93" t="e">
        <f t="shared" ca="1" si="129"/>
        <v>#N/A</v>
      </c>
      <c r="AJ649" s="91" t="e">
        <f t="shared" ca="1" si="105"/>
        <v>#N/A</v>
      </c>
      <c r="AK649" s="91" t="e">
        <f t="shared" ca="1" si="104"/>
        <v>#N/A</v>
      </c>
    </row>
    <row r="650" spans="1:37" ht="25.5" customHeight="1" x14ac:dyDescent="0.25">
      <c r="A650" s="51">
        <f>'OSNOVNA PLAČA'!A644</f>
        <v>635</v>
      </c>
      <c r="B650" s="159" t="str">
        <f>IF(LEN('OSNOVNA PLAČA'!B644)&gt;0,'OSNOVNA PLAČA'!B644,"")</f>
        <v>A635</v>
      </c>
      <c r="C650" s="52">
        <f>IF(LEN(B650)&gt;0,'OSNOVNA PLAČA'!C644,"")</f>
        <v>0</v>
      </c>
      <c r="D650" s="54">
        <f>IF(LEN(B650)&gt;0,'OSNOVNA PLAČA'!D644,"")</f>
        <v>0</v>
      </c>
      <c r="E650" s="175">
        <f>IF(LEN(B650)&gt;0,SUM('OBRAČUNANA OSNOVNA PLAČA'!E644:J644),"")</f>
        <v>0</v>
      </c>
      <c r="F650" s="55"/>
      <c r="G650" s="55"/>
      <c r="H650" s="55"/>
      <c r="I650" s="55"/>
      <c r="J650" s="55"/>
      <c r="K650" s="176">
        <f t="shared" si="119"/>
        <v>0</v>
      </c>
      <c r="L650" s="120">
        <f t="shared" si="120"/>
        <v>0</v>
      </c>
      <c r="M650" s="120">
        <f t="shared" si="121"/>
        <v>0</v>
      </c>
      <c r="N650" s="120">
        <f t="shared" si="122"/>
        <v>0</v>
      </c>
      <c r="O650" s="120">
        <f t="shared" si="123"/>
        <v>0</v>
      </c>
      <c r="P650" s="177">
        <f t="shared" si="124"/>
        <v>0</v>
      </c>
      <c r="Q650" s="177">
        <f>IF(LEN(B650)&gt;0,2*'OSNOVNA PLAČA'!E644,"")</f>
        <v>0</v>
      </c>
      <c r="R650" s="178"/>
      <c r="AA650" s="157">
        <f>ROW()</f>
        <v>650</v>
      </c>
      <c r="AB650" s="91" t="e">
        <f t="shared" ca="1" si="117"/>
        <v>#N/A</v>
      </c>
      <c r="AC650" s="91" t="e">
        <f t="shared" ca="1" si="118"/>
        <v>#N/A</v>
      </c>
      <c r="AD650" s="92" t="e">
        <f t="shared" ca="1" si="125"/>
        <v>#N/A</v>
      </c>
      <c r="AE650" s="91" t="e">
        <f t="shared" ca="1" si="126"/>
        <v>#N/A</v>
      </c>
      <c r="AF650" s="92" t="e">
        <f t="shared" ca="1" si="127"/>
        <v>#N/A</v>
      </c>
      <c r="AG650" s="91" t="e">
        <f t="shared" ca="1" si="127"/>
        <v>#N/A</v>
      </c>
      <c r="AH650" s="91" t="e">
        <f t="shared" ca="1" si="128"/>
        <v>#N/A</v>
      </c>
      <c r="AI650" s="93" t="e">
        <f t="shared" ca="1" si="129"/>
        <v>#N/A</v>
      </c>
      <c r="AJ650" s="91" t="e">
        <f t="shared" ca="1" si="105"/>
        <v>#N/A</v>
      </c>
      <c r="AK650" s="91" t="e">
        <f t="shared" ca="1" si="104"/>
        <v>#N/A</v>
      </c>
    </row>
    <row r="651" spans="1:37" ht="25.5" customHeight="1" x14ac:dyDescent="0.25">
      <c r="A651" s="51">
        <f>'OSNOVNA PLAČA'!A645</f>
        <v>636</v>
      </c>
      <c r="B651" s="159" t="str">
        <f>IF(LEN('OSNOVNA PLAČA'!B645)&gt;0,'OSNOVNA PLAČA'!B645,"")</f>
        <v>A636</v>
      </c>
      <c r="C651" s="52">
        <f>IF(LEN(B651)&gt;0,'OSNOVNA PLAČA'!C645,"")</f>
        <v>0</v>
      </c>
      <c r="D651" s="54">
        <f>IF(LEN(B651)&gt;0,'OSNOVNA PLAČA'!D645,"")</f>
        <v>0</v>
      </c>
      <c r="E651" s="175">
        <f>IF(LEN(B651)&gt;0,SUM('OBRAČUNANA OSNOVNA PLAČA'!E645:J645),"")</f>
        <v>0</v>
      </c>
      <c r="F651" s="55"/>
      <c r="G651" s="55"/>
      <c r="H651" s="55"/>
      <c r="I651" s="55"/>
      <c r="J651" s="55"/>
      <c r="K651" s="176">
        <f t="shared" si="119"/>
        <v>0</v>
      </c>
      <c r="L651" s="120">
        <f t="shared" si="120"/>
        <v>0</v>
      </c>
      <c r="M651" s="120">
        <f t="shared" si="121"/>
        <v>0</v>
      </c>
      <c r="N651" s="120">
        <f t="shared" si="122"/>
        <v>0</v>
      </c>
      <c r="O651" s="120">
        <f t="shared" si="123"/>
        <v>0</v>
      </c>
      <c r="P651" s="177">
        <f t="shared" si="124"/>
        <v>0</v>
      </c>
      <c r="Q651" s="177">
        <f>IF(LEN(B651)&gt;0,2*'OSNOVNA PLAČA'!E645,"")</f>
        <v>0</v>
      </c>
      <c r="R651" s="178"/>
      <c r="AA651" s="157">
        <f>ROW()</f>
        <v>651</v>
      </c>
      <c r="AB651" s="91" t="e">
        <f t="shared" ca="1" si="117"/>
        <v>#N/A</v>
      </c>
      <c r="AC651" s="91" t="e">
        <f t="shared" ca="1" si="118"/>
        <v>#N/A</v>
      </c>
      <c r="AD651" s="92" t="e">
        <f t="shared" ca="1" si="125"/>
        <v>#N/A</v>
      </c>
      <c r="AE651" s="91" t="e">
        <f t="shared" ca="1" si="126"/>
        <v>#N/A</v>
      </c>
      <c r="AF651" s="92" t="e">
        <f t="shared" ca="1" si="127"/>
        <v>#N/A</v>
      </c>
      <c r="AG651" s="91" t="e">
        <f t="shared" ca="1" si="127"/>
        <v>#N/A</v>
      </c>
      <c r="AH651" s="91" t="e">
        <f t="shared" ca="1" si="128"/>
        <v>#N/A</v>
      </c>
      <c r="AI651" s="93" t="e">
        <f t="shared" ca="1" si="129"/>
        <v>#N/A</v>
      </c>
      <c r="AJ651" s="91" t="e">
        <f t="shared" ca="1" si="105"/>
        <v>#N/A</v>
      </c>
      <c r="AK651" s="91" t="e">
        <f t="shared" ca="1" si="104"/>
        <v>#N/A</v>
      </c>
    </row>
    <row r="652" spans="1:37" ht="25.5" customHeight="1" x14ac:dyDescent="0.25">
      <c r="A652" s="51">
        <f>'OSNOVNA PLAČA'!A646</f>
        <v>637</v>
      </c>
      <c r="B652" s="159" t="str">
        <f>IF(LEN('OSNOVNA PLAČA'!B646)&gt;0,'OSNOVNA PLAČA'!B646,"")</f>
        <v>A637</v>
      </c>
      <c r="C652" s="52">
        <f>IF(LEN(B652)&gt;0,'OSNOVNA PLAČA'!C646,"")</f>
        <v>0</v>
      </c>
      <c r="D652" s="54">
        <f>IF(LEN(B652)&gt;0,'OSNOVNA PLAČA'!D646,"")</f>
        <v>0</v>
      </c>
      <c r="E652" s="175">
        <f>IF(LEN(B652)&gt;0,SUM('OBRAČUNANA OSNOVNA PLAČA'!E646:J646),"")</f>
        <v>0</v>
      </c>
      <c r="F652" s="55"/>
      <c r="G652" s="55"/>
      <c r="H652" s="55"/>
      <c r="I652" s="55"/>
      <c r="J652" s="55"/>
      <c r="K652" s="176">
        <f t="shared" si="119"/>
        <v>0</v>
      </c>
      <c r="L652" s="120">
        <f t="shared" si="120"/>
        <v>0</v>
      </c>
      <c r="M652" s="120">
        <f t="shared" si="121"/>
        <v>0</v>
      </c>
      <c r="N652" s="120">
        <f t="shared" si="122"/>
        <v>0</v>
      </c>
      <c r="O652" s="120">
        <f t="shared" si="123"/>
        <v>0</v>
      </c>
      <c r="P652" s="177">
        <f t="shared" si="124"/>
        <v>0</v>
      </c>
      <c r="Q652" s="177">
        <f>IF(LEN(B652)&gt;0,2*'OSNOVNA PLAČA'!E646,"")</f>
        <v>0</v>
      </c>
      <c r="R652" s="178"/>
      <c r="AA652" s="157">
        <f>ROW()</f>
        <v>652</v>
      </c>
      <c r="AB652" s="91" t="e">
        <f t="shared" ca="1" si="117"/>
        <v>#N/A</v>
      </c>
      <c r="AC652" s="91" t="e">
        <f t="shared" ca="1" si="118"/>
        <v>#N/A</v>
      </c>
      <c r="AD652" s="92" t="e">
        <f t="shared" ca="1" si="125"/>
        <v>#N/A</v>
      </c>
      <c r="AE652" s="91" t="e">
        <f t="shared" ca="1" si="126"/>
        <v>#N/A</v>
      </c>
      <c r="AF652" s="92" t="e">
        <f t="shared" ca="1" si="127"/>
        <v>#N/A</v>
      </c>
      <c r="AG652" s="91" t="e">
        <f t="shared" ca="1" si="127"/>
        <v>#N/A</v>
      </c>
      <c r="AH652" s="91" t="e">
        <f t="shared" ca="1" si="128"/>
        <v>#N/A</v>
      </c>
      <c r="AI652" s="93" t="e">
        <f t="shared" ca="1" si="129"/>
        <v>#N/A</v>
      </c>
      <c r="AJ652" s="91" t="e">
        <f t="shared" ca="1" si="105"/>
        <v>#N/A</v>
      </c>
      <c r="AK652" s="91" t="e">
        <f t="shared" ca="1" si="104"/>
        <v>#N/A</v>
      </c>
    </row>
    <row r="653" spans="1:37" ht="25.5" customHeight="1" x14ac:dyDescent="0.25">
      <c r="A653" s="51">
        <f>'OSNOVNA PLAČA'!A647</f>
        <v>638</v>
      </c>
      <c r="B653" s="159" t="str">
        <f>IF(LEN('OSNOVNA PLAČA'!B647)&gt;0,'OSNOVNA PLAČA'!B647,"")</f>
        <v>A638</v>
      </c>
      <c r="C653" s="52">
        <f>IF(LEN(B653)&gt;0,'OSNOVNA PLAČA'!C647,"")</f>
        <v>0</v>
      </c>
      <c r="D653" s="54">
        <f>IF(LEN(B653)&gt;0,'OSNOVNA PLAČA'!D647,"")</f>
        <v>0</v>
      </c>
      <c r="E653" s="175">
        <f>IF(LEN(B653)&gt;0,SUM('OBRAČUNANA OSNOVNA PLAČA'!E647:J647),"")</f>
        <v>0</v>
      </c>
      <c r="F653" s="55"/>
      <c r="G653" s="55"/>
      <c r="H653" s="55"/>
      <c r="I653" s="55"/>
      <c r="J653" s="55"/>
      <c r="K653" s="176">
        <f t="shared" si="119"/>
        <v>0</v>
      </c>
      <c r="L653" s="120">
        <f t="shared" si="120"/>
        <v>0</v>
      </c>
      <c r="M653" s="120">
        <f t="shared" si="121"/>
        <v>0</v>
      </c>
      <c r="N653" s="120">
        <f t="shared" si="122"/>
        <v>0</v>
      </c>
      <c r="O653" s="120">
        <f t="shared" si="123"/>
        <v>0</v>
      </c>
      <c r="P653" s="177">
        <f t="shared" si="124"/>
        <v>0</v>
      </c>
      <c r="Q653" s="177">
        <f>IF(LEN(B653)&gt;0,2*'OSNOVNA PLAČA'!E647,"")</f>
        <v>0</v>
      </c>
      <c r="R653" s="178"/>
      <c r="AA653" s="157">
        <f>ROW()</f>
        <v>653</v>
      </c>
      <c r="AB653" s="91" t="e">
        <f t="shared" ca="1" si="117"/>
        <v>#N/A</v>
      </c>
      <c r="AC653" s="91" t="e">
        <f t="shared" ca="1" si="118"/>
        <v>#N/A</v>
      </c>
      <c r="AD653" s="92" t="e">
        <f t="shared" ca="1" si="125"/>
        <v>#N/A</v>
      </c>
      <c r="AE653" s="91" t="e">
        <f t="shared" ca="1" si="126"/>
        <v>#N/A</v>
      </c>
      <c r="AF653" s="92" t="e">
        <f t="shared" ca="1" si="127"/>
        <v>#N/A</v>
      </c>
      <c r="AG653" s="91" t="e">
        <f t="shared" ca="1" si="127"/>
        <v>#N/A</v>
      </c>
      <c r="AH653" s="91" t="e">
        <f t="shared" ca="1" si="128"/>
        <v>#N/A</v>
      </c>
      <c r="AI653" s="93" t="e">
        <f t="shared" ca="1" si="129"/>
        <v>#N/A</v>
      </c>
      <c r="AJ653" s="91" t="e">
        <f t="shared" ca="1" si="105"/>
        <v>#N/A</v>
      </c>
      <c r="AK653" s="91" t="e">
        <f t="shared" ca="1" si="104"/>
        <v>#N/A</v>
      </c>
    </row>
    <row r="654" spans="1:37" ht="25.5" customHeight="1" x14ac:dyDescent="0.25">
      <c r="A654" s="51">
        <f>'OSNOVNA PLAČA'!A648</f>
        <v>639</v>
      </c>
      <c r="B654" s="159" t="str">
        <f>IF(LEN('OSNOVNA PLAČA'!B648)&gt;0,'OSNOVNA PLAČA'!B648,"")</f>
        <v>A639</v>
      </c>
      <c r="C654" s="52">
        <f>IF(LEN(B654)&gt;0,'OSNOVNA PLAČA'!C648,"")</f>
        <v>0</v>
      </c>
      <c r="D654" s="54">
        <f>IF(LEN(B654)&gt;0,'OSNOVNA PLAČA'!D648,"")</f>
        <v>0</v>
      </c>
      <c r="E654" s="175">
        <f>IF(LEN(B654)&gt;0,SUM('OBRAČUNANA OSNOVNA PLAČA'!E648:J648),"")</f>
        <v>0</v>
      </c>
      <c r="F654" s="55"/>
      <c r="G654" s="55"/>
      <c r="H654" s="55"/>
      <c r="I654" s="55"/>
      <c r="J654" s="55"/>
      <c r="K654" s="176">
        <f t="shared" si="119"/>
        <v>0</v>
      </c>
      <c r="L654" s="120">
        <f t="shared" si="120"/>
        <v>0</v>
      </c>
      <c r="M654" s="120">
        <f t="shared" si="121"/>
        <v>0</v>
      </c>
      <c r="N654" s="120">
        <f t="shared" si="122"/>
        <v>0</v>
      </c>
      <c r="O654" s="120">
        <f t="shared" si="123"/>
        <v>0</v>
      </c>
      <c r="P654" s="177">
        <f t="shared" si="124"/>
        <v>0</v>
      </c>
      <c r="Q654" s="177">
        <f>IF(LEN(B654)&gt;0,2*'OSNOVNA PLAČA'!E648,"")</f>
        <v>0</v>
      </c>
      <c r="R654" s="178"/>
      <c r="AA654" s="157">
        <f>ROW()</f>
        <v>654</v>
      </c>
      <c r="AB654" s="91" t="e">
        <f t="shared" ca="1" si="117"/>
        <v>#N/A</v>
      </c>
      <c r="AC654" s="91" t="e">
        <f t="shared" ca="1" si="118"/>
        <v>#N/A</v>
      </c>
      <c r="AD654" s="92" t="e">
        <f t="shared" ca="1" si="125"/>
        <v>#N/A</v>
      </c>
      <c r="AE654" s="91" t="e">
        <f t="shared" ca="1" si="126"/>
        <v>#N/A</v>
      </c>
      <c r="AF654" s="92" t="e">
        <f t="shared" ca="1" si="127"/>
        <v>#N/A</v>
      </c>
      <c r="AG654" s="91" t="e">
        <f t="shared" ca="1" si="127"/>
        <v>#N/A</v>
      </c>
      <c r="AH654" s="91" t="e">
        <f t="shared" ca="1" si="128"/>
        <v>#N/A</v>
      </c>
      <c r="AI654" s="93" t="e">
        <f t="shared" ca="1" si="129"/>
        <v>#N/A</v>
      </c>
      <c r="AJ654" s="91" t="e">
        <f t="shared" ca="1" si="105"/>
        <v>#N/A</v>
      </c>
      <c r="AK654" s="91" t="e">
        <f t="shared" ca="1" si="104"/>
        <v>#N/A</v>
      </c>
    </row>
    <row r="655" spans="1:37" ht="25.5" customHeight="1" x14ac:dyDescent="0.25">
      <c r="A655" s="51">
        <f>'OSNOVNA PLAČA'!A649</f>
        <v>640</v>
      </c>
      <c r="B655" s="159" t="str">
        <f>IF(LEN('OSNOVNA PLAČA'!B649)&gt;0,'OSNOVNA PLAČA'!B649,"")</f>
        <v>A640</v>
      </c>
      <c r="C655" s="52">
        <f>IF(LEN(B655)&gt;0,'OSNOVNA PLAČA'!C649,"")</f>
        <v>0</v>
      </c>
      <c r="D655" s="54">
        <f>IF(LEN(B655)&gt;0,'OSNOVNA PLAČA'!D649,"")</f>
        <v>0</v>
      </c>
      <c r="E655" s="175">
        <f>IF(LEN(B655)&gt;0,SUM('OBRAČUNANA OSNOVNA PLAČA'!E649:J649),"")</f>
        <v>0</v>
      </c>
      <c r="F655" s="55"/>
      <c r="G655" s="55"/>
      <c r="H655" s="55"/>
      <c r="I655" s="55"/>
      <c r="J655" s="55"/>
      <c r="K655" s="176">
        <f t="shared" si="119"/>
        <v>0</v>
      </c>
      <c r="L655" s="120">
        <f t="shared" si="120"/>
        <v>0</v>
      </c>
      <c r="M655" s="120">
        <f t="shared" si="121"/>
        <v>0</v>
      </c>
      <c r="N655" s="120">
        <f t="shared" si="122"/>
        <v>0</v>
      </c>
      <c r="O655" s="120">
        <f t="shared" si="123"/>
        <v>0</v>
      </c>
      <c r="P655" s="177">
        <f t="shared" si="124"/>
        <v>0</v>
      </c>
      <c r="Q655" s="177">
        <f>IF(LEN(B655)&gt;0,2*'OSNOVNA PLAČA'!E649,"")</f>
        <v>0</v>
      </c>
      <c r="R655" s="178"/>
      <c r="AA655" s="157">
        <f>ROW()</f>
        <v>655</v>
      </c>
      <c r="AB655" s="91" t="e">
        <f t="shared" ca="1" si="117"/>
        <v>#N/A</v>
      </c>
      <c r="AC655" s="91" t="e">
        <f t="shared" ca="1" si="118"/>
        <v>#N/A</v>
      </c>
      <c r="AD655" s="92" t="e">
        <f t="shared" ca="1" si="125"/>
        <v>#N/A</v>
      </c>
      <c r="AE655" s="91" t="e">
        <f t="shared" ca="1" si="126"/>
        <v>#N/A</v>
      </c>
      <c r="AF655" s="92" t="e">
        <f t="shared" ca="1" si="127"/>
        <v>#N/A</v>
      </c>
      <c r="AG655" s="91" t="e">
        <f t="shared" ca="1" si="127"/>
        <v>#N/A</v>
      </c>
      <c r="AH655" s="91" t="e">
        <f t="shared" ca="1" si="128"/>
        <v>#N/A</v>
      </c>
      <c r="AI655" s="93" t="e">
        <f t="shared" ca="1" si="129"/>
        <v>#N/A</v>
      </c>
      <c r="AJ655" s="91" t="e">
        <f t="shared" ca="1" si="105"/>
        <v>#N/A</v>
      </c>
      <c r="AK655" s="91" t="e">
        <f t="shared" ca="1" si="104"/>
        <v>#N/A</v>
      </c>
    </row>
    <row r="656" spans="1:37" ht="25.5" customHeight="1" x14ac:dyDescent="0.25">
      <c r="A656" s="51">
        <f>'OSNOVNA PLAČA'!A650</f>
        <v>641</v>
      </c>
      <c r="B656" s="159" t="str">
        <f>IF(LEN('OSNOVNA PLAČA'!B650)&gt;0,'OSNOVNA PLAČA'!B650,"")</f>
        <v>A641</v>
      </c>
      <c r="C656" s="52">
        <f>IF(LEN(B656)&gt;0,'OSNOVNA PLAČA'!C650,"")</f>
        <v>0</v>
      </c>
      <c r="D656" s="54">
        <f>IF(LEN(B656)&gt;0,'OSNOVNA PLAČA'!D650,"")</f>
        <v>0</v>
      </c>
      <c r="E656" s="175">
        <f>IF(LEN(B656)&gt;0,SUM('OBRAČUNANA OSNOVNA PLAČA'!E650:J650),"")</f>
        <v>0</v>
      </c>
      <c r="F656" s="55"/>
      <c r="G656" s="55"/>
      <c r="H656" s="55"/>
      <c r="I656" s="55"/>
      <c r="J656" s="55"/>
      <c r="K656" s="176">
        <f t="shared" ref="K656:K719" si="130">+F656+G656+H656+I656+J656</f>
        <v>0</v>
      </c>
      <c r="L656" s="120">
        <f t="shared" ref="L656:L719" si="131">IF(LEN(B656)&gt;0,K656/5,"")</f>
        <v>0</v>
      </c>
      <c r="M656" s="120">
        <f t="shared" ref="M656:M719" si="132">IF(LEN(B656)&gt;0,E656*L656,"")</f>
        <v>0</v>
      </c>
      <c r="N656" s="120">
        <f t="shared" ref="N656:N719" si="133">IF(LEN(B656)&gt;0,L656*$O$1017,"")</f>
        <v>0</v>
      </c>
      <c r="O656" s="120">
        <f t="shared" ref="O656:O719" si="134">IF(LEN(B656)&gt;0,E656*N656,"")</f>
        <v>0</v>
      </c>
      <c r="P656" s="177">
        <f t="shared" ref="P656:P719" si="135">MIN(O656,Q656)</f>
        <v>0</v>
      </c>
      <c r="Q656" s="177">
        <f>IF(LEN(B656)&gt;0,2*'OSNOVNA PLAČA'!E650,"")</f>
        <v>0</v>
      </c>
      <c r="R656" s="178"/>
      <c r="AA656" s="157">
        <f>ROW()</f>
        <v>656</v>
      </c>
      <c r="AB656" s="91" t="e">
        <f t="shared" ca="1" si="117"/>
        <v>#N/A</v>
      </c>
      <c r="AC656" s="91" t="e">
        <f t="shared" ca="1" si="118"/>
        <v>#N/A</v>
      </c>
      <c r="AD656" s="92" t="e">
        <f t="shared" ref="AD656:AD719" ca="1" si="136">IF(AB656&gt;=AC656,"-",$K656/(5*MAX($L$1021:$L$1022)))</f>
        <v>#N/A</v>
      </c>
      <c r="AE656" s="91" t="e">
        <f t="shared" ref="AE656:AE719" ca="1" si="137">IF(AB656&gt;=AC656,"-",$K656/(5*MAX($L$1021:$L$1022))*AJ656)</f>
        <v>#N/A</v>
      </c>
      <c r="AF656" s="92" t="e">
        <f t="shared" ref="AF656:AG719" ca="1" si="138">IF(AD656="-","-",AD656*$AE$1017)</f>
        <v>#N/A</v>
      </c>
      <c r="AG656" s="91" t="e">
        <f t="shared" ca="1" si="138"/>
        <v>#N/A</v>
      </c>
      <c r="AH656" s="91" t="e">
        <f t="shared" ref="AH656:AH719" ca="1" si="139">IF(AF656="-",0,MIN(AG656,Q656))</f>
        <v>#N/A</v>
      </c>
      <c r="AI656" s="93" t="e">
        <f t="shared" ref="AI656:AI719" ca="1" si="140">+AC656-AB656</f>
        <v>#N/A</v>
      </c>
      <c r="AJ656" s="91" t="e">
        <f t="shared" ca="1" si="105"/>
        <v>#N/A</v>
      </c>
      <c r="AK656" s="91" t="e">
        <f t="shared" ca="1" si="104"/>
        <v>#N/A</v>
      </c>
    </row>
    <row r="657" spans="1:37" ht="25.5" customHeight="1" x14ac:dyDescent="0.25">
      <c r="A657" s="51">
        <f>'OSNOVNA PLAČA'!A651</f>
        <v>642</v>
      </c>
      <c r="B657" s="159" t="str">
        <f>IF(LEN('OSNOVNA PLAČA'!B651)&gt;0,'OSNOVNA PLAČA'!B651,"")</f>
        <v>A642</v>
      </c>
      <c r="C657" s="52">
        <f>IF(LEN(B657)&gt;0,'OSNOVNA PLAČA'!C651,"")</f>
        <v>0</v>
      </c>
      <c r="D657" s="54">
        <f>IF(LEN(B657)&gt;0,'OSNOVNA PLAČA'!D651,"")</f>
        <v>0</v>
      </c>
      <c r="E657" s="175">
        <f>IF(LEN(B657)&gt;0,SUM('OBRAČUNANA OSNOVNA PLAČA'!E651:J651),"")</f>
        <v>0</v>
      </c>
      <c r="F657" s="55"/>
      <c r="G657" s="55"/>
      <c r="H657" s="55"/>
      <c r="I657" s="55"/>
      <c r="J657" s="55"/>
      <c r="K657" s="176">
        <f t="shared" si="130"/>
        <v>0</v>
      </c>
      <c r="L657" s="120">
        <f t="shared" si="131"/>
        <v>0</v>
      </c>
      <c r="M657" s="120">
        <f t="shared" si="132"/>
        <v>0</v>
      </c>
      <c r="N657" s="120">
        <f t="shared" si="133"/>
        <v>0</v>
      </c>
      <c r="O657" s="120">
        <f t="shared" si="134"/>
        <v>0</v>
      </c>
      <c r="P657" s="177">
        <f t="shared" si="135"/>
        <v>0</v>
      </c>
      <c r="Q657" s="177">
        <f>IF(LEN(B657)&gt;0,2*'OSNOVNA PLAČA'!E651,"")</f>
        <v>0</v>
      </c>
      <c r="R657" s="178"/>
      <c r="AA657" s="157">
        <f>ROW()</f>
        <v>657</v>
      </c>
      <c r="AB657" s="91" t="e">
        <f t="shared" ca="1" si="117"/>
        <v>#N/A</v>
      </c>
      <c r="AC657" s="91" t="e">
        <f t="shared" ca="1" si="118"/>
        <v>#N/A</v>
      </c>
      <c r="AD657" s="92" t="e">
        <f t="shared" ca="1" si="136"/>
        <v>#N/A</v>
      </c>
      <c r="AE657" s="91" t="e">
        <f t="shared" ca="1" si="137"/>
        <v>#N/A</v>
      </c>
      <c r="AF657" s="92" t="e">
        <f t="shared" ca="1" si="138"/>
        <v>#N/A</v>
      </c>
      <c r="AG657" s="91" t="e">
        <f t="shared" ca="1" si="138"/>
        <v>#N/A</v>
      </c>
      <c r="AH657" s="91" t="e">
        <f t="shared" ca="1" si="139"/>
        <v>#N/A</v>
      </c>
      <c r="AI657" s="93" t="e">
        <f t="shared" ca="1" si="140"/>
        <v>#N/A</v>
      </c>
      <c r="AJ657" s="91" t="e">
        <f t="shared" ca="1" si="105"/>
        <v>#N/A</v>
      </c>
      <c r="AK657" s="91" t="e">
        <f t="shared" ca="1" si="104"/>
        <v>#N/A</v>
      </c>
    </row>
    <row r="658" spans="1:37" ht="25.5" customHeight="1" x14ac:dyDescent="0.25">
      <c r="A658" s="51">
        <f>'OSNOVNA PLAČA'!A652</f>
        <v>643</v>
      </c>
      <c r="B658" s="159" t="str">
        <f>IF(LEN('OSNOVNA PLAČA'!B652)&gt;0,'OSNOVNA PLAČA'!B652,"")</f>
        <v>A643</v>
      </c>
      <c r="C658" s="52">
        <f>IF(LEN(B658)&gt;0,'OSNOVNA PLAČA'!C652,"")</f>
        <v>0</v>
      </c>
      <c r="D658" s="54">
        <f>IF(LEN(B658)&gt;0,'OSNOVNA PLAČA'!D652,"")</f>
        <v>0</v>
      </c>
      <c r="E658" s="175">
        <f>IF(LEN(B658)&gt;0,SUM('OBRAČUNANA OSNOVNA PLAČA'!E652:J652),"")</f>
        <v>0</v>
      </c>
      <c r="F658" s="55"/>
      <c r="G658" s="55"/>
      <c r="H658" s="55"/>
      <c r="I658" s="55"/>
      <c r="J658" s="55"/>
      <c r="K658" s="176">
        <f t="shared" si="130"/>
        <v>0</v>
      </c>
      <c r="L658" s="120">
        <f t="shared" si="131"/>
        <v>0</v>
      </c>
      <c r="M658" s="120">
        <f t="shared" si="132"/>
        <v>0</v>
      </c>
      <c r="N658" s="120">
        <f t="shared" si="133"/>
        <v>0</v>
      </c>
      <c r="O658" s="120">
        <f t="shared" si="134"/>
        <v>0</v>
      </c>
      <c r="P658" s="177">
        <f t="shared" si="135"/>
        <v>0</v>
      </c>
      <c r="Q658" s="177">
        <f>IF(LEN(B658)&gt;0,2*'OSNOVNA PLAČA'!E652,"")</f>
        <v>0</v>
      </c>
      <c r="R658" s="178"/>
      <c r="AA658" s="157">
        <f>ROW()</f>
        <v>658</v>
      </c>
      <c r="AB658" s="91" t="e">
        <f t="shared" ca="1" si="117"/>
        <v>#N/A</v>
      </c>
      <c r="AC658" s="91" t="e">
        <f t="shared" ca="1" si="118"/>
        <v>#N/A</v>
      </c>
      <c r="AD658" s="92" t="e">
        <f t="shared" ca="1" si="136"/>
        <v>#N/A</v>
      </c>
      <c r="AE658" s="91" t="e">
        <f t="shared" ca="1" si="137"/>
        <v>#N/A</v>
      </c>
      <c r="AF658" s="92" t="e">
        <f t="shared" ca="1" si="138"/>
        <v>#N/A</v>
      </c>
      <c r="AG658" s="91" t="e">
        <f t="shared" ca="1" si="138"/>
        <v>#N/A</v>
      </c>
      <c r="AH658" s="91" t="e">
        <f t="shared" ca="1" si="139"/>
        <v>#N/A</v>
      </c>
      <c r="AI658" s="93" t="e">
        <f t="shared" ca="1" si="140"/>
        <v>#N/A</v>
      </c>
      <c r="AJ658" s="91" t="e">
        <f t="shared" ca="1" si="105"/>
        <v>#N/A</v>
      </c>
      <c r="AK658" s="91" t="e">
        <f t="shared" ca="1" si="104"/>
        <v>#N/A</v>
      </c>
    </row>
    <row r="659" spans="1:37" ht="25.5" customHeight="1" x14ac:dyDescent="0.25">
      <c r="A659" s="51">
        <f>'OSNOVNA PLAČA'!A653</f>
        <v>644</v>
      </c>
      <c r="B659" s="159" t="str">
        <f>IF(LEN('OSNOVNA PLAČA'!B653)&gt;0,'OSNOVNA PLAČA'!B653,"")</f>
        <v>A644</v>
      </c>
      <c r="C659" s="52">
        <f>IF(LEN(B659)&gt;0,'OSNOVNA PLAČA'!C653,"")</f>
        <v>0</v>
      </c>
      <c r="D659" s="54">
        <f>IF(LEN(B659)&gt;0,'OSNOVNA PLAČA'!D653,"")</f>
        <v>0</v>
      </c>
      <c r="E659" s="175">
        <f>IF(LEN(B659)&gt;0,SUM('OBRAČUNANA OSNOVNA PLAČA'!E653:J653),"")</f>
        <v>0</v>
      </c>
      <c r="F659" s="55"/>
      <c r="G659" s="55"/>
      <c r="H659" s="55"/>
      <c r="I659" s="55"/>
      <c r="J659" s="55"/>
      <c r="K659" s="176">
        <f t="shared" si="130"/>
        <v>0</v>
      </c>
      <c r="L659" s="120">
        <f t="shared" si="131"/>
        <v>0</v>
      </c>
      <c r="M659" s="120">
        <f t="shared" si="132"/>
        <v>0</v>
      </c>
      <c r="N659" s="120">
        <f t="shared" si="133"/>
        <v>0</v>
      </c>
      <c r="O659" s="120">
        <f t="shared" si="134"/>
        <v>0</v>
      </c>
      <c r="P659" s="177">
        <f t="shared" si="135"/>
        <v>0</v>
      </c>
      <c r="Q659" s="177">
        <f>IF(LEN(B659)&gt;0,2*'OSNOVNA PLAČA'!E653,"")</f>
        <v>0</v>
      </c>
      <c r="R659" s="178"/>
      <c r="AA659" s="157">
        <f>ROW()</f>
        <v>659</v>
      </c>
      <c r="AB659" s="91" t="e">
        <f t="shared" ca="1" si="117"/>
        <v>#N/A</v>
      </c>
      <c r="AC659" s="91" t="e">
        <f t="shared" ca="1" si="118"/>
        <v>#N/A</v>
      </c>
      <c r="AD659" s="92" t="e">
        <f t="shared" ca="1" si="136"/>
        <v>#N/A</v>
      </c>
      <c r="AE659" s="91" t="e">
        <f t="shared" ca="1" si="137"/>
        <v>#N/A</v>
      </c>
      <c r="AF659" s="92" t="e">
        <f t="shared" ca="1" si="138"/>
        <v>#N/A</v>
      </c>
      <c r="AG659" s="91" t="e">
        <f t="shared" ca="1" si="138"/>
        <v>#N/A</v>
      </c>
      <c r="AH659" s="91" t="e">
        <f t="shared" ca="1" si="139"/>
        <v>#N/A</v>
      </c>
      <c r="AI659" s="93" t="e">
        <f t="shared" ca="1" si="140"/>
        <v>#N/A</v>
      </c>
      <c r="AJ659" s="91" t="e">
        <f t="shared" ca="1" si="105"/>
        <v>#N/A</v>
      </c>
      <c r="AK659" s="91" t="e">
        <f t="shared" ca="1" si="104"/>
        <v>#N/A</v>
      </c>
    </row>
    <row r="660" spans="1:37" ht="25.5" customHeight="1" x14ac:dyDescent="0.25">
      <c r="A660" s="51">
        <f>'OSNOVNA PLAČA'!A654</f>
        <v>645</v>
      </c>
      <c r="B660" s="159" t="str">
        <f>IF(LEN('OSNOVNA PLAČA'!B654)&gt;0,'OSNOVNA PLAČA'!B654,"")</f>
        <v>A645</v>
      </c>
      <c r="C660" s="52">
        <f>IF(LEN(B660)&gt;0,'OSNOVNA PLAČA'!C654,"")</f>
        <v>0</v>
      </c>
      <c r="D660" s="54">
        <f>IF(LEN(B660)&gt;0,'OSNOVNA PLAČA'!D654,"")</f>
        <v>0</v>
      </c>
      <c r="E660" s="175">
        <f>IF(LEN(B660)&gt;0,SUM('OBRAČUNANA OSNOVNA PLAČA'!E654:J654),"")</f>
        <v>0</v>
      </c>
      <c r="F660" s="55"/>
      <c r="G660" s="55"/>
      <c r="H660" s="55"/>
      <c r="I660" s="55"/>
      <c r="J660" s="55"/>
      <c r="K660" s="176">
        <f t="shared" si="130"/>
        <v>0</v>
      </c>
      <c r="L660" s="120">
        <f t="shared" si="131"/>
        <v>0</v>
      </c>
      <c r="M660" s="120">
        <f t="shared" si="132"/>
        <v>0</v>
      </c>
      <c r="N660" s="120">
        <f t="shared" si="133"/>
        <v>0</v>
      </c>
      <c r="O660" s="120">
        <f t="shared" si="134"/>
        <v>0</v>
      </c>
      <c r="P660" s="177">
        <f t="shared" si="135"/>
        <v>0</v>
      </c>
      <c r="Q660" s="177">
        <f>IF(LEN(B660)&gt;0,2*'OSNOVNA PLAČA'!E654,"")</f>
        <v>0</v>
      </c>
      <c r="R660" s="178"/>
      <c r="AA660" s="157">
        <f>ROW()</f>
        <v>660</v>
      </c>
      <c r="AB660" s="91" t="e">
        <f t="shared" ca="1" si="117"/>
        <v>#N/A</v>
      </c>
      <c r="AC660" s="91" t="e">
        <f t="shared" ca="1" si="118"/>
        <v>#N/A</v>
      </c>
      <c r="AD660" s="92" t="e">
        <f t="shared" ca="1" si="136"/>
        <v>#N/A</v>
      </c>
      <c r="AE660" s="91" t="e">
        <f t="shared" ca="1" si="137"/>
        <v>#N/A</v>
      </c>
      <c r="AF660" s="92" t="e">
        <f t="shared" ca="1" si="138"/>
        <v>#N/A</v>
      </c>
      <c r="AG660" s="91" t="e">
        <f t="shared" ca="1" si="138"/>
        <v>#N/A</v>
      </c>
      <c r="AH660" s="91" t="e">
        <f t="shared" ca="1" si="139"/>
        <v>#N/A</v>
      </c>
      <c r="AI660" s="93" t="e">
        <f t="shared" ca="1" si="140"/>
        <v>#N/A</v>
      </c>
      <c r="AJ660" s="91" t="e">
        <f t="shared" ca="1" si="105"/>
        <v>#N/A</v>
      </c>
      <c r="AK660" s="91" t="e">
        <f t="shared" ca="1" si="104"/>
        <v>#N/A</v>
      </c>
    </row>
    <row r="661" spans="1:37" ht="25.5" customHeight="1" x14ac:dyDescent="0.25">
      <c r="A661" s="51">
        <f>'OSNOVNA PLAČA'!A655</f>
        <v>646</v>
      </c>
      <c r="B661" s="159" t="str">
        <f>IF(LEN('OSNOVNA PLAČA'!B655)&gt;0,'OSNOVNA PLAČA'!B655,"")</f>
        <v>A646</v>
      </c>
      <c r="C661" s="52">
        <f>IF(LEN(B661)&gt;0,'OSNOVNA PLAČA'!C655,"")</f>
        <v>0</v>
      </c>
      <c r="D661" s="54">
        <f>IF(LEN(B661)&gt;0,'OSNOVNA PLAČA'!D655,"")</f>
        <v>0</v>
      </c>
      <c r="E661" s="175">
        <f>IF(LEN(B661)&gt;0,SUM('OBRAČUNANA OSNOVNA PLAČA'!E655:J655),"")</f>
        <v>0</v>
      </c>
      <c r="F661" s="55"/>
      <c r="G661" s="55"/>
      <c r="H661" s="55"/>
      <c r="I661" s="55"/>
      <c r="J661" s="55"/>
      <c r="K661" s="176">
        <f t="shared" si="130"/>
        <v>0</v>
      </c>
      <c r="L661" s="120">
        <f t="shared" si="131"/>
        <v>0</v>
      </c>
      <c r="M661" s="120">
        <f t="shared" si="132"/>
        <v>0</v>
      </c>
      <c r="N661" s="120">
        <f t="shared" si="133"/>
        <v>0</v>
      </c>
      <c r="O661" s="120">
        <f t="shared" si="134"/>
        <v>0</v>
      </c>
      <c r="P661" s="177">
        <f t="shared" si="135"/>
        <v>0</v>
      </c>
      <c r="Q661" s="177">
        <f>IF(LEN(B661)&gt;0,2*'OSNOVNA PLAČA'!E655,"")</f>
        <v>0</v>
      </c>
      <c r="R661" s="178"/>
      <c r="AA661" s="157">
        <f>ROW()</f>
        <v>661</v>
      </c>
      <c r="AB661" s="91" t="e">
        <f t="shared" ca="1" si="117"/>
        <v>#N/A</v>
      </c>
      <c r="AC661" s="91" t="e">
        <f t="shared" ca="1" si="118"/>
        <v>#N/A</v>
      </c>
      <c r="AD661" s="92" t="e">
        <f t="shared" ca="1" si="136"/>
        <v>#N/A</v>
      </c>
      <c r="AE661" s="91" t="e">
        <f t="shared" ca="1" si="137"/>
        <v>#N/A</v>
      </c>
      <c r="AF661" s="92" t="e">
        <f t="shared" ca="1" si="138"/>
        <v>#N/A</v>
      </c>
      <c r="AG661" s="91" t="e">
        <f t="shared" ca="1" si="138"/>
        <v>#N/A</v>
      </c>
      <c r="AH661" s="91" t="e">
        <f t="shared" ca="1" si="139"/>
        <v>#N/A</v>
      </c>
      <c r="AI661" s="93" t="e">
        <f t="shared" ca="1" si="140"/>
        <v>#N/A</v>
      </c>
      <c r="AJ661" s="91" t="e">
        <f t="shared" ca="1" si="105"/>
        <v>#N/A</v>
      </c>
      <c r="AK661" s="91" t="e">
        <f t="shared" ca="1" si="104"/>
        <v>#N/A</v>
      </c>
    </row>
    <row r="662" spans="1:37" ht="25.5" customHeight="1" x14ac:dyDescent="0.25">
      <c r="A662" s="51">
        <f>'OSNOVNA PLAČA'!A656</f>
        <v>647</v>
      </c>
      <c r="B662" s="159" t="str">
        <f>IF(LEN('OSNOVNA PLAČA'!B656)&gt;0,'OSNOVNA PLAČA'!B656,"")</f>
        <v>A647</v>
      </c>
      <c r="C662" s="52">
        <f>IF(LEN(B662)&gt;0,'OSNOVNA PLAČA'!C656,"")</f>
        <v>0</v>
      </c>
      <c r="D662" s="54">
        <f>IF(LEN(B662)&gt;0,'OSNOVNA PLAČA'!D656,"")</f>
        <v>0</v>
      </c>
      <c r="E662" s="175">
        <f>IF(LEN(B662)&gt;0,SUM('OBRAČUNANA OSNOVNA PLAČA'!E656:J656),"")</f>
        <v>0</v>
      </c>
      <c r="F662" s="55"/>
      <c r="G662" s="55"/>
      <c r="H662" s="55"/>
      <c r="I662" s="55"/>
      <c r="J662" s="55"/>
      <c r="K662" s="176">
        <f t="shared" si="130"/>
        <v>0</v>
      </c>
      <c r="L662" s="120">
        <f t="shared" si="131"/>
        <v>0</v>
      </c>
      <c r="M662" s="120">
        <f t="shared" si="132"/>
        <v>0</v>
      </c>
      <c r="N662" s="120">
        <f t="shared" si="133"/>
        <v>0</v>
      </c>
      <c r="O662" s="120">
        <f t="shared" si="134"/>
        <v>0</v>
      </c>
      <c r="P662" s="177">
        <f t="shared" si="135"/>
        <v>0</v>
      </c>
      <c r="Q662" s="177">
        <f>IF(LEN(B662)&gt;0,2*'OSNOVNA PLAČA'!E656,"")</f>
        <v>0</v>
      </c>
      <c r="R662" s="178"/>
      <c r="AA662" s="157">
        <f>ROW()</f>
        <v>662</v>
      </c>
      <c r="AB662" s="91" t="e">
        <f t="shared" ca="1" si="117"/>
        <v>#N/A</v>
      </c>
      <c r="AC662" s="91" t="e">
        <f t="shared" ca="1" si="118"/>
        <v>#N/A</v>
      </c>
      <c r="AD662" s="92" t="e">
        <f t="shared" ca="1" si="136"/>
        <v>#N/A</v>
      </c>
      <c r="AE662" s="91" t="e">
        <f t="shared" ca="1" si="137"/>
        <v>#N/A</v>
      </c>
      <c r="AF662" s="92" t="e">
        <f t="shared" ca="1" si="138"/>
        <v>#N/A</v>
      </c>
      <c r="AG662" s="91" t="e">
        <f t="shared" ca="1" si="138"/>
        <v>#N/A</v>
      </c>
      <c r="AH662" s="91" t="e">
        <f t="shared" ca="1" si="139"/>
        <v>#N/A</v>
      </c>
      <c r="AI662" s="93" t="e">
        <f t="shared" ca="1" si="140"/>
        <v>#N/A</v>
      </c>
      <c r="AJ662" s="91" t="e">
        <f t="shared" ca="1" si="105"/>
        <v>#N/A</v>
      </c>
      <c r="AK662" s="91" t="e">
        <f t="shared" ca="1" si="104"/>
        <v>#N/A</v>
      </c>
    </row>
    <row r="663" spans="1:37" ht="25.5" customHeight="1" x14ac:dyDescent="0.25">
      <c r="A663" s="51">
        <f>'OSNOVNA PLAČA'!A657</f>
        <v>648</v>
      </c>
      <c r="B663" s="159" t="str">
        <f>IF(LEN('OSNOVNA PLAČA'!B657)&gt;0,'OSNOVNA PLAČA'!B657,"")</f>
        <v>A648</v>
      </c>
      <c r="C663" s="52">
        <f>IF(LEN(B663)&gt;0,'OSNOVNA PLAČA'!C657,"")</f>
        <v>0</v>
      </c>
      <c r="D663" s="54">
        <f>IF(LEN(B663)&gt;0,'OSNOVNA PLAČA'!D657,"")</f>
        <v>0</v>
      </c>
      <c r="E663" s="175">
        <f>IF(LEN(B663)&gt;0,SUM('OBRAČUNANA OSNOVNA PLAČA'!E657:J657),"")</f>
        <v>0</v>
      </c>
      <c r="F663" s="55"/>
      <c r="G663" s="55"/>
      <c r="H663" s="55"/>
      <c r="I663" s="55"/>
      <c r="J663" s="55"/>
      <c r="K663" s="176">
        <f t="shared" si="130"/>
        <v>0</v>
      </c>
      <c r="L663" s="120">
        <f t="shared" si="131"/>
        <v>0</v>
      </c>
      <c r="M663" s="120">
        <f t="shared" si="132"/>
        <v>0</v>
      </c>
      <c r="N663" s="120">
        <f t="shared" si="133"/>
        <v>0</v>
      </c>
      <c r="O663" s="120">
        <f t="shared" si="134"/>
        <v>0</v>
      </c>
      <c r="P663" s="177">
        <f t="shared" si="135"/>
        <v>0</v>
      </c>
      <c r="Q663" s="177">
        <f>IF(LEN(B663)&gt;0,2*'OSNOVNA PLAČA'!E657,"")</f>
        <v>0</v>
      </c>
      <c r="R663" s="178"/>
      <c r="AA663" s="157">
        <f>ROW()</f>
        <v>663</v>
      </c>
      <c r="AB663" s="91" t="e">
        <f t="shared" ca="1" si="117"/>
        <v>#N/A</v>
      </c>
      <c r="AC663" s="91" t="e">
        <f t="shared" ca="1" si="118"/>
        <v>#N/A</v>
      </c>
      <c r="AD663" s="92" t="e">
        <f t="shared" ca="1" si="136"/>
        <v>#N/A</v>
      </c>
      <c r="AE663" s="91" t="e">
        <f t="shared" ca="1" si="137"/>
        <v>#N/A</v>
      </c>
      <c r="AF663" s="92" t="e">
        <f t="shared" ca="1" si="138"/>
        <v>#N/A</v>
      </c>
      <c r="AG663" s="91" t="e">
        <f t="shared" ca="1" si="138"/>
        <v>#N/A</v>
      </c>
      <c r="AH663" s="91" t="e">
        <f t="shared" ca="1" si="139"/>
        <v>#N/A</v>
      </c>
      <c r="AI663" s="93" t="e">
        <f t="shared" ca="1" si="140"/>
        <v>#N/A</v>
      </c>
      <c r="AJ663" s="91" t="e">
        <f t="shared" ca="1" si="105"/>
        <v>#N/A</v>
      </c>
      <c r="AK663" s="91" t="e">
        <f t="shared" ca="1" si="104"/>
        <v>#N/A</v>
      </c>
    </row>
    <row r="664" spans="1:37" ht="25.5" customHeight="1" x14ac:dyDescent="0.25">
      <c r="A664" s="51">
        <f>'OSNOVNA PLAČA'!A658</f>
        <v>649</v>
      </c>
      <c r="B664" s="159" t="str">
        <f>IF(LEN('OSNOVNA PLAČA'!B658)&gt;0,'OSNOVNA PLAČA'!B658,"")</f>
        <v>A649</v>
      </c>
      <c r="C664" s="52">
        <f>IF(LEN(B664)&gt;0,'OSNOVNA PLAČA'!C658,"")</f>
        <v>0</v>
      </c>
      <c r="D664" s="54">
        <f>IF(LEN(B664)&gt;0,'OSNOVNA PLAČA'!D658,"")</f>
        <v>0</v>
      </c>
      <c r="E664" s="175">
        <f>IF(LEN(B664)&gt;0,SUM('OBRAČUNANA OSNOVNA PLAČA'!E658:J658),"")</f>
        <v>0</v>
      </c>
      <c r="F664" s="55"/>
      <c r="G664" s="55"/>
      <c r="H664" s="55"/>
      <c r="I664" s="55"/>
      <c r="J664" s="55"/>
      <c r="K664" s="176">
        <f t="shared" si="130"/>
        <v>0</v>
      </c>
      <c r="L664" s="120">
        <f t="shared" si="131"/>
        <v>0</v>
      </c>
      <c r="M664" s="120">
        <f t="shared" si="132"/>
        <v>0</v>
      </c>
      <c r="N664" s="120">
        <f t="shared" si="133"/>
        <v>0</v>
      </c>
      <c r="O664" s="120">
        <f t="shared" si="134"/>
        <v>0</v>
      </c>
      <c r="P664" s="177">
        <f t="shared" si="135"/>
        <v>0</v>
      </c>
      <c r="Q664" s="177">
        <f>IF(LEN(B664)&gt;0,2*'OSNOVNA PLAČA'!E658,"")</f>
        <v>0</v>
      </c>
      <c r="R664" s="178"/>
      <c r="AA664" s="157">
        <f>ROW()</f>
        <v>664</v>
      </c>
      <c r="AB664" s="91" t="e">
        <f t="shared" ca="1" si="117"/>
        <v>#N/A</v>
      </c>
      <c r="AC664" s="91" t="e">
        <f t="shared" ca="1" si="118"/>
        <v>#N/A</v>
      </c>
      <c r="AD664" s="92" t="e">
        <f t="shared" ca="1" si="136"/>
        <v>#N/A</v>
      </c>
      <c r="AE664" s="91" t="e">
        <f t="shared" ca="1" si="137"/>
        <v>#N/A</v>
      </c>
      <c r="AF664" s="92" t="e">
        <f t="shared" ca="1" si="138"/>
        <v>#N/A</v>
      </c>
      <c r="AG664" s="91" t="e">
        <f t="shared" ca="1" si="138"/>
        <v>#N/A</v>
      </c>
      <c r="AH664" s="91" t="e">
        <f t="shared" ca="1" si="139"/>
        <v>#N/A</v>
      </c>
      <c r="AI664" s="93" t="e">
        <f t="shared" ca="1" si="140"/>
        <v>#N/A</v>
      </c>
      <c r="AJ664" s="91" t="e">
        <f t="shared" ca="1" si="105"/>
        <v>#N/A</v>
      </c>
      <c r="AK664" s="91" t="e">
        <f t="shared" ca="1" si="104"/>
        <v>#N/A</v>
      </c>
    </row>
    <row r="665" spans="1:37" ht="25.5" customHeight="1" x14ac:dyDescent="0.25">
      <c r="A665" s="51">
        <f>'OSNOVNA PLAČA'!A659</f>
        <v>650</v>
      </c>
      <c r="B665" s="159" t="str">
        <f>IF(LEN('OSNOVNA PLAČA'!B659)&gt;0,'OSNOVNA PLAČA'!B659,"")</f>
        <v>A650</v>
      </c>
      <c r="C665" s="52">
        <f>IF(LEN(B665)&gt;0,'OSNOVNA PLAČA'!C659,"")</f>
        <v>0</v>
      </c>
      <c r="D665" s="54">
        <f>IF(LEN(B665)&gt;0,'OSNOVNA PLAČA'!D659,"")</f>
        <v>0</v>
      </c>
      <c r="E665" s="175">
        <f>IF(LEN(B665)&gt;0,SUM('OBRAČUNANA OSNOVNA PLAČA'!E659:J659),"")</f>
        <v>0</v>
      </c>
      <c r="F665" s="55"/>
      <c r="G665" s="55"/>
      <c r="H665" s="55"/>
      <c r="I665" s="55"/>
      <c r="J665" s="55"/>
      <c r="K665" s="176">
        <f t="shared" si="130"/>
        <v>0</v>
      </c>
      <c r="L665" s="120">
        <f t="shared" si="131"/>
        <v>0</v>
      </c>
      <c r="M665" s="120">
        <f t="shared" si="132"/>
        <v>0</v>
      </c>
      <c r="N665" s="120">
        <f t="shared" si="133"/>
        <v>0</v>
      </c>
      <c r="O665" s="120">
        <f t="shared" si="134"/>
        <v>0</v>
      </c>
      <c r="P665" s="177">
        <f t="shared" si="135"/>
        <v>0</v>
      </c>
      <c r="Q665" s="177">
        <f>IF(LEN(B665)&gt;0,2*'OSNOVNA PLAČA'!E659,"")</f>
        <v>0</v>
      </c>
      <c r="R665" s="178"/>
      <c r="AA665" s="157">
        <f>ROW()</f>
        <v>665</v>
      </c>
      <c r="AB665" s="91" t="e">
        <f t="shared" ca="1" si="117"/>
        <v>#N/A</v>
      </c>
      <c r="AC665" s="91" t="e">
        <f t="shared" ca="1" si="118"/>
        <v>#N/A</v>
      </c>
      <c r="AD665" s="92" t="e">
        <f t="shared" ca="1" si="136"/>
        <v>#N/A</v>
      </c>
      <c r="AE665" s="91" t="e">
        <f t="shared" ca="1" si="137"/>
        <v>#N/A</v>
      </c>
      <c r="AF665" s="92" t="e">
        <f t="shared" ca="1" si="138"/>
        <v>#N/A</v>
      </c>
      <c r="AG665" s="91" t="e">
        <f t="shared" ca="1" si="138"/>
        <v>#N/A</v>
      </c>
      <c r="AH665" s="91" t="e">
        <f t="shared" ca="1" si="139"/>
        <v>#N/A</v>
      </c>
      <c r="AI665" s="93" t="e">
        <f t="shared" ca="1" si="140"/>
        <v>#N/A</v>
      </c>
      <c r="AJ665" s="91" t="e">
        <f t="shared" ca="1" si="105"/>
        <v>#N/A</v>
      </c>
      <c r="AK665" s="91" t="e">
        <f t="shared" ca="1" si="104"/>
        <v>#N/A</v>
      </c>
    </row>
    <row r="666" spans="1:37" ht="25.5" customHeight="1" x14ac:dyDescent="0.25">
      <c r="A666" s="51">
        <f>'OSNOVNA PLAČA'!A660</f>
        <v>651</v>
      </c>
      <c r="B666" s="159" t="str">
        <f>IF(LEN('OSNOVNA PLAČA'!B660)&gt;0,'OSNOVNA PLAČA'!B660,"")</f>
        <v>A651</v>
      </c>
      <c r="C666" s="52">
        <f>IF(LEN(B666)&gt;0,'OSNOVNA PLAČA'!C660,"")</f>
        <v>0</v>
      </c>
      <c r="D666" s="54">
        <f>IF(LEN(B666)&gt;0,'OSNOVNA PLAČA'!D660,"")</f>
        <v>0</v>
      </c>
      <c r="E666" s="175">
        <f>IF(LEN(B666)&gt;0,SUM('OBRAČUNANA OSNOVNA PLAČA'!E660:J660),"")</f>
        <v>0</v>
      </c>
      <c r="F666" s="55"/>
      <c r="G666" s="55"/>
      <c r="H666" s="55"/>
      <c r="I666" s="55"/>
      <c r="J666" s="55"/>
      <c r="K666" s="176">
        <f t="shared" si="130"/>
        <v>0</v>
      </c>
      <c r="L666" s="120">
        <f t="shared" si="131"/>
        <v>0</v>
      </c>
      <c r="M666" s="120">
        <f t="shared" si="132"/>
        <v>0</v>
      </c>
      <c r="N666" s="120">
        <f t="shared" si="133"/>
        <v>0</v>
      </c>
      <c r="O666" s="120">
        <f t="shared" si="134"/>
        <v>0</v>
      </c>
      <c r="P666" s="177">
        <f t="shared" si="135"/>
        <v>0</v>
      </c>
      <c r="Q666" s="177">
        <f>IF(LEN(B666)&gt;0,2*'OSNOVNA PLAČA'!E660,"")</f>
        <v>0</v>
      </c>
      <c r="R666" s="178"/>
      <c r="AA666" s="157">
        <f>ROW()</f>
        <v>666</v>
      </c>
      <c r="AB666" s="91" t="e">
        <f t="shared" ca="1" si="117"/>
        <v>#N/A</v>
      </c>
      <c r="AC666" s="91" t="e">
        <f t="shared" ca="1" si="118"/>
        <v>#N/A</v>
      </c>
      <c r="AD666" s="92" t="e">
        <f t="shared" ca="1" si="136"/>
        <v>#N/A</v>
      </c>
      <c r="AE666" s="91" t="e">
        <f t="shared" ca="1" si="137"/>
        <v>#N/A</v>
      </c>
      <c r="AF666" s="92" t="e">
        <f t="shared" ca="1" si="138"/>
        <v>#N/A</v>
      </c>
      <c r="AG666" s="91" t="e">
        <f t="shared" ca="1" si="138"/>
        <v>#N/A</v>
      </c>
      <c r="AH666" s="91" t="e">
        <f t="shared" ca="1" si="139"/>
        <v>#N/A</v>
      </c>
      <c r="AI666" s="93" t="e">
        <f t="shared" ca="1" si="140"/>
        <v>#N/A</v>
      </c>
      <c r="AJ666" s="91" t="e">
        <f t="shared" ca="1" si="105"/>
        <v>#N/A</v>
      </c>
      <c r="AK666" s="91" t="e">
        <f t="shared" ca="1" si="104"/>
        <v>#N/A</v>
      </c>
    </row>
    <row r="667" spans="1:37" ht="25.5" customHeight="1" x14ac:dyDescent="0.25">
      <c r="A667" s="51">
        <f>'OSNOVNA PLAČA'!A661</f>
        <v>652</v>
      </c>
      <c r="B667" s="159" t="str">
        <f>IF(LEN('OSNOVNA PLAČA'!B661)&gt;0,'OSNOVNA PLAČA'!B661,"")</f>
        <v>A652</v>
      </c>
      <c r="C667" s="52">
        <f>IF(LEN(B667)&gt;0,'OSNOVNA PLAČA'!C661,"")</f>
        <v>0</v>
      </c>
      <c r="D667" s="54">
        <f>IF(LEN(B667)&gt;0,'OSNOVNA PLAČA'!D661,"")</f>
        <v>0</v>
      </c>
      <c r="E667" s="175">
        <f>IF(LEN(B667)&gt;0,SUM('OBRAČUNANA OSNOVNA PLAČA'!E661:J661),"")</f>
        <v>0</v>
      </c>
      <c r="F667" s="55"/>
      <c r="G667" s="55"/>
      <c r="H667" s="55"/>
      <c r="I667" s="55"/>
      <c r="J667" s="55"/>
      <c r="K667" s="176">
        <f t="shared" si="130"/>
        <v>0</v>
      </c>
      <c r="L667" s="120">
        <f t="shared" si="131"/>
        <v>0</v>
      </c>
      <c r="M667" s="120">
        <f t="shared" si="132"/>
        <v>0</v>
      </c>
      <c r="N667" s="120">
        <f t="shared" si="133"/>
        <v>0</v>
      </c>
      <c r="O667" s="120">
        <f t="shared" si="134"/>
        <v>0</v>
      </c>
      <c r="P667" s="177">
        <f t="shared" si="135"/>
        <v>0</v>
      </c>
      <c r="Q667" s="177">
        <f>IF(LEN(B667)&gt;0,2*'OSNOVNA PLAČA'!E661,"")</f>
        <v>0</v>
      </c>
      <c r="R667" s="178"/>
      <c r="AA667" s="157">
        <f>ROW()</f>
        <v>667</v>
      </c>
      <c r="AB667" s="91" t="e">
        <f t="shared" ca="1" si="117"/>
        <v>#N/A</v>
      </c>
      <c r="AC667" s="91" t="e">
        <f t="shared" ca="1" si="118"/>
        <v>#N/A</v>
      </c>
      <c r="AD667" s="92" t="e">
        <f t="shared" ca="1" si="136"/>
        <v>#N/A</v>
      </c>
      <c r="AE667" s="91" t="e">
        <f t="shared" ca="1" si="137"/>
        <v>#N/A</v>
      </c>
      <c r="AF667" s="92" t="e">
        <f t="shared" ca="1" si="138"/>
        <v>#N/A</v>
      </c>
      <c r="AG667" s="91" t="e">
        <f t="shared" ca="1" si="138"/>
        <v>#N/A</v>
      </c>
      <c r="AH667" s="91" t="e">
        <f t="shared" ca="1" si="139"/>
        <v>#N/A</v>
      </c>
      <c r="AI667" s="93" t="e">
        <f t="shared" ca="1" si="140"/>
        <v>#N/A</v>
      </c>
      <c r="AJ667" s="91" t="e">
        <f t="shared" ca="1" si="105"/>
        <v>#N/A</v>
      </c>
      <c r="AK667" s="91" t="e">
        <f t="shared" ca="1" si="104"/>
        <v>#N/A</v>
      </c>
    </row>
    <row r="668" spans="1:37" ht="25.5" customHeight="1" x14ac:dyDescent="0.25">
      <c r="A668" s="51">
        <f>'OSNOVNA PLAČA'!A662</f>
        <v>653</v>
      </c>
      <c r="B668" s="159" t="str">
        <f>IF(LEN('OSNOVNA PLAČA'!B662)&gt;0,'OSNOVNA PLAČA'!B662,"")</f>
        <v>A653</v>
      </c>
      <c r="C668" s="52">
        <f>IF(LEN(B668)&gt;0,'OSNOVNA PLAČA'!C662,"")</f>
        <v>0</v>
      </c>
      <c r="D668" s="54">
        <f>IF(LEN(B668)&gt;0,'OSNOVNA PLAČA'!D662,"")</f>
        <v>0</v>
      </c>
      <c r="E668" s="175">
        <f>IF(LEN(B668)&gt;0,SUM('OBRAČUNANA OSNOVNA PLAČA'!E662:J662),"")</f>
        <v>0</v>
      </c>
      <c r="F668" s="55"/>
      <c r="G668" s="55"/>
      <c r="H668" s="55"/>
      <c r="I668" s="55"/>
      <c r="J668" s="55"/>
      <c r="K668" s="176">
        <f t="shared" si="130"/>
        <v>0</v>
      </c>
      <c r="L668" s="120">
        <f t="shared" si="131"/>
        <v>0</v>
      </c>
      <c r="M668" s="120">
        <f t="shared" si="132"/>
        <v>0</v>
      </c>
      <c r="N668" s="120">
        <f t="shared" si="133"/>
        <v>0</v>
      </c>
      <c r="O668" s="120">
        <f t="shared" si="134"/>
        <v>0</v>
      </c>
      <c r="P668" s="177">
        <f t="shared" si="135"/>
        <v>0</v>
      </c>
      <c r="Q668" s="177">
        <f>IF(LEN(B668)&gt;0,2*'OSNOVNA PLAČA'!E662,"")</f>
        <v>0</v>
      </c>
      <c r="R668" s="178"/>
      <c r="AA668" s="157">
        <f>ROW()</f>
        <v>668</v>
      </c>
      <c r="AB668" s="91" t="e">
        <f t="shared" ca="1" si="117"/>
        <v>#N/A</v>
      </c>
      <c r="AC668" s="91" t="e">
        <f t="shared" ca="1" si="118"/>
        <v>#N/A</v>
      </c>
      <c r="AD668" s="92" t="e">
        <f t="shared" ca="1" si="136"/>
        <v>#N/A</v>
      </c>
      <c r="AE668" s="91" t="e">
        <f t="shared" ca="1" si="137"/>
        <v>#N/A</v>
      </c>
      <c r="AF668" s="92" t="e">
        <f t="shared" ca="1" si="138"/>
        <v>#N/A</v>
      </c>
      <c r="AG668" s="91" t="e">
        <f t="shared" ca="1" si="138"/>
        <v>#N/A</v>
      </c>
      <c r="AH668" s="91" t="e">
        <f t="shared" ca="1" si="139"/>
        <v>#N/A</v>
      </c>
      <c r="AI668" s="93" t="e">
        <f t="shared" ca="1" si="140"/>
        <v>#N/A</v>
      </c>
      <c r="AJ668" s="91" t="e">
        <f t="shared" ca="1" si="105"/>
        <v>#N/A</v>
      </c>
      <c r="AK668" s="91" t="e">
        <f t="shared" ca="1" si="104"/>
        <v>#N/A</v>
      </c>
    </row>
    <row r="669" spans="1:37" ht="25.5" customHeight="1" x14ac:dyDescent="0.25">
      <c r="A669" s="51">
        <f>'OSNOVNA PLAČA'!A663</f>
        <v>654</v>
      </c>
      <c r="B669" s="159" t="str">
        <f>IF(LEN('OSNOVNA PLAČA'!B663)&gt;0,'OSNOVNA PLAČA'!B663,"")</f>
        <v>A654</v>
      </c>
      <c r="C669" s="52">
        <f>IF(LEN(B669)&gt;0,'OSNOVNA PLAČA'!C663,"")</f>
        <v>0</v>
      </c>
      <c r="D669" s="54">
        <f>IF(LEN(B669)&gt;0,'OSNOVNA PLAČA'!D663,"")</f>
        <v>0</v>
      </c>
      <c r="E669" s="175">
        <f>IF(LEN(B669)&gt;0,SUM('OBRAČUNANA OSNOVNA PLAČA'!E663:J663),"")</f>
        <v>0</v>
      </c>
      <c r="F669" s="55"/>
      <c r="G669" s="55"/>
      <c r="H669" s="55"/>
      <c r="I669" s="55"/>
      <c r="J669" s="55"/>
      <c r="K669" s="176">
        <f t="shared" si="130"/>
        <v>0</v>
      </c>
      <c r="L669" s="120">
        <f t="shared" si="131"/>
        <v>0</v>
      </c>
      <c r="M669" s="120">
        <f t="shared" si="132"/>
        <v>0</v>
      </c>
      <c r="N669" s="120">
        <f t="shared" si="133"/>
        <v>0</v>
      </c>
      <c r="O669" s="120">
        <f t="shared" si="134"/>
        <v>0</v>
      </c>
      <c r="P669" s="177">
        <f t="shared" si="135"/>
        <v>0</v>
      </c>
      <c r="Q669" s="177">
        <f>IF(LEN(B669)&gt;0,2*'OSNOVNA PLAČA'!E663,"")</f>
        <v>0</v>
      </c>
      <c r="R669" s="178"/>
      <c r="AA669" s="157">
        <f>ROW()</f>
        <v>669</v>
      </c>
      <c r="AB669" s="91" t="e">
        <f t="shared" ca="1" si="117"/>
        <v>#N/A</v>
      </c>
      <c r="AC669" s="91" t="e">
        <f t="shared" ca="1" si="118"/>
        <v>#N/A</v>
      </c>
      <c r="AD669" s="92" t="e">
        <f t="shared" ca="1" si="136"/>
        <v>#N/A</v>
      </c>
      <c r="AE669" s="91" t="e">
        <f t="shared" ca="1" si="137"/>
        <v>#N/A</v>
      </c>
      <c r="AF669" s="92" t="e">
        <f t="shared" ca="1" si="138"/>
        <v>#N/A</v>
      </c>
      <c r="AG669" s="91" t="e">
        <f t="shared" ca="1" si="138"/>
        <v>#N/A</v>
      </c>
      <c r="AH669" s="91" t="e">
        <f t="shared" ca="1" si="139"/>
        <v>#N/A</v>
      </c>
      <c r="AI669" s="93" t="e">
        <f t="shared" ca="1" si="140"/>
        <v>#N/A</v>
      </c>
      <c r="AJ669" s="91" t="e">
        <f t="shared" ca="1" si="105"/>
        <v>#N/A</v>
      </c>
      <c r="AK669" s="91" t="e">
        <f t="shared" ca="1" si="104"/>
        <v>#N/A</v>
      </c>
    </row>
    <row r="670" spans="1:37" ht="25.5" customHeight="1" x14ac:dyDescent="0.25">
      <c r="A670" s="51">
        <f>'OSNOVNA PLAČA'!A664</f>
        <v>655</v>
      </c>
      <c r="B670" s="159" t="str">
        <f>IF(LEN('OSNOVNA PLAČA'!B664)&gt;0,'OSNOVNA PLAČA'!B664,"")</f>
        <v>A655</v>
      </c>
      <c r="C670" s="52">
        <f>IF(LEN(B670)&gt;0,'OSNOVNA PLAČA'!C664,"")</f>
        <v>0</v>
      </c>
      <c r="D670" s="54">
        <f>IF(LEN(B670)&gt;0,'OSNOVNA PLAČA'!D664,"")</f>
        <v>0</v>
      </c>
      <c r="E670" s="175">
        <f>IF(LEN(B670)&gt;0,SUM('OBRAČUNANA OSNOVNA PLAČA'!E664:J664),"")</f>
        <v>0</v>
      </c>
      <c r="F670" s="55"/>
      <c r="G670" s="55"/>
      <c r="H670" s="55"/>
      <c r="I670" s="55"/>
      <c r="J670" s="55"/>
      <c r="K670" s="176">
        <f t="shared" si="130"/>
        <v>0</v>
      </c>
      <c r="L670" s="120">
        <f t="shared" si="131"/>
        <v>0</v>
      </c>
      <c r="M670" s="120">
        <f t="shared" si="132"/>
        <v>0</v>
      </c>
      <c r="N670" s="120">
        <f t="shared" si="133"/>
        <v>0</v>
      </c>
      <c r="O670" s="120">
        <f t="shared" si="134"/>
        <v>0</v>
      </c>
      <c r="P670" s="177">
        <f t="shared" si="135"/>
        <v>0</v>
      </c>
      <c r="Q670" s="177">
        <f>IF(LEN(B670)&gt;0,2*'OSNOVNA PLAČA'!E664,"")</f>
        <v>0</v>
      </c>
      <c r="R670" s="178"/>
      <c r="AA670" s="157">
        <f>ROW()</f>
        <v>670</v>
      </c>
      <c r="AB670" s="91" t="e">
        <f t="shared" ca="1" si="117"/>
        <v>#N/A</v>
      </c>
      <c r="AC670" s="91" t="e">
        <f t="shared" ca="1" si="118"/>
        <v>#N/A</v>
      </c>
      <c r="AD670" s="92" t="e">
        <f t="shared" ca="1" si="136"/>
        <v>#N/A</v>
      </c>
      <c r="AE670" s="91" t="e">
        <f t="shared" ca="1" si="137"/>
        <v>#N/A</v>
      </c>
      <c r="AF670" s="92" t="e">
        <f t="shared" ca="1" si="138"/>
        <v>#N/A</v>
      </c>
      <c r="AG670" s="91" t="e">
        <f t="shared" ca="1" si="138"/>
        <v>#N/A</v>
      </c>
      <c r="AH670" s="91" t="e">
        <f t="shared" ca="1" si="139"/>
        <v>#N/A</v>
      </c>
      <c r="AI670" s="93" t="e">
        <f t="shared" ca="1" si="140"/>
        <v>#N/A</v>
      </c>
      <c r="AJ670" s="91" t="e">
        <f t="shared" ca="1" si="105"/>
        <v>#N/A</v>
      </c>
      <c r="AK670" s="91" t="e">
        <f t="shared" ca="1" si="104"/>
        <v>#N/A</v>
      </c>
    </row>
    <row r="671" spans="1:37" ht="25.5" customHeight="1" x14ac:dyDescent="0.25">
      <c r="A671" s="51">
        <f>'OSNOVNA PLAČA'!A665</f>
        <v>656</v>
      </c>
      <c r="B671" s="159" t="str">
        <f>IF(LEN('OSNOVNA PLAČA'!B665)&gt;0,'OSNOVNA PLAČA'!B665,"")</f>
        <v>A656</v>
      </c>
      <c r="C671" s="52">
        <f>IF(LEN(B671)&gt;0,'OSNOVNA PLAČA'!C665,"")</f>
        <v>0</v>
      </c>
      <c r="D671" s="54">
        <f>IF(LEN(B671)&gt;0,'OSNOVNA PLAČA'!D665,"")</f>
        <v>0</v>
      </c>
      <c r="E671" s="175">
        <f>IF(LEN(B671)&gt;0,SUM('OBRAČUNANA OSNOVNA PLAČA'!E665:J665),"")</f>
        <v>0</v>
      </c>
      <c r="F671" s="55"/>
      <c r="G671" s="55"/>
      <c r="H671" s="55"/>
      <c r="I671" s="55"/>
      <c r="J671" s="55"/>
      <c r="K671" s="176">
        <f t="shared" si="130"/>
        <v>0</v>
      </c>
      <c r="L671" s="120">
        <f t="shared" si="131"/>
        <v>0</v>
      </c>
      <c r="M671" s="120">
        <f t="shared" si="132"/>
        <v>0</v>
      </c>
      <c r="N671" s="120">
        <f t="shared" si="133"/>
        <v>0</v>
      </c>
      <c r="O671" s="120">
        <f t="shared" si="134"/>
        <v>0</v>
      </c>
      <c r="P671" s="177">
        <f t="shared" si="135"/>
        <v>0</v>
      </c>
      <c r="Q671" s="177">
        <f>IF(LEN(B671)&gt;0,2*'OSNOVNA PLAČA'!E665,"")</f>
        <v>0</v>
      </c>
      <c r="R671" s="178"/>
      <c r="AA671" s="157">
        <f>ROW()</f>
        <v>671</v>
      </c>
      <c r="AB671" s="91" t="e">
        <f t="shared" ca="1" si="117"/>
        <v>#N/A</v>
      </c>
      <c r="AC671" s="91" t="e">
        <f t="shared" ca="1" si="118"/>
        <v>#N/A</v>
      </c>
      <c r="AD671" s="92" t="e">
        <f t="shared" ca="1" si="136"/>
        <v>#N/A</v>
      </c>
      <c r="AE671" s="91" t="e">
        <f t="shared" ca="1" si="137"/>
        <v>#N/A</v>
      </c>
      <c r="AF671" s="92" t="e">
        <f t="shared" ca="1" si="138"/>
        <v>#N/A</v>
      </c>
      <c r="AG671" s="91" t="e">
        <f t="shared" ca="1" si="138"/>
        <v>#N/A</v>
      </c>
      <c r="AH671" s="91" t="e">
        <f t="shared" ca="1" si="139"/>
        <v>#N/A</v>
      </c>
      <c r="AI671" s="93" t="e">
        <f t="shared" ca="1" si="140"/>
        <v>#N/A</v>
      </c>
      <c r="AJ671" s="91" t="e">
        <f t="shared" ca="1" si="105"/>
        <v>#N/A</v>
      </c>
      <c r="AK671" s="91" t="e">
        <f t="shared" ca="1" si="104"/>
        <v>#N/A</v>
      </c>
    </row>
    <row r="672" spans="1:37" ht="25.5" customHeight="1" x14ac:dyDescent="0.25">
      <c r="A672" s="51">
        <f>'OSNOVNA PLAČA'!A666</f>
        <v>657</v>
      </c>
      <c r="B672" s="159" t="str">
        <f>IF(LEN('OSNOVNA PLAČA'!B666)&gt;0,'OSNOVNA PLAČA'!B666,"")</f>
        <v>A657</v>
      </c>
      <c r="C672" s="52">
        <f>IF(LEN(B672)&gt;0,'OSNOVNA PLAČA'!C666,"")</f>
        <v>0</v>
      </c>
      <c r="D672" s="54">
        <f>IF(LEN(B672)&gt;0,'OSNOVNA PLAČA'!D666,"")</f>
        <v>0</v>
      </c>
      <c r="E672" s="175">
        <f>IF(LEN(B672)&gt;0,SUM('OBRAČUNANA OSNOVNA PLAČA'!E666:J666),"")</f>
        <v>0</v>
      </c>
      <c r="F672" s="55"/>
      <c r="G672" s="55"/>
      <c r="H672" s="55"/>
      <c r="I672" s="55"/>
      <c r="J672" s="55"/>
      <c r="K672" s="176">
        <f t="shared" si="130"/>
        <v>0</v>
      </c>
      <c r="L672" s="120">
        <f t="shared" si="131"/>
        <v>0</v>
      </c>
      <c r="M672" s="120">
        <f t="shared" si="132"/>
        <v>0</v>
      </c>
      <c r="N672" s="120">
        <f t="shared" si="133"/>
        <v>0</v>
      </c>
      <c r="O672" s="120">
        <f t="shared" si="134"/>
        <v>0</v>
      </c>
      <c r="P672" s="177">
        <f t="shared" si="135"/>
        <v>0</v>
      </c>
      <c r="Q672" s="177">
        <f>IF(LEN(B672)&gt;0,2*'OSNOVNA PLAČA'!E666,"")</f>
        <v>0</v>
      </c>
      <c r="R672" s="178"/>
      <c r="AA672" s="157">
        <f>ROW()</f>
        <v>672</v>
      </c>
      <c r="AB672" s="91" t="e">
        <f t="shared" ca="1" si="117"/>
        <v>#N/A</v>
      </c>
      <c r="AC672" s="91" t="e">
        <f t="shared" ca="1" si="118"/>
        <v>#N/A</v>
      </c>
      <c r="AD672" s="92" t="e">
        <f t="shared" ca="1" si="136"/>
        <v>#N/A</v>
      </c>
      <c r="AE672" s="91" t="e">
        <f t="shared" ca="1" si="137"/>
        <v>#N/A</v>
      </c>
      <c r="AF672" s="92" t="e">
        <f t="shared" ca="1" si="138"/>
        <v>#N/A</v>
      </c>
      <c r="AG672" s="91" t="e">
        <f t="shared" ca="1" si="138"/>
        <v>#N/A</v>
      </c>
      <c r="AH672" s="91" t="e">
        <f t="shared" ca="1" si="139"/>
        <v>#N/A</v>
      </c>
      <c r="AI672" s="93" t="e">
        <f t="shared" ca="1" si="140"/>
        <v>#N/A</v>
      </c>
      <c r="AJ672" s="91" t="e">
        <f t="shared" ca="1" si="105"/>
        <v>#N/A</v>
      </c>
      <c r="AK672" s="91" t="e">
        <f t="shared" ca="1" si="104"/>
        <v>#N/A</v>
      </c>
    </row>
    <row r="673" spans="1:37" ht="25.5" customHeight="1" x14ac:dyDescent="0.25">
      <c r="A673" s="51">
        <f>'OSNOVNA PLAČA'!A667</f>
        <v>658</v>
      </c>
      <c r="B673" s="159" t="str">
        <f>IF(LEN('OSNOVNA PLAČA'!B667)&gt;0,'OSNOVNA PLAČA'!B667,"")</f>
        <v>A658</v>
      </c>
      <c r="C673" s="52">
        <f>IF(LEN(B673)&gt;0,'OSNOVNA PLAČA'!C667,"")</f>
        <v>0</v>
      </c>
      <c r="D673" s="54">
        <f>IF(LEN(B673)&gt;0,'OSNOVNA PLAČA'!D667,"")</f>
        <v>0</v>
      </c>
      <c r="E673" s="175">
        <f>IF(LEN(B673)&gt;0,SUM('OBRAČUNANA OSNOVNA PLAČA'!E667:J667),"")</f>
        <v>0</v>
      </c>
      <c r="F673" s="55"/>
      <c r="G673" s="55"/>
      <c r="H673" s="55"/>
      <c r="I673" s="55"/>
      <c r="J673" s="55"/>
      <c r="K673" s="176">
        <f t="shared" si="130"/>
        <v>0</v>
      </c>
      <c r="L673" s="120">
        <f t="shared" si="131"/>
        <v>0</v>
      </c>
      <c r="M673" s="120">
        <f t="shared" si="132"/>
        <v>0</v>
      </c>
      <c r="N673" s="120">
        <f t="shared" si="133"/>
        <v>0</v>
      </c>
      <c r="O673" s="120">
        <f t="shared" si="134"/>
        <v>0</v>
      </c>
      <c r="P673" s="177">
        <f t="shared" si="135"/>
        <v>0</v>
      </c>
      <c r="Q673" s="177">
        <f>IF(LEN(B673)&gt;0,2*'OSNOVNA PLAČA'!E667,"")</f>
        <v>0</v>
      </c>
      <c r="R673" s="178"/>
      <c r="AA673" s="157">
        <f>ROW()</f>
        <v>673</v>
      </c>
      <c r="AB673" s="91" t="e">
        <f t="shared" ca="1" si="117"/>
        <v>#N/A</v>
      </c>
      <c r="AC673" s="91" t="e">
        <f t="shared" ca="1" si="118"/>
        <v>#N/A</v>
      </c>
      <c r="AD673" s="92" t="e">
        <f t="shared" ca="1" si="136"/>
        <v>#N/A</v>
      </c>
      <c r="AE673" s="91" t="e">
        <f t="shared" ca="1" si="137"/>
        <v>#N/A</v>
      </c>
      <c r="AF673" s="92" t="e">
        <f t="shared" ca="1" si="138"/>
        <v>#N/A</v>
      </c>
      <c r="AG673" s="91" t="e">
        <f t="shared" ca="1" si="138"/>
        <v>#N/A</v>
      </c>
      <c r="AH673" s="91" t="e">
        <f t="shared" ca="1" si="139"/>
        <v>#N/A</v>
      </c>
      <c r="AI673" s="93" t="e">
        <f t="shared" ca="1" si="140"/>
        <v>#N/A</v>
      </c>
      <c r="AJ673" s="91" t="e">
        <f t="shared" ca="1" si="105"/>
        <v>#N/A</v>
      </c>
      <c r="AK673" s="91" t="e">
        <f t="shared" ca="1" si="104"/>
        <v>#N/A</v>
      </c>
    </row>
    <row r="674" spans="1:37" ht="25.5" customHeight="1" x14ac:dyDescent="0.25">
      <c r="A674" s="51">
        <f>'OSNOVNA PLAČA'!A668</f>
        <v>659</v>
      </c>
      <c r="B674" s="159" t="str">
        <f>IF(LEN('OSNOVNA PLAČA'!B668)&gt;0,'OSNOVNA PLAČA'!B668,"")</f>
        <v>A659</v>
      </c>
      <c r="C674" s="52">
        <f>IF(LEN(B674)&gt;0,'OSNOVNA PLAČA'!C668,"")</f>
        <v>0</v>
      </c>
      <c r="D674" s="54">
        <f>IF(LEN(B674)&gt;0,'OSNOVNA PLAČA'!D668,"")</f>
        <v>0</v>
      </c>
      <c r="E674" s="175">
        <f>IF(LEN(B674)&gt;0,SUM('OBRAČUNANA OSNOVNA PLAČA'!E668:J668),"")</f>
        <v>0</v>
      </c>
      <c r="F674" s="55"/>
      <c r="G674" s="55"/>
      <c r="H674" s="55"/>
      <c r="I674" s="55"/>
      <c r="J674" s="55"/>
      <c r="K674" s="176">
        <f t="shared" si="130"/>
        <v>0</v>
      </c>
      <c r="L674" s="120">
        <f t="shared" si="131"/>
        <v>0</v>
      </c>
      <c r="M674" s="120">
        <f t="shared" si="132"/>
        <v>0</v>
      </c>
      <c r="N674" s="120">
        <f t="shared" si="133"/>
        <v>0</v>
      </c>
      <c r="O674" s="120">
        <f t="shared" si="134"/>
        <v>0</v>
      </c>
      <c r="P674" s="177">
        <f t="shared" si="135"/>
        <v>0</v>
      </c>
      <c r="Q674" s="177">
        <f>IF(LEN(B674)&gt;0,2*'OSNOVNA PLAČA'!E668,"")</f>
        <v>0</v>
      </c>
      <c r="R674" s="178"/>
      <c r="AA674" s="157">
        <f>ROW()</f>
        <v>674</v>
      </c>
      <c r="AB674" s="91" t="e">
        <f t="shared" ca="1" si="117"/>
        <v>#N/A</v>
      </c>
      <c r="AC674" s="91" t="e">
        <f t="shared" ca="1" si="118"/>
        <v>#N/A</v>
      </c>
      <c r="AD674" s="92" t="e">
        <f t="shared" ca="1" si="136"/>
        <v>#N/A</v>
      </c>
      <c r="AE674" s="91" t="e">
        <f t="shared" ca="1" si="137"/>
        <v>#N/A</v>
      </c>
      <c r="AF674" s="92" t="e">
        <f t="shared" ca="1" si="138"/>
        <v>#N/A</v>
      </c>
      <c r="AG674" s="91" t="e">
        <f t="shared" ca="1" si="138"/>
        <v>#N/A</v>
      </c>
      <c r="AH674" s="91" t="e">
        <f t="shared" ca="1" si="139"/>
        <v>#N/A</v>
      </c>
      <c r="AI674" s="93" t="e">
        <f t="shared" ca="1" si="140"/>
        <v>#N/A</v>
      </c>
      <c r="AJ674" s="91" t="e">
        <f t="shared" ca="1" si="105"/>
        <v>#N/A</v>
      </c>
      <c r="AK674" s="91" t="e">
        <f t="shared" ca="1" si="104"/>
        <v>#N/A</v>
      </c>
    </row>
    <row r="675" spans="1:37" ht="25.5" customHeight="1" x14ac:dyDescent="0.25">
      <c r="A675" s="51">
        <f>'OSNOVNA PLAČA'!A669</f>
        <v>660</v>
      </c>
      <c r="B675" s="159" t="str">
        <f>IF(LEN('OSNOVNA PLAČA'!B669)&gt;0,'OSNOVNA PLAČA'!B669,"")</f>
        <v>A660</v>
      </c>
      <c r="C675" s="52">
        <f>IF(LEN(B675)&gt;0,'OSNOVNA PLAČA'!C669,"")</f>
        <v>0</v>
      </c>
      <c r="D675" s="54">
        <f>IF(LEN(B675)&gt;0,'OSNOVNA PLAČA'!D669,"")</f>
        <v>0</v>
      </c>
      <c r="E675" s="175">
        <f>IF(LEN(B675)&gt;0,SUM('OBRAČUNANA OSNOVNA PLAČA'!E669:J669),"")</f>
        <v>0</v>
      </c>
      <c r="F675" s="55"/>
      <c r="G675" s="55"/>
      <c r="H675" s="55"/>
      <c r="I675" s="55"/>
      <c r="J675" s="55"/>
      <c r="K675" s="176">
        <f t="shared" si="130"/>
        <v>0</v>
      </c>
      <c r="L675" s="120">
        <f t="shared" si="131"/>
        <v>0</v>
      </c>
      <c r="M675" s="120">
        <f t="shared" si="132"/>
        <v>0</v>
      </c>
      <c r="N675" s="120">
        <f t="shared" si="133"/>
        <v>0</v>
      </c>
      <c r="O675" s="120">
        <f t="shared" si="134"/>
        <v>0</v>
      </c>
      <c r="P675" s="177">
        <f t="shared" si="135"/>
        <v>0</v>
      </c>
      <c r="Q675" s="177">
        <f>IF(LEN(B675)&gt;0,2*'OSNOVNA PLAČA'!E669,"")</f>
        <v>0</v>
      </c>
      <c r="R675" s="178"/>
      <c r="AA675" s="157">
        <f>ROW()</f>
        <v>675</v>
      </c>
      <c r="AB675" s="91" t="e">
        <f t="shared" ca="1" si="117"/>
        <v>#N/A</v>
      </c>
      <c r="AC675" s="91" t="e">
        <f t="shared" ca="1" si="118"/>
        <v>#N/A</v>
      </c>
      <c r="AD675" s="92" t="e">
        <f t="shared" ca="1" si="136"/>
        <v>#N/A</v>
      </c>
      <c r="AE675" s="91" t="e">
        <f t="shared" ca="1" si="137"/>
        <v>#N/A</v>
      </c>
      <c r="AF675" s="92" t="e">
        <f t="shared" ca="1" si="138"/>
        <v>#N/A</v>
      </c>
      <c r="AG675" s="91" t="e">
        <f t="shared" ca="1" si="138"/>
        <v>#N/A</v>
      </c>
      <c r="AH675" s="91" t="e">
        <f t="shared" ca="1" si="139"/>
        <v>#N/A</v>
      </c>
      <c r="AI675" s="93" t="e">
        <f t="shared" ca="1" si="140"/>
        <v>#N/A</v>
      </c>
      <c r="AJ675" s="91" t="e">
        <f t="shared" ca="1" si="105"/>
        <v>#N/A</v>
      </c>
      <c r="AK675" s="91" t="e">
        <f t="shared" ca="1" si="104"/>
        <v>#N/A</v>
      </c>
    </row>
    <row r="676" spans="1:37" ht="25.5" customHeight="1" x14ac:dyDescent="0.25">
      <c r="A676" s="51">
        <f>'OSNOVNA PLAČA'!A670</f>
        <v>661</v>
      </c>
      <c r="B676" s="159" t="str">
        <f>IF(LEN('OSNOVNA PLAČA'!B670)&gt;0,'OSNOVNA PLAČA'!B670,"")</f>
        <v>A661</v>
      </c>
      <c r="C676" s="52">
        <f>IF(LEN(B676)&gt;0,'OSNOVNA PLAČA'!C670,"")</f>
        <v>0</v>
      </c>
      <c r="D676" s="54">
        <f>IF(LEN(B676)&gt;0,'OSNOVNA PLAČA'!D670,"")</f>
        <v>0</v>
      </c>
      <c r="E676" s="175">
        <f>IF(LEN(B676)&gt;0,SUM('OBRAČUNANA OSNOVNA PLAČA'!E670:J670),"")</f>
        <v>0</v>
      </c>
      <c r="F676" s="55"/>
      <c r="G676" s="55"/>
      <c r="H676" s="55"/>
      <c r="I676" s="55"/>
      <c r="J676" s="55"/>
      <c r="K676" s="176">
        <f t="shared" si="130"/>
        <v>0</v>
      </c>
      <c r="L676" s="120">
        <f t="shared" si="131"/>
        <v>0</v>
      </c>
      <c r="M676" s="120">
        <f t="shared" si="132"/>
        <v>0</v>
      </c>
      <c r="N676" s="120">
        <f t="shared" si="133"/>
        <v>0</v>
      </c>
      <c r="O676" s="120">
        <f t="shared" si="134"/>
        <v>0</v>
      </c>
      <c r="P676" s="177">
        <f t="shared" si="135"/>
        <v>0</v>
      </c>
      <c r="Q676" s="177">
        <f>IF(LEN(B676)&gt;0,2*'OSNOVNA PLAČA'!E670,"")</f>
        <v>0</v>
      </c>
      <c r="R676" s="178"/>
      <c r="AA676" s="157">
        <f>ROW()</f>
        <v>676</v>
      </c>
      <c r="AB676" s="91" t="e">
        <f t="shared" ca="1" si="117"/>
        <v>#N/A</v>
      </c>
      <c r="AC676" s="91" t="e">
        <f t="shared" ca="1" si="118"/>
        <v>#N/A</v>
      </c>
      <c r="AD676" s="92" t="e">
        <f t="shared" ca="1" si="136"/>
        <v>#N/A</v>
      </c>
      <c r="AE676" s="91" t="e">
        <f t="shared" ca="1" si="137"/>
        <v>#N/A</v>
      </c>
      <c r="AF676" s="92" t="e">
        <f t="shared" ca="1" si="138"/>
        <v>#N/A</v>
      </c>
      <c r="AG676" s="91" t="e">
        <f t="shared" ca="1" si="138"/>
        <v>#N/A</v>
      </c>
      <c r="AH676" s="91" t="e">
        <f t="shared" ca="1" si="139"/>
        <v>#N/A</v>
      </c>
      <c r="AI676" s="93" t="e">
        <f t="shared" ca="1" si="140"/>
        <v>#N/A</v>
      </c>
      <c r="AJ676" s="91" t="e">
        <f t="shared" ca="1" si="105"/>
        <v>#N/A</v>
      </c>
      <c r="AK676" s="91" t="e">
        <f t="shared" ca="1" si="104"/>
        <v>#N/A</v>
      </c>
    </row>
    <row r="677" spans="1:37" ht="25.5" customHeight="1" x14ac:dyDescent="0.25">
      <c r="A677" s="51">
        <f>'OSNOVNA PLAČA'!A671</f>
        <v>662</v>
      </c>
      <c r="B677" s="159" t="str">
        <f>IF(LEN('OSNOVNA PLAČA'!B671)&gt;0,'OSNOVNA PLAČA'!B671,"")</f>
        <v>A662</v>
      </c>
      <c r="C677" s="52">
        <f>IF(LEN(B677)&gt;0,'OSNOVNA PLAČA'!C671,"")</f>
        <v>0</v>
      </c>
      <c r="D677" s="54">
        <f>IF(LEN(B677)&gt;0,'OSNOVNA PLAČA'!D671,"")</f>
        <v>0</v>
      </c>
      <c r="E677" s="175">
        <f>IF(LEN(B677)&gt;0,SUM('OBRAČUNANA OSNOVNA PLAČA'!E671:J671),"")</f>
        <v>0</v>
      </c>
      <c r="F677" s="55"/>
      <c r="G677" s="55"/>
      <c r="H677" s="55"/>
      <c r="I677" s="55"/>
      <c r="J677" s="55"/>
      <c r="K677" s="176">
        <f t="shared" si="130"/>
        <v>0</v>
      </c>
      <c r="L677" s="120">
        <f t="shared" si="131"/>
        <v>0</v>
      </c>
      <c r="M677" s="120">
        <f t="shared" si="132"/>
        <v>0</v>
      </c>
      <c r="N677" s="120">
        <f t="shared" si="133"/>
        <v>0</v>
      </c>
      <c r="O677" s="120">
        <f t="shared" si="134"/>
        <v>0</v>
      </c>
      <c r="P677" s="177">
        <f t="shared" si="135"/>
        <v>0</v>
      </c>
      <c r="Q677" s="177">
        <f>IF(LEN(B677)&gt;0,2*'OSNOVNA PLAČA'!E671,"")</f>
        <v>0</v>
      </c>
      <c r="R677" s="178"/>
      <c r="AA677" s="157">
        <f>ROW()</f>
        <v>677</v>
      </c>
      <c r="AB677" s="91" t="e">
        <f t="shared" ca="1" si="117"/>
        <v>#N/A</v>
      </c>
      <c r="AC677" s="91" t="e">
        <f t="shared" ca="1" si="118"/>
        <v>#N/A</v>
      </c>
      <c r="AD677" s="92" t="e">
        <f t="shared" ca="1" si="136"/>
        <v>#N/A</v>
      </c>
      <c r="AE677" s="91" t="e">
        <f t="shared" ca="1" si="137"/>
        <v>#N/A</v>
      </c>
      <c r="AF677" s="92" t="e">
        <f t="shared" ca="1" si="138"/>
        <v>#N/A</v>
      </c>
      <c r="AG677" s="91" t="e">
        <f t="shared" ca="1" si="138"/>
        <v>#N/A</v>
      </c>
      <c r="AH677" s="91" t="e">
        <f t="shared" ca="1" si="139"/>
        <v>#N/A</v>
      </c>
      <c r="AI677" s="93" t="e">
        <f t="shared" ca="1" si="140"/>
        <v>#N/A</v>
      </c>
      <c r="AJ677" s="91" t="e">
        <f t="shared" ca="1" si="105"/>
        <v>#N/A</v>
      </c>
      <c r="AK677" s="91" t="e">
        <f t="shared" ca="1" si="104"/>
        <v>#N/A</v>
      </c>
    </row>
    <row r="678" spans="1:37" ht="25.5" customHeight="1" x14ac:dyDescent="0.25">
      <c r="A678" s="51">
        <f>'OSNOVNA PLAČA'!A672</f>
        <v>663</v>
      </c>
      <c r="B678" s="159" t="str">
        <f>IF(LEN('OSNOVNA PLAČA'!B672)&gt;0,'OSNOVNA PLAČA'!B672,"")</f>
        <v>A663</v>
      </c>
      <c r="C678" s="52">
        <f>IF(LEN(B678)&gt;0,'OSNOVNA PLAČA'!C672,"")</f>
        <v>0</v>
      </c>
      <c r="D678" s="54">
        <f>IF(LEN(B678)&gt;0,'OSNOVNA PLAČA'!D672,"")</f>
        <v>0</v>
      </c>
      <c r="E678" s="175">
        <f>IF(LEN(B678)&gt;0,SUM('OBRAČUNANA OSNOVNA PLAČA'!E672:J672),"")</f>
        <v>0</v>
      </c>
      <c r="F678" s="55"/>
      <c r="G678" s="55"/>
      <c r="H678" s="55"/>
      <c r="I678" s="55"/>
      <c r="J678" s="55"/>
      <c r="K678" s="176">
        <f t="shared" si="130"/>
        <v>0</v>
      </c>
      <c r="L678" s="120">
        <f t="shared" si="131"/>
        <v>0</v>
      </c>
      <c r="M678" s="120">
        <f t="shared" si="132"/>
        <v>0</v>
      </c>
      <c r="N678" s="120">
        <f t="shared" si="133"/>
        <v>0</v>
      </c>
      <c r="O678" s="120">
        <f t="shared" si="134"/>
        <v>0</v>
      </c>
      <c r="P678" s="177">
        <f t="shared" si="135"/>
        <v>0</v>
      </c>
      <c r="Q678" s="177">
        <f>IF(LEN(B678)&gt;0,2*'OSNOVNA PLAČA'!E672,"")</f>
        <v>0</v>
      </c>
      <c r="R678" s="178"/>
      <c r="AA678" s="157">
        <f>ROW()</f>
        <v>678</v>
      </c>
      <c r="AB678" s="91" t="e">
        <f t="shared" ca="1" si="117"/>
        <v>#N/A</v>
      </c>
      <c r="AC678" s="91" t="e">
        <f t="shared" ca="1" si="118"/>
        <v>#N/A</v>
      </c>
      <c r="AD678" s="92" t="e">
        <f t="shared" ca="1" si="136"/>
        <v>#N/A</v>
      </c>
      <c r="AE678" s="91" t="e">
        <f t="shared" ca="1" si="137"/>
        <v>#N/A</v>
      </c>
      <c r="AF678" s="92" t="e">
        <f t="shared" ca="1" si="138"/>
        <v>#N/A</v>
      </c>
      <c r="AG678" s="91" t="e">
        <f t="shared" ca="1" si="138"/>
        <v>#N/A</v>
      </c>
      <c r="AH678" s="91" t="e">
        <f t="shared" ca="1" si="139"/>
        <v>#N/A</v>
      </c>
      <c r="AI678" s="93" t="e">
        <f t="shared" ca="1" si="140"/>
        <v>#N/A</v>
      </c>
      <c r="AJ678" s="91" t="e">
        <f t="shared" ca="1" si="105"/>
        <v>#N/A</v>
      </c>
      <c r="AK678" s="91" t="e">
        <f t="shared" ca="1" si="104"/>
        <v>#N/A</v>
      </c>
    </row>
    <row r="679" spans="1:37" ht="25.5" customHeight="1" x14ac:dyDescent="0.25">
      <c r="A679" s="51">
        <f>'OSNOVNA PLAČA'!A673</f>
        <v>664</v>
      </c>
      <c r="B679" s="159" t="str">
        <f>IF(LEN('OSNOVNA PLAČA'!B673)&gt;0,'OSNOVNA PLAČA'!B673,"")</f>
        <v>A664</v>
      </c>
      <c r="C679" s="52">
        <f>IF(LEN(B679)&gt;0,'OSNOVNA PLAČA'!C673,"")</f>
        <v>0</v>
      </c>
      <c r="D679" s="54">
        <f>IF(LEN(B679)&gt;0,'OSNOVNA PLAČA'!D673,"")</f>
        <v>0</v>
      </c>
      <c r="E679" s="175">
        <f>IF(LEN(B679)&gt;0,SUM('OBRAČUNANA OSNOVNA PLAČA'!E673:J673),"")</f>
        <v>0</v>
      </c>
      <c r="F679" s="55"/>
      <c r="G679" s="55"/>
      <c r="H679" s="55"/>
      <c r="I679" s="55"/>
      <c r="J679" s="55"/>
      <c r="K679" s="176">
        <f t="shared" si="130"/>
        <v>0</v>
      </c>
      <c r="L679" s="120">
        <f t="shared" si="131"/>
        <v>0</v>
      </c>
      <c r="M679" s="120">
        <f t="shared" si="132"/>
        <v>0</v>
      </c>
      <c r="N679" s="120">
        <f t="shared" si="133"/>
        <v>0</v>
      </c>
      <c r="O679" s="120">
        <f t="shared" si="134"/>
        <v>0</v>
      </c>
      <c r="P679" s="177">
        <f t="shared" si="135"/>
        <v>0</v>
      </c>
      <c r="Q679" s="177">
        <f>IF(LEN(B679)&gt;0,2*'OSNOVNA PLAČA'!E673,"")</f>
        <v>0</v>
      </c>
      <c r="R679" s="178"/>
      <c r="AA679" s="157">
        <f>ROW()</f>
        <v>679</v>
      </c>
      <c r="AB679" s="91" t="e">
        <f t="shared" ca="1" si="117"/>
        <v>#N/A</v>
      </c>
      <c r="AC679" s="91" t="e">
        <f t="shared" ca="1" si="118"/>
        <v>#N/A</v>
      </c>
      <c r="AD679" s="92" t="e">
        <f t="shared" ca="1" si="136"/>
        <v>#N/A</v>
      </c>
      <c r="AE679" s="91" t="e">
        <f t="shared" ca="1" si="137"/>
        <v>#N/A</v>
      </c>
      <c r="AF679" s="92" t="e">
        <f t="shared" ca="1" si="138"/>
        <v>#N/A</v>
      </c>
      <c r="AG679" s="91" t="e">
        <f t="shared" ca="1" si="138"/>
        <v>#N/A</v>
      </c>
      <c r="AH679" s="91" t="e">
        <f t="shared" ca="1" si="139"/>
        <v>#N/A</v>
      </c>
      <c r="AI679" s="93" t="e">
        <f t="shared" ca="1" si="140"/>
        <v>#N/A</v>
      </c>
      <c r="AJ679" s="91" t="e">
        <f t="shared" ca="1" si="105"/>
        <v>#N/A</v>
      </c>
      <c r="AK679" s="91" t="e">
        <f t="shared" ca="1" si="104"/>
        <v>#N/A</v>
      </c>
    </row>
    <row r="680" spans="1:37" ht="25.5" customHeight="1" x14ac:dyDescent="0.25">
      <c r="A680" s="51">
        <f>'OSNOVNA PLAČA'!A674</f>
        <v>665</v>
      </c>
      <c r="B680" s="159" t="str">
        <f>IF(LEN('OSNOVNA PLAČA'!B674)&gt;0,'OSNOVNA PLAČA'!B674,"")</f>
        <v>A665</v>
      </c>
      <c r="C680" s="52">
        <f>IF(LEN(B680)&gt;0,'OSNOVNA PLAČA'!C674,"")</f>
        <v>0</v>
      </c>
      <c r="D680" s="54">
        <f>IF(LEN(B680)&gt;0,'OSNOVNA PLAČA'!D674,"")</f>
        <v>0</v>
      </c>
      <c r="E680" s="175">
        <f>IF(LEN(B680)&gt;0,SUM('OBRAČUNANA OSNOVNA PLAČA'!E674:J674),"")</f>
        <v>0</v>
      </c>
      <c r="F680" s="55"/>
      <c r="G680" s="55"/>
      <c r="H680" s="55"/>
      <c r="I680" s="55"/>
      <c r="J680" s="55"/>
      <c r="K680" s="176">
        <f t="shared" si="130"/>
        <v>0</v>
      </c>
      <c r="L680" s="120">
        <f t="shared" si="131"/>
        <v>0</v>
      </c>
      <c r="M680" s="120">
        <f t="shared" si="132"/>
        <v>0</v>
      </c>
      <c r="N680" s="120">
        <f t="shared" si="133"/>
        <v>0</v>
      </c>
      <c r="O680" s="120">
        <f t="shared" si="134"/>
        <v>0</v>
      </c>
      <c r="P680" s="177">
        <f t="shared" si="135"/>
        <v>0</v>
      </c>
      <c r="Q680" s="177">
        <f>IF(LEN(B680)&gt;0,2*'OSNOVNA PLAČA'!E674,"")</f>
        <v>0</v>
      </c>
      <c r="R680" s="178"/>
      <c r="AA680" s="157">
        <f>ROW()</f>
        <v>680</v>
      </c>
      <c r="AB680" s="91" t="e">
        <f t="shared" ca="1" si="117"/>
        <v>#N/A</v>
      </c>
      <c r="AC680" s="91" t="e">
        <f t="shared" ca="1" si="118"/>
        <v>#N/A</v>
      </c>
      <c r="AD680" s="92" t="e">
        <f t="shared" ca="1" si="136"/>
        <v>#N/A</v>
      </c>
      <c r="AE680" s="91" t="e">
        <f t="shared" ca="1" si="137"/>
        <v>#N/A</v>
      </c>
      <c r="AF680" s="92" t="e">
        <f t="shared" ca="1" si="138"/>
        <v>#N/A</v>
      </c>
      <c r="AG680" s="91" t="e">
        <f t="shared" ca="1" si="138"/>
        <v>#N/A</v>
      </c>
      <c r="AH680" s="91" t="e">
        <f t="shared" ca="1" si="139"/>
        <v>#N/A</v>
      </c>
      <c r="AI680" s="93" t="e">
        <f t="shared" ca="1" si="140"/>
        <v>#N/A</v>
      </c>
      <c r="AJ680" s="91" t="e">
        <f t="shared" ca="1" si="105"/>
        <v>#N/A</v>
      </c>
      <c r="AK680" s="91" t="e">
        <f t="shared" ca="1" si="104"/>
        <v>#N/A</v>
      </c>
    </row>
    <row r="681" spans="1:37" ht="25.5" customHeight="1" x14ac:dyDescent="0.25">
      <c r="A681" s="51">
        <f>'OSNOVNA PLAČA'!A675</f>
        <v>666</v>
      </c>
      <c r="B681" s="159" t="str">
        <f>IF(LEN('OSNOVNA PLAČA'!B675)&gt;0,'OSNOVNA PLAČA'!B675,"")</f>
        <v>A666</v>
      </c>
      <c r="C681" s="52">
        <f>IF(LEN(B681)&gt;0,'OSNOVNA PLAČA'!C675,"")</f>
        <v>0</v>
      </c>
      <c r="D681" s="54">
        <f>IF(LEN(B681)&gt;0,'OSNOVNA PLAČA'!D675,"")</f>
        <v>0</v>
      </c>
      <c r="E681" s="175">
        <f>IF(LEN(B681)&gt;0,SUM('OBRAČUNANA OSNOVNA PLAČA'!E675:J675),"")</f>
        <v>0</v>
      </c>
      <c r="F681" s="55"/>
      <c r="G681" s="55"/>
      <c r="H681" s="55"/>
      <c r="I681" s="55"/>
      <c r="J681" s="55"/>
      <c r="K681" s="176">
        <f t="shared" si="130"/>
        <v>0</v>
      </c>
      <c r="L681" s="120">
        <f t="shared" si="131"/>
        <v>0</v>
      </c>
      <c r="M681" s="120">
        <f t="shared" si="132"/>
        <v>0</v>
      </c>
      <c r="N681" s="120">
        <f t="shared" si="133"/>
        <v>0</v>
      </c>
      <c r="O681" s="120">
        <f t="shared" si="134"/>
        <v>0</v>
      </c>
      <c r="P681" s="177">
        <f t="shared" si="135"/>
        <v>0</v>
      </c>
      <c r="Q681" s="177">
        <f>IF(LEN(B681)&gt;0,2*'OSNOVNA PLAČA'!E675,"")</f>
        <v>0</v>
      </c>
      <c r="R681" s="178"/>
      <c r="AA681" s="157">
        <f>ROW()</f>
        <v>681</v>
      </c>
      <c r="AB681" s="91" t="e">
        <f t="shared" ca="1" si="117"/>
        <v>#N/A</v>
      </c>
      <c r="AC681" s="91" t="e">
        <f t="shared" ca="1" si="118"/>
        <v>#N/A</v>
      </c>
      <c r="AD681" s="92" t="e">
        <f t="shared" ca="1" si="136"/>
        <v>#N/A</v>
      </c>
      <c r="AE681" s="91" t="e">
        <f t="shared" ca="1" si="137"/>
        <v>#N/A</v>
      </c>
      <c r="AF681" s="92" t="e">
        <f t="shared" ca="1" si="138"/>
        <v>#N/A</v>
      </c>
      <c r="AG681" s="91" t="e">
        <f t="shared" ca="1" si="138"/>
        <v>#N/A</v>
      </c>
      <c r="AH681" s="91" t="e">
        <f t="shared" ca="1" si="139"/>
        <v>#N/A</v>
      </c>
      <c r="AI681" s="93" t="e">
        <f t="shared" ca="1" si="140"/>
        <v>#N/A</v>
      </c>
      <c r="AJ681" s="91" t="e">
        <f t="shared" ca="1" si="105"/>
        <v>#N/A</v>
      </c>
      <c r="AK681" s="91" t="e">
        <f t="shared" ca="1" si="104"/>
        <v>#N/A</v>
      </c>
    </row>
    <row r="682" spans="1:37" ht="25.5" customHeight="1" x14ac:dyDescent="0.25">
      <c r="A682" s="51">
        <f>'OSNOVNA PLAČA'!A676</f>
        <v>667</v>
      </c>
      <c r="B682" s="159" t="str">
        <f>IF(LEN('OSNOVNA PLAČA'!B676)&gt;0,'OSNOVNA PLAČA'!B676,"")</f>
        <v>A667</v>
      </c>
      <c r="C682" s="52">
        <f>IF(LEN(B682)&gt;0,'OSNOVNA PLAČA'!C676,"")</f>
        <v>0</v>
      </c>
      <c r="D682" s="54">
        <f>IF(LEN(B682)&gt;0,'OSNOVNA PLAČA'!D676,"")</f>
        <v>0</v>
      </c>
      <c r="E682" s="175">
        <f>IF(LEN(B682)&gt;0,SUM('OBRAČUNANA OSNOVNA PLAČA'!E676:J676),"")</f>
        <v>0</v>
      </c>
      <c r="F682" s="55"/>
      <c r="G682" s="55"/>
      <c r="H682" s="55"/>
      <c r="I682" s="55"/>
      <c r="J682" s="55"/>
      <c r="K682" s="176">
        <f t="shared" si="130"/>
        <v>0</v>
      </c>
      <c r="L682" s="120">
        <f t="shared" si="131"/>
        <v>0</v>
      </c>
      <c r="M682" s="120">
        <f t="shared" si="132"/>
        <v>0</v>
      </c>
      <c r="N682" s="120">
        <f t="shared" si="133"/>
        <v>0</v>
      </c>
      <c r="O682" s="120">
        <f t="shared" si="134"/>
        <v>0</v>
      </c>
      <c r="P682" s="177">
        <f t="shared" si="135"/>
        <v>0</v>
      </c>
      <c r="Q682" s="177">
        <f>IF(LEN(B682)&gt;0,2*'OSNOVNA PLAČA'!E676,"")</f>
        <v>0</v>
      </c>
      <c r="R682" s="178"/>
      <c r="AA682" s="157">
        <f>ROW()</f>
        <v>682</v>
      </c>
      <c r="AB682" s="91" t="e">
        <f t="shared" ca="1" si="117"/>
        <v>#N/A</v>
      </c>
      <c r="AC682" s="91" t="e">
        <f t="shared" ca="1" si="118"/>
        <v>#N/A</v>
      </c>
      <c r="AD682" s="92" t="e">
        <f t="shared" ca="1" si="136"/>
        <v>#N/A</v>
      </c>
      <c r="AE682" s="91" t="e">
        <f t="shared" ca="1" si="137"/>
        <v>#N/A</v>
      </c>
      <c r="AF682" s="92" t="e">
        <f t="shared" ca="1" si="138"/>
        <v>#N/A</v>
      </c>
      <c r="AG682" s="91" t="e">
        <f t="shared" ca="1" si="138"/>
        <v>#N/A</v>
      </c>
      <c r="AH682" s="91" t="e">
        <f t="shared" ca="1" si="139"/>
        <v>#N/A</v>
      </c>
      <c r="AI682" s="93" t="e">
        <f t="shared" ca="1" si="140"/>
        <v>#N/A</v>
      </c>
      <c r="AJ682" s="91" t="e">
        <f t="shared" ca="1" si="105"/>
        <v>#N/A</v>
      </c>
      <c r="AK682" s="91" t="e">
        <f t="shared" ca="1" si="104"/>
        <v>#N/A</v>
      </c>
    </row>
    <row r="683" spans="1:37" ht="25.5" customHeight="1" x14ac:dyDescent="0.25">
      <c r="A683" s="51">
        <f>'OSNOVNA PLAČA'!A677</f>
        <v>668</v>
      </c>
      <c r="B683" s="159" t="str">
        <f>IF(LEN('OSNOVNA PLAČA'!B677)&gt;0,'OSNOVNA PLAČA'!B677,"")</f>
        <v>A668</v>
      </c>
      <c r="C683" s="52">
        <f>IF(LEN(B683)&gt;0,'OSNOVNA PLAČA'!C677,"")</f>
        <v>0</v>
      </c>
      <c r="D683" s="54">
        <f>IF(LEN(B683)&gt;0,'OSNOVNA PLAČA'!D677,"")</f>
        <v>0</v>
      </c>
      <c r="E683" s="175">
        <f>IF(LEN(B683)&gt;0,SUM('OBRAČUNANA OSNOVNA PLAČA'!E677:J677),"")</f>
        <v>0</v>
      </c>
      <c r="F683" s="55"/>
      <c r="G683" s="55"/>
      <c r="H683" s="55"/>
      <c r="I683" s="55"/>
      <c r="J683" s="55"/>
      <c r="K683" s="176">
        <f t="shared" si="130"/>
        <v>0</v>
      </c>
      <c r="L683" s="120">
        <f t="shared" si="131"/>
        <v>0</v>
      </c>
      <c r="M683" s="120">
        <f t="shared" si="132"/>
        <v>0</v>
      </c>
      <c r="N683" s="120">
        <f t="shared" si="133"/>
        <v>0</v>
      </c>
      <c r="O683" s="120">
        <f t="shared" si="134"/>
        <v>0</v>
      </c>
      <c r="P683" s="177">
        <f t="shared" si="135"/>
        <v>0</v>
      </c>
      <c r="Q683" s="177">
        <f>IF(LEN(B683)&gt;0,2*'OSNOVNA PLAČA'!E677,"")</f>
        <v>0</v>
      </c>
      <c r="R683" s="178"/>
      <c r="AA683" s="157">
        <f>ROW()</f>
        <v>683</v>
      </c>
      <c r="AB683" s="91" t="e">
        <f t="shared" ca="1" si="117"/>
        <v>#N/A</v>
      </c>
      <c r="AC683" s="91" t="e">
        <f t="shared" ca="1" si="118"/>
        <v>#N/A</v>
      </c>
      <c r="AD683" s="92" t="e">
        <f t="shared" ca="1" si="136"/>
        <v>#N/A</v>
      </c>
      <c r="AE683" s="91" t="e">
        <f t="shared" ca="1" si="137"/>
        <v>#N/A</v>
      </c>
      <c r="AF683" s="92" t="e">
        <f t="shared" ca="1" si="138"/>
        <v>#N/A</v>
      </c>
      <c r="AG683" s="91" t="e">
        <f t="shared" ca="1" si="138"/>
        <v>#N/A</v>
      </c>
      <c r="AH683" s="91" t="e">
        <f t="shared" ca="1" si="139"/>
        <v>#N/A</v>
      </c>
      <c r="AI683" s="93" t="e">
        <f t="shared" ca="1" si="140"/>
        <v>#N/A</v>
      </c>
      <c r="AJ683" s="91" t="e">
        <f t="shared" ca="1" si="105"/>
        <v>#N/A</v>
      </c>
      <c r="AK683" s="91" t="e">
        <f t="shared" ca="1" si="104"/>
        <v>#N/A</v>
      </c>
    </row>
    <row r="684" spans="1:37" ht="25.5" customHeight="1" x14ac:dyDescent="0.25">
      <c r="A684" s="51">
        <f>'OSNOVNA PLAČA'!A678</f>
        <v>669</v>
      </c>
      <c r="B684" s="159" t="str">
        <f>IF(LEN('OSNOVNA PLAČA'!B678)&gt;0,'OSNOVNA PLAČA'!B678,"")</f>
        <v>A669</v>
      </c>
      <c r="C684" s="52">
        <f>IF(LEN(B684)&gt;0,'OSNOVNA PLAČA'!C678,"")</f>
        <v>0</v>
      </c>
      <c r="D684" s="54">
        <f>IF(LEN(B684)&gt;0,'OSNOVNA PLAČA'!D678,"")</f>
        <v>0</v>
      </c>
      <c r="E684" s="175">
        <f>IF(LEN(B684)&gt;0,SUM('OBRAČUNANA OSNOVNA PLAČA'!E678:J678),"")</f>
        <v>0</v>
      </c>
      <c r="F684" s="55"/>
      <c r="G684" s="55"/>
      <c r="H684" s="55"/>
      <c r="I684" s="55"/>
      <c r="J684" s="55"/>
      <c r="K684" s="176">
        <f t="shared" si="130"/>
        <v>0</v>
      </c>
      <c r="L684" s="120">
        <f t="shared" si="131"/>
        <v>0</v>
      </c>
      <c r="M684" s="120">
        <f t="shared" si="132"/>
        <v>0</v>
      </c>
      <c r="N684" s="120">
        <f t="shared" si="133"/>
        <v>0</v>
      </c>
      <c r="O684" s="120">
        <f t="shared" si="134"/>
        <v>0</v>
      </c>
      <c r="P684" s="177">
        <f t="shared" si="135"/>
        <v>0</v>
      </c>
      <c r="Q684" s="177">
        <f>IF(LEN(B684)&gt;0,2*'OSNOVNA PLAČA'!E678,"")</f>
        <v>0</v>
      </c>
      <c r="R684" s="178"/>
      <c r="AA684" s="157">
        <f>ROW()</f>
        <v>684</v>
      </c>
      <c r="AB684" s="91" t="e">
        <f t="shared" ca="1" si="117"/>
        <v>#N/A</v>
      </c>
      <c r="AC684" s="91" t="e">
        <f t="shared" ca="1" si="118"/>
        <v>#N/A</v>
      </c>
      <c r="AD684" s="92" t="e">
        <f t="shared" ca="1" si="136"/>
        <v>#N/A</v>
      </c>
      <c r="AE684" s="91" t="e">
        <f t="shared" ca="1" si="137"/>
        <v>#N/A</v>
      </c>
      <c r="AF684" s="92" t="e">
        <f t="shared" ca="1" si="138"/>
        <v>#N/A</v>
      </c>
      <c r="AG684" s="91" t="e">
        <f t="shared" ca="1" si="138"/>
        <v>#N/A</v>
      </c>
      <c r="AH684" s="91" t="e">
        <f t="shared" ca="1" si="139"/>
        <v>#N/A</v>
      </c>
      <c r="AI684" s="93" t="e">
        <f t="shared" ca="1" si="140"/>
        <v>#N/A</v>
      </c>
      <c r="AJ684" s="91" t="e">
        <f t="shared" ca="1" si="105"/>
        <v>#N/A</v>
      </c>
      <c r="AK684" s="91" t="e">
        <f t="shared" ca="1" si="104"/>
        <v>#N/A</v>
      </c>
    </row>
    <row r="685" spans="1:37" ht="25.5" customHeight="1" x14ac:dyDescent="0.25">
      <c r="A685" s="51">
        <f>'OSNOVNA PLAČA'!A679</f>
        <v>670</v>
      </c>
      <c r="B685" s="159" t="str">
        <f>IF(LEN('OSNOVNA PLAČA'!B679)&gt;0,'OSNOVNA PLAČA'!B679,"")</f>
        <v>A670</v>
      </c>
      <c r="C685" s="52">
        <f>IF(LEN(B685)&gt;0,'OSNOVNA PLAČA'!C679,"")</f>
        <v>0</v>
      </c>
      <c r="D685" s="54">
        <f>IF(LEN(B685)&gt;0,'OSNOVNA PLAČA'!D679,"")</f>
        <v>0</v>
      </c>
      <c r="E685" s="175">
        <f>IF(LEN(B685)&gt;0,SUM('OBRAČUNANA OSNOVNA PLAČA'!E679:J679),"")</f>
        <v>0</v>
      </c>
      <c r="F685" s="55"/>
      <c r="G685" s="55"/>
      <c r="H685" s="55"/>
      <c r="I685" s="55"/>
      <c r="J685" s="55"/>
      <c r="K685" s="176">
        <f t="shared" si="130"/>
        <v>0</v>
      </c>
      <c r="L685" s="120">
        <f t="shared" si="131"/>
        <v>0</v>
      </c>
      <c r="M685" s="120">
        <f t="shared" si="132"/>
        <v>0</v>
      </c>
      <c r="N685" s="120">
        <f t="shared" si="133"/>
        <v>0</v>
      </c>
      <c r="O685" s="120">
        <f t="shared" si="134"/>
        <v>0</v>
      </c>
      <c r="P685" s="177">
        <f t="shared" si="135"/>
        <v>0</v>
      </c>
      <c r="Q685" s="177">
        <f>IF(LEN(B685)&gt;0,2*'OSNOVNA PLAČA'!E679,"")</f>
        <v>0</v>
      </c>
      <c r="R685" s="178"/>
      <c r="AA685" s="157">
        <f>ROW()</f>
        <v>685</v>
      </c>
      <c r="AB685" s="91" t="e">
        <f t="shared" ca="1" si="117"/>
        <v>#N/A</v>
      </c>
      <c r="AC685" s="91" t="e">
        <f t="shared" ca="1" si="118"/>
        <v>#N/A</v>
      </c>
      <c r="AD685" s="92" t="e">
        <f t="shared" ca="1" si="136"/>
        <v>#N/A</v>
      </c>
      <c r="AE685" s="91" t="e">
        <f t="shared" ca="1" si="137"/>
        <v>#N/A</v>
      </c>
      <c r="AF685" s="92" t="e">
        <f t="shared" ca="1" si="138"/>
        <v>#N/A</v>
      </c>
      <c r="AG685" s="91" t="e">
        <f t="shared" ca="1" si="138"/>
        <v>#N/A</v>
      </c>
      <c r="AH685" s="91" t="e">
        <f t="shared" ca="1" si="139"/>
        <v>#N/A</v>
      </c>
      <c r="AI685" s="93" t="e">
        <f t="shared" ca="1" si="140"/>
        <v>#N/A</v>
      </c>
      <c r="AJ685" s="91" t="e">
        <f t="shared" ca="1" si="105"/>
        <v>#N/A</v>
      </c>
      <c r="AK685" s="91" t="e">
        <f t="shared" ca="1" si="104"/>
        <v>#N/A</v>
      </c>
    </row>
    <row r="686" spans="1:37" ht="25.5" customHeight="1" x14ac:dyDescent="0.25">
      <c r="A686" s="51">
        <f>'OSNOVNA PLAČA'!A680</f>
        <v>671</v>
      </c>
      <c r="B686" s="159" t="str">
        <f>IF(LEN('OSNOVNA PLAČA'!B680)&gt;0,'OSNOVNA PLAČA'!B680,"")</f>
        <v>A671</v>
      </c>
      <c r="C686" s="52">
        <f>IF(LEN(B686)&gt;0,'OSNOVNA PLAČA'!C680,"")</f>
        <v>0</v>
      </c>
      <c r="D686" s="54">
        <f>IF(LEN(B686)&gt;0,'OSNOVNA PLAČA'!D680,"")</f>
        <v>0</v>
      </c>
      <c r="E686" s="175">
        <f>IF(LEN(B686)&gt;0,SUM('OBRAČUNANA OSNOVNA PLAČA'!E680:J680),"")</f>
        <v>0</v>
      </c>
      <c r="F686" s="55"/>
      <c r="G686" s="55"/>
      <c r="H686" s="55"/>
      <c r="I686" s="55"/>
      <c r="J686" s="55"/>
      <c r="K686" s="176">
        <f t="shared" si="130"/>
        <v>0</v>
      </c>
      <c r="L686" s="120">
        <f t="shared" si="131"/>
        <v>0</v>
      </c>
      <c r="M686" s="120">
        <f t="shared" si="132"/>
        <v>0</v>
      </c>
      <c r="N686" s="120">
        <f t="shared" si="133"/>
        <v>0</v>
      </c>
      <c r="O686" s="120">
        <f t="shared" si="134"/>
        <v>0</v>
      </c>
      <c r="P686" s="177">
        <f t="shared" si="135"/>
        <v>0</v>
      </c>
      <c r="Q686" s="177">
        <f>IF(LEN(B686)&gt;0,2*'OSNOVNA PLAČA'!E680,"")</f>
        <v>0</v>
      </c>
      <c r="R686" s="178"/>
      <c r="AA686" s="157">
        <f>ROW()</f>
        <v>686</v>
      </c>
      <c r="AB686" s="91" t="e">
        <f t="shared" ca="1" si="117"/>
        <v>#N/A</v>
      </c>
      <c r="AC686" s="91" t="e">
        <f t="shared" ca="1" si="118"/>
        <v>#N/A</v>
      </c>
      <c r="AD686" s="92" t="e">
        <f t="shared" ca="1" si="136"/>
        <v>#N/A</v>
      </c>
      <c r="AE686" s="91" t="e">
        <f t="shared" ca="1" si="137"/>
        <v>#N/A</v>
      </c>
      <c r="AF686" s="92" t="e">
        <f t="shared" ca="1" si="138"/>
        <v>#N/A</v>
      </c>
      <c r="AG686" s="91" t="e">
        <f t="shared" ca="1" si="138"/>
        <v>#N/A</v>
      </c>
      <c r="AH686" s="91" t="e">
        <f t="shared" ca="1" si="139"/>
        <v>#N/A</v>
      </c>
      <c r="AI686" s="93" t="e">
        <f t="shared" ca="1" si="140"/>
        <v>#N/A</v>
      </c>
      <c r="AJ686" s="91" t="e">
        <f t="shared" ca="1" si="105"/>
        <v>#N/A</v>
      </c>
      <c r="AK686" s="91" t="e">
        <f t="shared" ca="1" si="104"/>
        <v>#N/A</v>
      </c>
    </row>
    <row r="687" spans="1:37" ht="25.5" customHeight="1" x14ac:dyDescent="0.25">
      <c r="A687" s="51">
        <f>'OSNOVNA PLAČA'!A681</f>
        <v>672</v>
      </c>
      <c r="B687" s="159" t="str">
        <f>IF(LEN('OSNOVNA PLAČA'!B681)&gt;0,'OSNOVNA PLAČA'!B681,"")</f>
        <v>A672</v>
      </c>
      <c r="C687" s="52">
        <f>IF(LEN(B687)&gt;0,'OSNOVNA PLAČA'!C681,"")</f>
        <v>0</v>
      </c>
      <c r="D687" s="54">
        <f>IF(LEN(B687)&gt;0,'OSNOVNA PLAČA'!D681,"")</f>
        <v>0</v>
      </c>
      <c r="E687" s="175">
        <f>IF(LEN(B687)&gt;0,SUM('OBRAČUNANA OSNOVNA PLAČA'!E681:J681),"")</f>
        <v>0</v>
      </c>
      <c r="F687" s="55"/>
      <c r="G687" s="55"/>
      <c r="H687" s="55"/>
      <c r="I687" s="55"/>
      <c r="J687" s="55"/>
      <c r="K687" s="176">
        <f t="shared" si="130"/>
        <v>0</v>
      </c>
      <c r="L687" s="120">
        <f t="shared" si="131"/>
        <v>0</v>
      </c>
      <c r="M687" s="120">
        <f t="shared" si="132"/>
        <v>0</v>
      </c>
      <c r="N687" s="120">
        <f t="shared" si="133"/>
        <v>0</v>
      </c>
      <c r="O687" s="120">
        <f t="shared" si="134"/>
        <v>0</v>
      </c>
      <c r="P687" s="177">
        <f t="shared" si="135"/>
        <v>0</v>
      </c>
      <c r="Q687" s="177">
        <f>IF(LEN(B687)&gt;0,2*'OSNOVNA PLAČA'!E681,"")</f>
        <v>0</v>
      </c>
      <c r="R687" s="178"/>
      <c r="AA687" s="157">
        <f>ROW()</f>
        <v>687</v>
      </c>
      <c r="AB687" s="91" t="e">
        <f t="shared" ca="1" si="117"/>
        <v>#N/A</v>
      </c>
      <c r="AC687" s="91" t="e">
        <f t="shared" ca="1" si="118"/>
        <v>#N/A</v>
      </c>
      <c r="AD687" s="92" t="e">
        <f t="shared" ca="1" si="136"/>
        <v>#N/A</v>
      </c>
      <c r="AE687" s="91" t="e">
        <f t="shared" ca="1" si="137"/>
        <v>#N/A</v>
      </c>
      <c r="AF687" s="92" t="e">
        <f t="shared" ca="1" si="138"/>
        <v>#N/A</v>
      </c>
      <c r="AG687" s="91" t="e">
        <f t="shared" ca="1" si="138"/>
        <v>#N/A</v>
      </c>
      <c r="AH687" s="91" t="e">
        <f t="shared" ca="1" si="139"/>
        <v>#N/A</v>
      </c>
      <c r="AI687" s="93" t="e">
        <f t="shared" ca="1" si="140"/>
        <v>#N/A</v>
      </c>
      <c r="AJ687" s="91" t="e">
        <f t="shared" ca="1" si="105"/>
        <v>#N/A</v>
      </c>
      <c r="AK687" s="91" t="e">
        <f t="shared" ca="1" si="104"/>
        <v>#N/A</v>
      </c>
    </row>
    <row r="688" spans="1:37" ht="25.5" customHeight="1" x14ac:dyDescent="0.25">
      <c r="A688" s="51">
        <f>'OSNOVNA PLAČA'!A682</f>
        <v>673</v>
      </c>
      <c r="B688" s="159" t="str">
        <f>IF(LEN('OSNOVNA PLAČA'!B682)&gt;0,'OSNOVNA PLAČA'!B682,"")</f>
        <v>A673</v>
      </c>
      <c r="C688" s="52">
        <f>IF(LEN(B688)&gt;0,'OSNOVNA PLAČA'!C682,"")</f>
        <v>0</v>
      </c>
      <c r="D688" s="54">
        <f>IF(LEN(B688)&gt;0,'OSNOVNA PLAČA'!D682,"")</f>
        <v>0</v>
      </c>
      <c r="E688" s="175">
        <f>IF(LEN(B688)&gt;0,SUM('OBRAČUNANA OSNOVNA PLAČA'!E682:J682),"")</f>
        <v>0</v>
      </c>
      <c r="F688" s="55"/>
      <c r="G688" s="55"/>
      <c r="H688" s="55"/>
      <c r="I688" s="55"/>
      <c r="J688" s="55"/>
      <c r="K688" s="176">
        <f t="shared" si="130"/>
        <v>0</v>
      </c>
      <c r="L688" s="120">
        <f t="shared" si="131"/>
        <v>0</v>
      </c>
      <c r="M688" s="120">
        <f t="shared" si="132"/>
        <v>0</v>
      </c>
      <c r="N688" s="120">
        <f t="shared" si="133"/>
        <v>0</v>
      </c>
      <c r="O688" s="120">
        <f t="shared" si="134"/>
        <v>0</v>
      </c>
      <c r="P688" s="177">
        <f t="shared" si="135"/>
        <v>0</v>
      </c>
      <c r="Q688" s="177">
        <f>IF(LEN(B688)&gt;0,2*'OSNOVNA PLAČA'!E682,"")</f>
        <v>0</v>
      </c>
      <c r="R688" s="178"/>
      <c r="AA688" s="157">
        <f>ROW()</f>
        <v>688</v>
      </c>
      <c r="AB688" s="91" t="e">
        <f t="shared" ca="1" si="117"/>
        <v>#N/A</v>
      </c>
      <c r="AC688" s="91" t="e">
        <f t="shared" ca="1" si="118"/>
        <v>#N/A</v>
      </c>
      <c r="AD688" s="92" t="e">
        <f t="shared" ca="1" si="136"/>
        <v>#N/A</v>
      </c>
      <c r="AE688" s="91" t="e">
        <f t="shared" ca="1" si="137"/>
        <v>#N/A</v>
      </c>
      <c r="AF688" s="92" t="e">
        <f t="shared" ca="1" si="138"/>
        <v>#N/A</v>
      </c>
      <c r="AG688" s="91" t="e">
        <f t="shared" ca="1" si="138"/>
        <v>#N/A</v>
      </c>
      <c r="AH688" s="91" t="e">
        <f t="shared" ca="1" si="139"/>
        <v>#N/A</v>
      </c>
      <c r="AI688" s="93" t="e">
        <f t="shared" ca="1" si="140"/>
        <v>#N/A</v>
      </c>
      <c r="AJ688" s="91" t="e">
        <f t="shared" ca="1" si="105"/>
        <v>#N/A</v>
      </c>
      <c r="AK688" s="91" t="e">
        <f t="shared" ca="1" si="104"/>
        <v>#N/A</v>
      </c>
    </row>
    <row r="689" spans="1:37" ht="25.5" customHeight="1" x14ac:dyDescent="0.25">
      <c r="A689" s="51">
        <f>'OSNOVNA PLAČA'!A683</f>
        <v>674</v>
      </c>
      <c r="B689" s="159" t="str">
        <f>IF(LEN('OSNOVNA PLAČA'!B683)&gt;0,'OSNOVNA PLAČA'!B683,"")</f>
        <v>A674</v>
      </c>
      <c r="C689" s="52">
        <f>IF(LEN(B689)&gt;0,'OSNOVNA PLAČA'!C683,"")</f>
        <v>0</v>
      </c>
      <c r="D689" s="54">
        <f>IF(LEN(B689)&gt;0,'OSNOVNA PLAČA'!D683,"")</f>
        <v>0</v>
      </c>
      <c r="E689" s="175">
        <f>IF(LEN(B689)&gt;0,SUM('OBRAČUNANA OSNOVNA PLAČA'!E683:J683),"")</f>
        <v>0</v>
      </c>
      <c r="F689" s="55"/>
      <c r="G689" s="55"/>
      <c r="H689" s="55"/>
      <c r="I689" s="55"/>
      <c r="J689" s="55"/>
      <c r="K689" s="176">
        <f t="shared" si="130"/>
        <v>0</v>
      </c>
      <c r="L689" s="120">
        <f t="shared" si="131"/>
        <v>0</v>
      </c>
      <c r="M689" s="120">
        <f t="shared" si="132"/>
        <v>0</v>
      </c>
      <c r="N689" s="120">
        <f t="shared" si="133"/>
        <v>0</v>
      </c>
      <c r="O689" s="120">
        <f t="shared" si="134"/>
        <v>0</v>
      </c>
      <c r="P689" s="177">
        <f t="shared" si="135"/>
        <v>0</v>
      </c>
      <c r="Q689" s="177">
        <f>IF(LEN(B689)&gt;0,2*'OSNOVNA PLAČA'!E683,"")</f>
        <v>0</v>
      </c>
      <c r="R689" s="178"/>
      <c r="AA689" s="157">
        <f>ROW()</f>
        <v>689</v>
      </c>
      <c r="AB689" s="91" t="e">
        <f t="shared" ca="1" si="117"/>
        <v>#N/A</v>
      </c>
      <c r="AC689" s="91" t="e">
        <f t="shared" ca="1" si="118"/>
        <v>#N/A</v>
      </c>
      <c r="AD689" s="92" t="e">
        <f t="shared" ca="1" si="136"/>
        <v>#N/A</v>
      </c>
      <c r="AE689" s="91" t="e">
        <f t="shared" ca="1" si="137"/>
        <v>#N/A</v>
      </c>
      <c r="AF689" s="92" t="e">
        <f t="shared" ca="1" si="138"/>
        <v>#N/A</v>
      </c>
      <c r="AG689" s="91" t="e">
        <f t="shared" ca="1" si="138"/>
        <v>#N/A</v>
      </c>
      <c r="AH689" s="91" t="e">
        <f t="shared" ca="1" si="139"/>
        <v>#N/A</v>
      </c>
      <c r="AI689" s="93" t="e">
        <f t="shared" ca="1" si="140"/>
        <v>#N/A</v>
      </c>
      <c r="AJ689" s="91" t="e">
        <f t="shared" ca="1" si="105"/>
        <v>#N/A</v>
      </c>
      <c r="AK689" s="91" t="e">
        <f t="shared" ca="1" si="104"/>
        <v>#N/A</v>
      </c>
    </row>
    <row r="690" spans="1:37" ht="25.5" customHeight="1" x14ac:dyDescent="0.25">
      <c r="A690" s="51">
        <f>'OSNOVNA PLAČA'!A684</f>
        <v>675</v>
      </c>
      <c r="B690" s="159" t="str">
        <f>IF(LEN('OSNOVNA PLAČA'!B684)&gt;0,'OSNOVNA PLAČA'!B684,"")</f>
        <v>A675</v>
      </c>
      <c r="C690" s="52">
        <f>IF(LEN(B690)&gt;0,'OSNOVNA PLAČA'!C684,"")</f>
        <v>0</v>
      </c>
      <c r="D690" s="54">
        <f>IF(LEN(B690)&gt;0,'OSNOVNA PLAČA'!D684,"")</f>
        <v>0</v>
      </c>
      <c r="E690" s="175">
        <f>IF(LEN(B690)&gt;0,SUM('OBRAČUNANA OSNOVNA PLAČA'!E684:J684),"")</f>
        <v>0</v>
      </c>
      <c r="F690" s="55"/>
      <c r="G690" s="55"/>
      <c r="H690" s="55"/>
      <c r="I690" s="55"/>
      <c r="J690" s="55"/>
      <c r="K690" s="176">
        <f t="shared" si="130"/>
        <v>0</v>
      </c>
      <c r="L690" s="120">
        <f t="shared" si="131"/>
        <v>0</v>
      </c>
      <c r="M690" s="120">
        <f t="shared" si="132"/>
        <v>0</v>
      </c>
      <c r="N690" s="120">
        <f t="shared" si="133"/>
        <v>0</v>
      </c>
      <c r="O690" s="120">
        <f t="shared" si="134"/>
        <v>0</v>
      </c>
      <c r="P690" s="177">
        <f t="shared" si="135"/>
        <v>0</v>
      </c>
      <c r="Q690" s="177">
        <f>IF(LEN(B690)&gt;0,2*'OSNOVNA PLAČA'!E684,"")</f>
        <v>0</v>
      </c>
      <c r="R690" s="178"/>
      <c r="AA690" s="157">
        <f>ROW()</f>
        <v>690</v>
      </c>
      <c r="AB690" s="91" t="e">
        <f t="shared" ca="1" si="117"/>
        <v>#N/A</v>
      </c>
      <c r="AC690" s="91" t="e">
        <f t="shared" ca="1" si="118"/>
        <v>#N/A</v>
      </c>
      <c r="AD690" s="92" t="e">
        <f t="shared" ca="1" si="136"/>
        <v>#N/A</v>
      </c>
      <c r="AE690" s="91" t="e">
        <f t="shared" ca="1" si="137"/>
        <v>#N/A</v>
      </c>
      <c r="AF690" s="92" t="e">
        <f t="shared" ca="1" si="138"/>
        <v>#N/A</v>
      </c>
      <c r="AG690" s="91" t="e">
        <f t="shared" ca="1" si="138"/>
        <v>#N/A</v>
      </c>
      <c r="AH690" s="91" t="e">
        <f t="shared" ca="1" si="139"/>
        <v>#N/A</v>
      </c>
      <c r="AI690" s="93" t="e">
        <f t="shared" ca="1" si="140"/>
        <v>#N/A</v>
      </c>
      <c r="AJ690" s="91" t="e">
        <f t="shared" ca="1" si="105"/>
        <v>#N/A</v>
      </c>
      <c r="AK690" s="91" t="e">
        <f t="shared" ca="1" si="104"/>
        <v>#N/A</v>
      </c>
    </row>
    <row r="691" spans="1:37" ht="25.5" customHeight="1" x14ac:dyDescent="0.25">
      <c r="A691" s="51">
        <f>'OSNOVNA PLAČA'!A685</f>
        <v>676</v>
      </c>
      <c r="B691" s="159" t="str">
        <f>IF(LEN('OSNOVNA PLAČA'!B685)&gt;0,'OSNOVNA PLAČA'!B685,"")</f>
        <v>A676</v>
      </c>
      <c r="C691" s="52">
        <f>IF(LEN(B691)&gt;0,'OSNOVNA PLAČA'!C685,"")</f>
        <v>0</v>
      </c>
      <c r="D691" s="54">
        <f>IF(LEN(B691)&gt;0,'OSNOVNA PLAČA'!D685,"")</f>
        <v>0</v>
      </c>
      <c r="E691" s="175">
        <f>IF(LEN(B691)&gt;0,SUM('OBRAČUNANA OSNOVNA PLAČA'!E685:J685),"")</f>
        <v>0</v>
      </c>
      <c r="F691" s="55"/>
      <c r="G691" s="55"/>
      <c r="H691" s="55"/>
      <c r="I691" s="55"/>
      <c r="J691" s="55"/>
      <c r="K691" s="176">
        <f t="shared" si="130"/>
        <v>0</v>
      </c>
      <c r="L691" s="120">
        <f t="shared" si="131"/>
        <v>0</v>
      </c>
      <c r="M691" s="120">
        <f t="shared" si="132"/>
        <v>0</v>
      </c>
      <c r="N691" s="120">
        <f t="shared" si="133"/>
        <v>0</v>
      </c>
      <c r="O691" s="120">
        <f t="shared" si="134"/>
        <v>0</v>
      </c>
      <c r="P691" s="177">
        <f t="shared" si="135"/>
        <v>0</v>
      </c>
      <c r="Q691" s="177">
        <f>IF(LEN(B691)&gt;0,2*'OSNOVNA PLAČA'!E685,"")</f>
        <v>0</v>
      </c>
      <c r="R691" s="178"/>
      <c r="AA691" s="157">
        <f>ROW()</f>
        <v>691</v>
      </c>
      <c r="AB691" s="91" t="e">
        <f t="shared" ca="1" si="117"/>
        <v>#N/A</v>
      </c>
      <c r="AC691" s="91" t="e">
        <f t="shared" ca="1" si="118"/>
        <v>#N/A</v>
      </c>
      <c r="AD691" s="92" t="e">
        <f t="shared" ca="1" si="136"/>
        <v>#N/A</v>
      </c>
      <c r="AE691" s="91" t="e">
        <f t="shared" ca="1" si="137"/>
        <v>#N/A</v>
      </c>
      <c r="AF691" s="92" t="e">
        <f t="shared" ca="1" si="138"/>
        <v>#N/A</v>
      </c>
      <c r="AG691" s="91" t="e">
        <f t="shared" ca="1" si="138"/>
        <v>#N/A</v>
      </c>
      <c r="AH691" s="91" t="e">
        <f t="shared" ca="1" si="139"/>
        <v>#N/A</v>
      </c>
      <c r="AI691" s="93" t="e">
        <f t="shared" ca="1" si="140"/>
        <v>#N/A</v>
      </c>
      <c r="AJ691" s="91" t="e">
        <f t="shared" ca="1" si="105"/>
        <v>#N/A</v>
      </c>
      <c r="AK691" s="91" t="e">
        <f t="shared" ca="1" si="104"/>
        <v>#N/A</v>
      </c>
    </row>
    <row r="692" spans="1:37" ht="25.5" customHeight="1" x14ac:dyDescent="0.25">
      <c r="A692" s="51">
        <f>'OSNOVNA PLAČA'!A686</f>
        <v>677</v>
      </c>
      <c r="B692" s="159" t="str">
        <f>IF(LEN('OSNOVNA PLAČA'!B686)&gt;0,'OSNOVNA PLAČA'!B686,"")</f>
        <v>A677</v>
      </c>
      <c r="C692" s="52">
        <f>IF(LEN(B692)&gt;0,'OSNOVNA PLAČA'!C686,"")</f>
        <v>0</v>
      </c>
      <c r="D692" s="54">
        <f>IF(LEN(B692)&gt;0,'OSNOVNA PLAČA'!D686,"")</f>
        <v>0</v>
      </c>
      <c r="E692" s="175">
        <f>IF(LEN(B692)&gt;0,SUM('OBRAČUNANA OSNOVNA PLAČA'!E686:J686),"")</f>
        <v>0</v>
      </c>
      <c r="F692" s="55"/>
      <c r="G692" s="55"/>
      <c r="H692" s="55"/>
      <c r="I692" s="55"/>
      <c r="J692" s="55"/>
      <c r="K692" s="176">
        <f t="shared" si="130"/>
        <v>0</v>
      </c>
      <c r="L692" s="120">
        <f t="shared" si="131"/>
        <v>0</v>
      </c>
      <c r="M692" s="120">
        <f t="shared" si="132"/>
        <v>0</v>
      </c>
      <c r="N692" s="120">
        <f t="shared" si="133"/>
        <v>0</v>
      </c>
      <c r="O692" s="120">
        <f t="shared" si="134"/>
        <v>0</v>
      </c>
      <c r="P692" s="177">
        <f t="shared" si="135"/>
        <v>0</v>
      </c>
      <c r="Q692" s="177">
        <f>IF(LEN(B692)&gt;0,2*'OSNOVNA PLAČA'!E686,"")</f>
        <v>0</v>
      </c>
      <c r="R692" s="178"/>
      <c r="AA692" s="157">
        <f>ROW()</f>
        <v>692</v>
      </c>
      <c r="AB692" s="91" t="e">
        <f t="shared" ca="1" si="117"/>
        <v>#N/A</v>
      </c>
      <c r="AC692" s="91" t="e">
        <f t="shared" ca="1" si="118"/>
        <v>#N/A</v>
      </c>
      <c r="AD692" s="92" t="e">
        <f t="shared" ca="1" si="136"/>
        <v>#N/A</v>
      </c>
      <c r="AE692" s="91" t="e">
        <f t="shared" ca="1" si="137"/>
        <v>#N/A</v>
      </c>
      <c r="AF692" s="92" t="e">
        <f t="shared" ca="1" si="138"/>
        <v>#N/A</v>
      </c>
      <c r="AG692" s="91" t="e">
        <f t="shared" ca="1" si="138"/>
        <v>#N/A</v>
      </c>
      <c r="AH692" s="91" t="e">
        <f t="shared" ca="1" si="139"/>
        <v>#N/A</v>
      </c>
      <c r="AI692" s="93" t="e">
        <f t="shared" ca="1" si="140"/>
        <v>#N/A</v>
      </c>
      <c r="AJ692" s="91" t="e">
        <f t="shared" ca="1" si="105"/>
        <v>#N/A</v>
      </c>
      <c r="AK692" s="91" t="e">
        <f t="shared" ca="1" si="104"/>
        <v>#N/A</v>
      </c>
    </row>
    <row r="693" spans="1:37" ht="25.5" customHeight="1" x14ac:dyDescent="0.25">
      <c r="A693" s="51">
        <f>'OSNOVNA PLAČA'!A687</f>
        <v>678</v>
      </c>
      <c r="B693" s="159" t="str">
        <f>IF(LEN('OSNOVNA PLAČA'!B687)&gt;0,'OSNOVNA PLAČA'!B687,"")</f>
        <v>A678</v>
      </c>
      <c r="C693" s="52">
        <f>IF(LEN(B693)&gt;0,'OSNOVNA PLAČA'!C687,"")</f>
        <v>0</v>
      </c>
      <c r="D693" s="54">
        <f>IF(LEN(B693)&gt;0,'OSNOVNA PLAČA'!D687,"")</f>
        <v>0</v>
      </c>
      <c r="E693" s="175">
        <f>IF(LEN(B693)&gt;0,SUM('OBRAČUNANA OSNOVNA PLAČA'!E687:J687),"")</f>
        <v>0</v>
      </c>
      <c r="F693" s="55"/>
      <c r="G693" s="55"/>
      <c r="H693" s="55"/>
      <c r="I693" s="55"/>
      <c r="J693" s="55"/>
      <c r="K693" s="176">
        <f t="shared" si="130"/>
        <v>0</v>
      </c>
      <c r="L693" s="120">
        <f t="shared" si="131"/>
        <v>0</v>
      </c>
      <c r="M693" s="120">
        <f t="shared" si="132"/>
        <v>0</v>
      </c>
      <c r="N693" s="120">
        <f t="shared" si="133"/>
        <v>0</v>
      </c>
      <c r="O693" s="120">
        <f t="shared" si="134"/>
        <v>0</v>
      </c>
      <c r="P693" s="177">
        <f t="shared" si="135"/>
        <v>0</v>
      </c>
      <c r="Q693" s="177">
        <f>IF(LEN(B693)&gt;0,2*'OSNOVNA PLAČA'!E687,"")</f>
        <v>0</v>
      </c>
      <c r="R693" s="178"/>
      <c r="AA693" s="157">
        <f>ROW()</f>
        <v>693</v>
      </c>
      <c r="AB693" s="91" t="e">
        <f t="shared" ca="1" si="117"/>
        <v>#N/A</v>
      </c>
      <c r="AC693" s="91" t="e">
        <f t="shared" ca="1" si="118"/>
        <v>#N/A</v>
      </c>
      <c r="AD693" s="92" t="e">
        <f t="shared" ca="1" si="136"/>
        <v>#N/A</v>
      </c>
      <c r="AE693" s="91" t="e">
        <f t="shared" ca="1" si="137"/>
        <v>#N/A</v>
      </c>
      <c r="AF693" s="92" t="e">
        <f t="shared" ca="1" si="138"/>
        <v>#N/A</v>
      </c>
      <c r="AG693" s="91" t="e">
        <f t="shared" ca="1" si="138"/>
        <v>#N/A</v>
      </c>
      <c r="AH693" s="91" t="e">
        <f t="shared" ca="1" si="139"/>
        <v>#N/A</v>
      </c>
      <c r="AI693" s="93" t="e">
        <f t="shared" ca="1" si="140"/>
        <v>#N/A</v>
      </c>
      <c r="AJ693" s="91" t="e">
        <f t="shared" ca="1" si="105"/>
        <v>#N/A</v>
      </c>
      <c r="AK693" s="91" t="e">
        <f t="shared" ca="1" si="104"/>
        <v>#N/A</v>
      </c>
    </row>
    <row r="694" spans="1:37" ht="25.5" customHeight="1" x14ac:dyDescent="0.25">
      <c r="A694" s="51">
        <f>'OSNOVNA PLAČA'!A688</f>
        <v>679</v>
      </c>
      <c r="B694" s="159" t="str">
        <f>IF(LEN('OSNOVNA PLAČA'!B688)&gt;0,'OSNOVNA PLAČA'!B688,"")</f>
        <v>A679</v>
      </c>
      <c r="C694" s="52">
        <f>IF(LEN(B694)&gt;0,'OSNOVNA PLAČA'!C688,"")</f>
        <v>0</v>
      </c>
      <c r="D694" s="54">
        <f>IF(LEN(B694)&gt;0,'OSNOVNA PLAČA'!D688,"")</f>
        <v>0</v>
      </c>
      <c r="E694" s="175">
        <f>IF(LEN(B694)&gt;0,SUM('OBRAČUNANA OSNOVNA PLAČA'!E688:J688),"")</f>
        <v>0</v>
      </c>
      <c r="F694" s="55"/>
      <c r="G694" s="55"/>
      <c r="H694" s="55"/>
      <c r="I694" s="55"/>
      <c r="J694" s="55"/>
      <c r="K694" s="176">
        <f t="shared" si="130"/>
        <v>0</v>
      </c>
      <c r="L694" s="120">
        <f t="shared" si="131"/>
        <v>0</v>
      </c>
      <c r="M694" s="120">
        <f t="shared" si="132"/>
        <v>0</v>
      </c>
      <c r="N694" s="120">
        <f t="shared" si="133"/>
        <v>0</v>
      </c>
      <c r="O694" s="120">
        <f t="shared" si="134"/>
        <v>0</v>
      </c>
      <c r="P694" s="177">
        <f t="shared" si="135"/>
        <v>0</v>
      </c>
      <c r="Q694" s="177">
        <f>IF(LEN(B694)&gt;0,2*'OSNOVNA PLAČA'!E688,"")</f>
        <v>0</v>
      </c>
      <c r="R694" s="178"/>
      <c r="AA694" s="157">
        <f>ROW()</f>
        <v>694</v>
      </c>
      <c r="AB694" s="91" t="e">
        <f t="shared" ca="1" si="117"/>
        <v>#N/A</v>
      </c>
      <c r="AC694" s="91" t="e">
        <f t="shared" ca="1" si="118"/>
        <v>#N/A</v>
      </c>
      <c r="AD694" s="92" t="e">
        <f t="shared" ca="1" si="136"/>
        <v>#N/A</v>
      </c>
      <c r="AE694" s="91" t="e">
        <f t="shared" ca="1" si="137"/>
        <v>#N/A</v>
      </c>
      <c r="AF694" s="92" t="e">
        <f t="shared" ca="1" si="138"/>
        <v>#N/A</v>
      </c>
      <c r="AG694" s="91" t="e">
        <f t="shared" ca="1" si="138"/>
        <v>#N/A</v>
      </c>
      <c r="AH694" s="91" t="e">
        <f t="shared" ca="1" si="139"/>
        <v>#N/A</v>
      </c>
      <c r="AI694" s="93" t="e">
        <f t="shared" ca="1" si="140"/>
        <v>#N/A</v>
      </c>
      <c r="AJ694" s="91" t="e">
        <f t="shared" ca="1" si="105"/>
        <v>#N/A</v>
      </c>
      <c r="AK694" s="91" t="e">
        <f t="shared" ca="1" si="104"/>
        <v>#N/A</v>
      </c>
    </row>
    <row r="695" spans="1:37" ht="25.5" customHeight="1" x14ac:dyDescent="0.25">
      <c r="A695" s="51">
        <f>'OSNOVNA PLAČA'!A689</f>
        <v>680</v>
      </c>
      <c r="B695" s="159" t="str">
        <f>IF(LEN('OSNOVNA PLAČA'!B689)&gt;0,'OSNOVNA PLAČA'!B689,"")</f>
        <v>A680</v>
      </c>
      <c r="C695" s="52">
        <f>IF(LEN(B695)&gt;0,'OSNOVNA PLAČA'!C689,"")</f>
        <v>0</v>
      </c>
      <c r="D695" s="54">
        <f>IF(LEN(B695)&gt;0,'OSNOVNA PLAČA'!D689,"")</f>
        <v>0</v>
      </c>
      <c r="E695" s="175">
        <f>IF(LEN(B695)&gt;0,SUM('OBRAČUNANA OSNOVNA PLAČA'!E689:J689),"")</f>
        <v>0</v>
      </c>
      <c r="F695" s="55"/>
      <c r="G695" s="55"/>
      <c r="H695" s="55"/>
      <c r="I695" s="55"/>
      <c r="J695" s="55"/>
      <c r="K695" s="176">
        <f t="shared" si="130"/>
        <v>0</v>
      </c>
      <c r="L695" s="120">
        <f t="shared" si="131"/>
        <v>0</v>
      </c>
      <c r="M695" s="120">
        <f t="shared" si="132"/>
        <v>0</v>
      </c>
      <c r="N695" s="120">
        <f t="shared" si="133"/>
        <v>0</v>
      </c>
      <c r="O695" s="120">
        <f t="shared" si="134"/>
        <v>0</v>
      </c>
      <c r="P695" s="177">
        <f t="shared" si="135"/>
        <v>0</v>
      </c>
      <c r="Q695" s="177">
        <f>IF(LEN(B695)&gt;0,2*'OSNOVNA PLAČA'!E689,"")</f>
        <v>0</v>
      </c>
      <c r="R695" s="178"/>
      <c r="AA695" s="157">
        <f>ROW()</f>
        <v>695</v>
      </c>
      <c r="AB695" s="91" t="e">
        <f t="shared" ca="1" si="117"/>
        <v>#N/A</v>
      </c>
      <c r="AC695" s="91" t="e">
        <f t="shared" ca="1" si="118"/>
        <v>#N/A</v>
      </c>
      <c r="AD695" s="92" t="e">
        <f t="shared" ca="1" si="136"/>
        <v>#N/A</v>
      </c>
      <c r="AE695" s="91" t="e">
        <f t="shared" ca="1" si="137"/>
        <v>#N/A</v>
      </c>
      <c r="AF695" s="92" t="e">
        <f t="shared" ca="1" si="138"/>
        <v>#N/A</v>
      </c>
      <c r="AG695" s="91" t="e">
        <f t="shared" ca="1" si="138"/>
        <v>#N/A</v>
      </c>
      <c r="AH695" s="91" t="e">
        <f t="shared" ca="1" si="139"/>
        <v>#N/A</v>
      </c>
      <c r="AI695" s="93" t="e">
        <f t="shared" ca="1" si="140"/>
        <v>#N/A</v>
      </c>
      <c r="AJ695" s="91" t="e">
        <f t="shared" ca="1" si="105"/>
        <v>#N/A</v>
      </c>
      <c r="AK695" s="91" t="e">
        <f t="shared" ca="1" si="104"/>
        <v>#N/A</v>
      </c>
    </row>
    <row r="696" spans="1:37" ht="25.5" customHeight="1" x14ac:dyDescent="0.25">
      <c r="A696" s="51">
        <f>'OSNOVNA PLAČA'!A690</f>
        <v>681</v>
      </c>
      <c r="B696" s="159" t="str">
        <f>IF(LEN('OSNOVNA PLAČA'!B690)&gt;0,'OSNOVNA PLAČA'!B690,"")</f>
        <v>A681</v>
      </c>
      <c r="C696" s="52">
        <f>IF(LEN(B696)&gt;0,'OSNOVNA PLAČA'!C690,"")</f>
        <v>0</v>
      </c>
      <c r="D696" s="54">
        <f>IF(LEN(B696)&gt;0,'OSNOVNA PLAČA'!D690,"")</f>
        <v>0</v>
      </c>
      <c r="E696" s="175">
        <f>IF(LEN(B696)&gt;0,SUM('OBRAČUNANA OSNOVNA PLAČA'!E690:J690),"")</f>
        <v>0</v>
      </c>
      <c r="F696" s="55"/>
      <c r="G696" s="55"/>
      <c r="H696" s="55"/>
      <c r="I696" s="55"/>
      <c r="J696" s="55"/>
      <c r="K696" s="176">
        <f t="shared" si="130"/>
        <v>0</v>
      </c>
      <c r="L696" s="120">
        <f t="shared" si="131"/>
        <v>0</v>
      </c>
      <c r="M696" s="120">
        <f t="shared" si="132"/>
        <v>0</v>
      </c>
      <c r="N696" s="120">
        <f t="shared" si="133"/>
        <v>0</v>
      </c>
      <c r="O696" s="120">
        <f t="shared" si="134"/>
        <v>0</v>
      </c>
      <c r="P696" s="177">
        <f t="shared" si="135"/>
        <v>0</v>
      </c>
      <c r="Q696" s="177">
        <f>IF(LEN(B696)&gt;0,2*'OSNOVNA PLAČA'!E690,"")</f>
        <v>0</v>
      </c>
      <c r="R696" s="178"/>
      <c r="AA696" s="157">
        <f>ROW()</f>
        <v>696</v>
      </c>
      <c r="AB696" s="91" t="e">
        <f t="shared" ca="1" si="117"/>
        <v>#N/A</v>
      </c>
      <c r="AC696" s="91" t="e">
        <f t="shared" ca="1" si="118"/>
        <v>#N/A</v>
      </c>
      <c r="AD696" s="92" t="e">
        <f t="shared" ca="1" si="136"/>
        <v>#N/A</v>
      </c>
      <c r="AE696" s="91" t="e">
        <f t="shared" ca="1" si="137"/>
        <v>#N/A</v>
      </c>
      <c r="AF696" s="92" t="e">
        <f t="shared" ca="1" si="138"/>
        <v>#N/A</v>
      </c>
      <c r="AG696" s="91" t="e">
        <f t="shared" ca="1" si="138"/>
        <v>#N/A</v>
      </c>
      <c r="AH696" s="91" t="e">
        <f t="shared" ca="1" si="139"/>
        <v>#N/A</v>
      </c>
      <c r="AI696" s="93" t="e">
        <f t="shared" ca="1" si="140"/>
        <v>#N/A</v>
      </c>
      <c r="AJ696" s="91" t="e">
        <f t="shared" ca="1" si="105"/>
        <v>#N/A</v>
      </c>
      <c r="AK696" s="91" t="e">
        <f t="shared" ca="1" si="104"/>
        <v>#N/A</v>
      </c>
    </row>
    <row r="697" spans="1:37" ht="25.5" customHeight="1" x14ac:dyDescent="0.25">
      <c r="A697" s="51">
        <f>'OSNOVNA PLAČA'!A691</f>
        <v>682</v>
      </c>
      <c r="B697" s="159" t="str">
        <f>IF(LEN('OSNOVNA PLAČA'!B691)&gt;0,'OSNOVNA PLAČA'!B691,"")</f>
        <v>A682</v>
      </c>
      <c r="C697" s="52">
        <f>IF(LEN(B697)&gt;0,'OSNOVNA PLAČA'!C691,"")</f>
        <v>0</v>
      </c>
      <c r="D697" s="54">
        <f>IF(LEN(B697)&gt;0,'OSNOVNA PLAČA'!D691,"")</f>
        <v>0</v>
      </c>
      <c r="E697" s="175">
        <f>IF(LEN(B697)&gt;0,SUM('OBRAČUNANA OSNOVNA PLAČA'!E691:J691),"")</f>
        <v>0</v>
      </c>
      <c r="F697" s="55"/>
      <c r="G697" s="55"/>
      <c r="H697" s="55"/>
      <c r="I697" s="55"/>
      <c r="J697" s="55"/>
      <c r="K697" s="176">
        <f t="shared" si="130"/>
        <v>0</v>
      </c>
      <c r="L697" s="120">
        <f t="shared" si="131"/>
        <v>0</v>
      </c>
      <c r="M697" s="120">
        <f t="shared" si="132"/>
        <v>0</v>
      </c>
      <c r="N697" s="120">
        <f t="shared" si="133"/>
        <v>0</v>
      </c>
      <c r="O697" s="120">
        <f t="shared" si="134"/>
        <v>0</v>
      </c>
      <c r="P697" s="177">
        <f t="shared" si="135"/>
        <v>0</v>
      </c>
      <c r="Q697" s="177">
        <f>IF(LEN(B697)&gt;0,2*'OSNOVNA PLAČA'!E691,"")</f>
        <v>0</v>
      </c>
      <c r="R697" s="178"/>
      <c r="AA697" s="157">
        <f>ROW()</f>
        <v>697</v>
      </c>
      <c r="AB697" s="91" t="e">
        <f t="shared" ca="1" si="117"/>
        <v>#N/A</v>
      </c>
      <c r="AC697" s="91" t="e">
        <f t="shared" ca="1" si="118"/>
        <v>#N/A</v>
      </c>
      <c r="AD697" s="92" t="e">
        <f t="shared" ca="1" si="136"/>
        <v>#N/A</v>
      </c>
      <c r="AE697" s="91" t="e">
        <f t="shared" ca="1" si="137"/>
        <v>#N/A</v>
      </c>
      <c r="AF697" s="92" t="e">
        <f t="shared" ca="1" si="138"/>
        <v>#N/A</v>
      </c>
      <c r="AG697" s="91" t="e">
        <f t="shared" ca="1" si="138"/>
        <v>#N/A</v>
      </c>
      <c r="AH697" s="91" t="e">
        <f t="shared" ca="1" si="139"/>
        <v>#N/A</v>
      </c>
      <c r="AI697" s="93" t="e">
        <f t="shared" ca="1" si="140"/>
        <v>#N/A</v>
      </c>
      <c r="AJ697" s="91" t="e">
        <f t="shared" ca="1" si="105"/>
        <v>#N/A</v>
      </c>
      <c r="AK697" s="91" t="e">
        <f t="shared" ca="1" si="104"/>
        <v>#N/A</v>
      </c>
    </row>
    <row r="698" spans="1:37" ht="25.5" customHeight="1" x14ac:dyDescent="0.25">
      <c r="A698" s="51">
        <f>'OSNOVNA PLAČA'!A692</f>
        <v>683</v>
      </c>
      <c r="B698" s="159" t="str">
        <f>IF(LEN('OSNOVNA PLAČA'!B692)&gt;0,'OSNOVNA PLAČA'!B692,"")</f>
        <v>A683</v>
      </c>
      <c r="C698" s="52">
        <f>IF(LEN(B698)&gt;0,'OSNOVNA PLAČA'!C692,"")</f>
        <v>0</v>
      </c>
      <c r="D698" s="54">
        <f>IF(LEN(B698)&gt;0,'OSNOVNA PLAČA'!D692,"")</f>
        <v>0</v>
      </c>
      <c r="E698" s="175">
        <f>IF(LEN(B698)&gt;0,SUM('OBRAČUNANA OSNOVNA PLAČA'!E692:J692),"")</f>
        <v>0</v>
      </c>
      <c r="F698" s="55"/>
      <c r="G698" s="55"/>
      <c r="H698" s="55"/>
      <c r="I698" s="55"/>
      <c r="J698" s="55"/>
      <c r="K698" s="176">
        <f t="shared" si="130"/>
        <v>0</v>
      </c>
      <c r="L698" s="120">
        <f t="shared" si="131"/>
        <v>0</v>
      </c>
      <c r="M698" s="120">
        <f t="shared" si="132"/>
        <v>0</v>
      </c>
      <c r="N698" s="120">
        <f t="shared" si="133"/>
        <v>0</v>
      </c>
      <c r="O698" s="120">
        <f t="shared" si="134"/>
        <v>0</v>
      </c>
      <c r="P698" s="177">
        <f t="shared" si="135"/>
        <v>0</v>
      </c>
      <c r="Q698" s="177">
        <f>IF(LEN(B698)&gt;0,2*'OSNOVNA PLAČA'!E692,"")</f>
        <v>0</v>
      </c>
      <c r="R698" s="178"/>
      <c r="AA698" s="157">
        <f>ROW()</f>
        <v>698</v>
      </c>
      <c r="AB698" s="91" t="e">
        <f t="shared" ca="1" si="117"/>
        <v>#N/A</v>
      </c>
      <c r="AC698" s="91" t="e">
        <f t="shared" ca="1" si="118"/>
        <v>#N/A</v>
      </c>
      <c r="AD698" s="92" t="e">
        <f t="shared" ca="1" si="136"/>
        <v>#N/A</v>
      </c>
      <c r="AE698" s="91" t="e">
        <f t="shared" ca="1" si="137"/>
        <v>#N/A</v>
      </c>
      <c r="AF698" s="92" t="e">
        <f t="shared" ca="1" si="138"/>
        <v>#N/A</v>
      </c>
      <c r="AG698" s="91" t="e">
        <f t="shared" ca="1" si="138"/>
        <v>#N/A</v>
      </c>
      <c r="AH698" s="91" t="e">
        <f t="shared" ca="1" si="139"/>
        <v>#N/A</v>
      </c>
      <c r="AI698" s="93" t="e">
        <f t="shared" ca="1" si="140"/>
        <v>#N/A</v>
      </c>
      <c r="AJ698" s="91" t="e">
        <f t="shared" ca="1" si="105"/>
        <v>#N/A</v>
      </c>
      <c r="AK698" s="91" t="e">
        <f t="shared" ca="1" si="104"/>
        <v>#N/A</v>
      </c>
    </row>
    <row r="699" spans="1:37" ht="25.5" customHeight="1" x14ac:dyDescent="0.25">
      <c r="A699" s="51">
        <f>'OSNOVNA PLAČA'!A693</f>
        <v>684</v>
      </c>
      <c r="B699" s="159" t="str">
        <f>IF(LEN('OSNOVNA PLAČA'!B693)&gt;0,'OSNOVNA PLAČA'!B693,"")</f>
        <v>A684</v>
      </c>
      <c r="C699" s="52">
        <f>IF(LEN(B699)&gt;0,'OSNOVNA PLAČA'!C693,"")</f>
        <v>0</v>
      </c>
      <c r="D699" s="54">
        <f>IF(LEN(B699)&gt;0,'OSNOVNA PLAČA'!D693,"")</f>
        <v>0</v>
      </c>
      <c r="E699" s="175">
        <f>IF(LEN(B699)&gt;0,SUM('OBRAČUNANA OSNOVNA PLAČA'!E693:J693),"")</f>
        <v>0</v>
      </c>
      <c r="F699" s="55"/>
      <c r="G699" s="55"/>
      <c r="H699" s="55"/>
      <c r="I699" s="55"/>
      <c r="J699" s="55"/>
      <c r="K699" s="176">
        <f t="shared" si="130"/>
        <v>0</v>
      </c>
      <c r="L699" s="120">
        <f t="shared" si="131"/>
        <v>0</v>
      </c>
      <c r="M699" s="120">
        <f t="shared" si="132"/>
        <v>0</v>
      </c>
      <c r="N699" s="120">
        <f t="shared" si="133"/>
        <v>0</v>
      </c>
      <c r="O699" s="120">
        <f t="shared" si="134"/>
        <v>0</v>
      </c>
      <c r="P699" s="177">
        <f t="shared" si="135"/>
        <v>0</v>
      </c>
      <c r="Q699" s="177">
        <f>IF(LEN(B699)&gt;0,2*'OSNOVNA PLAČA'!E693,"")</f>
        <v>0</v>
      </c>
      <c r="R699" s="178"/>
      <c r="AA699" s="157">
        <f>ROW()</f>
        <v>699</v>
      </c>
      <c r="AB699" s="91" t="e">
        <f t="shared" ca="1" si="117"/>
        <v>#N/A</v>
      </c>
      <c r="AC699" s="91" t="e">
        <f t="shared" ca="1" si="118"/>
        <v>#N/A</v>
      </c>
      <c r="AD699" s="92" t="e">
        <f t="shared" ca="1" si="136"/>
        <v>#N/A</v>
      </c>
      <c r="AE699" s="91" t="e">
        <f t="shared" ca="1" si="137"/>
        <v>#N/A</v>
      </c>
      <c r="AF699" s="92" t="e">
        <f t="shared" ca="1" si="138"/>
        <v>#N/A</v>
      </c>
      <c r="AG699" s="91" t="e">
        <f t="shared" ca="1" si="138"/>
        <v>#N/A</v>
      </c>
      <c r="AH699" s="91" t="e">
        <f t="shared" ca="1" si="139"/>
        <v>#N/A</v>
      </c>
      <c r="AI699" s="93" t="e">
        <f t="shared" ca="1" si="140"/>
        <v>#N/A</v>
      </c>
      <c r="AJ699" s="91" t="e">
        <f t="shared" ca="1" si="105"/>
        <v>#N/A</v>
      </c>
      <c r="AK699" s="91" t="e">
        <f t="shared" ca="1" si="104"/>
        <v>#N/A</v>
      </c>
    </row>
    <row r="700" spans="1:37" ht="25.5" customHeight="1" x14ac:dyDescent="0.25">
      <c r="A700" s="51">
        <f>'OSNOVNA PLAČA'!A694</f>
        <v>685</v>
      </c>
      <c r="B700" s="159" t="str">
        <f>IF(LEN('OSNOVNA PLAČA'!B694)&gt;0,'OSNOVNA PLAČA'!B694,"")</f>
        <v>A685</v>
      </c>
      <c r="C700" s="52">
        <f>IF(LEN(B700)&gt;0,'OSNOVNA PLAČA'!C694,"")</f>
        <v>0</v>
      </c>
      <c r="D700" s="54">
        <f>IF(LEN(B700)&gt;0,'OSNOVNA PLAČA'!D694,"")</f>
        <v>0</v>
      </c>
      <c r="E700" s="175">
        <f>IF(LEN(B700)&gt;0,SUM('OBRAČUNANA OSNOVNA PLAČA'!E694:J694),"")</f>
        <v>0</v>
      </c>
      <c r="F700" s="55"/>
      <c r="G700" s="55"/>
      <c r="H700" s="55"/>
      <c r="I700" s="55"/>
      <c r="J700" s="55"/>
      <c r="K700" s="176">
        <f t="shared" si="130"/>
        <v>0</v>
      </c>
      <c r="L700" s="120">
        <f t="shared" si="131"/>
        <v>0</v>
      </c>
      <c r="M700" s="120">
        <f t="shared" si="132"/>
        <v>0</v>
      </c>
      <c r="N700" s="120">
        <f t="shared" si="133"/>
        <v>0</v>
      </c>
      <c r="O700" s="120">
        <f t="shared" si="134"/>
        <v>0</v>
      </c>
      <c r="P700" s="177">
        <f t="shared" si="135"/>
        <v>0</v>
      </c>
      <c r="Q700" s="177">
        <f>IF(LEN(B700)&gt;0,2*'OSNOVNA PLAČA'!E694,"")</f>
        <v>0</v>
      </c>
      <c r="R700" s="178"/>
      <c r="AA700" s="157">
        <f>ROW()</f>
        <v>700</v>
      </c>
      <c r="AB700" s="91" t="e">
        <f t="shared" ca="1" si="117"/>
        <v>#N/A</v>
      </c>
      <c r="AC700" s="91" t="e">
        <f t="shared" ca="1" si="118"/>
        <v>#N/A</v>
      </c>
      <c r="AD700" s="92" t="e">
        <f t="shared" ca="1" si="136"/>
        <v>#N/A</v>
      </c>
      <c r="AE700" s="91" t="e">
        <f t="shared" ca="1" si="137"/>
        <v>#N/A</v>
      </c>
      <c r="AF700" s="92" t="e">
        <f t="shared" ca="1" si="138"/>
        <v>#N/A</v>
      </c>
      <c r="AG700" s="91" t="e">
        <f t="shared" ca="1" si="138"/>
        <v>#N/A</v>
      </c>
      <c r="AH700" s="91" t="e">
        <f t="shared" ca="1" si="139"/>
        <v>#N/A</v>
      </c>
      <c r="AI700" s="93" t="e">
        <f t="shared" ca="1" si="140"/>
        <v>#N/A</v>
      </c>
      <c r="AJ700" s="91" t="e">
        <f t="shared" ca="1" si="105"/>
        <v>#N/A</v>
      </c>
      <c r="AK700" s="91" t="e">
        <f t="shared" ca="1" si="104"/>
        <v>#N/A</v>
      </c>
    </row>
    <row r="701" spans="1:37" ht="25.5" customHeight="1" x14ac:dyDescent="0.25">
      <c r="A701" s="51">
        <f>'OSNOVNA PLAČA'!A695</f>
        <v>686</v>
      </c>
      <c r="B701" s="159" t="str">
        <f>IF(LEN('OSNOVNA PLAČA'!B695)&gt;0,'OSNOVNA PLAČA'!B695,"")</f>
        <v>A686</v>
      </c>
      <c r="C701" s="52">
        <f>IF(LEN(B701)&gt;0,'OSNOVNA PLAČA'!C695,"")</f>
        <v>0</v>
      </c>
      <c r="D701" s="54">
        <f>IF(LEN(B701)&gt;0,'OSNOVNA PLAČA'!D695,"")</f>
        <v>0</v>
      </c>
      <c r="E701" s="175">
        <f>IF(LEN(B701)&gt;0,SUM('OBRAČUNANA OSNOVNA PLAČA'!E695:J695),"")</f>
        <v>0</v>
      </c>
      <c r="F701" s="55"/>
      <c r="G701" s="55"/>
      <c r="H701" s="55"/>
      <c r="I701" s="55"/>
      <c r="J701" s="55"/>
      <c r="K701" s="176">
        <f t="shared" si="130"/>
        <v>0</v>
      </c>
      <c r="L701" s="120">
        <f t="shared" si="131"/>
        <v>0</v>
      </c>
      <c r="M701" s="120">
        <f t="shared" si="132"/>
        <v>0</v>
      </c>
      <c r="N701" s="120">
        <f t="shared" si="133"/>
        <v>0</v>
      </c>
      <c r="O701" s="120">
        <f t="shared" si="134"/>
        <v>0</v>
      </c>
      <c r="P701" s="177">
        <f t="shared" si="135"/>
        <v>0</v>
      </c>
      <c r="Q701" s="177">
        <f>IF(LEN(B701)&gt;0,2*'OSNOVNA PLAČA'!E695,"")</f>
        <v>0</v>
      </c>
      <c r="R701" s="178"/>
      <c r="AA701" s="157">
        <f>ROW()</f>
        <v>701</v>
      </c>
      <c r="AB701" s="91" t="e">
        <f t="shared" ca="1" si="117"/>
        <v>#N/A</v>
      </c>
      <c r="AC701" s="91" t="e">
        <f t="shared" ca="1" si="118"/>
        <v>#N/A</v>
      </c>
      <c r="AD701" s="92" t="e">
        <f t="shared" ca="1" si="136"/>
        <v>#N/A</v>
      </c>
      <c r="AE701" s="91" t="e">
        <f t="shared" ca="1" si="137"/>
        <v>#N/A</v>
      </c>
      <c r="AF701" s="92" t="e">
        <f t="shared" ca="1" si="138"/>
        <v>#N/A</v>
      </c>
      <c r="AG701" s="91" t="e">
        <f t="shared" ca="1" si="138"/>
        <v>#N/A</v>
      </c>
      <c r="AH701" s="91" t="e">
        <f t="shared" ca="1" si="139"/>
        <v>#N/A</v>
      </c>
      <c r="AI701" s="93" t="e">
        <f t="shared" ca="1" si="140"/>
        <v>#N/A</v>
      </c>
      <c r="AJ701" s="91" t="e">
        <f t="shared" ca="1" si="105"/>
        <v>#N/A</v>
      </c>
      <c r="AK701" s="91" t="e">
        <f t="shared" ca="1" si="104"/>
        <v>#N/A</v>
      </c>
    </row>
    <row r="702" spans="1:37" ht="25.5" customHeight="1" x14ac:dyDescent="0.25">
      <c r="A702" s="51">
        <f>'OSNOVNA PLAČA'!A696</f>
        <v>687</v>
      </c>
      <c r="B702" s="159" t="str">
        <f>IF(LEN('OSNOVNA PLAČA'!B696)&gt;0,'OSNOVNA PLAČA'!B696,"")</f>
        <v>A687</v>
      </c>
      <c r="C702" s="52">
        <f>IF(LEN(B702)&gt;0,'OSNOVNA PLAČA'!C696,"")</f>
        <v>0</v>
      </c>
      <c r="D702" s="54">
        <f>IF(LEN(B702)&gt;0,'OSNOVNA PLAČA'!D696,"")</f>
        <v>0</v>
      </c>
      <c r="E702" s="175">
        <f>IF(LEN(B702)&gt;0,SUM('OBRAČUNANA OSNOVNA PLAČA'!E696:J696),"")</f>
        <v>0</v>
      </c>
      <c r="F702" s="55"/>
      <c r="G702" s="55"/>
      <c r="H702" s="55"/>
      <c r="I702" s="55"/>
      <c r="J702" s="55"/>
      <c r="K702" s="176">
        <f t="shared" si="130"/>
        <v>0</v>
      </c>
      <c r="L702" s="120">
        <f t="shared" si="131"/>
        <v>0</v>
      </c>
      <c r="M702" s="120">
        <f t="shared" si="132"/>
        <v>0</v>
      </c>
      <c r="N702" s="120">
        <f t="shared" si="133"/>
        <v>0</v>
      </c>
      <c r="O702" s="120">
        <f t="shared" si="134"/>
        <v>0</v>
      </c>
      <c r="P702" s="177">
        <f t="shared" si="135"/>
        <v>0</v>
      </c>
      <c r="Q702" s="177">
        <f>IF(LEN(B702)&gt;0,2*'OSNOVNA PLAČA'!E696,"")</f>
        <v>0</v>
      </c>
      <c r="R702" s="178"/>
      <c r="AA702" s="157">
        <f>ROW()</f>
        <v>702</v>
      </c>
      <c r="AB702" s="91" t="e">
        <f t="shared" ca="1" si="117"/>
        <v>#N/A</v>
      </c>
      <c r="AC702" s="91" t="e">
        <f t="shared" ca="1" si="118"/>
        <v>#N/A</v>
      </c>
      <c r="AD702" s="92" t="e">
        <f t="shared" ca="1" si="136"/>
        <v>#N/A</v>
      </c>
      <c r="AE702" s="91" t="e">
        <f t="shared" ca="1" si="137"/>
        <v>#N/A</v>
      </c>
      <c r="AF702" s="92" t="e">
        <f t="shared" ca="1" si="138"/>
        <v>#N/A</v>
      </c>
      <c r="AG702" s="91" t="e">
        <f t="shared" ca="1" si="138"/>
        <v>#N/A</v>
      </c>
      <c r="AH702" s="91" t="e">
        <f t="shared" ca="1" si="139"/>
        <v>#N/A</v>
      </c>
      <c r="AI702" s="93" t="e">
        <f t="shared" ca="1" si="140"/>
        <v>#N/A</v>
      </c>
      <c r="AJ702" s="91" t="e">
        <f t="shared" ca="1" si="105"/>
        <v>#N/A</v>
      </c>
      <c r="AK702" s="91" t="e">
        <f t="shared" ca="1" si="104"/>
        <v>#N/A</v>
      </c>
    </row>
    <row r="703" spans="1:37" ht="25.5" customHeight="1" x14ac:dyDescent="0.25">
      <c r="A703" s="51">
        <f>'OSNOVNA PLAČA'!A697</f>
        <v>688</v>
      </c>
      <c r="B703" s="159" t="str">
        <f>IF(LEN('OSNOVNA PLAČA'!B697)&gt;0,'OSNOVNA PLAČA'!B697,"")</f>
        <v>A688</v>
      </c>
      <c r="C703" s="52">
        <f>IF(LEN(B703)&gt;0,'OSNOVNA PLAČA'!C697,"")</f>
        <v>0</v>
      </c>
      <c r="D703" s="54">
        <f>IF(LEN(B703)&gt;0,'OSNOVNA PLAČA'!D697,"")</f>
        <v>0</v>
      </c>
      <c r="E703" s="175">
        <f>IF(LEN(B703)&gt;0,SUM('OBRAČUNANA OSNOVNA PLAČA'!E697:J697),"")</f>
        <v>0</v>
      </c>
      <c r="F703" s="55"/>
      <c r="G703" s="55"/>
      <c r="H703" s="55"/>
      <c r="I703" s="55"/>
      <c r="J703" s="55"/>
      <c r="K703" s="176">
        <f t="shared" si="130"/>
        <v>0</v>
      </c>
      <c r="L703" s="120">
        <f t="shared" si="131"/>
        <v>0</v>
      </c>
      <c r="M703" s="120">
        <f t="shared" si="132"/>
        <v>0</v>
      </c>
      <c r="N703" s="120">
        <f t="shared" si="133"/>
        <v>0</v>
      </c>
      <c r="O703" s="120">
        <f t="shared" si="134"/>
        <v>0</v>
      </c>
      <c r="P703" s="177">
        <f t="shared" si="135"/>
        <v>0</v>
      </c>
      <c r="Q703" s="177">
        <f>IF(LEN(B703)&gt;0,2*'OSNOVNA PLAČA'!E697,"")</f>
        <v>0</v>
      </c>
      <c r="R703" s="178"/>
      <c r="AA703" s="157">
        <f>ROW()</f>
        <v>703</v>
      </c>
      <c r="AB703" s="91" t="e">
        <f t="shared" ca="1" si="117"/>
        <v>#N/A</v>
      </c>
      <c r="AC703" s="91" t="e">
        <f t="shared" ca="1" si="118"/>
        <v>#N/A</v>
      </c>
      <c r="AD703" s="92" t="e">
        <f t="shared" ca="1" si="136"/>
        <v>#N/A</v>
      </c>
      <c r="AE703" s="91" t="e">
        <f t="shared" ca="1" si="137"/>
        <v>#N/A</v>
      </c>
      <c r="AF703" s="92" t="e">
        <f t="shared" ca="1" si="138"/>
        <v>#N/A</v>
      </c>
      <c r="AG703" s="91" t="e">
        <f t="shared" ca="1" si="138"/>
        <v>#N/A</v>
      </c>
      <c r="AH703" s="91" t="e">
        <f t="shared" ca="1" si="139"/>
        <v>#N/A</v>
      </c>
      <c r="AI703" s="93" t="e">
        <f t="shared" ca="1" si="140"/>
        <v>#N/A</v>
      </c>
      <c r="AJ703" s="91" t="e">
        <f t="shared" ca="1" si="105"/>
        <v>#N/A</v>
      </c>
      <c r="AK703" s="91" t="e">
        <f t="shared" ca="1" si="104"/>
        <v>#N/A</v>
      </c>
    </row>
    <row r="704" spans="1:37" ht="25.5" customHeight="1" x14ac:dyDescent="0.25">
      <c r="A704" s="51">
        <f>'OSNOVNA PLAČA'!A698</f>
        <v>689</v>
      </c>
      <c r="B704" s="159" t="str">
        <f>IF(LEN('OSNOVNA PLAČA'!B698)&gt;0,'OSNOVNA PLAČA'!B698,"")</f>
        <v>A689</v>
      </c>
      <c r="C704" s="52">
        <f>IF(LEN(B704)&gt;0,'OSNOVNA PLAČA'!C698,"")</f>
        <v>0</v>
      </c>
      <c r="D704" s="54">
        <f>IF(LEN(B704)&gt;0,'OSNOVNA PLAČA'!D698,"")</f>
        <v>0</v>
      </c>
      <c r="E704" s="175">
        <f>IF(LEN(B704)&gt;0,SUM('OBRAČUNANA OSNOVNA PLAČA'!E698:J698),"")</f>
        <v>0</v>
      </c>
      <c r="F704" s="55"/>
      <c r="G704" s="55"/>
      <c r="H704" s="55"/>
      <c r="I704" s="55"/>
      <c r="J704" s="55"/>
      <c r="K704" s="176">
        <f t="shared" si="130"/>
        <v>0</v>
      </c>
      <c r="L704" s="120">
        <f t="shared" si="131"/>
        <v>0</v>
      </c>
      <c r="M704" s="120">
        <f t="shared" si="132"/>
        <v>0</v>
      </c>
      <c r="N704" s="120">
        <f t="shared" si="133"/>
        <v>0</v>
      </c>
      <c r="O704" s="120">
        <f t="shared" si="134"/>
        <v>0</v>
      </c>
      <c r="P704" s="177">
        <f t="shared" si="135"/>
        <v>0</v>
      </c>
      <c r="Q704" s="177">
        <f>IF(LEN(B704)&gt;0,2*'OSNOVNA PLAČA'!E698,"")</f>
        <v>0</v>
      </c>
      <c r="R704" s="178"/>
      <c r="AA704" s="157">
        <f>ROW()</f>
        <v>704</v>
      </c>
      <c r="AB704" s="91" t="e">
        <f t="shared" ca="1" si="117"/>
        <v>#N/A</v>
      </c>
      <c r="AC704" s="91" t="e">
        <f t="shared" ca="1" si="118"/>
        <v>#N/A</v>
      </c>
      <c r="AD704" s="92" t="e">
        <f t="shared" ca="1" si="136"/>
        <v>#N/A</v>
      </c>
      <c r="AE704" s="91" t="e">
        <f t="shared" ca="1" si="137"/>
        <v>#N/A</v>
      </c>
      <c r="AF704" s="92" t="e">
        <f t="shared" ca="1" si="138"/>
        <v>#N/A</v>
      </c>
      <c r="AG704" s="91" t="e">
        <f t="shared" ca="1" si="138"/>
        <v>#N/A</v>
      </c>
      <c r="AH704" s="91" t="e">
        <f t="shared" ca="1" si="139"/>
        <v>#N/A</v>
      </c>
      <c r="AI704" s="93" t="e">
        <f t="shared" ca="1" si="140"/>
        <v>#N/A</v>
      </c>
      <c r="AJ704" s="91" t="e">
        <f t="shared" ca="1" si="105"/>
        <v>#N/A</v>
      </c>
      <c r="AK704" s="91" t="e">
        <f t="shared" ca="1" si="104"/>
        <v>#N/A</v>
      </c>
    </row>
    <row r="705" spans="1:37" ht="25.5" customHeight="1" x14ac:dyDescent="0.25">
      <c r="A705" s="51">
        <f>'OSNOVNA PLAČA'!A699</f>
        <v>690</v>
      </c>
      <c r="B705" s="159" t="str">
        <f>IF(LEN('OSNOVNA PLAČA'!B699)&gt;0,'OSNOVNA PLAČA'!B699,"")</f>
        <v>A690</v>
      </c>
      <c r="C705" s="52">
        <f>IF(LEN(B705)&gt;0,'OSNOVNA PLAČA'!C699,"")</f>
        <v>0</v>
      </c>
      <c r="D705" s="54">
        <f>IF(LEN(B705)&gt;0,'OSNOVNA PLAČA'!D699,"")</f>
        <v>0</v>
      </c>
      <c r="E705" s="175">
        <f>IF(LEN(B705)&gt;0,SUM('OBRAČUNANA OSNOVNA PLAČA'!E699:J699),"")</f>
        <v>0</v>
      </c>
      <c r="F705" s="55"/>
      <c r="G705" s="55"/>
      <c r="H705" s="55"/>
      <c r="I705" s="55"/>
      <c r="J705" s="55"/>
      <c r="K705" s="176">
        <f t="shared" si="130"/>
        <v>0</v>
      </c>
      <c r="L705" s="120">
        <f t="shared" si="131"/>
        <v>0</v>
      </c>
      <c r="M705" s="120">
        <f t="shared" si="132"/>
        <v>0</v>
      </c>
      <c r="N705" s="120">
        <f t="shared" si="133"/>
        <v>0</v>
      </c>
      <c r="O705" s="120">
        <f t="shared" si="134"/>
        <v>0</v>
      </c>
      <c r="P705" s="177">
        <f t="shared" si="135"/>
        <v>0</v>
      </c>
      <c r="Q705" s="177">
        <f>IF(LEN(B705)&gt;0,2*'OSNOVNA PLAČA'!E699,"")</f>
        <v>0</v>
      </c>
      <c r="R705" s="178"/>
      <c r="AA705" s="157">
        <f>ROW()</f>
        <v>705</v>
      </c>
      <c r="AB705" s="91" t="e">
        <f t="shared" ca="1" si="117"/>
        <v>#N/A</v>
      </c>
      <c r="AC705" s="91" t="e">
        <f t="shared" ca="1" si="118"/>
        <v>#N/A</v>
      </c>
      <c r="AD705" s="92" t="e">
        <f t="shared" ca="1" si="136"/>
        <v>#N/A</v>
      </c>
      <c r="AE705" s="91" t="e">
        <f t="shared" ca="1" si="137"/>
        <v>#N/A</v>
      </c>
      <c r="AF705" s="92" t="e">
        <f t="shared" ca="1" si="138"/>
        <v>#N/A</v>
      </c>
      <c r="AG705" s="91" t="e">
        <f t="shared" ca="1" si="138"/>
        <v>#N/A</v>
      </c>
      <c r="AH705" s="91" t="e">
        <f t="shared" ca="1" si="139"/>
        <v>#N/A</v>
      </c>
      <c r="AI705" s="93" t="e">
        <f t="shared" ca="1" si="140"/>
        <v>#N/A</v>
      </c>
      <c r="AJ705" s="91" t="e">
        <f t="shared" ca="1" si="105"/>
        <v>#N/A</v>
      </c>
      <c r="AK705" s="91" t="e">
        <f t="shared" ca="1" si="104"/>
        <v>#N/A</v>
      </c>
    </row>
    <row r="706" spans="1:37" ht="25.5" customHeight="1" x14ac:dyDescent="0.25">
      <c r="A706" s="51">
        <f>'OSNOVNA PLAČA'!A700</f>
        <v>691</v>
      </c>
      <c r="B706" s="159" t="str">
        <f>IF(LEN('OSNOVNA PLAČA'!B700)&gt;0,'OSNOVNA PLAČA'!B700,"")</f>
        <v>A691</v>
      </c>
      <c r="C706" s="52">
        <f>IF(LEN(B706)&gt;0,'OSNOVNA PLAČA'!C700,"")</f>
        <v>0</v>
      </c>
      <c r="D706" s="54">
        <f>IF(LEN(B706)&gt;0,'OSNOVNA PLAČA'!D700,"")</f>
        <v>0</v>
      </c>
      <c r="E706" s="175">
        <f>IF(LEN(B706)&gt;0,SUM('OBRAČUNANA OSNOVNA PLAČA'!E700:J700),"")</f>
        <v>0</v>
      </c>
      <c r="F706" s="55"/>
      <c r="G706" s="55"/>
      <c r="H706" s="55"/>
      <c r="I706" s="55"/>
      <c r="J706" s="55"/>
      <c r="K706" s="176">
        <f t="shared" si="130"/>
        <v>0</v>
      </c>
      <c r="L706" s="120">
        <f t="shared" si="131"/>
        <v>0</v>
      </c>
      <c r="M706" s="120">
        <f t="shared" si="132"/>
        <v>0</v>
      </c>
      <c r="N706" s="120">
        <f t="shared" si="133"/>
        <v>0</v>
      </c>
      <c r="O706" s="120">
        <f t="shared" si="134"/>
        <v>0</v>
      </c>
      <c r="P706" s="177">
        <f t="shared" si="135"/>
        <v>0</v>
      </c>
      <c r="Q706" s="177">
        <f>IF(LEN(B706)&gt;0,2*'OSNOVNA PLAČA'!E700,"")</f>
        <v>0</v>
      </c>
      <c r="R706" s="178"/>
      <c r="AA706" s="157">
        <f>ROW()</f>
        <v>706</v>
      </c>
      <c r="AB706" s="91" t="e">
        <f t="shared" ca="1" si="117"/>
        <v>#N/A</v>
      </c>
      <c r="AC706" s="91" t="e">
        <f t="shared" ca="1" si="118"/>
        <v>#N/A</v>
      </c>
      <c r="AD706" s="92" t="e">
        <f t="shared" ca="1" si="136"/>
        <v>#N/A</v>
      </c>
      <c r="AE706" s="91" t="e">
        <f t="shared" ca="1" si="137"/>
        <v>#N/A</v>
      </c>
      <c r="AF706" s="92" t="e">
        <f t="shared" ca="1" si="138"/>
        <v>#N/A</v>
      </c>
      <c r="AG706" s="91" t="e">
        <f t="shared" ca="1" si="138"/>
        <v>#N/A</v>
      </c>
      <c r="AH706" s="91" t="e">
        <f t="shared" ca="1" si="139"/>
        <v>#N/A</v>
      </c>
      <c r="AI706" s="93" t="e">
        <f t="shared" ca="1" si="140"/>
        <v>#N/A</v>
      </c>
      <c r="AJ706" s="91" t="e">
        <f t="shared" ca="1" si="105"/>
        <v>#N/A</v>
      </c>
      <c r="AK706" s="91" t="e">
        <f t="shared" ca="1" si="104"/>
        <v>#N/A</v>
      </c>
    </row>
    <row r="707" spans="1:37" ht="25.5" customHeight="1" x14ac:dyDescent="0.25">
      <c r="A707" s="51">
        <f>'OSNOVNA PLAČA'!A701</f>
        <v>692</v>
      </c>
      <c r="B707" s="159" t="str">
        <f>IF(LEN('OSNOVNA PLAČA'!B701)&gt;0,'OSNOVNA PLAČA'!B701,"")</f>
        <v>A692</v>
      </c>
      <c r="C707" s="52">
        <f>IF(LEN(B707)&gt;0,'OSNOVNA PLAČA'!C701,"")</f>
        <v>0</v>
      </c>
      <c r="D707" s="54">
        <f>IF(LEN(B707)&gt;0,'OSNOVNA PLAČA'!D701,"")</f>
        <v>0</v>
      </c>
      <c r="E707" s="175">
        <f>IF(LEN(B707)&gt;0,SUM('OBRAČUNANA OSNOVNA PLAČA'!E701:J701),"")</f>
        <v>0</v>
      </c>
      <c r="F707" s="55"/>
      <c r="G707" s="55"/>
      <c r="H707" s="55"/>
      <c r="I707" s="55"/>
      <c r="J707" s="55"/>
      <c r="K707" s="176">
        <f t="shared" si="130"/>
        <v>0</v>
      </c>
      <c r="L707" s="120">
        <f t="shared" si="131"/>
        <v>0</v>
      </c>
      <c r="M707" s="120">
        <f t="shared" si="132"/>
        <v>0</v>
      </c>
      <c r="N707" s="120">
        <f t="shared" si="133"/>
        <v>0</v>
      </c>
      <c r="O707" s="120">
        <f t="shared" si="134"/>
        <v>0</v>
      </c>
      <c r="P707" s="177">
        <f t="shared" si="135"/>
        <v>0</v>
      </c>
      <c r="Q707" s="177">
        <f>IF(LEN(B707)&gt;0,2*'OSNOVNA PLAČA'!E701,"")</f>
        <v>0</v>
      </c>
      <c r="R707" s="178"/>
      <c r="AA707" s="157">
        <f>ROW()</f>
        <v>707</v>
      </c>
      <c r="AB707" s="91" t="e">
        <f t="shared" ca="1" si="117"/>
        <v>#N/A</v>
      </c>
      <c r="AC707" s="91" t="e">
        <f t="shared" ca="1" si="118"/>
        <v>#N/A</v>
      </c>
      <c r="AD707" s="92" t="e">
        <f t="shared" ca="1" si="136"/>
        <v>#N/A</v>
      </c>
      <c r="AE707" s="91" t="e">
        <f t="shared" ca="1" si="137"/>
        <v>#N/A</v>
      </c>
      <c r="AF707" s="92" t="e">
        <f t="shared" ca="1" si="138"/>
        <v>#N/A</v>
      </c>
      <c r="AG707" s="91" t="e">
        <f t="shared" ca="1" si="138"/>
        <v>#N/A</v>
      </c>
      <c r="AH707" s="91" t="e">
        <f t="shared" ca="1" si="139"/>
        <v>#N/A</v>
      </c>
      <c r="AI707" s="93" t="e">
        <f t="shared" ca="1" si="140"/>
        <v>#N/A</v>
      </c>
      <c r="AJ707" s="91" t="e">
        <f t="shared" ca="1" si="105"/>
        <v>#N/A</v>
      </c>
      <c r="AK707" s="91" t="e">
        <f t="shared" ca="1" si="104"/>
        <v>#N/A</v>
      </c>
    </row>
    <row r="708" spans="1:37" ht="25.5" customHeight="1" x14ac:dyDescent="0.25">
      <c r="A708" s="51">
        <f>'OSNOVNA PLAČA'!A702</f>
        <v>693</v>
      </c>
      <c r="B708" s="159" t="str">
        <f>IF(LEN('OSNOVNA PLAČA'!B702)&gt;0,'OSNOVNA PLAČA'!B702,"")</f>
        <v>A693</v>
      </c>
      <c r="C708" s="52">
        <f>IF(LEN(B708)&gt;0,'OSNOVNA PLAČA'!C702,"")</f>
        <v>0</v>
      </c>
      <c r="D708" s="54">
        <f>IF(LEN(B708)&gt;0,'OSNOVNA PLAČA'!D702,"")</f>
        <v>0</v>
      </c>
      <c r="E708" s="175">
        <f>IF(LEN(B708)&gt;0,SUM('OBRAČUNANA OSNOVNA PLAČA'!E702:J702),"")</f>
        <v>0</v>
      </c>
      <c r="F708" s="55"/>
      <c r="G708" s="55"/>
      <c r="H708" s="55"/>
      <c r="I708" s="55"/>
      <c r="J708" s="55"/>
      <c r="K708" s="176">
        <f t="shared" si="130"/>
        <v>0</v>
      </c>
      <c r="L708" s="120">
        <f t="shared" si="131"/>
        <v>0</v>
      </c>
      <c r="M708" s="120">
        <f t="shared" si="132"/>
        <v>0</v>
      </c>
      <c r="N708" s="120">
        <f t="shared" si="133"/>
        <v>0</v>
      </c>
      <c r="O708" s="120">
        <f t="shared" si="134"/>
        <v>0</v>
      </c>
      <c r="P708" s="177">
        <f t="shared" si="135"/>
        <v>0</v>
      </c>
      <c r="Q708" s="177">
        <f>IF(LEN(B708)&gt;0,2*'OSNOVNA PLAČA'!E702,"")</f>
        <v>0</v>
      </c>
      <c r="R708" s="178"/>
      <c r="AA708" s="157">
        <f>ROW()</f>
        <v>708</v>
      </c>
      <c r="AB708" s="91" t="e">
        <f t="shared" ca="1" si="117"/>
        <v>#N/A</v>
      </c>
      <c r="AC708" s="91" t="e">
        <f t="shared" ca="1" si="118"/>
        <v>#N/A</v>
      </c>
      <c r="AD708" s="92" t="e">
        <f t="shared" ca="1" si="136"/>
        <v>#N/A</v>
      </c>
      <c r="AE708" s="91" t="e">
        <f t="shared" ca="1" si="137"/>
        <v>#N/A</v>
      </c>
      <c r="AF708" s="92" t="e">
        <f t="shared" ca="1" si="138"/>
        <v>#N/A</v>
      </c>
      <c r="AG708" s="91" t="e">
        <f t="shared" ca="1" si="138"/>
        <v>#N/A</v>
      </c>
      <c r="AH708" s="91" t="e">
        <f t="shared" ca="1" si="139"/>
        <v>#N/A</v>
      </c>
      <c r="AI708" s="93" t="e">
        <f t="shared" ca="1" si="140"/>
        <v>#N/A</v>
      </c>
      <c r="AJ708" s="91" t="e">
        <f t="shared" ca="1" si="105"/>
        <v>#N/A</v>
      </c>
      <c r="AK708" s="91" t="e">
        <f t="shared" ca="1" si="104"/>
        <v>#N/A</v>
      </c>
    </row>
    <row r="709" spans="1:37" ht="25.5" customHeight="1" x14ac:dyDescent="0.25">
      <c r="A709" s="51">
        <f>'OSNOVNA PLAČA'!A703</f>
        <v>694</v>
      </c>
      <c r="B709" s="159" t="str">
        <f>IF(LEN('OSNOVNA PLAČA'!B703)&gt;0,'OSNOVNA PLAČA'!B703,"")</f>
        <v>A694</v>
      </c>
      <c r="C709" s="52">
        <f>IF(LEN(B709)&gt;0,'OSNOVNA PLAČA'!C703,"")</f>
        <v>0</v>
      </c>
      <c r="D709" s="54">
        <f>IF(LEN(B709)&gt;0,'OSNOVNA PLAČA'!D703,"")</f>
        <v>0</v>
      </c>
      <c r="E709" s="175">
        <f>IF(LEN(B709)&gt;0,SUM('OBRAČUNANA OSNOVNA PLAČA'!E703:J703),"")</f>
        <v>0</v>
      </c>
      <c r="F709" s="55"/>
      <c r="G709" s="55"/>
      <c r="H709" s="55"/>
      <c r="I709" s="55"/>
      <c r="J709" s="55"/>
      <c r="K709" s="176">
        <f t="shared" si="130"/>
        <v>0</v>
      </c>
      <c r="L709" s="120">
        <f t="shared" si="131"/>
        <v>0</v>
      </c>
      <c r="M709" s="120">
        <f t="shared" si="132"/>
        <v>0</v>
      </c>
      <c r="N709" s="120">
        <f t="shared" si="133"/>
        <v>0</v>
      </c>
      <c r="O709" s="120">
        <f t="shared" si="134"/>
        <v>0</v>
      </c>
      <c r="P709" s="177">
        <f t="shared" si="135"/>
        <v>0</v>
      </c>
      <c r="Q709" s="177">
        <f>IF(LEN(B709)&gt;0,2*'OSNOVNA PLAČA'!E703,"")</f>
        <v>0</v>
      </c>
      <c r="R709" s="178"/>
      <c r="AA709" s="157">
        <f>ROW()</f>
        <v>709</v>
      </c>
      <c r="AB709" s="91" t="e">
        <f t="shared" ca="1" si="117"/>
        <v>#N/A</v>
      </c>
      <c r="AC709" s="91" t="e">
        <f t="shared" ca="1" si="118"/>
        <v>#N/A</v>
      </c>
      <c r="AD709" s="92" t="e">
        <f t="shared" ca="1" si="136"/>
        <v>#N/A</v>
      </c>
      <c r="AE709" s="91" t="e">
        <f t="shared" ca="1" si="137"/>
        <v>#N/A</v>
      </c>
      <c r="AF709" s="92" t="e">
        <f t="shared" ca="1" si="138"/>
        <v>#N/A</v>
      </c>
      <c r="AG709" s="91" t="e">
        <f t="shared" ca="1" si="138"/>
        <v>#N/A</v>
      </c>
      <c r="AH709" s="91" t="e">
        <f t="shared" ca="1" si="139"/>
        <v>#N/A</v>
      </c>
      <c r="AI709" s="93" t="e">
        <f t="shared" ca="1" si="140"/>
        <v>#N/A</v>
      </c>
      <c r="AJ709" s="91" t="e">
        <f t="shared" ca="1" si="105"/>
        <v>#N/A</v>
      </c>
      <c r="AK709" s="91" t="e">
        <f t="shared" ca="1" si="104"/>
        <v>#N/A</v>
      </c>
    </row>
    <row r="710" spans="1:37" ht="25.5" customHeight="1" x14ac:dyDescent="0.25">
      <c r="A710" s="51">
        <f>'OSNOVNA PLAČA'!A704</f>
        <v>695</v>
      </c>
      <c r="B710" s="159" t="str">
        <f>IF(LEN('OSNOVNA PLAČA'!B704)&gt;0,'OSNOVNA PLAČA'!B704,"")</f>
        <v>A695</v>
      </c>
      <c r="C710" s="52">
        <f>IF(LEN(B710)&gt;0,'OSNOVNA PLAČA'!C704,"")</f>
        <v>0</v>
      </c>
      <c r="D710" s="54">
        <f>IF(LEN(B710)&gt;0,'OSNOVNA PLAČA'!D704,"")</f>
        <v>0</v>
      </c>
      <c r="E710" s="175">
        <f>IF(LEN(B710)&gt;0,SUM('OBRAČUNANA OSNOVNA PLAČA'!E704:J704),"")</f>
        <v>0</v>
      </c>
      <c r="F710" s="55"/>
      <c r="G710" s="55"/>
      <c r="H710" s="55"/>
      <c r="I710" s="55"/>
      <c r="J710" s="55"/>
      <c r="K710" s="176">
        <f t="shared" si="130"/>
        <v>0</v>
      </c>
      <c r="L710" s="120">
        <f t="shared" si="131"/>
        <v>0</v>
      </c>
      <c r="M710" s="120">
        <f t="shared" si="132"/>
        <v>0</v>
      </c>
      <c r="N710" s="120">
        <f t="shared" si="133"/>
        <v>0</v>
      </c>
      <c r="O710" s="120">
        <f t="shared" si="134"/>
        <v>0</v>
      </c>
      <c r="P710" s="177">
        <f t="shared" si="135"/>
        <v>0</v>
      </c>
      <c r="Q710" s="177">
        <f>IF(LEN(B710)&gt;0,2*'OSNOVNA PLAČA'!E704,"")</f>
        <v>0</v>
      </c>
      <c r="R710" s="178"/>
      <c r="AA710" s="157">
        <f>ROW()</f>
        <v>710</v>
      </c>
      <c r="AB710" s="91" t="e">
        <f t="shared" ca="1" si="117"/>
        <v>#N/A</v>
      </c>
      <c r="AC710" s="91" t="e">
        <f t="shared" ca="1" si="118"/>
        <v>#N/A</v>
      </c>
      <c r="AD710" s="92" t="e">
        <f t="shared" ca="1" si="136"/>
        <v>#N/A</v>
      </c>
      <c r="AE710" s="91" t="e">
        <f t="shared" ca="1" si="137"/>
        <v>#N/A</v>
      </c>
      <c r="AF710" s="92" t="e">
        <f t="shared" ca="1" si="138"/>
        <v>#N/A</v>
      </c>
      <c r="AG710" s="91" t="e">
        <f t="shared" ca="1" si="138"/>
        <v>#N/A</v>
      </c>
      <c r="AH710" s="91" t="e">
        <f t="shared" ca="1" si="139"/>
        <v>#N/A</v>
      </c>
      <c r="AI710" s="93" t="e">
        <f t="shared" ca="1" si="140"/>
        <v>#N/A</v>
      </c>
      <c r="AJ710" s="91" t="e">
        <f t="shared" ca="1" si="105"/>
        <v>#N/A</v>
      </c>
      <c r="AK710" s="91" t="e">
        <f t="shared" ca="1" si="104"/>
        <v>#N/A</v>
      </c>
    </row>
    <row r="711" spans="1:37" ht="25.5" customHeight="1" x14ac:dyDescent="0.25">
      <c r="A711" s="51">
        <f>'OSNOVNA PLAČA'!A705</f>
        <v>696</v>
      </c>
      <c r="B711" s="159" t="str">
        <f>IF(LEN('OSNOVNA PLAČA'!B705)&gt;0,'OSNOVNA PLAČA'!B705,"")</f>
        <v>A696</v>
      </c>
      <c r="C711" s="52">
        <f>IF(LEN(B711)&gt;0,'OSNOVNA PLAČA'!C705,"")</f>
        <v>0</v>
      </c>
      <c r="D711" s="54">
        <f>IF(LEN(B711)&gt;0,'OSNOVNA PLAČA'!D705,"")</f>
        <v>0</v>
      </c>
      <c r="E711" s="175">
        <f>IF(LEN(B711)&gt;0,SUM('OBRAČUNANA OSNOVNA PLAČA'!E705:J705),"")</f>
        <v>0</v>
      </c>
      <c r="F711" s="55"/>
      <c r="G711" s="55"/>
      <c r="H711" s="55"/>
      <c r="I711" s="55"/>
      <c r="J711" s="55"/>
      <c r="K711" s="176">
        <f t="shared" si="130"/>
        <v>0</v>
      </c>
      <c r="L711" s="120">
        <f t="shared" si="131"/>
        <v>0</v>
      </c>
      <c r="M711" s="120">
        <f t="shared" si="132"/>
        <v>0</v>
      </c>
      <c r="N711" s="120">
        <f t="shared" si="133"/>
        <v>0</v>
      </c>
      <c r="O711" s="120">
        <f t="shared" si="134"/>
        <v>0</v>
      </c>
      <c r="P711" s="177">
        <f t="shared" si="135"/>
        <v>0</v>
      </c>
      <c r="Q711" s="177">
        <f>IF(LEN(B711)&gt;0,2*'OSNOVNA PLAČA'!E705,"")</f>
        <v>0</v>
      </c>
      <c r="R711" s="178"/>
      <c r="AA711" s="157">
        <f>ROW()</f>
        <v>711</v>
      </c>
      <c r="AB711" s="91" t="e">
        <f t="shared" ca="1" si="117"/>
        <v>#N/A</v>
      </c>
      <c r="AC711" s="91" t="e">
        <f t="shared" ca="1" si="118"/>
        <v>#N/A</v>
      </c>
      <c r="AD711" s="92" t="e">
        <f t="shared" ca="1" si="136"/>
        <v>#N/A</v>
      </c>
      <c r="AE711" s="91" t="e">
        <f t="shared" ca="1" si="137"/>
        <v>#N/A</v>
      </c>
      <c r="AF711" s="92" t="e">
        <f t="shared" ca="1" si="138"/>
        <v>#N/A</v>
      </c>
      <c r="AG711" s="91" t="e">
        <f t="shared" ca="1" si="138"/>
        <v>#N/A</v>
      </c>
      <c r="AH711" s="91" t="e">
        <f t="shared" ca="1" si="139"/>
        <v>#N/A</v>
      </c>
      <c r="AI711" s="93" t="e">
        <f t="shared" ca="1" si="140"/>
        <v>#N/A</v>
      </c>
      <c r="AJ711" s="91" t="e">
        <f t="shared" ca="1" si="105"/>
        <v>#N/A</v>
      </c>
      <c r="AK711" s="91" t="e">
        <f t="shared" ca="1" si="104"/>
        <v>#N/A</v>
      </c>
    </row>
    <row r="712" spans="1:37" ht="25.5" customHeight="1" x14ac:dyDescent="0.25">
      <c r="A712" s="51">
        <f>'OSNOVNA PLAČA'!A706</f>
        <v>697</v>
      </c>
      <c r="B712" s="159" t="str">
        <f>IF(LEN('OSNOVNA PLAČA'!B706)&gt;0,'OSNOVNA PLAČA'!B706,"")</f>
        <v>A697</v>
      </c>
      <c r="C712" s="52">
        <f>IF(LEN(B712)&gt;0,'OSNOVNA PLAČA'!C706,"")</f>
        <v>0</v>
      </c>
      <c r="D712" s="54">
        <f>IF(LEN(B712)&gt;0,'OSNOVNA PLAČA'!D706,"")</f>
        <v>0</v>
      </c>
      <c r="E712" s="175">
        <f>IF(LEN(B712)&gt;0,SUM('OBRAČUNANA OSNOVNA PLAČA'!E706:J706),"")</f>
        <v>0</v>
      </c>
      <c r="F712" s="55"/>
      <c r="G712" s="55"/>
      <c r="H712" s="55"/>
      <c r="I712" s="55"/>
      <c r="J712" s="55"/>
      <c r="K712" s="176">
        <f t="shared" si="130"/>
        <v>0</v>
      </c>
      <c r="L712" s="120">
        <f t="shared" si="131"/>
        <v>0</v>
      </c>
      <c r="M712" s="120">
        <f t="shared" si="132"/>
        <v>0</v>
      </c>
      <c r="N712" s="120">
        <f t="shared" si="133"/>
        <v>0</v>
      </c>
      <c r="O712" s="120">
        <f t="shared" si="134"/>
        <v>0</v>
      </c>
      <c r="P712" s="177">
        <f t="shared" si="135"/>
        <v>0</v>
      </c>
      <c r="Q712" s="177">
        <f>IF(LEN(B712)&gt;0,2*'OSNOVNA PLAČA'!E706,"")</f>
        <v>0</v>
      </c>
      <c r="R712" s="178"/>
      <c r="AA712" s="157">
        <f>ROW()</f>
        <v>712</v>
      </c>
      <c r="AB712" s="91" t="e">
        <f t="shared" ca="1" si="117"/>
        <v>#N/A</v>
      </c>
      <c r="AC712" s="91" t="e">
        <f t="shared" ca="1" si="118"/>
        <v>#N/A</v>
      </c>
      <c r="AD712" s="92" t="e">
        <f t="shared" ca="1" si="136"/>
        <v>#N/A</v>
      </c>
      <c r="AE712" s="91" t="e">
        <f t="shared" ca="1" si="137"/>
        <v>#N/A</v>
      </c>
      <c r="AF712" s="92" t="e">
        <f t="shared" ca="1" si="138"/>
        <v>#N/A</v>
      </c>
      <c r="AG712" s="91" t="e">
        <f t="shared" ca="1" si="138"/>
        <v>#N/A</v>
      </c>
      <c r="AH712" s="91" t="e">
        <f t="shared" ca="1" si="139"/>
        <v>#N/A</v>
      </c>
      <c r="AI712" s="93" t="e">
        <f t="shared" ca="1" si="140"/>
        <v>#N/A</v>
      </c>
      <c r="AJ712" s="91" t="e">
        <f t="shared" ca="1" si="105"/>
        <v>#N/A</v>
      </c>
      <c r="AK712" s="91" t="e">
        <f t="shared" ca="1" si="104"/>
        <v>#N/A</v>
      </c>
    </row>
    <row r="713" spans="1:37" ht="25.5" customHeight="1" x14ac:dyDescent="0.25">
      <c r="A713" s="51">
        <f>'OSNOVNA PLAČA'!A707</f>
        <v>698</v>
      </c>
      <c r="B713" s="159" t="str">
        <f>IF(LEN('OSNOVNA PLAČA'!B707)&gt;0,'OSNOVNA PLAČA'!B707,"")</f>
        <v>A698</v>
      </c>
      <c r="C713" s="52">
        <f>IF(LEN(B713)&gt;0,'OSNOVNA PLAČA'!C707,"")</f>
        <v>0</v>
      </c>
      <c r="D713" s="54">
        <f>IF(LEN(B713)&gt;0,'OSNOVNA PLAČA'!D707,"")</f>
        <v>0</v>
      </c>
      <c r="E713" s="175">
        <f>IF(LEN(B713)&gt;0,SUM('OBRAČUNANA OSNOVNA PLAČA'!E707:J707),"")</f>
        <v>0</v>
      </c>
      <c r="F713" s="55"/>
      <c r="G713" s="55"/>
      <c r="H713" s="55"/>
      <c r="I713" s="55"/>
      <c r="J713" s="55"/>
      <c r="K713" s="176">
        <f t="shared" si="130"/>
        <v>0</v>
      </c>
      <c r="L713" s="120">
        <f t="shared" si="131"/>
        <v>0</v>
      </c>
      <c r="M713" s="120">
        <f t="shared" si="132"/>
        <v>0</v>
      </c>
      <c r="N713" s="120">
        <f t="shared" si="133"/>
        <v>0</v>
      </c>
      <c r="O713" s="120">
        <f t="shared" si="134"/>
        <v>0</v>
      </c>
      <c r="P713" s="177">
        <f t="shared" si="135"/>
        <v>0</v>
      </c>
      <c r="Q713" s="177">
        <f>IF(LEN(B713)&gt;0,2*'OSNOVNA PLAČA'!E707,"")</f>
        <v>0</v>
      </c>
      <c r="R713" s="178"/>
      <c r="AA713" s="157">
        <f>ROW()</f>
        <v>713</v>
      </c>
      <c r="AB713" s="91" t="e">
        <f t="shared" ca="1" si="117"/>
        <v>#N/A</v>
      </c>
      <c r="AC713" s="91" t="e">
        <f t="shared" ca="1" si="118"/>
        <v>#N/A</v>
      </c>
      <c r="AD713" s="92" t="e">
        <f t="shared" ca="1" si="136"/>
        <v>#N/A</v>
      </c>
      <c r="AE713" s="91" t="e">
        <f t="shared" ca="1" si="137"/>
        <v>#N/A</v>
      </c>
      <c r="AF713" s="92" t="e">
        <f t="shared" ca="1" si="138"/>
        <v>#N/A</v>
      </c>
      <c r="AG713" s="91" t="e">
        <f t="shared" ca="1" si="138"/>
        <v>#N/A</v>
      </c>
      <c r="AH713" s="91" t="e">
        <f t="shared" ca="1" si="139"/>
        <v>#N/A</v>
      </c>
      <c r="AI713" s="93" t="e">
        <f t="shared" ca="1" si="140"/>
        <v>#N/A</v>
      </c>
      <c r="AJ713" s="91" t="e">
        <f t="shared" ca="1" si="105"/>
        <v>#N/A</v>
      </c>
      <c r="AK713" s="91" t="e">
        <f t="shared" ca="1" si="104"/>
        <v>#N/A</v>
      </c>
    </row>
    <row r="714" spans="1:37" ht="25.5" customHeight="1" x14ac:dyDescent="0.25">
      <c r="A714" s="51">
        <f>'OSNOVNA PLAČA'!A708</f>
        <v>699</v>
      </c>
      <c r="B714" s="159" t="str">
        <f>IF(LEN('OSNOVNA PLAČA'!B708)&gt;0,'OSNOVNA PLAČA'!B708,"")</f>
        <v>A699</v>
      </c>
      <c r="C714" s="52">
        <f>IF(LEN(B714)&gt;0,'OSNOVNA PLAČA'!C708,"")</f>
        <v>0</v>
      </c>
      <c r="D714" s="54">
        <f>IF(LEN(B714)&gt;0,'OSNOVNA PLAČA'!D708,"")</f>
        <v>0</v>
      </c>
      <c r="E714" s="175">
        <f>IF(LEN(B714)&gt;0,SUM('OBRAČUNANA OSNOVNA PLAČA'!E708:J708),"")</f>
        <v>0</v>
      </c>
      <c r="F714" s="55"/>
      <c r="G714" s="55"/>
      <c r="H714" s="55"/>
      <c r="I714" s="55"/>
      <c r="J714" s="55"/>
      <c r="K714" s="176">
        <f t="shared" si="130"/>
        <v>0</v>
      </c>
      <c r="L714" s="120">
        <f t="shared" si="131"/>
        <v>0</v>
      </c>
      <c r="M714" s="120">
        <f t="shared" si="132"/>
        <v>0</v>
      </c>
      <c r="N714" s="120">
        <f t="shared" si="133"/>
        <v>0</v>
      </c>
      <c r="O714" s="120">
        <f t="shared" si="134"/>
        <v>0</v>
      </c>
      <c r="P714" s="177">
        <f t="shared" si="135"/>
        <v>0</v>
      </c>
      <c r="Q714" s="177">
        <f>IF(LEN(B714)&gt;0,2*'OSNOVNA PLAČA'!E708,"")</f>
        <v>0</v>
      </c>
      <c r="R714" s="178"/>
      <c r="AA714" s="157">
        <f>ROW()</f>
        <v>714</v>
      </c>
      <c r="AB714" s="91" t="e">
        <f t="shared" ca="1" si="117"/>
        <v>#N/A</v>
      </c>
      <c r="AC714" s="91" t="e">
        <f t="shared" ca="1" si="118"/>
        <v>#N/A</v>
      </c>
      <c r="AD714" s="92" t="e">
        <f t="shared" ca="1" si="136"/>
        <v>#N/A</v>
      </c>
      <c r="AE714" s="91" t="e">
        <f t="shared" ca="1" si="137"/>
        <v>#N/A</v>
      </c>
      <c r="AF714" s="92" t="e">
        <f t="shared" ca="1" si="138"/>
        <v>#N/A</v>
      </c>
      <c r="AG714" s="91" t="e">
        <f t="shared" ca="1" si="138"/>
        <v>#N/A</v>
      </c>
      <c r="AH714" s="91" t="e">
        <f t="shared" ca="1" si="139"/>
        <v>#N/A</v>
      </c>
      <c r="AI714" s="93" t="e">
        <f t="shared" ca="1" si="140"/>
        <v>#N/A</v>
      </c>
      <c r="AJ714" s="91" t="e">
        <f t="shared" ca="1" si="105"/>
        <v>#N/A</v>
      </c>
      <c r="AK714" s="91" t="e">
        <f t="shared" ca="1" si="104"/>
        <v>#N/A</v>
      </c>
    </row>
    <row r="715" spans="1:37" ht="25.5" customHeight="1" x14ac:dyDescent="0.25">
      <c r="A715" s="51">
        <f>'OSNOVNA PLAČA'!A709</f>
        <v>700</v>
      </c>
      <c r="B715" s="159" t="str">
        <f>IF(LEN('OSNOVNA PLAČA'!B709)&gt;0,'OSNOVNA PLAČA'!B709,"")</f>
        <v>A700</v>
      </c>
      <c r="C715" s="52">
        <f>IF(LEN(B715)&gt;0,'OSNOVNA PLAČA'!C709,"")</f>
        <v>0</v>
      </c>
      <c r="D715" s="54">
        <f>IF(LEN(B715)&gt;0,'OSNOVNA PLAČA'!D709,"")</f>
        <v>0</v>
      </c>
      <c r="E715" s="175">
        <f>IF(LEN(B715)&gt;0,SUM('OBRAČUNANA OSNOVNA PLAČA'!E709:J709),"")</f>
        <v>0</v>
      </c>
      <c r="F715" s="55"/>
      <c r="G715" s="55"/>
      <c r="H715" s="55"/>
      <c r="I715" s="55"/>
      <c r="J715" s="55"/>
      <c r="K715" s="176">
        <f t="shared" si="130"/>
        <v>0</v>
      </c>
      <c r="L715" s="120">
        <f t="shared" si="131"/>
        <v>0</v>
      </c>
      <c r="M715" s="120">
        <f t="shared" si="132"/>
        <v>0</v>
      </c>
      <c r="N715" s="120">
        <f t="shared" si="133"/>
        <v>0</v>
      </c>
      <c r="O715" s="120">
        <f t="shared" si="134"/>
        <v>0</v>
      </c>
      <c r="P715" s="177">
        <f t="shared" si="135"/>
        <v>0</v>
      </c>
      <c r="Q715" s="177">
        <f>IF(LEN(B715)&gt;0,2*'OSNOVNA PLAČA'!E709,"")</f>
        <v>0</v>
      </c>
      <c r="R715" s="178"/>
      <c r="AA715" s="157">
        <f>ROW()</f>
        <v>715</v>
      </c>
      <c r="AB715" s="91" t="e">
        <f t="shared" ca="1" si="117"/>
        <v>#N/A</v>
      </c>
      <c r="AC715" s="91" t="e">
        <f t="shared" ca="1" si="118"/>
        <v>#N/A</v>
      </c>
      <c r="AD715" s="92" t="e">
        <f t="shared" ca="1" si="136"/>
        <v>#N/A</v>
      </c>
      <c r="AE715" s="91" t="e">
        <f t="shared" ca="1" si="137"/>
        <v>#N/A</v>
      </c>
      <c r="AF715" s="92" t="e">
        <f t="shared" ca="1" si="138"/>
        <v>#N/A</v>
      </c>
      <c r="AG715" s="91" t="e">
        <f t="shared" ca="1" si="138"/>
        <v>#N/A</v>
      </c>
      <c r="AH715" s="91" t="e">
        <f t="shared" ca="1" si="139"/>
        <v>#N/A</v>
      </c>
      <c r="AI715" s="93" t="e">
        <f t="shared" ca="1" si="140"/>
        <v>#N/A</v>
      </c>
      <c r="AJ715" s="91" t="e">
        <f t="shared" ca="1" si="105"/>
        <v>#N/A</v>
      </c>
      <c r="AK715" s="91" t="e">
        <f t="shared" ca="1" si="104"/>
        <v>#N/A</v>
      </c>
    </row>
    <row r="716" spans="1:37" ht="25.5" customHeight="1" x14ac:dyDescent="0.25">
      <c r="A716" s="51">
        <f>'OSNOVNA PLAČA'!A710</f>
        <v>701</v>
      </c>
      <c r="B716" s="159" t="str">
        <f>IF(LEN('OSNOVNA PLAČA'!B710)&gt;0,'OSNOVNA PLAČA'!B710,"")</f>
        <v>A701</v>
      </c>
      <c r="C716" s="52">
        <f>IF(LEN(B716)&gt;0,'OSNOVNA PLAČA'!C710,"")</f>
        <v>0</v>
      </c>
      <c r="D716" s="54">
        <f>IF(LEN(B716)&gt;0,'OSNOVNA PLAČA'!D710,"")</f>
        <v>0</v>
      </c>
      <c r="E716" s="175">
        <f>IF(LEN(B716)&gt;0,SUM('OBRAČUNANA OSNOVNA PLAČA'!E710:J710),"")</f>
        <v>0</v>
      </c>
      <c r="F716" s="55"/>
      <c r="G716" s="55"/>
      <c r="H716" s="55"/>
      <c r="I716" s="55"/>
      <c r="J716" s="55"/>
      <c r="K716" s="176">
        <f t="shared" si="130"/>
        <v>0</v>
      </c>
      <c r="L716" s="120">
        <f t="shared" si="131"/>
        <v>0</v>
      </c>
      <c r="M716" s="120">
        <f t="shared" si="132"/>
        <v>0</v>
      </c>
      <c r="N716" s="120">
        <f t="shared" si="133"/>
        <v>0</v>
      </c>
      <c r="O716" s="120">
        <f t="shared" si="134"/>
        <v>0</v>
      </c>
      <c r="P716" s="177">
        <f t="shared" si="135"/>
        <v>0</v>
      </c>
      <c r="Q716" s="177">
        <f>IF(LEN(B716)&gt;0,2*'OSNOVNA PLAČA'!E710,"")</f>
        <v>0</v>
      </c>
      <c r="R716" s="178"/>
      <c r="AA716" s="157">
        <f>ROW()</f>
        <v>716</v>
      </c>
      <c r="AB716" s="91" t="e">
        <f t="shared" ca="1" si="117"/>
        <v>#N/A</v>
      </c>
      <c r="AC716" s="91" t="e">
        <f t="shared" ca="1" si="118"/>
        <v>#N/A</v>
      </c>
      <c r="AD716" s="92" t="e">
        <f t="shared" ca="1" si="136"/>
        <v>#N/A</v>
      </c>
      <c r="AE716" s="91" t="e">
        <f t="shared" ca="1" si="137"/>
        <v>#N/A</v>
      </c>
      <c r="AF716" s="92" t="e">
        <f t="shared" ca="1" si="138"/>
        <v>#N/A</v>
      </c>
      <c r="AG716" s="91" t="e">
        <f t="shared" ca="1" si="138"/>
        <v>#N/A</v>
      </c>
      <c r="AH716" s="91" t="e">
        <f t="shared" ca="1" si="139"/>
        <v>#N/A</v>
      </c>
      <c r="AI716" s="93" t="e">
        <f t="shared" ca="1" si="140"/>
        <v>#N/A</v>
      </c>
      <c r="AJ716" s="91" t="e">
        <f t="shared" ca="1" si="105"/>
        <v>#N/A</v>
      </c>
      <c r="AK716" s="91" t="e">
        <f t="shared" ca="1" si="104"/>
        <v>#N/A</v>
      </c>
    </row>
    <row r="717" spans="1:37" ht="25.5" customHeight="1" x14ac:dyDescent="0.25">
      <c r="A717" s="51">
        <f>'OSNOVNA PLAČA'!A711</f>
        <v>702</v>
      </c>
      <c r="B717" s="159" t="str">
        <f>IF(LEN('OSNOVNA PLAČA'!B711)&gt;0,'OSNOVNA PLAČA'!B711,"")</f>
        <v>A702</v>
      </c>
      <c r="C717" s="52">
        <f>IF(LEN(B717)&gt;0,'OSNOVNA PLAČA'!C711,"")</f>
        <v>0</v>
      </c>
      <c r="D717" s="54">
        <f>IF(LEN(B717)&gt;0,'OSNOVNA PLAČA'!D711,"")</f>
        <v>0</v>
      </c>
      <c r="E717" s="175">
        <f>IF(LEN(B717)&gt;0,SUM('OBRAČUNANA OSNOVNA PLAČA'!E711:J711),"")</f>
        <v>0</v>
      </c>
      <c r="F717" s="55"/>
      <c r="G717" s="55"/>
      <c r="H717" s="55"/>
      <c r="I717" s="55"/>
      <c r="J717" s="55"/>
      <c r="K717" s="176">
        <f t="shared" si="130"/>
        <v>0</v>
      </c>
      <c r="L717" s="120">
        <f t="shared" si="131"/>
        <v>0</v>
      </c>
      <c r="M717" s="120">
        <f t="shared" si="132"/>
        <v>0</v>
      </c>
      <c r="N717" s="120">
        <f t="shared" si="133"/>
        <v>0</v>
      </c>
      <c r="O717" s="120">
        <f t="shared" si="134"/>
        <v>0</v>
      </c>
      <c r="P717" s="177">
        <f t="shared" si="135"/>
        <v>0</v>
      </c>
      <c r="Q717" s="177">
        <f>IF(LEN(B717)&gt;0,2*'OSNOVNA PLAČA'!E711,"")</f>
        <v>0</v>
      </c>
      <c r="R717" s="178"/>
      <c r="AA717" s="157">
        <f>ROW()</f>
        <v>717</v>
      </c>
      <c r="AB717" s="91" t="e">
        <f t="shared" ca="1" si="117"/>
        <v>#N/A</v>
      </c>
      <c r="AC717" s="91" t="e">
        <f t="shared" ca="1" si="118"/>
        <v>#N/A</v>
      </c>
      <c r="AD717" s="92" t="e">
        <f t="shared" ca="1" si="136"/>
        <v>#N/A</v>
      </c>
      <c r="AE717" s="91" t="e">
        <f t="shared" ca="1" si="137"/>
        <v>#N/A</v>
      </c>
      <c r="AF717" s="92" t="e">
        <f t="shared" ca="1" si="138"/>
        <v>#N/A</v>
      </c>
      <c r="AG717" s="91" t="e">
        <f t="shared" ca="1" si="138"/>
        <v>#N/A</v>
      </c>
      <c r="AH717" s="91" t="e">
        <f t="shared" ca="1" si="139"/>
        <v>#N/A</v>
      </c>
      <c r="AI717" s="93" t="e">
        <f t="shared" ca="1" si="140"/>
        <v>#N/A</v>
      </c>
      <c r="AJ717" s="91" t="e">
        <f t="shared" ca="1" si="105"/>
        <v>#N/A</v>
      </c>
      <c r="AK717" s="91" t="e">
        <f t="shared" ca="1" si="104"/>
        <v>#N/A</v>
      </c>
    </row>
    <row r="718" spans="1:37" ht="25.5" customHeight="1" x14ac:dyDescent="0.25">
      <c r="A718" s="51">
        <f>'OSNOVNA PLAČA'!A712</f>
        <v>703</v>
      </c>
      <c r="B718" s="159" t="str">
        <f>IF(LEN('OSNOVNA PLAČA'!B712)&gt;0,'OSNOVNA PLAČA'!B712,"")</f>
        <v>A703</v>
      </c>
      <c r="C718" s="52">
        <f>IF(LEN(B718)&gt;0,'OSNOVNA PLAČA'!C712,"")</f>
        <v>0</v>
      </c>
      <c r="D718" s="54">
        <f>IF(LEN(B718)&gt;0,'OSNOVNA PLAČA'!D712,"")</f>
        <v>0</v>
      </c>
      <c r="E718" s="175">
        <f>IF(LEN(B718)&gt;0,SUM('OBRAČUNANA OSNOVNA PLAČA'!E712:J712),"")</f>
        <v>0</v>
      </c>
      <c r="F718" s="55"/>
      <c r="G718" s="55"/>
      <c r="H718" s="55"/>
      <c r="I718" s="55"/>
      <c r="J718" s="55"/>
      <c r="K718" s="176">
        <f t="shared" si="130"/>
        <v>0</v>
      </c>
      <c r="L718" s="120">
        <f t="shared" si="131"/>
        <v>0</v>
      </c>
      <c r="M718" s="120">
        <f t="shared" si="132"/>
        <v>0</v>
      </c>
      <c r="N718" s="120">
        <f t="shared" si="133"/>
        <v>0</v>
      </c>
      <c r="O718" s="120">
        <f t="shared" si="134"/>
        <v>0</v>
      </c>
      <c r="P718" s="177">
        <f t="shared" si="135"/>
        <v>0</v>
      </c>
      <c r="Q718" s="177">
        <f>IF(LEN(B718)&gt;0,2*'OSNOVNA PLAČA'!E712,"")</f>
        <v>0</v>
      </c>
      <c r="R718" s="178"/>
      <c r="AA718" s="157">
        <f>ROW()</f>
        <v>718</v>
      </c>
      <c r="AB718" s="91" t="e">
        <f t="shared" ca="1" si="117"/>
        <v>#N/A</v>
      </c>
      <c r="AC718" s="91" t="e">
        <f t="shared" ca="1" si="118"/>
        <v>#N/A</v>
      </c>
      <c r="AD718" s="92" t="e">
        <f t="shared" ca="1" si="136"/>
        <v>#N/A</v>
      </c>
      <c r="AE718" s="91" t="e">
        <f t="shared" ca="1" si="137"/>
        <v>#N/A</v>
      </c>
      <c r="AF718" s="92" t="e">
        <f t="shared" ca="1" si="138"/>
        <v>#N/A</v>
      </c>
      <c r="AG718" s="91" t="e">
        <f t="shared" ca="1" si="138"/>
        <v>#N/A</v>
      </c>
      <c r="AH718" s="91" t="e">
        <f t="shared" ca="1" si="139"/>
        <v>#N/A</v>
      </c>
      <c r="AI718" s="93" t="e">
        <f t="shared" ca="1" si="140"/>
        <v>#N/A</v>
      </c>
      <c r="AJ718" s="91" t="e">
        <f t="shared" ca="1" si="105"/>
        <v>#N/A</v>
      </c>
      <c r="AK718" s="91" t="e">
        <f t="shared" ca="1" si="104"/>
        <v>#N/A</v>
      </c>
    </row>
    <row r="719" spans="1:37" ht="25.5" customHeight="1" x14ac:dyDescent="0.25">
      <c r="A719" s="51">
        <f>'OSNOVNA PLAČA'!A713</f>
        <v>704</v>
      </c>
      <c r="B719" s="159" t="str">
        <f>IF(LEN('OSNOVNA PLAČA'!B713)&gt;0,'OSNOVNA PLAČA'!B713,"")</f>
        <v>A704</v>
      </c>
      <c r="C719" s="52">
        <f>IF(LEN(B719)&gt;0,'OSNOVNA PLAČA'!C713,"")</f>
        <v>0</v>
      </c>
      <c r="D719" s="54">
        <f>IF(LEN(B719)&gt;0,'OSNOVNA PLAČA'!D713,"")</f>
        <v>0</v>
      </c>
      <c r="E719" s="175">
        <f>IF(LEN(B719)&gt;0,SUM('OBRAČUNANA OSNOVNA PLAČA'!E713:J713),"")</f>
        <v>0</v>
      </c>
      <c r="F719" s="55"/>
      <c r="G719" s="55"/>
      <c r="H719" s="55"/>
      <c r="I719" s="55"/>
      <c r="J719" s="55"/>
      <c r="K719" s="176">
        <f t="shared" si="130"/>
        <v>0</v>
      </c>
      <c r="L719" s="120">
        <f t="shared" si="131"/>
        <v>0</v>
      </c>
      <c r="M719" s="120">
        <f t="shared" si="132"/>
        <v>0</v>
      </c>
      <c r="N719" s="120">
        <f t="shared" si="133"/>
        <v>0</v>
      </c>
      <c r="O719" s="120">
        <f t="shared" si="134"/>
        <v>0</v>
      </c>
      <c r="P719" s="177">
        <f t="shared" si="135"/>
        <v>0</v>
      </c>
      <c r="Q719" s="177">
        <f>IF(LEN(B719)&gt;0,2*'OSNOVNA PLAČA'!E713,"")</f>
        <v>0</v>
      </c>
      <c r="R719" s="178"/>
      <c r="AA719" s="157">
        <f>ROW()</f>
        <v>719</v>
      </c>
      <c r="AB719" s="91" t="e">
        <f t="shared" ca="1" si="117"/>
        <v>#N/A</v>
      </c>
      <c r="AC719" s="91" t="e">
        <f t="shared" ca="1" si="118"/>
        <v>#N/A</v>
      </c>
      <c r="AD719" s="92" t="e">
        <f t="shared" ca="1" si="136"/>
        <v>#N/A</v>
      </c>
      <c r="AE719" s="91" t="e">
        <f t="shared" ca="1" si="137"/>
        <v>#N/A</v>
      </c>
      <c r="AF719" s="92" t="e">
        <f t="shared" ca="1" si="138"/>
        <v>#N/A</v>
      </c>
      <c r="AG719" s="91" t="e">
        <f t="shared" ca="1" si="138"/>
        <v>#N/A</v>
      </c>
      <c r="AH719" s="91" t="e">
        <f t="shared" ca="1" si="139"/>
        <v>#N/A</v>
      </c>
      <c r="AI719" s="93" t="e">
        <f t="shared" ca="1" si="140"/>
        <v>#N/A</v>
      </c>
      <c r="AJ719" s="91" t="e">
        <f t="shared" ca="1" si="105"/>
        <v>#N/A</v>
      </c>
      <c r="AK719" s="91" t="e">
        <f t="shared" ca="1" si="104"/>
        <v>#N/A</v>
      </c>
    </row>
    <row r="720" spans="1:37" ht="25.5" customHeight="1" x14ac:dyDescent="0.25">
      <c r="A720" s="51">
        <f>'OSNOVNA PLAČA'!A714</f>
        <v>705</v>
      </c>
      <c r="B720" s="159" t="str">
        <f>IF(LEN('OSNOVNA PLAČA'!B714)&gt;0,'OSNOVNA PLAČA'!B714,"")</f>
        <v>A705</v>
      </c>
      <c r="C720" s="52">
        <f>IF(LEN(B720)&gt;0,'OSNOVNA PLAČA'!C714,"")</f>
        <v>0</v>
      </c>
      <c r="D720" s="54">
        <f>IF(LEN(B720)&gt;0,'OSNOVNA PLAČA'!D714,"")</f>
        <v>0</v>
      </c>
      <c r="E720" s="175">
        <f>IF(LEN(B720)&gt;0,SUM('OBRAČUNANA OSNOVNA PLAČA'!E714:J714),"")</f>
        <v>0</v>
      </c>
      <c r="F720" s="55"/>
      <c r="G720" s="55"/>
      <c r="H720" s="55"/>
      <c r="I720" s="55"/>
      <c r="J720" s="55"/>
      <c r="K720" s="176">
        <f t="shared" ref="K720:K783" si="141">+F720+G720+H720+I720+J720</f>
        <v>0</v>
      </c>
      <c r="L720" s="120">
        <f t="shared" ref="L720:L783" si="142">IF(LEN(B720)&gt;0,K720/5,"")</f>
        <v>0</v>
      </c>
      <c r="M720" s="120">
        <f t="shared" ref="M720:M783" si="143">IF(LEN(B720)&gt;0,E720*L720,"")</f>
        <v>0</v>
      </c>
      <c r="N720" s="120">
        <f t="shared" ref="N720:N783" si="144">IF(LEN(B720)&gt;0,L720*$O$1017,"")</f>
        <v>0</v>
      </c>
      <c r="O720" s="120">
        <f t="shared" ref="O720:O783" si="145">IF(LEN(B720)&gt;0,E720*N720,"")</f>
        <v>0</v>
      </c>
      <c r="P720" s="177">
        <f t="shared" ref="P720:P783" si="146">MIN(O720,Q720)</f>
        <v>0</v>
      </c>
      <c r="Q720" s="177">
        <f>IF(LEN(B720)&gt;0,2*'OSNOVNA PLAČA'!E714,"")</f>
        <v>0</v>
      </c>
      <c r="R720" s="178"/>
      <c r="AA720" s="157">
        <f>ROW()</f>
        <v>720</v>
      </c>
      <c r="AB720" s="91" t="e">
        <f t="shared" ca="1" si="117"/>
        <v>#N/A</v>
      </c>
      <c r="AC720" s="91" t="e">
        <f t="shared" ca="1" si="118"/>
        <v>#N/A</v>
      </c>
      <c r="AD720" s="92" t="e">
        <f t="shared" ref="AD720:AD783" ca="1" si="147">IF(AB720&gt;=AC720,"-",$K720/(5*MAX($L$1021:$L$1022)))</f>
        <v>#N/A</v>
      </c>
      <c r="AE720" s="91" t="e">
        <f t="shared" ref="AE720:AE783" ca="1" si="148">IF(AB720&gt;=AC720,"-",$K720/(5*MAX($L$1021:$L$1022))*AJ720)</f>
        <v>#N/A</v>
      </c>
      <c r="AF720" s="92" t="e">
        <f t="shared" ref="AF720:AG783" ca="1" si="149">IF(AD720="-","-",AD720*$AE$1017)</f>
        <v>#N/A</v>
      </c>
      <c r="AG720" s="91" t="e">
        <f t="shared" ca="1" si="149"/>
        <v>#N/A</v>
      </c>
      <c r="AH720" s="91" t="e">
        <f t="shared" ref="AH720:AH783" ca="1" si="150">IF(AF720="-",0,MIN(AG720,Q720))</f>
        <v>#N/A</v>
      </c>
      <c r="AI720" s="93" t="e">
        <f t="shared" ref="AI720:AI783" ca="1" si="151">+AC720-AB720</f>
        <v>#N/A</v>
      </c>
      <c r="AJ720" s="91" t="e">
        <f t="shared" ca="1" si="105"/>
        <v>#N/A</v>
      </c>
      <c r="AK720" s="91" t="e">
        <f t="shared" ca="1" si="104"/>
        <v>#N/A</v>
      </c>
    </row>
    <row r="721" spans="1:37" ht="25.5" customHeight="1" x14ac:dyDescent="0.25">
      <c r="A721" s="51">
        <f>'OSNOVNA PLAČA'!A715</f>
        <v>706</v>
      </c>
      <c r="B721" s="159" t="str">
        <f>IF(LEN('OSNOVNA PLAČA'!B715)&gt;0,'OSNOVNA PLAČA'!B715,"")</f>
        <v>A706</v>
      </c>
      <c r="C721" s="52">
        <f>IF(LEN(B721)&gt;0,'OSNOVNA PLAČA'!C715,"")</f>
        <v>0</v>
      </c>
      <c r="D721" s="54">
        <f>IF(LEN(B721)&gt;0,'OSNOVNA PLAČA'!D715,"")</f>
        <v>0</v>
      </c>
      <c r="E721" s="175">
        <f>IF(LEN(B721)&gt;0,SUM('OBRAČUNANA OSNOVNA PLAČA'!E715:J715),"")</f>
        <v>0</v>
      </c>
      <c r="F721" s="55"/>
      <c r="G721" s="55"/>
      <c r="H721" s="55"/>
      <c r="I721" s="55"/>
      <c r="J721" s="55"/>
      <c r="K721" s="176">
        <f t="shared" si="141"/>
        <v>0</v>
      </c>
      <c r="L721" s="120">
        <f t="shared" si="142"/>
        <v>0</v>
      </c>
      <c r="M721" s="120">
        <f t="shared" si="143"/>
        <v>0</v>
      </c>
      <c r="N721" s="120">
        <f t="shared" si="144"/>
        <v>0</v>
      </c>
      <c r="O721" s="120">
        <f t="shared" si="145"/>
        <v>0</v>
      </c>
      <c r="P721" s="177">
        <f t="shared" si="146"/>
        <v>0</v>
      </c>
      <c r="Q721" s="177">
        <f>IF(LEN(B721)&gt;0,2*'OSNOVNA PLAČA'!E715,"")</f>
        <v>0</v>
      </c>
      <c r="R721" s="178"/>
      <c r="AA721" s="157">
        <f>ROW()</f>
        <v>721</v>
      </c>
      <c r="AB721" s="91" t="e">
        <f t="shared" ca="1" si="117"/>
        <v>#N/A</v>
      </c>
      <c r="AC721" s="91" t="e">
        <f t="shared" ca="1" si="118"/>
        <v>#N/A</v>
      </c>
      <c r="AD721" s="92" t="e">
        <f t="shared" ca="1" si="147"/>
        <v>#N/A</v>
      </c>
      <c r="AE721" s="91" t="e">
        <f t="shared" ca="1" si="148"/>
        <v>#N/A</v>
      </c>
      <c r="AF721" s="92" t="e">
        <f t="shared" ca="1" si="149"/>
        <v>#N/A</v>
      </c>
      <c r="AG721" s="91" t="e">
        <f t="shared" ca="1" si="149"/>
        <v>#N/A</v>
      </c>
      <c r="AH721" s="91" t="e">
        <f t="shared" ca="1" si="150"/>
        <v>#N/A</v>
      </c>
      <c r="AI721" s="93" t="e">
        <f t="shared" ca="1" si="151"/>
        <v>#N/A</v>
      </c>
      <c r="AJ721" s="91" t="e">
        <f t="shared" ca="1" si="105"/>
        <v>#N/A</v>
      </c>
      <c r="AK721" s="91" t="e">
        <f t="shared" ca="1" si="104"/>
        <v>#N/A</v>
      </c>
    </row>
    <row r="722" spans="1:37" ht="25.5" customHeight="1" x14ac:dyDescent="0.25">
      <c r="A722" s="51">
        <f>'OSNOVNA PLAČA'!A716</f>
        <v>707</v>
      </c>
      <c r="B722" s="159" t="str">
        <f>IF(LEN('OSNOVNA PLAČA'!B716)&gt;0,'OSNOVNA PLAČA'!B716,"")</f>
        <v>A707</v>
      </c>
      <c r="C722" s="52">
        <f>IF(LEN(B722)&gt;0,'OSNOVNA PLAČA'!C716,"")</f>
        <v>0</v>
      </c>
      <c r="D722" s="54">
        <f>IF(LEN(B722)&gt;0,'OSNOVNA PLAČA'!D716,"")</f>
        <v>0</v>
      </c>
      <c r="E722" s="175">
        <f>IF(LEN(B722)&gt;0,SUM('OBRAČUNANA OSNOVNA PLAČA'!E716:J716),"")</f>
        <v>0</v>
      </c>
      <c r="F722" s="55"/>
      <c r="G722" s="55"/>
      <c r="H722" s="55"/>
      <c r="I722" s="55"/>
      <c r="J722" s="55"/>
      <c r="K722" s="176">
        <f t="shared" si="141"/>
        <v>0</v>
      </c>
      <c r="L722" s="120">
        <f t="shared" si="142"/>
        <v>0</v>
      </c>
      <c r="M722" s="120">
        <f t="shared" si="143"/>
        <v>0</v>
      </c>
      <c r="N722" s="120">
        <f t="shared" si="144"/>
        <v>0</v>
      </c>
      <c r="O722" s="120">
        <f t="shared" si="145"/>
        <v>0</v>
      </c>
      <c r="P722" s="177">
        <f t="shared" si="146"/>
        <v>0</v>
      </c>
      <c r="Q722" s="177">
        <f>IF(LEN(B722)&gt;0,2*'OSNOVNA PLAČA'!E716,"")</f>
        <v>0</v>
      </c>
      <c r="R722" s="178"/>
      <c r="AA722" s="157">
        <f>ROW()</f>
        <v>722</v>
      </c>
      <c r="AB722" s="91" t="e">
        <f t="shared" ca="1" si="117"/>
        <v>#N/A</v>
      </c>
      <c r="AC722" s="91" t="e">
        <f t="shared" ca="1" si="118"/>
        <v>#N/A</v>
      </c>
      <c r="AD722" s="92" t="e">
        <f t="shared" ca="1" si="147"/>
        <v>#N/A</v>
      </c>
      <c r="AE722" s="91" t="e">
        <f t="shared" ca="1" si="148"/>
        <v>#N/A</v>
      </c>
      <c r="AF722" s="92" t="e">
        <f t="shared" ca="1" si="149"/>
        <v>#N/A</v>
      </c>
      <c r="AG722" s="91" t="e">
        <f t="shared" ca="1" si="149"/>
        <v>#N/A</v>
      </c>
      <c r="AH722" s="91" t="e">
        <f t="shared" ca="1" si="150"/>
        <v>#N/A</v>
      </c>
      <c r="AI722" s="93" t="e">
        <f t="shared" ca="1" si="151"/>
        <v>#N/A</v>
      </c>
      <c r="AJ722" s="91" t="e">
        <f t="shared" ca="1" si="105"/>
        <v>#N/A</v>
      </c>
      <c r="AK722" s="91" t="e">
        <f t="shared" ca="1" si="104"/>
        <v>#N/A</v>
      </c>
    </row>
    <row r="723" spans="1:37" ht="25.5" customHeight="1" x14ac:dyDescent="0.25">
      <c r="A723" s="51">
        <f>'OSNOVNA PLAČA'!A717</f>
        <v>708</v>
      </c>
      <c r="B723" s="159" t="str">
        <f>IF(LEN('OSNOVNA PLAČA'!B717)&gt;0,'OSNOVNA PLAČA'!B717,"")</f>
        <v>A708</v>
      </c>
      <c r="C723" s="52">
        <f>IF(LEN(B723)&gt;0,'OSNOVNA PLAČA'!C717,"")</f>
        <v>0</v>
      </c>
      <c r="D723" s="54">
        <f>IF(LEN(B723)&gt;0,'OSNOVNA PLAČA'!D717,"")</f>
        <v>0</v>
      </c>
      <c r="E723" s="175">
        <f>IF(LEN(B723)&gt;0,SUM('OBRAČUNANA OSNOVNA PLAČA'!E717:J717),"")</f>
        <v>0</v>
      </c>
      <c r="F723" s="55"/>
      <c r="G723" s="55"/>
      <c r="H723" s="55"/>
      <c r="I723" s="55"/>
      <c r="J723" s="55"/>
      <c r="K723" s="176">
        <f t="shared" si="141"/>
        <v>0</v>
      </c>
      <c r="L723" s="120">
        <f t="shared" si="142"/>
        <v>0</v>
      </c>
      <c r="M723" s="120">
        <f t="shared" si="143"/>
        <v>0</v>
      </c>
      <c r="N723" s="120">
        <f t="shared" si="144"/>
        <v>0</v>
      </c>
      <c r="O723" s="120">
        <f t="shared" si="145"/>
        <v>0</v>
      </c>
      <c r="P723" s="177">
        <f t="shared" si="146"/>
        <v>0</v>
      </c>
      <c r="Q723" s="177">
        <f>IF(LEN(B723)&gt;0,2*'OSNOVNA PLAČA'!E717,"")</f>
        <v>0</v>
      </c>
      <c r="R723" s="178"/>
      <c r="AA723" s="157">
        <f>ROW()</f>
        <v>723</v>
      </c>
      <c r="AB723" s="91" t="e">
        <f t="shared" ca="1" si="117"/>
        <v>#N/A</v>
      </c>
      <c r="AC723" s="91" t="e">
        <f t="shared" ca="1" si="118"/>
        <v>#N/A</v>
      </c>
      <c r="AD723" s="92" t="e">
        <f t="shared" ca="1" si="147"/>
        <v>#N/A</v>
      </c>
      <c r="AE723" s="91" t="e">
        <f t="shared" ca="1" si="148"/>
        <v>#N/A</v>
      </c>
      <c r="AF723" s="92" t="e">
        <f t="shared" ca="1" si="149"/>
        <v>#N/A</v>
      </c>
      <c r="AG723" s="91" t="e">
        <f t="shared" ca="1" si="149"/>
        <v>#N/A</v>
      </c>
      <c r="AH723" s="91" t="e">
        <f t="shared" ca="1" si="150"/>
        <v>#N/A</v>
      </c>
      <c r="AI723" s="93" t="e">
        <f t="shared" ca="1" si="151"/>
        <v>#N/A</v>
      </c>
      <c r="AJ723" s="91" t="e">
        <f t="shared" ca="1" si="105"/>
        <v>#N/A</v>
      </c>
      <c r="AK723" s="91" t="e">
        <f t="shared" ca="1" si="104"/>
        <v>#N/A</v>
      </c>
    </row>
    <row r="724" spans="1:37" ht="25.5" customHeight="1" x14ac:dyDescent="0.25">
      <c r="A724" s="51">
        <f>'OSNOVNA PLAČA'!A718</f>
        <v>709</v>
      </c>
      <c r="B724" s="159" t="str">
        <f>IF(LEN('OSNOVNA PLAČA'!B718)&gt;0,'OSNOVNA PLAČA'!B718,"")</f>
        <v>A709</v>
      </c>
      <c r="C724" s="52">
        <f>IF(LEN(B724)&gt;0,'OSNOVNA PLAČA'!C718,"")</f>
        <v>0</v>
      </c>
      <c r="D724" s="54">
        <f>IF(LEN(B724)&gt;0,'OSNOVNA PLAČA'!D718,"")</f>
        <v>0</v>
      </c>
      <c r="E724" s="175">
        <f>IF(LEN(B724)&gt;0,SUM('OBRAČUNANA OSNOVNA PLAČA'!E718:J718),"")</f>
        <v>0</v>
      </c>
      <c r="F724" s="55"/>
      <c r="G724" s="55"/>
      <c r="H724" s="55"/>
      <c r="I724" s="55"/>
      <c r="J724" s="55"/>
      <c r="K724" s="176">
        <f t="shared" si="141"/>
        <v>0</v>
      </c>
      <c r="L724" s="120">
        <f t="shared" si="142"/>
        <v>0</v>
      </c>
      <c r="M724" s="120">
        <f t="shared" si="143"/>
        <v>0</v>
      </c>
      <c r="N724" s="120">
        <f t="shared" si="144"/>
        <v>0</v>
      </c>
      <c r="O724" s="120">
        <f t="shared" si="145"/>
        <v>0</v>
      </c>
      <c r="P724" s="177">
        <f t="shared" si="146"/>
        <v>0</v>
      </c>
      <c r="Q724" s="177">
        <f>IF(LEN(B724)&gt;0,2*'OSNOVNA PLAČA'!E718,"")</f>
        <v>0</v>
      </c>
      <c r="R724" s="178"/>
      <c r="AA724" s="157">
        <f>ROW()</f>
        <v>724</v>
      </c>
      <c r="AB724" s="91" t="e">
        <f t="shared" ca="1" si="117"/>
        <v>#N/A</v>
      </c>
      <c r="AC724" s="91" t="e">
        <f t="shared" ca="1" si="118"/>
        <v>#N/A</v>
      </c>
      <c r="AD724" s="92" t="e">
        <f t="shared" ca="1" si="147"/>
        <v>#N/A</v>
      </c>
      <c r="AE724" s="91" t="e">
        <f t="shared" ca="1" si="148"/>
        <v>#N/A</v>
      </c>
      <c r="AF724" s="92" t="e">
        <f t="shared" ca="1" si="149"/>
        <v>#N/A</v>
      </c>
      <c r="AG724" s="91" t="e">
        <f t="shared" ca="1" si="149"/>
        <v>#N/A</v>
      </c>
      <c r="AH724" s="91" t="e">
        <f t="shared" ca="1" si="150"/>
        <v>#N/A</v>
      </c>
      <c r="AI724" s="93" t="e">
        <f t="shared" ca="1" si="151"/>
        <v>#N/A</v>
      </c>
      <c r="AJ724" s="91" t="e">
        <f t="shared" ca="1" si="105"/>
        <v>#N/A</v>
      </c>
      <c r="AK724" s="91" t="e">
        <f t="shared" ca="1" si="104"/>
        <v>#N/A</v>
      </c>
    </row>
    <row r="725" spans="1:37" ht="25.5" customHeight="1" x14ac:dyDescent="0.25">
      <c r="A725" s="51">
        <f>'OSNOVNA PLAČA'!A719</f>
        <v>710</v>
      </c>
      <c r="B725" s="159" t="str">
        <f>IF(LEN('OSNOVNA PLAČA'!B719)&gt;0,'OSNOVNA PLAČA'!B719,"")</f>
        <v>A710</v>
      </c>
      <c r="C725" s="52">
        <f>IF(LEN(B725)&gt;0,'OSNOVNA PLAČA'!C719,"")</f>
        <v>0</v>
      </c>
      <c r="D725" s="54">
        <f>IF(LEN(B725)&gt;0,'OSNOVNA PLAČA'!D719,"")</f>
        <v>0</v>
      </c>
      <c r="E725" s="175">
        <f>IF(LEN(B725)&gt;0,SUM('OBRAČUNANA OSNOVNA PLAČA'!E719:J719),"")</f>
        <v>0</v>
      </c>
      <c r="F725" s="55"/>
      <c r="G725" s="55"/>
      <c r="H725" s="55"/>
      <c r="I725" s="55"/>
      <c r="J725" s="55"/>
      <c r="K725" s="176">
        <f t="shared" si="141"/>
        <v>0</v>
      </c>
      <c r="L725" s="120">
        <f t="shared" si="142"/>
        <v>0</v>
      </c>
      <c r="M725" s="120">
        <f t="shared" si="143"/>
        <v>0</v>
      </c>
      <c r="N725" s="120">
        <f t="shared" si="144"/>
        <v>0</v>
      </c>
      <c r="O725" s="120">
        <f t="shared" si="145"/>
        <v>0</v>
      </c>
      <c r="P725" s="177">
        <f t="shared" si="146"/>
        <v>0</v>
      </c>
      <c r="Q725" s="177">
        <f>IF(LEN(B725)&gt;0,2*'OSNOVNA PLAČA'!E719,"")</f>
        <v>0</v>
      </c>
      <c r="R725" s="178"/>
      <c r="AA725" s="157">
        <f>ROW()</f>
        <v>725</v>
      </c>
      <c r="AB725" s="91" t="e">
        <f t="shared" ca="1" si="117"/>
        <v>#N/A</v>
      </c>
      <c r="AC725" s="91" t="e">
        <f t="shared" ca="1" si="118"/>
        <v>#N/A</v>
      </c>
      <c r="AD725" s="92" t="e">
        <f t="shared" ca="1" si="147"/>
        <v>#N/A</v>
      </c>
      <c r="AE725" s="91" t="e">
        <f t="shared" ca="1" si="148"/>
        <v>#N/A</v>
      </c>
      <c r="AF725" s="92" t="e">
        <f t="shared" ca="1" si="149"/>
        <v>#N/A</v>
      </c>
      <c r="AG725" s="91" t="e">
        <f t="shared" ca="1" si="149"/>
        <v>#N/A</v>
      </c>
      <c r="AH725" s="91" t="e">
        <f t="shared" ca="1" si="150"/>
        <v>#N/A</v>
      </c>
      <c r="AI725" s="93" t="e">
        <f t="shared" ca="1" si="151"/>
        <v>#N/A</v>
      </c>
      <c r="AJ725" s="91" t="e">
        <f t="shared" ca="1" si="105"/>
        <v>#N/A</v>
      </c>
      <c r="AK725" s="91" t="e">
        <f t="shared" ca="1" si="104"/>
        <v>#N/A</v>
      </c>
    </row>
    <row r="726" spans="1:37" ht="25.5" customHeight="1" x14ac:dyDescent="0.25">
      <c r="A726" s="51">
        <f>'OSNOVNA PLAČA'!A720</f>
        <v>711</v>
      </c>
      <c r="B726" s="159" t="str">
        <f>IF(LEN('OSNOVNA PLAČA'!B720)&gt;0,'OSNOVNA PLAČA'!B720,"")</f>
        <v>A711</v>
      </c>
      <c r="C726" s="52">
        <f>IF(LEN(B726)&gt;0,'OSNOVNA PLAČA'!C720,"")</f>
        <v>0</v>
      </c>
      <c r="D726" s="54">
        <f>IF(LEN(B726)&gt;0,'OSNOVNA PLAČA'!D720,"")</f>
        <v>0</v>
      </c>
      <c r="E726" s="175">
        <f>IF(LEN(B726)&gt;0,SUM('OBRAČUNANA OSNOVNA PLAČA'!E720:J720),"")</f>
        <v>0</v>
      </c>
      <c r="F726" s="55"/>
      <c r="G726" s="55"/>
      <c r="H726" s="55"/>
      <c r="I726" s="55"/>
      <c r="J726" s="55"/>
      <c r="K726" s="176">
        <f t="shared" si="141"/>
        <v>0</v>
      </c>
      <c r="L726" s="120">
        <f t="shared" si="142"/>
        <v>0</v>
      </c>
      <c r="M726" s="120">
        <f t="shared" si="143"/>
        <v>0</v>
      </c>
      <c r="N726" s="120">
        <f t="shared" si="144"/>
        <v>0</v>
      </c>
      <c r="O726" s="120">
        <f t="shared" si="145"/>
        <v>0</v>
      </c>
      <c r="P726" s="177">
        <f t="shared" si="146"/>
        <v>0</v>
      </c>
      <c r="Q726" s="177">
        <f>IF(LEN(B726)&gt;0,2*'OSNOVNA PLAČA'!E720,"")</f>
        <v>0</v>
      </c>
      <c r="R726" s="178"/>
      <c r="AA726" s="157">
        <f>ROW()</f>
        <v>726</v>
      </c>
      <c r="AB726" s="91" t="e">
        <f t="shared" ca="1" si="117"/>
        <v>#N/A</v>
      </c>
      <c r="AC726" s="91" t="e">
        <f t="shared" ca="1" si="118"/>
        <v>#N/A</v>
      </c>
      <c r="AD726" s="92" t="e">
        <f t="shared" ca="1" si="147"/>
        <v>#N/A</v>
      </c>
      <c r="AE726" s="91" t="e">
        <f t="shared" ca="1" si="148"/>
        <v>#N/A</v>
      </c>
      <c r="AF726" s="92" t="e">
        <f t="shared" ca="1" si="149"/>
        <v>#N/A</v>
      </c>
      <c r="AG726" s="91" t="e">
        <f t="shared" ca="1" si="149"/>
        <v>#N/A</v>
      </c>
      <c r="AH726" s="91" t="e">
        <f t="shared" ca="1" si="150"/>
        <v>#N/A</v>
      </c>
      <c r="AI726" s="93" t="e">
        <f t="shared" ca="1" si="151"/>
        <v>#N/A</v>
      </c>
      <c r="AJ726" s="91" t="e">
        <f t="shared" ca="1" si="105"/>
        <v>#N/A</v>
      </c>
      <c r="AK726" s="91" t="e">
        <f t="shared" ca="1" si="104"/>
        <v>#N/A</v>
      </c>
    </row>
    <row r="727" spans="1:37" ht="25.5" customHeight="1" x14ac:dyDescent="0.25">
      <c r="A727" s="51">
        <f>'OSNOVNA PLAČA'!A721</f>
        <v>712</v>
      </c>
      <c r="B727" s="159" t="str">
        <f>IF(LEN('OSNOVNA PLAČA'!B721)&gt;0,'OSNOVNA PLAČA'!B721,"")</f>
        <v>A712</v>
      </c>
      <c r="C727" s="52">
        <f>IF(LEN(B727)&gt;0,'OSNOVNA PLAČA'!C721,"")</f>
        <v>0</v>
      </c>
      <c r="D727" s="54">
        <f>IF(LEN(B727)&gt;0,'OSNOVNA PLAČA'!D721,"")</f>
        <v>0</v>
      </c>
      <c r="E727" s="175">
        <f>IF(LEN(B727)&gt;0,SUM('OBRAČUNANA OSNOVNA PLAČA'!E721:J721),"")</f>
        <v>0</v>
      </c>
      <c r="F727" s="55"/>
      <c r="G727" s="55"/>
      <c r="H727" s="55"/>
      <c r="I727" s="55"/>
      <c r="J727" s="55"/>
      <c r="K727" s="176">
        <f t="shared" si="141"/>
        <v>0</v>
      </c>
      <c r="L727" s="120">
        <f t="shared" si="142"/>
        <v>0</v>
      </c>
      <c r="M727" s="120">
        <f t="shared" si="143"/>
        <v>0</v>
      </c>
      <c r="N727" s="120">
        <f t="shared" si="144"/>
        <v>0</v>
      </c>
      <c r="O727" s="120">
        <f t="shared" si="145"/>
        <v>0</v>
      </c>
      <c r="P727" s="177">
        <f t="shared" si="146"/>
        <v>0</v>
      </c>
      <c r="Q727" s="177">
        <f>IF(LEN(B727)&gt;0,2*'OSNOVNA PLAČA'!E721,"")</f>
        <v>0</v>
      </c>
      <c r="R727" s="178"/>
      <c r="AA727" s="157">
        <f>ROW()</f>
        <v>727</v>
      </c>
      <c r="AB727" s="91" t="e">
        <f t="shared" ca="1" si="117"/>
        <v>#N/A</v>
      </c>
      <c r="AC727" s="91" t="e">
        <f t="shared" ca="1" si="118"/>
        <v>#N/A</v>
      </c>
      <c r="AD727" s="92" t="e">
        <f t="shared" ca="1" si="147"/>
        <v>#N/A</v>
      </c>
      <c r="AE727" s="91" t="e">
        <f t="shared" ca="1" si="148"/>
        <v>#N/A</v>
      </c>
      <c r="AF727" s="92" t="e">
        <f t="shared" ca="1" si="149"/>
        <v>#N/A</v>
      </c>
      <c r="AG727" s="91" t="e">
        <f t="shared" ca="1" si="149"/>
        <v>#N/A</v>
      </c>
      <c r="AH727" s="91" t="e">
        <f t="shared" ca="1" si="150"/>
        <v>#N/A</v>
      </c>
      <c r="AI727" s="93" t="e">
        <f t="shared" ca="1" si="151"/>
        <v>#N/A</v>
      </c>
      <c r="AJ727" s="91" t="e">
        <f t="shared" ca="1" si="105"/>
        <v>#N/A</v>
      </c>
      <c r="AK727" s="91" t="e">
        <f t="shared" ca="1" si="104"/>
        <v>#N/A</v>
      </c>
    </row>
    <row r="728" spans="1:37" ht="25.5" customHeight="1" x14ac:dyDescent="0.25">
      <c r="A728" s="51">
        <f>'OSNOVNA PLAČA'!A722</f>
        <v>713</v>
      </c>
      <c r="B728" s="159" t="str">
        <f>IF(LEN('OSNOVNA PLAČA'!B722)&gt;0,'OSNOVNA PLAČA'!B722,"")</f>
        <v>A713</v>
      </c>
      <c r="C728" s="52">
        <f>IF(LEN(B728)&gt;0,'OSNOVNA PLAČA'!C722,"")</f>
        <v>0</v>
      </c>
      <c r="D728" s="54">
        <f>IF(LEN(B728)&gt;0,'OSNOVNA PLAČA'!D722,"")</f>
        <v>0</v>
      </c>
      <c r="E728" s="175">
        <f>IF(LEN(B728)&gt;0,SUM('OBRAČUNANA OSNOVNA PLAČA'!E722:J722),"")</f>
        <v>0</v>
      </c>
      <c r="F728" s="55"/>
      <c r="G728" s="55"/>
      <c r="H728" s="55"/>
      <c r="I728" s="55"/>
      <c r="J728" s="55"/>
      <c r="K728" s="176">
        <f t="shared" si="141"/>
        <v>0</v>
      </c>
      <c r="L728" s="120">
        <f t="shared" si="142"/>
        <v>0</v>
      </c>
      <c r="M728" s="120">
        <f t="shared" si="143"/>
        <v>0</v>
      </c>
      <c r="N728" s="120">
        <f t="shared" si="144"/>
        <v>0</v>
      </c>
      <c r="O728" s="120">
        <f t="shared" si="145"/>
        <v>0</v>
      </c>
      <c r="P728" s="177">
        <f t="shared" si="146"/>
        <v>0</v>
      </c>
      <c r="Q728" s="177">
        <f>IF(LEN(B728)&gt;0,2*'OSNOVNA PLAČA'!E722,"")</f>
        <v>0</v>
      </c>
      <c r="R728" s="178"/>
      <c r="AA728" s="157">
        <f>ROW()</f>
        <v>728</v>
      </c>
      <c r="AB728" s="91" t="e">
        <f t="shared" ca="1" si="117"/>
        <v>#N/A</v>
      </c>
      <c r="AC728" s="91" t="e">
        <f t="shared" ca="1" si="118"/>
        <v>#N/A</v>
      </c>
      <c r="AD728" s="92" t="e">
        <f t="shared" ca="1" si="147"/>
        <v>#N/A</v>
      </c>
      <c r="AE728" s="91" t="e">
        <f t="shared" ca="1" si="148"/>
        <v>#N/A</v>
      </c>
      <c r="AF728" s="92" t="e">
        <f t="shared" ca="1" si="149"/>
        <v>#N/A</v>
      </c>
      <c r="AG728" s="91" t="e">
        <f t="shared" ca="1" si="149"/>
        <v>#N/A</v>
      </c>
      <c r="AH728" s="91" t="e">
        <f t="shared" ca="1" si="150"/>
        <v>#N/A</v>
      </c>
      <c r="AI728" s="93" t="e">
        <f t="shared" ca="1" si="151"/>
        <v>#N/A</v>
      </c>
      <c r="AJ728" s="91" t="e">
        <f t="shared" ca="1" si="105"/>
        <v>#N/A</v>
      </c>
      <c r="AK728" s="91" t="e">
        <f t="shared" ca="1" si="104"/>
        <v>#N/A</v>
      </c>
    </row>
    <row r="729" spans="1:37" ht="25.5" customHeight="1" x14ac:dyDescent="0.25">
      <c r="A729" s="51">
        <f>'OSNOVNA PLAČA'!A723</f>
        <v>714</v>
      </c>
      <c r="B729" s="159" t="str">
        <f>IF(LEN('OSNOVNA PLAČA'!B723)&gt;0,'OSNOVNA PLAČA'!B723,"")</f>
        <v>A714</v>
      </c>
      <c r="C729" s="52">
        <f>IF(LEN(B729)&gt;0,'OSNOVNA PLAČA'!C723,"")</f>
        <v>0</v>
      </c>
      <c r="D729" s="54">
        <f>IF(LEN(B729)&gt;0,'OSNOVNA PLAČA'!D723,"")</f>
        <v>0</v>
      </c>
      <c r="E729" s="175">
        <f>IF(LEN(B729)&gt;0,SUM('OBRAČUNANA OSNOVNA PLAČA'!E723:J723),"")</f>
        <v>0</v>
      </c>
      <c r="F729" s="55"/>
      <c r="G729" s="55"/>
      <c r="H729" s="55"/>
      <c r="I729" s="55"/>
      <c r="J729" s="55"/>
      <c r="K729" s="176">
        <f t="shared" si="141"/>
        <v>0</v>
      </c>
      <c r="L729" s="120">
        <f t="shared" si="142"/>
        <v>0</v>
      </c>
      <c r="M729" s="120">
        <f t="shared" si="143"/>
        <v>0</v>
      </c>
      <c r="N729" s="120">
        <f t="shared" si="144"/>
        <v>0</v>
      </c>
      <c r="O729" s="120">
        <f t="shared" si="145"/>
        <v>0</v>
      </c>
      <c r="P729" s="177">
        <f t="shared" si="146"/>
        <v>0</v>
      </c>
      <c r="Q729" s="177">
        <f>IF(LEN(B729)&gt;0,2*'OSNOVNA PLAČA'!E723,"")</f>
        <v>0</v>
      </c>
      <c r="R729" s="178"/>
      <c r="AA729" s="157">
        <f>ROW()</f>
        <v>729</v>
      </c>
      <c r="AB729" s="91" t="e">
        <f t="shared" ca="1" si="117"/>
        <v>#N/A</v>
      </c>
      <c r="AC729" s="91" t="e">
        <f t="shared" ca="1" si="118"/>
        <v>#N/A</v>
      </c>
      <c r="AD729" s="92" t="e">
        <f t="shared" ca="1" si="147"/>
        <v>#N/A</v>
      </c>
      <c r="AE729" s="91" t="e">
        <f t="shared" ca="1" si="148"/>
        <v>#N/A</v>
      </c>
      <c r="AF729" s="92" t="e">
        <f t="shared" ca="1" si="149"/>
        <v>#N/A</v>
      </c>
      <c r="AG729" s="91" t="e">
        <f t="shared" ca="1" si="149"/>
        <v>#N/A</v>
      </c>
      <c r="AH729" s="91" t="e">
        <f t="shared" ca="1" si="150"/>
        <v>#N/A</v>
      </c>
      <c r="AI729" s="93" t="e">
        <f t="shared" ca="1" si="151"/>
        <v>#N/A</v>
      </c>
      <c r="AJ729" s="91" t="e">
        <f t="shared" ca="1" si="105"/>
        <v>#N/A</v>
      </c>
      <c r="AK729" s="91" t="e">
        <f t="shared" ca="1" si="104"/>
        <v>#N/A</v>
      </c>
    </row>
    <row r="730" spans="1:37" ht="25.5" customHeight="1" x14ac:dyDescent="0.25">
      <c r="A730" s="51">
        <f>'OSNOVNA PLAČA'!A724</f>
        <v>715</v>
      </c>
      <c r="B730" s="159" t="str">
        <f>IF(LEN('OSNOVNA PLAČA'!B724)&gt;0,'OSNOVNA PLAČA'!B724,"")</f>
        <v>A715</v>
      </c>
      <c r="C730" s="52">
        <f>IF(LEN(B730)&gt;0,'OSNOVNA PLAČA'!C724,"")</f>
        <v>0</v>
      </c>
      <c r="D730" s="54">
        <f>IF(LEN(B730)&gt;0,'OSNOVNA PLAČA'!D724,"")</f>
        <v>0</v>
      </c>
      <c r="E730" s="175">
        <f>IF(LEN(B730)&gt;0,SUM('OBRAČUNANA OSNOVNA PLAČA'!E724:J724),"")</f>
        <v>0</v>
      </c>
      <c r="F730" s="55"/>
      <c r="G730" s="55"/>
      <c r="H730" s="55"/>
      <c r="I730" s="55"/>
      <c r="J730" s="55"/>
      <c r="K730" s="176">
        <f t="shared" si="141"/>
        <v>0</v>
      </c>
      <c r="L730" s="120">
        <f t="shared" si="142"/>
        <v>0</v>
      </c>
      <c r="M730" s="120">
        <f t="shared" si="143"/>
        <v>0</v>
      </c>
      <c r="N730" s="120">
        <f t="shared" si="144"/>
        <v>0</v>
      </c>
      <c r="O730" s="120">
        <f t="shared" si="145"/>
        <v>0</v>
      </c>
      <c r="P730" s="177">
        <f t="shared" si="146"/>
        <v>0</v>
      </c>
      <c r="Q730" s="177">
        <f>IF(LEN(B730)&gt;0,2*'OSNOVNA PLAČA'!E724,"")</f>
        <v>0</v>
      </c>
      <c r="R730" s="178"/>
      <c r="AA730" s="157">
        <f>ROW()</f>
        <v>730</v>
      </c>
      <c r="AB730" s="91" t="e">
        <f t="shared" ca="1" si="117"/>
        <v>#N/A</v>
      </c>
      <c r="AC730" s="91" t="e">
        <f t="shared" ca="1" si="118"/>
        <v>#N/A</v>
      </c>
      <c r="AD730" s="92" t="e">
        <f t="shared" ca="1" si="147"/>
        <v>#N/A</v>
      </c>
      <c r="AE730" s="91" t="e">
        <f t="shared" ca="1" si="148"/>
        <v>#N/A</v>
      </c>
      <c r="AF730" s="92" t="e">
        <f t="shared" ca="1" si="149"/>
        <v>#N/A</v>
      </c>
      <c r="AG730" s="91" t="e">
        <f t="shared" ca="1" si="149"/>
        <v>#N/A</v>
      </c>
      <c r="AH730" s="91" t="e">
        <f t="shared" ca="1" si="150"/>
        <v>#N/A</v>
      </c>
      <c r="AI730" s="93" t="e">
        <f t="shared" ca="1" si="151"/>
        <v>#N/A</v>
      </c>
      <c r="AJ730" s="91" t="e">
        <f t="shared" ca="1" si="105"/>
        <v>#N/A</v>
      </c>
      <c r="AK730" s="91" t="e">
        <f t="shared" ca="1" si="104"/>
        <v>#N/A</v>
      </c>
    </row>
    <row r="731" spans="1:37" ht="25.5" customHeight="1" x14ac:dyDescent="0.25">
      <c r="A731" s="51">
        <f>'OSNOVNA PLAČA'!A725</f>
        <v>716</v>
      </c>
      <c r="B731" s="159" t="str">
        <f>IF(LEN('OSNOVNA PLAČA'!B725)&gt;0,'OSNOVNA PLAČA'!B725,"")</f>
        <v>A716</v>
      </c>
      <c r="C731" s="52">
        <f>IF(LEN(B731)&gt;0,'OSNOVNA PLAČA'!C725,"")</f>
        <v>0</v>
      </c>
      <c r="D731" s="54">
        <f>IF(LEN(B731)&gt;0,'OSNOVNA PLAČA'!D725,"")</f>
        <v>0</v>
      </c>
      <c r="E731" s="175">
        <f>IF(LEN(B731)&gt;0,SUM('OBRAČUNANA OSNOVNA PLAČA'!E725:J725),"")</f>
        <v>0</v>
      </c>
      <c r="F731" s="55"/>
      <c r="G731" s="55"/>
      <c r="H731" s="55"/>
      <c r="I731" s="55"/>
      <c r="J731" s="55"/>
      <c r="K731" s="176">
        <f t="shared" si="141"/>
        <v>0</v>
      </c>
      <c r="L731" s="120">
        <f t="shared" si="142"/>
        <v>0</v>
      </c>
      <c r="M731" s="120">
        <f t="shared" si="143"/>
        <v>0</v>
      </c>
      <c r="N731" s="120">
        <f t="shared" si="144"/>
        <v>0</v>
      </c>
      <c r="O731" s="120">
        <f t="shared" si="145"/>
        <v>0</v>
      </c>
      <c r="P731" s="177">
        <f t="shared" si="146"/>
        <v>0</v>
      </c>
      <c r="Q731" s="177">
        <f>IF(LEN(B731)&gt;0,2*'OSNOVNA PLAČA'!E725,"")</f>
        <v>0</v>
      </c>
      <c r="R731" s="178"/>
      <c r="AA731" s="157">
        <f>ROW()</f>
        <v>731</v>
      </c>
      <c r="AB731" s="91" t="e">
        <f t="shared" ca="1" si="117"/>
        <v>#N/A</v>
      </c>
      <c r="AC731" s="91" t="e">
        <f t="shared" ca="1" si="118"/>
        <v>#N/A</v>
      </c>
      <c r="AD731" s="92" t="e">
        <f t="shared" ca="1" si="147"/>
        <v>#N/A</v>
      </c>
      <c r="AE731" s="91" t="e">
        <f t="shared" ca="1" si="148"/>
        <v>#N/A</v>
      </c>
      <c r="AF731" s="92" t="e">
        <f t="shared" ca="1" si="149"/>
        <v>#N/A</v>
      </c>
      <c r="AG731" s="91" t="e">
        <f t="shared" ca="1" si="149"/>
        <v>#N/A</v>
      </c>
      <c r="AH731" s="91" t="e">
        <f t="shared" ca="1" si="150"/>
        <v>#N/A</v>
      </c>
      <c r="AI731" s="93" t="e">
        <f t="shared" ca="1" si="151"/>
        <v>#N/A</v>
      </c>
      <c r="AJ731" s="91" t="e">
        <f t="shared" ca="1" si="105"/>
        <v>#N/A</v>
      </c>
      <c r="AK731" s="91" t="e">
        <f t="shared" ca="1" si="104"/>
        <v>#N/A</v>
      </c>
    </row>
    <row r="732" spans="1:37" ht="25.5" customHeight="1" x14ac:dyDescent="0.25">
      <c r="A732" s="51">
        <f>'OSNOVNA PLAČA'!A726</f>
        <v>717</v>
      </c>
      <c r="B732" s="159" t="str">
        <f>IF(LEN('OSNOVNA PLAČA'!B726)&gt;0,'OSNOVNA PLAČA'!B726,"")</f>
        <v>A717</v>
      </c>
      <c r="C732" s="52">
        <f>IF(LEN(B732)&gt;0,'OSNOVNA PLAČA'!C726,"")</f>
        <v>0</v>
      </c>
      <c r="D732" s="54">
        <f>IF(LEN(B732)&gt;0,'OSNOVNA PLAČA'!D726,"")</f>
        <v>0</v>
      </c>
      <c r="E732" s="175">
        <f>IF(LEN(B732)&gt;0,SUM('OBRAČUNANA OSNOVNA PLAČA'!E726:J726),"")</f>
        <v>0</v>
      </c>
      <c r="F732" s="55"/>
      <c r="G732" s="55"/>
      <c r="H732" s="55"/>
      <c r="I732" s="55"/>
      <c r="J732" s="55"/>
      <c r="K732" s="176">
        <f t="shared" si="141"/>
        <v>0</v>
      </c>
      <c r="L732" s="120">
        <f t="shared" si="142"/>
        <v>0</v>
      </c>
      <c r="M732" s="120">
        <f t="shared" si="143"/>
        <v>0</v>
      </c>
      <c r="N732" s="120">
        <f t="shared" si="144"/>
        <v>0</v>
      </c>
      <c r="O732" s="120">
        <f t="shared" si="145"/>
        <v>0</v>
      </c>
      <c r="P732" s="177">
        <f t="shared" si="146"/>
        <v>0</v>
      </c>
      <c r="Q732" s="177">
        <f>IF(LEN(B732)&gt;0,2*'OSNOVNA PLAČA'!E726,"")</f>
        <v>0</v>
      </c>
      <c r="R732" s="178"/>
      <c r="AA732" s="157">
        <f>ROW()</f>
        <v>732</v>
      </c>
      <c r="AB732" s="91" t="e">
        <f t="shared" ca="1" si="117"/>
        <v>#N/A</v>
      </c>
      <c r="AC732" s="91" t="e">
        <f t="shared" ca="1" si="118"/>
        <v>#N/A</v>
      </c>
      <c r="AD732" s="92" t="e">
        <f t="shared" ca="1" si="147"/>
        <v>#N/A</v>
      </c>
      <c r="AE732" s="91" t="e">
        <f t="shared" ca="1" si="148"/>
        <v>#N/A</v>
      </c>
      <c r="AF732" s="92" t="e">
        <f t="shared" ca="1" si="149"/>
        <v>#N/A</v>
      </c>
      <c r="AG732" s="91" t="e">
        <f t="shared" ca="1" si="149"/>
        <v>#N/A</v>
      </c>
      <c r="AH732" s="91" t="e">
        <f t="shared" ca="1" si="150"/>
        <v>#N/A</v>
      </c>
      <c r="AI732" s="93" t="e">
        <f t="shared" ca="1" si="151"/>
        <v>#N/A</v>
      </c>
      <c r="AJ732" s="91" t="e">
        <f t="shared" ca="1" si="105"/>
        <v>#N/A</v>
      </c>
      <c r="AK732" s="91" t="e">
        <f t="shared" ca="1" si="104"/>
        <v>#N/A</v>
      </c>
    </row>
    <row r="733" spans="1:37" ht="25.5" customHeight="1" x14ac:dyDescent="0.25">
      <c r="A733" s="51">
        <f>'OSNOVNA PLAČA'!A727</f>
        <v>718</v>
      </c>
      <c r="B733" s="159" t="str">
        <f>IF(LEN('OSNOVNA PLAČA'!B727)&gt;0,'OSNOVNA PLAČA'!B727,"")</f>
        <v>A718</v>
      </c>
      <c r="C733" s="52">
        <f>IF(LEN(B733)&gt;0,'OSNOVNA PLAČA'!C727,"")</f>
        <v>0</v>
      </c>
      <c r="D733" s="54">
        <f>IF(LEN(B733)&gt;0,'OSNOVNA PLAČA'!D727,"")</f>
        <v>0</v>
      </c>
      <c r="E733" s="175">
        <f>IF(LEN(B733)&gt;0,SUM('OBRAČUNANA OSNOVNA PLAČA'!E727:J727),"")</f>
        <v>0</v>
      </c>
      <c r="F733" s="55"/>
      <c r="G733" s="55"/>
      <c r="H733" s="55"/>
      <c r="I733" s="55"/>
      <c r="J733" s="55"/>
      <c r="K733" s="176">
        <f t="shared" si="141"/>
        <v>0</v>
      </c>
      <c r="L733" s="120">
        <f t="shared" si="142"/>
        <v>0</v>
      </c>
      <c r="M733" s="120">
        <f t="shared" si="143"/>
        <v>0</v>
      </c>
      <c r="N733" s="120">
        <f t="shared" si="144"/>
        <v>0</v>
      </c>
      <c r="O733" s="120">
        <f t="shared" si="145"/>
        <v>0</v>
      </c>
      <c r="P733" s="177">
        <f t="shared" si="146"/>
        <v>0</v>
      </c>
      <c r="Q733" s="177">
        <f>IF(LEN(B733)&gt;0,2*'OSNOVNA PLAČA'!E727,"")</f>
        <v>0</v>
      </c>
      <c r="R733" s="178"/>
      <c r="AA733" s="157">
        <f>ROW()</f>
        <v>733</v>
      </c>
      <c r="AB733" s="91" t="e">
        <f t="shared" ca="1" si="117"/>
        <v>#N/A</v>
      </c>
      <c r="AC733" s="91" t="e">
        <f t="shared" ca="1" si="118"/>
        <v>#N/A</v>
      </c>
      <c r="AD733" s="92" t="e">
        <f t="shared" ca="1" si="147"/>
        <v>#N/A</v>
      </c>
      <c r="AE733" s="91" t="e">
        <f t="shared" ca="1" si="148"/>
        <v>#N/A</v>
      </c>
      <c r="AF733" s="92" t="e">
        <f t="shared" ca="1" si="149"/>
        <v>#N/A</v>
      </c>
      <c r="AG733" s="91" t="e">
        <f t="shared" ca="1" si="149"/>
        <v>#N/A</v>
      </c>
      <c r="AH733" s="91" t="e">
        <f t="shared" ca="1" si="150"/>
        <v>#N/A</v>
      </c>
      <c r="AI733" s="93" t="e">
        <f t="shared" ca="1" si="151"/>
        <v>#N/A</v>
      </c>
      <c r="AJ733" s="91" t="e">
        <f t="shared" ca="1" si="105"/>
        <v>#N/A</v>
      </c>
      <c r="AK733" s="91" t="e">
        <f t="shared" ca="1" si="104"/>
        <v>#N/A</v>
      </c>
    </row>
    <row r="734" spans="1:37" ht="25.5" customHeight="1" x14ac:dyDescent="0.25">
      <c r="A734" s="51">
        <f>'OSNOVNA PLAČA'!A728</f>
        <v>719</v>
      </c>
      <c r="B734" s="159" t="str">
        <f>IF(LEN('OSNOVNA PLAČA'!B728)&gt;0,'OSNOVNA PLAČA'!B728,"")</f>
        <v>A719</v>
      </c>
      <c r="C734" s="52">
        <f>IF(LEN(B734)&gt;0,'OSNOVNA PLAČA'!C728,"")</f>
        <v>0</v>
      </c>
      <c r="D734" s="54">
        <f>IF(LEN(B734)&gt;0,'OSNOVNA PLAČA'!D728,"")</f>
        <v>0</v>
      </c>
      <c r="E734" s="175">
        <f>IF(LEN(B734)&gt;0,SUM('OBRAČUNANA OSNOVNA PLAČA'!E728:J728),"")</f>
        <v>0</v>
      </c>
      <c r="F734" s="55"/>
      <c r="G734" s="55"/>
      <c r="H734" s="55"/>
      <c r="I734" s="55"/>
      <c r="J734" s="55"/>
      <c r="K734" s="176">
        <f t="shared" si="141"/>
        <v>0</v>
      </c>
      <c r="L734" s="120">
        <f t="shared" si="142"/>
        <v>0</v>
      </c>
      <c r="M734" s="120">
        <f t="shared" si="143"/>
        <v>0</v>
      </c>
      <c r="N734" s="120">
        <f t="shared" si="144"/>
        <v>0</v>
      </c>
      <c r="O734" s="120">
        <f t="shared" si="145"/>
        <v>0</v>
      </c>
      <c r="P734" s="177">
        <f t="shared" si="146"/>
        <v>0</v>
      </c>
      <c r="Q734" s="177">
        <f>IF(LEN(B734)&gt;0,2*'OSNOVNA PLAČA'!E728,"")</f>
        <v>0</v>
      </c>
      <c r="R734" s="178"/>
      <c r="AA734" s="157">
        <f>ROW()</f>
        <v>734</v>
      </c>
      <c r="AB734" s="91" t="e">
        <f t="shared" ca="1" si="117"/>
        <v>#N/A</v>
      </c>
      <c r="AC734" s="91" t="e">
        <f t="shared" ca="1" si="118"/>
        <v>#N/A</v>
      </c>
      <c r="AD734" s="92" t="e">
        <f t="shared" ca="1" si="147"/>
        <v>#N/A</v>
      </c>
      <c r="AE734" s="91" t="e">
        <f t="shared" ca="1" si="148"/>
        <v>#N/A</v>
      </c>
      <c r="AF734" s="92" t="e">
        <f t="shared" ca="1" si="149"/>
        <v>#N/A</v>
      </c>
      <c r="AG734" s="91" t="e">
        <f t="shared" ca="1" si="149"/>
        <v>#N/A</v>
      </c>
      <c r="AH734" s="91" t="e">
        <f t="shared" ca="1" si="150"/>
        <v>#N/A</v>
      </c>
      <c r="AI734" s="93" t="e">
        <f t="shared" ca="1" si="151"/>
        <v>#N/A</v>
      </c>
      <c r="AJ734" s="91" t="e">
        <f t="shared" ca="1" si="105"/>
        <v>#N/A</v>
      </c>
      <c r="AK734" s="91" t="e">
        <f t="shared" ca="1" si="104"/>
        <v>#N/A</v>
      </c>
    </row>
    <row r="735" spans="1:37" ht="25.5" customHeight="1" x14ac:dyDescent="0.25">
      <c r="A735" s="51">
        <f>'OSNOVNA PLAČA'!A729</f>
        <v>720</v>
      </c>
      <c r="B735" s="159" t="str">
        <f>IF(LEN('OSNOVNA PLAČA'!B729)&gt;0,'OSNOVNA PLAČA'!B729,"")</f>
        <v>A720</v>
      </c>
      <c r="C735" s="52">
        <f>IF(LEN(B735)&gt;0,'OSNOVNA PLAČA'!C729,"")</f>
        <v>0</v>
      </c>
      <c r="D735" s="54">
        <f>IF(LEN(B735)&gt;0,'OSNOVNA PLAČA'!D729,"")</f>
        <v>0</v>
      </c>
      <c r="E735" s="175">
        <f>IF(LEN(B735)&gt;0,SUM('OBRAČUNANA OSNOVNA PLAČA'!E729:J729),"")</f>
        <v>0</v>
      </c>
      <c r="F735" s="55"/>
      <c r="G735" s="55"/>
      <c r="H735" s="55"/>
      <c r="I735" s="55"/>
      <c r="J735" s="55"/>
      <c r="K735" s="176">
        <f t="shared" si="141"/>
        <v>0</v>
      </c>
      <c r="L735" s="120">
        <f t="shared" si="142"/>
        <v>0</v>
      </c>
      <c r="M735" s="120">
        <f t="shared" si="143"/>
        <v>0</v>
      </c>
      <c r="N735" s="120">
        <f t="shared" si="144"/>
        <v>0</v>
      </c>
      <c r="O735" s="120">
        <f t="shared" si="145"/>
        <v>0</v>
      </c>
      <c r="P735" s="177">
        <f t="shared" si="146"/>
        <v>0</v>
      </c>
      <c r="Q735" s="177">
        <f>IF(LEN(B735)&gt;0,2*'OSNOVNA PLAČA'!E729,"")</f>
        <v>0</v>
      </c>
      <c r="R735" s="178"/>
      <c r="AA735" s="157">
        <f>ROW()</f>
        <v>735</v>
      </c>
      <c r="AB735" s="91" t="e">
        <f t="shared" ca="1" si="117"/>
        <v>#N/A</v>
      </c>
      <c r="AC735" s="91" t="e">
        <f t="shared" ca="1" si="118"/>
        <v>#N/A</v>
      </c>
      <c r="AD735" s="92" t="e">
        <f t="shared" ca="1" si="147"/>
        <v>#N/A</v>
      </c>
      <c r="AE735" s="91" t="e">
        <f t="shared" ca="1" si="148"/>
        <v>#N/A</v>
      </c>
      <c r="AF735" s="92" t="e">
        <f t="shared" ca="1" si="149"/>
        <v>#N/A</v>
      </c>
      <c r="AG735" s="91" t="e">
        <f t="shared" ca="1" si="149"/>
        <v>#N/A</v>
      </c>
      <c r="AH735" s="91" t="e">
        <f t="shared" ca="1" si="150"/>
        <v>#N/A</v>
      </c>
      <c r="AI735" s="93" t="e">
        <f t="shared" ca="1" si="151"/>
        <v>#N/A</v>
      </c>
      <c r="AJ735" s="91" t="e">
        <f t="shared" ca="1" si="105"/>
        <v>#N/A</v>
      </c>
      <c r="AK735" s="91" t="e">
        <f t="shared" ca="1" si="104"/>
        <v>#N/A</v>
      </c>
    </row>
    <row r="736" spans="1:37" ht="25.5" customHeight="1" x14ac:dyDescent="0.25">
      <c r="A736" s="51">
        <f>'OSNOVNA PLAČA'!A730</f>
        <v>721</v>
      </c>
      <c r="B736" s="159" t="str">
        <f>IF(LEN('OSNOVNA PLAČA'!B730)&gt;0,'OSNOVNA PLAČA'!B730,"")</f>
        <v>A721</v>
      </c>
      <c r="C736" s="52">
        <f>IF(LEN(B736)&gt;0,'OSNOVNA PLAČA'!C730,"")</f>
        <v>0</v>
      </c>
      <c r="D736" s="54">
        <f>IF(LEN(B736)&gt;0,'OSNOVNA PLAČA'!D730,"")</f>
        <v>0</v>
      </c>
      <c r="E736" s="175">
        <f>IF(LEN(B736)&gt;0,SUM('OBRAČUNANA OSNOVNA PLAČA'!E730:J730),"")</f>
        <v>0</v>
      </c>
      <c r="F736" s="55"/>
      <c r="G736" s="55"/>
      <c r="H736" s="55"/>
      <c r="I736" s="55"/>
      <c r="J736" s="55"/>
      <c r="K736" s="176">
        <f t="shared" si="141"/>
        <v>0</v>
      </c>
      <c r="L736" s="120">
        <f t="shared" si="142"/>
        <v>0</v>
      </c>
      <c r="M736" s="120">
        <f t="shared" si="143"/>
        <v>0</v>
      </c>
      <c r="N736" s="120">
        <f t="shared" si="144"/>
        <v>0</v>
      </c>
      <c r="O736" s="120">
        <f t="shared" si="145"/>
        <v>0</v>
      </c>
      <c r="P736" s="177">
        <f t="shared" si="146"/>
        <v>0</v>
      </c>
      <c r="Q736" s="177">
        <f>IF(LEN(B736)&gt;0,2*'OSNOVNA PLAČA'!E730,"")</f>
        <v>0</v>
      </c>
      <c r="R736" s="178"/>
      <c r="AA736" s="157">
        <f>ROW()</f>
        <v>736</v>
      </c>
      <c r="AB736" s="91" t="e">
        <f t="shared" ca="1" si="117"/>
        <v>#N/A</v>
      </c>
      <c r="AC736" s="91" t="e">
        <f t="shared" ca="1" si="118"/>
        <v>#N/A</v>
      </c>
      <c r="AD736" s="92" t="e">
        <f t="shared" ca="1" si="147"/>
        <v>#N/A</v>
      </c>
      <c r="AE736" s="91" t="e">
        <f t="shared" ca="1" si="148"/>
        <v>#N/A</v>
      </c>
      <c r="AF736" s="92" t="e">
        <f t="shared" ca="1" si="149"/>
        <v>#N/A</v>
      </c>
      <c r="AG736" s="91" t="e">
        <f t="shared" ca="1" si="149"/>
        <v>#N/A</v>
      </c>
      <c r="AH736" s="91" t="e">
        <f t="shared" ca="1" si="150"/>
        <v>#N/A</v>
      </c>
      <c r="AI736" s="93" t="e">
        <f t="shared" ca="1" si="151"/>
        <v>#N/A</v>
      </c>
      <c r="AJ736" s="91" t="e">
        <f t="shared" ca="1" si="105"/>
        <v>#N/A</v>
      </c>
      <c r="AK736" s="91" t="e">
        <f t="shared" ca="1" si="104"/>
        <v>#N/A</v>
      </c>
    </row>
    <row r="737" spans="1:37" ht="25.5" customHeight="1" x14ac:dyDescent="0.25">
      <c r="A737" s="51">
        <f>'OSNOVNA PLAČA'!A731</f>
        <v>722</v>
      </c>
      <c r="B737" s="159" t="str">
        <f>IF(LEN('OSNOVNA PLAČA'!B731)&gt;0,'OSNOVNA PLAČA'!B731,"")</f>
        <v>A722</v>
      </c>
      <c r="C737" s="52">
        <f>IF(LEN(B737)&gt;0,'OSNOVNA PLAČA'!C731,"")</f>
        <v>0</v>
      </c>
      <c r="D737" s="54">
        <f>IF(LEN(B737)&gt;0,'OSNOVNA PLAČA'!D731,"")</f>
        <v>0</v>
      </c>
      <c r="E737" s="175">
        <f>IF(LEN(B737)&gt;0,SUM('OBRAČUNANA OSNOVNA PLAČA'!E731:J731),"")</f>
        <v>0</v>
      </c>
      <c r="F737" s="55"/>
      <c r="G737" s="55"/>
      <c r="H737" s="55"/>
      <c r="I737" s="55"/>
      <c r="J737" s="55"/>
      <c r="K737" s="176">
        <f t="shared" si="141"/>
        <v>0</v>
      </c>
      <c r="L737" s="120">
        <f t="shared" si="142"/>
        <v>0</v>
      </c>
      <c r="M737" s="120">
        <f t="shared" si="143"/>
        <v>0</v>
      </c>
      <c r="N737" s="120">
        <f t="shared" si="144"/>
        <v>0</v>
      </c>
      <c r="O737" s="120">
        <f t="shared" si="145"/>
        <v>0</v>
      </c>
      <c r="P737" s="177">
        <f t="shared" si="146"/>
        <v>0</v>
      </c>
      <c r="Q737" s="177">
        <f>IF(LEN(B737)&gt;0,2*'OSNOVNA PLAČA'!E731,"")</f>
        <v>0</v>
      </c>
      <c r="R737" s="178"/>
      <c r="AA737" s="157">
        <f>ROW()</f>
        <v>737</v>
      </c>
      <c r="AB737" s="91" t="e">
        <f t="shared" ca="1" si="117"/>
        <v>#N/A</v>
      </c>
      <c r="AC737" s="91" t="e">
        <f t="shared" ca="1" si="118"/>
        <v>#N/A</v>
      </c>
      <c r="AD737" s="92" t="e">
        <f t="shared" ca="1" si="147"/>
        <v>#N/A</v>
      </c>
      <c r="AE737" s="91" t="e">
        <f t="shared" ca="1" si="148"/>
        <v>#N/A</v>
      </c>
      <c r="AF737" s="92" t="e">
        <f t="shared" ca="1" si="149"/>
        <v>#N/A</v>
      </c>
      <c r="AG737" s="91" t="e">
        <f t="shared" ca="1" si="149"/>
        <v>#N/A</v>
      </c>
      <c r="AH737" s="91" t="e">
        <f t="shared" ca="1" si="150"/>
        <v>#N/A</v>
      </c>
      <c r="AI737" s="93" t="e">
        <f t="shared" ca="1" si="151"/>
        <v>#N/A</v>
      </c>
      <c r="AJ737" s="91" t="e">
        <f t="shared" ca="1" si="105"/>
        <v>#N/A</v>
      </c>
      <c r="AK737" s="91" t="e">
        <f t="shared" ca="1" si="104"/>
        <v>#N/A</v>
      </c>
    </row>
    <row r="738" spans="1:37" ht="25.5" customHeight="1" x14ac:dyDescent="0.25">
      <c r="A738" s="51">
        <f>'OSNOVNA PLAČA'!A732</f>
        <v>723</v>
      </c>
      <c r="B738" s="159" t="str">
        <f>IF(LEN('OSNOVNA PLAČA'!B732)&gt;0,'OSNOVNA PLAČA'!B732,"")</f>
        <v>A723</v>
      </c>
      <c r="C738" s="52">
        <f>IF(LEN(B738)&gt;0,'OSNOVNA PLAČA'!C732,"")</f>
        <v>0</v>
      </c>
      <c r="D738" s="54">
        <f>IF(LEN(B738)&gt;0,'OSNOVNA PLAČA'!D732,"")</f>
        <v>0</v>
      </c>
      <c r="E738" s="175">
        <f>IF(LEN(B738)&gt;0,SUM('OBRAČUNANA OSNOVNA PLAČA'!E732:J732),"")</f>
        <v>0</v>
      </c>
      <c r="F738" s="55"/>
      <c r="G738" s="55"/>
      <c r="H738" s="55"/>
      <c r="I738" s="55"/>
      <c r="J738" s="55"/>
      <c r="K738" s="176">
        <f t="shared" si="141"/>
        <v>0</v>
      </c>
      <c r="L738" s="120">
        <f t="shared" si="142"/>
        <v>0</v>
      </c>
      <c r="M738" s="120">
        <f t="shared" si="143"/>
        <v>0</v>
      </c>
      <c r="N738" s="120">
        <f t="shared" si="144"/>
        <v>0</v>
      </c>
      <c r="O738" s="120">
        <f t="shared" si="145"/>
        <v>0</v>
      </c>
      <c r="P738" s="177">
        <f t="shared" si="146"/>
        <v>0</v>
      </c>
      <c r="Q738" s="177">
        <f>IF(LEN(B738)&gt;0,2*'OSNOVNA PLAČA'!E732,"")</f>
        <v>0</v>
      </c>
      <c r="R738" s="178"/>
      <c r="AA738" s="157">
        <f>ROW()</f>
        <v>738</v>
      </c>
      <c r="AB738" s="91" t="e">
        <f t="shared" ca="1" si="117"/>
        <v>#N/A</v>
      </c>
      <c r="AC738" s="91" t="e">
        <f t="shared" ca="1" si="118"/>
        <v>#N/A</v>
      </c>
      <c r="AD738" s="92" t="e">
        <f t="shared" ca="1" si="147"/>
        <v>#N/A</v>
      </c>
      <c r="AE738" s="91" t="e">
        <f t="shared" ca="1" si="148"/>
        <v>#N/A</v>
      </c>
      <c r="AF738" s="92" t="e">
        <f t="shared" ca="1" si="149"/>
        <v>#N/A</v>
      </c>
      <c r="AG738" s="91" t="e">
        <f t="shared" ca="1" si="149"/>
        <v>#N/A</v>
      </c>
      <c r="AH738" s="91" t="e">
        <f t="shared" ca="1" si="150"/>
        <v>#N/A</v>
      </c>
      <c r="AI738" s="93" t="e">
        <f t="shared" ca="1" si="151"/>
        <v>#N/A</v>
      </c>
      <c r="AJ738" s="91" t="e">
        <f t="shared" ca="1" si="105"/>
        <v>#N/A</v>
      </c>
      <c r="AK738" s="91" t="e">
        <f t="shared" ca="1" si="104"/>
        <v>#N/A</v>
      </c>
    </row>
    <row r="739" spans="1:37" ht="25.5" customHeight="1" x14ac:dyDescent="0.25">
      <c r="A739" s="51">
        <f>'OSNOVNA PLAČA'!A733</f>
        <v>724</v>
      </c>
      <c r="B739" s="159" t="str">
        <f>IF(LEN('OSNOVNA PLAČA'!B733)&gt;0,'OSNOVNA PLAČA'!B733,"")</f>
        <v>A724</v>
      </c>
      <c r="C739" s="52">
        <f>IF(LEN(B739)&gt;0,'OSNOVNA PLAČA'!C733,"")</f>
        <v>0</v>
      </c>
      <c r="D739" s="54">
        <f>IF(LEN(B739)&gt;0,'OSNOVNA PLAČA'!D733,"")</f>
        <v>0</v>
      </c>
      <c r="E739" s="175">
        <f>IF(LEN(B739)&gt;0,SUM('OBRAČUNANA OSNOVNA PLAČA'!E733:J733),"")</f>
        <v>0</v>
      </c>
      <c r="F739" s="55"/>
      <c r="G739" s="55"/>
      <c r="H739" s="55"/>
      <c r="I739" s="55"/>
      <c r="J739" s="55"/>
      <c r="K739" s="176">
        <f t="shared" si="141"/>
        <v>0</v>
      </c>
      <c r="L739" s="120">
        <f t="shared" si="142"/>
        <v>0</v>
      </c>
      <c r="M739" s="120">
        <f t="shared" si="143"/>
        <v>0</v>
      </c>
      <c r="N739" s="120">
        <f t="shared" si="144"/>
        <v>0</v>
      </c>
      <c r="O739" s="120">
        <f t="shared" si="145"/>
        <v>0</v>
      </c>
      <c r="P739" s="177">
        <f t="shared" si="146"/>
        <v>0</v>
      </c>
      <c r="Q739" s="177">
        <f>IF(LEN(B739)&gt;0,2*'OSNOVNA PLAČA'!E733,"")</f>
        <v>0</v>
      </c>
      <c r="R739" s="178"/>
      <c r="AA739" s="157">
        <f>ROW()</f>
        <v>739</v>
      </c>
      <c r="AB739" s="91" t="e">
        <f t="shared" ca="1" si="117"/>
        <v>#N/A</v>
      </c>
      <c r="AC739" s="91" t="e">
        <f t="shared" ca="1" si="118"/>
        <v>#N/A</v>
      </c>
      <c r="AD739" s="92" t="e">
        <f t="shared" ca="1" si="147"/>
        <v>#N/A</v>
      </c>
      <c r="AE739" s="91" t="e">
        <f t="shared" ca="1" si="148"/>
        <v>#N/A</v>
      </c>
      <c r="AF739" s="92" t="e">
        <f t="shared" ca="1" si="149"/>
        <v>#N/A</v>
      </c>
      <c r="AG739" s="91" t="e">
        <f t="shared" ca="1" si="149"/>
        <v>#N/A</v>
      </c>
      <c r="AH739" s="91" t="e">
        <f t="shared" ca="1" si="150"/>
        <v>#N/A</v>
      </c>
      <c r="AI739" s="93" t="e">
        <f t="shared" ca="1" si="151"/>
        <v>#N/A</v>
      </c>
      <c r="AJ739" s="91" t="e">
        <f t="shared" ca="1" si="105"/>
        <v>#N/A</v>
      </c>
      <c r="AK739" s="91" t="e">
        <f t="shared" ca="1" si="104"/>
        <v>#N/A</v>
      </c>
    </row>
    <row r="740" spans="1:37" ht="25.5" customHeight="1" x14ac:dyDescent="0.25">
      <c r="A740" s="51">
        <f>'OSNOVNA PLAČA'!A734</f>
        <v>725</v>
      </c>
      <c r="B740" s="159" t="str">
        <f>IF(LEN('OSNOVNA PLAČA'!B734)&gt;0,'OSNOVNA PLAČA'!B734,"")</f>
        <v>A725</v>
      </c>
      <c r="C740" s="52">
        <f>IF(LEN(B740)&gt;0,'OSNOVNA PLAČA'!C734,"")</f>
        <v>0</v>
      </c>
      <c r="D740" s="54">
        <f>IF(LEN(B740)&gt;0,'OSNOVNA PLAČA'!D734,"")</f>
        <v>0</v>
      </c>
      <c r="E740" s="175">
        <f>IF(LEN(B740)&gt;0,SUM('OBRAČUNANA OSNOVNA PLAČA'!E734:J734),"")</f>
        <v>0</v>
      </c>
      <c r="F740" s="55"/>
      <c r="G740" s="55"/>
      <c r="H740" s="55"/>
      <c r="I740" s="55"/>
      <c r="J740" s="55"/>
      <c r="K740" s="176">
        <f t="shared" si="141"/>
        <v>0</v>
      </c>
      <c r="L740" s="120">
        <f t="shared" si="142"/>
        <v>0</v>
      </c>
      <c r="M740" s="120">
        <f t="shared" si="143"/>
        <v>0</v>
      </c>
      <c r="N740" s="120">
        <f t="shared" si="144"/>
        <v>0</v>
      </c>
      <c r="O740" s="120">
        <f t="shared" si="145"/>
        <v>0</v>
      </c>
      <c r="P740" s="177">
        <f t="shared" si="146"/>
        <v>0</v>
      </c>
      <c r="Q740" s="177">
        <f>IF(LEN(B740)&gt;0,2*'OSNOVNA PLAČA'!E734,"")</f>
        <v>0</v>
      </c>
      <c r="R740" s="178"/>
      <c r="AA740" s="157">
        <f>ROW()</f>
        <v>740</v>
      </c>
      <c r="AB740" s="91" t="e">
        <f t="shared" ca="1" si="117"/>
        <v>#N/A</v>
      </c>
      <c r="AC740" s="91" t="e">
        <f t="shared" ca="1" si="118"/>
        <v>#N/A</v>
      </c>
      <c r="AD740" s="92" t="e">
        <f t="shared" ca="1" si="147"/>
        <v>#N/A</v>
      </c>
      <c r="AE740" s="91" t="e">
        <f t="shared" ca="1" si="148"/>
        <v>#N/A</v>
      </c>
      <c r="AF740" s="92" t="e">
        <f t="shared" ca="1" si="149"/>
        <v>#N/A</v>
      </c>
      <c r="AG740" s="91" t="e">
        <f t="shared" ca="1" si="149"/>
        <v>#N/A</v>
      </c>
      <c r="AH740" s="91" t="e">
        <f t="shared" ca="1" si="150"/>
        <v>#N/A</v>
      </c>
      <c r="AI740" s="93" t="e">
        <f t="shared" ca="1" si="151"/>
        <v>#N/A</v>
      </c>
      <c r="AJ740" s="91" t="e">
        <f t="shared" ca="1" si="105"/>
        <v>#N/A</v>
      </c>
      <c r="AK740" s="91" t="e">
        <f t="shared" ca="1" si="104"/>
        <v>#N/A</v>
      </c>
    </row>
    <row r="741" spans="1:37" ht="25.5" customHeight="1" x14ac:dyDescent="0.25">
      <c r="A741" s="51">
        <f>'OSNOVNA PLAČA'!A735</f>
        <v>726</v>
      </c>
      <c r="B741" s="159" t="str">
        <f>IF(LEN('OSNOVNA PLAČA'!B735)&gt;0,'OSNOVNA PLAČA'!B735,"")</f>
        <v>A726</v>
      </c>
      <c r="C741" s="52">
        <f>IF(LEN(B741)&gt;0,'OSNOVNA PLAČA'!C735,"")</f>
        <v>0</v>
      </c>
      <c r="D741" s="54">
        <f>IF(LEN(B741)&gt;0,'OSNOVNA PLAČA'!D735,"")</f>
        <v>0</v>
      </c>
      <c r="E741" s="175">
        <f>IF(LEN(B741)&gt;0,SUM('OBRAČUNANA OSNOVNA PLAČA'!E735:J735),"")</f>
        <v>0</v>
      </c>
      <c r="F741" s="55"/>
      <c r="G741" s="55"/>
      <c r="H741" s="55"/>
      <c r="I741" s="55"/>
      <c r="J741" s="55"/>
      <c r="K741" s="176">
        <f t="shared" si="141"/>
        <v>0</v>
      </c>
      <c r="L741" s="120">
        <f t="shared" si="142"/>
        <v>0</v>
      </c>
      <c r="M741" s="120">
        <f t="shared" si="143"/>
        <v>0</v>
      </c>
      <c r="N741" s="120">
        <f t="shared" si="144"/>
        <v>0</v>
      </c>
      <c r="O741" s="120">
        <f t="shared" si="145"/>
        <v>0</v>
      </c>
      <c r="P741" s="177">
        <f t="shared" si="146"/>
        <v>0</v>
      </c>
      <c r="Q741" s="177">
        <f>IF(LEN(B741)&gt;0,2*'OSNOVNA PLAČA'!E735,"")</f>
        <v>0</v>
      </c>
      <c r="R741" s="178"/>
      <c r="AA741" s="157">
        <f>ROW()</f>
        <v>741</v>
      </c>
      <c r="AB741" s="91" t="e">
        <f t="shared" ca="1" si="117"/>
        <v>#N/A</v>
      </c>
      <c r="AC741" s="91" t="e">
        <f t="shared" ca="1" si="118"/>
        <v>#N/A</v>
      </c>
      <c r="AD741" s="92" t="e">
        <f t="shared" ca="1" si="147"/>
        <v>#N/A</v>
      </c>
      <c r="AE741" s="91" t="e">
        <f t="shared" ca="1" si="148"/>
        <v>#N/A</v>
      </c>
      <c r="AF741" s="92" t="e">
        <f t="shared" ca="1" si="149"/>
        <v>#N/A</v>
      </c>
      <c r="AG741" s="91" t="e">
        <f t="shared" ca="1" si="149"/>
        <v>#N/A</v>
      </c>
      <c r="AH741" s="91" t="e">
        <f t="shared" ca="1" si="150"/>
        <v>#N/A</v>
      </c>
      <c r="AI741" s="93" t="e">
        <f t="shared" ca="1" si="151"/>
        <v>#N/A</v>
      </c>
      <c r="AJ741" s="91" t="e">
        <f t="shared" ca="1" si="105"/>
        <v>#N/A</v>
      </c>
      <c r="AK741" s="91" t="e">
        <f t="shared" ca="1" si="104"/>
        <v>#N/A</v>
      </c>
    </row>
    <row r="742" spans="1:37" ht="25.5" customHeight="1" x14ac:dyDescent="0.25">
      <c r="A742" s="51">
        <f>'OSNOVNA PLAČA'!A736</f>
        <v>727</v>
      </c>
      <c r="B742" s="159" t="str">
        <f>IF(LEN('OSNOVNA PLAČA'!B736)&gt;0,'OSNOVNA PLAČA'!B736,"")</f>
        <v>A727</v>
      </c>
      <c r="C742" s="52">
        <f>IF(LEN(B742)&gt;0,'OSNOVNA PLAČA'!C736,"")</f>
        <v>0</v>
      </c>
      <c r="D742" s="54">
        <f>IF(LEN(B742)&gt;0,'OSNOVNA PLAČA'!D736,"")</f>
        <v>0</v>
      </c>
      <c r="E742" s="175">
        <f>IF(LEN(B742)&gt;0,SUM('OBRAČUNANA OSNOVNA PLAČA'!E736:J736),"")</f>
        <v>0</v>
      </c>
      <c r="F742" s="55"/>
      <c r="G742" s="55"/>
      <c r="H742" s="55"/>
      <c r="I742" s="55"/>
      <c r="J742" s="55"/>
      <c r="K742" s="176">
        <f t="shared" si="141"/>
        <v>0</v>
      </c>
      <c r="L742" s="120">
        <f t="shared" si="142"/>
        <v>0</v>
      </c>
      <c r="M742" s="120">
        <f t="shared" si="143"/>
        <v>0</v>
      </c>
      <c r="N742" s="120">
        <f t="shared" si="144"/>
        <v>0</v>
      </c>
      <c r="O742" s="120">
        <f t="shared" si="145"/>
        <v>0</v>
      </c>
      <c r="P742" s="177">
        <f t="shared" si="146"/>
        <v>0</v>
      </c>
      <c r="Q742" s="177">
        <f>IF(LEN(B742)&gt;0,2*'OSNOVNA PLAČA'!E736,"")</f>
        <v>0</v>
      </c>
      <c r="R742" s="178"/>
      <c r="AA742" s="157">
        <f>ROW()</f>
        <v>742</v>
      </c>
      <c r="AB742" s="91" t="e">
        <f t="shared" ca="1" si="117"/>
        <v>#N/A</v>
      </c>
      <c r="AC742" s="91" t="e">
        <f t="shared" ca="1" si="118"/>
        <v>#N/A</v>
      </c>
      <c r="AD742" s="92" t="e">
        <f t="shared" ca="1" si="147"/>
        <v>#N/A</v>
      </c>
      <c r="AE742" s="91" t="e">
        <f t="shared" ca="1" si="148"/>
        <v>#N/A</v>
      </c>
      <c r="AF742" s="92" t="e">
        <f t="shared" ca="1" si="149"/>
        <v>#N/A</v>
      </c>
      <c r="AG742" s="91" t="e">
        <f t="shared" ca="1" si="149"/>
        <v>#N/A</v>
      </c>
      <c r="AH742" s="91" t="e">
        <f t="shared" ca="1" si="150"/>
        <v>#N/A</v>
      </c>
      <c r="AI742" s="93" t="e">
        <f t="shared" ca="1" si="151"/>
        <v>#N/A</v>
      </c>
      <c r="AJ742" s="91" t="e">
        <f t="shared" ca="1" si="105"/>
        <v>#N/A</v>
      </c>
      <c r="AK742" s="91" t="e">
        <f t="shared" ca="1" si="104"/>
        <v>#N/A</v>
      </c>
    </row>
    <row r="743" spans="1:37" ht="25.5" customHeight="1" x14ac:dyDescent="0.25">
      <c r="A743" s="51">
        <f>'OSNOVNA PLAČA'!A737</f>
        <v>728</v>
      </c>
      <c r="B743" s="159" t="str">
        <f>IF(LEN('OSNOVNA PLAČA'!B737)&gt;0,'OSNOVNA PLAČA'!B737,"")</f>
        <v>A728</v>
      </c>
      <c r="C743" s="52">
        <f>IF(LEN(B743)&gt;0,'OSNOVNA PLAČA'!C737,"")</f>
        <v>0</v>
      </c>
      <c r="D743" s="54">
        <f>IF(LEN(B743)&gt;0,'OSNOVNA PLAČA'!D737,"")</f>
        <v>0</v>
      </c>
      <c r="E743" s="175">
        <f>IF(LEN(B743)&gt;0,SUM('OBRAČUNANA OSNOVNA PLAČA'!E737:J737),"")</f>
        <v>0</v>
      </c>
      <c r="F743" s="55"/>
      <c r="G743" s="55"/>
      <c r="H743" s="55"/>
      <c r="I743" s="55"/>
      <c r="J743" s="55"/>
      <c r="K743" s="176">
        <f t="shared" si="141"/>
        <v>0</v>
      </c>
      <c r="L743" s="120">
        <f t="shared" si="142"/>
        <v>0</v>
      </c>
      <c r="M743" s="120">
        <f t="shared" si="143"/>
        <v>0</v>
      </c>
      <c r="N743" s="120">
        <f t="shared" si="144"/>
        <v>0</v>
      </c>
      <c r="O743" s="120">
        <f t="shared" si="145"/>
        <v>0</v>
      </c>
      <c r="P743" s="177">
        <f t="shared" si="146"/>
        <v>0</v>
      </c>
      <c r="Q743" s="177">
        <f>IF(LEN(B743)&gt;0,2*'OSNOVNA PLAČA'!E737,"")</f>
        <v>0</v>
      </c>
      <c r="R743" s="178"/>
      <c r="AA743" s="157">
        <f>ROW()</f>
        <v>743</v>
      </c>
      <c r="AB743" s="91" t="e">
        <f t="shared" ca="1" si="117"/>
        <v>#N/A</v>
      </c>
      <c r="AC743" s="91" t="e">
        <f t="shared" ca="1" si="118"/>
        <v>#N/A</v>
      </c>
      <c r="AD743" s="92" t="e">
        <f t="shared" ca="1" si="147"/>
        <v>#N/A</v>
      </c>
      <c r="AE743" s="91" t="e">
        <f t="shared" ca="1" si="148"/>
        <v>#N/A</v>
      </c>
      <c r="AF743" s="92" t="e">
        <f t="shared" ca="1" si="149"/>
        <v>#N/A</v>
      </c>
      <c r="AG743" s="91" t="e">
        <f t="shared" ca="1" si="149"/>
        <v>#N/A</v>
      </c>
      <c r="AH743" s="91" t="e">
        <f t="shared" ca="1" si="150"/>
        <v>#N/A</v>
      </c>
      <c r="AI743" s="93" t="e">
        <f t="shared" ca="1" si="151"/>
        <v>#N/A</v>
      </c>
      <c r="AJ743" s="91" t="e">
        <f t="shared" ca="1" si="105"/>
        <v>#N/A</v>
      </c>
      <c r="AK743" s="91" t="e">
        <f t="shared" ca="1" si="104"/>
        <v>#N/A</v>
      </c>
    </row>
    <row r="744" spans="1:37" ht="25.5" customHeight="1" x14ac:dyDescent="0.25">
      <c r="A744" s="51">
        <f>'OSNOVNA PLAČA'!A738</f>
        <v>729</v>
      </c>
      <c r="B744" s="159" t="str">
        <f>IF(LEN('OSNOVNA PLAČA'!B738)&gt;0,'OSNOVNA PLAČA'!B738,"")</f>
        <v>A729</v>
      </c>
      <c r="C744" s="52">
        <f>IF(LEN(B744)&gt;0,'OSNOVNA PLAČA'!C738,"")</f>
        <v>0</v>
      </c>
      <c r="D744" s="54">
        <f>IF(LEN(B744)&gt;0,'OSNOVNA PLAČA'!D738,"")</f>
        <v>0</v>
      </c>
      <c r="E744" s="175">
        <f>IF(LEN(B744)&gt;0,SUM('OBRAČUNANA OSNOVNA PLAČA'!E738:J738),"")</f>
        <v>0</v>
      </c>
      <c r="F744" s="55"/>
      <c r="G744" s="55"/>
      <c r="H744" s="55"/>
      <c r="I744" s="55"/>
      <c r="J744" s="55"/>
      <c r="K744" s="176">
        <f t="shared" si="141"/>
        <v>0</v>
      </c>
      <c r="L744" s="120">
        <f t="shared" si="142"/>
        <v>0</v>
      </c>
      <c r="M744" s="120">
        <f t="shared" si="143"/>
        <v>0</v>
      </c>
      <c r="N744" s="120">
        <f t="shared" si="144"/>
        <v>0</v>
      </c>
      <c r="O744" s="120">
        <f t="shared" si="145"/>
        <v>0</v>
      </c>
      <c r="P744" s="177">
        <f t="shared" si="146"/>
        <v>0</v>
      </c>
      <c r="Q744" s="177">
        <f>IF(LEN(B744)&gt;0,2*'OSNOVNA PLAČA'!E738,"")</f>
        <v>0</v>
      </c>
      <c r="R744" s="178"/>
      <c r="AA744" s="157">
        <f>ROW()</f>
        <v>744</v>
      </c>
      <c r="AB744" s="91" t="e">
        <f t="shared" ca="1" si="117"/>
        <v>#N/A</v>
      </c>
      <c r="AC744" s="91" t="e">
        <f t="shared" ca="1" si="118"/>
        <v>#N/A</v>
      </c>
      <c r="AD744" s="92" t="e">
        <f t="shared" ca="1" si="147"/>
        <v>#N/A</v>
      </c>
      <c r="AE744" s="91" t="e">
        <f t="shared" ca="1" si="148"/>
        <v>#N/A</v>
      </c>
      <c r="AF744" s="92" t="e">
        <f t="shared" ca="1" si="149"/>
        <v>#N/A</v>
      </c>
      <c r="AG744" s="91" t="e">
        <f t="shared" ca="1" si="149"/>
        <v>#N/A</v>
      </c>
      <c r="AH744" s="91" t="e">
        <f t="shared" ca="1" si="150"/>
        <v>#N/A</v>
      </c>
      <c r="AI744" s="93" t="e">
        <f t="shared" ca="1" si="151"/>
        <v>#N/A</v>
      </c>
      <c r="AJ744" s="91" t="e">
        <f t="shared" ca="1" si="105"/>
        <v>#N/A</v>
      </c>
      <c r="AK744" s="91" t="e">
        <f t="shared" ca="1" si="104"/>
        <v>#N/A</v>
      </c>
    </row>
    <row r="745" spans="1:37" ht="25.5" customHeight="1" x14ac:dyDescent="0.25">
      <c r="A745" s="51">
        <f>'OSNOVNA PLAČA'!A739</f>
        <v>730</v>
      </c>
      <c r="B745" s="159" t="str">
        <f>IF(LEN('OSNOVNA PLAČA'!B739)&gt;0,'OSNOVNA PLAČA'!B739,"")</f>
        <v>A730</v>
      </c>
      <c r="C745" s="52">
        <f>IF(LEN(B745)&gt;0,'OSNOVNA PLAČA'!C739,"")</f>
        <v>0</v>
      </c>
      <c r="D745" s="54">
        <f>IF(LEN(B745)&gt;0,'OSNOVNA PLAČA'!D739,"")</f>
        <v>0</v>
      </c>
      <c r="E745" s="175">
        <f>IF(LEN(B745)&gt;0,SUM('OBRAČUNANA OSNOVNA PLAČA'!E739:J739),"")</f>
        <v>0</v>
      </c>
      <c r="F745" s="55"/>
      <c r="G745" s="55"/>
      <c r="H745" s="55"/>
      <c r="I745" s="55"/>
      <c r="J745" s="55"/>
      <c r="K745" s="176">
        <f t="shared" si="141"/>
        <v>0</v>
      </c>
      <c r="L745" s="120">
        <f t="shared" si="142"/>
        <v>0</v>
      </c>
      <c r="M745" s="120">
        <f t="shared" si="143"/>
        <v>0</v>
      </c>
      <c r="N745" s="120">
        <f t="shared" si="144"/>
        <v>0</v>
      </c>
      <c r="O745" s="120">
        <f t="shared" si="145"/>
        <v>0</v>
      </c>
      <c r="P745" s="177">
        <f t="shared" si="146"/>
        <v>0</v>
      </c>
      <c r="Q745" s="177">
        <f>IF(LEN(B745)&gt;0,2*'OSNOVNA PLAČA'!E739,"")</f>
        <v>0</v>
      </c>
      <c r="R745" s="178"/>
      <c r="AA745" s="157">
        <f>ROW()</f>
        <v>745</v>
      </c>
      <c r="AB745" s="91" t="e">
        <f t="shared" ca="1" si="117"/>
        <v>#N/A</v>
      </c>
      <c r="AC745" s="91" t="e">
        <f t="shared" ca="1" si="118"/>
        <v>#N/A</v>
      </c>
      <c r="AD745" s="92" t="e">
        <f t="shared" ca="1" si="147"/>
        <v>#N/A</v>
      </c>
      <c r="AE745" s="91" t="e">
        <f t="shared" ca="1" si="148"/>
        <v>#N/A</v>
      </c>
      <c r="AF745" s="92" t="e">
        <f t="shared" ca="1" si="149"/>
        <v>#N/A</v>
      </c>
      <c r="AG745" s="91" t="e">
        <f t="shared" ca="1" si="149"/>
        <v>#N/A</v>
      </c>
      <c r="AH745" s="91" t="e">
        <f t="shared" ca="1" si="150"/>
        <v>#N/A</v>
      </c>
      <c r="AI745" s="93" t="e">
        <f t="shared" ca="1" si="151"/>
        <v>#N/A</v>
      </c>
      <c r="AJ745" s="91" t="e">
        <f t="shared" ca="1" si="105"/>
        <v>#N/A</v>
      </c>
      <c r="AK745" s="91" t="e">
        <f t="shared" ca="1" si="104"/>
        <v>#N/A</v>
      </c>
    </row>
    <row r="746" spans="1:37" ht="25.5" customHeight="1" x14ac:dyDescent="0.25">
      <c r="A746" s="51">
        <f>'OSNOVNA PLAČA'!A740</f>
        <v>731</v>
      </c>
      <c r="B746" s="159" t="str">
        <f>IF(LEN('OSNOVNA PLAČA'!B740)&gt;0,'OSNOVNA PLAČA'!B740,"")</f>
        <v>A731</v>
      </c>
      <c r="C746" s="52">
        <f>IF(LEN(B746)&gt;0,'OSNOVNA PLAČA'!C740,"")</f>
        <v>0</v>
      </c>
      <c r="D746" s="54">
        <f>IF(LEN(B746)&gt;0,'OSNOVNA PLAČA'!D740,"")</f>
        <v>0</v>
      </c>
      <c r="E746" s="175">
        <f>IF(LEN(B746)&gt;0,SUM('OBRAČUNANA OSNOVNA PLAČA'!E740:J740),"")</f>
        <v>0</v>
      </c>
      <c r="F746" s="55"/>
      <c r="G746" s="55"/>
      <c r="H746" s="55"/>
      <c r="I746" s="55"/>
      <c r="J746" s="55"/>
      <c r="K746" s="176">
        <f t="shared" si="141"/>
        <v>0</v>
      </c>
      <c r="L746" s="120">
        <f t="shared" si="142"/>
        <v>0</v>
      </c>
      <c r="M746" s="120">
        <f t="shared" si="143"/>
        <v>0</v>
      </c>
      <c r="N746" s="120">
        <f t="shared" si="144"/>
        <v>0</v>
      </c>
      <c r="O746" s="120">
        <f t="shared" si="145"/>
        <v>0</v>
      </c>
      <c r="P746" s="177">
        <f t="shared" si="146"/>
        <v>0</v>
      </c>
      <c r="Q746" s="177">
        <f>IF(LEN(B746)&gt;0,2*'OSNOVNA PLAČA'!E740,"")</f>
        <v>0</v>
      </c>
      <c r="R746" s="178"/>
      <c r="AA746" s="157">
        <f>ROW()</f>
        <v>746</v>
      </c>
      <c r="AB746" s="91" t="e">
        <f t="shared" ca="1" si="117"/>
        <v>#N/A</v>
      </c>
      <c r="AC746" s="91" t="e">
        <f t="shared" ca="1" si="118"/>
        <v>#N/A</v>
      </c>
      <c r="AD746" s="92" t="e">
        <f t="shared" ca="1" si="147"/>
        <v>#N/A</v>
      </c>
      <c r="AE746" s="91" t="e">
        <f t="shared" ca="1" si="148"/>
        <v>#N/A</v>
      </c>
      <c r="AF746" s="92" t="e">
        <f t="shared" ca="1" si="149"/>
        <v>#N/A</v>
      </c>
      <c r="AG746" s="91" t="e">
        <f t="shared" ca="1" si="149"/>
        <v>#N/A</v>
      </c>
      <c r="AH746" s="91" t="e">
        <f t="shared" ca="1" si="150"/>
        <v>#N/A</v>
      </c>
      <c r="AI746" s="93" t="e">
        <f t="shared" ca="1" si="151"/>
        <v>#N/A</v>
      </c>
      <c r="AJ746" s="91" t="e">
        <f t="shared" ca="1" si="105"/>
        <v>#N/A</v>
      </c>
      <c r="AK746" s="91" t="e">
        <f t="shared" ca="1" si="104"/>
        <v>#N/A</v>
      </c>
    </row>
    <row r="747" spans="1:37" ht="25.5" customHeight="1" x14ac:dyDescent="0.25">
      <c r="A747" s="51">
        <f>'OSNOVNA PLAČA'!A741</f>
        <v>732</v>
      </c>
      <c r="B747" s="159" t="str">
        <f>IF(LEN('OSNOVNA PLAČA'!B741)&gt;0,'OSNOVNA PLAČA'!B741,"")</f>
        <v>A732</v>
      </c>
      <c r="C747" s="52">
        <f>IF(LEN(B747)&gt;0,'OSNOVNA PLAČA'!C741,"")</f>
        <v>0</v>
      </c>
      <c r="D747" s="54">
        <f>IF(LEN(B747)&gt;0,'OSNOVNA PLAČA'!D741,"")</f>
        <v>0</v>
      </c>
      <c r="E747" s="175">
        <f>IF(LEN(B747)&gt;0,SUM('OBRAČUNANA OSNOVNA PLAČA'!E741:J741),"")</f>
        <v>0</v>
      </c>
      <c r="F747" s="55"/>
      <c r="G747" s="55"/>
      <c r="H747" s="55"/>
      <c r="I747" s="55"/>
      <c r="J747" s="55"/>
      <c r="K747" s="176">
        <f t="shared" si="141"/>
        <v>0</v>
      </c>
      <c r="L747" s="120">
        <f t="shared" si="142"/>
        <v>0</v>
      </c>
      <c r="M747" s="120">
        <f t="shared" si="143"/>
        <v>0</v>
      </c>
      <c r="N747" s="120">
        <f t="shared" si="144"/>
        <v>0</v>
      </c>
      <c r="O747" s="120">
        <f t="shared" si="145"/>
        <v>0</v>
      </c>
      <c r="P747" s="177">
        <f t="shared" si="146"/>
        <v>0</v>
      </c>
      <c r="Q747" s="177">
        <f>IF(LEN(B747)&gt;0,2*'OSNOVNA PLAČA'!E741,"")</f>
        <v>0</v>
      </c>
      <c r="R747" s="178"/>
      <c r="AA747" s="157">
        <f>ROW()</f>
        <v>747</v>
      </c>
      <c r="AB747" s="91" t="e">
        <f t="shared" ca="1" si="117"/>
        <v>#N/A</v>
      </c>
      <c r="AC747" s="91" t="e">
        <f t="shared" ca="1" si="118"/>
        <v>#N/A</v>
      </c>
      <c r="AD747" s="92" t="e">
        <f t="shared" ca="1" si="147"/>
        <v>#N/A</v>
      </c>
      <c r="AE747" s="91" t="e">
        <f t="shared" ca="1" si="148"/>
        <v>#N/A</v>
      </c>
      <c r="AF747" s="92" t="e">
        <f t="shared" ca="1" si="149"/>
        <v>#N/A</v>
      </c>
      <c r="AG747" s="91" t="e">
        <f t="shared" ca="1" si="149"/>
        <v>#N/A</v>
      </c>
      <c r="AH747" s="91" t="e">
        <f t="shared" ca="1" si="150"/>
        <v>#N/A</v>
      </c>
      <c r="AI747" s="93" t="e">
        <f t="shared" ca="1" si="151"/>
        <v>#N/A</v>
      </c>
      <c r="AJ747" s="91" t="e">
        <f t="shared" ca="1" si="105"/>
        <v>#N/A</v>
      </c>
      <c r="AK747" s="91" t="e">
        <f t="shared" ca="1" si="104"/>
        <v>#N/A</v>
      </c>
    </row>
    <row r="748" spans="1:37" ht="25.5" customHeight="1" x14ac:dyDescent="0.25">
      <c r="A748" s="51">
        <f>'OSNOVNA PLAČA'!A742</f>
        <v>733</v>
      </c>
      <c r="B748" s="159" t="str">
        <f>IF(LEN('OSNOVNA PLAČA'!B742)&gt;0,'OSNOVNA PLAČA'!B742,"")</f>
        <v>A733</v>
      </c>
      <c r="C748" s="52">
        <f>IF(LEN(B748)&gt;0,'OSNOVNA PLAČA'!C742,"")</f>
        <v>0</v>
      </c>
      <c r="D748" s="54">
        <f>IF(LEN(B748)&gt;0,'OSNOVNA PLAČA'!D742,"")</f>
        <v>0</v>
      </c>
      <c r="E748" s="175">
        <f>IF(LEN(B748)&gt;0,SUM('OBRAČUNANA OSNOVNA PLAČA'!E742:J742),"")</f>
        <v>0</v>
      </c>
      <c r="F748" s="55"/>
      <c r="G748" s="55"/>
      <c r="H748" s="55"/>
      <c r="I748" s="55"/>
      <c r="J748" s="55"/>
      <c r="K748" s="176">
        <f t="shared" si="141"/>
        <v>0</v>
      </c>
      <c r="L748" s="120">
        <f t="shared" si="142"/>
        <v>0</v>
      </c>
      <c r="M748" s="120">
        <f t="shared" si="143"/>
        <v>0</v>
      </c>
      <c r="N748" s="120">
        <f t="shared" si="144"/>
        <v>0</v>
      </c>
      <c r="O748" s="120">
        <f t="shared" si="145"/>
        <v>0</v>
      </c>
      <c r="P748" s="177">
        <f t="shared" si="146"/>
        <v>0</v>
      </c>
      <c r="Q748" s="177">
        <f>IF(LEN(B748)&gt;0,2*'OSNOVNA PLAČA'!E742,"")</f>
        <v>0</v>
      </c>
      <c r="R748" s="178"/>
      <c r="AA748" s="157">
        <f>ROW()</f>
        <v>748</v>
      </c>
      <c r="AB748" s="91" t="e">
        <f t="shared" ca="1" si="117"/>
        <v>#N/A</v>
      </c>
      <c r="AC748" s="91" t="e">
        <f t="shared" ca="1" si="118"/>
        <v>#N/A</v>
      </c>
      <c r="AD748" s="92" t="e">
        <f t="shared" ca="1" si="147"/>
        <v>#N/A</v>
      </c>
      <c r="AE748" s="91" t="e">
        <f t="shared" ca="1" si="148"/>
        <v>#N/A</v>
      </c>
      <c r="AF748" s="92" t="e">
        <f t="shared" ca="1" si="149"/>
        <v>#N/A</v>
      </c>
      <c r="AG748" s="91" t="e">
        <f t="shared" ca="1" si="149"/>
        <v>#N/A</v>
      </c>
      <c r="AH748" s="91" t="e">
        <f t="shared" ca="1" si="150"/>
        <v>#N/A</v>
      </c>
      <c r="AI748" s="93" t="e">
        <f t="shared" ca="1" si="151"/>
        <v>#N/A</v>
      </c>
      <c r="AJ748" s="91" t="e">
        <f t="shared" ca="1" si="105"/>
        <v>#N/A</v>
      </c>
      <c r="AK748" s="91" t="e">
        <f t="shared" ca="1" si="104"/>
        <v>#N/A</v>
      </c>
    </row>
    <row r="749" spans="1:37" ht="25.5" customHeight="1" x14ac:dyDescent="0.25">
      <c r="A749" s="51">
        <f>'OSNOVNA PLAČA'!A743</f>
        <v>734</v>
      </c>
      <c r="B749" s="159" t="str">
        <f>IF(LEN('OSNOVNA PLAČA'!B743)&gt;0,'OSNOVNA PLAČA'!B743,"")</f>
        <v>A734</v>
      </c>
      <c r="C749" s="52">
        <f>IF(LEN(B749)&gt;0,'OSNOVNA PLAČA'!C743,"")</f>
        <v>0</v>
      </c>
      <c r="D749" s="54">
        <f>IF(LEN(B749)&gt;0,'OSNOVNA PLAČA'!D743,"")</f>
        <v>0</v>
      </c>
      <c r="E749" s="175">
        <f>IF(LEN(B749)&gt;0,SUM('OBRAČUNANA OSNOVNA PLAČA'!E743:J743),"")</f>
        <v>0</v>
      </c>
      <c r="F749" s="55"/>
      <c r="G749" s="55"/>
      <c r="H749" s="55"/>
      <c r="I749" s="55"/>
      <c r="J749" s="55"/>
      <c r="K749" s="176">
        <f t="shared" si="141"/>
        <v>0</v>
      </c>
      <c r="L749" s="120">
        <f t="shared" si="142"/>
        <v>0</v>
      </c>
      <c r="M749" s="120">
        <f t="shared" si="143"/>
        <v>0</v>
      </c>
      <c r="N749" s="120">
        <f t="shared" si="144"/>
        <v>0</v>
      </c>
      <c r="O749" s="120">
        <f t="shared" si="145"/>
        <v>0</v>
      </c>
      <c r="P749" s="177">
        <f t="shared" si="146"/>
        <v>0</v>
      </c>
      <c r="Q749" s="177">
        <f>IF(LEN(B749)&gt;0,2*'OSNOVNA PLAČA'!E743,"")</f>
        <v>0</v>
      </c>
      <c r="R749" s="178"/>
      <c r="AA749" s="157">
        <f>ROW()</f>
        <v>749</v>
      </c>
      <c r="AB749" s="91" t="e">
        <f t="shared" ca="1" si="117"/>
        <v>#N/A</v>
      </c>
      <c r="AC749" s="91" t="e">
        <f t="shared" ca="1" si="118"/>
        <v>#N/A</v>
      </c>
      <c r="AD749" s="92" t="e">
        <f t="shared" ca="1" si="147"/>
        <v>#N/A</v>
      </c>
      <c r="AE749" s="91" t="e">
        <f t="shared" ca="1" si="148"/>
        <v>#N/A</v>
      </c>
      <c r="AF749" s="92" t="e">
        <f t="shared" ca="1" si="149"/>
        <v>#N/A</v>
      </c>
      <c r="AG749" s="91" t="e">
        <f t="shared" ca="1" si="149"/>
        <v>#N/A</v>
      </c>
      <c r="AH749" s="91" t="e">
        <f t="shared" ca="1" si="150"/>
        <v>#N/A</v>
      </c>
      <c r="AI749" s="93" t="e">
        <f t="shared" ca="1" si="151"/>
        <v>#N/A</v>
      </c>
      <c r="AJ749" s="91" t="e">
        <f t="shared" ca="1" si="105"/>
        <v>#N/A</v>
      </c>
      <c r="AK749" s="91" t="e">
        <f t="shared" ca="1" si="104"/>
        <v>#N/A</v>
      </c>
    </row>
    <row r="750" spans="1:37" ht="25.5" customHeight="1" x14ac:dyDescent="0.25">
      <c r="A750" s="51">
        <f>'OSNOVNA PLAČA'!A744</f>
        <v>735</v>
      </c>
      <c r="B750" s="159" t="str">
        <f>IF(LEN('OSNOVNA PLAČA'!B744)&gt;0,'OSNOVNA PLAČA'!B744,"")</f>
        <v>A735</v>
      </c>
      <c r="C750" s="52">
        <f>IF(LEN(B750)&gt;0,'OSNOVNA PLAČA'!C744,"")</f>
        <v>0</v>
      </c>
      <c r="D750" s="54">
        <f>IF(LEN(B750)&gt;0,'OSNOVNA PLAČA'!D744,"")</f>
        <v>0</v>
      </c>
      <c r="E750" s="175">
        <f>IF(LEN(B750)&gt;0,SUM('OBRAČUNANA OSNOVNA PLAČA'!E744:J744),"")</f>
        <v>0</v>
      </c>
      <c r="F750" s="55"/>
      <c r="G750" s="55"/>
      <c r="H750" s="55"/>
      <c r="I750" s="55"/>
      <c r="J750" s="55"/>
      <c r="K750" s="176">
        <f t="shared" si="141"/>
        <v>0</v>
      </c>
      <c r="L750" s="120">
        <f t="shared" si="142"/>
        <v>0</v>
      </c>
      <c r="M750" s="120">
        <f t="shared" si="143"/>
        <v>0</v>
      </c>
      <c r="N750" s="120">
        <f t="shared" si="144"/>
        <v>0</v>
      </c>
      <c r="O750" s="120">
        <f t="shared" si="145"/>
        <v>0</v>
      </c>
      <c r="P750" s="177">
        <f t="shared" si="146"/>
        <v>0</v>
      </c>
      <c r="Q750" s="177">
        <f>IF(LEN(B750)&gt;0,2*'OSNOVNA PLAČA'!E744,"")</f>
        <v>0</v>
      </c>
      <c r="R750" s="178"/>
      <c r="AA750" s="157">
        <f>ROW()</f>
        <v>750</v>
      </c>
      <c r="AB750" s="91" t="e">
        <f t="shared" ca="1" si="117"/>
        <v>#N/A</v>
      </c>
      <c r="AC750" s="91" t="e">
        <f t="shared" ca="1" si="118"/>
        <v>#N/A</v>
      </c>
      <c r="AD750" s="92" t="e">
        <f t="shared" ca="1" si="147"/>
        <v>#N/A</v>
      </c>
      <c r="AE750" s="91" t="e">
        <f t="shared" ca="1" si="148"/>
        <v>#N/A</v>
      </c>
      <c r="AF750" s="92" t="e">
        <f t="shared" ca="1" si="149"/>
        <v>#N/A</v>
      </c>
      <c r="AG750" s="91" t="e">
        <f t="shared" ca="1" si="149"/>
        <v>#N/A</v>
      </c>
      <c r="AH750" s="91" t="e">
        <f t="shared" ca="1" si="150"/>
        <v>#N/A</v>
      </c>
      <c r="AI750" s="93" t="e">
        <f t="shared" ca="1" si="151"/>
        <v>#N/A</v>
      </c>
      <c r="AJ750" s="91" t="e">
        <f t="shared" ca="1" si="105"/>
        <v>#N/A</v>
      </c>
      <c r="AK750" s="91" t="e">
        <f t="shared" ca="1" si="104"/>
        <v>#N/A</v>
      </c>
    </row>
    <row r="751" spans="1:37" ht="25.5" customHeight="1" x14ac:dyDescent="0.25">
      <c r="A751" s="51">
        <f>'OSNOVNA PLAČA'!A745</f>
        <v>736</v>
      </c>
      <c r="B751" s="159" t="str">
        <f>IF(LEN('OSNOVNA PLAČA'!B745)&gt;0,'OSNOVNA PLAČA'!B745,"")</f>
        <v>A736</v>
      </c>
      <c r="C751" s="52">
        <f>IF(LEN(B751)&gt;0,'OSNOVNA PLAČA'!C745,"")</f>
        <v>0</v>
      </c>
      <c r="D751" s="54">
        <f>IF(LEN(B751)&gt;0,'OSNOVNA PLAČA'!D745,"")</f>
        <v>0</v>
      </c>
      <c r="E751" s="175">
        <f>IF(LEN(B751)&gt;0,SUM('OBRAČUNANA OSNOVNA PLAČA'!E745:J745),"")</f>
        <v>0</v>
      </c>
      <c r="F751" s="55"/>
      <c r="G751" s="55"/>
      <c r="H751" s="55"/>
      <c r="I751" s="55"/>
      <c r="J751" s="55"/>
      <c r="K751" s="176">
        <f t="shared" si="141"/>
        <v>0</v>
      </c>
      <c r="L751" s="120">
        <f t="shared" si="142"/>
        <v>0</v>
      </c>
      <c r="M751" s="120">
        <f t="shared" si="143"/>
        <v>0</v>
      </c>
      <c r="N751" s="120">
        <f t="shared" si="144"/>
        <v>0</v>
      </c>
      <c r="O751" s="120">
        <f t="shared" si="145"/>
        <v>0</v>
      </c>
      <c r="P751" s="177">
        <f t="shared" si="146"/>
        <v>0</v>
      </c>
      <c r="Q751" s="177">
        <f>IF(LEN(B751)&gt;0,2*'OSNOVNA PLAČA'!E745,"")</f>
        <v>0</v>
      </c>
      <c r="R751" s="178"/>
      <c r="AA751" s="157">
        <f>ROW()</f>
        <v>751</v>
      </c>
      <c r="AB751" s="91" t="e">
        <f t="shared" ca="1" si="117"/>
        <v>#N/A</v>
      </c>
      <c r="AC751" s="91" t="e">
        <f t="shared" ca="1" si="118"/>
        <v>#N/A</v>
      </c>
      <c r="AD751" s="92" t="e">
        <f t="shared" ca="1" si="147"/>
        <v>#N/A</v>
      </c>
      <c r="AE751" s="91" t="e">
        <f t="shared" ca="1" si="148"/>
        <v>#N/A</v>
      </c>
      <c r="AF751" s="92" t="e">
        <f t="shared" ca="1" si="149"/>
        <v>#N/A</v>
      </c>
      <c r="AG751" s="91" t="e">
        <f t="shared" ca="1" si="149"/>
        <v>#N/A</v>
      </c>
      <c r="AH751" s="91" t="e">
        <f t="shared" ca="1" si="150"/>
        <v>#N/A</v>
      </c>
      <c r="AI751" s="93" t="e">
        <f t="shared" ca="1" si="151"/>
        <v>#N/A</v>
      </c>
      <c r="AJ751" s="91" t="e">
        <f t="shared" ca="1" si="105"/>
        <v>#N/A</v>
      </c>
      <c r="AK751" s="91" t="e">
        <f t="shared" ca="1" si="104"/>
        <v>#N/A</v>
      </c>
    </row>
    <row r="752" spans="1:37" ht="25.5" customHeight="1" x14ac:dyDescent="0.25">
      <c r="A752" s="51">
        <f>'OSNOVNA PLAČA'!A746</f>
        <v>737</v>
      </c>
      <c r="B752" s="159" t="str">
        <f>IF(LEN('OSNOVNA PLAČA'!B746)&gt;0,'OSNOVNA PLAČA'!B746,"")</f>
        <v>A737</v>
      </c>
      <c r="C752" s="52">
        <f>IF(LEN(B752)&gt;0,'OSNOVNA PLAČA'!C746,"")</f>
        <v>0</v>
      </c>
      <c r="D752" s="54">
        <f>IF(LEN(B752)&gt;0,'OSNOVNA PLAČA'!D746,"")</f>
        <v>0</v>
      </c>
      <c r="E752" s="175">
        <f>IF(LEN(B752)&gt;0,SUM('OBRAČUNANA OSNOVNA PLAČA'!E746:J746),"")</f>
        <v>0</v>
      </c>
      <c r="F752" s="55"/>
      <c r="G752" s="55"/>
      <c r="H752" s="55"/>
      <c r="I752" s="55"/>
      <c r="J752" s="55"/>
      <c r="K752" s="176">
        <f t="shared" si="141"/>
        <v>0</v>
      </c>
      <c r="L752" s="120">
        <f t="shared" si="142"/>
        <v>0</v>
      </c>
      <c r="M752" s="120">
        <f t="shared" si="143"/>
        <v>0</v>
      </c>
      <c r="N752" s="120">
        <f t="shared" si="144"/>
        <v>0</v>
      </c>
      <c r="O752" s="120">
        <f t="shared" si="145"/>
        <v>0</v>
      </c>
      <c r="P752" s="177">
        <f t="shared" si="146"/>
        <v>0</v>
      </c>
      <c r="Q752" s="177">
        <f>IF(LEN(B752)&gt;0,2*'OSNOVNA PLAČA'!E746,"")</f>
        <v>0</v>
      </c>
      <c r="R752" s="178"/>
      <c r="AA752" s="157">
        <f>ROW()</f>
        <v>752</v>
      </c>
      <c r="AB752" s="91" t="e">
        <f t="shared" ca="1" si="117"/>
        <v>#N/A</v>
      </c>
      <c r="AC752" s="91" t="e">
        <f t="shared" ca="1" si="118"/>
        <v>#N/A</v>
      </c>
      <c r="AD752" s="92" t="e">
        <f t="shared" ca="1" si="147"/>
        <v>#N/A</v>
      </c>
      <c r="AE752" s="91" t="e">
        <f t="shared" ca="1" si="148"/>
        <v>#N/A</v>
      </c>
      <c r="AF752" s="92" t="e">
        <f t="shared" ca="1" si="149"/>
        <v>#N/A</v>
      </c>
      <c r="AG752" s="91" t="e">
        <f t="shared" ca="1" si="149"/>
        <v>#N/A</v>
      </c>
      <c r="AH752" s="91" t="e">
        <f t="shared" ca="1" si="150"/>
        <v>#N/A</v>
      </c>
      <c r="AI752" s="93" t="e">
        <f t="shared" ca="1" si="151"/>
        <v>#N/A</v>
      </c>
      <c r="AJ752" s="91" t="e">
        <f t="shared" ca="1" si="105"/>
        <v>#N/A</v>
      </c>
      <c r="AK752" s="91" t="e">
        <f t="shared" ca="1" si="104"/>
        <v>#N/A</v>
      </c>
    </row>
    <row r="753" spans="1:37" ht="25.5" customHeight="1" x14ac:dyDescent="0.25">
      <c r="A753" s="51">
        <f>'OSNOVNA PLAČA'!A747</f>
        <v>738</v>
      </c>
      <c r="B753" s="159" t="str">
        <f>IF(LEN('OSNOVNA PLAČA'!B747)&gt;0,'OSNOVNA PLAČA'!B747,"")</f>
        <v>A738</v>
      </c>
      <c r="C753" s="52">
        <f>IF(LEN(B753)&gt;0,'OSNOVNA PLAČA'!C747,"")</f>
        <v>0</v>
      </c>
      <c r="D753" s="54">
        <f>IF(LEN(B753)&gt;0,'OSNOVNA PLAČA'!D747,"")</f>
        <v>0</v>
      </c>
      <c r="E753" s="175">
        <f>IF(LEN(B753)&gt;0,SUM('OBRAČUNANA OSNOVNA PLAČA'!E747:J747),"")</f>
        <v>0</v>
      </c>
      <c r="F753" s="55"/>
      <c r="G753" s="55"/>
      <c r="H753" s="55"/>
      <c r="I753" s="55"/>
      <c r="J753" s="55"/>
      <c r="K753" s="176">
        <f t="shared" si="141"/>
        <v>0</v>
      </c>
      <c r="L753" s="120">
        <f t="shared" si="142"/>
        <v>0</v>
      </c>
      <c r="M753" s="120">
        <f t="shared" si="143"/>
        <v>0</v>
      </c>
      <c r="N753" s="120">
        <f t="shared" si="144"/>
        <v>0</v>
      </c>
      <c r="O753" s="120">
        <f t="shared" si="145"/>
        <v>0</v>
      </c>
      <c r="P753" s="177">
        <f t="shared" si="146"/>
        <v>0</v>
      </c>
      <c r="Q753" s="177">
        <f>IF(LEN(B753)&gt;0,2*'OSNOVNA PLAČA'!E747,"")</f>
        <v>0</v>
      </c>
      <c r="R753" s="178"/>
      <c r="AA753" s="157">
        <f>ROW()</f>
        <v>753</v>
      </c>
      <c r="AB753" s="91" t="e">
        <f t="shared" ca="1" si="117"/>
        <v>#N/A</v>
      </c>
      <c r="AC753" s="91" t="e">
        <f t="shared" ca="1" si="118"/>
        <v>#N/A</v>
      </c>
      <c r="AD753" s="92" t="e">
        <f t="shared" ca="1" si="147"/>
        <v>#N/A</v>
      </c>
      <c r="AE753" s="91" t="e">
        <f t="shared" ca="1" si="148"/>
        <v>#N/A</v>
      </c>
      <c r="AF753" s="92" t="e">
        <f t="shared" ca="1" si="149"/>
        <v>#N/A</v>
      </c>
      <c r="AG753" s="91" t="e">
        <f t="shared" ca="1" si="149"/>
        <v>#N/A</v>
      </c>
      <c r="AH753" s="91" t="e">
        <f t="shared" ca="1" si="150"/>
        <v>#N/A</v>
      </c>
      <c r="AI753" s="93" t="e">
        <f t="shared" ca="1" si="151"/>
        <v>#N/A</v>
      </c>
      <c r="AJ753" s="91" t="e">
        <f t="shared" ca="1" si="105"/>
        <v>#N/A</v>
      </c>
      <c r="AK753" s="91" t="e">
        <f t="shared" ca="1" si="104"/>
        <v>#N/A</v>
      </c>
    </row>
    <row r="754" spans="1:37" ht="25.5" customHeight="1" x14ac:dyDescent="0.25">
      <c r="A754" s="51">
        <f>'OSNOVNA PLAČA'!A748</f>
        <v>739</v>
      </c>
      <c r="B754" s="159" t="str">
        <f>IF(LEN('OSNOVNA PLAČA'!B748)&gt;0,'OSNOVNA PLAČA'!B748,"")</f>
        <v>A739</v>
      </c>
      <c r="C754" s="52">
        <f>IF(LEN(B754)&gt;0,'OSNOVNA PLAČA'!C748,"")</f>
        <v>0</v>
      </c>
      <c r="D754" s="54">
        <f>IF(LEN(B754)&gt;0,'OSNOVNA PLAČA'!D748,"")</f>
        <v>0</v>
      </c>
      <c r="E754" s="175">
        <f>IF(LEN(B754)&gt;0,SUM('OBRAČUNANA OSNOVNA PLAČA'!E748:J748),"")</f>
        <v>0</v>
      </c>
      <c r="F754" s="55"/>
      <c r="G754" s="55"/>
      <c r="H754" s="55"/>
      <c r="I754" s="55"/>
      <c r="J754" s="55"/>
      <c r="K754" s="176">
        <f t="shared" si="141"/>
        <v>0</v>
      </c>
      <c r="L754" s="120">
        <f t="shared" si="142"/>
        <v>0</v>
      </c>
      <c r="M754" s="120">
        <f t="shared" si="143"/>
        <v>0</v>
      </c>
      <c r="N754" s="120">
        <f t="shared" si="144"/>
        <v>0</v>
      </c>
      <c r="O754" s="120">
        <f t="shared" si="145"/>
        <v>0</v>
      </c>
      <c r="P754" s="177">
        <f t="shared" si="146"/>
        <v>0</v>
      </c>
      <c r="Q754" s="177">
        <f>IF(LEN(B754)&gt;0,2*'OSNOVNA PLAČA'!E748,"")</f>
        <v>0</v>
      </c>
      <c r="R754" s="178"/>
      <c r="AA754" s="157">
        <f>ROW()</f>
        <v>754</v>
      </c>
      <c r="AB754" s="91" t="e">
        <f t="shared" ca="1" si="117"/>
        <v>#N/A</v>
      </c>
      <c r="AC754" s="91" t="e">
        <f t="shared" ca="1" si="118"/>
        <v>#N/A</v>
      </c>
      <c r="AD754" s="92" t="e">
        <f t="shared" ca="1" si="147"/>
        <v>#N/A</v>
      </c>
      <c r="AE754" s="91" t="e">
        <f t="shared" ca="1" si="148"/>
        <v>#N/A</v>
      </c>
      <c r="AF754" s="92" t="e">
        <f t="shared" ca="1" si="149"/>
        <v>#N/A</v>
      </c>
      <c r="AG754" s="91" t="e">
        <f t="shared" ca="1" si="149"/>
        <v>#N/A</v>
      </c>
      <c r="AH754" s="91" t="e">
        <f t="shared" ca="1" si="150"/>
        <v>#N/A</v>
      </c>
      <c r="AI754" s="93" t="e">
        <f t="shared" ca="1" si="151"/>
        <v>#N/A</v>
      </c>
      <c r="AJ754" s="91" t="e">
        <f t="shared" ca="1" si="105"/>
        <v>#N/A</v>
      </c>
      <c r="AK754" s="91" t="e">
        <f t="shared" ca="1" si="104"/>
        <v>#N/A</v>
      </c>
    </row>
    <row r="755" spans="1:37" ht="25.5" customHeight="1" x14ac:dyDescent="0.25">
      <c r="A755" s="51">
        <f>'OSNOVNA PLAČA'!A749</f>
        <v>740</v>
      </c>
      <c r="B755" s="159" t="str">
        <f>IF(LEN('OSNOVNA PLAČA'!B749)&gt;0,'OSNOVNA PLAČA'!B749,"")</f>
        <v>A740</v>
      </c>
      <c r="C755" s="52">
        <f>IF(LEN(B755)&gt;0,'OSNOVNA PLAČA'!C749,"")</f>
        <v>0</v>
      </c>
      <c r="D755" s="54">
        <f>IF(LEN(B755)&gt;0,'OSNOVNA PLAČA'!D749,"")</f>
        <v>0</v>
      </c>
      <c r="E755" s="175">
        <f>IF(LEN(B755)&gt;0,SUM('OBRAČUNANA OSNOVNA PLAČA'!E749:J749),"")</f>
        <v>0</v>
      </c>
      <c r="F755" s="55"/>
      <c r="G755" s="55"/>
      <c r="H755" s="55"/>
      <c r="I755" s="55"/>
      <c r="J755" s="55"/>
      <c r="K755" s="176">
        <f t="shared" si="141"/>
        <v>0</v>
      </c>
      <c r="L755" s="120">
        <f t="shared" si="142"/>
        <v>0</v>
      </c>
      <c r="M755" s="120">
        <f t="shared" si="143"/>
        <v>0</v>
      </c>
      <c r="N755" s="120">
        <f t="shared" si="144"/>
        <v>0</v>
      </c>
      <c r="O755" s="120">
        <f t="shared" si="145"/>
        <v>0</v>
      </c>
      <c r="P755" s="177">
        <f t="shared" si="146"/>
        <v>0</v>
      </c>
      <c r="Q755" s="177">
        <f>IF(LEN(B755)&gt;0,2*'OSNOVNA PLAČA'!E749,"")</f>
        <v>0</v>
      </c>
      <c r="R755" s="178"/>
      <c r="AA755" s="157">
        <f>ROW()</f>
        <v>755</v>
      </c>
      <c r="AB755" s="91" t="e">
        <f t="shared" ca="1" si="117"/>
        <v>#N/A</v>
      </c>
      <c r="AC755" s="91" t="e">
        <f t="shared" ca="1" si="118"/>
        <v>#N/A</v>
      </c>
      <c r="AD755" s="92" t="e">
        <f t="shared" ca="1" si="147"/>
        <v>#N/A</v>
      </c>
      <c r="AE755" s="91" t="e">
        <f t="shared" ca="1" si="148"/>
        <v>#N/A</v>
      </c>
      <c r="AF755" s="92" t="e">
        <f t="shared" ca="1" si="149"/>
        <v>#N/A</v>
      </c>
      <c r="AG755" s="91" t="e">
        <f t="shared" ca="1" si="149"/>
        <v>#N/A</v>
      </c>
      <c r="AH755" s="91" t="e">
        <f t="shared" ca="1" si="150"/>
        <v>#N/A</v>
      </c>
      <c r="AI755" s="93" t="e">
        <f t="shared" ca="1" si="151"/>
        <v>#N/A</v>
      </c>
      <c r="AJ755" s="91" t="e">
        <f t="shared" ca="1" si="105"/>
        <v>#N/A</v>
      </c>
      <c r="AK755" s="91" t="e">
        <f t="shared" ca="1" si="104"/>
        <v>#N/A</v>
      </c>
    </row>
    <row r="756" spans="1:37" ht="25.5" customHeight="1" x14ac:dyDescent="0.25">
      <c r="A756" s="51">
        <f>'OSNOVNA PLAČA'!A750</f>
        <v>741</v>
      </c>
      <c r="B756" s="159" t="str">
        <f>IF(LEN('OSNOVNA PLAČA'!B750)&gt;0,'OSNOVNA PLAČA'!B750,"")</f>
        <v>A741</v>
      </c>
      <c r="C756" s="52">
        <f>IF(LEN(B756)&gt;0,'OSNOVNA PLAČA'!C750,"")</f>
        <v>0</v>
      </c>
      <c r="D756" s="54">
        <f>IF(LEN(B756)&gt;0,'OSNOVNA PLAČA'!D750,"")</f>
        <v>0</v>
      </c>
      <c r="E756" s="175">
        <f>IF(LEN(B756)&gt;0,SUM('OBRAČUNANA OSNOVNA PLAČA'!E750:J750),"")</f>
        <v>0</v>
      </c>
      <c r="F756" s="55"/>
      <c r="G756" s="55"/>
      <c r="H756" s="55"/>
      <c r="I756" s="55"/>
      <c r="J756" s="55"/>
      <c r="K756" s="176">
        <f t="shared" si="141"/>
        <v>0</v>
      </c>
      <c r="L756" s="120">
        <f t="shared" si="142"/>
        <v>0</v>
      </c>
      <c r="M756" s="120">
        <f t="shared" si="143"/>
        <v>0</v>
      </c>
      <c r="N756" s="120">
        <f t="shared" si="144"/>
        <v>0</v>
      </c>
      <c r="O756" s="120">
        <f t="shared" si="145"/>
        <v>0</v>
      </c>
      <c r="P756" s="177">
        <f t="shared" si="146"/>
        <v>0</v>
      </c>
      <c r="Q756" s="177">
        <f>IF(LEN(B756)&gt;0,2*'OSNOVNA PLAČA'!E750,"")</f>
        <v>0</v>
      </c>
      <c r="R756" s="178"/>
      <c r="AA756" s="157">
        <f>ROW()</f>
        <v>756</v>
      </c>
      <c r="AB756" s="91" t="e">
        <f t="shared" ca="1" si="117"/>
        <v>#N/A</v>
      </c>
      <c r="AC756" s="91" t="e">
        <f t="shared" ca="1" si="118"/>
        <v>#N/A</v>
      </c>
      <c r="AD756" s="92" t="e">
        <f t="shared" ca="1" si="147"/>
        <v>#N/A</v>
      </c>
      <c r="AE756" s="91" t="e">
        <f t="shared" ca="1" si="148"/>
        <v>#N/A</v>
      </c>
      <c r="AF756" s="92" t="e">
        <f t="shared" ca="1" si="149"/>
        <v>#N/A</v>
      </c>
      <c r="AG756" s="91" t="e">
        <f t="shared" ca="1" si="149"/>
        <v>#N/A</v>
      </c>
      <c r="AH756" s="91" t="e">
        <f t="shared" ca="1" si="150"/>
        <v>#N/A</v>
      </c>
      <c r="AI756" s="93" t="e">
        <f t="shared" ca="1" si="151"/>
        <v>#N/A</v>
      </c>
      <c r="AJ756" s="91" t="e">
        <f t="shared" ca="1" si="105"/>
        <v>#N/A</v>
      </c>
      <c r="AK756" s="91" t="e">
        <f t="shared" ca="1" si="104"/>
        <v>#N/A</v>
      </c>
    </row>
    <row r="757" spans="1:37" ht="25.5" customHeight="1" x14ac:dyDescent="0.25">
      <c r="A757" s="51">
        <f>'OSNOVNA PLAČA'!A751</f>
        <v>742</v>
      </c>
      <c r="B757" s="159" t="str">
        <f>IF(LEN('OSNOVNA PLAČA'!B751)&gt;0,'OSNOVNA PLAČA'!B751,"")</f>
        <v>A742</v>
      </c>
      <c r="C757" s="52">
        <f>IF(LEN(B757)&gt;0,'OSNOVNA PLAČA'!C751,"")</f>
        <v>0</v>
      </c>
      <c r="D757" s="54">
        <f>IF(LEN(B757)&gt;0,'OSNOVNA PLAČA'!D751,"")</f>
        <v>0</v>
      </c>
      <c r="E757" s="175">
        <f>IF(LEN(B757)&gt;0,SUM('OBRAČUNANA OSNOVNA PLAČA'!E751:J751),"")</f>
        <v>0</v>
      </c>
      <c r="F757" s="55"/>
      <c r="G757" s="55"/>
      <c r="H757" s="55"/>
      <c r="I757" s="55"/>
      <c r="J757" s="55"/>
      <c r="K757" s="176">
        <f t="shared" si="141"/>
        <v>0</v>
      </c>
      <c r="L757" s="120">
        <f t="shared" si="142"/>
        <v>0</v>
      </c>
      <c r="M757" s="120">
        <f t="shared" si="143"/>
        <v>0</v>
      </c>
      <c r="N757" s="120">
        <f t="shared" si="144"/>
        <v>0</v>
      </c>
      <c r="O757" s="120">
        <f t="shared" si="145"/>
        <v>0</v>
      </c>
      <c r="P757" s="177">
        <f t="shared" si="146"/>
        <v>0</v>
      </c>
      <c r="Q757" s="177">
        <f>IF(LEN(B757)&gt;0,2*'OSNOVNA PLAČA'!E751,"")</f>
        <v>0</v>
      </c>
      <c r="R757" s="178"/>
      <c r="AA757" s="157">
        <f>ROW()</f>
        <v>757</v>
      </c>
      <c r="AB757" s="91" t="e">
        <f t="shared" ca="1" si="117"/>
        <v>#N/A</v>
      </c>
      <c r="AC757" s="91" t="e">
        <f t="shared" ca="1" si="118"/>
        <v>#N/A</v>
      </c>
      <c r="AD757" s="92" t="e">
        <f t="shared" ca="1" si="147"/>
        <v>#N/A</v>
      </c>
      <c r="AE757" s="91" t="e">
        <f t="shared" ca="1" si="148"/>
        <v>#N/A</v>
      </c>
      <c r="AF757" s="92" t="e">
        <f t="shared" ca="1" si="149"/>
        <v>#N/A</v>
      </c>
      <c r="AG757" s="91" t="e">
        <f t="shared" ca="1" si="149"/>
        <v>#N/A</v>
      </c>
      <c r="AH757" s="91" t="e">
        <f t="shared" ca="1" si="150"/>
        <v>#N/A</v>
      </c>
      <c r="AI757" s="93" t="e">
        <f t="shared" ca="1" si="151"/>
        <v>#N/A</v>
      </c>
      <c r="AJ757" s="91" t="e">
        <f t="shared" ca="1" si="105"/>
        <v>#N/A</v>
      </c>
      <c r="AK757" s="91" t="e">
        <f t="shared" ca="1" si="104"/>
        <v>#N/A</v>
      </c>
    </row>
    <row r="758" spans="1:37" ht="25.5" customHeight="1" x14ac:dyDescent="0.25">
      <c r="A758" s="51">
        <f>'OSNOVNA PLAČA'!A752</f>
        <v>743</v>
      </c>
      <c r="B758" s="159" t="str">
        <f>IF(LEN('OSNOVNA PLAČA'!B752)&gt;0,'OSNOVNA PLAČA'!B752,"")</f>
        <v>A743</v>
      </c>
      <c r="C758" s="52">
        <f>IF(LEN(B758)&gt;0,'OSNOVNA PLAČA'!C752,"")</f>
        <v>0</v>
      </c>
      <c r="D758" s="54">
        <f>IF(LEN(B758)&gt;0,'OSNOVNA PLAČA'!D752,"")</f>
        <v>0</v>
      </c>
      <c r="E758" s="175">
        <f>IF(LEN(B758)&gt;0,SUM('OBRAČUNANA OSNOVNA PLAČA'!E752:J752),"")</f>
        <v>0</v>
      </c>
      <c r="F758" s="55"/>
      <c r="G758" s="55"/>
      <c r="H758" s="55"/>
      <c r="I758" s="55"/>
      <c r="J758" s="55"/>
      <c r="K758" s="176">
        <f t="shared" si="141"/>
        <v>0</v>
      </c>
      <c r="L758" s="120">
        <f t="shared" si="142"/>
        <v>0</v>
      </c>
      <c r="M758" s="120">
        <f t="shared" si="143"/>
        <v>0</v>
      </c>
      <c r="N758" s="120">
        <f t="shared" si="144"/>
        <v>0</v>
      </c>
      <c r="O758" s="120">
        <f t="shared" si="145"/>
        <v>0</v>
      </c>
      <c r="P758" s="177">
        <f t="shared" si="146"/>
        <v>0</v>
      </c>
      <c r="Q758" s="177">
        <f>IF(LEN(B758)&gt;0,2*'OSNOVNA PLAČA'!E752,"")</f>
        <v>0</v>
      </c>
      <c r="R758" s="178"/>
      <c r="AA758" s="157">
        <f>ROW()</f>
        <v>758</v>
      </c>
      <c r="AB758" s="91" t="e">
        <f t="shared" ca="1" si="117"/>
        <v>#N/A</v>
      </c>
      <c r="AC758" s="91" t="e">
        <f t="shared" ca="1" si="118"/>
        <v>#N/A</v>
      </c>
      <c r="AD758" s="92" t="e">
        <f t="shared" ca="1" si="147"/>
        <v>#N/A</v>
      </c>
      <c r="AE758" s="91" t="e">
        <f t="shared" ca="1" si="148"/>
        <v>#N/A</v>
      </c>
      <c r="AF758" s="92" t="e">
        <f t="shared" ca="1" si="149"/>
        <v>#N/A</v>
      </c>
      <c r="AG758" s="91" t="e">
        <f t="shared" ca="1" si="149"/>
        <v>#N/A</v>
      </c>
      <c r="AH758" s="91" t="e">
        <f t="shared" ca="1" si="150"/>
        <v>#N/A</v>
      </c>
      <c r="AI758" s="93" t="e">
        <f t="shared" ca="1" si="151"/>
        <v>#N/A</v>
      </c>
      <c r="AJ758" s="91" t="e">
        <f t="shared" ca="1" si="105"/>
        <v>#N/A</v>
      </c>
      <c r="AK758" s="91" t="e">
        <f t="shared" ca="1" si="104"/>
        <v>#N/A</v>
      </c>
    </row>
    <row r="759" spans="1:37" ht="25.5" customHeight="1" x14ac:dyDescent="0.25">
      <c r="A759" s="51">
        <f>'OSNOVNA PLAČA'!A753</f>
        <v>744</v>
      </c>
      <c r="B759" s="159" t="str">
        <f>IF(LEN('OSNOVNA PLAČA'!B753)&gt;0,'OSNOVNA PLAČA'!B753,"")</f>
        <v>A744</v>
      </c>
      <c r="C759" s="52">
        <f>IF(LEN(B759)&gt;0,'OSNOVNA PLAČA'!C753,"")</f>
        <v>0</v>
      </c>
      <c r="D759" s="54">
        <f>IF(LEN(B759)&gt;0,'OSNOVNA PLAČA'!D753,"")</f>
        <v>0</v>
      </c>
      <c r="E759" s="175">
        <f>IF(LEN(B759)&gt;0,SUM('OBRAČUNANA OSNOVNA PLAČA'!E753:J753),"")</f>
        <v>0</v>
      </c>
      <c r="F759" s="55"/>
      <c r="G759" s="55"/>
      <c r="H759" s="55"/>
      <c r="I759" s="55"/>
      <c r="J759" s="55"/>
      <c r="K759" s="176">
        <f t="shared" si="141"/>
        <v>0</v>
      </c>
      <c r="L759" s="120">
        <f t="shared" si="142"/>
        <v>0</v>
      </c>
      <c r="M759" s="120">
        <f t="shared" si="143"/>
        <v>0</v>
      </c>
      <c r="N759" s="120">
        <f t="shared" si="144"/>
        <v>0</v>
      </c>
      <c r="O759" s="120">
        <f t="shared" si="145"/>
        <v>0</v>
      </c>
      <c r="P759" s="177">
        <f t="shared" si="146"/>
        <v>0</v>
      </c>
      <c r="Q759" s="177">
        <f>IF(LEN(B759)&gt;0,2*'OSNOVNA PLAČA'!E753,"")</f>
        <v>0</v>
      </c>
      <c r="R759" s="178"/>
      <c r="AA759" s="157">
        <f>ROW()</f>
        <v>759</v>
      </c>
      <c r="AB759" s="91" t="e">
        <f t="shared" ca="1" si="117"/>
        <v>#N/A</v>
      </c>
      <c r="AC759" s="91" t="e">
        <f t="shared" ca="1" si="118"/>
        <v>#N/A</v>
      </c>
      <c r="AD759" s="92" t="e">
        <f t="shared" ca="1" si="147"/>
        <v>#N/A</v>
      </c>
      <c r="AE759" s="91" t="e">
        <f t="shared" ca="1" si="148"/>
        <v>#N/A</v>
      </c>
      <c r="AF759" s="92" t="e">
        <f t="shared" ca="1" si="149"/>
        <v>#N/A</v>
      </c>
      <c r="AG759" s="91" t="e">
        <f t="shared" ca="1" si="149"/>
        <v>#N/A</v>
      </c>
      <c r="AH759" s="91" t="e">
        <f t="shared" ca="1" si="150"/>
        <v>#N/A</v>
      </c>
      <c r="AI759" s="93" t="e">
        <f t="shared" ca="1" si="151"/>
        <v>#N/A</v>
      </c>
      <c r="AJ759" s="91" t="e">
        <f t="shared" ca="1" si="105"/>
        <v>#N/A</v>
      </c>
      <c r="AK759" s="91" t="e">
        <f t="shared" ca="1" si="104"/>
        <v>#N/A</v>
      </c>
    </row>
    <row r="760" spans="1:37" ht="25.5" customHeight="1" x14ac:dyDescent="0.25">
      <c r="A760" s="51">
        <f>'OSNOVNA PLAČA'!A754</f>
        <v>745</v>
      </c>
      <c r="B760" s="159" t="str">
        <f>IF(LEN('OSNOVNA PLAČA'!B754)&gt;0,'OSNOVNA PLAČA'!B754,"")</f>
        <v>A745</v>
      </c>
      <c r="C760" s="52">
        <f>IF(LEN(B760)&gt;0,'OSNOVNA PLAČA'!C754,"")</f>
        <v>0</v>
      </c>
      <c r="D760" s="54">
        <f>IF(LEN(B760)&gt;0,'OSNOVNA PLAČA'!D754,"")</f>
        <v>0</v>
      </c>
      <c r="E760" s="175">
        <f>IF(LEN(B760)&gt;0,SUM('OBRAČUNANA OSNOVNA PLAČA'!E754:J754),"")</f>
        <v>0</v>
      </c>
      <c r="F760" s="55"/>
      <c r="G760" s="55"/>
      <c r="H760" s="55"/>
      <c r="I760" s="55"/>
      <c r="J760" s="55"/>
      <c r="K760" s="176">
        <f t="shared" si="141"/>
        <v>0</v>
      </c>
      <c r="L760" s="120">
        <f t="shared" si="142"/>
        <v>0</v>
      </c>
      <c r="M760" s="120">
        <f t="shared" si="143"/>
        <v>0</v>
      </c>
      <c r="N760" s="120">
        <f t="shared" si="144"/>
        <v>0</v>
      </c>
      <c r="O760" s="120">
        <f t="shared" si="145"/>
        <v>0</v>
      </c>
      <c r="P760" s="177">
        <f t="shared" si="146"/>
        <v>0</v>
      </c>
      <c r="Q760" s="177">
        <f>IF(LEN(B760)&gt;0,2*'OSNOVNA PLAČA'!E754,"")</f>
        <v>0</v>
      </c>
      <c r="R760" s="178"/>
      <c r="AA760" s="157">
        <f>ROW()</f>
        <v>760</v>
      </c>
      <c r="AB760" s="91" t="e">
        <f t="shared" ca="1" si="117"/>
        <v>#N/A</v>
      </c>
      <c r="AC760" s="91" t="e">
        <f t="shared" ca="1" si="118"/>
        <v>#N/A</v>
      </c>
      <c r="AD760" s="92" t="e">
        <f t="shared" ca="1" si="147"/>
        <v>#N/A</v>
      </c>
      <c r="AE760" s="91" t="e">
        <f t="shared" ca="1" si="148"/>
        <v>#N/A</v>
      </c>
      <c r="AF760" s="92" t="e">
        <f t="shared" ca="1" si="149"/>
        <v>#N/A</v>
      </c>
      <c r="AG760" s="91" t="e">
        <f t="shared" ca="1" si="149"/>
        <v>#N/A</v>
      </c>
      <c r="AH760" s="91" t="e">
        <f t="shared" ca="1" si="150"/>
        <v>#N/A</v>
      </c>
      <c r="AI760" s="93" t="e">
        <f t="shared" ca="1" si="151"/>
        <v>#N/A</v>
      </c>
      <c r="AJ760" s="91" t="e">
        <f t="shared" ca="1" si="105"/>
        <v>#N/A</v>
      </c>
      <c r="AK760" s="91" t="e">
        <f t="shared" ca="1" si="104"/>
        <v>#N/A</v>
      </c>
    </row>
    <row r="761" spans="1:37" ht="25.5" customHeight="1" x14ac:dyDescent="0.25">
      <c r="A761" s="51">
        <f>'OSNOVNA PLAČA'!A755</f>
        <v>746</v>
      </c>
      <c r="B761" s="159" t="str">
        <f>IF(LEN('OSNOVNA PLAČA'!B755)&gt;0,'OSNOVNA PLAČA'!B755,"")</f>
        <v>A746</v>
      </c>
      <c r="C761" s="52">
        <f>IF(LEN(B761)&gt;0,'OSNOVNA PLAČA'!C755,"")</f>
        <v>0</v>
      </c>
      <c r="D761" s="54">
        <f>IF(LEN(B761)&gt;0,'OSNOVNA PLAČA'!D755,"")</f>
        <v>0</v>
      </c>
      <c r="E761" s="175">
        <f>IF(LEN(B761)&gt;0,SUM('OBRAČUNANA OSNOVNA PLAČA'!E755:J755),"")</f>
        <v>0</v>
      </c>
      <c r="F761" s="55"/>
      <c r="G761" s="55"/>
      <c r="H761" s="55"/>
      <c r="I761" s="55"/>
      <c r="J761" s="55"/>
      <c r="K761" s="176">
        <f t="shared" si="141"/>
        <v>0</v>
      </c>
      <c r="L761" s="120">
        <f t="shared" si="142"/>
        <v>0</v>
      </c>
      <c r="M761" s="120">
        <f t="shared" si="143"/>
        <v>0</v>
      </c>
      <c r="N761" s="120">
        <f t="shared" si="144"/>
        <v>0</v>
      </c>
      <c r="O761" s="120">
        <f t="shared" si="145"/>
        <v>0</v>
      </c>
      <c r="P761" s="177">
        <f t="shared" si="146"/>
        <v>0</v>
      </c>
      <c r="Q761" s="177">
        <f>IF(LEN(B761)&gt;0,2*'OSNOVNA PLAČA'!E755,"")</f>
        <v>0</v>
      </c>
      <c r="R761" s="178"/>
      <c r="AA761" s="157">
        <f>ROW()</f>
        <v>761</v>
      </c>
      <c r="AB761" s="91" t="e">
        <f t="shared" ca="1" si="117"/>
        <v>#N/A</v>
      </c>
      <c r="AC761" s="91" t="e">
        <f t="shared" ca="1" si="118"/>
        <v>#N/A</v>
      </c>
      <c r="AD761" s="92" t="e">
        <f t="shared" ca="1" si="147"/>
        <v>#N/A</v>
      </c>
      <c r="AE761" s="91" t="e">
        <f t="shared" ca="1" si="148"/>
        <v>#N/A</v>
      </c>
      <c r="AF761" s="92" t="e">
        <f t="shared" ca="1" si="149"/>
        <v>#N/A</v>
      </c>
      <c r="AG761" s="91" t="e">
        <f t="shared" ca="1" si="149"/>
        <v>#N/A</v>
      </c>
      <c r="AH761" s="91" t="e">
        <f t="shared" ca="1" si="150"/>
        <v>#N/A</v>
      </c>
      <c r="AI761" s="93" t="e">
        <f t="shared" ca="1" si="151"/>
        <v>#N/A</v>
      </c>
      <c r="AJ761" s="91" t="e">
        <f t="shared" ca="1" si="105"/>
        <v>#N/A</v>
      </c>
      <c r="AK761" s="91" t="e">
        <f t="shared" ca="1" si="104"/>
        <v>#N/A</v>
      </c>
    </row>
    <row r="762" spans="1:37" ht="25.5" customHeight="1" x14ac:dyDescent="0.25">
      <c r="A762" s="51">
        <f>'OSNOVNA PLAČA'!A756</f>
        <v>747</v>
      </c>
      <c r="B762" s="159" t="str">
        <f>IF(LEN('OSNOVNA PLAČA'!B756)&gt;0,'OSNOVNA PLAČA'!B756,"")</f>
        <v>A747</v>
      </c>
      <c r="C762" s="52">
        <f>IF(LEN(B762)&gt;0,'OSNOVNA PLAČA'!C756,"")</f>
        <v>0</v>
      </c>
      <c r="D762" s="54">
        <f>IF(LEN(B762)&gt;0,'OSNOVNA PLAČA'!D756,"")</f>
        <v>0</v>
      </c>
      <c r="E762" s="175">
        <f>IF(LEN(B762)&gt;0,SUM('OBRAČUNANA OSNOVNA PLAČA'!E756:J756),"")</f>
        <v>0</v>
      </c>
      <c r="F762" s="55"/>
      <c r="G762" s="55"/>
      <c r="H762" s="55"/>
      <c r="I762" s="55"/>
      <c r="J762" s="55"/>
      <c r="K762" s="176">
        <f t="shared" si="141"/>
        <v>0</v>
      </c>
      <c r="L762" s="120">
        <f t="shared" si="142"/>
        <v>0</v>
      </c>
      <c r="M762" s="120">
        <f t="shared" si="143"/>
        <v>0</v>
      </c>
      <c r="N762" s="120">
        <f t="shared" si="144"/>
        <v>0</v>
      </c>
      <c r="O762" s="120">
        <f t="shared" si="145"/>
        <v>0</v>
      </c>
      <c r="P762" s="177">
        <f t="shared" si="146"/>
        <v>0</v>
      </c>
      <c r="Q762" s="177">
        <f>IF(LEN(B762)&gt;0,2*'OSNOVNA PLAČA'!E756,"")</f>
        <v>0</v>
      </c>
      <c r="R762" s="178"/>
      <c r="AA762" s="157">
        <f>ROW()</f>
        <v>762</v>
      </c>
      <c r="AB762" s="91" t="e">
        <f t="shared" ca="1" si="117"/>
        <v>#N/A</v>
      </c>
      <c r="AC762" s="91" t="e">
        <f t="shared" ca="1" si="118"/>
        <v>#N/A</v>
      </c>
      <c r="AD762" s="92" t="e">
        <f t="shared" ca="1" si="147"/>
        <v>#N/A</v>
      </c>
      <c r="AE762" s="91" t="e">
        <f t="shared" ca="1" si="148"/>
        <v>#N/A</v>
      </c>
      <c r="AF762" s="92" t="e">
        <f t="shared" ca="1" si="149"/>
        <v>#N/A</v>
      </c>
      <c r="AG762" s="91" t="e">
        <f t="shared" ca="1" si="149"/>
        <v>#N/A</v>
      </c>
      <c r="AH762" s="91" t="e">
        <f t="shared" ca="1" si="150"/>
        <v>#N/A</v>
      </c>
      <c r="AI762" s="93" t="e">
        <f t="shared" ca="1" si="151"/>
        <v>#N/A</v>
      </c>
      <c r="AJ762" s="91" t="e">
        <f t="shared" ca="1" si="105"/>
        <v>#N/A</v>
      </c>
      <c r="AK762" s="91" t="e">
        <f t="shared" ca="1" si="104"/>
        <v>#N/A</v>
      </c>
    </row>
    <row r="763" spans="1:37" ht="25.5" customHeight="1" x14ac:dyDescent="0.25">
      <c r="A763" s="51">
        <f>'OSNOVNA PLAČA'!A757</f>
        <v>748</v>
      </c>
      <c r="B763" s="159" t="str">
        <f>IF(LEN('OSNOVNA PLAČA'!B757)&gt;0,'OSNOVNA PLAČA'!B757,"")</f>
        <v>A748</v>
      </c>
      <c r="C763" s="52">
        <f>IF(LEN(B763)&gt;0,'OSNOVNA PLAČA'!C757,"")</f>
        <v>0</v>
      </c>
      <c r="D763" s="54">
        <f>IF(LEN(B763)&gt;0,'OSNOVNA PLAČA'!D757,"")</f>
        <v>0</v>
      </c>
      <c r="E763" s="175">
        <f>IF(LEN(B763)&gt;0,SUM('OBRAČUNANA OSNOVNA PLAČA'!E757:J757),"")</f>
        <v>0</v>
      </c>
      <c r="F763" s="55"/>
      <c r="G763" s="55"/>
      <c r="H763" s="55"/>
      <c r="I763" s="55"/>
      <c r="J763" s="55"/>
      <c r="K763" s="176">
        <f t="shared" si="141"/>
        <v>0</v>
      </c>
      <c r="L763" s="120">
        <f t="shared" si="142"/>
        <v>0</v>
      </c>
      <c r="M763" s="120">
        <f t="shared" si="143"/>
        <v>0</v>
      </c>
      <c r="N763" s="120">
        <f t="shared" si="144"/>
        <v>0</v>
      </c>
      <c r="O763" s="120">
        <f t="shared" si="145"/>
        <v>0</v>
      </c>
      <c r="P763" s="177">
        <f t="shared" si="146"/>
        <v>0</v>
      </c>
      <c r="Q763" s="177">
        <f>IF(LEN(B763)&gt;0,2*'OSNOVNA PLAČA'!E757,"")</f>
        <v>0</v>
      </c>
      <c r="R763" s="178"/>
      <c r="AA763" s="157">
        <f>ROW()</f>
        <v>763</v>
      </c>
      <c r="AB763" s="91" t="e">
        <f t="shared" ca="1" si="117"/>
        <v>#N/A</v>
      </c>
      <c r="AC763" s="91" t="e">
        <f t="shared" ca="1" si="118"/>
        <v>#N/A</v>
      </c>
      <c r="AD763" s="92" t="e">
        <f t="shared" ca="1" si="147"/>
        <v>#N/A</v>
      </c>
      <c r="AE763" s="91" t="e">
        <f t="shared" ca="1" si="148"/>
        <v>#N/A</v>
      </c>
      <c r="AF763" s="92" t="e">
        <f t="shared" ca="1" si="149"/>
        <v>#N/A</v>
      </c>
      <c r="AG763" s="91" t="e">
        <f t="shared" ca="1" si="149"/>
        <v>#N/A</v>
      </c>
      <c r="AH763" s="91" t="e">
        <f t="shared" ca="1" si="150"/>
        <v>#N/A</v>
      </c>
      <c r="AI763" s="93" t="e">
        <f t="shared" ca="1" si="151"/>
        <v>#N/A</v>
      </c>
      <c r="AJ763" s="91" t="e">
        <f t="shared" ca="1" si="105"/>
        <v>#N/A</v>
      </c>
      <c r="AK763" s="91" t="e">
        <f t="shared" ca="1" si="104"/>
        <v>#N/A</v>
      </c>
    </row>
    <row r="764" spans="1:37" ht="25.5" customHeight="1" x14ac:dyDescent="0.25">
      <c r="A764" s="51">
        <f>'OSNOVNA PLAČA'!A758</f>
        <v>749</v>
      </c>
      <c r="B764" s="159" t="str">
        <f>IF(LEN('OSNOVNA PLAČA'!B758)&gt;0,'OSNOVNA PLAČA'!B758,"")</f>
        <v>A749</v>
      </c>
      <c r="C764" s="52">
        <f>IF(LEN(B764)&gt;0,'OSNOVNA PLAČA'!C758,"")</f>
        <v>0</v>
      </c>
      <c r="D764" s="54">
        <f>IF(LEN(B764)&gt;0,'OSNOVNA PLAČA'!D758,"")</f>
        <v>0</v>
      </c>
      <c r="E764" s="175">
        <f>IF(LEN(B764)&gt;0,SUM('OBRAČUNANA OSNOVNA PLAČA'!E758:J758),"")</f>
        <v>0</v>
      </c>
      <c r="F764" s="55"/>
      <c r="G764" s="55"/>
      <c r="H764" s="55"/>
      <c r="I764" s="55"/>
      <c r="J764" s="55"/>
      <c r="K764" s="176">
        <f t="shared" si="141"/>
        <v>0</v>
      </c>
      <c r="L764" s="120">
        <f t="shared" si="142"/>
        <v>0</v>
      </c>
      <c r="M764" s="120">
        <f t="shared" si="143"/>
        <v>0</v>
      </c>
      <c r="N764" s="120">
        <f t="shared" si="144"/>
        <v>0</v>
      </c>
      <c r="O764" s="120">
        <f t="shared" si="145"/>
        <v>0</v>
      </c>
      <c r="P764" s="177">
        <f t="shared" si="146"/>
        <v>0</v>
      </c>
      <c r="Q764" s="177">
        <f>IF(LEN(B764)&gt;0,2*'OSNOVNA PLAČA'!E758,"")</f>
        <v>0</v>
      </c>
      <c r="R764" s="178"/>
      <c r="AA764" s="157">
        <f>ROW()</f>
        <v>764</v>
      </c>
      <c r="AB764" s="91" t="e">
        <f t="shared" ca="1" si="117"/>
        <v>#N/A</v>
      </c>
      <c r="AC764" s="91" t="e">
        <f t="shared" ca="1" si="118"/>
        <v>#N/A</v>
      </c>
      <c r="AD764" s="92" t="e">
        <f t="shared" ca="1" si="147"/>
        <v>#N/A</v>
      </c>
      <c r="AE764" s="91" t="e">
        <f t="shared" ca="1" si="148"/>
        <v>#N/A</v>
      </c>
      <c r="AF764" s="92" t="e">
        <f t="shared" ca="1" si="149"/>
        <v>#N/A</v>
      </c>
      <c r="AG764" s="91" t="e">
        <f t="shared" ca="1" si="149"/>
        <v>#N/A</v>
      </c>
      <c r="AH764" s="91" t="e">
        <f t="shared" ca="1" si="150"/>
        <v>#N/A</v>
      </c>
      <c r="AI764" s="93" t="e">
        <f t="shared" ca="1" si="151"/>
        <v>#N/A</v>
      </c>
      <c r="AJ764" s="91" t="e">
        <f t="shared" ca="1" si="105"/>
        <v>#N/A</v>
      </c>
      <c r="AK764" s="91" t="e">
        <f t="shared" ca="1" si="104"/>
        <v>#N/A</v>
      </c>
    </row>
    <row r="765" spans="1:37" ht="25.5" customHeight="1" x14ac:dyDescent="0.25">
      <c r="A765" s="51">
        <f>'OSNOVNA PLAČA'!A759</f>
        <v>750</v>
      </c>
      <c r="B765" s="159" t="str">
        <f>IF(LEN('OSNOVNA PLAČA'!B759)&gt;0,'OSNOVNA PLAČA'!B759,"")</f>
        <v>A750</v>
      </c>
      <c r="C765" s="52">
        <f>IF(LEN(B765)&gt;0,'OSNOVNA PLAČA'!C759,"")</f>
        <v>0</v>
      </c>
      <c r="D765" s="54">
        <f>IF(LEN(B765)&gt;0,'OSNOVNA PLAČA'!D759,"")</f>
        <v>0</v>
      </c>
      <c r="E765" s="175">
        <f>IF(LEN(B765)&gt;0,SUM('OBRAČUNANA OSNOVNA PLAČA'!E759:J759),"")</f>
        <v>0</v>
      </c>
      <c r="F765" s="55"/>
      <c r="G765" s="55"/>
      <c r="H765" s="55"/>
      <c r="I765" s="55"/>
      <c r="J765" s="55"/>
      <c r="K765" s="176">
        <f t="shared" si="141"/>
        <v>0</v>
      </c>
      <c r="L765" s="120">
        <f t="shared" si="142"/>
        <v>0</v>
      </c>
      <c r="M765" s="120">
        <f t="shared" si="143"/>
        <v>0</v>
      </c>
      <c r="N765" s="120">
        <f t="shared" si="144"/>
        <v>0</v>
      </c>
      <c r="O765" s="120">
        <f t="shared" si="145"/>
        <v>0</v>
      </c>
      <c r="P765" s="177">
        <f t="shared" si="146"/>
        <v>0</v>
      </c>
      <c r="Q765" s="177">
        <f>IF(LEN(B765)&gt;0,2*'OSNOVNA PLAČA'!E759,"")</f>
        <v>0</v>
      </c>
      <c r="R765" s="178"/>
      <c r="AA765" s="157">
        <f>ROW()</f>
        <v>765</v>
      </c>
      <c r="AB765" s="91" t="e">
        <f t="shared" ca="1" si="117"/>
        <v>#N/A</v>
      </c>
      <c r="AC765" s="91" t="e">
        <f t="shared" ca="1" si="118"/>
        <v>#N/A</v>
      </c>
      <c r="AD765" s="92" t="e">
        <f t="shared" ca="1" si="147"/>
        <v>#N/A</v>
      </c>
      <c r="AE765" s="91" t="e">
        <f t="shared" ca="1" si="148"/>
        <v>#N/A</v>
      </c>
      <c r="AF765" s="92" t="e">
        <f t="shared" ca="1" si="149"/>
        <v>#N/A</v>
      </c>
      <c r="AG765" s="91" t="e">
        <f t="shared" ca="1" si="149"/>
        <v>#N/A</v>
      </c>
      <c r="AH765" s="91" t="e">
        <f t="shared" ca="1" si="150"/>
        <v>#N/A</v>
      </c>
      <c r="AI765" s="93" t="e">
        <f t="shared" ca="1" si="151"/>
        <v>#N/A</v>
      </c>
      <c r="AJ765" s="91" t="e">
        <f t="shared" ca="1" si="105"/>
        <v>#N/A</v>
      </c>
      <c r="AK765" s="91" t="e">
        <f t="shared" ca="1" si="104"/>
        <v>#N/A</v>
      </c>
    </row>
    <row r="766" spans="1:37" ht="25.5" customHeight="1" x14ac:dyDescent="0.25">
      <c r="A766" s="51">
        <f>'OSNOVNA PLAČA'!A760</f>
        <v>751</v>
      </c>
      <c r="B766" s="159" t="str">
        <f>IF(LEN('OSNOVNA PLAČA'!B760)&gt;0,'OSNOVNA PLAČA'!B760,"")</f>
        <v>A751</v>
      </c>
      <c r="C766" s="52">
        <f>IF(LEN(B766)&gt;0,'OSNOVNA PLAČA'!C760,"")</f>
        <v>0</v>
      </c>
      <c r="D766" s="54">
        <f>IF(LEN(B766)&gt;0,'OSNOVNA PLAČA'!D760,"")</f>
        <v>0</v>
      </c>
      <c r="E766" s="175">
        <f>IF(LEN(B766)&gt;0,SUM('OBRAČUNANA OSNOVNA PLAČA'!E760:J760),"")</f>
        <v>0</v>
      </c>
      <c r="F766" s="55"/>
      <c r="G766" s="55"/>
      <c r="H766" s="55"/>
      <c r="I766" s="55"/>
      <c r="J766" s="55"/>
      <c r="K766" s="176">
        <f t="shared" si="141"/>
        <v>0</v>
      </c>
      <c r="L766" s="120">
        <f t="shared" si="142"/>
        <v>0</v>
      </c>
      <c r="M766" s="120">
        <f t="shared" si="143"/>
        <v>0</v>
      </c>
      <c r="N766" s="120">
        <f t="shared" si="144"/>
        <v>0</v>
      </c>
      <c r="O766" s="120">
        <f t="shared" si="145"/>
        <v>0</v>
      </c>
      <c r="P766" s="177">
        <f t="shared" si="146"/>
        <v>0</v>
      </c>
      <c r="Q766" s="177">
        <f>IF(LEN(B766)&gt;0,2*'OSNOVNA PLAČA'!E760,"")</f>
        <v>0</v>
      </c>
      <c r="R766" s="178"/>
      <c r="AA766" s="157">
        <f>ROW()</f>
        <v>766</v>
      </c>
      <c r="AB766" s="91" t="e">
        <f t="shared" ca="1" si="117"/>
        <v>#N/A</v>
      </c>
      <c r="AC766" s="91" t="e">
        <f t="shared" ca="1" si="118"/>
        <v>#N/A</v>
      </c>
      <c r="AD766" s="92" t="e">
        <f t="shared" ca="1" si="147"/>
        <v>#N/A</v>
      </c>
      <c r="AE766" s="91" t="e">
        <f t="shared" ca="1" si="148"/>
        <v>#N/A</v>
      </c>
      <c r="AF766" s="92" t="e">
        <f t="shared" ca="1" si="149"/>
        <v>#N/A</v>
      </c>
      <c r="AG766" s="91" t="e">
        <f t="shared" ca="1" si="149"/>
        <v>#N/A</v>
      </c>
      <c r="AH766" s="91" t="e">
        <f t="shared" ca="1" si="150"/>
        <v>#N/A</v>
      </c>
      <c r="AI766" s="93" t="e">
        <f t="shared" ca="1" si="151"/>
        <v>#N/A</v>
      </c>
      <c r="AJ766" s="91" t="e">
        <f t="shared" ca="1" si="105"/>
        <v>#N/A</v>
      </c>
      <c r="AK766" s="91" t="e">
        <f t="shared" ca="1" si="104"/>
        <v>#N/A</v>
      </c>
    </row>
    <row r="767" spans="1:37" ht="25.5" customHeight="1" x14ac:dyDescent="0.25">
      <c r="A767" s="51">
        <f>'OSNOVNA PLAČA'!A761</f>
        <v>752</v>
      </c>
      <c r="B767" s="159" t="str">
        <f>IF(LEN('OSNOVNA PLAČA'!B761)&gt;0,'OSNOVNA PLAČA'!B761,"")</f>
        <v>A752</v>
      </c>
      <c r="C767" s="52">
        <f>IF(LEN(B767)&gt;0,'OSNOVNA PLAČA'!C761,"")</f>
        <v>0</v>
      </c>
      <c r="D767" s="54">
        <f>IF(LEN(B767)&gt;0,'OSNOVNA PLAČA'!D761,"")</f>
        <v>0</v>
      </c>
      <c r="E767" s="175">
        <f>IF(LEN(B767)&gt;0,SUM('OBRAČUNANA OSNOVNA PLAČA'!E761:J761),"")</f>
        <v>0</v>
      </c>
      <c r="F767" s="55"/>
      <c r="G767" s="55"/>
      <c r="H767" s="55"/>
      <c r="I767" s="55"/>
      <c r="J767" s="55"/>
      <c r="K767" s="176">
        <f t="shared" si="141"/>
        <v>0</v>
      </c>
      <c r="L767" s="120">
        <f t="shared" si="142"/>
        <v>0</v>
      </c>
      <c r="M767" s="120">
        <f t="shared" si="143"/>
        <v>0</v>
      </c>
      <c r="N767" s="120">
        <f t="shared" si="144"/>
        <v>0</v>
      </c>
      <c r="O767" s="120">
        <f t="shared" si="145"/>
        <v>0</v>
      </c>
      <c r="P767" s="177">
        <f t="shared" si="146"/>
        <v>0</v>
      </c>
      <c r="Q767" s="177">
        <f>IF(LEN(B767)&gt;0,2*'OSNOVNA PLAČA'!E761,"")</f>
        <v>0</v>
      </c>
      <c r="R767" s="178"/>
      <c r="AA767" s="157">
        <f>ROW()</f>
        <v>767</v>
      </c>
      <c r="AB767" s="91" t="e">
        <f t="shared" ca="1" si="117"/>
        <v>#N/A</v>
      </c>
      <c r="AC767" s="91" t="e">
        <f t="shared" ca="1" si="118"/>
        <v>#N/A</v>
      </c>
      <c r="AD767" s="92" t="e">
        <f t="shared" ca="1" si="147"/>
        <v>#N/A</v>
      </c>
      <c r="AE767" s="91" t="e">
        <f t="shared" ca="1" si="148"/>
        <v>#N/A</v>
      </c>
      <c r="AF767" s="92" t="e">
        <f t="shared" ca="1" si="149"/>
        <v>#N/A</v>
      </c>
      <c r="AG767" s="91" t="e">
        <f t="shared" ca="1" si="149"/>
        <v>#N/A</v>
      </c>
      <c r="AH767" s="91" t="e">
        <f t="shared" ca="1" si="150"/>
        <v>#N/A</v>
      </c>
      <c r="AI767" s="93" t="e">
        <f t="shared" ca="1" si="151"/>
        <v>#N/A</v>
      </c>
      <c r="AJ767" s="91" t="e">
        <f t="shared" ca="1" si="105"/>
        <v>#N/A</v>
      </c>
      <c r="AK767" s="91" t="e">
        <f t="shared" ca="1" si="104"/>
        <v>#N/A</v>
      </c>
    </row>
    <row r="768" spans="1:37" ht="25.5" customHeight="1" x14ac:dyDescent="0.25">
      <c r="A768" s="51">
        <f>'OSNOVNA PLAČA'!A762</f>
        <v>753</v>
      </c>
      <c r="B768" s="159" t="str">
        <f>IF(LEN('OSNOVNA PLAČA'!B762)&gt;0,'OSNOVNA PLAČA'!B762,"")</f>
        <v>A753</v>
      </c>
      <c r="C768" s="52">
        <f>IF(LEN(B768)&gt;0,'OSNOVNA PLAČA'!C762,"")</f>
        <v>0</v>
      </c>
      <c r="D768" s="54">
        <f>IF(LEN(B768)&gt;0,'OSNOVNA PLAČA'!D762,"")</f>
        <v>0</v>
      </c>
      <c r="E768" s="175">
        <f>IF(LEN(B768)&gt;0,SUM('OBRAČUNANA OSNOVNA PLAČA'!E762:J762),"")</f>
        <v>0</v>
      </c>
      <c r="F768" s="55"/>
      <c r="G768" s="55"/>
      <c r="H768" s="55"/>
      <c r="I768" s="55"/>
      <c r="J768" s="55"/>
      <c r="K768" s="176">
        <f t="shared" si="141"/>
        <v>0</v>
      </c>
      <c r="L768" s="120">
        <f t="shared" si="142"/>
        <v>0</v>
      </c>
      <c r="M768" s="120">
        <f t="shared" si="143"/>
        <v>0</v>
      </c>
      <c r="N768" s="120">
        <f t="shared" si="144"/>
        <v>0</v>
      </c>
      <c r="O768" s="120">
        <f t="shared" si="145"/>
        <v>0</v>
      </c>
      <c r="P768" s="177">
        <f t="shared" si="146"/>
        <v>0</v>
      </c>
      <c r="Q768" s="177">
        <f>IF(LEN(B768)&gt;0,2*'OSNOVNA PLAČA'!E762,"")</f>
        <v>0</v>
      </c>
      <c r="R768" s="178"/>
      <c r="AA768" s="157">
        <f>ROW()</f>
        <v>768</v>
      </c>
      <c r="AB768" s="91" t="e">
        <f t="shared" ca="1" si="117"/>
        <v>#N/A</v>
      </c>
      <c r="AC768" s="91" t="e">
        <f t="shared" ca="1" si="118"/>
        <v>#N/A</v>
      </c>
      <c r="AD768" s="92" t="e">
        <f t="shared" ca="1" si="147"/>
        <v>#N/A</v>
      </c>
      <c r="AE768" s="91" t="e">
        <f t="shared" ca="1" si="148"/>
        <v>#N/A</v>
      </c>
      <c r="AF768" s="92" t="e">
        <f t="shared" ca="1" si="149"/>
        <v>#N/A</v>
      </c>
      <c r="AG768" s="91" t="e">
        <f t="shared" ca="1" si="149"/>
        <v>#N/A</v>
      </c>
      <c r="AH768" s="91" t="e">
        <f t="shared" ca="1" si="150"/>
        <v>#N/A</v>
      </c>
      <c r="AI768" s="93" t="e">
        <f t="shared" ca="1" si="151"/>
        <v>#N/A</v>
      </c>
      <c r="AJ768" s="91" t="e">
        <f t="shared" ca="1" si="105"/>
        <v>#N/A</v>
      </c>
      <c r="AK768" s="91" t="e">
        <f t="shared" ca="1" si="104"/>
        <v>#N/A</v>
      </c>
    </row>
    <row r="769" spans="1:37" ht="25.5" customHeight="1" x14ac:dyDescent="0.25">
      <c r="A769" s="51">
        <f>'OSNOVNA PLAČA'!A763</f>
        <v>754</v>
      </c>
      <c r="B769" s="159" t="str">
        <f>IF(LEN('OSNOVNA PLAČA'!B763)&gt;0,'OSNOVNA PLAČA'!B763,"")</f>
        <v>A754</v>
      </c>
      <c r="C769" s="52">
        <f>IF(LEN(B769)&gt;0,'OSNOVNA PLAČA'!C763,"")</f>
        <v>0</v>
      </c>
      <c r="D769" s="54">
        <f>IF(LEN(B769)&gt;0,'OSNOVNA PLAČA'!D763,"")</f>
        <v>0</v>
      </c>
      <c r="E769" s="175">
        <f>IF(LEN(B769)&gt;0,SUM('OBRAČUNANA OSNOVNA PLAČA'!E763:J763),"")</f>
        <v>0</v>
      </c>
      <c r="F769" s="55"/>
      <c r="G769" s="55"/>
      <c r="H769" s="55"/>
      <c r="I769" s="55"/>
      <c r="J769" s="55"/>
      <c r="K769" s="176">
        <f t="shared" si="141"/>
        <v>0</v>
      </c>
      <c r="L769" s="120">
        <f t="shared" si="142"/>
        <v>0</v>
      </c>
      <c r="M769" s="120">
        <f t="shared" si="143"/>
        <v>0</v>
      </c>
      <c r="N769" s="120">
        <f t="shared" si="144"/>
        <v>0</v>
      </c>
      <c r="O769" s="120">
        <f t="shared" si="145"/>
        <v>0</v>
      </c>
      <c r="P769" s="177">
        <f t="shared" si="146"/>
        <v>0</v>
      </c>
      <c r="Q769" s="177">
        <f>IF(LEN(B769)&gt;0,2*'OSNOVNA PLAČA'!E763,"")</f>
        <v>0</v>
      </c>
      <c r="R769" s="178"/>
      <c r="AA769" s="157">
        <f>ROW()</f>
        <v>769</v>
      </c>
      <c r="AB769" s="91" t="e">
        <f t="shared" ca="1" si="117"/>
        <v>#N/A</v>
      </c>
      <c r="AC769" s="91" t="e">
        <f t="shared" ca="1" si="118"/>
        <v>#N/A</v>
      </c>
      <c r="AD769" s="92" t="e">
        <f t="shared" ca="1" si="147"/>
        <v>#N/A</v>
      </c>
      <c r="AE769" s="91" t="e">
        <f t="shared" ca="1" si="148"/>
        <v>#N/A</v>
      </c>
      <c r="AF769" s="92" t="e">
        <f t="shared" ca="1" si="149"/>
        <v>#N/A</v>
      </c>
      <c r="AG769" s="91" t="e">
        <f t="shared" ca="1" si="149"/>
        <v>#N/A</v>
      </c>
      <c r="AH769" s="91" t="e">
        <f t="shared" ca="1" si="150"/>
        <v>#N/A</v>
      </c>
      <c r="AI769" s="93" t="e">
        <f t="shared" ca="1" si="151"/>
        <v>#N/A</v>
      </c>
      <c r="AJ769" s="91" t="e">
        <f t="shared" ca="1" si="105"/>
        <v>#N/A</v>
      </c>
      <c r="AK769" s="91" t="e">
        <f t="shared" ca="1" si="104"/>
        <v>#N/A</v>
      </c>
    </row>
    <row r="770" spans="1:37" ht="25.5" customHeight="1" x14ac:dyDescent="0.25">
      <c r="A770" s="51">
        <f>'OSNOVNA PLAČA'!A764</f>
        <v>755</v>
      </c>
      <c r="B770" s="159" t="str">
        <f>IF(LEN('OSNOVNA PLAČA'!B764)&gt;0,'OSNOVNA PLAČA'!B764,"")</f>
        <v>A755</v>
      </c>
      <c r="C770" s="52">
        <f>IF(LEN(B770)&gt;0,'OSNOVNA PLAČA'!C764,"")</f>
        <v>0</v>
      </c>
      <c r="D770" s="54">
        <f>IF(LEN(B770)&gt;0,'OSNOVNA PLAČA'!D764,"")</f>
        <v>0</v>
      </c>
      <c r="E770" s="175">
        <f>IF(LEN(B770)&gt;0,SUM('OBRAČUNANA OSNOVNA PLAČA'!E764:J764),"")</f>
        <v>0</v>
      </c>
      <c r="F770" s="55"/>
      <c r="G770" s="55"/>
      <c r="H770" s="55"/>
      <c r="I770" s="55"/>
      <c r="J770" s="55"/>
      <c r="K770" s="176">
        <f t="shared" si="141"/>
        <v>0</v>
      </c>
      <c r="L770" s="120">
        <f t="shared" si="142"/>
        <v>0</v>
      </c>
      <c r="M770" s="120">
        <f t="shared" si="143"/>
        <v>0</v>
      </c>
      <c r="N770" s="120">
        <f t="shared" si="144"/>
        <v>0</v>
      </c>
      <c r="O770" s="120">
        <f t="shared" si="145"/>
        <v>0</v>
      </c>
      <c r="P770" s="177">
        <f t="shared" si="146"/>
        <v>0</v>
      </c>
      <c r="Q770" s="177">
        <f>IF(LEN(B770)&gt;0,2*'OSNOVNA PLAČA'!E764,"")</f>
        <v>0</v>
      </c>
      <c r="R770" s="178"/>
      <c r="AA770" s="157">
        <f>ROW()</f>
        <v>770</v>
      </c>
      <c r="AB770" s="91" t="e">
        <f t="shared" ca="1" si="117"/>
        <v>#N/A</v>
      </c>
      <c r="AC770" s="91" t="e">
        <f t="shared" ca="1" si="118"/>
        <v>#N/A</v>
      </c>
      <c r="AD770" s="92" t="e">
        <f t="shared" ca="1" si="147"/>
        <v>#N/A</v>
      </c>
      <c r="AE770" s="91" t="e">
        <f t="shared" ca="1" si="148"/>
        <v>#N/A</v>
      </c>
      <c r="AF770" s="92" t="e">
        <f t="shared" ca="1" si="149"/>
        <v>#N/A</v>
      </c>
      <c r="AG770" s="91" t="e">
        <f t="shared" ca="1" si="149"/>
        <v>#N/A</v>
      </c>
      <c r="AH770" s="91" t="e">
        <f t="shared" ca="1" si="150"/>
        <v>#N/A</v>
      </c>
      <c r="AI770" s="93" t="e">
        <f t="shared" ca="1" si="151"/>
        <v>#N/A</v>
      </c>
      <c r="AJ770" s="91" t="e">
        <f t="shared" ca="1" si="105"/>
        <v>#N/A</v>
      </c>
      <c r="AK770" s="91" t="e">
        <f t="shared" ca="1" si="104"/>
        <v>#N/A</v>
      </c>
    </row>
    <row r="771" spans="1:37" ht="25.5" customHeight="1" x14ac:dyDescent="0.25">
      <c r="A771" s="51">
        <f>'OSNOVNA PLAČA'!A765</f>
        <v>756</v>
      </c>
      <c r="B771" s="159" t="str">
        <f>IF(LEN('OSNOVNA PLAČA'!B765)&gt;0,'OSNOVNA PLAČA'!B765,"")</f>
        <v>A756</v>
      </c>
      <c r="C771" s="52">
        <f>IF(LEN(B771)&gt;0,'OSNOVNA PLAČA'!C765,"")</f>
        <v>0</v>
      </c>
      <c r="D771" s="54">
        <f>IF(LEN(B771)&gt;0,'OSNOVNA PLAČA'!D765,"")</f>
        <v>0</v>
      </c>
      <c r="E771" s="175">
        <f>IF(LEN(B771)&gt;0,SUM('OBRAČUNANA OSNOVNA PLAČA'!E765:J765),"")</f>
        <v>0</v>
      </c>
      <c r="F771" s="55"/>
      <c r="G771" s="55"/>
      <c r="H771" s="55"/>
      <c r="I771" s="55"/>
      <c r="J771" s="55"/>
      <c r="K771" s="176">
        <f t="shared" si="141"/>
        <v>0</v>
      </c>
      <c r="L771" s="120">
        <f t="shared" si="142"/>
        <v>0</v>
      </c>
      <c r="M771" s="120">
        <f t="shared" si="143"/>
        <v>0</v>
      </c>
      <c r="N771" s="120">
        <f t="shared" si="144"/>
        <v>0</v>
      </c>
      <c r="O771" s="120">
        <f t="shared" si="145"/>
        <v>0</v>
      </c>
      <c r="P771" s="177">
        <f t="shared" si="146"/>
        <v>0</v>
      </c>
      <c r="Q771" s="177">
        <f>IF(LEN(B771)&gt;0,2*'OSNOVNA PLAČA'!E765,"")</f>
        <v>0</v>
      </c>
      <c r="R771" s="178"/>
      <c r="AA771" s="157">
        <f>ROW()</f>
        <v>771</v>
      </c>
      <c r="AB771" s="91" t="e">
        <f t="shared" ca="1" si="117"/>
        <v>#N/A</v>
      </c>
      <c r="AC771" s="91" t="e">
        <f t="shared" ca="1" si="118"/>
        <v>#N/A</v>
      </c>
      <c r="AD771" s="92" t="e">
        <f t="shared" ca="1" si="147"/>
        <v>#N/A</v>
      </c>
      <c r="AE771" s="91" t="e">
        <f t="shared" ca="1" si="148"/>
        <v>#N/A</v>
      </c>
      <c r="AF771" s="92" t="e">
        <f t="shared" ca="1" si="149"/>
        <v>#N/A</v>
      </c>
      <c r="AG771" s="91" t="e">
        <f t="shared" ca="1" si="149"/>
        <v>#N/A</v>
      </c>
      <c r="AH771" s="91" t="e">
        <f t="shared" ca="1" si="150"/>
        <v>#N/A</v>
      </c>
      <c r="AI771" s="93" t="e">
        <f t="shared" ca="1" si="151"/>
        <v>#N/A</v>
      </c>
      <c r="AJ771" s="91" t="e">
        <f t="shared" ca="1" si="105"/>
        <v>#N/A</v>
      </c>
      <c r="AK771" s="91" t="e">
        <f t="shared" ca="1" si="104"/>
        <v>#N/A</v>
      </c>
    </row>
    <row r="772" spans="1:37" ht="25.5" customHeight="1" x14ac:dyDescent="0.25">
      <c r="A772" s="51">
        <f>'OSNOVNA PLAČA'!A766</f>
        <v>757</v>
      </c>
      <c r="B772" s="159" t="str">
        <f>IF(LEN('OSNOVNA PLAČA'!B766)&gt;0,'OSNOVNA PLAČA'!B766,"")</f>
        <v>A757</v>
      </c>
      <c r="C772" s="52">
        <f>IF(LEN(B772)&gt;0,'OSNOVNA PLAČA'!C766,"")</f>
        <v>0</v>
      </c>
      <c r="D772" s="54">
        <f>IF(LEN(B772)&gt;0,'OSNOVNA PLAČA'!D766,"")</f>
        <v>0</v>
      </c>
      <c r="E772" s="175">
        <f>IF(LEN(B772)&gt;0,SUM('OBRAČUNANA OSNOVNA PLAČA'!E766:J766),"")</f>
        <v>0</v>
      </c>
      <c r="F772" s="55"/>
      <c r="G772" s="55"/>
      <c r="H772" s="55"/>
      <c r="I772" s="55"/>
      <c r="J772" s="55"/>
      <c r="K772" s="176">
        <f t="shared" si="141"/>
        <v>0</v>
      </c>
      <c r="L772" s="120">
        <f t="shared" si="142"/>
        <v>0</v>
      </c>
      <c r="M772" s="120">
        <f t="shared" si="143"/>
        <v>0</v>
      </c>
      <c r="N772" s="120">
        <f t="shared" si="144"/>
        <v>0</v>
      </c>
      <c r="O772" s="120">
        <f t="shared" si="145"/>
        <v>0</v>
      </c>
      <c r="P772" s="177">
        <f t="shared" si="146"/>
        <v>0</v>
      </c>
      <c r="Q772" s="177">
        <f>IF(LEN(B772)&gt;0,2*'OSNOVNA PLAČA'!E766,"")</f>
        <v>0</v>
      </c>
      <c r="R772" s="178"/>
      <c r="AA772" s="157">
        <f>ROW()</f>
        <v>772</v>
      </c>
      <c r="AB772" s="91" t="e">
        <f t="shared" ca="1" si="117"/>
        <v>#N/A</v>
      </c>
      <c r="AC772" s="91" t="e">
        <f t="shared" ca="1" si="118"/>
        <v>#N/A</v>
      </c>
      <c r="AD772" s="92" t="e">
        <f t="shared" ca="1" si="147"/>
        <v>#N/A</v>
      </c>
      <c r="AE772" s="91" t="e">
        <f t="shared" ca="1" si="148"/>
        <v>#N/A</v>
      </c>
      <c r="AF772" s="92" t="e">
        <f t="shared" ca="1" si="149"/>
        <v>#N/A</v>
      </c>
      <c r="AG772" s="91" t="e">
        <f t="shared" ca="1" si="149"/>
        <v>#N/A</v>
      </c>
      <c r="AH772" s="91" t="e">
        <f t="shared" ca="1" si="150"/>
        <v>#N/A</v>
      </c>
      <c r="AI772" s="93" t="e">
        <f t="shared" ca="1" si="151"/>
        <v>#N/A</v>
      </c>
      <c r="AJ772" s="91" t="e">
        <f t="shared" ca="1" si="105"/>
        <v>#N/A</v>
      </c>
      <c r="AK772" s="91" t="e">
        <f t="shared" ref="AK772:AK835" ca="1" si="152">SUM(OFFSET(INDIRECT( "'" &amp; $AC$2 &amp; "'!" &amp; $AH$3),ROW()-ROW(INDIRECT( "'" &amp; $AC$2 &amp; "'!" &amp; $AH$3))-$AH$4,COLUMN()-COLUMN(INDIRECT( "'" &amp; $AC$2 &amp; "'!" &amp; $AH$3))-$AH$5+(12/$AN$4)*($AN$3-1),1,12/$AN$4))</f>
        <v>#N/A</v>
      </c>
    </row>
    <row r="773" spans="1:37" ht="25.5" customHeight="1" x14ac:dyDescent="0.25">
      <c r="A773" s="51">
        <f>'OSNOVNA PLAČA'!A767</f>
        <v>758</v>
      </c>
      <c r="B773" s="159" t="str">
        <f>IF(LEN('OSNOVNA PLAČA'!B767)&gt;0,'OSNOVNA PLAČA'!B767,"")</f>
        <v>A758</v>
      </c>
      <c r="C773" s="52">
        <f>IF(LEN(B773)&gt;0,'OSNOVNA PLAČA'!C767,"")</f>
        <v>0</v>
      </c>
      <c r="D773" s="54">
        <f>IF(LEN(B773)&gt;0,'OSNOVNA PLAČA'!D767,"")</f>
        <v>0</v>
      </c>
      <c r="E773" s="175">
        <f>IF(LEN(B773)&gt;0,SUM('OBRAČUNANA OSNOVNA PLAČA'!E767:J767),"")</f>
        <v>0</v>
      </c>
      <c r="F773" s="55"/>
      <c r="G773" s="55"/>
      <c r="H773" s="55"/>
      <c r="I773" s="55"/>
      <c r="J773" s="55"/>
      <c r="K773" s="176">
        <f t="shared" si="141"/>
        <v>0</v>
      </c>
      <c r="L773" s="120">
        <f t="shared" si="142"/>
        <v>0</v>
      </c>
      <c r="M773" s="120">
        <f t="shared" si="143"/>
        <v>0</v>
      </c>
      <c r="N773" s="120">
        <f t="shared" si="144"/>
        <v>0</v>
      </c>
      <c r="O773" s="120">
        <f t="shared" si="145"/>
        <v>0</v>
      </c>
      <c r="P773" s="177">
        <f t="shared" si="146"/>
        <v>0</v>
      </c>
      <c r="Q773" s="177">
        <f>IF(LEN(B773)&gt;0,2*'OSNOVNA PLAČA'!E767,"")</f>
        <v>0</v>
      </c>
      <c r="R773" s="178"/>
      <c r="AA773" s="157">
        <f>ROW()</f>
        <v>773</v>
      </c>
      <c r="AB773" s="91" t="e">
        <f t="shared" ca="1" si="117"/>
        <v>#N/A</v>
      </c>
      <c r="AC773" s="91" t="e">
        <f t="shared" ca="1" si="118"/>
        <v>#N/A</v>
      </c>
      <c r="AD773" s="92" t="e">
        <f t="shared" ca="1" si="147"/>
        <v>#N/A</v>
      </c>
      <c r="AE773" s="91" t="e">
        <f t="shared" ca="1" si="148"/>
        <v>#N/A</v>
      </c>
      <c r="AF773" s="92" t="e">
        <f t="shared" ca="1" si="149"/>
        <v>#N/A</v>
      </c>
      <c r="AG773" s="91" t="e">
        <f t="shared" ca="1" si="149"/>
        <v>#N/A</v>
      </c>
      <c r="AH773" s="91" t="e">
        <f t="shared" ca="1" si="150"/>
        <v>#N/A</v>
      </c>
      <c r="AI773" s="93" t="e">
        <f t="shared" ca="1" si="151"/>
        <v>#N/A</v>
      </c>
      <c r="AJ773" s="91" t="e">
        <f t="shared" ref="AJ773:AJ836" ca="1" si="153">SUM(OFFSET(INDIRECT( "'" &amp; $AC$3 &amp; "'!" &amp; $AH$3),ROW()-ROW(INDIRECT( "'" &amp; $AC$3 &amp; "'!" &amp; $AH$3))-$AH$4,COLUMN()-COLUMN(INDIRECT( "'" &amp; $AC$3 &amp; "'!" &amp; $AH$3))-$AH$6+(12/$AN$4)*($AN$3-1),1,12/$AN$4))</f>
        <v>#N/A</v>
      </c>
      <c r="AK773" s="91" t="e">
        <f t="shared" ca="1" si="152"/>
        <v>#N/A</v>
      </c>
    </row>
    <row r="774" spans="1:37" ht="25.5" customHeight="1" x14ac:dyDescent="0.25">
      <c r="A774" s="51">
        <f>'OSNOVNA PLAČA'!A768</f>
        <v>759</v>
      </c>
      <c r="B774" s="159" t="str">
        <f>IF(LEN('OSNOVNA PLAČA'!B768)&gt;0,'OSNOVNA PLAČA'!B768,"")</f>
        <v>A759</v>
      </c>
      <c r="C774" s="52">
        <f>IF(LEN(B774)&gt;0,'OSNOVNA PLAČA'!C768,"")</f>
        <v>0</v>
      </c>
      <c r="D774" s="54">
        <f>IF(LEN(B774)&gt;0,'OSNOVNA PLAČA'!D768,"")</f>
        <v>0</v>
      </c>
      <c r="E774" s="175">
        <f>IF(LEN(B774)&gt;0,SUM('OBRAČUNANA OSNOVNA PLAČA'!E768:J768),"")</f>
        <v>0</v>
      </c>
      <c r="F774" s="55"/>
      <c r="G774" s="55"/>
      <c r="H774" s="55"/>
      <c r="I774" s="55"/>
      <c r="J774" s="55"/>
      <c r="K774" s="176">
        <f t="shared" si="141"/>
        <v>0</v>
      </c>
      <c r="L774" s="120">
        <f t="shared" si="142"/>
        <v>0</v>
      </c>
      <c r="M774" s="120">
        <f t="shared" si="143"/>
        <v>0</v>
      </c>
      <c r="N774" s="120">
        <f t="shared" si="144"/>
        <v>0</v>
      </c>
      <c r="O774" s="120">
        <f t="shared" si="145"/>
        <v>0</v>
      </c>
      <c r="P774" s="177">
        <f t="shared" si="146"/>
        <v>0</v>
      </c>
      <c r="Q774" s="177">
        <f>IF(LEN(B774)&gt;0,2*'OSNOVNA PLAČA'!E768,"")</f>
        <v>0</v>
      </c>
      <c r="R774" s="178"/>
      <c r="AA774" s="157">
        <f>ROW()</f>
        <v>774</v>
      </c>
      <c r="AB774" s="91" t="e">
        <f t="shared" ca="1" si="117"/>
        <v>#N/A</v>
      </c>
      <c r="AC774" s="91" t="e">
        <f t="shared" ca="1" si="118"/>
        <v>#N/A</v>
      </c>
      <c r="AD774" s="92" t="e">
        <f t="shared" ca="1" si="147"/>
        <v>#N/A</v>
      </c>
      <c r="AE774" s="91" t="e">
        <f t="shared" ca="1" si="148"/>
        <v>#N/A</v>
      </c>
      <c r="AF774" s="92" t="e">
        <f t="shared" ca="1" si="149"/>
        <v>#N/A</v>
      </c>
      <c r="AG774" s="91" t="e">
        <f t="shared" ca="1" si="149"/>
        <v>#N/A</v>
      </c>
      <c r="AH774" s="91" t="e">
        <f t="shared" ca="1" si="150"/>
        <v>#N/A</v>
      </c>
      <c r="AI774" s="93" t="e">
        <f t="shared" ca="1" si="151"/>
        <v>#N/A</v>
      </c>
      <c r="AJ774" s="91" t="e">
        <f t="shared" ca="1" si="153"/>
        <v>#N/A</v>
      </c>
      <c r="AK774" s="91" t="e">
        <f t="shared" ca="1" si="152"/>
        <v>#N/A</v>
      </c>
    </row>
    <row r="775" spans="1:37" ht="25.5" customHeight="1" x14ac:dyDescent="0.25">
      <c r="A775" s="51">
        <f>'OSNOVNA PLAČA'!A769</f>
        <v>760</v>
      </c>
      <c r="B775" s="159" t="str">
        <f>IF(LEN('OSNOVNA PLAČA'!B769)&gt;0,'OSNOVNA PLAČA'!B769,"")</f>
        <v>A760</v>
      </c>
      <c r="C775" s="52">
        <f>IF(LEN(B775)&gt;0,'OSNOVNA PLAČA'!C769,"")</f>
        <v>0</v>
      </c>
      <c r="D775" s="54">
        <f>IF(LEN(B775)&gt;0,'OSNOVNA PLAČA'!D769,"")</f>
        <v>0</v>
      </c>
      <c r="E775" s="175">
        <f>IF(LEN(B775)&gt;0,SUM('OBRAČUNANA OSNOVNA PLAČA'!E769:J769),"")</f>
        <v>0</v>
      </c>
      <c r="F775" s="55"/>
      <c r="G775" s="55"/>
      <c r="H775" s="55"/>
      <c r="I775" s="55"/>
      <c r="J775" s="55"/>
      <c r="K775" s="176">
        <f t="shared" si="141"/>
        <v>0</v>
      </c>
      <c r="L775" s="120">
        <f t="shared" si="142"/>
        <v>0</v>
      </c>
      <c r="M775" s="120">
        <f t="shared" si="143"/>
        <v>0</v>
      </c>
      <c r="N775" s="120">
        <f t="shared" si="144"/>
        <v>0</v>
      </c>
      <c r="O775" s="120">
        <f t="shared" si="145"/>
        <v>0</v>
      </c>
      <c r="P775" s="177">
        <f t="shared" si="146"/>
        <v>0</v>
      </c>
      <c r="Q775" s="177">
        <f>IF(LEN(B775)&gt;0,2*'OSNOVNA PLAČA'!E769,"")</f>
        <v>0</v>
      </c>
      <c r="R775" s="178"/>
      <c r="AA775" s="157">
        <f>ROW()</f>
        <v>775</v>
      </c>
      <c r="AB775" s="91" t="e">
        <f t="shared" ca="1" si="117"/>
        <v>#N/A</v>
      </c>
      <c r="AC775" s="91" t="e">
        <f t="shared" ca="1" si="118"/>
        <v>#N/A</v>
      </c>
      <c r="AD775" s="92" t="e">
        <f t="shared" ca="1" si="147"/>
        <v>#N/A</v>
      </c>
      <c r="AE775" s="91" t="e">
        <f t="shared" ca="1" si="148"/>
        <v>#N/A</v>
      </c>
      <c r="AF775" s="92" t="e">
        <f t="shared" ca="1" si="149"/>
        <v>#N/A</v>
      </c>
      <c r="AG775" s="91" t="e">
        <f t="shared" ca="1" si="149"/>
        <v>#N/A</v>
      </c>
      <c r="AH775" s="91" t="e">
        <f t="shared" ca="1" si="150"/>
        <v>#N/A</v>
      </c>
      <c r="AI775" s="93" t="e">
        <f t="shared" ca="1" si="151"/>
        <v>#N/A</v>
      </c>
      <c r="AJ775" s="91" t="e">
        <f t="shared" ca="1" si="153"/>
        <v>#N/A</v>
      </c>
      <c r="AK775" s="91" t="e">
        <f t="shared" ca="1" si="152"/>
        <v>#N/A</v>
      </c>
    </row>
    <row r="776" spans="1:37" ht="25.5" customHeight="1" x14ac:dyDescent="0.25">
      <c r="A776" s="51">
        <f>'OSNOVNA PLAČA'!A770</f>
        <v>761</v>
      </c>
      <c r="B776" s="159" t="str">
        <f>IF(LEN('OSNOVNA PLAČA'!B770)&gt;0,'OSNOVNA PLAČA'!B770,"")</f>
        <v>A761</v>
      </c>
      <c r="C776" s="52">
        <f>IF(LEN(B776)&gt;0,'OSNOVNA PLAČA'!C770,"")</f>
        <v>0</v>
      </c>
      <c r="D776" s="54">
        <f>IF(LEN(B776)&gt;0,'OSNOVNA PLAČA'!D770,"")</f>
        <v>0</v>
      </c>
      <c r="E776" s="175">
        <f>IF(LEN(B776)&gt;0,SUM('OBRAČUNANA OSNOVNA PLAČA'!E770:J770),"")</f>
        <v>0</v>
      </c>
      <c r="F776" s="55"/>
      <c r="G776" s="55"/>
      <c r="H776" s="55"/>
      <c r="I776" s="55"/>
      <c r="J776" s="55"/>
      <c r="K776" s="176">
        <f t="shared" si="141"/>
        <v>0</v>
      </c>
      <c r="L776" s="120">
        <f t="shared" si="142"/>
        <v>0</v>
      </c>
      <c r="M776" s="120">
        <f t="shared" si="143"/>
        <v>0</v>
      </c>
      <c r="N776" s="120">
        <f t="shared" si="144"/>
        <v>0</v>
      </c>
      <c r="O776" s="120">
        <f t="shared" si="145"/>
        <v>0</v>
      </c>
      <c r="P776" s="177">
        <f t="shared" si="146"/>
        <v>0</v>
      </c>
      <c r="Q776" s="177">
        <f>IF(LEN(B776)&gt;0,2*'OSNOVNA PLAČA'!E770,"")</f>
        <v>0</v>
      </c>
      <c r="R776" s="178"/>
      <c r="AA776" s="157">
        <f>ROW()</f>
        <v>776</v>
      </c>
      <c r="AB776" s="91" t="e">
        <f t="shared" ca="1" si="117"/>
        <v>#N/A</v>
      </c>
      <c r="AC776" s="91" t="e">
        <f t="shared" ca="1" si="118"/>
        <v>#N/A</v>
      </c>
      <c r="AD776" s="92" t="e">
        <f t="shared" ca="1" si="147"/>
        <v>#N/A</v>
      </c>
      <c r="AE776" s="91" t="e">
        <f t="shared" ca="1" si="148"/>
        <v>#N/A</v>
      </c>
      <c r="AF776" s="92" t="e">
        <f t="shared" ca="1" si="149"/>
        <v>#N/A</v>
      </c>
      <c r="AG776" s="91" t="e">
        <f t="shared" ca="1" si="149"/>
        <v>#N/A</v>
      </c>
      <c r="AH776" s="91" t="e">
        <f t="shared" ca="1" si="150"/>
        <v>#N/A</v>
      </c>
      <c r="AI776" s="93" t="e">
        <f t="shared" ca="1" si="151"/>
        <v>#N/A</v>
      </c>
      <c r="AJ776" s="91" t="e">
        <f t="shared" ca="1" si="153"/>
        <v>#N/A</v>
      </c>
      <c r="AK776" s="91" t="e">
        <f t="shared" ca="1" si="152"/>
        <v>#N/A</v>
      </c>
    </row>
    <row r="777" spans="1:37" ht="25.5" customHeight="1" x14ac:dyDescent="0.25">
      <c r="A777" s="51">
        <f>'OSNOVNA PLAČA'!A771</f>
        <v>762</v>
      </c>
      <c r="B777" s="159" t="str">
        <f>IF(LEN('OSNOVNA PLAČA'!B771)&gt;0,'OSNOVNA PLAČA'!B771,"")</f>
        <v>A762</v>
      </c>
      <c r="C777" s="52">
        <f>IF(LEN(B777)&gt;0,'OSNOVNA PLAČA'!C771,"")</f>
        <v>0</v>
      </c>
      <c r="D777" s="54">
        <f>IF(LEN(B777)&gt;0,'OSNOVNA PLAČA'!D771,"")</f>
        <v>0</v>
      </c>
      <c r="E777" s="175">
        <f>IF(LEN(B777)&gt;0,SUM('OBRAČUNANA OSNOVNA PLAČA'!E771:J771),"")</f>
        <v>0</v>
      </c>
      <c r="F777" s="55"/>
      <c r="G777" s="55"/>
      <c r="H777" s="55"/>
      <c r="I777" s="55"/>
      <c r="J777" s="55"/>
      <c r="K777" s="176">
        <f t="shared" si="141"/>
        <v>0</v>
      </c>
      <c r="L777" s="120">
        <f t="shared" si="142"/>
        <v>0</v>
      </c>
      <c r="M777" s="120">
        <f t="shared" si="143"/>
        <v>0</v>
      </c>
      <c r="N777" s="120">
        <f t="shared" si="144"/>
        <v>0</v>
      </c>
      <c r="O777" s="120">
        <f t="shared" si="145"/>
        <v>0</v>
      </c>
      <c r="P777" s="177">
        <f t="shared" si="146"/>
        <v>0</v>
      </c>
      <c r="Q777" s="177">
        <f>IF(LEN(B777)&gt;0,2*'OSNOVNA PLAČA'!E771,"")</f>
        <v>0</v>
      </c>
      <c r="R777" s="178"/>
      <c r="AA777" s="157">
        <f>ROW()</f>
        <v>777</v>
      </c>
      <c r="AB777" s="91" t="e">
        <f t="shared" ca="1" si="117"/>
        <v>#N/A</v>
      </c>
      <c r="AC777" s="91" t="e">
        <f t="shared" ca="1" si="118"/>
        <v>#N/A</v>
      </c>
      <c r="AD777" s="92" t="e">
        <f t="shared" ca="1" si="147"/>
        <v>#N/A</v>
      </c>
      <c r="AE777" s="91" t="e">
        <f t="shared" ca="1" si="148"/>
        <v>#N/A</v>
      </c>
      <c r="AF777" s="92" t="e">
        <f t="shared" ca="1" si="149"/>
        <v>#N/A</v>
      </c>
      <c r="AG777" s="91" t="e">
        <f t="shared" ca="1" si="149"/>
        <v>#N/A</v>
      </c>
      <c r="AH777" s="91" t="e">
        <f t="shared" ca="1" si="150"/>
        <v>#N/A</v>
      </c>
      <c r="AI777" s="93" t="e">
        <f t="shared" ca="1" si="151"/>
        <v>#N/A</v>
      </c>
      <c r="AJ777" s="91" t="e">
        <f t="shared" ca="1" si="153"/>
        <v>#N/A</v>
      </c>
      <c r="AK777" s="91" t="e">
        <f t="shared" ca="1" si="152"/>
        <v>#N/A</v>
      </c>
    </row>
    <row r="778" spans="1:37" ht="25.5" customHeight="1" x14ac:dyDescent="0.25">
      <c r="A778" s="51">
        <f>'OSNOVNA PLAČA'!A772</f>
        <v>763</v>
      </c>
      <c r="B778" s="159" t="str">
        <f>IF(LEN('OSNOVNA PLAČA'!B772)&gt;0,'OSNOVNA PLAČA'!B772,"")</f>
        <v>A763</v>
      </c>
      <c r="C778" s="52">
        <f>IF(LEN(B778)&gt;0,'OSNOVNA PLAČA'!C772,"")</f>
        <v>0</v>
      </c>
      <c r="D778" s="54">
        <f>IF(LEN(B778)&gt;0,'OSNOVNA PLAČA'!D772,"")</f>
        <v>0</v>
      </c>
      <c r="E778" s="175">
        <f>IF(LEN(B778)&gt;0,SUM('OBRAČUNANA OSNOVNA PLAČA'!E772:J772),"")</f>
        <v>0</v>
      </c>
      <c r="F778" s="55"/>
      <c r="G778" s="55"/>
      <c r="H778" s="55"/>
      <c r="I778" s="55"/>
      <c r="J778" s="55"/>
      <c r="K778" s="176">
        <f t="shared" si="141"/>
        <v>0</v>
      </c>
      <c r="L778" s="120">
        <f t="shared" si="142"/>
        <v>0</v>
      </c>
      <c r="M778" s="120">
        <f t="shared" si="143"/>
        <v>0</v>
      </c>
      <c r="N778" s="120">
        <f t="shared" si="144"/>
        <v>0</v>
      </c>
      <c r="O778" s="120">
        <f t="shared" si="145"/>
        <v>0</v>
      </c>
      <c r="P778" s="177">
        <f t="shared" si="146"/>
        <v>0</v>
      </c>
      <c r="Q778" s="177">
        <f>IF(LEN(B778)&gt;0,2*'OSNOVNA PLAČA'!E772,"")</f>
        <v>0</v>
      </c>
      <c r="R778" s="178"/>
      <c r="AA778" s="157">
        <f>ROW()</f>
        <v>778</v>
      </c>
      <c r="AB778" s="91" t="e">
        <f t="shared" ca="1" si="117"/>
        <v>#N/A</v>
      </c>
      <c r="AC778" s="91" t="e">
        <f t="shared" ca="1" si="118"/>
        <v>#N/A</v>
      </c>
      <c r="AD778" s="92" t="e">
        <f t="shared" ca="1" si="147"/>
        <v>#N/A</v>
      </c>
      <c r="AE778" s="91" t="e">
        <f t="shared" ca="1" si="148"/>
        <v>#N/A</v>
      </c>
      <c r="AF778" s="92" t="e">
        <f t="shared" ca="1" si="149"/>
        <v>#N/A</v>
      </c>
      <c r="AG778" s="91" t="e">
        <f t="shared" ca="1" si="149"/>
        <v>#N/A</v>
      </c>
      <c r="AH778" s="91" t="e">
        <f t="shared" ca="1" si="150"/>
        <v>#N/A</v>
      </c>
      <c r="AI778" s="93" t="e">
        <f t="shared" ca="1" si="151"/>
        <v>#N/A</v>
      </c>
      <c r="AJ778" s="91" t="e">
        <f t="shared" ca="1" si="153"/>
        <v>#N/A</v>
      </c>
      <c r="AK778" s="91" t="e">
        <f t="shared" ca="1" si="152"/>
        <v>#N/A</v>
      </c>
    </row>
    <row r="779" spans="1:37" ht="25.5" customHeight="1" x14ac:dyDescent="0.25">
      <c r="A779" s="51">
        <f>'OSNOVNA PLAČA'!A773</f>
        <v>764</v>
      </c>
      <c r="B779" s="159" t="str">
        <f>IF(LEN('OSNOVNA PLAČA'!B773)&gt;0,'OSNOVNA PLAČA'!B773,"")</f>
        <v>A764</v>
      </c>
      <c r="C779" s="52">
        <f>IF(LEN(B779)&gt;0,'OSNOVNA PLAČA'!C773,"")</f>
        <v>0</v>
      </c>
      <c r="D779" s="54">
        <f>IF(LEN(B779)&gt;0,'OSNOVNA PLAČA'!D773,"")</f>
        <v>0</v>
      </c>
      <c r="E779" s="175">
        <f>IF(LEN(B779)&gt;0,SUM('OBRAČUNANA OSNOVNA PLAČA'!E773:J773),"")</f>
        <v>0</v>
      </c>
      <c r="F779" s="55"/>
      <c r="G779" s="55"/>
      <c r="H779" s="55"/>
      <c r="I779" s="55"/>
      <c r="J779" s="55"/>
      <c r="K779" s="176">
        <f t="shared" si="141"/>
        <v>0</v>
      </c>
      <c r="L779" s="120">
        <f t="shared" si="142"/>
        <v>0</v>
      </c>
      <c r="M779" s="120">
        <f t="shared" si="143"/>
        <v>0</v>
      </c>
      <c r="N779" s="120">
        <f t="shared" si="144"/>
        <v>0</v>
      </c>
      <c r="O779" s="120">
        <f t="shared" si="145"/>
        <v>0</v>
      </c>
      <c r="P779" s="177">
        <f t="shared" si="146"/>
        <v>0</v>
      </c>
      <c r="Q779" s="177">
        <f>IF(LEN(B779)&gt;0,2*'OSNOVNA PLAČA'!E773,"")</f>
        <v>0</v>
      </c>
      <c r="R779" s="178"/>
      <c r="AA779" s="157">
        <f>ROW()</f>
        <v>779</v>
      </c>
      <c r="AB779" s="91" t="e">
        <f t="shared" ca="1" si="117"/>
        <v>#N/A</v>
      </c>
      <c r="AC779" s="91" t="e">
        <f t="shared" ca="1" si="118"/>
        <v>#N/A</v>
      </c>
      <c r="AD779" s="92" t="e">
        <f t="shared" ca="1" si="147"/>
        <v>#N/A</v>
      </c>
      <c r="AE779" s="91" t="e">
        <f t="shared" ca="1" si="148"/>
        <v>#N/A</v>
      </c>
      <c r="AF779" s="92" t="e">
        <f t="shared" ca="1" si="149"/>
        <v>#N/A</v>
      </c>
      <c r="AG779" s="91" t="e">
        <f t="shared" ca="1" si="149"/>
        <v>#N/A</v>
      </c>
      <c r="AH779" s="91" t="e">
        <f t="shared" ca="1" si="150"/>
        <v>#N/A</v>
      </c>
      <c r="AI779" s="93" t="e">
        <f t="shared" ca="1" si="151"/>
        <v>#N/A</v>
      </c>
      <c r="AJ779" s="91" t="e">
        <f t="shared" ca="1" si="153"/>
        <v>#N/A</v>
      </c>
      <c r="AK779" s="91" t="e">
        <f t="shared" ca="1" si="152"/>
        <v>#N/A</v>
      </c>
    </row>
    <row r="780" spans="1:37" ht="25.5" customHeight="1" x14ac:dyDescent="0.25">
      <c r="A780" s="51">
        <f>'OSNOVNA PLAČA'!A774</f>
        <v>765</v>
      </c>
      <c r="B780" s="159" t="str">
        <f>IF(LEN('OSNOVNA PLAČA'!B774)&gt;0,'OSNOVNA PLAČA'!B774,"")</f>
        <v>A765</v>
      </c>
      <c r="C780" s="52">
        <f>IF(LEN(B780)&gt;0,'OSNOVNA PLAČA'!C774,"")</f>
        <v>0</v>
      </c>
      <c r="D780" s="54">
        <f>IF(LEN(B780)&gt;0,'OSNOVNA PLAČA'!D774,"")</f>
        <v>0</v>
      </c>
      <c r="E780" s="175">
        <f>IF(LEN(B780)&gt;0,SUM('OBRAČUNANA OSNOVNA PLAČA'!E774:J774),"")</f>
        <v>0</v>
      </c>
      <c r="F780" s="55"/>
      <c r="G780" s="55"/>
      <c r="H780" s="55"/>
      <c r="I780" s="55"/>
      <c r="J780" s="55"/>
      <c r="K780" s="176">
        <f t="shared" si="141"/>
        <v>0</v>
      </c>
      <c r="L780" s="120">
        <f t="shared" si="142"/>
        <v>0</v>
      </c>
      <c r="M780" s="120">
        <f t="shared" si="143"/>
        <v>0</v>
      </c>
      <c r="N780" s="120">
        <f t="shared" si="144"/>
        <v>0</v>
      </c>
      <c r="O780" s="120">
        <f t="shared" si="145"/>
        <v>0</v>
      </c>
      <c r="P780" s="177">
        <f t="shared" si="146"/>
        <v>0</v>
      </c>
      <c r="Q780" s="177">
        <f>IF(LEN(B780)&gt;0,2*'OSNOVNA PLAČA'!E774,"")</f>
        <v>0</v>
      </c>
      <c r="R780" s="178"/>
      <c r="AA780" s="157">
        <f>ROW()</f>
        <v>780</v>
      </c>
      <c r="AB780" s="91" t="e">
        <f t="shared" ca="1" si="117"/>
        <v>#N/A</v>
      </c>
      <c r="AC780" s="91" t="e">
        <f t="shared" ca="1" si="118"/>
        <v>#N/A</v>
      </c>
      <c r="AD780" s="92" t="e">
        <f t="shared" ca="1" si="147"/>
        <v>#N/A</v>
      </c>
      <c r="AE780" s="91" t="e">
        <f t="shared" ca="1" si="148"/>
        <v>#N/A</v>
      </c>
      <c r="AF780" s="92" t="e">
        <f t="shared" ca="1" si="149"/>
        <v>#N/A</v>
      </c>
      <c r="AG780" s="91" t="e">
        <f t="shared" ca="1" si="149"/>
        <v>#N/A</v>
      </c>
      <c r="AH780" s="91" t="e">
        <f t="shared" ca="1" si="150"/>
        <v>#N/A</v>
      </c>
      <c r="AI780" s="93" t="e">
        <f t="shared" ca="1" si="151"/>
        <v>#N/A</v>
      </c>
      <c r="AJ780" s="91" t="e">
        <f t="shared" ca="1" si="153"/>
        <v>#N/A</v>
      </c>
      <c r="AK780" s="91" t="e">
        <f t="shared" ca="1" si="152"/>
        <v>#N/A</v>
      </c>
    </row>
    <row r="781" spans="1:37" ht="25.5" customHeight="1" x14ac:dyDescent="0.25">
      <c r="A781" s="51">
        <f>'OSNOVNA PLAČA'!A775</f>
        <v>766</v>
      </c>
      <c r="B781" s="159" t="str">
        <f>IF(LEN('OSNOVNA PLAČA'!B775)&gt;0,'OSNOVNA PLAČA'!B775,"")</f>
        <v>A766</v>
      </c>
      <c r="C781" s="52">
        <f>IF(LEN(B781)&gt;0,'OSNOVNA PLAČA'!C775,"")</f>
        <v>0</v>
      </c>
      <c r="D781" s="54">
        <f>IF(LEN(B781)&gt;0,'OSNOVNA PLAČA'!D775,"")</f>
        <v>0</v>
      </c>
      <c r="E781" s="175">
        <f>IF(LEN(B781)&gt;0,SUM('OBRAČUNANA OSNOVNA PLAČA'!E775:J775),"")</f>
        <v>0</v>
      </c>
      <c r="F781" s="55"/>
      <c r="G781" s="55"/>
      <c r="H781" s="55"/>
      <c r="I781" s="55"/>
      <c r="J781" s="55"/>
      <c r="K781" s="176">
        <f t="shared" si="141"/>
        <v>0</v>
      </c>
      <c r="L781" s="120">
        <f t="shared" si="142"/>
        <v>0</v>
      </c>
      <c r="M781" s="120">
        <f t="shared" si="143"/>
        <v>0</v>
      </c>
      <c r="N781" s="120">
        <f t="shared" si="144"/>
        <v>0</v>
      </c>
      <c r="O781" s="120">
        <f t="shared" si="145"/>
        <v>0</v>
      </c>
      <c r="P781" s="177">
        <f t="shared" si="146"/>
        <v>0</v>
      </c>
      <c r="Q781" s="177">
        <f>IF(LEN(B781)&gt;0,2*'OSNOVNA PLAČA'!E775,"")</f>
        <v>0</v>
      </c>
      <c r="R781" s="178"/>
      <c r="AA781" s="157">
        <f>ROW()</f>
        <v>781</v>
      </c>
      <c r="AB781" s="91" t="e">
        <f t="shared" ca="1" si="117"/>
        <v>#N/A</v>
      </c>
      <c r="AC781" s="91" t="e">
        <f t="shared" ca="1" si="118"/>
        <v>#N/A</v>
      </c>
      <c r="AD781" s="92" t="e">
        <f t="shared" ca="1" si="147"/>
        <v>#N/A</v>
      </c>
      <c r="AE781" s="91" t="e">
        <f t="shared" ca="1" si="148"/>
        <v>#N/A</v>
      </c>
      <c r="AF781" s="92" t="e">
        <f t="shared" ca="1" si="149"/>
        <v>#N/A</v>
      </c>
      <c r="AG781" s="91" t="e">
        <f t="shared" ca="1" si="149"/>
        <v>#N/A</v>
      </c>
      <c r="AH781" s="91" t="e">
        <f t="shared" ca="1" si="150"/>
        <v>#N/A</v>
      </c>
      <c r="AI781" s="93" t="e">
        <f t="shared" ca="1" si="151"/>
        <v>#N/A</v>
      </c>
      <c r="AJ781" s="91" t="e">
        <f t="shared" ca="1" si="153"/>
        <v>#N/A</v>
      </c>
      <c r="AK781" s="91" t="e">
        <f t="shared" ca="1" si="152"/>
        <v>#N/A</v>
      </c>
    </row>
    <row r="782" spans="1:37" ht="25.5" customHeight="1" x14ac:dyDescent="0.25">
      <c r="A782" s="51">
        <f>'OSNOVNA PLAČA'!A776</f>
        <v>767</v>
      </c>
      <c r="B782" s="159" t="str">
        <f>IF(LEN('OSNOVNA PLAČA'!B776)&gt;0,'OSNOVNA PLAČA'!B776,"")</f>
        <v>A767</v>
      </c>
      <c r="C782" s="52">
        <f>IF(LEN(B782)&gt;0,'OSNOVNA PLAČA'!C776,"")</f>
        <v>0</v>
      </c>
      <c r="D782" s="54">
        <f>IF(LEN(B782)&gt;0,'OSNOVNA PLAČA'!D776,"")</f>
        <v>0</v>
      </c>
      <c r="E782" s="175">
        <f>IF(LEN(B782)&gt;0,SUM('OBRAČUNANA OSNOVNA PLAČA'!E776:J776),"")</f>
        <v>0</v>
      </c>
      <c r="F782" s="55"/>
      <c r="G782" s="55"/>
      <c r="H782" s="55"/>
      <c r="I782" s="55"/>
      <c r="J782" s="55"/>
      <c r="K782" s="176">
        <f t="shared" si="141"/>
        <v>0</v>
      </c>
      <c r="L782" s="120">
        <f t="shared" si="142"/>
        <v>0</v>
      </c>
      <c r="M782" s="120">
        <f t="shared" si="143"/>
        <v>0</v>
      </c>
      <c r="N782" s="120">
        <f t="shared" si="144"/>
        <v>0</v>
      </c>
      <c r="O782" s="120">
        <f t="shared" si="145"/>
        <v>0</v>
      </c>
      <c r="P782" s="177">
        <f t="shared" si="146"/>
        <v>0</v>
      </c>
      <c r="Q782" s="177">
        <f>IF(LEN(B782)&gt;0,2*'OSNOVNA PLAČA'!E776,"")</f>
        <v>0</v>
      </c>
      <c r="R782" s="178"/>
      <c r="AA782" s="157">
        <f>ROW()</f>
        <v>782</v>
      </c>
      <c r="AB782" s="91" t="e">
        <f t="shared" ca="1" si="117"/>
        <v>#N/A</v>
      </c>
      <c r="AC782" s="91" t="e">
        <f t="shared" ca="1" si="118"/>
        <v>#N/A</v>
      </c>
      <c r="AD782" s="92" t="e">
        <f t="shared" ca="1" si="147"/>
        <v>#N/A</v>
      </c>
      <c r="AE782" s="91" t="e">
        <f t="shared" ca="1" si="148"/>
        <v>#N/A</v>
      </c>
      <c r="AF782" s="92" t="e">
        <f t="shared" ca="1" si="149"/>
        <v>#N/A</v>
      </c>
      <c r="AG782" s="91" t="e">
        <f t="shared" ca="1" si="149"/>
        <v>#N/A</v>
      </c>
      <c r="AH782" s="91" t="e">
        <f t="shared" ca="1" si="150"/>
        <v>#N/A</v>
      </c>
      <c r="AI782" s="93" t="e">
        <f t="shared" ca="1" si="151"/>
        <v>#N/A</v>
      </c>
      <c r="AJ782" s="91" t="e">
        <f t="shared" ca="1" si="153"/>
        <v>#N/A</v>
      </c>
      <c r="AK782" s="91" t="e">
        <f t="shared" ca="1" si="152"/>
        <v>#N/A</v>
      </c>
    </row>
    <row r="783" spans="1:37" ht="25.5" customHeight="1" x14ac:dyDescent="0.25">
      <c r="A783" s="51">
        <f>'OSNOVNA PLAČA'!A777</f>
        <v>768</v>
      </c>
      <c r="B783" s="159" t="str">
        <f>IF(LEN('OSNOVNA PLAČA'!B777)&gt;0,'OSNOVNA PLAČA'!B777,"")</f>
        <v>A768</v>
      </c>
      <c r="C783" s="52">
        <f>IF(LEN(B783)&gt;0,'OSNOVNA PLAČA'!C777,"")</f>
        <v>0</v>
      </c>
      <c r="D783" s="54">
        <f>IF(LEN(B783)&gt;0,'OSNOVNA PLAČA'!D777,"")</f>
        <v>0</v>
      </c>
      <c r="E783" s="175">
        <f>IF(LEN(B783)&gt;0,SUM('OBRAČUNANA OSNOVNA PLAČA'!E777:J777),"")</f>
        <v>0</v>
      </c>
      <c r="F783" s="55"/>
      <c r="G783" s="55"/>
      <c r="H783" s="55"/>
      <c r="I783" s="55"/>
      <c r="J783" s="55"/>
      <c r="K783" s="176">
        <f t="shared" si="141"/>
        <v>0</v>
      </c>
      <c r="L783" s="120">
        <f t="shared" si="142"/>
        <v>0</v>
      </c>
      <c r="M783" s="120">
        <f t="shared" si="143"/>
        <v>0</v>
      </c>
      <c r="N783" s="120">
        <f t="shared" si="144"/>
        <v>0</v>
      </c>
      <c r="O783" s="120">
        <f t="shared" si="145"/>
        <v>0</v>
      </c>
      <c r="P783" s="177">
        <f t="shared" si="146"/>
        <v>0</v>
      </c>
      <c r="Q783" s="177">
        <f>IF(LEN(B783)&gt;0,2*'OSNOVNA PLAČA'!E777,"")</f>
        <v>0</v>
      </c>
      <c r="R783" s="178"/>
      <c r="AA783" s="157">
        <f>ROW()</f>
        <v>783</v>
      </c>
      <c r="AB783" s="91" t="e">
        <f t="shared" ca="1" si="117"/>
        <v>#N/A</v>
      </c>
      <c r="AC783" s="91" t="e">
        <f t="shared" ca="1" si="118"/>
        <v>#N/A</v>
      </c>
      <c r="AD783" s="92" t="e">
        <f t="shared" ca="1" si="147"/>
        <v>#N/A</v>
      </c>
      <c r="AE783" s="91" t="e">
        <f t="shared" ca="1" si="148"/>
        <v>#N/A</v>
      </c>
      <c r="AF783" s="92" t="e">
        <f t="shared" ca="1" si="149"/>
        <v>#N/A</v>
      </c>
      <c r="AG783" s="91" t="e">
        <f t="shared" ca="1" si="149"/>
        <v>#N/A</v>
      </c>
      <c r="AH783" s="91" t="e">
        <f t="shared" ca="1" si="150"/>
        <v>#N/A</v>
      </c>
      <c r="AI783" s="93" t="e">
        <f t="shared" ca="1" si="151"/>
        <v>#N/A</v>
      </c>
      <c r="AJ783" s="91" t="e">
        <f t="shared" ca="1" si="153"/>
        <v>#N/A</v>
      </c>
      <c r="AK783" s="91" t="e">
        <f t="shared" ca="1" si="152"/>
        <v>#N/A</v>
      </c>
    </row>
    <row r="784" spans="1:37" ht="25.5" customHeight="1" x14ac:dyDescent="0.25">
      <c r="A784" s="51">
        <f>'OSNOVNA PLAČA'!A778</f>
        <v>769</v>
      </c>
      <c r="B784" s="159" t="str">
        <f>IF(LEN('OSNOVNA PLAČA'!B778)&gt;0,'OSNOVNA PLAČA'!B778,"")</f>
        <v>A769</v>
      </c>
      <c r="C784" s="52">
        <f>IF(LEN(B784)&gt;0,'OSNOVNA PLAČA'!C778,"")</f>
        <v>0</v>
      </c>
      <c r="D784" s="54">
        <f>IF(LEN(B784)&gt;0,'OSNOVNA PLAČA'!D778,"")</f>
        <v>0</v>
      </c>
      <c r="E784" s="175">
        <f>IF(LEN(B784)&gt;0,SUM('OBRAČUNANA OSNOVNA PLAČA'!E778:J778),"")</f>
        <v>0</v>
      </c>
      <c r="F784" s="55"/>
      <c r="G784" s="55"/>
      <c r="H784" s="55"/>
      <c r="I784" s="55"/>
      <c r="J784" s="55"/>
      <c r="K784" s="176">
        <f t="shared" ref="K784:K847" si="154">+F784+G784+H784+I784+J784</f>
        <v>0</v>
      </c>
      <c r="L784" s="120">
        <f t="shared" ref="L784:L847" si="155">IF(LEN(B784)&gt;0,K784/5,"")</f>
        <v>0</v>
      </c>
      <c r="M784" s="120">
        <f t="shared" ref="M784:M847" si="156">IF(LEN(B784)&gt;0,E784*L784,"")</f>
        <v>0</v>
      </c>
      <c r="N784" s="120">
        <f t="shared" ref="N784:N847" si="157">IF(LEN(B784)&gt;0,L784*$O$1017,"")</f>
        <v>0</v>
      </c>
      <c r="O784" s="120">
        <f t="shared" ref="O784:O847" si="158">IF(LEN(B784)&gt;0,E784*N784,"")</f>
        <v>0</v>
      </c>
      <c r="P784" s="177">
        <f t="shared" ref="P784:P847" si="159">MIN(O784,Q784)</f>
        <v>0</v>
      </c>
      <c r="Q784" s="177">
        <f>IF(LEN(B784)&gt;0,2*'OSNOVNA PLAČA'!E778,"")</f>
        <v>0</v>
      </c>
      <c r="R784" s="178"/>
      <c r="AA784" s="157">
        <f>ROW()</f>
        <v>784</v>
      </c>
      <c r="AB784" s="91" t="e">
        <f t="shared" ca="1" si="117"/>
        <v>#N/A</v>
      </c>
      <c r="AC784" s="91" t="e">
        <f t="shared" ca="1" si="118"/>
        <v>#N/A</v>
      </c>
      <c r="AD784" s="92" t="e">
        <f t="shared" ref="AD784:AD847" ca="1" si="160">IF(AB784&gt;=AC784,"-",$K784/(5*MAX($L$1021:$L$1022)))</f>
        <v>#N/A</v>
      </c>
      <c r="AE784" s="91" t="e">
        <f t="shared" ref="AE784:AE847" ca="1" si="161">IF(AB784&gt;=AC784,"-",$K784/(5*MAX($L$1021:$L$1022))*AJ784)</f>
        <v>#N/A</v>
      </c>
      <c r="AF784" s="92" t="e">
        <f t="shared" ref="AF784:AG847" ca="1" si="162">IF(AD784="-","-",AD784*$AE$1017)</f>
        <v>#N/A</v>
      </c>
      <c r="AG784" s="91" t="e">
        <f t="shared" ca="1" si="162"/>
        <v>#N/A</v>
      </c>
      <c r="AH784" s="91" t="e">
        <f t="shared" ref="AH784:AH847" ca="1" si="163">IF(AF784="-",0,MIN(AG784,Q784))</f>
        <v>#N/A</v>
      </c>
      <c r="AI784" s="93" t="e">
        <f t="shared" ref="AI784:AI847" ca="1" si="164">+AC784-AB784</f>
        <v>#N/A</v>
      </c>
      <c r="AJ784" s="91" t="e">
        <f t="shared" ca="1" si="153"/>
        <v>#N/A</v>
      </c>
      <c r="AK784" s="91" t="e">
        <f t="shared" ca="1" si="152"/>
        <v>#N/A</v>
      </c>
    </row>
    <row r="785" spans="1:37" ht="25.5" customHeight="1" x14ac:dyDescent="0.25">
      <c r="A785" s="51">
        <f>'OSNOVNA PLAČA'!A779</f>
        <v>770</v>
      </c>
      <c r="B785" s="159" t="str">
        <f>IF(LEN('OSNOVNA PLAČA'!B779)&gt;0,'OSNOVNA PLAČA'!B779,"")</f>
        <v>A770</v>
      </c>
      <c r="C785" s="52">
        <f>IF(LEN(B785)&gt;0,'OSNOVNA PLAČA'!C779,"")</f>
        <v>0</v>
      </c>
      <c r="D785" s="54">
        <f>IF(LEN(B785)&gt;0,'OSNOVNA PLAČA'!D779,"")</f>
        <v>0</v>
      </c>
      <c r="E785" s="175">
        <f>IF(LEN(B785)&gt;0,SUM('OBRAČUNANA OSNOVNA PLAČA'!E779:J779),"")</f>
        <v>0</v>
      </c>
      <c r="F785" s="55"/>
      <c r="G785" s="55"/>
      <c r="H785" s="55"/>
      <c r="I785" s="55"/>
      <c r="J785" s="55"/>
      <c r="K785" s="176">
        <f t="shared" si="154"/>
        <v>0</v>
      </c>
      <c r="L785" s="120">
        <f t="shared" si="155"/>
        <v>0</v>
      </c>
      <c r="M785" s="120">
        <f t="shared" si="156"/>
        <v>0</v>
      </c>
      <c r="N785" s="120">
        <f t="shared" si="157"/>
        <v>0</v>
      </c>
      <c r="O785" s="120">
        <f t="shared" si="158"/>
        <v>0</v>
      </c>
      <c r="P785" s="177">
        <f t="shared" si="159"/>
        <v>0</v>
      </c>
      <c r="Q785" s="177">
        <f>IF(LEN(B785)&gt;0,2*'OSNOVNA PLAČA'!E779,"")</f>
        <v>0</v>
      </c>
      <c r="R785" s="178"/>
      <c r="AA785" s="157">
        <f>ROW()</f>
        <v>785</v>
      </c>
      <c r="AB785" s="91" t="e">
        <f t="shared" ca="1" si="117"/>
        <v>#N/A</v>
      </c>
      <c r="AC785" s="91" t="e">
        <f t="shared" ca="1" si="118"/>
        <v>#N/A</v>
      </c>
      <c r="AD785" s="92" t="e">
        <f t="shared" ca="1" si="160"/>
        <v>#N/A</v>
      </c>
      <c r="AE785" s="91" t="e">
        <f t="shared" ca="1" si="161"/>
        <v>#N/A</v>
      </c>
      <c r="AF785" s="92" t="e">
        <f t="shared" ca="1" si="162"/>
        <v>#N/A</v>
      </c>
      <c r="AG785" s="91" t="e">
        <f t="shared" ca="1" si="162"/>
        <v>#N/A</v>
      </c>
      <c r="AH785" s="91" t="e">
        <f t="shared" ca="1" si="163"/>
        <v>#N/A</v>
      </c>
      <c r="AI785" s="93" t="e">
        <f t="shared" ca="1" si="164"/>
        <v>#N/A</v>
      </c>
      <c r="AJ785" s="91" t="e">
        <f t="shared" ca="1" si="153"/>
        <v>#N/A</v>
      </c>
      <c r="AK785" s="91" t="e">
        <f t="shared" ca="1" si="152"/>
        <v>#N/A</v>
      </c>
    </row>
    <row r="786" spans="1:37" ht="25.5" customHeight="1" x14ac:dyDescent="0.25">
      <c r="A786" s="51">
        <f>'OSNOVNA PLAČA'!A780</f>
        <v>771</v>
      </c>
      <c r="B786" s="159" t="str">
        <f>IF(LEN('OSNOVNA PLAČA'!B780)&gt;0,'OSNOVNA PLAČA'!B780,"")</f>
        <v>A771</v>
      </c>
      <c r="C786" s="52">
        <f>IF(LEN(B786)&gt;0,'OSNOVNA PLAČA'!C780,"")</f>
        <v>0</v>
      </c>
      <c r="D786" s="54">
        <f>IF(LEN(B786)&gt;0,'OSNOVNA PLAČA'!D780,"")</f>
        <v>0</v>
      </c>
      <c r="E786" s="175">
        <f>IF(LEN(B786)&gt;0,SUM('OBRAČUNANA OSNOVNA PLAČA'!E780:J780),"")</f>
        <v>0</v>
      </c>
      <c r="F786" s="55"/>
      <c r="G786" s="55"/>
      <c r="H786" s="55"/>
      <c r="I786" s="55"/>
      <c r="J786" s="55"/>
      <c r="K786" s="176">
        <f t="shared" si="154"/>
        <v>0</v>
      </c>
      <c r="L786" s="120">
        <f t="shared" si="155"/>
        <v>0</v>
      </c>
      <c r="M786" s="120">
        <f t="shared" si="156"/>
        <v>0</v>
      </c>
      <c r="N786" s="120">
        <f t="shared" si="157"/>
        <v>0</v>
      </c>
      <c r="O786" s="120">
        <f t="shared" si="158"/>
        <v>0</v>
      </c>
      <c r="P786" s="177">
        <f t="shared" si="159"/>
        <v>0</v>
      </c>
      <c r="Q786" s="177">
        <f>IF(LEN(B786)&gt;0,2*'OSNOVNA PLAČA'!E780,"")</f>
        <v>0</v>
      </c>
      <c r="R786" s="178"/>
      <c r="AA786" s="157">
        <f>ROW()</f>
        <v>786</v>
      </c>
      <c r="AB786" s="91" t="e">
        <f t="shared" ca="1" si="117"/>
        <v>#N/A</v>
      </c>
      <c r="AC786" s="91" t="e">
        <f t="shared" ca="1" si="118"/>
        <v>#N/A</v>
      </c>
      <c r="AD786" s="92" t="e">
        <f t="shared" ca="1" si="160"/>
        <v>#N/A</v>
      </c>
      <c r="AE786" s="91" t="e">
        <f t="shared" ca="1" si="161"/>
        <v>#N/A</v>
      </c>
      <c r="AF786" s="92" t="e">
        <f t="shared" ca="1" si="162"/>
        <v>#N/A</v>
      </c>
      <c r="AG786" s="91" t="e">
        <f t="shared" ca="1" si="162"/>
        <v>#N/A</v>
      </c>
      <c r="AH786" s="91" t="e">
        <f t="shared" ca="1" si="163"/>
        <v>#N/A</v>
      </c>
      <c r="AI786" s="93" t="e">
        <f t="shared" ca="1" si="164"/>
        <v>#N/A</v>
      </c>
      <c r="AJ786" s="91" t="e">
        <f t="shared" ca="1" si="153"/>
        <v>#N/A</v>
      </c>
      <c r="AK786" s="91" t="e">
        <f t="shared" ca="1" si="152"/>
        <v>#N/A</v>
      </c>
    </row>
    <row r="787" spans="1:37" ht="25.5" customHeight="1" x14ac:dyDescent="0.25">
      <c r="A787" s="51">
        <f>'OSNOVNA PLAČA'!A781</f>
        <v>772</v>
      </c>
      <c r="B787" s="159" t="str">
        <f>IF(LEN('OSNOVNA PLAČA'!B781)&gt;0,'OSNOVNA PLAČA'!B781,"")</f>
        <v>A772</v>
      </c>
      <c r="C787" s="52">
        <f>IF(LEN(B787)&gt;0,'OSNOVNA PLAČA'!C781,"")</f>
        <v>0</v>
      </c>
      <c r="D787" s="54">
        <f>IF(LEN(B787)&gt;0,'OSNOVNA PLAČA'!D781,"")</f>
        <v>0</v>
      </c>
      <c r="E787" s="175">
        <f>IF(LEN(B787)&gt;0,SUM('OBRAČUNANA OSNOVNA PLAČA'!E781:J781),"")</f>
        <v>0</v>
      </c>
      <c r="F787" s="55"/>
      <c r="G787" s="55"/>
      <c r="H787" s="55"/>
      <c r="I787" s="55"/>
      <c r="J787" s="55"/>
      <c r="K787" s="176">
        <f t="shared" si="154"/>
        <v>0</v>
      </c>
      <c r="L787" s="120">
        <f t="shared" si="155"/>
        <v>0</v>
      </c>
      <c r="M787" s="120">
        <f t="shared" si="156"/>
        <v>0</v>
      </c>
      <c r="N787" s="120">
        <f t="shared" si="157"/>
        <v>0</v>
      </c>
      <c r="O787" s="120">
        <f t="shared" si="158"/>
        <v>0</v>
      </c>
      <c r="P787" s="177">
        <f t="shared" si="159"/>
        <v>0</v>
      </c>
      <c r="Q787" s="177">
        <f>IF(LEN(B787)&gt;0,2*'OSNOVNA PLAČA'!E781,"")</f>
        <v>0</v>
      </c>
      <c r="R787" s="178"/>
      <c r="AA787" s="157">
        <f>ROW()</f>
        <v>787</v>
      </c>
      <c r="AB787" s="91" t="e">
        <f t="shared" ca="1" si="117"/>
        <v>#N/A</v>
      </c>
      <c r="AC787" s="91" t="e">
        <f t="shared" ca="1" si="118"/>
        <v>#N/A</v>
      </c>
      <c r="AD787" s="92" t="e">
        <f t="shared" ca="1" si="160"/>
        <v>#N/A</v>
      </c>
      <c r="AE787" s="91" t="e">
        <f t="shared" ca="1" si="161"/>
        <v>#N/A</v>
      </c>
      <c r="AF787" s="92" t="e">
        <f t="shared" ca="1" si="162"/>
        <v>#N/A</v>
      </c>
      <c r="AG787" s="91" t="e">
        <f t="shared" ca="1" si="162"/>
        <v>#N/A</v>
      </c>
      <c r="AH787" s="91" t="e">
        <f t="shared" ca="1" si="163"/>
        <v>#N/A</v>
      </c>
      <c r="AI787" s="93" t="e">
        <f t="shared" ca="1" si="164"/>
        <v>#N/A</v>
      </c>
      <c r="AJ787" s="91" t="e">
        <f t="shared" ca="1" si="153"/>
        <v>#N/A</v>
      </c>
      <c r="AK787" s="91" t="e">
        <f t="shared" ca="1" si="152"/>
        <v>#N/A</v>
      </c>
    </row>
    <row r="788" spans="1:37" ht="25.5" customHeight="1" x14ac:dyDescent="0.25">
      <c r="A788" s="51">
        <f>'OSNOVNA PLAČA'!A782</f>
        <v>773</v>
      </c>
      <c r="B788" s="159" t="str">
        <f>IF(LEN('OSNOVNA PLAČA'!B782)&gt;0,'OSNOVNA PLAČA'!B782,"")</f>
        <v>A773</v>
      </c>
      <c r="C788" s="52">
        <f>IF(LEN(B788)&gt;0,'OSNOVNA PLAČA'!C782,"")</f>
        <v>0</v>
      </c>
      <c r="D788" s="54">
        <f>IF(LEN(B788)&gt;0,'OSNOVNA PLAČA'!D782,"")</f>
        <v>0</v>
      </c>
      <c r="E788" s="175">
        <f>IF(LEN(B788)&gt;0,SUM('OBRAČUNANA OSNOVNA PLAČA'!E782:J782),"")</f>
        <v>0</v>
      </c>
      <c r="F788" s="55"/>
      <c r="G788" s="55"/>
      <c r="H788" s="55"/>
      <c r="I788" s="55"/>
      <c r="J788" s="55"/>
      <c r="K788" s="176">
        <f t="shared" si="154"/>
        <v>0</v>
      </c>
      <c r="L788" s="120">
        <f t="shared" si="155"/>
        <v>0</v>
      </c>
      <c r="M788" s="120">
        <f t="shared" si="156"/>
        <v>0</v>
      </c>
      <c r="N788" s="120">
        <f t="shared" si="157"/>
        <v>0</v>
      </c>
      <c r="O788" s="120">
        <f t="shared" si="158"/>
        <v>0</v>
      </c>
      <c r="P788" s="177">
        <f t="shared" si="159"/>
        <v>0</v>
      </c>
      <c r="Q788" s="177">
        <f>IF(LEN(B788)&gt;0,2*'OSNOVNA PLAČA'!E782,"")</f>
        <v>0</v>
      </c>
      <c r="R788" s="178"/>
      <c r="AA788" s="157">
        <f>ROW()</f>
        <v>788</v>
      </c>
      <c r="AB788" s="91" t="e">
        <f t="shared" ca="1" si="117"/>
        <v>#N/A</v>
      </c>
      <c r="AC788" s="91" t="e">
        <f t="shared" ca="1" si="118"/>
        <v>#N/A</v>
      </c>
      <c r="AD788" s="92" t="e">
        <f t="shared" ca="1" si="160"/>
        <v>#N/A</v>
      </c>
      <c r="AE788" s="91" t="e">
        <f t="shared" ca="1" si="161"/>
        <v>#N/A</v>
      </c>
      <c r="AF788" s="92" t="e">
        <f t="shared" ca="1" si="162"/>
        <v>#N/A</v>
      </c>
      <c r="AG788" s="91" t="e">
        <f t="shared" ca="1" si="162"/>
        <v>#N/A</v>
      </c>
      <c r="AH788" s="91" t="e">
        <f t="shared" ca="1" si="163"/>
        <v>#N/A</v>
      </c>
      <c r="AI788" s="93" t="e">
        <f t="shared" ca="1" si="164"/>
        <v>#N/A</v>
      </c>
      <c r="AJ788" s="91" t="e">
        <f t="shared" ca="1" si="153"/>
        <v>#N/A</v>
      </c>
      <c r="AK788" s="91" t="e">
        <f t="shared" ca="1" si="152"/>
        <v>#N/A</v>
      </c>
    </row>
    <row r="789" spans="1:37" ht="25.5" customHeight="1" x14ac:dyDescent="0.25">
      <c r="A789" s="51">
        <f>'OSNOVNA PLAČA'!A783</f>
        <v>774</v>
      </c>
      <c r="B789" s="159" t="str">
        <f>IF(LEN('OSNOVNA PLAČA'!B783)&gt;0,'OSNOVNA PLAČA'!B783,"")</f>
        <v>A774</v>
      </c>
      <c r="C789" s="52">
        <f>IF(LEN(B789)&gt;0,'OSNOVNA PLAČA'!C783,"")</f>
        <v>0</v>
      </c>
      <c r="D789" s="54">
        <f>IF(LEN(B789)&gt;0,'OSNOVNA PLAČA'!D783,"")</f>
        <v>0</v>
      </c>
      <c r="E789" s="175">
        <f>IF(LEN(B789)&gt;0,SUM('OBRAČUNANA OSNOVNA PLAČA'!E783:J783),"")</f>
        <v>0</v>
      </c>
      <c r="F789" s="55"/>
      <c r="G789" s="55"/>
      <c r="H789" s="55"/>
      <c r="I789" s="55"/>
      <c r="J789" s="55"/>
      <c r="K789" s="176">
        <f t="shared" si="154"/>
        <v>0</v>
      </c>
      <c r="L789" s="120">
        <f t="shared" si="155"/>
        <v>0</v>
      </c>
      <c r="M789" s="120">
        <f t="shared" si="156"/>
        <v>0</v>
      </c>
      <c r="N789" s="120">
        <f t="shared" si="157"/>
        <v>0</v>
      </c>
      <c r="O789" s="120">
        <f t="shared" si="158"/>
        <v>0</v>
      </c>
      <c r="P789" s="177">
        <f t="shared" si="159"/>
        <v>0</v>
      </c>
      <c r="Q789" s="177">
        <f>IF(LEN(B789)&gt;0,2*'OSNOVNA PLAČA'!E783,"")</f>
        <v>0</v>
      </c>
      <c r="R789" s="178"/>
      <c r="AA789" s="157">
        <f>ROW()</f>
        <v>789</v>
      </c>
      <c r="AB789" s="91" t="e">
        <f t="shared" ca="1" si="117"/>
        <v>#N/A</v>
      </c>
      <c r="AC789" s="91" t="e">
        <f t="shared" ca="1" si="118"/>
        <v>#N/A</v>
      </c>
      <c r="AD789" s="92" t="e">
        <f t="shared" ca="1" si="160"/>
        <v>#N/A</v>
      </c>
      <c r="AE789" s="91" t="e">
        <f t="shared" ca="1" si="161"/>
        <v>#N/A</v>
      </c>
      <c r="AF789" s="92" t="e">
        <f t="shared" ca="1" si="162"/>
        <v>#N/A</v>
      </c>
      <c r="AG789" s="91" t="e">
        <f t="shared" ca="1" si="162"/>
        <v>#N/A</v>
      </c>
      <c r="AH789" s="91" t="e">
        <f t="shared" ca="1" si="163"/>
        <v>#N/A</v>
      </c>
      <c r="AI789" s="93" t="e">
        <f t="shared" ca="1" si="164"/>
        <v>#N/A</v>
      </c>
      <c r="AJ789" s="91" t="e">
        <f t="shared" ca="1" si="153"/>
        <v>#N/A</v>
      </c>
      <c r="AK789" s="91" t="e">
        <f t="shared" ca="1" si="152"/>
        <v>#N/A</v>
      </c>
    </row>
    <row r="790" spans="1:37" ht="25.5" customHeight="1" x14ac:dyDescent="0.25">
      <c r="A790" s="51">
        <f>'OSNOVNA PLAČA'!A784</f>
        <v>775</v>
      </c>
      <c r="B790" s="159" t="str">
        <f>IF(LEN('OSNOVNA PLAČA'!B784)&gt;0,'OSNOVNA PLAČA'!B784,"")</f>
        <v>A775</v>
      </c>
      <c r="C790" s="52">
        <f>IF(LEN(B790)&gt;0,'OSNOVNA PLAČA'!C784,"")</f>
        <v>0</v>
      </c>
      <c r="D790" s="54">
        <f>IF(LEN(B790)&gt;0,'OSNOVNA PLAČA'!D784,"")</f>
        <v>0</v>
      </c>
      <c r="E790" s="175">
        <f>IF(LEN(B790)&gt;0,SUM('OBRAČUNANA OSNOVNA PLAČA'!E784:J784),"")</f>
        <v>0</v>
      </c>
      <c r="F790" s="55"/>
      <c r="G790" s="55"/>
      <c r="H790" s="55"/>
      <c r="I790" s="55"/>
      <c r="J790" s="55"/>
      <c r="K790" s="176">
        <f t="shared" si="154"/>
        <v>0</v>
      </c>
      <c r="L790" s="120">
        <f t="shared" si="155"/>
        <v>0</v>
      </c>
      <c r="M790" s="120">
        <f t="shared" si="156"/>
        <v>0</v>
      </c>
      <c r="N790" s="120">
        <f t="shared" si="157"/>
        <v>0</v>
      </c>
      <c r="O790" s="120">
        <f t="shared" si="158"/>
        <v>0</v>
      </c>
      <c r="P790" s="177">
        <f t="shared" si="159"/>
        <v>0</v>
      </c>
      <c r="Q790" s="177">
        <f>IF(LEN(B790)&gt;0,2*'OSNOVNA PLAČA'!E784,"")</f>
        <v>0</v>
      </c>
      <c r="R790" s="178"/>
      <c r="AA790" s="157">
        <f>ROW()</f>
        <v>790</v>
      </c>
      <c r="AB790" s="91" t="e">
        <f t="shared" ca="1" si="117"/>
        <v>#N/A</v>
      </c>
      <c r="AC790" s="91" t="e">
        <f t="shared" ca="1" si="118"/>
        <v>#N/A</v>
      </c>
      <c r="AD790" s="92" t="e">
        <f t="shared" ca="1" si="160"/>
        <v>#N/A</v>
      </c>
      <c r="AE790" s="91" t="e">
        <f t="shared" ca="1" si="161"/>
        <v>#N/A</v>
      </c>
      <c r="AF790" s="92" t="e">
        <f t="shared" ca="1" si="162"/>
        <v>#N/A</v>
      </c>
      <c r="AG790" s="91" t="e">
        <f t="shared" ca="1" si="162"/>
        <v>#N/A</v>
      </c>
      <c r="AH790" s="91" t="e">
        <f t="shared" ca="1" si="163"/>
        <v>#N/A</v>
      </c>
      <c r="AI790" s="93" t="e">
        <f t="shared" ca="1" si="164"/>
        <v>#N/A</v>
      </c>
      <c r="AJ790" s="91" t="e">
        <f t="shared" ca="1" si="153"/>
        <v>#N/A</v>
      </c>
      <c r="AK790" s="91" t="e">
        <f t="shared" ca="1" si="152"/>
        <v>#N/A</v>
      </c>
    </row>
    <row r="791" spans="1:37" ht="25.5" customHeight="1" x14ac:dyDescent="0.25">
      <c r="A791" s="51">
        <f>'OSNOVNA PLAČA'!A785</f>
        <v>776</v>
      </c>
      <c r="B791" s="159" t="str">
        <f>IF(LEN('OSNOVNA PLAČA'!B785)&gt;0,'OSNOVNA PLAČA'!B785,"")</f>
        <v>A776</v>
      </c>
      <c r="C791" s="52">
        <f>IF(LEN(B791)&gt;0,'OSNOVNA PLAČA'!C785,"")</f>
        <v>0</v>
      </c>
      <c r="D791" s="54">
        <f>IF(LEN(B791)&gt;0,'OSNOVNA PLAČA'!D785,"")</f>
        <v>0</v>
      </c>
      <c r="E791" s="175">
        <f>IF(LEN(B791)&gt;0,SUM('OBRAČUNANA OSNOVNA PLAČA'!E785:J785),"")</f>
        <v>0</v>
      </c>
      <c r="F791" s="55"/>
      <c r="G791" s="55"/>
      <c r="H791" s="55"/>
      <c r="I791" s="55"/>
      <c r="J791" s="55"/>
      <c r="K791" s="176">
        <f t="shared" si="154"/>
        <v>0</v>
      </c>
      <c r="L791" s="120">
        <f t="shared" si="155"/>
        <v>0</v>
      </c>
      <c r="M791" s="120">
        <f t="shared" si="156"/>
        <v>0</v>
      </c>
      <c r="N791" s="120">
        <f t="shared" si="157"/>
        <v>0</v>
      </c>
      <c r="O791" s="120">
        <f t="shared" si="158"/>
        <v>0</v>
      </c>
      <c r="P791" s="177">
        <f t="shared" si="159"/>
        <v>0</v>
      </c>
      <c r="Q791" s="177">
        <f>IF(LEN(B791)&gt;0,2*'OSNOVNA PLAČA'!E785,"")</f>
        <v>0</v>
      </c>
      <c r="R791" s="178"/>
      <c r="AA791" s="157">
        <f>ROW()</f>
        <v>791</v>
      </c>
      <c r="AB791" s="91" t="e">
        <f t="shared" ca="1" si="117"/>
        <v>#N/A</v>
      </c>
      <c r="AC791" s="91" t="e">
        <f t="shared" ca="1" si="118"/>
        <v>#N/A</v>
      </c>
      <c r="AD791" s="92" t="e">
        <f t="shared" ca="1" si="160"/>
        <v>#N/A</v>
      </c>
      <c r="AE791" s="91" t="e">
        <f t="shared" ca="1" si="161"/>
        <v>#N/A</v>
      </c>
      <c r="AF791" s="92" t="e">
        <f t="shared" ca="1" si="162"/>
        <v>#N/A</v>
      </c>
      <c r="AG791" s="91" t="e">
        <f t="shared" ca="1" si="162"/>
        <v>#N/A</v>
      </c>
      <c r="AH791" s="91" t="e">
        <f t="shared" ca="1" si="163"/>
        <v>#N/A</v>
      </c>
      <c r="AI791" s="93" t="e">
        <f t="shared" ca="1" si="164"/>
        <v>#N/A</v>
      </c>
      <c r="AJ791" s="91" t="e">
        <f t="shared" ca="1" si="153"/>
        <v>#N/A</v>
      </c>
      <c r="AK791" s="91" t="e">
        <f t="shared" ca="1" si="152"/>
        <v>#N/A</v>
      </c>
    </row>
    <row r="792" spans="1:37" ht="25.5" customHeight="1" x14ac:dyDescent="0.25">
      <c r="A792" s="51">
        <f>'OSNOVNA PLAČA'!A786</f>
        <v>777</v>
      </c>
      <c r="B792" s="159" t="str">
        <f>IF(LEN('OSNOVNA PLAČA'!B786)&gt;0,'OSNOVNA PLAČA'!B786,"")</f>
        <v>A777</v>
      </c>
      <c r="C792" s="52">
        <f>IF(LEN(B792)&gt;0,'OSNOVNA PLAČA'!C786,"")</f>
        <v>0</v>
      </c>
      <c r="D792" s="54">
        <f>IF(LEN(B792)&gt;0,'OSNOVNA PLAČA'!D786,"")</f>
        <v>0</v>
      </c>
      <c r="E792" s="175">
        <f>IF(LEN(B792)&gt;0,SUM('OBRAČUNANA OSNOVNA PLAČA'!E786:J786),"")</f>
        <v>0</v>
      </c>
      <c r="F792" s="55"/>
      <c r="G792" s="55"/>
      <c r="H792" s="55"/>
      <c r="I792" s="55"/>
      <c r="J792" s="55"/>
      <c r="K792" s="176">
        <f t="shared" si="154"/>
        <v>0</v>
      </c>
      <c r="L792" s="120">
        <f t="shared" si="155"/>
        <v>0</v>
      </c>
      <c r="M792" s="120">
        <f t="shared" si="156"/>
        <v>0</v>
      </c>
      <c r="N792" s="120">
        <f t="shared" si="157"/>
        <v>0</v>
      </c>
      <c r="O792" s="120">
        <f t="shared" si="158"/>
        <v>0</v>
      </c>
      <c r="P792" s="177">
        <f t="shared" si="159"/>
        <v>0</v>
      </c>
      <c r="Q792" s="177">
        <f>IF(LEN(B792)&gt;0,2*'OSNOVNA PLAČA'!E786,"")</f>
        <v>0</v>
      </c>
      <c r="R792" s="178"/>
      <c r="AA792" s="157">
        <f>ROW()</f>
        <v>792</v>
      </c>
      <c r="AB792" s="91" t="e">
        <f t="shared" ca="1" si="117"/>
        <v>#N/A</v>
      </c>
      <c r="AC792" s="91" t="e">
        <f t="shared" ca="1" si="118"/>
        <v>#N/A</v>
      </c>
      <c r="AD792" s="92" t="e">
        <f t="shared" ca="1" si="160"/>
        <v>#N/A</v>
      </c>
      <c r="AE792" s="91" t="e">
        <f t="shared" ca="1" si="161"/>
        <v>#N/A</v>
      </c>
      <c r="AF792" s="92" t="e">
        <f t="shared" ca="1" si="162"/>
        <v>#N/A</v>
      </c>
      <c r="AG792" s="91" t="e">
        <f t="shared" ca="1" si="162"/>
        <v>#N/A</v>
      </c>
      <c r="AH792" s="91" t="e">
        <f t="shared" ca="1" si="163"/>
        <v>#N/A</v>
      </c>
      <c r="AI792" s="93" t="e">
        <f t="shared" ca="1" si="164"/>
        <v>#N/A</v>
      </c>
      <c r="AJ792" s="91" t="e">
        <f t="shared" ca="1" si="153"/>
        <v>#N/A</v>
      </c>
      <c r="AK792" s="91" t="e">
        <f t="shared" ca="1" si="152"/>
        <v>#N/A</v>
      </c>
    </row>
    <row r="793" spans="1:37" ht="25.5" customHeight="1" x14ac:dyDescent="0.25">
      <c r="A793" s="51">
        <f>'OSNOVNA PLAČA'!A787</f>
        <v>778</v>
      </c>
      <c r="B793" s="159" t="str">
        <f>IF(LEN('OSNOVNA PLAČA'!B787)&gt;0,'OSNOVNA PLAČA'!B787,"")</f>
        <v>A778</v>
      </c>
      <c r="C793" s="52">
        <f>IF(LEN(B793)&gt;0,'OSNOVNA PLAČA'!C787,"")</f>
        <v>0</v>
      </c>
      <c r="D793" s="54">
        <f>IF(LEN(B793)&gt;0,'OSNOVNA PLAČA'!D787,"")</f>
        <v>0</v>
      </c>
      <c r="E793" s="175">
        <f>IF(LEN(B793)&gt;0,SUM('OBRAČUNANA OSNOVNA PLAČA'!E787:J787),"")</f>
        <v>0</v>
      </c>
      <c r="F793" s="55"/>
      <c r="G793" s="55"/>
      <c r="H793" s="55"/>
      <c r="I793" s="55"/>
      <c r="J793" s="55"/>
      <c r="K793" s="176">
        <f t="shared" si="154"/>
        <v>0</v>
      </c>
      <c r="L793" s="120">
        <f t="shared" si="155"/>
        <v>0</v>
      </c>
      <c r="M793" s="120">
        <f t="shared" si="156"/>
        <v>0</v>
      </c>
      <c r="N793" s="120">
        <f t="shared" si="157"/>
        <v>0</v>
      </c>
      <c r="O793" s="120">
        <f t="shared" si="158"/>
        <v>0</v>
      </c>
      <c r="P793" s="177">
        <f t="shared" si="159"/>
        <v>0</v>
      </c>
      <c r="Q793" s="177">
        <f>IF(LEN(B793)&gt;0,2*'OSNOVNA PLAČA'!E787,"")</f>
        <v>0</v>
      </c>
      <c r="R793" s="178"/>
      <c r="AA793" s="157">
        <f>ROW()</f>
        <v>793</v>
      </c>
      <c r="AB793" s="91" t="e">
        <f t="shared" ca="1" si="117"/>
        <v>#N/A</v>
      </c>
      <c r="AC793" s="91" t="e">
        <f t="shared" ca="1" si="118"/>
        <v>#N/A</v>
      </c>
      <c r="AD793" s="92" t="e">
        <f t="shared" ca="1" si="160"/>
        <v>#N/A</v>
      </c>
      <c r="AE793" s="91" t="e">
        <f t="shared" ca="1" si="161"/>
        <v>#N/A</v>
      </c>
      <c r="AF793" s="92" t="e">
        <f t="shared" ca="1" si="162"/>
        <v>#N/A</v>
      </c>
      <c r="AG793" s="91" t="e">
        <f t="shared" ca="1" si="162"/>
        <v>#N/A</v>
      </c>
      <c r="AH793" s="91" t="e">
        <f t="shared" ca="1" si="163"/>
        <v>#N/A</v>
      </c>
      <c r="AI793" s="93" t="e">
        <f t="shared" ca="1" si="164"/>
        <v>#N/A</v>
      </c>
      <c r="AJ793" s="91" t="e">
        <f t="shared" ca="1" si="153"/>
        <v>#N/A</v>
      </c>
      <c r="AK793" s="91" t="e">
        <f t="shared" ca="1" si="152"/>
        <v>#N/A</v>
      </c>
    </row>
    <row r="794" spans="1:37" ht="25.5" customHeight="1" x14ac:dyDescent="0.25">
      <c r="A794" s="51">
        <f>'OSNOVNA PLAČA'!A788</f>
        <v>779</v>
      </c>
      <c r="B794" s="159" t="str">
        <f>IF(LEN('OSNOVNA PLAČA'!B788)&gt;0,'OSNOVNA PLAČA'!B788,"")</f>
        <v>A779</v>
      </c>
      <c r="C794" s="52">
        <f>IF(LEN(B794)&gt;0,'OSNOVNA PLAČA'!C788,"")</f>
        <v>0</v>
      </c>
      <c r="D794" s="54">
        <f>IF(LEN(B794)&gt;0,'OSNOVNA PLAČA'!D788,"")</f>
        <v>0</v>
      </c>
      <c r="E794" s="175">
        <f>IF(LEN(B794)&gt;0,SUM('OBRAČUNANA OSNOVNA PLAČA'!E788:J788),"")</f>
        <v>0</v>
      </c>
      <c r="F794" s="55"/>
      <c r="G794" s="55"/>
      <c r="H794" s="55"/>
      <c r="I794" s="55"/>
      <c r="J794" s="55"/>
      <c r="K794" s="176">
        <f t="shared" si="154"/>
        <v>0</v>
      </c>
      <c r="L794" s="120">
        <f t="shared" si="155"/>
        <v>0</v>
      </c>
      <c r="M794" s="120">
        <f t="shared" si="156"/>
        <v>0</v>
      </c>
      <c r="N794" s="120">
        <f t="shared" si="157"/>
        <v>0</v>
      </c>
      <c r="O794" s="120">
        <f t="shared" si="158"/>
        <v>0</v>
      </c>
      <c r="P794" s="177">
        <f t="shared" si="159"/>
        <v>0</v>
      </c>
      <c r="Q794" s="177">
        <f>IF(LEN(B794)&gt;0,2*'OSNOVNA PLAČA'!E788,"")</f>
        <v>0</v>
      </c>
      <c r="R794" s="178"/>
      <c r="AA794" s="157">
        <f>ROW()</f>
        <v>794</v>
      </c>
      <c r="AB794" s="91" t="e">
        <f t="shared" ca="1" si="117"/>
        <v>#N/A</v>
      </c>
      <c r="AC794" s="91" t="e">
        <f t="shared" ca="1" si="118"/>
        <v>#N/A</v>
      </c>
      <c r="AD794" s="92" t="e">
        <f t="shared" ca="1" si="160"/>
        <v>#N/A</v>
      </c>
      <c r="AE794" s="91" t="e">
        <f t="shared" ca="1" si="161"/>
        <v>#N/A</v>
      </c>
      <c r="AF794" s="92" t="e">
        <f t="shared" ca="1" si="162"/>
        <v>#N/A</v>
      </c>
      <c r="AG794" s="91" t="e">
        <f t="shared" ca="1" si="162"/>
        <v>#N/A</v>
      </c>
      <c r="AH794" s="91" t="e">
        <f t="shared" ca="1" si="163"/>
        <v>#N/A</v>
      </c>
      <c r="AI794" s="93" t="e">
        <f t="shared" ca="1" si="164"/>
        <v>#N/A</v>
      </c>
      <c r="AJ794" s="91" t="e">
        <f t="shared" ca="1" si="153"/>
        <v>#N/A</v>
      </c>
      <c r="AK794" s="91" t="e">
        <f t="shared" ca="1" si="152"/>
        <v>#N/A</v>
      </c>
    </row>
    <row r="795" spans="1:37" ht="25.5" customHeight="1" x14ac:dyDescent="0.25">
      <c r="A795" s="51">
        <f>'OSNOVNA PLAČA'!A789</f>
        <v>780</v>
      </c>
      <c r="B795" s="159" t="str">
        <f>IF(LEN('OSNOVNA PLAČA'!B789)&gt;0,'OSNOVNA PLAČA'!B789,"")</f>
        <v>A780</v>
      </c>
      <c r="C795" s="52">
        <f>IF(LEN(B795)&gt;0,'OSNOVNA PLAČA'!C789,"")</f>
        <v>0</v>
      </c>
      <c r="D795" s="54">
        <f>IF(LEN(B795)&gt;0,'OSNOVNA PLAČA'!D789,"")</f>
        <v>0</v>
      </c>
      <c r="E795" s="175">
        <f>IF(LEN(B795)&gt;0,SUM('OBRAČUNANA OSNOVNA PLAČA'!E789:J789),"")</f>
        <v>0</v>
      </c>
      <c r="F795" s="55"/>
      <c r="G795" s="55"/>
      <c r="H795" s="55"/>
      <c r="I795" s="55"/>
      <c r="J795" s="55"/>
      <c r="K795" s="176">
        <f t="shared" si="154"/>
        <v>0</v>
      </c>
      <c r="L795" s="120">
        <f t="shared" si="155"/>
        <v>0</v>
      </c>
      <c r="M795" s="120">
        <f t="shared" si="156"/>
        <v>0</v>
      </c>
      <c r="N795" s="120">
        <f t="shared" si="157"/>
        <v>0</v>
      </c>
      <c r="O795" s="120">
        <f t="shared" si="158"/>
        <v>0</v>
      </c>
      <c r="P795" s="177">
        <f t="shared" si="159"/>
        <v>0</v>
      </c>
      <c r="Q795" s="177">
        <f>IF(LEN(B795)&gt;0,2*'OSNOVNA PLAČA'!E789,"")</f>
        <v>0</v>
      </c>
      <c r="R795" s="178"/>
      <c r="AA795" s="157">
        <f>ROW()</f>
        <v>795</v>
      </c>
      <c r="AB795" s="91" t="e">
        <f t="shared" ca="1" si="117"/>
        <v>#N/A</v>
      </c>
      <c r="AC795" s="91" t="e">
        <f t="shared" ca="1" si="118"/>
        <v>#N/A</v>
      </c>
      <c r="AD795" s="92" t="e">
        <f t="shared" ca="1" si="160"/>
        <v>#N/A</v>
      </c>
      <c r="AE795" s="91" t="e">
        <f t="shared" ca="1" si="161"/>
        <v>#N/A</v>
      </c>
      <c r="AF795" s="92" t="e">
        <f t="shared" ca="1" si="162"/>
        <v>#N/A</v>
      </c>
      <c r="AG795" s="91" t="e">
        <f t="shared" ca="1" si="162"/>
        <v>#N/A</v>
      </c>
      <c r="AH795" s="91" t="e">
        <f t="shared" ca="1" si="163"/>
        <v>#N/A</v>
      </c>
      <c r="AI795" s="93" t="e">
        <f t="shared" ca="1" si="164"/>
        <v>#N/A</v>
      </c>
      <c r="AJ795" s="91" t="e">
        <f t="shared" ca="1" si="153"/>
        <v>#N/A</v>
      </c>
      <c r="AK795" s="91" t="e">
        <f t="shared" ca="1" si="152"/>
        <v>#N/A</v>
      </c>
    </row>
    <row r="796" spans="1:37" ht="25.5" customHeight="1" x14ac:dyDescent="0.25">
      <c r="A796" s="51">
        <f>'OSNOVNA PLAČA'!A790</f>
        <v>781</v>
      </c>
      <c r="B796" s="159" t="str">
        <f>IF(LEN('OSNOVNA PLAČA'!B790)&gt;0,'OSNOVNA PLAČA'!B790,"")</f>
        <v>A781</v>
      </c>
      <c r="C796" s="52">
        <f>IF(LEN(B796)&gt;0,'OSNOVNA PLAČA'!C790,"")</f>
        <v>0</v>
      </c>
      <c r="D796" s="54">
        <f>IF(LEN(B796)&gt;0,'OSNOVNA PLAČA'!D790,"")</f>
        <v>0</v>
      </c>
      <c r="E796" s="175">
        <f>IF(LEN(B796)&gt;0,SUM('OBRAČUNANA OSNOVNA PLAČA'!E790:J790),"")</f>
        <v>0</v>
      </c>
      <c r="F796" s="55"/>
      <c r="G796" s="55"/>
      <c r="H796" s="55"/>
      <c r="I796" s="55"/>
      <c r="J796" s="55"/>
      <c r="K796" s="176">
        <f t="shared" si="154"/>
        <v>0</v>
      </c>
      <c r="L796" s="120">
        <f t="shared" si="155"/>
        <v>0</v>
      </c>
      <c r="M796" s="120">
        <f t="shared" si="156"/>
        <v>0</v>
      </c>
      <c r="N796" s="120">
        <f t="shared" si="157"/>
        <v>0</v>
      </c>
      <c r="O796" s="120">
        <f t="shared" si="158"/>
        <v>0</v>
      </c>
      <c r="P796" s="177">
        <f t="shared" si="159"/>
        <v>0</v>
      </c>
      <c r="Q796" s="177">
        <f>IF(LEN(B796)&gt;0,2*'OSNOVNA PLAČA'!E790,"")</f>
        <v>0</v>
      </c>
      <c r="R796" s="178"/>
      <c r="AA796" s="157">
        <f>ROW()</f>
        <v>796</v>
      </c>
      <c r="AB796" s="91" t="e">
        <f t="shared" ca="1" si="117"/>
        <v>#N/A</v>
      </c>
      <c r="AC796" s="91" t="e">
        <f t="shared" ca="1" si="118"/>
        <v>#N/A</v>
      </c>
      <c r="AD796" s="92" t="e">
        <f t="shared" ca="1" si="160"/>
        <v>#N/A</v>
      </c>
      <c r="AE796" s="91" t="e">
        <f t="shared" ca="1" si="161"/>
        <v>#N/A</v>
      </c>
      <c r="AF796" s="92" t="e">
        <f t="shared" ca="1" si="162"/>
        <v>#N/A</v>
      </c>
      <c r="AG796" s="91" t="e">
        <f t="shared" ca="1" si="162"/>
        <v>#N/A</v>
      </c>
      <c r="AH796" s="91" t="e">
        <f t="shared" ca="1" si="163"/>
        <v>#N/A</v>
      </c>
      <c r="AI796" s="93" t="e">
        <f t="shared" ca="1" si="164"/>
        <v>#N/A</v>
      </c>
      <c r="AJ796" s="91" t="e">
        <f t="shared" ca="1" si="153"/>
        <v>#N/A</v>
      </c>
      <c r="AK796" s="91" t="e">
        <f t="shared" ca="1" si="152"/>
        <v>#N/A</v>
      </c>
    </row>
    <row r="797" spans="1:37" ht="25.5" customHeight="1" x14ac:dyDescent="0.25">
      <c r="A797" s="51">
        <f>'OSNOVNA PLAČA'!A791</f>
        <v>782</v>
      </c>
      <c r="B797" s="159" t="str">
        <f>IF(LEN('OSNOVNA PLAČA'!B791)&gt;0,'OSNOVNA PLAČA'!B791,"")</f>
        <v>A782</v>
      </c>
      <c r="C797" s="52">
        <f>IF(LEN(B797)&gt;0,'OSNOVNA PLAČA'!C791,"")</f>
        <v>0</v>
      </c>
      <c r="D797" s="54">
        <f>IF(LEN(B797)&gt;0,'OSNOVNA PLAČA'!D791,"")</f>
        <v>0</v>
      </c>
      <c r="E797" s="175">
        <f>IF(LEN(B797)&gt;0,SUM('OBRAČUNANA OSNOVNA PLAČA'!E791:J791),"")</f>
        <v>0</v>
      </c>
      <c r="F797" s="55"/>
      <c r="G797" s="55"/>
      <c r="H797" s="55"/>
      <c r="I797" s="55"/>
      <c r="J797" s="55"/>
      <c r="K797" s="176">
        <f t="shared" si="154"/>
        <v>0</v>
      </c>
      <c r="L797" s="120">
        <f t="shared" si="155"/>
        <v>0</v>
      </c>
      <c r="M797" s="120">
        <f t="shared" si="156"/>
        <v>0</v>
      </c>
      <c r="N797" s="120">
        <f t="shared" si="157"/>
        <v>0</v>
      </c>
      <c r="O797" s="120">
        <f t="shared" si="158"/>
        <v>0</v>
      </c>
      <c r="P797" s="177">
        <f t="shared" si="159"/>
        <v>0</v>
      </c>
      <c r="Q797" s="177">
        <f>IF(LEN(B797)&gt;0,2*'OSNOVNA PLAČA'!E791,"")</f>
        <v>0</v>
      </c>
      <c r="R797" s="178"/>
      <c r="AA797" s="157">
        <f>ROW()</f>
        <v>797</v>
      </c>
      <c r="AB797" s="91" t="e">
        <f t="shared" ca="1" si="117"/>
        <v>#N/A</v>
      </c>
      <c r="AC797" s="91" t="e">
        <f t="shared" ca="1" si="118"/>
        <v>#N/A</v>
      </c>
      <c r="AD797" s="92" t="e">
        <f t="shared" ca="1" si="160"/>
        <v>#N/A</v>
      </c>
      <c r="AE797" s="91" t="e">
        <f t="shared" ca="1" si="161"/>
        <v>#N/A</v>
      </c>
      <c r="AF797" s="92" t="e">
        <f t="shared" ca="1" si="162"/>
        <v>#N/A</v>
      </c>
      <c r="AG797" s="91" t="e">
        <f t="shared" ca="1" si="162"/>
        <v>#N/A</v>
      </c>
      <c r="AH797" s="91" t="e">
        <f t="shared" ca="1" si="163"/>
        <v>#N/A</v>
      </c>
      <c r="AI797" s="93" t="e">
        <f t="shared" ca="1" si="164"/>
        <v>#N/A</v>
      </c>
      <c r="AJ797" s="91" t="e">
        <f t="shared" ca="1" si="153"/>
        <v>#N/A</v>
      </c>
      <c r="AK797" s="91" t="e">
        <f t="shared" ca="1" si="152"/>
        <v>#N/A</v>
      </c>
    </row>
    <row r="798" spans="1:37" ht="25.5" customHeight="1" x14ac:dyDescent="0.25">
      <c r="A798" s="51">
        <f>'OSNOVNA PLAČA'!A792</f>
        <v>783</v>
      </c>
      <c r="B798" s="159" t="str">
        <f>IF(LEN('OSNOVNA PLAČA'!B792)&gt;0,'OSNOVNA PLAČA'!B792,"")</f>
        <v>A783</v>
      </c>
      <c r="C798" s="52">
        <f>IF(LEN(B798)&gt;0,'OSNOVNA PLAČA'!C792,"")</f>
        <v>0</v>
      </c>
      <c r="D798" s="54">
        <f>IF(LEN(B798)&gt;0,'OSNOVNA PLAČA'!D792,"")</f>
        <v>0</v>
      </c>
      <c r="E798" s="175">
        <f>IF(LEN(B798)&gt;0,SUM('OBRAČUNANA OSNOVNA PLAČA'!E792:J792),"")</f>
        <v>0</v>
      </c>
      <c r="F798" s="55"/>
      <c r="G798" s="55"/>
      <c r="H798" s="55"/>
      <c r="I798" s="55"/>
      <c r="J798" s="55"/>
      <c r="K798" s="176">
        <f t="shared" si="154"/>
        <v>0</v>
      </c>
      <c r="L798" s="120">
        <f t="shared" si="155"/>
        <v>0</v>
      </c>
      <c r="M798" s="120">
        <f t="shared" si="156"/>
        <v>0</v>
      </c>
      <c r="N798" s="120">
        <f t="shared" si="157"/>
        <v>0</v>
      </c>
      <c r="O798" s="120">
        <f t="shared" si="158"/>
        <v>0</v>
      </c>
      <c r="P798" s="177">
        <f t="shared" si="159"/>
        <v>0</v>
      </c>
      <c r="Q798" s="177">
        <f>IF(LEN(B798)&gt;0,2*'OSNOVNA PLAČA'!E792,"")</f>
        <v>0</v>
      </c>
      <c r="R798" s="178"/>
      <c r="AA798" s="157">
        <f>ROW()</f>
        <v>798</v>
      </c>
      <c r="AB798" s="91" t="e">
        <f t="shared" ca="1" si="117"/>
        <v>#N/A</v>
      </c>
      <c r="AC798" s="91" t="e">
        <f t="shared" ca="1" si="118"/>
        <v>#N/A</v>
      </c>
      <c r="AD798" s="92" t="e">
        <f t="shared" ca="1" si="160"/>
        <v>#N/A</v>
      </c>
      <c r="AE798" s="91" t="e">
        <f t="shared" ca="1" si="161"/>
        <v>#N/A</v>
      </c>
      <c r="AF798" s="92" t="e">
        <f t="shared" ca="1" si="162"/>
        <v>#N/A</v>
      </c>
      <c r="AG798" s="91" t="e">
        <f t="shared" ca="1" si="162"/>
        <v>#N/A</v>
      </c>
      <c r="AH798" s="91" t="e">
        <f t="shared" ca="1" si="163"/>
        <v>#N/A</v>
      </c>
      <c r="AI798" s="93" t="e">
        <f t="shared" ca="1" si="164"/>
        <v>#N/A</v>
      </c>
      <c r="AJ798" s="91" t="e">
        <f t="shared" ca="1" si="153"/>
        <v>#N/A</v>
      </c>
      <c r="AK798" s="91" t="e">
        <f t="shared" ca="1" si="152"/>
        <v>#N/A</v>
      </c>
    </row>
    <row r="799" spans="1:37" ht="25.5" customHeight="1" x14ac:dyDescent="0.25">
      <c r="A799" s="51">
        <f>'OSNOVNA PLAČA'!A793</f>
        <v>784</v>
      </c>
      <c r="B799" s="159" t="str">
        <f>IF(LEN('OSNOVNA PLAČA'!B793)&gt;0,'OSNOVNA PLAČA'!B793,"")</f>
        <v>A784</v>
      </c>
      <c r="C799" s="52">
        <f>IF(LEN(B799)&gt;0,'OSNOVNA PLAČA'!C793,"")</f>
        <v>0</v>
      </c>
      <c r="D799" s="54">
        <f>IF(LEN(B799)&gt;0,'OSNOVNA PLAČA'!D793,"")</f>
        <v>0</v>
      </c>
      <c r="E799" s="175">
        <f>IF(LEN(B799)&gt;0,SUM('OBRAČUNANA OSNOVNA PLAČA'!E793:J793),"")</f>
        <v>0</v>
      </c>
      <c r="F799" s="55"/>
      <c r="G799" s="55"/>
      <c r="H799" s="55"/>
      <c r="I799" s="55"/>
      <c r="J799" s="55"/>
      <c r="K799" s="176">
        <f t="shared" si="154"/>
        <v>0</v>
      </c>
      <c r="L799" s="120">
        <f t="shared" si="155"/>
        <v>0</v>
      </c>
      <c r="M799" s="120">
        <f t="shared" si="156"/>
        <v>0</v>
      </c>
      <c r="N799" s="120">
        <f t="shared" si="157"/>
        <v>0</v>
      </c>
      <c r="O799" s="120">
        <f t="shared" si="158"/>
        <v>0</v>
      </c>
      <c r="P799" s="177">
        <f t="shared" si="159"/>
        <v>0</v>
      </c>
      <c r="Q799" s="177">
        <f>IF(LEN(B799)&gt;0,2*'OSNOVNA PLAČA'!E793,"")</f>
        <v>0</v>
      </c>
      <c r="R799" s="178"/>
      <c r="AA799" s="157">
        <f>ROW()</f>
        <v>799</v>
      </c>
      <c r="AB799" s="91" t="e">
        <f t="shared" ca="1" si="117"/>
        <v>#N/A</v>
      </c>
      <c r="AC799" s="91" t="e">
        <f t="shared" ca="1" si="118"/>
        <v>#N/A</v>
      </c>
      <c r="AD799" s="92" t="e">
        <f t="shared" ca="1" si="160"/>
        <v>#N/A</v>
      </c>
      <c r="AE799" s="91" t="e">
        <f t="shared" ca="1" si="161"/>
        <v>#N/A</v>
      </c>
      <c r="AF799" s="92" t="e">
        <f t="shared" ca="1" si="162"/>
        <v>#N/A</v>
      </c>
      <c r="AG799" s="91" t="e">
        <f t="shared" ca="1" si="162"/>
        <v>#N/A</v>
      </c>
      <c r="AH799" s="91" t="e">
        <f t="shared" ca="1" si="163"/>
        <v>#N/A</v>
      </c>
      <c r="AI799" s="93" t="e">
        <f t="shared" ca="1" si="164"/>
        <v>#N/A</v>
      </c>
      <c r="AJ799" s="91" t="e">
        <f t="shared" ca="1" si="153"/>
        <v>#N/A</v>
      </c>
      <c r="AK799" s="91" t="e">
        <f t="shared" ca="1" si="152"/>
        <v>#N/A</v>
      </c>
    </row>
    <row r="800" spans="1:37" ht="25.5" customHeight="1" x14ac:dyDescent="0.25">
      <c r="A800" s="51">
        <f>'OSNOVNA PLAČA'!A794</f>
        <v>785</v>
      </c>
      <c r="B800" s="159" t="str">
        <f>IF(LEN('OSNOVNA PLAČA'!B794)&gt;0,'OSNOVNA PLAČA'!B794,"")</f>
        <v>A785</v>
      </c>
      <c r="C800" s="52">
        <f>IF(LEN(B800)&gt;0,'OSNOVNA PLAČA'!C794,"")</f>
        <v>0</v>
      </c>
      <c r="D800" s="54">
        <f>IF(LEN(B800)&gt;0,'OSNOVNA PLAČA'!D794,"")</f>
        <v>0</v>
      </c>
      <c r="E800" s="175">
        <f>IF(LEN(B800)&gt;0,SUM('OBRAČUNANA OSNOVNA PLAČA'!E794:J794),"")</f>
        <v>0</v>
      </c>
      <c r="F800" s="55"/>
      <c r="G800" s="55"/>
      <c r="H800" s="55"/>
      <c r="I800" s="55"/>
      <c r="J800" s="55"/>
      <c r="K800" s="176">
        <f t="shared" si="154"/>
        <v>0</v>
      </c>
      <c r="L800" s="120">
        <f t="shared" si="155"/>
        <v>0</v>
      </c>
      <c r="M800" s="120">
        <f t="shared" si="156"/>
        <v>0</v>
      </c>
      <c r="N800" s="120">
        <f t="shared" si="157"/>
        <v>0</v>
      </c>
      <c r="O800" s="120">
        <f t="shared" si="158"/>
        <v>0</v>
      </c>
      <c r="P800" s="177">
        <f t="shared" si="159"/>
        <v>0</v>
      </c>
      <c r="Q800" s="177">
        <f>IF(LEN(B800)&gt;0,2*'OSNOVNA PLAČA'!E794,"")</f>
        <v>0</v>
      </c>
      <c r="R800" s="178"/>
      <c r="AA800" s="157">
        <f>ROW()</f>
        <v>800</v>
      </c>
      <c r="AB800" s="91" t="e">
        <f t="shared" ca="1" si="117"/>
        <v>#N/A</v>
      </c>
      <c r="AC800" s="91" t="e">
        <f t="shared" ca="1" si="118"/>
        <v>#N/A</v>
      </c>
      <c r="AD800" s="92" t="e">
        <f t="shared" ca="1" si="160"/>
        <v>#N/A</v>
      </c>
      <c r="AE800" s="91" t="e">
        <f t="shared" ca="1" si="161"/>
        <v>#N/A</v>
      </c>
      <c r="AF800" s="92" t="e">
        <f t="shared" ca="1" si="162"/>
        <v>#N/A</v>
      </c>
      <c r="AG800" s="91" t="e">
        <f t="shared" ca="1" si="162"/>
        <v>#N/A</v>
      </c>
      <c r="AH800" s="91" t="e">
        <f t="shared" ca="1" si="163"/>
        <v>#N/A</v>
      </c>
      <c r="AI800" s="93" t="e">
        <f t="shared" ca="1" si="164"/>
        <v>#N/A</v>
      </c>
      <c r="AJ800" s="91" t="e">
        <f t="shared" ca="1" si="153"/>
        <v>#N/A</v>
      </c>
      <c r="AK800" s="91" t="e">
        <f t="shared" ca="1" si="152"/>
        <v>#N/A</v>
      </c>
    </row>
    <row r="801" spans="1:37" ht="25.5" customHeight="1" x14ac:dyDescent="0.25">
      <c r="A801" s="51">
        <f>'OSNOVNA PLAČA'!A795</f>
        <v>786</v>
      </c>
      <c r="B801" s="159" t="str">
        <f>IF(LEN('OSNOVNA PLAČA'!B795)&gt;0,'OSNOVNA PLAČA'!B795,"")</f>
        <v>A786</v>
      </c>
      <c r="C801" s="52">
        <f>IF(LEN(B801)&gt;0,'OSNOVNA PLAČA'!C795,"")</f>
        <v>0</v>
      </c>
      <c r="D801" s="54">
        <f>IF(LEN(B801)&gt;0,'OSNOVNA PLAČA'!D795,"")</f>
        <v>0</v>
      </c>
      <c r="E801" s="175">
        <f>IF(LEN(B801)&gt;0,SUM('OBRAČUNANA OSNOVNA PLAČA'!E795:J795),"")</f>
        <v>0</v>
      </c>
      <c r="F801" s="55"/>
      <c r="G801" s="55"/>
      <c r="H801" s="55"/>
      <c r="I801" s="55"/>
      <c r="J801" s="55"/>
      <c r="K801" s="176">
        <f t="shared" si="154"/>
        <v>0</v>
      </c>
      <c r="L801" s="120">
        <f t="shared" si="155"/>
        <v>0</v>
      </c>
      <c r="M801" s="120">
        <f t="shared" si="156"/>
        <v>0</v>
      </c>
      <c r="N801" s="120">
        <f t="shared" si="157"/>
        <v>0</v>
      </c>
      <c r="O801" s="120">
        <f t="shared" si="158"/>
        <v>0</v>
      </c>
      <c r="P801" s="177">
        <f t="shared" si="159"/>
        <v>0</v>
      </c>
      <c r="Q801" s="177">
        <f>IF(LEN(B801)&gt;0,2*'OSNOVNA PLAČA'!E795,"")</f>
        <v>0</v>
      </c>
      <c r="R801" s="178"/>
      <c r="AA801" s="157">
        <f>ROW()</f>
        <v>801</v>
      </c>
      <c r="AB801" s="91" t="e">
        <f t="shared" ca="1" si="117"/>
        <v>#N/A</v>
      </c>
      <c r="AC801" s="91" t="e">
        <f t="shared" ca="1" si="118"/>
        <v>#N/A</v>
      </c>
      <c r="AD801" s="92" t="e">
        <f t="shared" ca="1" si="160"/>
        <v>#N/A</v>
      </c>
      <c r="AE801" s="91" t="e">
        <f t="shared" ca="1" si="161"/>
        <v>#N/A</v>
      </c>
      <c r="AF801" s="92" t="e">
        <f t="shared" ca="1" si="162"/>
        <v>#N/A</v>
      </c>
      <c r="AG801" s="91" t="e">
        <f t="shared" ca="1" si="162"/>
        <v>#N/A</v>
      </c>
      <c r="AH801" s="91" t="e">
        <f t="shared" ca="1" si="163"/>
        <v>#N/A</v>
      </c>
      <c r="AI801" s="93" t="e">
        <f t="shared" ca="1" si="164"/>
        <v>#N/A</v>
      </c>
      <c r="AJ801" s="91" t="e">
        <f t="shared" ca="1" si="153"/>
        <v>#N/A</v>
      </c>
      <c r="AK801" s="91" t="e">
        <f t="shared" ca="1" si="152"/>
        <v>#N/A</v>
      </c>
    </row>
    <row r="802" spans="1:37" ht="25.5" customHeight="1" x14ac:dyDescent="0.25">
      <c r="A802" s="51">
        <f>'OSNOVNA PLAČA'!A796</f>
        <v>787</v>
      </c>
      <c r="B802" s="159" t="str">
        <f>IF(LEN('OSNOVNA PLAČA'!B796)&gt;0,'OSNOVNA PLAČA'!B796,"")</f>
        <v>A787</v>
      </c>
      <c r="C802" s="52">
        <f>IF(LEN(B802)&gt;0,'OSNOVNA PLAČA'!C796,"")</f>
        <v>0</v>
      </c>
      <c r="D802" s="54">
        <f>IF(LEN(B802)&gt;0,'OSNOVNA PLAČA'!D796,"")</f>
        <v>0</v>
      </c>
      <c r="E802" s="175">
        <f>IF(LEN(B802)&gt;0,SUM('OBRAČUNANA OSNOVNA PLAČA'!E796:J796),"")</f>
        <v>0</v>
      </c>
      <c r="F802" s="55"/>
      <c r="G802" s="55"/>
      <c r="H802" s="55"/>
      <c r="I802" s="55"/>
      <c r="J802" s="55"/>
      <c r="K802" s="176">
        <f t="shared" si="154"/>
        <v>0</v>
      </c>
      <c r="L802" s="120">
        <f t="shared" si="155"/>
        <v>0</v>
      </c>
      <c r="M802" s="120">
        <f t="shared" si="156"/>
        <v>0</v>
      </c>
      <c r="N802" s="120">
        <f t="shared" si="157"/>
        <v>0</v>
      </c>
      <c r="O802" s="120">
        <f t="shared" si="158"/>
        <v>0</v>
      </c>
      <c r="P802" s="177">
        <f t="shared" si="159"/>
        <v>0</v>
      </c>
      <c r="Q802" s="177">
        <f>IF(LEN(B802)&gt;0,2*'OSNOVNA PLAČA'!E796,"")</f>
        <v>0</v>
      </c>
      <c r="R802" s="178"/>
      <c r="AA802" s="157">
        <f>ROW()</f>
        <v>802</v>
      </c>
      <c r="AB802" s="91" t="e">
        <f t="shared" ca="1" si="117"/>
        <v>#N/A</v>
      </c>
      <c r="AC802" s="91" t="e">
        <f t="shared" ca="1" si="118"/>
        <v>#N/A</v>
      </c>
      <c r="AD802" s="92" t="e">
        <f t="shared" ca="1" si="160"/>
        <v>#N/A</v>
      </c>
      <c r="AE802" s="91" t="e">
        <f t="shared" ca="1" si="161"/>
        <v>#N/A</v>
      </c>
      <c r="AF802" s="92" t="e">
        <f t="shared" ca="1" si="162"/>
        <v>#N/A</v>
      </c>
      <c r="AG802" s="91" t="e">
        <f t="shared" ca="1" si="162"/>
        <v>#N/A</v>
      </c>
      <c r="AH802" s="91" t="e">
        <f t="shared" ca="1" si="163"/>
        <v>#N/A</v>
      </c>
      <c r="AI802" s="93" t="e">
        <f t="shared" ca="1" si="164"/>
        <v>#N/A</v>
      </c>
      <c r="AJ802" s="91" t="e">
        <f t="shared" ca="1" si="153"/>
        <v>#N/A</v>
      </c>
      <c r="AK802" s="91" t="e">
        <f t="shared" ca="1" si="152"/>
        <v>#N/A</v>
      </c>
    </row>
    <row r="803" spans="1:37" ht="25.5" customHeight="1" x14ac:dyDescent="0.25">
      <c r="A803" s="51">
        <f>'OSNOVNA PLAČA'!A797</f>
        <v>788</v>
      </c>
      <c r="B803" s="159" t="str">
        <f>IF(LEN('OSNOVNA PLAČA'!B797)&gt;0,'OSNOVNA PLAČA'!B797,"")</f>
        <v>A788</v>
      </c>
      <c r="C803" s="52">
        <f>IF(LEN(B803)&gt;0,'OSNOVNA PLAČA'!C797,"")</f>
        <v>0</v>
      </c>
      <c r="D803" s="54">
        <f>IF(LEN(B803)&gt;0,'OSNOVNA PLAČA'!D797,"")</f>
        <v>0</v>
      </c>
      <c r="E803" s="175">
        <f>IF(LEN(B803)&gt;0,SUM('OBRAČUNANA OSNOVNA PLAČA'!E797:J797),"")</f>
        <v>0</v>
      </c>
      <c r="F803" s="55"/>
      <c r="G803" s="55"/>
      <c r="H803" s="55"/>
      <c r="I803" s="55"/>
      <c r="J803" s="55"/>
      <c r="K803" s="176">
        <f t="shared" si="154"/>
        <v>0</v>
      </c>
      <c r="L803" s="120">
        <f t="shared" si="155"/>
        <v>0</v>
      </c>
      <c r="M803" s="120">
        <f t="shared" si="156"/>
        <v>0</v>
      </c>
      <c r="N803" s="120">
        <f t="shared" si="157"/>
        <v>0</v>
      </c>
      <c r="O803" s="120">
        <f t="shared" si="158"/>
        <v>0</v>
      </c>
      <c r="P803" s="177">
        <f t="shared" si="159"/>
        <v>0</v>
      </c>
      <c r="Q803" s="177">
        <f>IF(LEN(B803)&gt;0,2*'OSNOVNA PLAČA'!E797,"")</f>
        <v>0</v>
      </c>
      <c r="R803" s="178"/>
      <c r="AA803" s="157">
        <f>ROW()</f>
        <v>803</v>
      </c>
      <c r="AB803" s="91" t="e">
        <f t="shared" ca="1" si="117"/>
        <v>#N/A</v>
      </c>
      <c r="AC803" s="91" t="e">
        <f t="shared" ca="1" si="118"/>
        <v>#N/A</v>
      </c>
      <c r="AD803" s="92" t="e">
        <f t="shared" ca="1" si="160"/>
        <v>#N/A</v>
      </c>
      <c r="AE803" s="91" t="e">
        <f t="shared" ca="1" si="161"/>
        <v>#N/A</v>
      </c>
      <c r="AF803" s="92" t="e">
        <f t="shared" ca="1" si="162"/>
        <v>#N/A</v>
      </c>
      <c r="AG803" s="91" t="e">
        <f t="shared" ca="1" si="162"/>
        <v>#N/A</v>
      </c>
      <c r="AH803" s="91" t="e">
        <f t="shared" ca="1" si="163"/>
        <v>#N/A</v>
      </c>
      <c r="AI803" s="93" t="e">
        <f t="shared" ca="1" si="164"/>
        <v>#N/A</v>
      </c>
      <c r="AJ803" s="91" t="e">
        <f t="shared" ca="1" si="153"/>
        <v>#N/A</v>
      </c>
      <c r="AK803" s="91" t="e">
        <f t="shared" ca="1" si="152"/>
        <v>#N/A</v>
      </c>
    </row>
    <row r="804" spans="1:37" ht="25.5" customHeight="1" x14ac:dyDescent="0.25">
      <c r="A804" s="51">
        <f>'OSNOVNA PLAČA'!A798</f>
        <v>789</v>
      </c>
      <c r="B804" s="159" t="str">
        <f>IF(LEN('OSNOVNA PLAČA'!B798)&gt;0,'OSNOVNA PLAČA'!B798,"")</f>
        <v>A789</v>
      </c>
      <c r="C804" s="52">
        <f>IF(LEN(B804)&gt;0,'OSNOVNA PLAČA'!C798,"")</f>
        <v>0</v>
      </c>
      <c r="D804" s="54">
        <f>IF(LEN(B804)&gt;0,'OSNOVNA PLAČA'!D798,"")</f>
        <v>0</v>
      </c>
      <c r="E804" s="175">
        <f>IF(LEN(B804)&gt;0,SUM('OBRAČUNANA OSNOVNA PLAČA'!E798:J798),"")</f>
        <v>0</v>
      </c>
      <c r="F804" s="55"/>
      <c r="G804" s="55"/>
      <c r="H804" s="55"/>
      <c r="I804" s="55"/>
      <c r="J804" s="55"/>
      <c r="K804" s="176">
        <f t="shared" si="154"/>
        <v>0</v>
      </c>
      <c r="L804" s="120">
        <f t="shared" si="155"/>
        <v>0</v>
      </c>
      <c r="M804" s="120">
        <f t="shared" si="156"/>
        <v>0</v>
      </c>
      <c r="N804" s="120">
        <f t="shared" si="157"/>
        <v>0</v>
      </c>
      <c r="O804" s="120">
        <f t="shared" si="158"/>
        <v>0</v>
      </c>
      <c r="P804" s="177">
        <f t="shared" si="159"/>
        <v>0</v>
      </c>
      <c r="Q804" s="177">
        <f>IF(LEN(B804)&gt;0,2*'OSNOVNA PLAČA'!E798,"")</f>
        <v>0</v>
      </c>
      <c r="R804" s="178"/>
      <c r="AA804" s="157">
        <f>ROW()</f>
        <v>804</v>
      </c>
      <c r="AB804" s="91" t="e">
        <f t="shared" ca="1" si="117"/>
        <v>#N/A</v>
      </c>
      <c r="AC804" s="91" t="e">
        <f t="shared" ca="1" si="118"/>
        <v>#N/A</v>
      </c>
      <c r="AD804" s="92" t="e">
        <f t="shared" ca="1" si="160"/>
        <v>#N/A</v>
      </c>
      <c r="AE804" s="91" t="e">
        <f t="shared" ca="1" si="161"/>
        <v>#N/A</v>
      </c>
      <c r="AF804" s="92" t="e">
        <f t="shared" ca="1" si="162"/>
        <v>#N/A</v>
      </c>
      <c r="AG804" s="91" t="e">
        <f t="shared" ca="1" si="162"/>
        <v>#N/A</v>
      </c>
      <c r="AH804" s="91" t="e">
        <f t="shared" ca="1" si="163"/>
        <v>#N/A</v>
      </c>
      <c r="AI804" s="93" t="e">
        <f t="shared" ca="1" si="164"/>
        <v>#N/A</v>
      </c>
      <c r="AJ804" s="91" t="e">
        <f t="shared" ca="1" si="153"/>
        <v>#N/A</v>
      </c>
      <c r="AK804" s="91" t="e">
        <f t="shared" ca="1" si="152"/>
        <v>#N/A</v>
      </c>
    </row>
    <row r="805" spans="1:37" ht="25.5" customHeight="1" x14ac:dyDescent="0.25">
      <c r="A805" s="51">
        <f>'OSNOVNA PLAČA'!A799</f>
        <v>790</v>
      </c>
      <c r="B805" s="159" t="str">
        <f>IF(LEN('OSNOVNA PLAČA'!B799)&gt;0,'OSNOVNA PLAČA'!B799,"")</f>
        <v>A790</v>
      </c>
      <c r="C805" s="52">
        <f>IF(LEN(B805)&gt;0,'OSNOVNA PLAČA'!C799,"")</f>
        <v>0</v>
      </c>
      <c r="D805" s="54">
        <f>IF(LEN(B805)&gt;0,'OSNOVNA PLAČA'!D799,"")</f>
        <v>0</v>
      </c>
      <c r="E805" s="175">
        <f>IF(LEN(B805)&gt;0,SUM('OBRAČUNANA OSNOVNA PLAČA'!E799:J799),"")</f>
        <v>0</v>
      </c>
      <c r="F805" s="55"/>
      <c r="G805" s="55"/>
      <c r="H805" s="55"/>
      <c r="I805" s="55"/>
      <c r="J805" s="55"/>
      <c r="K805" s="176">
        <f t="shared" si="154"/>
        <v>0</v>
      </c>
      <c r="L805" s="120">
        <f t="shared" si="155"/>
        <v>0</v>
      </c>
      <c r="M805" s="120">
        <f t="shared" si="156"/>
        <v>0</v>
      </c>
      <c r="N805" s="120">
        <f t="shared" si="157"/>
        <v>0</v>
      </c>
      <c r="O805" s="120">
        <f t="shared" si="158"/>
        <v>0</v>
      </c>
      <c r="P805" s="177">
        <f t="shared" si="159"/>
        <v>0</v>
      </c>
      <c r="Q805" s="177">
        <f>IF(LEN(B805)&gt;0,2*'OSNOVNA PLAČA'!E799,"")</f>
        <v>0</v>
      </c>
      <c r="R805" s="178"/>
      <c r="AA805" s="157">
        <f>ROW()</f>
        <v>805</v>
      </c>
      <c r="AB805" s="91" t="e">
        <f t="shared" ca="1" si="117"/>
        <v>#N/A</v>
      </c>
      <c r="AC805" s="91" t="e">
        <f t="shared" ca="1" si="118"/>
        <v>#N/A</v>
      </c>
      <c r="AD805" s="92" t="e">
        <f t="shared" ca="1" si="160"/>
        <v>#N/A</v>
      </c>
      <c r="AE805" s="91" t="e">
        <f t="shared" ca="1" si="161"/>
        <v>#N/A</v>
      </c>
      <c r="AF805" s="92" t="e">
        <f t="shared" ca="1" si="162"/>
        <v>#N/A</v>
      </c>
      <c r="AG805" s="91" t="e">
        <f t="shared" ca="1" si="162"/>
        <v>#N/A</v>
      </c>
      <c r="AH805" s="91" t="e">
        <f t="shared" ca="1" si="163"/>
        <v>#N/A</v>
      </c>
      <c r="AI805" s="93" t="e">
        <f t="shared" ca="1" si="164"/>
        <v>#N/A</v>
      </c>
      <c r="AJ805" s="91" t="e">
        <f t="shared" ca="1" si="153"/>
        <v>#N/A</v>
      </c>
      <c r="AK805" s="91" t="e">
        <f t="shared" ca="1" si="152"/>
        <v>#N/A</v>
      </c>
    </row>
    <row r="806" spans="1:37" ht="25.5" customHeight="1" x14ac:dyDescent="0.25">
      <c r="A806" s="51">
        <f>'OSNOVNA PLAČA'!A800</f>
        <v>791</v>
      </c>
      <c r="B806" s="159" t="str">
        <f>IF(LEN('OSNOVNA PLAČA'!B800)&gt;0,'OSNOVNA PLAČA'!B800,"")</f>
        <v>A791</v>
      </c>
      <c r="C806" s="52">
        <f>IF(LEN(B806)&gt;0,'OSNOVNA PLAČA'!C800,"")</f>
        <v>0</v>
      </c>
      <c r="D806" s="54">
        <f>IF(LEN(B806)&gt;0,'OSNOVNA PLAČA'!D800,"")</f>
        <v>0</v>
      </c>
      <c r="E806" s="175">
        <f>IF(LEN(B806)&gt;0,SUM('OBRAČUNANA OSNOVNA PLAČA'!E800:J800),"")</f>
        <v>0</v>
      </c>
      <c r="F806" s="55"/>
      <c r="G806" s="55"/>
      <c r="H806" s="55"/>
      <c r="I806" s="55"/>
      <c r="J806" s="55"/>
      <c r="K806" s="176">
        <f t="shared" si="154"/>
        <v>0</v>
      </c>
      <c r="L806" s="120">
        <f t="shared" si="155"/>
        <v>0</v>
      </c>
      <c r="M806" s="120">
        <f t="shared" si="156"/>
        <v>0</v>
      </c>
      <c r="N806" s="120">
        <f t="shared" si="157"/>
        <v>0</v>
      </c>
      <c r="O806" s="120">
        <f t="shared" si="158"/>
        <v>0</v>
      </c>
      <c r="P806" s="177">
        <f t="shared" si="159"/>
        <v>0</v>
      </c>
      <c r="Q806" s="177">
        <f>IF(LEN(B806)&gt;0,2*'OSNOVNA PLAČA'!E800,"")</f>
        <v>0</v>
      </c>
      <c r="R806" s="178"/>
      <c r="AA806" s="157">
        <f>ROW()</f>
        <v>806</v>
      </c>
      <c r="AB806" s="91" t="e">
        <f t="shared" ca="1" si="117"/>
        <v>#N/A</v>
      </c>
      <c r="AC806" s="91" t="e">
        <f t="shared" ca="1" si="118"/>
        <v>#N/A</v>
      </c>
      <c r="AD806" s="92" t="e">
        <f t="shared" ca="1" si="160"/>
        <v>#N/A</v>
      </c>
      <c r="AE806" s="91" t="e">
        <f t="shared" ca="1" si="161"/>
        <v>#N/A</v>
      </c>
      <c r="AF806" s="92" t="e">
        <f t="shared" ca="1" si="162"/>
        <v>#N/A</v>
      </c>
      <c r="AG806" s="91" t="e">
        <f t="shared" ca="1" si="162"/>
        <v>#N/A</v>
      </c>
      <c r="AH806" s="91" t="e">
        <f t="shared" ca="1" si="163"/>
        <v>#N/A</v>
      </c>
      <c r="AI806" s="93" t="e">
        <f t="shared" ca="1" si="164"/>
        <v>#N/A</v>
      </c>
      <c r="AJ806" s="91" t="e">
        <f t="shared" ca="1" si="153"/>
        <v>#N/A</v>
      </c>
      <c r="AK806" s="91" t="e">
        <f t="shared" ca="1" si="152"/>
        <v>#N/A</v>
      </c>
    </row>
    <row r="807" spans="1:37" ht="25.5" customHeight="1" x14ac:dyDescent="0.25">
      <c r="A807" s="51">
        <f>'OSNOVNA PLAČA'!A801</f>
        <v>792</v>
      </c>
      <c r="B807" s="159" t="str">
        <f>IF(LEN('OSNOVNA PLAČA'!B801)&gt;0,'OSNOVNA PLAČA'!B801,"")</f>
        <v>A792</v>
      </c>
      <c r="C807" s="52">
        <f>IF(LEN(B807)&gt;0,'OSNOVNA PLAČA'!C801,"")</f>
        <v>0</v>
      </c>
      <c r="D807" s="54">
        <f>IF(LEN(B807)&gt;0,'OSNOVNA PLAČA'!D801,"")</f>
        <v>0</v>
      </c>
      <c r="E807" s="175">
        <f>IF(LEN(B807)&gt;0,SUM('OBRAČUNANA OSNOVNA PLAČA'!E801:J801),"")</f>
        <v>0</v>
      </c>
      <c r="F807" s="55"/>
      <c r="G807" s="55"/>
      <c r="H807" s="55"/>
      <c r="I807" s="55"/>
      <c r="J807" s="55"/>
      <c r="K807" s="176">
        <f t="shared" si="154"/>
        <v>0</v>
      </c>
      <c r="L807" s="120">
        <f t="shared" si="155"/>
        <v>0</v>
      </c>
      <c r="M807" s="120">
        <f t="shared" si="156"/>
        <v>0</v>
      </c>
      <c r="N807" s="120">
        <f t="shared" si="157"/>
        <v>0</v>
      </c>
      <c r="O807" s="120">
        <f t="shared" si="158"/>
        <v>0</v>
      </c>
      <c r="P807" s="177">
        <f t="shared" si="159"/>
        <v>0</v>
      </c>
      <c r="Q807" s="177">
        <f>IF(LEN(B807)&gt;0,2*'OSNOVNA PLAČA'!E801,"")</f>
        <v>0</v>
      </c>
      <c r="R807" s="178"/>
      <c r="AA807" s="157">
        <f>ROW()</f>
        <v>807</v>
      </c>
      <c r="AB807" s="91" t="e">
        <f t="shared" ref="AB807:AB870" ca="1" si="165">IF($AN$3=1,0,INDIRECT( "'" &amp; $AN$2 &amp; "'!P" &amp; TEXT($AA807,0)))</f>
        <v>#N/A</v>
      </c>
      <c r="AC807" s="91" t="e">
        <f t="shared" ca="1" si="118"/>
        <v>#N/A</v>
      </c>
      <c r="AD807" s="92" t="e">
        <f t="shared" ca="1" si="160"/>
        <v>#N/A</v>
      </c>
      <c r="AE807" s="91" t="e">
        <f t="shared" ca="1" si="161"/>
        <v>#N/A</v>
      </c>
      <c r="AF807" s="92" t="e">
        <f t="shared" ca="1" si="162"/>
        <v>#N/A</v>
      </c>
      <c r="AG807" s="91" t="e">
        <f t="shared" ca="1" si="162"/>
        <v>#N/A</v>
      </c>
      <c r="AH807" s="91" t="e">
        <f t="shared" ca="1" si="163"/>
        <v>#N/A</v>
      </c>
      <c r="AI807" s="93" t="e">
        <f t="shared" ca="1" si="164"/>
        <v>#N/A</v>
      </c>
      <c r="AJ807" s="91" t="e">
        <f t="shared" ca="1" si="153"/>
        <v>#N/A</v>
      </c>
      <c r="AK807" s="91" t="e">
        <f t="shared" ca="1" si="152"/>
        <v>#N/A</v>
      </c>
    </row>
    <row r="808" spans="1:37" ht="25.5" customHeight="1" x14ac:dyDescent="0.25">
      <c r="A808" s="51">
        <f>'OSNOVNA PLAČA'!A802</f>
        <v>793</v>
      </c>
      <c r="B808" s="159" t="str">
        <f>IF(LEN('OSNOVNA PLAČA'!B802)&gt;0,'OSNOVNA PLAČA'!B802,"")</f>
        <v>A793</v>
      </c>
      <c r="C808" s="52">
        <f>IF(LEN(B808)&gt;0,'OSNOVNA PLAČA'!C802,"")</f>
        <v>0</v>
      </c>
      <c r="D808" s="54">
        <f>IF(LEN(B808)&gt;0,'OSNOVNA PLAČA'!D802,"")</f>
        <v>0</v>
      </c>
      <c r="E808" s="175">
        <f>IF(LEN(B808)&gt;0,SUM('OBRAČUNANA OSNOVNA PLAČA'!E802:J802),"")</f>
        <v>0</v>
      </c>
      <c r="F808" s="55"/>
      <c r="G808" s="55"/>
      <c r="H808" s="55"/>
      <c r="I808" s="55"/>
      <c r="J808" s="55"/>
      <c r="K808" s="176">
        <f t="shared" si="154"/>
        <v>0</v>
      </c>
      <c r="L808" s="120">
        <f t="shared" si="155"/>
        <v>0</v>
      </c>
      <c r="M808" s="120">
        <f t="shared" si="156"/>
        <v>0</v>
      </c>
      <c r="N808" s="120">
        <f t="shared" si="157"/>
        <v>0</v>
      </c>
      <c r="O808" s="120">
        <f t="shared" si="158"/>
        <v>0</v>
      </c>
      <c r="P808" s="177">
        <f t="shared" si="159"/>
        <v>0</v>
      </c>
      <c r="Q808" s="177">
        <f>IF(LEN(B808)&gt;0,2*'OSNOVNA PLAČA'!E802,"")</f>
        <v>0</v>
      </c>
      <c r="R808" s="178"/>
      <c r="AA808" s="157">
        <f>ROW()</f>
        <v>808</v>
      </c>
      <c r="AB808" s="91" t="e">
        <f t="shared" ca="1" si="165"/>
        <v>#N/A</v>
      </c>
      <c r="AC808" s="91" t="e">
        <f t="shared" ca="1" si="118"/>
        <v>#N/A</v>
      </c>
      <c r="AD808" s="92" t="e">
        <f t="shared" ca="1" si="160"/>
        <v>#N/A</v>
      </c>
      <c r="AE808" s="91" t="e">
        <f t="shared" ca="1" si="161"/>
        <v>#N/A</v>
      </c>
      <c r="AF808" s="92" t="e">
        <f t="shared" ca="1" si="162"/>
        <v>#N/A</v>
      </c>
      <c r="AG808" s="91" t="e">
        <f t="shared" ca="1" si="162"/>
        <v>#N/A</v>
      </c>
      <c r="AH808" s="91" t="e">
        <f t="shared" ca="1" si="163"/>
        <v>#N/A</v>
      </c>
      <c r="AI808" s="93" t="e">
        <f t="shared" ca="1" si="164"/>
        <v>#N/A</v>
      </c>
      <c r="AJ808" s="91" t="e">
        <f t="shared" ca="1" si="153"/>
        <v>#N/A</v>
      </c>
      <c r="AK808" s="91" t="e">
        <f t="shared" ca="1" si="152"/>
        <v>#N/A</v>
      </c>
    </row>
    <row r="809" spans="1:37" ht="25.5" customHeight="1" x14ac:dyDescent="0.25">
      <c r="A809" s="51">
        <f>'OSNOVNA PLAČA'!A803</f>
        <v>794</v>
      </c>
      <c r="B809" s="159" t="str">
        <f>IF(LEN('OSNOVNA PLAČA'!B803)&gt;0,'OSNOVNA PLAČA'!B803,"")</f>
        <v>A794</v>
      </c>
      <c r="C809" s="52">
        <f>IF(LEN(B809)&gt;0,'OSNOVNA PLAČA'!C803,"")</f>
        <v>0</v>
      </c>
      <c r="D809" s="54">
        <f>IF(LEN(B809)&gt;0,'OSNOVNA PLAČA'!D803,"")</f>
        <v>0</v>
      </c>
      <c r="E809" s="175">
        <f>IF(LEN(B809)&gt;0,SUM('OBRAČUNANA OSNOVNA PLAČA'!E803:J803),"")</f>
        <v>0</v>
      </c>
      <c r="F809" s="55"/>
      <c r="G809" s="55"/>
      <c r="H809" s="55"/>
      <c r="I809" s="55"/>
      <c r="J809" s="55"/>
      <c r="K809" s="176">
        <f t="shared" si="154"/>
        <v>0</v>
      </c>
      <c r="L809" s="120">
        <f t="shared" si="155"/>
        <v>0</v>
      </c>
      <c r="M809" s="120">
        <f t="shared" si="156"/>
        <v>0</v>
      </c>
      <c r="N809" s="120">
        <f t="shared" si="157"/>
        <v>0</v>
      </c>
      <c r="O809" s="120">
        <f t="shared" si="158"/>
        <v>0</v>
      </c>
      <c r="P809" s="177">
        <f t="shared" si="159"/>
        <v>0</v>
      </c>
      <c r="Q809" s="177">
        <f>IF(LEN(B809)&gt;0,2*'OSNOVNA PLAČA'!E803,"")</f>
        <v>0</v>
      </c>
      <c r="R809" s="178"/>
      <c r="AA809" s="157">
        <f>ROW()</f>
        <v>809</v>
      </c>
      <c r="AB809" s="91" t="e">
        <f t="shared" ca="1" si="165"/>
        <v>#N/A</v>
      </c>
      <c r="AC809" s="91" t="e">
        <f t="shared" ca="1" si="118"/>
        <v>#N/A</v>
      </c>
      <c r="AD809" s="92" t="e">
        <f t="shared" ca="1" si="160"/>
        <v>#N/A</v>
      </c>
      <c r="AE809" s="91" t="e">
        <f t="shared" ca="1" si="161"/>
        <v>#N/A</v>
      </c>
      <c r="AF809" s="92" t="e">
        <f t="shared" ca="1" si="162"/>
        <v>#N/A</v>
      </c>
      <c r="AG809" s="91" t="e">
        <f t="shared" ca="1" si="162"/>
        <v>#N/A</v>
      </c>
      <c r="AH809" s="91" t="e">
        <f t="shared" ca="1" si="163"/>
        <v>#N/A</v>
      </c>
      <c r="AI809" s="93" t="e">
        <f t="shared" ca="1" si="164"/>
        <v>#N/A</v>
      </c>
      <c r="AJ809" s="91" t="e">
        <f t="shared" ca="1" si="153"/>
        <v>#N/A</v>
      </c>
      <c r="AK809" s="91" t="e">
        <f t="shared" ca="1" si="152"/>
        <v>#N/A</v>
      </c>
    </row>
    <row r="810" spans="1:37" ht="25.5" customHeight="1" x14ac:dyDescent="0.25">
      <c r="A810" s="51">
        <f>'OSNOVNA PLAČA'!A804</f>
        <v>795</v>
      </c>
      <c r="B810" s="159" t="str">
        <f>IF(LEN('OSNOVNA PLAČA'!B804)&gt;0,'OSNOVNA PLAČA'!B804,"")</f>
        <v>A795</v>
      </c>
      <c r="C810" s="52">
        <f>IF(LEN(B810)&gt;0,'OSNOVNA PLAČA'!C804,"")</f>
        <v>0</v>
      </c>
      <c r="D810" s="54">
        <f>IF(LEN(B810)&gt;0,'OSNOVNA PLAČA'!D804,"")</f>
        <v>0</v>
      </c>
      <c r="E810" s="175">
        <f>IF(LEN(B810)&gt;0,SUM('OBRAČUNANA OSNOVNA PLAČA'!E804:J804),"")</f>
        <v>0</v>
      </c>
      <c r="F810" s="55"/>
      <c r="G810" s="55"/>
      <c r="H810" s="55"/>
      <c r="I810" s="55"/>
      <c r="J810" s="55"/>
      <c r="K810" s="176">
        <f t="shared" si="154"/>
        <v>0</v>
      </c>
      <c r="L810" s="120">
        <f t="shared" si="155"/>
        <v>0</v>
      </c>
      <c r="M810" s="120">
        <f t="shared" si="156"/>
        <v>0</v>
      </c>
      <c r="N810" s="120">
        <f t="shared" si="157"/>
        <v>0</v>
      </c>
      <c r="O810" s="120">
        <f t="shared" si="158"/>
        <v>0</v>
      </c>
      <c r="P810" s="177">
        <f t="shared" si="159"/>
        <v>0</v>
      </c>
      <c r="Q810" s="177">
        <f>IF(LEN(B810)&gt;0,2*'OSNOVNA PLAČA'!E804,"")</f>
        <v>0</v>
      </c>
      <c r="R810" s="178"/>
      <c r="AA810" s="157">
        <f>ROW()</f>
        <v>810</v>
      </c>
      <c r="AB810" s="91" t="e">
        <f t="shared" ca="1" si="165"/>
        <v>#N/A</v>
      </c>
      <c r="AC810" s="91" t="e">
        <f t="shared" ca="1" si="118"/>
        <v>#N/A</v>
      </c>
      <c r="AD810" s="92" t="e">
        <f t="shared" ca="1" si="160"/>
        <v>#N/A</v>
      </c>
      <c r="AE810" s="91" t="e">
        <f t="shared" ca="1" si="161"/>
        <v>#N/A</v>
      </c>
      <c r="AF810" s="92" t="e">
        <f t="shared" ca="1" si="162"/>
        <v>#N/A</v>
      </c>
      <c r="AG810" s="91" t="e">
        <f t="shared" ca="1" si="162"/>
        <v>#N/A</v>
      </c>
      <c r="AH810" s="91" t="e">
        <f t="shared" ca="1" si="163"/>
        <v>#N/A</v>
      </c>
      <c r="AI810" s="93" t="e">
        <f t="shared" ca="1" si="164"/>
        <v>#N/A</v>
      </c>
      <c r="AJ810" s="91" t="e">
        <f t="shared" ca="1" si="153"/>
        <v>#N/A</v>
      </c>
      <c r="AK810" s="91" t="e">
        <f t="shared" ca="1" si="152"/>
        <v>#N/A</v>
      </c>
    </row>
    <row r="811" spans="1:37" ht="25.5" customHeight="1" x14ac:dyDescent="0.25">
      <c r="A811" s="51">
        <f>'OSNOVNA PLAČA'!A805</f>
        <v>796</v>
      </c>
      <c r="B811" s="159" t="str">
        <f>IF(LEN('OSNOVNA PLAČA'!B805)&gt;0,'OSNOVNA PLAČA'!B805,"")</f>
        <v>A796</v>
      </c>
      <c r="C811" s="52">
        <f>IF(LEN(B811)&gt;0,'OSNOVNA PLAČA'!C805,"")</f>
        <v>0</v>
      </c>
      <c r="D811" s="54">
        <f>IF(LEN(B811)&gt;0,'OSNOVNA PLAČA'!D805,"")</f>
        <v>0</v>
      </c>
      <c r="E811" s="175">
        <f>IF(LEN(B811)&gt;0,SUM('OBRAČUNANA OSNOVNA PLAČA'!E805:J805),"")</f>
        <v>0</v>
      </c>
      <c r="F811" s="55"/>
      <c r="G811" s="55"/>
      <c r="H811" s="55"/>
      <c r="I811" s="55"/>
      <c r="J811" s="55"/>
      <c r="K811" s="176">
        <f t="shared" si="154"/>
        <v>0</v>
      </c>
      <c r="L811" s="120">
        <f t="shared" si="155"/>
        <v>0</v>
      </c>
      <c r="M811" s="120">
        <f t="shared" si="156"/>
        <v>0</v>
      </c>
      <c r="N811" s="120">
        <f t="shared" si="157"/>
        <v>0</v>
      </c>
      <c r="O811" s="120">
        <f t="shared" si="158"/>
        <v>0</v>
      </c>
      <c r="P811" s="177">
        <f t="shared" si="159"/>
        <v>0</v>
      </c>
      <c r="Q811" s="177">
        <f>IF(LEN(B811)&gt;0,2*'OSNOVNA PLAČA'!E805,"")</f>
        <v>0</v>
      </c>
      <c r="R811" s="178"/>
      <c r="AA811" s="157">
        <f>ROW()</f>
        <v>811</v>
      </c>
      <c r="AB811" s="91" t="e">
        <f t="shared" ca="1" si="165"/>
        <v>#N/A</v>
      </c>
      <c r="AC811" s="91" t="e">
        <f t="shared" ca="1" si="118"/>
        <v>#N/A</v>
      </c>
      <c r="AD811" s="92" t="e">
        <f t="shared" ca="1" si="160"/>
        <v>#N/A</v>
      </c>
      <c r="AE811" s="91" t="e">
        <f t="shared" ca="1" si="161"/>
        <v>#N/A</v>
      </c>
      <c r="AF811" s="92" t="e">
        <f t="shared" ca="1" si="162"/>
        <v>#N/A</v>
      </c>
      <c r="AG811" s="91" t="e">
        <f t="shared" ca="1" si="162"/>
        <v>#N/A</v>
      </c>
      <c r="AH811" s="91" t="e">
        <f t="shared" ca="1" si="163"/>
        <v>#N/A</v>
      </c>
      <c r="AI811" s="93" t="e">
        <f t="shared" ca="1" si="164"/>
        <v>#N/A</v>
      </c>
      <c r="AJ811" s="91" t="e">
        <f t="shared" ca="1" si="153"/>
        <v>#N/A</v>
      </c>
      <c r="AK811" s="91" t="e">
        <f t="shared" ca="1" si="152"/>
        <v>#N/A</v>
      </c>
    </row>
    <row r="812" spans="1:37" ht="25.5" customHeight="1" x14ac:dyDescent="0.25">
      <c r="A812" s="51">
        <f>'OSNOVNA PLAČA'!A806</f>
        <v>797</v>
      </c>
      <c r="B812" s="159" t="str">
        <f>IF(LEN('OSNOVNA PLAČA'!B806)&gt;0,'OSNOVNA PLAČA'!B806,"")</f>
        <v>A797</v>
      </c>
      <c r="C812" s="52">
        <f>IF(LEN(B812)&gt;0,'OSNOVNA PLAČA'!C806,"")</f>
        <v>0</v>
      </c>
      <c r="D812" s="54">
        <f>IF(LEN(B812)&gt;0,'OSNOVNA PLAČA'!D806,"")</f>
        <v>0</v>
      </c>
      <c r="E812" s="175">
        <f>IF(LEN(B812)&gt;0,SUM('OBRAČUNANA OSNOVNA PLAČA'!E806:J806),"")</f>
        <v>0</v>
      </c>
      <c r="F812" s="55"/>
      <c r="G812" s="55"/>
      <c r="H812" s="55"/>
      <c r="I812" s="55"/>
      <c r="J812" s="55"/>
      <c r="K812" s="176">
        <f t="shared" si="154"/>
        <v>0</v>
      </c>
      <c r="L812" s="120">
        <f t="shared" si="155"/>
        <v>0</v>
      </c>
      <c r="M812" s="120">
        <f t="shared" si="156"/>
        <v>0</v>
      </c>
      <c r="N812" s="120">
        <f t="shared" si="157"/>
        <v>0</v>
      </c>
      <c r="O812" s="120">
        <f t="shared" si="158"/>
        <v>0</v>
      </c>
      <c r="P812" s="177">
        <f t="shared" si="159"/>
        <v>0</v>
      </c>
      <c r="Q812" s="177">
        <f>IF(LEN(B812)&gt;0,2*'OSNOVNA PLAČA'!E806,"")</f>
        <v>0</v>
      </c>
      <c r="R812" s="178"/>
      <c r="AA812" s="157">
        <f>ROW()</f>
        <v>812</v>
      </c>
      <c r="AB812" s="91" t="e">
        <f t="shared" ca="1" si="165"/>
        <v>#N/A</v>
      </c>
      <c r="AC812" s="91" t="e">
        <f t="shared" ca="1" si="118"/>
        <v>#N/A</v>
      </c>
      <c r="AD812" s="92" t="e">
        <f t="shared" ca="1" si="160"/>
        <v>#N/A</v>
      </c>
      <c r="AE812" s="91" t="e">
        <f t="shared" ca="1" si="161"/>
        <v>#N/A</v>
      </c>
      <c r="AF812" s="92" t="e">
        <f t="shared" ca="1" si="162"/>
        <v>#N/A</v>
      </c>
      <c r="AG812" s="91" t="e">
        <f t="shared" ca="1" si="162"/>
        <v>#N/A</v>
      </c>
      <c r="AH812" s="91" t="e">
        <f t="shared" ca="1" si="163"/>
        <v>#N/A</v>
      </c>
      <c r="AI812" s="93" t="e">
        <f t="shared" ca="1" si="164"/>
        <v>#N/A</v>
      </c>
      <c r="AJ812" s="91" t="e">
        <f t="shared" ca="1" si="153"/>
        <v>#N/A</v>
      </c>
      <c r="AK812" s="91" t="e">
        <f t="shared" ca="1" si="152"/>
        <v>#N/A</v>
      </c>
    </row>
    <row r="813" spans="1:37" ht="25.5" customHeight="1" x14ac:dyDescent="0.25">
      <c r="A813" s="51">
        <f>'OSNOVNA PLAČA'!A807</f>
        <v>798</v>
      </c>
      <c r="B813" s="159" t="str">
        <f>IF(LEN('OSNOVNA PLAČA'!B807)&gt;0,'OSNOVNA PLAČA'!B807,"")</f>
        <v>A798</v>
      </c>
      <c r="C813" s="52">
        <f>IF(LEN(B813)&gt;0,'OSNOVNA PLAČA'!C807,"")</f>
        <v>0</v>
      </c>
      <c r="D813" s="54">
        <f>IF(LEN(B813)&gt;0,'OSNOVNA PLAČA'!D807,"")</f>
        <v>0</v>
      </c>
      <c r="E813" s="175">
        <f>IF(LEN(B813)&gt;0,SUM('OBRAČUNANA OSNOVNA PLAČA'!E807:J807),"")</f>
        <v>0</v>
      </c>
      <c r="F813" s="55"/>
      <c r="G813" s="55"/>
      <c r="H813" s="55"/>
      <c r="I813" s="55"/>
      <c r="J813" s="55"/>
      <c r="K813" s="176">
        <f t="shared" si="154"/>
        <v>0</v>
      </c>
      <c r="L813" s="120">
        <f t="shared" si="155"/>
        <v>0</v>
      </c>
      <c r="M813" s="120">
        <f t="shared" si="156"/>
        <v>0</v>
      </c>
      <c r="N813" s="120">
        <f t="shared" si="157"/>
        <v>0</v>
      </c>
      <c r="O813" s="120">
        <f t="shared" si="158"/>
        <v>0</v>
      </c>
      <c r="P813" s="177">
        <f t="shared" si="159"/>
        <v>0</v>
      </c>
      <c r="Q813" s="177">
        <f>IF(LEN(B813)&gt;0,2*'OSNOVNA PLAČA'!E807,"")</f>
        <v>0</v>
      </c>
      <c r="R813" s="178"/>
      <c r="AA813" s="157">
        <f>ROW()</f>
        <v>813</v>
      </c>
      <c r="AB813" s="91" t="e">
        <f t="shared" ca="1" si="165"/>
        <v>#N/A</v>
      </c>
      <c r="AC813" s="91" t="e">
        <f t="shared" ca="1" si="118"/>
        <v>#N/A</v>
      </c>
      <c r="AD813" s="92" t="e">
        <f t="shared" ca="1" si="160"/>
        <v>#N/A</v>
      </c>
      <c r="AE813" s="91" t="e">
        <f t="shared" ca="1" si="161"/>
        <v>#N/A</v>
      </c>
      <c r="AF813" s="92" t="e">
        <f t="shared" ca="1" si="162"/>
        <v>#N/A</v>
      </c>
      <c r="AG813" s="91" t="e">
        <f t="shared" ca="1" si="162"/>
        <v>#N/A</v>
      </c>
      <c r="AH813" s="91" t="e">
        <f t="shared" ca="1" si="163"/>
        <v>#N/A</v>
      </c>
      <c r="AI813" s="93" t="e">
        <f t="shared" ca="1" si="164"/>
        <v>#N/A</v>
      </c>
      <c r="AJ813" s="91" t="e">
        <f t="shared" ca="1" si="153"/>
        <v>#N/A</v>
      </c>
      <c r="AK813" s="91" t="e">
        <f t="shared" ca="1" si="152"/>
        <v>#N/A</v>
      </c>
    </row>
    <row r="814" spans="1:37" ht="25.5" customHeight="1" x14ac:dyDescent="0.25">
      <c r="A814" s="51">
        <f>'OSNOVNA PLAČA'!A808</f>
        <v>799</v>
      </c>
      <c r="B814" s="159" t="str">
        <f>IF(LEN('OSNOVNA PLAČA'!B808)&gt;0,'OSNOVNA PLAČA'!B808,"")</f>
        <v>A799</v>
      </c>
      <c r="C814" s="52">
        <f>IF(LEN(B814)&gt;0,'OSNOVNA PLAČA'!C808,"")</f>
        <v>0</v>
      </c>
      <c r="D814" s="54">
        <f>IF(LEN(B814)&gt;0,'OSNOVNA PLAČA'!D808,"")</f>
        <v>0</v>
      </c>
      <c r="E814" s="175">
        <f>IF(LEN(B814)&gt;0,SUM('OBRAČUNANA OSNOVNA PLAČA'!E808:J808),"")</f>
        <v>0</v>
      </c>
      <c r="F814" s="55"/>
      <c r="G814" s="55"/>
      <c r="H814" s="55"/>
      <c r="I814" s="55"/>
      <c r="J814" s="55"/>
      <c r="K814" s="176">
        <f t="shared" si="154"/>
        <v>0</v>
      </c>
      <c r="L814" s="120">
        <f t="shared" si="155"/>
        <v>0</v>
      </c>
      <c r="M814" s="120">
        <f t="shared" si="156"/>
        <v>0</v>
      </c>
      <c r="N814" s="120">
        <f t="shared" si="157"/>
        <v>0</v>
      </c>
      <c r="O814" s="120">
        <f t="shared" si="158"/>
        <v>0</v>
      </c>
      <c r="P814" s="177">
        <f t="shared" si="159"/>
        <v>0</v>
      </c>
      <c r="Q814" s="177">
        <f>IF(LEN(B814)&gt;0,2*'OSNOVNA PLAČA'!E808,"")</f>
        <v>0</v>
      </c>
      <c r="R814" s="178"/>
      <c r="AA814" s="157">
        <f>ROW()</f>
        <v>814</v>
      </c>
      <c r="AB814" s="91" t="e">
        <f t="shared" ca="1" si="165"/>
        <v>#N/A</v>
      </c>
      <c r="AC814" s="91" t="e">
        <f t="shared" ca="1" si="118"/>
        <v>#N/A</v>
      </c>
      <c r="AD814" s="92" t="e">
        <f t="shared" ca="1" si="160"/>
        <v>#N/A</v>
      </c>
      <c r="AE814" s="91" t="e">
        <f t="shared" ca="1" si="161"/>
        <v>#N/A</v>
      </c>
      <c r="AF814" s="92" t="e">
        <f t="shared" ca="1" si="162"/>
        <v>#N/A</v>
      </c>
      <c r="AG814" s="91" t="e">
        <f t="shared" ca="1" si="162"/>
        <v>#N/A</v>
      </c>
      <c r="AH814" s="91" t="e">
        <f t="shared" ca="1" si="163"/>
        <v>#N/A</v>
      </c>
      <c r="AI814" s="93" t="e">
        <f t="shared" ca="1" si="164"/>
        <v>#N/A</v>
      </c>
      <c r="AJ814" s="91" t="e">
        <f t="shared" ca="1" si="153"/>
        <v>#N/A</v>
      </c>
      <c r="AK814" s="91" t="e">
        <f t="shared" ca="1" si="152"/>
        <v>#N/A</v>
      </c>
    </row>
    <row r="815" spans="1:37" ht="25.5" customHeight="1" x14ac:dyDescent="0.25">
      <c r="A815" s="51">
        <f>'OSNOVNA PLAČA'!A809</f>
        <v>800</v>
      </c>
      <c r="B815" s="159" t="str">
        <f>IF(LEN('OSNOVNA PLAČA'!B809)&gt;0,'OSNOVNA PLAČA'!B809,"")</f>
        <v>A800</v>
      </c>
      <c r="C815" s="52">
        <f>IF(LEN(B815)&gt;0,'OSNOVNA PLAČA'!C809,"")</f>
        <v>0</v>
      </c>
      <c r="D815" s="54">
        <f>IF(LEN(B815)&gt;0,'OSNOVNA PLAČA'!D809,"")</f>
        <v>0</v>
      </c>
      <c r="E815" s="175">
        <f>IF(LEN(B815)&gt;0,SUM('OBRAČUNANA OSNOVNA PLAČA'!E809:J809),"")</f>
        <v>0</v>
      </c>
      <c r="F815" s="55"/>
      <c r="G815" s="55"/>
      <c r="H815" s="55"/>
      <c r="I815" s="55"/>
      <c r="J815" s="55"/>
      <c r="K815" s="176">
        <f t="shared" si="154"/>
        <v>0</v>
      </c>
      <c r="L815" s="120">
        <f t="shared" si="155"/>
        <v>0</v>
      </c>
      <c r="M815" s="120">
        <f t="shared" si="156"/>
        <v>0</v>
      </c>
      <c r="N815" s="120">
        <f t="shared" si="157"/>
        <v>0</v>
      </c>
      <c r="O815" s="120">
        <f t="shared" si="158"/>
        <v>0</v>
      </c>
      <c r="P815" s="177">
        <f t="shared" si="159"/>
        <v>0</v>
      </c>
      <c r="Q815" s="177">
        <f>IF(LEN(B815)&gt;0,2*'OSNOVNA PLAČA'!E809,"")</f>
        <v>0</v>
      </c>
      <c r="R815" s="178"/>
      <c r="AA815" s="157">
        <f>ROW()</f>
        <v>815</v>
      </c>
      <c r="AB815" s="91" t="e">
        <f t="shared" ca="1" si="165"/>
        <v>#N/A</v>
      </c>
      <c r="AC815" s="91" t="e">
        <f t="shared" ca="1" si="118"/>
        <v>#N/A</v>
      </c>
      <c r="AD815" s="92" t="e">
        <f t="shared" ca="1" si="160"/>
        <v>#N/A</v>
      </c>
      <c r="AE815" s="91" t="e">
        <f t="shared" ca="1" si="161"/>
        <v>#N/A</v>
      </c>
      <c r="AF815" s="92" t="e">
        <f t="shared" ca="1" si="162"/>
        <v>#N/A</v>
      </c>
      <c r="AG815" s="91" t="e">
        <f t="shared" ca="1" si="162"/>
        <v>#N/A</v>
      </c>
      <c r="AH815" s="91" t="e">
        <f t="shared" ca="1" si="163"/>
        <v>#N/A</v>
      </c>
      <c r="AI815" s="93" t="e">
        <f t="shared" ca="1" si="164"/>
        <v>#N/A</v>
      </c>
      <c r="AJ815" s="91" t="e">
        <f t="shared" ca="1" si="153"/>
        <v>#N/A</v>
      </c>
      <c r="AK815" s="91" t="e">
        <f t="shared" ca="1" si="152"/>
        <v>#N/A</v>
      </c>
    </row>
    <row r="816" spans="1:37" ht="25.5" customHeight="1" x14ac:dyDescent="0.25">
      <c r="A816" s="51">
        <f>'OSNOVNA PLAČA'!A810</f>
        <v>801</v>
      </c>
      <c r="B816" s="159" t="str">
        <f>IF(LEN('OSNOVNA PLAČA'!B810)&gt;0,'OSNOVNA PLAČA'!B810,"")</f>
        <v>A801</v>
      </c>
      <c r="C816" s="52">
        <f>IF(LEN(B816)&gt;0,'OSNOVNA PLAČA'!C810,"")</f>
        <v>0</v>
      </c>
      <c r="D816" s="54">
        <f>IF(LEN(B816)&gt;0,'OSNOVNA PLAČA'!D810,"")</f>
        <v>0</v>
      </c>
      <c r="E816" s="175">
        <f>IF(LEN(B816)&gt;0,SUM('OBRAČUNANA OSNOVNA PLAČA'!E810:J810),"")</f>
        <v>0</v>
      </c>
      <c r="F816" s="55"/>
      <c r="G816" s="55"/>
      <c r="H816" s="55"/>
      <c r="I816" s="55"/>
      <c r="J816" s="55"/>
      <c r="K816" s="176">
        <f t="shared" si="154"/>
        <v>0</v>
      </c>
      <c r="L816" s="120">
        <f t="shared" si="155"/>
        <v>0</v>
      </c>
      <c r="M816" s="120">
        <f t="shared" si="156"/>
        <v>0</v>
      </c>
      <c r="N816" s="120">
        <f t="shared" si="157"/>
        <v>0</v>
      </c>
      <c r="O816" s="120">
        <f t="shared" si="158"/>
        <v>0</v>
      </c>
      <c r="P816" s="177">
        <f t="shared" si="159"/>
        <v>0</v>
      </c>
      <c r="Q816" s="177">
        <f>IF(LEN(B816)&gt;0,2*'OSNOVNA PLAČA'!E810,"")</f>
        <v>0</v>
      </c>
      <c r="R816" s="178"/>
      <c r="AA816" s="157">
        <f>ROW()</f>
        <v>816</v>
      </c>
      <c r="AB816" s="91" t="e">
        <f t="shared" ca="1" si="165"/>
        <v>#N/A</v>
      </c>
      <c r="AC816" s="91" t="e">
        <f t="shared" ca="1" si="118"/>
        <v>#N/A</v>
      </c>
      <c r="AD816" s="92" t="e">
        <f t="shared" ca="1" si="160"/>
        <v>#N/A</v>
      </c>
      <c r="AE816" s="91" t="e">
        <f t="shared" ca="1" si="161"/>
        <v>#N/A</v>
      </c>
      <c r="AF816" s="92" t="e">
        <f t="shared" ca="1" si="162"/>
        <v>#N/A</v>
      </c>
      <c r="AG816" s="91" t="e">
        <f t="shared" ca="1" si="162"/>
        <v>#N/A</v>
      </c>
      <c r="AH816" s="91" t="e">
        <f t="shared" ca="1" si="163"/>
        <v>#N/A</v>
      </c>
      <c r="AI816" s="93" t="e">
        <f t="shared" ca="1" si="164"/>
        <v>#N/A</v>
      </c>
      <c r="AJ816" s="91" t="e">
        <f t="shared" ca="1" si="153"/>
        <v>#N/A</v>
      </c>
      <c r="AK816" s="91" t="e">
        <f t="shared" ca="1" si="152"/>
        <v>#N/A</v>
      </c>
    </row>
    <row r="817" spans="1:37" ht="25.5" customHeight="1" x14ac:dyDescent="0.25">
      <c r="A817" s="51">
        <f>'OSNOVNA PLAČA'!A811</f>
        <v>802</v>
      </c>
      <c r="B817" s="159" t="str">
        <f>IF(LEN('OSNOVNA PLAČA'!B811)&gt;0,'OSNOVNA PLAČA'!B811,"")</f>
        <v>A802</v>
      </c>
      <c r="C817" s="52">
        <f>IF(LEN(B817)&gt;0,'OSNOVNA PLAČA'!C811,"")</f>
        <v>0</v>
      </c>
      <c r="D817" s="54">
        <f>IF(LEN(B817)&gt;0,'OSNOVNA PLAČA'!D811,"")</f>
        <v>0</v>
      </c>
      <c r="E817" s="175">
        <f>IF(LEN(B817)&gt;0,SUM('OBRAČUNANA OSNOVNA PLAČA'!E811:J811),"")</f>
        <v>0</v>
      </c>
      <c r="F817" s="55"/>
      <c r="G817" s="55"/>
      <c r="H817" s="55"/>
      <c r="I817" s="55"/>
      <c r="J817" s="55"/>
      <c r="K817" s="176">
        <f t="shared" si="154"/>
        <v>0</v>
      </c>
      <c r="L817" s="120">
        <f t="shared" si="155"/>
        <v>0</v>
      </c>
      <c r="M817" s="120">
        <f t="shared" si="156"/>
        <v>0</v>
      </c>
      <c r="N817" s="120">
        <f t="shared" si="157"/>
        <v>0</v>
      </c>
      <c r="O817" s="120">
        <f t="shared" si="158"/>
        <v>0</v>
      </c>
      <c r="P817" s="177">
        <f t="shared" si="159"/>
        <v>0</v>
      </c>
      <c r="Q817" s="177">
        <f>IF(LEN(B817)&gt;0,2*'OSNOVNA PLAČA'!E811,"")</f>
        <v>0</v>
      </c>
      <c r="R817" s="178"/>
      <c r="AA817" s="157">
        <f>ROW()</f>
        <v>817</v>
      </c>
      <c r="AB817" s="91" t="e">
        <f t="shared" ca="1" si="165"/>
        <v>#N/A</v>
      </c>
      <c r="AC817" s="91" t="e">
        <f t="shared" ca="1" si="118"/>
        <v>#N/A</v>
      </c>
      <c r="AD817" s="92" t="e">
        <f t="shared" ca="1" si="160"/>
        <v>#N/A</v>
      </c>
      <c r="AE817" s="91" t="e">
        <f t="shared" ca="1" si="161"/>
        <v>#N/A</v>
      </c>
      <c r="AF817" s="92" t="e">
        <f t="shared" ca="1" si="162"/>
        <v>#N/A</v>
      </c>
      <c r="AG817" s="91" t="e">
        <f t="shared" ca="1" si="162"/>
        <v>#N/A</v>
      </c>
      <c r="AH817" s="91" t="e">
        <f t="shared" ca="1" si="163"/>
        <v>#N/A</v>
      </c>
      <c r="AI817" s="93" t="e">
        <f t="shared" ca="1" si="164"/>
        <v>#N/A</v>
      </c>
      <c r="AJ817" s="91" t="e">
        <f t="shared" ca="1" si="153"/>
        <v>#N/A</v>
      </c>
      <c r="AK817" s="91" t="e">
        <f t="shared" ca="1" si="152"/>
        <v>#N/A</v>
      </c>
    </row>
    <row r="818" spans="1:37" ht="25.5" customHeight="1" x14ac:dyDescent="0.25">
      <c r="A818" s="51">
        <f>'OSNOVNA PLAČA'!A812</f>
        <v>803</v>
      </c>
      <c r="B818" s="159" t="str">
        <f>IF(LEN('OSNOVNA PLAČA'!B812)&gt;0,'OSNOVNA PLAČA'!B812,"")</f>
        <v>A803</v>
      </c>
      <c r="C818" s="52">
        <f>IF(LEN(B818)&gt;0,'OSNOVNA PLAČA'!C812,"")</f>
        <v>0</v>
      </c>
      <c r="D818" s="54">
        <f>IF(LEN(B818)&gt;0,'OSNOVNA PLAČA'!D812,"")</f>
        <v>0</v>
      </c>
      <c r="E818" s="175">
        <f>IF(LEN(B818)&gt;0,SUM('OBRAČUNANA OSNOVNA PLAČA'!E812:J812),"")</f>
        <v>0</v>
      </c>
      <c r="F818" s="55"/>
      <c r="G818" s="55"/>
      <c r="H818" s="55"/>
      <c r="I818" s="55"/>
      <c r="J818" s="55"/>
      <c r="K818" s="176">
        <f t="shared" si="154"/>
        <v>0</v>
      </c>
      <c r="L818" s="120">
        <f t="shared" si="155"/>
        <v>0</v>
      </c>
      <c r="M818" s="120">
        <f t="shared" si="156"/>
        <v>0</v>
      </c>
      <c r="N818" s="120">
        <f t="shared" si="157"/>
        <v>0</v>
      </c>
      <c r="O818" s="120">
        <f t="shared" si="158"/>
        <v>0</v>
      </c>
      <c r="P818" s="177">
        <f t="shared" si="159"/>
        <v>0</v>
      </c>
      <c r="Q818" s="177">
        <f>IF(LEN(B818)&gt;0,2*'OSNOVNA PLAČA'!E812,"")</f>
        <v>0</v>
      </c>
      <c r="R818" s="178"/>
      <c r="AA818" s="157">
        <f>ROW()</f>
        <v>818</v>
      </c>
      <c r="AB818" s="91" t="e">
        <f t="shared" ca="1" si="165"/>
        <v>#N/A</v>
      </c>
      <c r="AC818" s="91" t="e">
        <f t="shared" ca="1" si="118"/>
        <v>#N/A</v>
      </c>
      <c r="AD818" s="92" t="e">
        <f t="shared" ca="1" si="160"/>
        <v>#N/A</v>
      </c>
      <c r="AE818" s="91" t="e">
        <f t="shared" ca="1" si="161"/>
        <v>#N/A</v>
      </c>
      <c r="AF818" s="92" t="e">
        <f t="shared" ca="1" si="162"/>
        <v>#N/A</v>
      </c>
      <c r="AG818" s="91" t="e">
        <f t="shared" ca="1" si="162"/>
        <v>#N/A</v>
      </c>
      <c r="AH818" s="91" t="e">
        <f t="shared" ca="1" si="163"/>
        <v>#N/A</v>
      </c>
      <c r="AI818" s="93" t="e">
        <f t="shared" ca="1" si="164"/>
        <v>#N/A</v>
      </c>
      <c r="AJ818" s="91" t="e">
        <f t="shared" ca="1" si="153"/>
        <v>#N/A</v>
      </c>
      <c r="AK818" s="91" t="e">
        <f t="shared" ca="1" si="152"/>
        <v>#N/A</v>
      </c>
    </row>
    <row r="819" spans="1:37" ht="25.5" customHeight="1" x14ac:dyDescent="0.25">
      <c r="A819" s="51">
        <f>'OSNOVNA PLAČA'!A813</f>
        <v>804</v>
      </c>
      <c r="B819" s="159" t="str">
        <f>IF(LEN('OSNOVNA PLAČA'!B813)&gt;0,'OSNOVNA PLAČA'!B813,"")</f>
        <v>A804</v>
      </c>
      <c r="C819" s="52">
        <f>IF(LEN(B819)&gt;0,'OSNOVNA PLAČA'!C813,"")</f>
        <v>0</v>
      </c>
      <c r="D819" s="54">
        <f>IF(LEN(B819)&gt;0,'OSNOVNA PLAČA'!D813,"")</f>
        <v>0</v>
      </c>
      <c r="E819" s="175">
        <f>IF(LEN(B819)&gt;0,SUM('OBRAČUNANA OSNOVNA PLAČA'!E813:J813),"")</f>
        <v>0</v>
      </c>
      <c r="F819" s="55"/>
      <c r="G819" s="55"/>
      <c r="H819" s="55"/>
      <c r="I819" s="55"/>
      <c r="J819" s="55"/>
      <c r="K819" s="176">
        <f t="shared" si="154"/>
        <v>0</v>
      </c>
      <c r="L819" s="120">
        <f t="shared" si="155"/>
        <v>0</v>
      </c>
      <c r="M819" s="120">
        <f t="shared" si="156"/>
        <v>0</v>
      </c>
      <c r="N819" s="120">
        <f t="shared" si="157"/>
        <v>0</v>
      </c>
      <c r="O819" s="120">
        <f t="shared" si="158"/>
        <v>0</v>
      </c>
      <c r="P819" s="177">
        <f t="shared" si="159"/>
        <v>0</v>
      </c>
      <c r="Q819" s="177">
        <f>IF(LEN(B819)&gt;0,2*'OSNOVNA PLAČA'!E813,"")</f>
        <v>0</v>
      </c>
      <c r="R819" s="178"/>
      <c r="AA819" s="157">
        <f>ROW()</f>
        <v>819</v>
      </c>
      <c r="AB819" s="91" t="e">
        <f t="shared" ca="1" si="165"/>
        <v>#N/A</v>
      </c>
      <c r="AC819" s="91" t="e">
        <f t="shared" ca="1" si="118"/>
        <v>#N/A</v>
      </c>
      <c r="AD819" s="92" t="e">
        <f t="shared" ca="1" si="160"/>
        <v>#N/A</v>
      </c>
      <c r="AE819" s="91" t="e">
        <f t="shared" ca="1" si="161"/>
        <v>#N/A</v>
      </c>
      <c r="AF819" s="92" t="e">
        <f t="shared" ca="1" si="162"/>
        <v>#N/A</v>
      </c>
      <c r="AG819" s="91" t="e">
        <f t="shared" ca="1" si="162"/>
        <v>#N/A</v>
      </c>
      <c r="AH819" s="91" t="e">
        <f t="shared" ca="1" si="163"/>
        <v>#N/A</v>
      </c>
      <c r="AI819" s="93" t="e">
        <f t="shared" ca="1" si="164"/>
        <v>#N/A</v>
      </c>
      <c r="AJ819" s="91" t="e">
        <f t="shared" ca="1" si="153"/>
        <v>#N/A</v>
      </c>
      <c r="AK819" s="91" t="e">
        <f t="shared" ca="1" si="152"/>
        <v>#N/A</v>
      </c>
    </row>
    <row r="820" spans="1:37" ht="25.5" customHeight="1" x14ac:dyDescent="0.25">
      <c r="A820" s="51">
        <f>'OSNOVNA PLAČA'!A814</f>
        <v>805</v>
      </c>
      <c r="B820" s="159" t="str">
        <f>IF(LEN('OSNOVNA PLAČA'!B814)&gt;0,'OSNOVNA PLAČA'!B814,"")</f>
        <v>A805</v>
      </c>
      <c r="C820" s="52">
        <f>IF(LEN(B820)&gt;0,'OSNOVNA PLAČA'!C814,"")</f>
        <v>0</v>
      </c>
      <c r="D820" s="54">
        <f>IF(LEN(B820)&gt;0,'OSNOVNA PLAČA'!D814,"")</f>
        <v>0</v>
      </c>
      <c r="E820" s="175">
        <f>IF(LEN(B820)&gt;0,SUM('OBRAČUNANA OSNOVNA PLAČA'!E814:J814),"")</f>
        <v>0</v>
      </c>
      <c r="F820" s="55"/>
      <c r="G820" s="55"/>
      <c r="H820" s="55"/>
      <c r="I820" s="55"/>
      <c r="J820" s="55"/>
      <c r="K820" s="176">
        <f t="shared" si="154"/>
        <v>0</v>
      </c>
      <c r="L820" s="120">
        <f t="shared" si="155"/>
        <v>0</v>
      </c>
      <c r="M820" s="120">
        <f t="shared" si="156"/>
        <v>0</v>
      </c>
      <c r="N820" s="120">
        <f t="shared" si="157"/>
        <v>0</v>
      </c>
      <c r="O820" s="120">
        <f t="shared" si="158"/>
        <v>0</v>
      </c>
      <c r="P820" s="177">
        <f t="shared" si="159"/>
        <v>0</v>
      </c>
      <c r="Q820" s="177">
        <f>IF(LEN(B820)&gt;0,2*'OSNOVNA PLAČA'!E814,"")</f>
        <v>0</v>
      </c>
      <c r="R820" s="178"/>
      <c r="AA820" s="157">
        <f>ROW()</f>
        <v>820</v>
      </c>
      <c r="AB820" s="91" t="e">
        <f t="shared" ca="1" si="165"/>
        <v>#N/A</v>
      </c>
      <c r="AC820" s="91" t="e">
        <f t="shared" ca="1" si="118"/>
        <v>#N/A</v>
      </c>
      <c r="AD820" s="92" t="e">
        <f t="shared" ca="1" si="160"/>
        <v>#N/A</v>
      </c>
      <c r="AE820" s="91" t="e">
        <f t="shared" ca="1" si="161"/>
        <v>#N/A</v>
      </c>
      <c r="AF820" s="92" t="e">
        <f t="shared" ca="1" si="162"/>
        <v>#N/A</v>
      </c>
      <c r="AG820" s="91" t="e">
        <f t="shared" ca="1" si="162"/>
        <v>#N/A</v>
      </c>
      <c r="AH820" s="91" t="e">
        <f t="shared" ca="1" si="163"/>
        <v>#N/A</v>
      </c>
      <c r="AI820" s="93" t="e">
        <f t="shared" ca="1" si="164"/>
        <v>#N/A</v>
      </c>
      <c r="AJ820" s="91" t="e">
        <f t="shared" ca="1" si="153"/>
        <v>#N/A</v>
      </c>
      <c r="AK820" s="91" t="e">
        <f t="shared" ca="1" si="152"/>
        <v>#N/A</v>
      </c>
    </row>
    <row r="821" spans="1:37" ht="25.5" customHeight="1" x14ac:dyDescent="0.25">
      <c r="A821" s="51">
        <f>'OSNOVNA PLAČA'!A815</f>
        <v>806</v>
      </c>
      <c r="B821" s="159" t="str">
        <f>IF(LEN('OSNOVNA PLAČA'!B815)&gt;0,'OSNOVNA PLAČA'!B815,"")</f>
        <v>A806</v>
      </c>
      <c r="C821" s="52">
        <f>IF(LEN(B821)&gt;0,'OSNOVNA PLAČA'!C815,"")</f>
        <v>0</v>
      </c>
      <c r="D821" s="54">
        <f>IF(LEN(B821)&gt;0,'OSNOVNA PLAČA'!D815,"")</f>
        <v>0</v>
      </c>
      <c r="E821" s="175">
        <f>IF(LEN(B821)&gt;0,SUM('OBRAČUNANA OSNOVNA PLAČA'!E815:J815),"")</f>
        <v>0</v>
      </c>
      <c r="F821" s="55"/>
      <c r="G821" s="55"/>
      <c r="H821" s="55"/>
      <c r="I821" s="55"/>
      <c r="J821" s="55"/>
      <c r="K821" s="176">
        <f t="shared" si="154"/>
        <v>0</v>
      </c>
      <c r="L821" s="120">
        <f t="shared" si="155"/>
        <v>0</v>
      </c>
      <c r="M821" s="120">
        <f t="shared" si="156"/>
        <v>0</v>
      </c>
      <c r="N821" s="120">
        <f t="shared" si="157"/>
        <v>0</v>
      </c>
      <c r="O821" s="120">
        <f t="shared" si="158"/>
        <v>0</v>
      </c>
      <c r="P821" s="177">
        <f t="shared" si="159"/>
        <v>0</v>
      </c>
      <c r="Q821" s="177">
        <f>IF(LEN(B821)&gt;0,2*'OSNOVNA PLAČA'!E815,"")</f>
        <v>0</v>
      </c>
      <c r="R821" s="178"/>
      <c r="AA821" s="157">
        <f>ROW()</f>
        <v>821</v>
      </c>
      <c r="AB821" s="91" t="e">
        <f t="shared" ca="1" si="165"/>
        <v>#N/A</v>
      </c>
      <c r="AC821" s="91" t="e">
        <f t="shared" ca="1" si="118"/>
        <v>#N/A</v>
      </c>
      <c r="AD821" s="92" t="e">
        <f t="shared" ca="1" si="160"/>
        <v>#N/A</v>
      </c>
      <c r="AE821" s="91" t="e">
        <f t="shared" ca="1" si="161"/>
        <v>#N/A</v>
      </c>
      <c r="AF821" s="92" t="e">
        <f t="shared" ca="1" si="162"/>
        <v>#N/A</v>
      </c>
      <c r="AG821" s="91" t="e">
        <f t="shared" ca="1" si="162"/>
        <v>#N/A</v>
      </c>
      <c r="AH821" s="91" t="e">
        <f t="shared" ca="1" si="163"/>
        <v>#N/A</v>
      </c>
      <c r="AI821" s="93" t="e">
        <f t="shared" ca="1" si="164"/>
        <v>#N/A</v>
      </c>
      <c r="AJ821" s="91" t="e">
        <f t="shared" ca="1" si="153"/>
        <v>#N/A</v>
      </c>
      <c r="AK821" s="91" t="e">
        <f t="shared" ca="1" si="152"/>
        <v>#N/A</v>
      </c>
    </row>
    <row r="822" spans="1:37" ht="25.5" customHeight="1" x14ac:dyDescent="0.25">
      <c r="A822" s="51">
        <f>'OSNOVNA PLAČA'!A816</f>
        <v>807</v>
      </c>
      <c r="B822" s="159" t="str">
        <f>IF(LEN('OSNOVNA PLAČA'!B816)&gt;0,'OSNOVNA PLAČA'!B816,"")</f>
        <v>A807</v>
      </c>
      <c r="C822" s="52">
        <f>IF(LEN(B822)&gt;0,'OSNOVNA PLAČA'!C816,"")</f>
        <v>0</v>
      </c>
      <c r="D822" s="54">
        <f>IF(LEN(B822)&gt;0,'OSNOVNA PLAČA'!D816,"")</f>
        <v>0</v>
      </c>
      <c r="E822" s="175">
        <f>IF(LEN(B822)&gt;0,SUM('OBRAČUNANA OSNOVNA PLAČA'!E816:J816),"")</f>
        <v>0</v>
      </c>
      <c r="F822" s="55"/>
      <c r="G822" s="55"/>
      <c r="H822" s="55"/>
      <c r="I822" s="55"/>
      <c r="J822" s="55"/>
      <c r="K822" s="176">
        <f t="shared" si="154"/>
        <v>0</v>
      </c>
      <c r="L822" s="120">
        <f t="shared" si="155"/>
        <v>0</v>
      </c>
      <c r="M822" s="120">
        <f t="shared" si="156"/>
        <v>0</v>
      </c>
      <c r="N822" s="120">
        <f t="shared" si="157"/>
        <v>0</v>
      </c>
      <c r="O822" s="120">
        <f t="shared" si="158"/>
        <v>0</v>
      </c>
      <c r="P822" s="177">
        <f t="shared" si="159"/>
        <v>0</v>
      </c>
      <c r="Q822" s="177">
        <f>IF(LEN(B822)&gt;0,2*'OSNOVNA PLAČA'!E816,"")</f>
        <v>0</v>
      </c>
      <c r="R822" s="178"/>
      <c r="AA822" s="157">
        <f>ROW()</f>
        <v>822</v>
      </c>
      <c r="AB822" s="91" t="e">
        <f t="shared" ca="1" si="165"/>
        <v>#N/A</v>
      </c>
      <c r="AC822" s="91" t="e">
        <f t="shared" ca="1" si="118"/>
        <v>#N/A</v>
      </c>
      <c r="AD822" s="92" t="e">
        <f t="shared" ca="1" si="160"/>
        <v>#N/A</v>
      </c>
      <c r="AE822" s="91" t="e">
        <f t="shared" ca="1" si="161"/>
        <v>#N/A</v>
      </c>
      <c r="AF822" s="92" t="e">
        <f t="shared" ca="1" si="162"/>
        <v>#N/A</v>
      </c>
      <c r="AG822" s="91" t="e">
        <f t="shared" ca="1" si="162"/>
        <v>#N/A</v>
      </c>
      <c r="AH822" s="91" t="e">
        <f t="shared" ca="1" si="163"/>
        <v>#N/A</v>
      </c>
      <c r="AI822" s="93" t="e">
        <f t="shared" ca="1" si="164"/>
        <v>#N/A</v>
      </c>
      <c r="AJ822" s="91" t="e">
        <f t="shared" ca="1" si="153"/>
        <v>#N/A</v>
      </c>
      <c r="AK822" s="91" t="e">
        <f t="shared" ca="1" si="152"/>
        <v>#N/A</v>
      </c>
    </row>
    <row r="823" spans="1:37" ht="25.5" customHeight="1" x14ac:dyDescent="0.25">
      <c r="A823" s="51">
        <f>'OSNOVNA PLAČA'!A817</f>
        <v>808</v>
      </c>
      <c r="B823" s="159" t="str">
        <f>IF(LEN('OSNOVNA PLAČA'!B817)&gt;0,'OSNOVNA PLAČA'!B817,"")</f>
        <v>A808</v>
      </c>
      <c r="C823" s="52">
        <f>IF(LEN(B823)&gt;0,'OSNOVNA PLAČA'!C817,"")</f>
        <v>0</v>
      </c>
      <c r="D823" s="54">
        <f>IF(LEN(B823)&gt;0,'OSNOVNA PLAČA'!D817,"")</f>
        <v>0</v>
      </c>
      <c r="E823" s="175">
        <f>IF(LEN(B823)&gt;0,SUM('OBRAČUNANA OSNOVNA PLAČA'!E817:J817),"")</f>
        <v>0</v>
      </c>
      <c r="F823" s="55"/>
      <c r="G823" s="55"/>
      <c r="H823" s="55"/>
      <c r="I823" s="55"/>
      <c r="J823" s="55"/>
      <c r="K823" s="176">
        <f t="shared" si="154"/>
        <v>0</v>
      </c>
      <c r="L823" s="120">
        <f t="shared" si="155"/>
        <v>0</v>
      </c>
      <c r="M823" s="120">
        <f t="shared" si="156"/>
        <v>0</v>
      </c>
      <c r="N823" s="120">
        <f t="shared" si="157"/>
        <v>0</v>
      </c>
      <c r="O823" s="120">
        <f t="shared" si="158"/>
        <v>0</v>
      </c>
      <c r="P823" s="177">
        <f t="shared" si="159"/>
        <v>0</v>
      </c>
      <c r="Q823" s="177">
        <f>IF(LEN(B823)&gt;0,2*'OSNOVNA PLAČA'!E817,"")</f>
        <v>0</v>
      </c>
      <c r="R823" s="178"/>
      <c r="AA823" s="157">
        <f>ROW()</f>
        <v>823</v>
      </c>
      <c r="AB823" s="91" t="e">
        <f t="shared" ca="1" si="165"/>
        <v>#N/A</v>
      </c>
      <c r="AC823" s="91" t="e">
        <f t="shared" ca="1" si="118"/>
        <v>#N/A</v>
      </c>
      <c r="AD823" s="92" t="e">
        <f t="shared" ca="1" si="160"/>
        <v>#N/A</v>
      </c>
      <c r="AE823" s="91" t="e">
        <f t="shared" ca="1" si="161"/>
        <v>#N/A</v>
      </c>
      <c r="AF823" s="92" t="e">
        <f t="shared" ca="1" si="162"/>
        <v>#N/A</v>
      </c>
      <c r="AG823" s="91" t="e">
        <f t="shared" ca="1" si="162"/>
        <v>#N/A</v>
      </c>
      <c r="AH823" s="91" t="e">
        <f t="shared" ca="1" si="163"/>
        <v>#N/A</v>
      </c>
      <c r="AI823" s="93" t="e">
        <f t="shared" ca="1" si="164"/>
        <v>#N/A</v>
      </c>
      <c r="AJ823" s="91" t="e">
        <f t="shared" ca="1" si="153"/>
        <v>#N/A</v>
      </c>
      <c r="AK823" s="91" t="e">
        <f t="shared" ca="1" si="152"/>
        <v>#N/A</v>
      </c>
    </row>
    <row r="824" spans="1:37" ht="25.5" customHeight="1" x14ac:dyDescent="0.25">
      <c r="A824" s="51">
        <f>'OSNOVNA PLAČA'!A818</f>
        <v>809</v>
      </c>
      <c r="B824" s="159" t="str">
        <f>IF(LEN('OSNOVNA PLAČA'!B818)&gt;0,'OSNOVNA PLAČA'!B818,"")</f>
        <v>A809</v>
      </c>
      <c r="C824" s="52">
        <f>IF(LEN(B824)&gt;0,'OSNOVNA PLAČA'!C818,"")</f>
        <v>0</v>
      </c>
      <c r="D824" s="54">
        <f>IF(LEN(B824)&gt;0,'OSNOVNA PLAČA'!D818,"")</f>
        <v>0</v>
      </c>
      <c r="E824" s="175">
        <f>IF(LEN(B824)&gt;0,SUM('OBRAČUNANA OSNOVNA PLAČA'!E818:J818),"")</f>
        <v>0</v>
      </c>
      <c r="F824" s="55"/>
      <c r="G824" s="55"/>
      <c r="H824" s="55"/>
      <c r="I824" s="55"/>
      <c r="J824" s="55"/>
      <c r="K824" s="176">
        <f t="shared" si="154"/>
        <v>0</v>
      </c>
      <c r="L824" s="120">
        <f t="shared" si="155"/>
        <v>0</v>
      </c>
      <c r="M824" s="120">
        <f t="shared" si="156"/>
        <v>0</v>
      </c>
      <c r="N824" s="120">
        <f t="shared" si="157"/>
        <v>0</v>
      </c>
      <c r="O824" s="120">
        <f t="shared" si="158"/>
        <v>0</v>
      </c>
      <c r="P824" s="177">
        <f t="shared" si="159"/>
        <v>0</v>
      </c>
      <c r="Q824" s="177">
        <f>IF(LEN(B824)&gt;0,2*'OSNOVNA PLAČA'!E818,"")</f>
        <v>0</v>
      </c>
      <c r="R824" s="178"/>
      <c r="AA824" s="157">
        <f>ROW()</f>
        <v>824</v>
      </c>
      <c r="AB824" s="91" t="e">
        <f t="shared" ca="1" si="165"/>
        <v>#N/A</v>
      </c>
      <c r="AC824" s="91" t="e">
        <f t="shared" ref="AC824:AC887" ca="1" si="166">IF($AN$3=1,(INDIRECT( "'" &amp; $AC$2 &amp; "'!F" &amp; TEXT($AA824-6,0))*2/12+INDIRECT( "'" &amp; $AC$2 &amp; "'!G" &amp; TEXT($AA824-6,0))*10/12)*2,INDIRECT( "'" &amp; $AN$2 &amp; "'!Q" &amp; TEXT($AA824,0)))</f>
        <v>#N/A</v>
      </c>
      <c r="AD824" s="92" t="e">
        <f t="shared" ca="1" si="160"/>
        <v>#N/A</v>
      </c>
      <c r="AE824" s="91" t="e">
        <f t="shared" ca="1" si="161"/>
        <v>#N/A</v>
      </c>
      <c r="AF824" s="92" t="e">
        <f t="shared" ca="1" si="162"/>
        <v>#N/A</v>
      </c>
      <c r="AG824" s="91" t="e">
        <f t="shared" ca="1" si="162"/>
        <v>#N/A</v>
      </c>
      <c r="AH824" s="91" t="e">
        <f t="shared" ca="1" si="163"/>
        <v>#N/A</v>
      </c>
      <c r="AI824" s="93" t="e">
        <f t="shared" ca="1" si="164"/>
        <v>#N/A</v>
      </c>
      <c r="AJ824" s="91" t="e">
        <f t="shared" ca="1" si="153"/>
        <v>#N/A</v>
      </c>
      <c r="AK824" s="91" t="e">
        <f t="shared" ca="1" si="152"/>
        <v>#N/A</v>
      </c>
    </row>
    <row r="825" spans="1:37" ht="25.5" customHeight="1" x14ac:dyDescent="0.25">
      <c r="A825" s="51">
        <f>'OSNOVNA PLAČA'!A819</f>
        <v>810</v>
      </c>
      <c r="B825" s="159" t="str">
        <f>IF(LEN('OSNOVNA PLAČA'!B819)&gt;0,'OSNOVNA PLAČA'!B819,"")</f>
        <v>A810</v>
      </c>
      <c r="C825" s="52">
        <f>IF(LEN(B825)&gt;0,'OSNOVNA PLAČA'!C819,"")</f>
        <v>0</v>
      </c>
      <c r="D825" s="54">
        <f>IF(LEN(B825)&gt;0,'OSNOVNA PLAČA'!D819,"")</f>
        <v>0</v>
      </c>
      <c r="E825" s="175">
        <f>IF(LEN(B825)&gt;0,SUM('OBRAČUNANA OSNOVNA PLAČA'!E819:J819),"")</f>
        <v>0</v>
      </c>
      <c r="F825" s="55"/>
      <c r="G825" s="55"/>
      <c r="H825" s="55"/>
      <c r="I825" s="55"/>
      <c r="J825" s="55"/>
      <c r="K825" s="176">
        <f t="shared" si="154"/>
        <v>0</v>
      </c>
      <c r="L825" s="120">
        <f t="shared" si="155"/>
        <v>0</v>
      </c>
      <c r="M825" s="120">
        <f t="shared" si="156"/>
        <v>0</v>
      </c>
      <c r="N825" s="120">
        <f t="shared" si="157"/>
        <v>0</v>
      </c>
      <c r="O825" s="120">
        <f t="shared" si="158"/>
        <v>0</v>
      </c>
      <c r="P825" s="177">
        <f t="shared" si="159"/>
        <v>0</v>
      </c>
      <c r="Q825" s="177">
        <f>IF(LEN(B825)&gt;0,2*'OSNOVNA PLAČA'!E819,"")</f>
        <v>0</v>
      </c>
      <c r="R825" s="178"/>
      <c r="AA825" s="157">
        <f>ROW()</f>
        <v>825</v>
      </c>
      <c r="AB825" s="91" t="e">
        <f t="shared" ca="1" si="165"/>
        <v>#N/A</v>
      </c>
      <c r="AC825" s="91" t="e">
        <f t="shared" ca="1" si="166"/>
        <v>#N/A</v>
      </c>
      <c r="AD825" s="92" t="e">
        <f t="shared" ca="1" si="160"/>
        <v>#N/A</v>
      </c>
      <c r="AE825" s="91" t="e">
        <f t="shared" ca="1" si="161"/>
        <v>#N/A</v>
      </c>
      <c r="AF825" s="92" t="e">
        <f t="shared" ca="1" si="162"/>
        <v>#N/A</v>
      </c>
      <c r="AG825" s="91" t="e">
        <f t="shared" ca="1" si="162"/>
        <v>#N/A</v>
      </c>
      <c r="AH825" s="91" t="e">
        <f t="shared" ca="1" si="163"/>
        <v>#N/A</v>
      </c>
      <c r="AI825" s="93" t="e">
        <f t="shared" ca="1" si="164"/>
        <v>#N/A</v>
      </c>
      <c r="AJ825" s="91" t="e">
        <f t="shared" ca="1" si="153"/>
        <v>#N/A</v>
      </c>
      <c r="AK825" s="91" t="e">
        <f t="shared" ca="1" si="152"/>
        <v>#N/A</v>
      </c>
    </row>
    <row r="826" spans="1:37" ht="25.5" customHeight="1" x14ac:dyDescent="0.25">
      <c r="A826" s="51">
        <f>'OSNOVNA PLAČA'!A820</f>
        <v>811</v>
      </c>
      <c r="B826" s="159" t="str">
        <f>IF(LEN('OSNOVNA PLAČA'!B820)&gt;0,'OSNOVNA PLAČA'!B820,"")</f>
        <v>A811</v>
      </c>
      <c r="C826" s="52">
        <f>IF(LEN(B826)&gt;0,'OSNOVNA PLAČA'!C820,"")</f>
        <v>0</v>
      </c>
      <c r="D826" s="54">
        <f>IF(LEN(B826)&gt;0,'OSNOVNA PLAČA'!D820,"")</f>
        <v>0</v>
      </c>
      <c r="E826" s="175">
        <f>IF(LEN(B826)&gt;0,SUM('OBRAČUNANA OSNOVNA PLAČA'!E820:J820),"")</f>
        <v>0</v>
      </c>
      <c r="F826" s="55"/>
      <c r="G826" s="55"/>
      <c r="H826" s="55"/>
      <c r="I826" s="55"/>
      <c r="J826" s="55"/>
      <c r="K826" s="176">
        <f t="shared" si="154"/>
        <v>0</v>
      </c>
      <c r="L826" s="120">
        <f t="shared" si="155"/>
        <v>0</v>
      </c>
      <c r="M826" s="120">
        <f t="shared" si="156"/>
        <v>0</v>
      </c>
      <c r="N826" s="120">
        <f t="shared" si="157"/>
        <v>0</v>
      </c>
      <c r="O826" s="120">
        <f t="shared" si="158"/>
        <v>0</v>
      </c>
      <c r="P826" s="177">
        <f t="shared" si="159"/>
        <v>0</v>
      </c>
      <c r="Q826" s="177">
        <f>IF(LEN(B826)&gt;0,2*'OSNOVNA PLAČA'!E820,"")</f>
        <v>0</v>
      </c>
      <c r="R826" s="178"/>
      <c r="AA826" s="157">
        <f>ROW()</f>
        <v>826</v>
      </c>
      <c r="AB826" s="91" t="e">
        <f t="shared" ca="1" si="165"/>
        <v>#N/A</v>
      </c>
      <c r="AC826" s="91" t="e">
        <f t="shared" ca="1" si="166"/>
        <v>#N/A</v>
      </c>
      <c r="AD826" s="92" t="e">
        <f t="shared" ca="1" si="160"/>
        <v>#N/A</v>
      </c>
      <c r="AE826" s="91" t="e">
        <f t="shared" ca="1" si="161"/>
        <v>#N/A</v>
      </c>
      <c r="AF826" s="92" t="e">
        <f t="shared" ca="1" si="162"/>
        <v>#N/A</v>
      </c>
      <c r="AG826" s="91" t="e">
        <f t="shared" ca="1" si="162"/>
        <v>#N/A</v>
      </c>
      <c r="AH826" s="91" t="e">
        <f t="shared" ca="1" si="163"/>
        <v>#N/A</v>
      </c>
      <c r="AI826" s="93" t="e">
        <f t="shared" ca="1" si="164"/>
        <v>#N/A</v>
      </c>
      <c r="AJ826" s="91" t="e">
        <f t="shared" ca="1" si="153"/>
        <v>#N/A</v>
      </c>
      <c r="AK826" s="91" t="e">
        <f t="shared" ca="1" si="152"/>
        <v>#N/A</v>
      </c>
    </row>
    <row r="827" spans="1:37" ht="25.5" customHeight="1" x14ac:dyDescent="0.25">
      <c r="A827" s="51">
        <f>'OSNOVNA PLAČA'!A821</f>
        <v>812</v>
      </c>
      <c r="B827" s="159" t="str">
        <f>IF(LEN('OSNOVNA PLAČA'!B821)&gt;0,'OSNOVNA PLAČA'!B821,"")</f>
        <v>A812</v>
      </c>
      <c r="C827" s="52">
        <f>IF(LEN(B827)&gt;0,'OSNOVNA PLAČA'!C821,"")</f>
        <v>0</v>
      </c>
      <c r="D827" s="54">
        <f>IF(LEN(B827)&gt;0,'OSNOVNA PLAČA'!D821,"")</f>
        <v>0</v>
      </c>
      <c r="E827" s="175">
        <f>IF(LEN(B827)&gt;0,SUM('OBRAČUNANA OSNOVNA PLAČA'!E821:J821),"")</f>
        <v>0</v>
      </c>
      <c r="F827" s="55"/>
      <c r="G827" s="55"/>
      <c r="H827" s="55"/>
      <c r="I827" s="55"/>
      <c r="J827" s="55"/>
      <c r="K827" s="176">
        <f t="shared" si="154"/>
        <v>0</v>
      </c>
      <c r="L827" s="120">
        <f t="shared" si="155"/>
        <v>0</v>
      </c>
      <c r="M827" s="120">
        <f t="shared" si="156"/>
        <v>0</v>
      </c>
      <c r="N827" s="120">
        <f t="shared" si="157"/>
        <v>0</v>
      </c>
      <c r="O827" s="120">
        <f t="shared" si="158"/>
        <v>0</v>
      </c>
      <c r="P827" s="177">
        <f t="shared" si="159"/>
        <v>0</v>
      </c>
      <c r="Q827" s="177">
        <f>IF(LEN(B827)&gt;0,2*'OSNOVNA PLAČA'!E821,"")</f>
        <v>0</v>
      </c>
      <c r="R827" s="178"/>
      <c r="AA827" s="157">
        <f>ROW()</f>
        <v>827</v>
      </c>
      <c r="AB827" s="91" t="e">
        <f t="shared" ca="1" si="165"/>
        <v>#N/A</v>
      </c>
      <c r="AC827" s="91" t="e">
        <f t="shared" ca="1" si="166"/>
        <v>#N/A</v>
      </c>
      <c r="AD827" s="92" t="e">
        <f t="shared" ca="1" si="160"/>
        <v>#N/A</v>
      </c>
      <c r="AE827" s="91" t="e">
        <f t="shared" ca="1" si="161"/>
        <v>#N/A</v>
      </c>
      <c r="AF827" s="92" t="e">
        <f t="shared" ca="1" si="162"/>
        <v>#N/A</v>
      </c>
      <c r="AG827" s="91" t="e">
        <f t="shared" ca="1" si="162"/>
        <v>#N/A</v>
      </c>
      <c r="AH827" s="91" t="e">
        <f t="shared" ca="1" si="163"/>
        <v>#N/A</v>
      </c>
      <c r="AI827" s="93" t="e">
        <f t="shared" ca="1" si="164"/>
        <v>#N/A</v>
      </c>
      <c r="AJ827" s="91" t="e">
        <f t="shared" ca="1" si="153"/>
        <v>#N/A</v>
      </c>
      <c r="AK827" s="91" t="e">
        <f t="shared" ca="1" si="152"/>
        <v>#N/A</v>
      </c>
    </row>
    <row r="828" spans="1:37" ht="25.5" customHeight="1" x14ac:dyDescent="0.25">
      <c r="A828" s="51">
        <f>'OSNOVNA PLAČA'!A822</f>
        <v>813</v>
      </c>
      <c r="B828" s="159" t="str">
        <f>IF(LEN('OSNOVNA PLAČA'!B822)&gt;0,'OSNOVNA PLAČA'!B822,"")</f>
        <v>A813</v>
      </c>
      <c r="C828" s="52">
        <f>IF(LEN(B828)&gt;0,'OSNOVNA PLAČA'!C822,"")</f>
        <v>0</v>
      </c>
      <c r="D828" s="54">
        <f>IF(LEN(B828)&gt;0,'OSNOVNA PLAČA'!D822,"")</f>
        <v>0</v>
      </c>
      <c r="E828" s="175">
        <f>IF(LEN(B828)&gt;0,SUM('OBRAČUNANA OSNOVNA PLAČA'!E822:J822),"")</f>
        <v>0</v>
      </c>
      <c r="F828" s="55"/>
      <c r="G828" s="55"/>
      <c r="H828" s="55"/>
      <c r="I828" s="55"/>
      <c r="J828" s="55"/>
      <c r="K828" s="176">
        <f t="shared" si="154"/>
        <v>0</v>
      </c>
      <c r="L828" s="120">
        <f t="shared" si="155"/>
        <v>0</v>
      </c>
      <c r="M828" s="120">
        <f t="shared" si="156"/>
        <v>0</v>
      </c>
      <c r="N828" s="120">
        <f t="shared" si="157"/>
        <v>0</v>
      </c>
      <c r="O828" s="120">
        <f t="shared" si="158"/>
        <v>0</v>
      </c>
      <c r="P828" s="177">
        <f t="shared" si="159"/>
        <v>0</v>
      </c>
      <c r="Q828" s="177">
        <f>IF(LEN(B828)&gt;0,2*'OSNOVNA PLAČA'!E822,"")</f>
        <v>0</v>
      </c>
      <c r="R828" s="178"/>
      <c r="AA828" s="157">
        <f>ROW()</f>
        <v>828</v>
      </c>
      <c r="AB828" s="91" t="e">
        <f t="shared" ca="1" si="165"/>
        <v>#N/A</v>
      </c>
      <c r="AC828" s="91" t="e">
        <f t="shared" ca="1" si="166"/>
        <v>#N/A</v>
      </c>
      <c r="AD828" s="92" t="e">
        <f t="shared" ca="1" si="160"/>
        <v>#N/A</v>
      </c>
      <c r="AE828" s="91" t="e">
        <f t="shared" ca="1" si="161"/>
        <v>#N/A</v>
      </c>
      <c r="AF828" s="92" t="e">
        <f t="shared" ca="1" si="162"/>
        <v>#N/A</v>
      </c>
      <c r="AG828" s="91" t="e">
        <f t="shared" ca="1" si="162"/>
        <v>#N/A</v>
      </c>
      <c r="AH828" s="91" t="e">
        <f t="shared" ca="1" si="163"/>
        <v>#N/A</v>
      </c>
      <c r="AI828" s="93" t="e">
        <f t="shared" ca="1" si="164"/>
        <v>#N/A</v>
      </c>
      <c r="AJ828" s="91" t="e">
        <f t="shared" ca="1" si="153"/>
        <v>#N/A</v>
      </c>
      <c r="AK828" s="91" t="e">
        <f t="shared" ca="1" si="152"/>
        <v>#N/A</v>
      </c>
    </row>
    <row r="829" spans="1:37" ht="25.5" customHeight="1" x14ac:dyDescent="0.25">
      <c r="A829" s="51">
        <f>'OSNOVNA PLAČA'!A823</f>
        <v>814</v>
      </c>
      <c r="B829" s="159" t="str">
        <f>IF(LEN('OSNOVNA PLAČA'!B823)&gt;0,'OSNOVNA PLAČA'!B823,"")</f>
        <v>A814</v>
      </c>
      <c r="C829" s="52">
        <f>IF(LEN(B829)&gt;0,'OSNOVNA PLAČA'!C823,"")</f>
        <v>0</v>
      </c>
      <c r="D829" s="54">
        <f>IF(LEN(B829)&gt;0,'OSNOVNA PLAČA'!D823,"")</f>
        <v>0</v>
      </c>
      <c r="E829" s="175">
        <f>IF(LEN(B829)&gt;0,SUM('OBRAČUNANA OSNOVNA PLAČA'!E823:J823),"")</f>
        <v>0</v>
      </c>
      <c r="F829" s="55"/>
      <c r="G829" s="55"/>
      <c r="H829" s="55"/>
      <c r="I829" s="55"/>
      <c r="J829" s="55"/>
      <c r="K829" s="176">
        <f t="shared" si="154"/>
        <v>0</v>
      </c>
      <c r="L829" s="120">
        <f t="shared" si="155"/>
        <v>0</v>
      </c>
      <c r="M829" s="120">
        <f t="shared" si="156"/>
        <v>0</v>
      </c>
      <c r="N829" s="120">
        <f t="shared" si="157"/>
        <v>0</v>
      </c>
      <c r="O829" s="120">
        <f t="shared" si="158"/>
        <v>0</v>
      </c>
      <c r="P829" s="177">
        <f t="shared" si="159"/>
        <v>0</v>
      </c>
      <c r="Q829" s="177">
        <f>IF(LEN(B829)&gt;0,2*'OSNOVNA PLAČA'!E823,"")</f>
        <v>0</v>
      </c>
      <c r="R829" s="178"/>
      <c r="AA829" s="157">
        <f>ROW()</f>
        <v>829</v>
      </c>
      <c r="AB829" s="91" t="e">
        <f t="shared" ca="1" si="165"/>
        <v>#N/A</v>
      </c>
      <c r="AC829" s="91" t="e">
        <f t="shared" ca="1" si="166"/>
        <v>#N/A</v>
      </c>
      <c r="AD829" s="92" t="e">
        <f t="shared" ca="1" si="160"/>
        <v>#N/A</v>
      </c>
      <c r="AE829" s="91" t="e">
        <f t="shared" ca="1" si="161"/>
        <v>#N/A</v>
      </c>
      <c r="AF829" s="92" t="e">
        <f t="shared" ca="1" si="162"/>
        <v>#N/A</v>
      </c>
      <c r="AG829" s="91" t="e">
        <f t="shared" ca="1" si="162"/>
        <v>#N/A</v>
      </c>
      <c r="AH829" s="91" t="e">
        <f t="shared" ca="1" si="163"/>
        <v>#N/A</v>
      </c>
      <c r="AI829" s="93" t="e">
        <f t="shared" ca="1" si="164"/>
        <v>#N/A</v>
      </c>
      <c r="AJ829" s="91" t="e">
        <f t="shared" ca="1" si="153"/>
        <v>#N/A</v>
      </c>
      <c r="AK829" s="91" t="e">
        <f t="shared" ca="1" si="152"/>
        <v>#N/A</v>
      </c>
    </row>
    <row r="830" spans="1:37" ht="25.5" customHeight="1" x14ac:dyDescent="0.25">
      <c r="A830" s="51">
        <f>'OSNOVNA PLAČA'!A824</f>
        <v>815</v>
      </c>
      <c r="B830" s="159" t="str">
        <f>IF(LEN('OSNOVNA PLAČA'!B824)&gt;0,'OSNOVNA PLAČA'!B824,"")</f>
        <v>A815</v>
      </c>
      <c r="C830" s="52">
        <f>IF(LEN(B830)&gt;0,'OSNOVNA PLAČA'!C824,"")</f>
        <v>0</v>
      </c>
      <c r="D830" s="54">
        <f>IF(LEN(B830)&gt;0,'OSNOVNA PLAČA'!D824,"")</f>
        <v>0</v>
      </c>
      <c r="E830" s="175">
        <f>IF(LEN(B830)&gt;0,SUM('OBRAČUNANA OSNOVNA PLAČA'!E824:J824),"")</f>
        <v>0</v>
      </c>
      <c r="F830" s="55"/>
      <c r="G830" s="55"/>
      <c r="H830" s="55"/>
      <c r="I830" s="55"/>
      <c r="J830" s="55"/>
      <c r="K830" s="176">
        <f t="shared" si="154"/>
        <v>0</v>
      </c>
      <c r="L830" s="120">
        <f t="shared" si="155"/>
        <v>0</v>
      </c>
      <c r="M830" s="120">
        <f t="shared" si="156"/>
        <v>0</v>
      </c>
      <c r="N830" s="120">
        <f t="shared" si="157"/>
        <v>0</v>
      </c>
      <c r="O830" s="120">
        <f t="shared" si="158"/>
        <v>0</v>
      </c>
      <c r="P830" s="177">
        <f t="shared" si="159"/>
        <v>0</v>
      </c>
      <c r="Q830" s="177">
        <f>IF(LEN(B830)&gt;0,2*'OSNOVNA PLAČA'!E824,"")</f>
        <v>0</v>
      </c>
      <c r="R830" s="178"/>
      <c r="AA830" s="157">
        <f>ROW()</f>
        <v>830</v>
      </c>
      <c r="AB830" s="91" t="e">
        <f t="shared" ca="1" si="165"/>
        <v>#N/A</v>
      </c>
      <c r="AC830" s="91" t="e">
        <f t="shared" ca="1" si="166"/>
        <v>#N/A</v>
      </c>
      <c r="AD830" s="92" t="e">
        <f t="shared" ca="1" si="160"/>
        <v>#N/A</v>
      </c>
      <c r="AE830" s="91" t="e">
        <f t="shared" ca="1" si="161"/>
        <v>#N/A</v>
      </c>
      <c r="AF830" s="92" t="e">
        <f t="shared" ca="1" si="162"/>
        <v>#N/A</v>
      </c>
      <c r="AG830" s="91" t="e">
        <f t="shared" ca="1" si="162"/>
        <v>#N/A</v>
      </c>
      <c r="AH830" s="91" t="e">
        <f t="shared" ca="1" si="163"/>
        <v>#N/A</v>
      </c>
      <c r="AI830" s="93" t="e">
        <f t="shared" ca="1" si="164"/>
        <v>#N/A</v>
      </c>
      <c r="AJ830" s="91" t="e">
        <f t="shared" ca="1" si="153"/>
        <v>#N/A</v>
      </c>
      <c r="AK830" s="91" t="e">
        <f t="shared" ca="1" si="152"/>
        <v>#N/A</v>
      </c>
    </row>
    <row r="831" spans="1:37" ht="25.5" customHeight="1" x14ac:dyDescent="0.25">
      <c r="A831" s="51">
        <f>'OSNOVNA PLAČA'!A825</f>
        <v>816</v>
      </c>
      <c r="B831" s="159" t="str">
        <f>IF(LEN('OSNOVNA PLAČA'!B825)&gt;0,'OSNOVNA PLAČA'!B825,"")</f>
        <v>A816</v>
      </c>
      <c r="C831" s="52">
        <f>IF(LEN(B831)&gt;0,'OSNOVNA PLAČA'!C825,"")</f>
        <v>0</v>
      </c>
      <c r="D831" s="54">
        <f>IF(LEN(B831)&gt;0,'OSNOVNA PLAČA'!D825,"")</f>
        <v>0</v>
      </c>
      <c r="E831" s="175">
        <f>IF(LEN(B831)&gt;0,SUM('OBRAČUNANA OSNOVNA PLAČA'!E825:J825),"")</f>
        <v>0</v>
      </c>
      <c r="F831" s="55"/>
      <c r="G831" s="55"/>
      <c r="H831" s="55"/>
      <c r="I831" s="55"/>
      <c r="J831" s="55"/>
      <c r="K831" s="176">
        <f t="shared" si="154"/>
        <v>0</v>
      </c>
      <c r="L831" s="120">
        <f t="shared" si="155"/>
        <v>0</v>
      </c>
      <c r="M831" s="120">
        <f t="shared" si="156"/>
        <v>0</v>
      </c>
      <c r="N831" s="120">
        <f t="shared" si="157"/>
        <v>0</v>
      </c>
      <c r="O831" s="120">
        <f t="shared" si="158"/>
        <v>0</v>
      </c>
      <c r="P831" s="177">
        <f t="shared" si="159"/>
        <v>0</v>
      </c>
      <c r="Q831" s="177">
        <f>IF(LEN(B831)&gt;0,2*'OSNOVNA PLAČA'!E825,"")</f>
        <v>0</v>
      </c>
      <c r="R831" s="178"/>
      <c r="AA831" s="157">
        <f>ROW()</f>
        <v>831</v>
      </c>
      <c r="AB831" s="91" t="e">
        <f t="shared" ca="1" si="165"/>
        <v>#N/A</v>
      </c>
      <c r="AC831" s="91" t="e">
        <f t="shared" ca="1" si="166"/>
        <v>#N/A</v>
      </c>
      <c r="AD831" s="92" t="e">
        <f t="shared" ca="1" si="160"/>
        <v>#N/A</v>
      </c>
      <c r="AE831" s="91" t="e">
        <f t="shared" ca="1" si="161"/>
        <v>#N/A</v>
      </c>
      <c r="AF831" s="92" t="e">
        <f t="shared" ca="1" si="162"/>
        <v>#N/A</v>
      </c>
      <c r="AG831" s="91" t="e">
        <f t="shared" ca="1" si="162"/>
        <v>#N/A</v>
      </c>
      <c r="AH831" s="91" t="e">
        <f t="shared" ca="1" si="163"/>
        <v>#N/A</v>
      </c>
      <c r="AI831" s="93" t="e">
        <f t="shared" ca="1" si="164"/>
        <v>#N/A</v>
      </c>
      <c r="AJ831" s="91" t="e">
        <f t="shared" ca="1" si="153"/>
        <v>#N/A</v>
      </c>
      <c r="AK831" s="91" t="e">
        <f t="shared" ca="1" si="152"/>
        <v>#N/A</v>
      </c>
    </row>
    <row r="832" spans="1:37" ht="25.5" customHeight="1" x14ac:dyDescent="0.25">
      <c r="A832" s="51">
        <f>'OSNOVNA PLAČA'!A826</f>
        <v>817</v>
      </c>
      <c r="B832" s="159" t="str">
        <f>IF(LEN('OSNOVNA PLAČA'!B826)&gt;0,'OSNOVNA PLAČA'!B826,"")</f>
        <v>A817</v>
      </c>
      <c r="C832" s="52">
        <f>IF(LEN(B832)&gt;0,'OSNOVNA PLAČA'!C826,"")</f>
        <v>0</v>
      </c>
      <c r="D832" s="54">
        <f>IF(LEN(B832)&gt;0,'OSNOVNA PLAČA'!D826,"")</f>
        <v>0</v>
      </c>
      <c r="E832" s="175">
        <f>IF(LEN(B832)&gt;0,SUM('OBRAČUNANA OSNOVNA PLAČA'!E826:J826),"")</f>
        <v>0</v>
      </c>
      <c r="F832" s="55"/>
      <c r="G832" s="55"/>
      <c r="H832" s="55"/>
      <c r="I832" s="55"/>
      <c r="J832" s="55"/>
      <c r="K832" s="176">
        <f t="shared" si="154"/>
        <v>0</v>
      </c>
      <c r="L832" s="120">
        <f t="shared" si="155"/>
        <v>0</v>
      </c>
      <c r="M832" s="120">
        <f t="shared" si="156"/>
        <v>0</v>
      </c>
      <c r="N832" s="120">
        <f t="shared" si="157"/>
        <v>0</v>
      </c>
      <c r="O832" s="120">
        <f t="shared" si="158"/>
        <v>0</v>
      </c>
      <c r="P832" s="177">
        <f t="shared" si="159"/>
        <v>0</v>
      </c>
      <c r="Q832" s="177">
        <f>IF(LEN(B832)&gt;0,2*'OSNOVNA PLAČA'!E826,"")</f>
        <v>0</v>
      </c>
      <c r="R832" s="178"/>
      <c r="AA832" s="157">
        <f>ROW()</f>
        <v>832</v>
      </c>
      <c r="AB832" s="91" t="e">
        <f t="shared" ca="1" si="165"/>
        <v>#N/A</v>
      </c>
      <c r="AC832" s="91" t="e">
        <f t="shared" ca="1" si="166"/>
        <v>#N/A</v>
      </c>
      <c r="AD832" s="92" t="e">
        <f t="shared" ca="1" si="160"/>
        <v>#N/A</v>
      </c>
      <c r="AE832" s="91" t="e">
        <f t="shared" ca="1" si="161"/>
        <v>#N/A</v>
      </c>
      <c r="AF832" s="92" t="e">
        <f t="shared" ca="1" si="162"/>
        <v>#N/A</v>
      </c>
      <c r="AG832" s="91" t="e">
        <f t="shared" ca="1" si="162"/>
        <v>#N/A</v>
      </c>
      <c r="AH832" s="91" t="e">
        <f t="shared" ca="1" si="163"/>
        <v>#N/A</v>
      </c>
      <c r="AI832" s="93" t="e">
        <f t="shared" ca="1" si="164"/>
        <v>#N/A</v>
      </c>
      <c r="AJ832" s="91" t="e">
        <f t="shared" ca="1" si="153"/>
        <v>#N/A</v>
      </c>
      <c r="AK832" s="91" t="e">
        <f t="shared" ca="1" si="152"/>
        <v>#N/A</v>
      </c>
    </row>
    <row r="833" spans="1:37" ht="25.5" customHeight="1" x14ac:dyDescent="0.25">
      <c r="A833" s="51">
        <f>'OSNOVNA PLAČA'!A827</f>
        <v>818</v>
      </c>
      <c r="B833" s="159" t="str">
        <f>IF(LEN('OSNOVNA PLAČA'!B827)&gt;0,'OSNOVNA PLAČA'!B827,"")</f>
        <v>A818</v>
      </c>
      <c r="C833" s="52">
        <f>IF(LEN(B833)&gt;0,'OSNOVNA PLAČA'!C827,"")</f>
        <v>0</v>
      </c>
      <c r="D833" s="54">
        <f>IF(LEN(B833)&gt;0,'OSNOVNA PLAČA'!D827,"")</f>
        <v>0</v>
      </c>
      <c r="E833" s="175">
        <f>IF(LEN(B833)&gt;0,SUM('OBRAČUNANA OSNOVNA PLAČA'!E827:J827),"")</f>
        <v>0</v>
      </c>
      <c r="F833" s="55"/>
      <c r="G833" s="55"/>
      <c r="H833" s="55"/>
      <c r="I833" s="55"/>
      <c r="J833" s="55"/>
      <c r="K833" s="176">
        <f t="shared" si="154"/>
        <v>0</v>
      </c>
      <c r="L833" s="120">
        <f t="shared" si="155"/>
        <v>0</v>
      </c>
      <c r="M833" s="120">
        <f t="shared" si="156"/>
        <v>0</v>
      </c>
      <c r="N833" s="120">
        <f t="shared" si="157"/>
        <v>0</v>
      </c>
      <c r="O833" s="120">
        <f t="shared" si="158"/>
        <v>0</v>
      </c>
      <c r="P833" s="177">
        <f t="shared" si="159"/>
        <v>0</v>
      </c>
      <c r="Q833" s="177">
        <f>IF(LEN(B833)&gt;0,2*'OSNOVNA PLAČA'!E827,"")</f>
        <v>0</v>
      </c>
      <c r="R833" s="178"/>
      <c r="AA833" s="157">
        <f>ROW()</f>
        <v>833</v>
      </c>
      <c r="AB833" s="91" t="e">
        <f t="shared" ca="1" si="165"/>
        <v>#N/A</v>
      </c>
      <c r="AC833" s="91" t="e">
        <f t="shared" ca="1" si="166"/>
        <v>#N/A</v>
      </c>
      <c r="AD833" s="92" t="e">
        <f t="shared" ca="1" si="160"/>
        <v>#N/A</v>
      </c>
      <c r="AE833" s="91" t="e">
        <f t="shared" ca="1" si="161"/>
        <v>#N/A</v>
      </c>
      <c r="AF833" s="92" t="e">
        <f t="shared" ca="1" si="162"/>
        <v>#N/A</v>
      </c>
      <c r="AG833" s="91" t="e">
        <f t="shared" ca="1" si="162"/>
        <v>#N/A</v>
      </c>
      <c r="AH833" s="91" t="e">
        <f t="shared" ca="1" si="163"/>
        <v>#N/A</v>
      </c>
      <c r="AI833" s="93" t="e">
        <f t="shared" ca="1" si="164"/>
        <v>#N/A</v>
      </c>
      <c r="AJ833" s="91" t="e">
        <f t="shared" ca="1" si="153"/>
        <v>#N/A</v>
      </c>
      <c r="AK833" s="91" t="e">
        <f t="shared" ca="1" si="152"/>
        <v>#N/A</v>
      </c>
    </row>
    <row r="834" spans="1:37" ht="25.5" customHeight="1" x14ac:dyDescent="0.25">
      <c r="A834" s="51">
        <f>'OSNOVNA PLAČA'!A828</f>
        <v>819</v>
      </c>
      <c r="B834" s="159" t="str">
        <f>IF(LEN('OSNOVNA PLAČA'!B828)&gt;0,'OSNOVNA PLAČA'!B828,"")</f>
        <v>A819</v>
      </c>
      <c r="C834" s="52">
        <f>IF(LEN(B834)&gt;0,'OSNOVNA PLAČA'!C828,"")</f>
        <v>0</v>
      </c>
      <c r="D834" s="54">
        <f>IF(LEN(B834)&gt;0,'OSNOVNA PLAČA'!D828,"")</f>
        <v>0</v>
      </c>
      <c r="E834" s="175">
        <f>IF(LEN(B834)&gt;0,SUM('OBRAČUNANA OSNOVNA PLAČA'!E828:J828),"")</f>
        <v>0</v>
      </c>
      <c r="F834" s="55"/>
      <c r="G834" s="55"/>
      <c r="H834" s="55"/>
      <c r="I834" s="55"/>
      <c r="J834" s="55"/>
      <c r="K834" s="176">
        <f t="shared" si="154"/>
        <v>0</v>
      </c>
      <c r="L834" s="120">
        <f t="shared" si="155"/>
        <v>0</v>
      </c>
      <c r="M834" s="120">
        <f t="shared" si="156"/>
        <v>0</v>
      </c>
      <c r="N834" s="120">
        <f t="shared" si="157"/>
        <v>0</v>
      </c>
      <c r="O834" s="120">
        <f t="shared" si="158"/>
        <v>0</v>
      </c>
      <c r="P834" s="177">
        <f t="shared" si="159"/>
        <v>0</v>
      </c>
      <c r="Q834" s="177">
        <f>IF(LEN(B834)&gt;0,2*'OSNOVNA PLAČA'!E828,"")</f>
        <v>0</v>
      </c>
      <c r="R834" s="178"/>
      <c r="AA834" s="157">
        <f>ROW()</f>
        <v>834</v>
      </c>
      <c r="AB834" s="91" t="e">
        <f t="shared" ca="1" si="165"/>
        <v>#N/A</v>
      </c>
      <c r="AC834" s="91" t="e">
        <f t="shared" ca="1" si="166"/>
        <v>#N/A</v>
      </c>
      <c r="AD834" s="92" t="e">
        <f t="shared" ca="1" si="160"/>
        <v>#N/A</v>
      </c>
      <c r="AE834" s="91" t="e">
        <f t="shared" ca="1" si="161"/>
        <v>#N/A</v>
      </c>
      <c r="AF834" s="92" t="e">
        <f t="shared" ca="1" si="162"/>
        <v>#N/A</v>
      </c>
      <c r="AG834" s="91" t="e">
        <f t="shared" ca="1" si="162"/>
        <v>#N/A</v>
      </c>
      <c r="AH834" s="91" t="e">
        <f t="shared" ca="1" si="163"/>
        <v>#N/A</v>
      </c>
      <c r="AI834" s="93" t="e">
        <f t="shared" ca="1" si="164"/>
        <v>#N/A</v>
      </c>
      <c r="AJ834" s="91" t="e">
        <f t="shared" ca="1" si="153"/>
        <v>#N/A</v>
      </c>
      <c r="AK834" s="91" t="e">
        <f t="shared" ca="1" si="152"/>
        <v>#N/A</v>
      </c>
    </row>
    <row r="835" spans="1:37" ht="25.5" customHeight="1" x14ac:dyDescent="0.25">
      <c r="A835" s="51">
        <f>'OSNOVNA PLAČA'!A829</f>
        <v>820</v>
      </c>
      <c r="B835" s="159" t="str">
        <f>IF(LEN('OSNOVNA PLAČA'!B829)&gt;0,'OSNOVNA PLAČA'!B829,"")</f>
        <v>A820</v>
      </c>
      <c r="C835" s="52">
        <f>IF(LEN(B835)&gt;0,'OSNOVNA PLAČA'!C829,"")</f>
        <v>0</v>
      </c>
      <c r="D835" s="54">
        <f>IF(LEN(B835)&gt;0,'OSNOVNA PLAČA'!D829,"")</f>
        <v>0</v>
      </c>
      <c r="E835" s="175">
        <f>IF(LEN(B835)&gt;0,SUM('OBRAČUNANA OSNOVNA PLAČA'!E829:J829),"")</f>
        <v>0</v>
      </c>
      <c r="F835" s="55"/>
      <c r="G835" s="55"/>
      <c r="H835" s="55"/>
      <c r="I835" s="55"/>
      <c r="J835" s="55"/>
      <c r="K835" s="176">
        <f t="shared" si="154"/>
        <v>0</v>
      </c>
      <c r="L835" s="120">
        <f t="shared" si="155"/>
        <v>0</v>
      </c>
      <c r="M835" s="120">
        <f t="shared" si="156"/>
        <v>0</v>
      </c>
      <c r="N835" s="120">
        <f t="shared" si="157"/>
        <v>0</v>
      </c>
      <c r="O835" s="120">
        <f t="shared" si="158"/>
        <v>0</v>
      </c>
      <c r="P835" s="177">
        <f t="shared" si="159"/>
        <v>0</v>
      </c>
      <c r="Q835" s="177">
        <f>IF(LEN(B835)&gt;0,2*'OSNOVNA PLAČA'!E829,"")</f>
        <v>0</v>
      </c>
      <c r="R835" s="178"/>
      <c r="AA835" s="157">
        <f>ROW()</f>
        <v>835</v>
      </c>
      <c r="AB835" s="91" t="e">
        <f t="shared" ca="1" si="165"/>
        <v>#N/A</v>
      </c>
      <c r="AC835" s="91" t="e">
        <f t="shared" ca="1" si="166"/>
        <v>#N/A</v>
      </c>
      <c r="AD835" s="92" t="e">
        <f t="shared" ca="1" si="160"/>
        <v>#N/A</v>
      </c>
      <c r="AE835" s="91" t="e">
        <f t="shared" ca="1" si="161"/>
        <v>#N/A</v>
      </c>
      <c r="AF835" s="92" t="e">
        <f t="shared" ca="1" si="162"/>
        <v>#N/A</v>
      </c>
      <c r="AG835" s="91" t="e">
        <f t="shared" ca="1" si="162"/>
        <v>#N/A</v>
      </c>
      <c r="AH835" s="91" t="e">
        <f t="shared" ca="1" si="163"/>
        <v>#N/A</v>
      </c>
      <c r="AI835" s="93" t="e">
        <f t="shared" ca="1" si="164"/>
        <v>#N/A</v>
      </c>
      <c r="AJ835" s="91" t="e">
        <f t="shared" ca="1" si="153"/>
        <v>#N/A</v>
      </c>
      <c r="AK835" s="91" t="e">
        <f t="shared" ca="1" si="152"/>
        <v>#N/A</v>
      </c>
    </row>
    <row r="836" spans="1:37" ht="25.5" customHeight="1" x14ac:dyDescent="0.25">
      <c r="A836" s="51">
        <f>'OSNOVNA PLAČA'!A830</f>
        <v>821</v>
      </c>
      <c r="B836" s="159" t="str">
        <f>IF(LEN('OSNOVNA PLAČA'!B830)&gt;0,'OSNOVNA PLAČA'!B830,"")</f>
        <v>A821</v>
      </c>
      <c r="C836" s="52">
        <f>IF(LEN(B836)&gt;0,'OSNOVNA PLAČA'!C830,"")</f>
        <v>0</v>
      </c>
      <c r="D836" s="54">
        <f>IF(LEN(B836)&gt;0,'OSNOVNA PLAČA'!D830,"")</f>
        <v>0</v>
      </c>
      <c r="E836" s="175">
        <f>IF(LEN(B836)&gt;0,SUM('OBRAČUNANA OSNOVNA PLAČA'!E830:J830),"")</f>
        <v>0</v>
      </c>
      <c r="F836" s="55"/>
      <c r="G836" s="55"/>
      <c r="H836" s="55"/>
      <c r="I836" s="55"/>
      <c r="J836" s="55"/>
      <c r="K836" s="176">
        <f t="shared" si="154"/>
        <v>0</v>
      </c>
      <c r="L836" s="120">
        <f t="shared" si="155"/>
        <v>0</v>
      </c>
      <c r="M836" s="120">
        <f t="shared" si="156"/>
        <v>0</v>
      </c>
      <c r="N836" s="120">
        <f t="shared" si="157"/>
        <v>0</v>
      </c>
      <c r="O836" s="120">
        <f t="shared" si="158"/>
        <v>0</v>
      </c>
      <c r="P836" s="177">
        <f t="shared" si="159"/>
        <v>0</v>
      </c>
      <c r="Q836" s="177">
        <f>IF(LEN(B836)&gt;0,2*'OSNOVNA PLAČA'!E830,"")</f>
        <v>0</v>
      </c>
      <c r="R836" s="178"/>
      <c r="AA836" s="157">
        <f>ROW()</f>
        <v>836</v>
      </c>
      <c r="AB836" s="91" t="e">
        <f t="shared" ca="1" si="165"/>
        <v>#N/A</v>
      </c>
      <c r="AC836" s="91" t="e">
        <f t="shared" ca="1" si="166"/>
        <v>#N/A</v>
      </c>
      <c r="AD836" s="92" t="e">
        <f t="shared" ca="1" si="160"/>
        <v>#N/A</v>
      </c>
      <c r="AE836" s="91" t="e">
        <f t="shared" ca="1" si="161"/>
        <v>#N/A</v>
      </c>
      <c r="AF836" s="92" t="e">
        <f t="shared" ca="1" si="162"/>
        <v>#N/A</v>
      </c>
      <c r="AG836" s="91" t="e">
        <f t="shared" ca="1" si="162"/>
        <v>#N/A</v>
      </c>
      <c r="AH836" s="91" t="e">
        <f t="shared" ca="1" si="163"/>
        <v>#N/A</v>
      </c>
      <c r="AI836" s="93" t="e">
        <f t="shared" ca="1" si="164"/>
        <v>#N/A</v>
      </c>
      <c r="AJ836" s="91" t="e">
        <f t="shared" ca="1" si="153"/>
        <v>#N/A</v>
      </c>
      <c r="AK836" s="91" t="e">
        <f t="shared" ref="AK836:AK899" ca="1" si="167">SUM(OFFSET(INDIRECT( "'" &amp; $AC$2 &amp; "'!" &amp; $AH$3),ROW()-ROW(INDIRECT( "'" &amp; $AC$2 &amp; "'!" &amp; $AH$3))-$AH$4,COLUMN()-COLUMN(INDIRECT( "'" &amp; $AC$2 &amp; "'!" &amp; $AH$3))-$AH$5+(12/$AN$4)*($AN$3-1),1,12/$AN$4))</f>
        <v>#N/A</v>
      </c>
    </row>
    <row r="837" spans="1:37" ht="25.5" customHeight="1" x14ac:dyDescent="0.25">
      <c r="A837" s="51">
        <f>'OSNOVNA PLAČA'!A831</f>
        <v>822</v>
      </c>
      <c r="B837" s="159" t="str">
        <f>IF(LEN('OSNOVNA PLAČA'!B831)&gt;0,'OSNOVNA PLAČA'!B831,"")</f>
        <v>A822</v>
      </c>
      <c r="C837" s="52">
        <f>IF(LEN(B837)&gt;0,'OSNOVNA PLAČA'!C831,"")</f>
        <v>0</v>
      </c>
      <c r="D837" s="54">
        <f>IF(LEN(B837)&gt;0,'OSNOVNA PLAČA'!D831,"")</f>
        <v>0</v>
      </c>
      <c r="E837" s="175">
        <f>IF(LEN(B837)&gt;0,SUM('OBRAČUNANA OSNOVNA PLAČA'!E831:J831),"")</f>
        <v>0</v>
      </c>
      <c r="F837" s="55"/>
      <c r="G837" s="55"/>
      <c r="H837" s="55"/>
      <c r="I837" s="55"/>
      <c r="J837" s="55"/>
      <c r="K837" s="176">
        <f t="shared" si="154"/>
        <v>0</v>
      </c>
      <c r="L837" s="120">
        <f t="shared" si="155"/>
        <v>0</v>
      </c>
      <c r="M837" s="120">
        <f t="shared" si="156"/>
        <v>0</v>
      </c>
      <c r="N837" s="120">
        <f t="shared" si="157"/>
        <v>0</v>
      </c>
      <c r="O837" s="120">
        <f t="shared" si="158"/>
        <v>0</v>
      </c>
      <c r="P837" s="177">
        <f t="shared" si="159"/>
        <v>0</v>
      </c>
      <c r="Q837" s="177">
        <f>IF(LEN(B837)&gt;0,2*'OSNOVNA PLAČA'!E831,"")</f>
        <v>0</v>
      </c>
      <c r="R837" s="178"/>
      <c r="AA837" s="157">
        <f>ROW()</f>
        <v>837</v>
      </c>
      <c r="AB837" s="91" t="e">
        <f t="shared" ca="1" si="165"/>
        <v>#N/A</v>
      </c>
      <c r="AC837" s="91" t="e">
        <f t="shared" ca="1" si="166"/>
        <v>#N/A</v>
      </c>
      <c r="AD837" s="92" t="e">
        <f t="shared" ca="1" si="160"/>
        <v>#N/A</v>
      </c>
      <c r="AE837" s="91" t="e">
        <f t="shared" ca="1" si="161"/>
        <v>#N/A</v>
      </c>
      <c r="AF837" s="92" t="e">
        <f t="shared" ca="1" si="162"/>
        <v>#N/A</v>
      </c>
      <c r="AG837" s="91" t="e">
        <f t="shared" ca="1" si="162"/>
        <v>#N/A</v>
      </c>
      <c r="AH837" s="91" t="e">
        <f t="shared" ca="1" si="163"/>
        <v>#N/A</v>
      </c>
      <c r="AI837" s="93" t="e">
        <f t="shared" ca="1" si="164"/>
        <v>#N/A</v>
      </c>
      <c r="AJ837" s="91" t="e">
        <f t="shared" ref="AJ837:AJ900" ca="1" si="168">SUM(OFFSET(INDIRECT( "'" &amp; $AC$3 &amp; "'!" &amp; $AH$3),ROW()-ROW(INDIRECT( "'" &amp; $AC$3 &amp; "'!" &amp; $AH$3))-$AH$4,COLUMN()-COLUMN(INDIRECT( "'" &amp; $AC$3 &amp; "'!" &amp; $AH$3))-$AH$6+(12/$AN$4)*($AN$3-1),1,12/$AN$4))</f>
        <v>#N/A</v>
      </c>
      <c r="AK837" s="91" t="e">
        <f t="shared" ca="1" si="167"/>
        <v>#N/A</v>
      </c>
    </row>
    <row r="838" spans="1:37" ht="25.5" customHeight="1" x14ac:dyDescent="0.25">
      <c r="A838" s="51">
        <f>'OSNOVNA PLAČA'!A832</f>
        <v>823</v>
      </c>
      <c r="B838" s="159" t="str">
        <f>IF(LEN('OSNOVNA PLAČA'!B832)&gt;0,'OSNOVNA PLAČA'!B832,"")</f>
        <v>A823</v>
      </c>
      <c r="C838" s="52">
        <f>IF(LEN(B838)&gt;0,'OSNOVNA PLAČA'!C832,"")</f>
        <v>0</v>
      </c>
      <c r="D838" s="54">
        <f>IF(LEN(B838)&gt;0,'OSNOVNA PLAČA'!D832,"")</f>
        <v>0</v>
      </c>
      <c r="E838" s="175">
        <f>IF(LEN(B838)&gt;0,SUM('OBRAČUNANA OSNOVNA PLAČA'!E832:J832),"")</f>
        <v>0</v>
      </c>
      <c r="F838" s="55"/>
      <c r="G838" s="55"/>
      <c r="H838" s="55"/>
      <c r="I838" s="55"/>
      <c r="J838" s="55"/>
      <c r="K838" s="176">
        <f t="shared" si="154"/>
        <v>0</v>
      </c>
      <c r="L838" s="120">
        <f t="shared" si="155"/>
        <v>0</v>
      </c>
      <c r="M838" s="120">
        <f t="shared" si="156"/>
        <v>0</v>
      </c>
      <c r="N838" s="120">
        <f t="shared" si="157"/>
        <v>0</v>
      </c>
      <c r="O838" s="120">
        <f t="shared" si="158"/>
        <v>0</v>
      </c>
      <c r="P838" s="177">
        <f t="shared" si="159"/>
        <v>0</v>
      </c>
      <c r="Q838" s="177">
        <f>IF(LEN(B838)&gt;0,2*'OSNOVNA PLAČA'!E832,"")</f>
        <v>0</v>
      </c>
      <c r="R838" s="178"/>
      <c r="AA838" s="157">
        <f>ROW()</f>
        <v>838</v>
      </c>
      <c r="AB838" s="91" t="e">
        <f t="shared" ca="1" si="165"/>
        <v>#N/A</v>
      </c>
      <c r="AC838" s="91" t="e">
        <f t="shared" ca="1" si="166"/>
        <v>#N/A</v>
      </c>
      <c r="AD838" s="92" t="e">
        <f t="shared" ca="1" si="160"/>
        <v>#N/A</v>
      </c>
      <c r="AE838" s="91" t="e">
        <f t="shared" ca="1" si="161"/>
        <v>#N/A</v>
      </c>
      <c r="AF838" s="92" t="e">
        <f t="shared" ca="1" si="162"/>
        <v>#N/A</v>
      </c>
      <c r="AG838" s="91" t="e">
        <f t="shared" ca="1" si="162"/>
        <v>#N/A</v>
      </c>
      <c r="AH838" s="91" t="e">
        <f t="shared" ca="1" si="163"/>
        <v>#N/A</v>
      </c>
      <c r="AI838" s="93" t="e">
        <f t="shared" ca="1" si="164"/>
        <v>#N/A</v>
      </c>
      <c r="AJ838" s="91" t="e">
        <f t="shared" ca="1" si="168"/>
        <v>#N/A</v>
      </c>
      <c r="AK838" s="91" t="e">
        <f t="shared" ca="1" si="167"/>
        <v>#N/A</v>
      </c>
    </row>
    <row r="839" spans="1:37" ht="25.5" customHeight="1" x14ac:dyDescent="0.25">
      <c r="A839" s="51">
        <f>'OSNOVNA PLAČA'!A833</f>
        <v>824</v>
      </c>
      <c r="B839" s="159" t="str">
        <f>IF(LEN('OSNOVNA PLAČA'!B833)&gt;0,'OSNOVNA PLAČA'!B833,"")</f>
        <v>A824</v>
      </c>
      <c r="C839" s="52">
        <f>IF(LEN(B839)&gt;0,'OSNOVNA PLAČA'!C833,"")</f>
        <v>0</v>
      </c>
      <c r="D839" s="54">
        <f>IF(LEN(B839)&gt;0,'OSNOVNA PLAČA'!D833,"")</f>
        <v>0</v>
      </c>
      <c r="E839" s="175">
        <f>IF(LEN(B839)&gt;0,SUM('OBRAČUNANA OSNOVNA PLAČA'!E833:J833),"")</f>
        <v>0</v>
      </c>
      <c r="F839" s="55"/>
      <c r="G839" s="55"/>
      <c r="H839" s="55"/>
      <c r="I839" s="55"/>
      <c r="J839" s="55"/>
      <c r="K839" s="176">
        <f t="shared" si="154"/>
        <v>0</v>
      </c>
      <c r="L839" s="120">
        <f t="shared" si="155"/>
        <v>0</v>
      </c>
      <c r="M839" s="120">
        <f t="shared" si="156"/>
        <v>0</v>
      </c>
      <c r="N839" s="120">
        <f t="shared" si="157"/>
        <v>0</v>
      </c>
      <c r="O839" s="120">
        <f t="shared" si="158"/>
        <v>0</v>
      </c>
      <c r="P839" s="177">
        <f t="shared" si="159"/>
        <v>0</v>
      </c>
      <c r="Q839" s="177">
        <f>IF(LEN(B839)&gt;0,2*'OSNOVNA PLAČA'!E833,"")</f>
        <v>0</v>
      </c>
      <c r="R839" s="178"/>
      <c r="AA839" s="157">
        <f>ROW()</f>
        <v>839</v>
      </c>
      <c r="AB839" s="91" t="e">
        <f t="shared" ca="1" si="165"/>
        <v>#N/A</v>
      </c>
      <c r="AC839" s="91" t="e">
        <f t="shared" ca="1" si="166"/>
        <v>#N/A</v>
      </c>
      <c r="AD839" s="92" t="e">
        <f t="shared" ca="1" si="160"/>
        <v>#N/A</v>
      </c>
      <c r="AE839" s="91" t="e">
        <f t="shared" ca="1" si="161"/>
        <v>#N/A</v>
      </c>
      <c r="AF839" s="92" t="e">
        <f t="shared" ca="1" si="162"/>
        <v>#N/A</v>
      </c>
      <c r="AG839" s="91" t="e">
        <f t="shared" ca="1" si="162"/>
        <v>#N/A</v>
      </c>
      <c r="AH839" s="91" t="e">
        <f t="shared" ca="1" si="163"/>
        <v>#N/A</v>
      </c>
      <c r="AI839" s="93" t="e">
        <f t="shared" ca="1" si="164"/>
        <v>#N/A</v>
      </c>
      <c r="AJ839" s="91" t="e">
        <f t="shared" ca="1" si="168"/>
        <v>#N/A</v>
      </c>
      <c r="AK839" s="91" t="e">
        <f t="shared" ca="1" si="167"/>
        <v>#N/A</v>
      </c>
    </row>
    <row r="840" spans="1:37" ht="25.5" customHeight="1" x14ac:dyDescent="0.25">
      <c r="A840" s="51">
        <f>'OSNOVNA PLAČA'!A834</f>
        <v>825</v>
      </c>
      <c r="B840" s="159" t="str">
        <f>IF(LEN('OSNOVNA PLAČA'!B834)&gt;0,'OSNOVNA PLAČA'!B834,"")</f>
        <v>A825</v>
      </c>
      <c r="C840" s="52">
        <f>IF(LEN(B840)&gt;0,'OSNOVNA PLAČA'!C834,"")</f>
        <v>0</v>
      </c>
      <c r="D840" s="54">
        <f>IF(LEN(B840)&gt;0,'OSNOVNA PLAČA'!D834,"")</f>
        <v>0</v>
      </c>
      <c r="E840" s="175">
        <f>IF(LEN(B840)&gt;0,SUM('OBRAČUNANA OSNOVNA PLAČA'!E834:J834),"")</f>
        <v>0</v>
      </c>
      <c r="F840" s="55"/>
      <c r="G840" s="55"/>
      <c r="H840" s="55"/>
      <c r="I840" s="55"/>
      <c r="J840" s="55"/>
      <c r="K840" s="176">
        <f t="shared" si="154"/>
        <v>0</v>
      </c>
      <c r="L840" s="120">
        <f t="shared" si="155"/>
        <v>0</v>
      </c>
      <c r="M840" s="120">
        <f t="shared" si="156"/>
        <v>0</v>
      </c>
      <c r="N840" s="120">
        <f t="shared" si="157"/>
        <v>0</v>
      </c>
      <c r="O840" s="120">
        <f t="shared" si="158"/>
        <v>0</v>
      </c>
      <c r="P840" s="177">
        <f t="shared" si="159"/>
        <v>0</v>
      </c>
      <c r="Q840" s="177">
        <f>IF(LEN(B840)&gt;0,2*'OSNOVNA PLAČA'!E834,"")</f>
        <v>0</v>
      </c>
      <c r="R840" s="178"/>
      <c r="AA840" s="157">
        <f>ROW()</f>
        <v>840</v>
      </c>
      <c r="AB840" s="91" t="e">
        <f t="shared" ca="1" si="165"/>
        <v>#N/A</v>
      </c>
      <c r="AC840" s="91" t="e">
        <f t="shared" ca="1" si="166"/>
        <v>#N/A</v>
      </c>
      <c r="AD840" s="92" t="e">
        <f t="shared" ca="1" si="160"/>
        <v>#N/A</v>
      </c>
      <c r="AE840" s="91" t="e">
        <f t="shared" ca="1" si="161"/>
        <v>#N/A</v>
      </c>
      <c r="AF840" s="92" t="e">
        <f t="shared" ca="1" si="162"/>
        <v>#N/A</v>
      </c>
      <c r="AG840" s="91" t="e">
        <f t="shared" ca="1" si="162"/>
        <v>#N/A</v>
      </c>
      <c r="AH840" s="91" t="e">
        <f t="shared" ca="1" si="163"/>
        <v>#N/A</v>
      </c>
      <c r="AI840" s="93" t="e">
        <f t="shared" ca="1" si="164"/>
        <v>#N/A</v>
      </c>
      <c r="AJ840" s="91" t="e">
        <f t="shared" ca="1" si="168"/>
        <v>#N/A</v>
      </c>
      <c r="AK840" s="91" t="e">
        <f t="shared" ca="1" si="167"/>
        <v>#N/A</v>
      </c>
    </row>
    <row r="841" spans="1:37" ht="25.5" customHeight="1" x14ac:dyDescent="0.25">
      <c r="A841" s="51">
        <f>'OSNOVNA PLAČA'!A835</f>
        <v>826</v>
      </c>
      <c r="B841" s="159" t="str">
        <f>IF(LEN('OSNOVNA PLAČA'!B835)&gt;0,'OSNOVNA PLAČA'!B835,"")</f>
        <v>A826</v>
      </c>
      <c r="C841" s="52">
        <f>IF(LEN(B841)&gt;0,'OSNOVNA PLAČA'!C835,"")</f>
        <v>0</v>
      </c>
      <c r="D841" s="54">
        <f>IF(LEN(B841)&gt;0,'OSNOVNA PLAČA'!D835,"")</f>
        <v>0</v>
      </c>
      <c r="E841" s="175">
        <f>IF(LEN(B841)&gt;0,SUM('OBRAČUNANA OSNOVNA PLAČA'!E835:J835),"")</f>
        <v>0</v>
      </c>
      <c r="F841" s="55"/>
      <c r="G841" s="55"/>
      <c r="H841" s="55"/>
      <c r="I841" s="55"/>
      <c r="J841" s="55"/>
      <c r="K841" s="176">
        <f t="shared" si="154"/>
        <v>0</v>
      </c>
      <c r="L841" s="120">
        <f t="shared" si="155"/>
        <v>0</v>
      </c>
      <c r="M841" s="120">
        <f t="shared" si="156"/>
        <v>0</v>
      </c>
      <c r="N841" s="120">
        <f t="shared" si="157"/>
        <v>0</v>
      </c>
      <c r="O841" s="120">
        <f t="shared" si="158"/>
        <v>0</v>
      </c>
      <c r="P841" s="177">
        <f t="shared" si="159"/>
        <v>0</v>
      </c>
      <c r="Q841" s="177">
        <f>IF(LEN(B841)&gt;0,2*'OSNOVNA PLAČA'!E835,"")</f>
        <v>0</v>
      </c>
      <c r="R841" s="178"/>
      <c r="AA841" s="157">
        <f>ROW()</f>
        <v>841</v>
      </c>
      <c r="AB841" s="91" t="e">
        <f t="shared" ca="1" si="165"/>
        <v>#N/A</v>
      </c>
      <c r="AC841" s="91" t="e">
        <f t="shared" ca="1" si="166"/>
        <v>#N/A</v>
      </c>
      <c r="AD841" s="92" t="e">
        <f t="shared" ca="1" si="160"/>
        <v>#N/A</v>
      </c>
      <c r="AE841" s="91" t="e">
        <f t="shared" ca="1" si="161"/>
        <v>#N/A</v>
      </c>
      <c r="AF841" s="92" t="e">
        <f t="shared" ca="1" si="162"/>
        <v>#N/A</v>
      </c>
      <c r="AG841" s="91" t="e">
        <f t="shared" ca="1" si="162"/>
        <v>#N/A</v>
      </c>
      <c r="AH841" s="91" t="e">
        <f t="shared" ca="1" si="163"/>
        <v>#N/A</v>
      </c>
      <c r="AI841" s="93" t="e">
        <f t="shared" ca="1" si="164"/>
        <v>#N/A</v>
      </c>
      <c r="AJ841" s="91" t="e">
        <f t="shared" ca="1" si="168"/>
        <v>#N/A</v>
      </c>
      <c r="AK841" s="91" t="e">
        <f t="shared" ca="1" si="167"/>
        <v>#N/A</v>
      </c>
    </row>
    <row r="842" spans="1:37" ht="25.5" customHeight="1" x14ac:dyDescent="0.25">
      <c r="A842" s="51">
        <f>'OSNOVNA PLAČA'!A836</f>
        <v>827</v>
      </c>
      <c r="B842" s="159" t="str">
        <f>IF(LEN('OSNOVNA PLAČA'!B836)&gt;0,'OSNOVNA PLAČA'!B836,"")</f>
        <v>A827</v>
      </c>
      <c r="C842" s="52">
        <f>IF(LEN(B842)&gt;0,'OSNOVNA PLAČA'!C836,"")</f>
        <v>0</v>
      </c>
      <c r="D842" s="54">
        <f>IF(LEN(B842)&gt;0,'OSNOVNA PLAČA'!D836,"")</f>
        <v>0</v>
      </c>
      <c r="E842" s="175">
        <f>IF(LEN(B842)&gt;0,SUM('OBRAČUNANA OSNOVNA PLAČA'!E836:J836),"")</f>
        <v>0</v>
      </c>
      <c r="F842" s="55"/>
      <c r="G842" s="55"/>
      <c r="H842" s="55"/>
      <c r="I842" s="55"/>
      <c r="J842" s="55"/>
      <c r="K842" s="176">
        <f t="shared" si="154"/>
        <v>0</v>
      </c>
      <c r="L842" s="120">
        <f t="shared" si="155"/>
        <v>0</v>
      </c>
      <c r="M842" s="120">
        <f t="shared" si="156"/>
        <v>0</v>
      </c>
      <c r="N842" s="120">
        <f t="shared" si="157"/>
        <v>0</v>
      </c>
      <c r="O842" s="120">
        <f t="shared" si="158"/>
        <v>0</v>
      </c>
      <c r="P842" s="177">
        <f t="shared" si="159"/>
        <v>0</v>
      </c>
      <c r="Q842" s="177">
        <f>IF(LEN(B842)&gt;0,2*'OSNOVNA PLAČA'!E836,"")</f>
        <v>0</v>
      </c>
      <c r="R842" s="178"/>
      <c r="AA842" s="157">
        <f>ROW()</f>
        <v>842</v>
      </c>
      <c r="AB842" s="91" t="e">
        <f t="shared" ca="1" si="165"/>
        <v>#N/A</v>
      </c>
      <c r="AC842" s="91" t="e">
        <f t="shared" ca="1" si="166"/>
        <v>#N/A</v>
      </c>
      <c r="AD842" s="92" t="e">
        <f t="shared" ca="1" si="160"/>
        <v>#N/A</v>
      </c>
      <c r="AE842" s="91" t="e">
        <f t="shared" ca="1" si="161"/>
        <v>#N/A</v>
      </c>
      <c r="AF842" s="92" t="e">
        <f t="shared" ca="1" si="162"/>
        <v>#N/A</v>
      </c>
      <c r="AG842" s="91" t="e">
        <f t="shared" ca="1" si="162"/>
        <v>#N/A</v>
      </c>
      <c r="AH842" s="91" t="e">
        <f t="shared" ca="1" si="163"/>
        <v>#N/A</v>
      </c>
      <c r="AI842" s="93" t="e">
        <f t="shared" ca="1" si="164"/>
        <v>#N/A</v>
      </c>
      <c r="AJ842" s="91" t="e">
        <f t="shared" ca="1" si="168"/>
        <v>#N/A</v>
      </c>
      <c r="AK842" s="91" t="e">
        <f t="shared" ca="1" si="167"/>
        <v>#N/A</v>
      </c>
    </row>
    <row r="843" spans="1:37" ht="25.5" customHeight="1" x14ac:dyDescent="0.25">
      <c r="A843" s="51">
        <f>'OSNOVNA PLAČA'!A837</f>
        <v>828</v>
      </c>
      <c r="B843" s="159" t="str">
        <f>IF(LEN('OSNOVNA PLAČA'!B837)&gt;0,'OSNOVNA PLAČA'!B837,"")</f>
        <v>A828</v>
      </c>
      <c r="C843" s="52">
        <f>IF(LEN(B843)&gt;0,'OSNOVNA PLAČA'!C837,"")</f>
        <v>0</v>
      </c>
      <c r="D843" s="54">
        <f>IF(LEN(B843)&gt;0,'OSNOVNA PLAČA'!D837,"")</f>
        <v>0</v>
      </c>
      <c r="E843" s="175">
        <f>IF(LEN(B843)&gt;0,SUM('OBRAČUNANA OSNOVNA PLAČA'!E837:J837),"")</f>
        <v>0</v>
      </c>
      <c r="F843" s="55"/>
      <c r="G843" s="55"/>
      <c r="H843" s="55"/>
      <c r="I843" s="55"/>
      <c r="J843" s="55"/>
      <c r="K843" s="176">
        <f t="shared" si="154"/>
        <v>0</v>
      </c>
      <c r="L843" s="120">
        <f t="shared" si="155"/>
        <v>0</v>
      </c>
      <c r="M843" s="120">
        <f t="shared" si="156"/>
        <v>0</v>
      </c>
      <c r="N843" s="120">
        <f t="shared" si="157"/>
        <v>0</v>
      </c>
      <c r="O843" s="120">
        <f t="shared" si="158"/>
        <v>0</v>
      </c>
      <c r="P843" s="177">
        <f t="shared" si="159"/>
        <v>0</v>
      </c>
      <c r="Q843" s="177">
        <f>IF(LEN(B843)&gt;0,2*'OSNOVNA PLAČA'!E837,"")</f>
        <v>0</v>
      </c>
      <c r="R843" s="178"/>
      <c r="AA843" s="157">
        <f>ROW()</f>
        <v>843</v>
      </c>
      <c r="AB843" s="91" t="e">
        <f t="shared" ca="1" si="165"/>
        <v>#N/A</v>
      </c>
      <c r="AC843" s="91" t="e">
        <f t="shared" ca="1" si="166"/>
        <v>#N/A</v>
      </c>
      <c r="AD843" s="92" t="e">
        <f t="shared" ca="1" si="160"/>
        <v>#N/A</v>
      </c>
      <c r="AE843" s="91" t="e">
        <f t="shared" ca="1" si="161"/>
        <v>#N/A</v>
      </c>
      <c r="AF843" s="92" t="e">
        <f t="shared" ca="1" si="162"/>
        <v>#N/A</v>
      </c>
      <c r="AG843" s="91" t="e">
        <f t="shared" ca="1" si="162"/>
        <v>#N/A</v>
      </c>
      <c r="AH843" s="91" t="e">
        <f t="shared" ca="1" si="163"/>
        <v>#N/A</v>
      </c>
      <c r="AI843" s="93" t="e">
        <f t="shared" ca="1" si="164"/>
        <v>#N/A</v>
      </c>
      <c r="AJ843" s="91" t="e">
        <f t="shared" ca="1" si="168"/>
        <v>#N/A</v>
      </c>
      <c r="AK843" s="91" t="e">
        <f t="shared" ca="1" si="167"/>
        <v>#N/A</v>
      </c>
    </row>
    <row r="844" spans="1:37" ht="25.5" customHeight="1" x14ac:dyDescent="0.25">
      <c r="A844" s="51">
        <f>'OSNOVNA PLAČA'!A838</f>
        <v>829</v>
      </c>
      <c r="B844" s="159" t="str">
        <f>IF(LEN('OSNOVNA PLAČA'!B838)&gt;0,'OSNOVNA PLAČA'!B838,"")</f>
        <v>A829</v>
      </c>
      <c r="C844" s="52">
        <f>IF(LEN(B844)&gt;0,'OSNOVNA PLAČA'!C838,"")</f>
        <v>0</v>
      </c>
      <c r="D844" s="54">
        <f>IF(LEN(B844)&gt;0,'OSNOVNA PLAČA'!D838,"")</f>
        <v>0</v>
      </c>
      <c r="E844" s="175">
        <f>IF(LEN(B844)&gt;0,SUM('OBRAČUNANA OSNOVNA PLAČA'!E838:J838),"")</f>
        <v>0</v>
      </c>
      <c r="F844" s="55"/>
      <c r="G844" s="55"/>
      <c r="H844" s="55"/>
      <c r="I844" s="55"/>
      <c r="J844" s="55"/>
      <c r="K844" s="176">
        <f t="shared" si="154"/>
        <v>0</v>
      </c>
      <c r="L844" s="120">
        <f t="shared" si="155"/>
        <v>0</v>
      </c>
      <c r="M844" s="120">
        <f t="shared" si="156"/>
        <v>0</v>
      </c>
      <c r="N844" s="120">
        <f t="shared" si="157"/>
        <v>0</v>
      </c>
      <c r="O844" s="120">
        <f t="shared" si="158"/>
        <v>0</v>
      </c>
      <c r="P844" s="177">
        <f t="shared" si="159"/>
        <v>0</v>
      </c>
      <c r="Q844" s="177">
        <f>IF(LEN(B844)&gt;0,2*'OSNOVNA PLAČA'!E838,"")</f>
        <v>0</v>
      </c>
      <c r="R844" s="178"/>
      <c r="AA844" s="157">
        <f>ROW()</f>
        <v>844</v>
      </c>
      <c r="AB844" s="91" t="e">
        <f t="shared" ca="1" si="165"/>
        <v>#N/A</v>
      </c>
      <c r="AC844" s="91" t="e">
        <f t="shared" ca="1" si="166"/>
        <v>#N/A</v>
      </c>
      <c r="AD844" s="92" t="e">
        <f t="shared" ca="1" si="160"/>
        <v>#N/A</v>
      </c>
      <c r="AE844" s="91" t="e">
        <f t="shared" ca="1" si="161"/>
        <v>#N/A</v>
      </c>
      <c r="AF844" s="92" t="e">
        <f t="shared" ca="1" si="162"/>
        <v>#N/A</v>
      </c>
      <c r="AG844" s="91" t="e">
        <f t="shared" ca="1" si="162"/>
        <v>#N/A</v>
      </c>
      <c r="AH844" s="91" t="e">
        <f t="shared" ca="1" si="163"/>
        <v>#N/A</v>
      </c>
      <c r="AI844" s="93" t="e">
        <f t="shared" ca="1" si="164"/>
        <v>#N/A</v>
      </c>
      <c r="AJ844" s="91" t="e">
        <f t="shared" ca="1" si="168"/>
        <v>#N/A</v>
      </c>
      <c r="AK844" s="91" t="e">
        <f t="shared" ca="1" si="167"/>
        <v>#N/A</v>
      </c>
    </row>
    <row r="845" spans="1:37" ht="25.5" customHeight="1" x14ac:dyDescent="0.25">
      <c r="A845" s="51">
        <f>'OSNOVNA PLAČA'!A839</f>
        <v>830</v>
      </c>
      <c r="B845" s="159" t="str">
        <f>IF(LEN('OSNOVNA PLAČA'!B839)&gt;0,'OSNOVNA PLAČA'!B839,"")</f>
        <v>A830</v>
      </c>
      <c r="C845" s="52">
        <f>IF(LEN(B845)&gt;0,'OSNOVNA PLAČA'!C839,"")</f>
        <v>0</v>
      </c>
      <c r="D845" s="54">
        <f>IF(LEN(B845)&gt;0,'OSNOVNA PLAČA'!D839,"")</f>
        <v>0</v>
      </c>
      <c r="E845" s="175">
        <f>IF(LEN(B845)&gt;0,SUM('OBRAČUNANA OSNOVNA PLAČA'!E839:J839),"")</f>
        <v>0</v>
      </c>
      <c r="F845" s="55"/>
      <c r="G845" s="55"/>
      <c r="H845" s="55"/>
      <c r="I845" s="55"/>
      <c r="J845" s="55"/>
      <c r="K845" s="176">
        <f t="shared" si="154"/>
        <v>0</v>
      </c>
      <c r="L845" s="120">
        <f t="shared" si="155"/>
        <v>0</v>
      </c>
      <c r="M845" s="120">
        <f t="shared" si="156"/>
        <v>0</v>
      </c>
      <c r="N845" s="120">
        <f t="shared" si="157"/>
        <v>0</v>
      </c>
      <c r="O845" s="120">
        <f t="shared" si="158"/>
        <v>0</v>
      </c>
      <c r="P845" s="177">
        <f t="shared" si="159"/>
        <v>0</v>
      </c>
      <c r="Q845" s="177">
        <f>IF(LEN(B845)&gt;0,2*'OSNOVNA PLAČA'!E839,"")</f>
        <v>0</v>
      </c>
      <c r="R845" s="178"/>
      <c r="AA845" s="157">
        <f>ROW()</f>
        <v>845</v>
      </c>
      <c r="AB845" s="91" t="e">
        <f t="shared" ca="1" si="165"/>
        <v>#N/A</v>
      </c>
      <c r="AC845" s="91" t="e">
        <f t="shared" ca="1" si="166"/>
        <v>#N/A</v>
      </c>
      <c r="AD845" s="92" t="e">
        <f t="shared" ca="1" si="160"/>
        <v>#N/A</v>
      </c>
      <c r="AE845" s="91" t="e">
        <f t="shared" ca="1" si="161"/>
        <v>#N/A</v>
      </c>
      <c r="AF845" s="92" t="e">
        <f t="shared" ca="1" si="162"/>
        <v>#N/A</v>
      </c>
      <c r="AG845" s="91" t="e">
        <f t="shared" ca="1" si="162"/>
        <v>#N/A</v>
      </c>
      <c r="AH845" s="91" t="e">
        <f t="shared" ca="1" si="163"/>
        <v>#N/A</v>
      </c>
      <c r="AI845" s="93" t="e">
        <f t="shared" ca="1" si="164"/>
        <v>#N/A</v>
      </c>
      <c r="AJ845" s="91" t="e">
        <f t="shared" ca="1" si="168"/>
        <v>#N/A</v>
      </c>
      <c r="AK845" s="91" t="e">
        <f t="shared" ca="1" si="167"/>
        <v>#N/A</v>
      </c>
    </row>
    <row r="846" spans="1:37" ht="25.5" customHeight="1" x14ac:dyDescent="0.25">
      <c r="A846" s="51">
        <f>'OSNOVNA PLAČA'!A840</f>
        <v>831</v>
      </c>
      <c r="B846" s="159" t="str">
        <f>IF(LEN('OSNOVNA PLAČA'!B840)&gt;0,'OSNOVNA PLAČA'!B840,"")</f>
        <v>A831</v>
      </c>
      <c r="C846" s="52">
        <f>IF(LEN(B846)&gt;0,'OSNOVNA PLAČA'!C840,"")</f>
        <v>0</v>
      </c>
      <c r="D846" s="54">
        <f>IF(LEN(B846)&gt;0,'OSNOVNA PLAČA'!D840,"")</f>
        <v>0</v>
      </c>
      <c r="E846" s="175">
        <f>IF(LEN(B846)&gt;0,SUM('OBRAČUNANA OSNOVNA PLAČA'!E840:J840),"")</f>
        <v>0</v>
      </c>
      <c r="F846" s="55"/>
      <c r="G846" s="55"/>
      <c r="H846" s="55"/>
      <c r="I846" s="55"/>
      <c r="J846" s="55"/>
      <c r="K846" s="176">
        <f t="shared" si="154"/>
        <v>0</v>
      </c>
      <c r="L846" s="120">
        <f t="shared" si="155"/>
        <v>0</v>
      </c>
      <c r="M846" s="120">
        <f t="shared" si="156"/>
        <v>0</v>
      </c>
      <c r="N846" s="120">
        <f t="shared" si="157"/>
        <v>0</v>
      </c>
      <c r="O846" s="120">
        <f t="shared" si="158"/>
        <v>0</v>
      </c>
      <c r="P846" s="177">
        <f t="shared" si="159"/>
        <v>0</v>
      </c>
      <c r="Q846" s="177">
        <f>IF(LEN(B846)&gt;0,2*'OSNOVNA PLAČA'!E840,"")</f>
        <v>0</v>
      </c>
      <c r="R846" s="178"/>
      <c r="AA846" s="157">
        <f>ROW()</f>
        <v>846</v>
      </c>
      <c r="AB846" s="91" t="e">
        <f t="shared" ca="1" si="165"/>
        <v>#N/A</v>
      </c>
      <c r="AC846" s="91" t="e">
        <f t="shared" ca="1" si="166"/>
        <v>#N/A</v>
      </c>
      <c r="AD846" s="92" t="e">
        <f t="shared" ca="1" si="160"/>
        <v>#N/A</v>
      </c>
      <c r="AE846" s="91" t="e">
        <f t="shared" ca="1" si="161"/>
        <v>#N/A</v>
      </c>
      <c r="AF846" s="92" t="e">
        <f t="shared" ca="1" si="162"/>
        <v>#N/A</v>
      </c>
      <c r="AG846" s="91" t="e">
        <f t="shared" ca="1" si="162"/>
        <v>#N/A</v>
      </c>
      <c r="AH846" s="91" t="e">
        <f t="shared" ca="1" si="163"/>
        <v>#N/A</v>
      </c>
      <c r="AI846" s="93" t="e">
        <f t="shared" ca="1" si="164"/>
        <v>#N/A</v>
      </c>
      <c r="AJ846" s="91" t="e">
        <f t="shared" ca="1" si="168"/>
        <v>#N/A</v>
      </c>
      <c r="AK846" s="91" t="e">
        <f t="shared" ca="1" si="167"/>
        <v>#N/A</v>
      </c>
    </row>
    <row r="847" spans="1:37" ht="25.5" customHeight="1" x14ac:dyDescent="0.25">
      <c r="A847" s="51">
        <f>'OSNOVNA PLAČA'!A841</f>
        <v>832</v>
      </c>
      <c r="B847" s="159" t="str">
        <f>IF(LEN('OSNOVNA PLAČA'!B841)&gt;0,'OSNOVNA PLAČA'!B841,"")</f>
        <v>A832</v>
      </c>
      <c r="C847" s="52">
        <f>IF(LEN(B847)&gt;0,'OSNOVNA PLAČA'!C841,"")</f>
        <v>0</v>
      </c>
      <c r="D847" s="54">
        <f>IF(LEN(B847)&gt;0,'OSNOVNA PLAČA'!D841,"")</f>
        <v>0</v>
      </c>
      <c r="E847" s="175">
        <f>IF(LEN(B847)&gt;0,SUM('OBRAČUNANA OSNOVNA PLAČA'!E841:J841),"")</f>
        <v>0</v>
      </c>
      <c r="F847" s="55"/>
      <c r="G847" s="55"/>
      <c r="H847" s="55"/>
      <c r="I847" s="55"/>
      <c r="J847" s="55"/>
      <c r="K847" s="176">
        <f t="shared" si="154"/>
        <v>0</v>
      </c>
      <c r="L847" s="120">
        <f t="shared" si="155"/>
        <v>0</v>
      </c>
      <c r="M847" s="120">
        <f t="shared" si="156"/>
        <v>0</v>
      </c>
      <c r="N847" s="120">
        <f t="shared" si="157"/>
        <v>0</v>
      </c>
      <c r="O847" s="120">
        <f t="shared" si="158"/>
        <v>0</v>
      </c>
      <c r="P847" s="177">
        <f t="shared" si="159"/>
        <v>0</v>
      </c>
      <c r="Q847" s="177">
        <f>IF(LEN(B847)&gt;0,2*'OSNOVNA PLAČA'!E841,"")</f>
        <v>0</v>
      </c>
      <c r="R847" s="178"/>
      <c r="AA847" s="157">
        <f>ROW()</f>
        <v>847</v>
      </c>
      <c r="AB847" s="91" t="e">
        <f t="shared" ca="1" si="165"/>
        <v>#N/A</v>
      </c>
      <c r="AC847" s="91" t="e">
        <f t="shared" ca="1" si="166"/>
        <v>#N/A</v>
      </c>
      <c r="AD847" s="92" t="e">
        <f t="shared" ca="1" si="160"/>
        <v>#N/A</v>
      </c>
      <c r="AE847" s="91" t="e">
        <f t="shared" ca="1" si="161"/>
        <v>#N/A</v>
      </c>
      <c r="AF847" s="92" t="e">
        <f t="shared" ca="1" si="162"/>
        <v>#N/A</v>
      </c>
      <c r="AG847" s="91" t="e">
        <f t="shared" ca="1" si="162"/>
        <v>#N/A</v>
      </c>
      <c r="AH847" s="91" t="e">
        <f t="shared" ca="1" si="163"/>
        <v>#N/A</v>
      </c>
      <c r="AI847" s="93" t="e">
        <f t="shared" ca="1" si="164"/>
        <v>#N/A</v>
      </c>
      <c r="AJ847" s="91" t="e">
        <f t="shared" ca="1" si="168"/>
        <v>#N/A</v>
      </c>
      <c r="AK847" s="91" t="e">
        <f t="shared" ca="1" si="167"/>
        <v>#N/A</v>
      </c>
    </row>
    <row r="848" spans="1:37" ht="25.5" customHeight="1" x14ac:dyDescent="0.25">
      <c r="A848" s="51">
        <f>'OSNOVNA PLAČA'!A842</f>
        <v>833</v>
      </c>
      <c r="B848" s="159" t="str">
        <f>IF(LEN('OSNOVNA PLAČA'!B842)&gt;0,'OSNOVNA PLAČA'!B842,"")</f>
        <v>A833</v>
      </c>
      <c r="C848" s="52">
        <f>IF(LEN(B848)&gt;0,'OSNOVNA PLAČA'!C842,"")</f>
        <v>0</v>
      </c>
      <c r="D848" s="54">
        <f>IF(LEN(B848)&gt;0,'OSNOVNA PLAČA'!D842,"")</f>
        <v>0</v>
      </c>
      <c r="E848" s="175">
        <f>IF(LEN(B848)&gt;0,SUM('OBRAČUNANA OSNOVNA PLAČA'!E842:J842),"")</f>
        <v>0</v>
      </c>
      <c r="F848" s="55"/>
      <c r="G848" s="55"/>
      <c r="H848" s="55"/>
      <c r="I848" s="55"/>
      <c r="J848" s="55"/>
      <c r="K848" s="176">
        <f t="shared" ref="K848:K911" si="169">+F848+G848+H848+I848+J848</f>
        <v>0</v>
      </c>
      <c r="L848" s="120">
        <f t="shared" ref="L848:L911" si="170">IF(LEN(B848)&gt;0,K848/5,"")</f>
        <v>0</v>
      </c>
      <c r="M848" s="120">
        <f t="shared" ref="M848:M911" si="171">IF(LEN(B848)&gt;0,E848*L848,"")</f>
        <v>0</v>
      </c>
      <c r="N848" s="120">
        <f t="shared" ref="N848:N911" si="172">IF(LEN(B848)&gt;0,L848*$O$1017,"")</f>
        <v>0</v>
      </c>
      <c r="O848" s="120">
        <f t="shared" ref="O848:O911" si="173">IF(LEN(B848)&gt;0,E848*N848,"")</f>
        <v>0</v>
      </c>
      <c r="P848" s="177">
        <f t="shared" ref="P848:P911" si="174">MIN(O848,Q848)</f>
        <v>0</v>
      </c>
      <c r="Q848" s="177">
        <f>IF(LEN(B848)&gt;0,2*'OSNOVNA PLAČA'!E842,"")</f>
        <v>0</v>
      </c>
      <c r="R848" s="178"/>
      <c r="AA848" s="157">
        <f>ROW()</f>
        <v>848</v>
      </c>
      <c r="AB848" s="91" t="e">
        <f t="shared" ca="1" si="165"/>
        <v>#N/A</v>
      </c>
      <c r="AC848" s="91" t="e">
        <f t="shared" ca="1" si="166"/>
        <v>#N/A</v>
      </c>
      <c r="AD848" s="92" t="e">
        <f t="shared" ref="AD848:AD911" ca="1" si="175">IF(AB848&gt;=AC848,"-",$K848/(5*MAX($L$1021:$L$1022)))</f>
        <v>#N/A</v>
      </c>
      <c r="AE848" s="91" t="e">
        <f t="shared" ref="AE848:AE911" ca="1" si="176">IF(AB848&gt;=AC848,"-",$K848/(5*MAX($L$1021:$L$1022))*AJ848)</f>
        <v>#N/A</v>
      </c>
      <c r="AF848" s="92" t="e">
        <f t="shared" ref="AF848:AG911" ca="1" si="177">IF(AD848="-","-",AD848*$AE$1017)</f>
        <v>#N/A</v>
      </c>
      <c r="AG848" s="91" t="e">
        <f t="shared" ca="1" si="177"/>
        <v>#N/A</v>
      </c>
      <c r="AH848" s="91" t="e">
        <f t="shared" ref="AH848:AH911" ca="1" si="178">IF(AF848="-",0,MIN(AG848,Q848))</f>
        <v>#N/A</v>
      </c>
      <c r="AI848" s="93" t="e">
        <f t="shared" ref="AI848:AI911" ca="1" si="179">+AC848-AB848</f>
        <v>#N/A</v>
      </c>
      <c r="AJ848" s="91" t="e">
        <f t="shared" ca="1" si="168"/>
        <v>#N/A</v>
      </c>
      <c r="AK848" s="91" t="e">
        <f t="shared" ca="1" si="167"/>
        <v>#N/A</v>
      </c>
    </row>
    <row r="849" spans="1:37" ht="25.5" customHeight="1" x14ac:dyDescent="0.25">
      <c r="A849" s="51">
        <f>'OSNOVNA PLAČA'!A843</f>
        <v>834</v>
      </c>
      <c r="B849" s="159" t="str">
        <f>IF(LEN('OSNOVNA PLAČA'!B843)&gt;0,'OSNOVNA PLAČA'!B843,"")</f>
        <v>A834</v>
      </c>
      <c r="C849" s="52">
        <f>IF(LEN(B849)&gt;0,'OSNOVNA PLAČA'!C843,"")</f>
        <v>0</v>
      </c>
      <c r="D849" s="54">
        <f>IF(LEN(B849)&gt;0,'OSNOVNA PLAČA'!D843,"")</f>
        <v>0</v>
      </c>
      <c r="E849" s="175">
        <f>IF(LEN(B849)&gt;0,SUM('OBRAČUNANA OSNOVNA PLAČA'!E843:J843),"")</f>
        <v>0</v>
      </c>
      <c r="F849" s="55"/>
      <c r="G849" s="55"/>
      <c r="H849" s="55"/>
      <c r="I849" s="55"/>
      <c r="J849" s="55"/>
      <c r="K849" s="176">
        <f t="shared" si="169"/>
        <v>0</v>
      </c>
      <c r="L849" s="120">
        <f t="shared" si="170"/>
        <v>0</v>
      </c>
      <c r="M849" s="120">
        <f t="shared" si="171"/>
        <v>0</v>
      </c>
      <c r="N849" s="120">
        <f t="shared" si="172"/>
        <v>0</v>
      </c>
      <c r="O849" s="120">
        <f t="shared" si="173"/>
        <v>0</v>
      </c>
      <c r="P849" s="177">
        <f t="shared" si="174"/>
        <v>0</v>
      </c>
      <c r="Q849" s="177">
        <f>IF(LEN(B849)&gt;0,2*'OSNOVNA PLAČA'!E843,"")</f>
        <v>0</v>
      </c>
      <c r="R849" s="178"/>
      <c r="AA849" s="157">
        <f>ROW()</f>
        <v>849</v>
      </c>
      <c r="AB849" s="91" t="e">
        <f t="shared" ca="1" si="165"/>
        <v>#N/A</v>
      </c>
      <c r="AC849" s="91" t="e">
        <f t="shared" ca="1" si="166"/>
        <v>#N/A</v>
      </c>
      <c r="AD849" s="92" t="e">
        <f t="shared" ca="1" si="175"/>
        <v>#N/A</v>
      </c>
      <c r="AE849" s="91" t="e">
        <f t="shared" ca="1" si="176"/>
        <v>#N/A</v>
      </c>
      <c r="AF849" s="92" t="e">
        <f t="shared" ca="1" si="177"/>
        <v>#N/A</v>
      </c>
      <c r="AG849" s="91" t="e">
        <f t="shared" ca="1" si="177"/>
        <v>#N/A</v>
      </c>
      <c r="AH849" s="91" t="e">
        <f t="shared" ca="1" si="178"/>
        <v>#N/A</v>
      </c>
      <c r="AI849" s="93" t="e">
        <f t="shared" ca="1" si="179"/>
        <v>#N/A</v>
      </c>
      <c r="AJ849" s="91" t="e">
        <f t="shared" ca="1" si="168"/>
        <v>#N/A</v>
      </c>
      <c r="AK849" s="91" t="e">
        <f t="shared" ca="1" si="167"/>
        <v>#N/A</v>
      </c>
    </row>
    <row r="850" spans="1:37" ht="25.5" customHeight="1" x14ac:dyDescent="0.25">
      <c r="A850" s="51">
        <f>'OSNOVNA PLAČA'!A844</f>
        <v>835</v>
      </c>
      <c r="B850" s="159" t="str">
        <f>IF(LEN('OSNOVNA PLAČA'!B844)&gt;0,'OSNOVNA PLAČA'!B844,"")</f>
        <v>A835</v>
      </c>
      <c r="C850" s="52">
        <f>IF(LEN(B850)&gt;0,'OSNOVNA PLAČA'!C844,"")</f>
        <v>0</v>
      </c>
      <c r="D850" s="54">
        <f>IF(LEN(B850)&gt;0,'OSNOVNA PLAČA'!D844,"")</f>
        <v>0</v>
      </c>
      <c r="E850" s="175">
        <f>IF(LEN(B850)&gt;0,SUM('OBRAČUNANA OSNOVNA PLAČA'!E844:J844),"")</f>
        <v>0</v>
      </c>
      <c r="F850" s="55"/>
      <c r="G850" s="55"/>
      <c r="H850" s="55"/>
      <c r="I850" s="55"/>
      <c r="J850" s="55"/>
      <c r="K850" s="176">
        <f t="shared" si="169"/>
        <v>0</v>
      </c>
      <c r="L850" s="120">
        <f t="shared" si="170"/>
        <v>0</v>
      </c>
      <c r="M850" s="120">
        <f t="shared" si="171"/>
        <v>0</v>
      </c>
      <c r="N850" s="120">
        <f t="shared" si="172"/>
        <v>0</v>
      </c>
      <c r="O850" s="120">
        <f t="shared" si="173"/>
        <v>0</v>
      </c>
      <c r="P850" s="177">
        <f t="shared" si="174"/>
        <v>0</v>
      </c>
      <c r="Q850" s="177">
        <f>IF(LEN(B850)&gt;0,2*'OSNOVNA PLAČA'!E844,"")</f>
        <v>0</v>
      </c>
      <c r="R850" s="178"/>
      <c r="AA850" s="157">
        <f>ROW()</f>
        <v>850</v>
      </c>
      <c r="AB850" s="91" t="e">
        <f t="shared" ca="1" si="165"/>
        <v>#N/A</v>
      </c>
      <c r="AC850" s="91" t="e">
        <f t="shared" ca="1" si="166"/>
        <v>#N/A</v>
      </c>
      <c r="AD850" s="92" t="e">
        <f t="shared" ca="1" si="175"/>
        <v>#N/A</v>
      </c>
      <c r="AE850" s="91" t="e">
        <f t="shared" ca="1" si="176"/>
        <v>#N/A</v>
      </c>
      <c r="AF850" s="92" t="e">
        <f t="shared" ca="1" si="177"/>
        <v>#N/A</v>
      </c>
      <c r="AG850" s="91" t="e">
        <f t="shared" ca="1" si="177"/>
        <v>#N/A</v>
      </c>
      <c r="AH850" s="91" t="e">
        <f t="shared" ca="1" si="178"/>
        <v>#N/A</v>
      </c>
      <c r="AI850" s="93" t="e">
        <f t="shared" ca="1" si="179"/>
        <v>#N/A</v>
      </c>
      <c r="AJ850" s="91" t="e">
        <f t="shared" ca="1" si="168"/>
        <v>#N/A</v>
      </c>
      <c r="AK850" s="91" t="e">
        <f t="shared" ca="1" si="167"/>
        <v>#N/A</v>
      </c>
    </row>
    <row r="851" spans="1:37" ht="25.5" customHeight="1" x14ac:dyDescent="0.25">
      <c r="A851" s="51">
        <f>'OSNOVNA PLAČA'!A845</f>
        <v>836</v>
      </c>
      <c r="B851" s="159" t="str">
        <f>IF(LEN('OSNOVNA PLAČA'!B845)&gt;0,'OSNOVNA PLAČA'!B845,"")</f>
        <v>A836</v>
      </c>
      <c r="C851" s="52">
        <f>IF(LEN(B851)&gt;0,'OSNOVNA PLAČA'!C845,"")</f>
        <v>0</v>
      </c>
      <c r="D851" s="54">
        <f>IF(LEN(B851)&gt;0,'OSNOVNA PLAČA'!D845,"")</f>
        <v>0</v>
      </c>
      <c r="E851" s="175">
        <f>IF(LEN(B851)&gt;0,SUM('OBRAČUNANA OSNOVNA PLAČA'!E845:J845),"")</f>
        <v>0</v>
      </c>
      <c r="F851" s="55"/>
      <c r="G851" s="55"/>
      <c r="H851" s="55"/>
      <c r="I851" s="55"/>
      <c r="J851" s="55"/>
      <c r="K851" s="176">
        <f t="shared" si="169"/>
        <v>0</v>
      </c>
      <c r="L851" s="120">
        <f t="shared" si="170"/>
        <v>0</v>
      </c>
      <c r="M851" s="120">
        <f t="shared" si="171"/>
        <v>0</v>
      </c>
      <c r="N851" s="120">
        <f t="shared" si="172"/>
        <v>0</v>
      </c>
      <c r="O851" s="120">
        <f t="shared" si="173"/>
        <v>0</v>
      </c>
      <c r="P851" s="177">
        <f t="shared" si="174"/>
        <v>0</v>
      </c>
      <c r="Q851" s="177">
        <f>IF(LEN(B851)&gt;0,2*'OSNOVNA PLAČA'!E845,"")</f>
        <v>0</v>
      </c>
      <c r="R851" s="178"/>
      <c r="AA851" s="157">
        <f>ROW()</f>
        <v>851</v>
      </c>
      <c r="AB851" s="91" t="e">
        <f t="shared" ca="1" si="165"/>
        <v>#N/A</v>
      </c>
      <c r="AC851" s="91" t="e">
        <f t="shared" ca="1" si="166"/>
        <v>#N/A</v>
      </c>
      <c r="AD851" s="92" t="e">
        <f t="shared" ca="1" si="175"/>
        <v>#N/A</v>
      </c>
      <c r="AE851" s="91" t="e">
        <f t="shared" ca="1" si="176"/>
        <v>#N/A</v>
      </c>
      <c r="AF851" s="92" t="e">
        <f t="shared" ca="1" si="177"/>
        <v>#N/A</v>
      </c>
      <c r="AG851" s="91" t="e">
        <f t="shared" ca="1" si="177"/>
        <v>#N/A</v>
      </c>
      <c r="AH851" s="91" t="e">
        <f t="shared" ca="1" si="178"/>
        <v>#N/A</v>
      </c>
      <c r="AI851" s="93" t="e">
        <f t="shared" ca="1" si="179"/>
        <v>#N/A</v>
      </c>
      <c r="AJ851" s="91" t="e">
        <f t="shared" ca="1" si="168"/>
        <v>#N/A</v>
      </c>
      <c r="AK851" s="91" t="e">
        <f t="shared" ca="1" si="167"/>
        <v>#N/A</v>
      </c>
    </row>
    <row r="852" spans="1:37" ht="25.5" customHeight="1" x14ac:dyDescent="0.25">
      <c r="A852" s="51">
        <f>'OSNOVNA PLAČA'!A846</f>
        <v>837</v>
      </c>
      <c r="B852" s="159" t="str">
        <f>IF(LEN('OSNOVNA PLAČA'!B846)&gt;0,'OSNOVNA PLAČA'!B846,"")</f>
        <v>A837</v>
      </c>
      <c r="C852" s="52">
        <f>IF(LEN(B852)&gt;0,'OSNOVNA PLAČA'!C846,"")</f>
        <v>0</v>
      </c>
      <c r="D852" s="54">
        <f>IF(LEN(B852)&gt;0,'OSNOVNA PLAČA'!D846,"")</f>
        <v>0</v>
      </c>
      <c r="E852" s="175">
        <f>IF(LEN(B852)&gt;0,SUM('OBRAČUNANA OSNOVNA PLAČA'!E846:J846),"")</f>
        <v>0</v>
      </c>
      <c r="F852" s="55"/>
      <c r="G852" s="55"/>
      <c r="H852" s="55"/>
      <c r="I852" s="55"/>
      <c r="J852" s="55"/>
      <c r="K852" s="176">
        <f t="shared" si="169"/>
        <v>0</v>
      </c>
      <c r="L852" s="120">
        <f t="shared" si="170"/>
        <v>0</v>
      </c>
      <c r="M852" s="120">
        <f t="shared" si="171"/>
        <v>0</v>
      </c>
      <c r="N852" s="120">
        <f t="shared" si="172"/>
        <v>0</v>
      </c>
      <c r="O852" s="120">
        <f t="shared" si="173"/>
        <v>0</v>
      </c>
      <c r="P852" s="177">
        <f t="shared" si="174"/>
        <v>0</v>
      </c>
      <c r="Q852" s="177">
        <f>IF(LEN(B852)&gt;0,2*'OSNOVNA PLAČA'!E846,"")</f>
        <v>0</v>
      </c>
      <c r="R852" s="178"/>
      <c r="AA852" s="157">
        <f>ROW()</f>
        <v>852</v>
      </c>
      <c r="AB852" s="91" t="e">
        <f t="shared" ca="1" si="165"/>
        <v>#N/A</v>
      </c>
      <c r="AC852" s="91" t="e">
        <f t="shared" ca="1" si="166"/>
        <v>#N/A</v>
      </c>
      <c r="AD852" s="92" t="e">
        <f t="shared" ca="1" si="175"/>
        <v>#N/A</v>
      </c>
      <c r="AE852" s="91" t="e">
        <f t="shared" ca="1" si="176"/>
        <v>#N/A</v>
      </c>
      <c r="AF852" s="92" t="e">
        <f t="shared" ca="1" si="177"/>
        <v>#N/A</v>
      </c>
      <c r="AG852" s="91" t="e">
        <f t="shared" ca="1" si="177"/>
        <v>#N/A</v>
      </c>
      <c r="AH852" s="91" t="e">
        <f t="shared" ca="1" si="178"/>
        <v>#N/A</v>
      </c>
      <c r="AI852" s="93" t="e">
        <f t="shared" ca="1" si="179"/>
        <v>#N/A</v>
      </c>
      <c r="AJ852" s="91" t="e">
        <f t="shared" ca="1" si="168"/>
        <v>#N/A</v>
      </c>
      <c r="AK852" s="91" t="e">
        <f t="shared" ca="1" si="167"/>
        <v>#N/A</v>
      </c>
    </row>
    <row r="853" spans="1:37" ht="25.5" customHeight="1" x14ac:dyDescent="0.25">
      <c r="A853" s="51">
        <f>'OSNOVNA PLAČA'!A847</f>
        <v>838</v>
      </c>
      <c r="B853" s="159" t="str">
        <f>IF(LEN('OSNOVNA PLAČA'!B847)&gt;0,'OSNOVNA PLAČA'!B847,"")</f>
        <v>A838</v>
      </c>
      <c r="C853" s="52">
        <f>IF(LEN(B853)&gt;0,'OSNOVNA PLAČA'!C847,"")</f>
        <v>0</v>
      </c>
      <c r="D853" s="54">
        <f>IF(LEN(B853)&gt;0,'OSNOVNA PLAČA'!D847,"")</f>
        <v>0</v>
      </c>
      <c r="E853" s="175">
        <f>IF(LEN(B853)&gt;0,SUM('OBRAČUNANA OSNOVNA PLAČA'!E847:J847),"")</f>
        <v>0</v>
      </c>
      <c r="F853" s="55"/>
      <c r="G853" s="55"/>
      <c r="H853" s="55"/>
      <c r="I853" s="55"/>
      <c r="J853" s="55"/>
      <c r="K853" s="176">
        <f t="shared" si="169"/>
        <v>0</v>
      </c>
      <c r="L853" s="120">
        <f t="shared" si="170"/>
        <v>0</v>
      </c>
      <c r="M853" s="120">
        <f t="shared" si="171"/>
        <v>0</v>
      </c>
      <c r="N853" s="120">
        <f t="shared" si="172"/>
        <v>0</v>
      </c>
      <c r="O853" s="120">
        <f t="shared" si="173"/>
        <v>0</v>
      </c>
      <c r="P853" s="177">
        <f t="shared" si="174"/>
        <v>0</v>
      </c>
      <c r="Q853" s="177">
        <f>IF(LEN(B853)&gt;0,2*'OSNOVNA PLAČA'!E847,"")</f>
        <v>0</v>
      </c>
      <c r="R853" s="178"/>
      <c r="AA853" s="157">
        <f>ROW()</f>
        <v>853</v>
      </c>
      <c r="AB853" s="91" t="e">
        <f t="shared" ca="1" si="165"/>
        <v>#N/A</v>
      </c>
      <c r="AC853" s="91" t="e">
        <f t="shared" ca="1" si="166"/>
        <v>#N/A</v>
      </c>
      <c r="AD853" s="92" t="e">
        <f t="shared" ca="1" si="175"/>
        <v>#N/A</v>
      </c>
      <c r="AE853" s="91" t="e">
        <f t="shared" ca="1" si="176"/>
        <v>#N/A</v>
      </c>
      <c r="AF853" s="92" t="e">
        <f t="shared" ca="1" si="177"/>
        <v>#N/A</v>
      </c>
      <c r="AG853" s="91" t="e">
        <f t="shared" ca="1" si="177"/>
        <v>#N/A</v>
      </c>
      <c r="AH853" s="91" t="e">
        <f t="shared" ca="1" si="178"/>
        <v>#N/A</v>
      </c>
      <c r="AI853" s="93" t="e">
        <f t="shared" ca="1" si="179"/>
        <v>#N/A</v>
      </c>
      <c r="AJ853" s="91" t="e">
        <f t="shared" ca="1" si="168"/>
        <v>#N/A</v>
      </c>
      <c r="AK853" s="91" t="e">
        <f t="shared" ca="1" si="167"/>
        <v>#N/A</v>
      </c>
    </row>
    <row r="854" spans="1:37" ht="25.5" customHeight="1" x14ac:dyDescent="0.25">
      <c r="A854" s="51">
        <f>'OSNOVNA PLAČA'!A848</f>
        <v>839</v>
      </c>
      <c r="B854" s="159" t="str">
        <f>IF(LEN('OSNOVNA PLAČA'!B848)&gt;0,'OSNOVNA PLAČA'!B848,"")</f>
        <v>A839</v>
      </c>
      <c r="C854" s="52">
        <f>IF(LEN(B854)&gt;0,'OSNOVNA PLAČA'!C848,"")</f>
        <v>0</v>
      </c>
      <c r="D854" s="54">
        <f>IF(LEN(B854)&gt;0,'OSNOVNA PLAČA'!D848,"")</f>
        <v>0</v>
      </c>
      <c r="E854" s="175">
        <f>IF(LEN(B854)&gt;0,SUM('OBRAČUNANA OSNOVNA PLAČA'!E848:J848),"")</f>
        <v>0</v>
      </c>
      <c r="F854" s="55"/>
      <c r="G854" s="55"/>
      <c r="H854" s="55"/>
      <c r="I854" s="55"/>
      <c r="J854" s="55"/>
      <c r="K854" s="176">
        <f t="shared" si="169"/>
        <v>0</v>
      </c>
      <c r="L854" s="120">
        <f t="shared" si="170"/>
        <v>0</v>
      </c>
      <c r="M854" s="120">
        <f t="shared" si="171"/>
        <v>0</v>
      </c>
      <c r="N854" s="120">
        <f t="shared" si="172"/>
        <v>0</v>
      </c>
      <c r="O854" s="120">
        <f t="shared" si="173"/>
        <v>0</v>
      </c>
      <c r="P854" s="177">
        <f t="shared" si="174"/>
        <v>0</v>
      </c>
      <c r="Q854" s="177">
        <f>IF(LEN(B854)&gt;0,2*'OSNOVNA PLAČA'!E848,"")</f>
        <v>0</v>
      </c>
      <c r="R854" s="178"/>
      <c r="AA854" s="157">
        <f>ROW()</f>
        <v>854</v>
      </c>
      <c r="AB854" s="91" t="e">
        <f t="shared" ca="1" si="165"/>
        <v>#N/A</v>
      </c>
      <c r="AC854" s="91" t="e">
        <f t="shared" ca="1" si="166"/>
        <v>#N/A</v>
      </c>
      <c r="AD854" s="92" t="e">
        <f t="shared" ca="1" si="175"/>
        <v>#N/A</v>
      </c>
      <c r="AE854" s="91" t="e">
        <f t="shared" ca="1" si="176"/>
        <v>#N/A</v>
      </c>
      <c r="AF854" s="92" t="e">
        <f t="shared" ca="1" si="177"/>
        <v>#N/A</v>
      </c>
      <c r="AG854" s="91" t="e">
        <f t="shared" ca="1" si="177"/>
        <v>#N/A</v>
      </c>
      <c r="AH854" s="91" t="e">
        <f t="shared" ca="1" si="178"/>
        <v>#N/A</v>
      </c>
      <c r="AI854" s="93" t="e">
        <f t="shared" ca="1" si="179"/>
        <v>#N/A</v>
      </c>
      <c r="AJ854" s="91" t="e">
        <f t="shared" ca="1" si="168"/>
        <v>#N/A</v>
      </c>
      <c r="AK854" s="91" t="e">
        <f t="shared" ca="1" si="167"/>
        <v>#N/A</v>
      </c>
    </row>
    <row r="855" spans="1:37" ht="25.5" customHeight="1" x14ac:dyDescent="0.25">
      <c r="A855" s="51">
        <f>'OSNOVNA PLAČA'!A849</f>
        <v>840</v>
      </c>
      <c r="B855" s="159" t="str">
        <f>IF(LEN('OSNOVNA PLAČA'!B849)&gt;0,'OSNOVNA PLAČA'!B849,"")</f>
        <v>A840</v>
      </c>
      <c r="C855" s="52">
        <f>IF(LEN(B855)&gt;0,'OSNOVNA PLAČA'!C849,"")</f>
        <v>0</v>
      </c>
      <c r="D855" s="54">
        <f>IF(LEN(B855)&gt;0,'OSNOVNA PLAČA'!D849,"")</f>
        <v>0</v>
      </c>
      <c r="E855" s="175">
        <f>IF(LEN(B855)&gt;0,SUM('OBRAČUNANA OSNOVNA PLAČA'!E849:J849),"")</f>
        <v>0</v>
      </c>
      <c r="F855" s="55"/>
      <c r="G855" s="55"/>
      <c r="H855" s="55"/>
      <c r="I855" s="55"/>
      <c r="J855" s="55"/>
      <c r="K855" s="176">
        <f t="shared" si="169"/>
        <v>0</v>
      </c>
      <c r="L855" s="120">
        <f t="shared" si="170"/>
        <v>0</v>
      </c>
      <c r="M855" s="120">
        <f t="shared" si="171"/>
        <v>0</v>
      </c>
      <c r="N855" s="120">
        <f t="shared" si="172"/>
        <v>0</v>
      </c>
      <c r="O855" s="120">
        <f t="shared" si="173"/>
        <v>0</v>
      </c>
      <c r="P855" s="177">
        <f t="shared" si="174"/>
        <v>0</v>
      </c>
      <c r="Q855" s="177">
        <f>IF(LEN(B855)&gt;0,2*'OSNOVNA PLAČA'!E849,"")</f>
        <v>0</v>
      </c>
      <c r="R855" s="178"/>
      <c r="AA855" s="157">
        <f>ROW()</f>
        <v>855</v>
      </c>
      <c r="AB855" s="91" t="e">
        <f t="shared" ca="1" si="165"/>
        <v>#N/A</v>
      </c>
      <c r="AC855" s="91" t="e">
        <f t="shared" ca="1" si="166"/>
        <v>#N/A</v>
      </c>
      <c r="AD855" s="92" t="e">
        <f t="shared" ca="1" si="175"/>
        <v>#N/A</v>
      </c>
      <c r="AE855" s="91" t="e">
        <f t="shared" ca="1" si="176"/>
        <v>#N/A</v>
      </c>
      <c r="AF855" s="92" t="e">
        <f t="shared" ca="1" si="177"/>
        <v>#N/A</v>
      </c>
      <c r="AG855" s="91" t="e">
        <f t="shared" ca="1" si="177"/>
        <v>#N/A</v>
      </c>
      <c r="AH855" s="91" t="e">
        <f t="shared" ca="1" si="178"/>
        <v>#N/A</v>
      </c>
      <c r="AI855" s="93" t="e">
        <f t="shared" ca="1" si="179"/>
        <v>#N/A</v>
      </c>
      <c r="AJ855" s="91" t="e">
        <f t="shared" ca="1" si="168"/>
        <v>#N/A</v>
      </c>
      <c r="AK855" s="91" t="e">
        <f t="shared" ca="1" si="167"/>
        <v>#N/A</v>
      </c>
    </row>
    <row r="856" spans="1:37" ht="25.5" customHeight="1" x14ac:dyDescent="0.25">
      <c r="A856" s="51">
        <f>'OSNOVNA PLAČA'!A850</f>
        <v>841</v>
      </c>
      <c r="B856" s="159" t="str">
        <f>IF(LEN('OSNOVNA PLAČA'!B850)&gt;0,'OSNOVNA PLAČA'!B850,"")</f>
        <v>A841</v>
      </c>
      <c r="C856" s="52">
        <f>IF(LEN(B856)&gt;0,'OSNOVNA PLAČA'!C850,"")</f>
        <v>0</v>
      </c>
      <c r="D856" s="54">
        <f>IF(LEN(B856)&gt;0,'OSNOVNA PLAČA'!D850,"")</f>
        <v>0</v>
      </c>
      <c r="E856" s="175">
        <f>IF(LEN(B856)&gt;0,SUM('OBRAČUNANA OSNOVNA PLAČA'!E850:J850),"")</f>
        <v>0</v>
      </c>
      <c r="F856" s="55"/>
      <c r="G856" s="55"/>
      <c r="H856" s="55"/>
      <c r="I856" s="55"/>
      <c r="J856" s="55"/>
      <c r="K856" s="176">
        <f t="shared" si="169"/>
        <v>0</v>
      </c>
      <c r="L856" s="120">
        <f t="shared" si="170"/>
        <v>0</v>
      </c>
      <c r="M856" s="120">
        <f t="shared" si="171"/>
        <v>0</v>
      </c>
      <c r="N856" s="120">
        <f t="shared" si="172"/>
        <v>0</v>
      </c>
      <c r="O856" s="120">
        <f t="shared" si="173"/>
        <v>0</v>
      </c>
      <c r="P856" s="177">
        <f t="shared" si="174"/>
        <v>0</v>
      </c>
      <c r="Q856" s="177">
        <f>IF(LEN(B856)&gt;0,2*'OSNOVNA PLAČA'!E850,"")</f>
        <v>0</v>
      </c>
      <c r="R856" s="178"/>
      <c r="AA856" s="157">
        <f>ROW()</f>
        <v>856</v>
      </c>
      <c r="AB856" s="91" t="e">
        <f t="shared" ca="1" si="165"/>
        <v>#N/A</v>
      </c>
      <c r="AC856" s="91" t="e">
        <f t="shared" ca="1" si="166"/>
        <v>#N/A</v>
      </c>
      <c r="AD856" s="92" t="e">
        <f t="shared" ca="1" si="175"/>
        <v>#N/A</v>
      </c>
      <c r="AE856" s="91" t="e">
        <f t="shared" ca="1" si="176"/>
        <v>#N/A</v>
      </c>
      <c r="AF856" s="92" t="e">
        <f t="shared" ca="1" si="177"/>
        <v>#N/A</v>
      </c>
      <c r="AG856" s="91" t="e">
        <f t="shared" ca="1" si="177"/>
        <v>#N/A</v>
      </c>
      <c r="AH856" s="91" t="e">
        <f t="shared" ca="1" si="178"/>
        <v>#N/A</v>
      </c>
      <c r="AI856" s="93" t="e">
        <f t="shared" ca="1" si="179"/>
        <v>#N/A</v>
      </c>
      <c r="AJ856" s="91" t="e">
        <f t="shared" ca="1" si="168"/>
        <v>#N/A</v>
      </c>
      <c r="AK856" s="91" t="e">
        <f t="shared" ca="1" si="167"/>
        <v>#N/A</v>
      </c>
    </row>
    <row r="857" spans="1:37" ht="25.5" customHeight="1" x14ac:dyDescent="0.25">
      <c r="A857" s="51">
        <f>'OSNOVNA PLAČA'!A851</f>
        <v>842</v>
      </c>
      <c r="B857" s="159" t="str">
        <f>IF(LEN('OSNOVNA PLAČA'!B851)&gt;0,'OSNOVNA PLAČA'!B851,"")</f>
        <v>A842</v>
      </c>
      <c r="C857" s="52">
        <f>IF(LEN(B857)&gt;0,'OSNOVNA PLAČA'!C851,"")</f>
        <v>0</v>
      </c>
      <c r="D857" s="54">
        <f>IF(LEN(B857)&gt;0,'OSNOVNA PLAČA'!D851,"")</f>
        <v>0</v>
      </c>
      <c r="E857" s="175">
        <f>IF(LEN(B857)&gt;0,SUM('OBRAČUNANA OSNOVNA PLAČA'!E851:J851),"")</f>
        <v>0</v>
      </c>
      <c r="F857" s="55"/>
      <c r="G857" s="55"/>
      <c r="H857" s="55"/>
      <c r="I857" s="55"/>
      <c r="J857" s="55"/>
      <c r="K857" s="176">
        <f t="shared" si="169"/>
        <v>0</v>
      </c>
      <c r="L857" s="120">
        <f t="shared" si="170"/>
        <v>0</v>
      </c>
      <c r="M857" s="120">
        <f t="shared" si="171"/>
        <v>0</v>
      </c>
      <c r="N857" s="120">
        <f t="shared" si="172"/>
        <v>0</v>
      </c>
      <c r="O857" s="120">
        <f t="shared" si="173"/>
        <v>0</v>
      </c>
      <c r="P857" s="177">
        <f t="shared" si="174"/>
        <v>0</v>
      </c>
      <c r="Q857" s="177">
        <f>IF(LEN(B857)&gt;0,2*'OSNOVNA PLAČA'!E851,"")</f>
        <v>0</v>
      </c>
      <c r="R857" s="178"/>
      <c r="AA857" s="157">
        <f>ROW()</f>
        <v>857</v>
      </c>
      <c r="AB857" s="91" t="e">
        <f t="shared" ca="1" si="165"/>
        <v>#N/A</v>
      </c>
      <c r="AC857" s="91" t="e">
        <f t="shared" ca="1" si="166"/>
        <v>#N/A</v>
      </c>
      <c r="AD857" s="92" t="e">
        <f t="shared" ca="1" si="175"/>
        <v>#N/A</v>
      </c>
      <c r="AE857" s="91" t="e">
        <f t="shared" ca="1" si="176"/>
        <v>#N/A</v>
      </c>
      <c r="AF857" s="92" t="e">
        <f t="shared" ca="1" si="177"/>
        <v>#N/A</v>
      </c>
      <c r="AG857" s="91" t="e">
        <f t="shared" ca="1" si="177"/>
        <v>#N/A</v>
      </c>
      <c r="AH857" s="91" t="e">
        <f t="shared" ca="1" si="178"/>
        <v>#N/A</v>
      </c>
      <c r="AI857" s="93" t="e">
        <f t="shared" ca="1" si="179"/>
        <v>#N/A</v>
      </c>
      <c r="AJ857" s="91" t="e">
        <f t="shared" ca="1" si="168"/>
        <v>#N/A</v>
      </c>
      <c r="AK857" s="91" t="e">
        <f t="shared" ca="1" si="167"/>
        <v>#N/A</v>
      </c>
    </row>
    <row r="858" spans="1:37" ht="25.5" customHeight="1" x14ac:dyDescent="0.25">
      <c r="A858" s="51">
        <f>'OSNOVNA PLAČA'!A852</f>
        <v>843</v>
      </c>
      <c r="B858" s="159" t="str">
        <f>IF(LEN('OSNOVNA PLAČA'!B852)&gt;0,'OSNOVNA PLAČA'!B852,"")</f>
        <v>A843</v>
      </c>
      <c r="C858" s="52">
        <f>IF(LEN(B858)&gt;0,'OSNOVNA PLAČA'!C852,"")</f>
        <v>0</v>
      </c>
      <c r="D858" s="54">
        <f>IF(LEN(B858)&gt;0,'OSNOVNA PLAČA'!D852,"")</f>
        <v>0</v>
      </c>
      <c r="E858" s="175">
        <f>IF(LEN(B858)&gt;0,SUM('OBRAČUNANA OSNOVNA PLAČA'!E852:J852),"")</f>
        <v>0</v>
      </c>
      <c r="F858" s="55"/>
      <c r="G858" s="55"/>
      <c r="H858" s="55"/>
      <c r="I858" s="55"/>
      <c r="J858" s="55"/>
      <c r="K858" s="176">
        <f t="shared" si="169"/>
        <v>0</v>
      </c>
      <c r="L858" s="120">
        <f t="shared" si="170"/>
        <v>0</v>
      </c>
      <c r="M858" s="120">
        <f t="shared" si="171"/>
        <v>0</v>
      </c>
      <c r="N858" s="120">
        <f t="shared" si="172"/>
        <v>0</v>
      </c>
      <c r="O858" s="120">
        <f t="shared" si="173"/>
        <v>0</v>
      </c>
      <c r="P858" s="177">
        <f t="shared" si="174"/>
        <v>0</v>
      </c>
      <c r="Q858" s="177">
        <f>IF(LEN(B858)&gt;0,2*'OSNOVNA PLAČA'!E852,"")</f>
        <v>0</v>
      </c>
      <c r="R858" s="178"/>
      <c r="AA858" s="157">
        <f>ROW()</f>
        <v>858</v>
      </c>
      <c r="AB858" s="91" t="e">
        <f t="shared" ca="1" si="165"/>
        <v>#N/A</v>
      </c>
      <c r="AC858" s="91" t="e">
        <f t="shared" ca="1" si="166"/>
        <v>#N/A</v>
      </c>
      <c r="AD858" s="92" t="e">
        <f t="shared" ca="1" si="175"/>
        <v>#N/A</v>
      </c>
      <c r="AE858" s="91" t="e">
        <f t="shared" ca="1" si="176"/>
        <v>#N/A</v>
      </c>
      <c r="AF858" s="92" t="e">
        <f t="shared" ca="1" si="177"/>
        <v>#N/A</v>
      </c>
      <c r="AG858" s="91" t="e">
        <f t="shared" ca="1" si="177"/>
        <v>#N/A</v>
      </c>
      <c r="AH858" s="91" t="e">
        <f t="shared" ca="1" si="178"/>
        <v>#N/A</v>
      </c>
      <c r="AI858" s="93" t="e">
        <f t="shared" ca="1" si="179"/>
        <v>#N/A</v>
      </c>
      <c r="AJ858" s="91" t="e">
        <f t="shared" ca="1" si="168"/>
        <v>#N/A</v>
      </c>
      <c r="AK858" s="91" t="e">
        <f t="shared" ca="1" si="167"/>
        <v>#N/A</v>
      </c>
    </row>
    <row r="859" spans="1:37" ht="25.5" customHeight="1" x14ac:dyDescent="0.25">
      <c r="A859" s="51">
        <f>'OSNOVNA PLAČA'!A853</f>
        <v>844</v>
      </c>
      <c r="B859" s="159" t="str">
        <f>IF(LEN('OSNOVNA PLAČA'!B853)&gt;0,'OSNOVNA PLAČA'!B853,"")</f>
        <v>A844</v>
      </c>
      <c r="C859" s="52">
        <f>IF(LEN(B859)&gt;0,'OSNOVNA PLAČA'!C853,"")</f>
        <v>0</v>
      </c>
      <c r="D859" s="54">
        <f>IF(LEN(B859)&gt;0,'OSNOVNA PLAČA'!D853,"")</f>
        <v>0</v>
      </c>
      <c r="E859" s="175">
        <f>IF(LEN(B859)&gt;0,SUM('OBRAČUNANA OSNOVNA PLAČA'!E853:J853),"")</f>
        <v>0</v>
      </c>
      <c r="F859" s="55"/>
      <c r="G859" s="55"/>
      <c r="H859" s="55"/>
      <c r="I859" s="55"/>
      <c r="J859" s="55"/>
      <c r="K859" s="176">
        <f t="shared" si="169"/>
        <v>0</v>
      </c>
      <c r="L859" s="120">
        <f t="shared" si="170"/>
        <v>0</v>
      </c>
      <c r="M859" s="120">
        <f t="shared" si="171"/>
        <v>0</v>
      </c>
      <c r="N859" s="120">
        <f t="shared" si="172"/>
        <v>0</v>
      </c>
      <c r="O859" s="120">
        <f t="shared" si="173"/>
        <v>0</v>
      </c>
      <c r="P859" s="177">
        <f t="shared" si="174"/>
        <v>0</v>
      </c>
      <c r="Q859" s="177">
        <f>IF(LEN(B859)&gt;0,2*'OSNOVNA PLAČA'!E853,"")</f>
        <v>0</v>
      </c>
      <c r="R859" s="178"/>
      <c r="AA859" s="157">
        <f>ROW()</f>
        <v>859</v>
      </c>
      <c r="AB859" s="91" t="e">
        <f t="shared" ca="1" si="165"/>
        <v>#N/A</v>
      </c>
      <c r="AC859" s="91" t="e">
        <f t="shared" ca="1" si="166"/>
        <v>#N/A</v>
      </c>
      <c r="AD859" s="92" t="e">
        <f t="shared" ca="1" si="175"/>
        <v>#N/A</v>
      </c>
      <c r="AE859" s="91" t="e">
        <f t="shared" ca="1" si="176"/>
        <v>#N/A</v>
      </c>
      <c r="AF859" s="92" t="e">
        <f t="shared" ca="1" si="177"/>
        <v>#N/A</v>
      </c>
      <c r="AG859" s="91" t="e">
        <f t="shared" ca="1" si="177"/>
        <v>#N/A</v>
      </c>
      <c r="AH859" s="91" t="e">
        <f t="shared" ca="1" si="178"/>
        <v>#N/A</v>
      </c>
      <c r="AI859" s="93" t="e">
        <f t="shared" ca="1" si="179"/>
        <v>#N/A</v>
      </c>
      <c r="AJ859" s="91" t="e">
        <f t="shared" ca="1" si="168"/>
        <v>#N/A</v>
      </c>
      <c r="AK859" s="91" t="e">
        <f t="shared" ca="1" si="167"/>
        <v>#N/A</v>
      </c>
    </row>
    <row r="860" spans="1:37" ht="25.5" customHeight="1" x14ac:dyDescent="0.25">
      <c r="A860" s="51">
        <f>'OSNOVNA PLAČA'!A854</f>
        <v>845</v>
      </c>
      <c r="B860" s="159" t="str">
        <f>IF(LEN('OSNOVNA PLAČA'!B854)&gt;0,'OSNOVNA PLAČA'!B854,"")</f>
        <v>A845</v>
      </c>
      <c r="C860" s="52">
        <f>IF(LEN(B860)&gt;0,'OSNOVNA PLAČA'!C854,"")</f>
        <v>0</v>
      </c>
      <c r="D860" s="54">
        <f>IF(LEN(B860)&gt;0,'OSNOVNA PLAČA'!D854,"")</f>
        <v>0</v>
      </c>
      <c r="E860" s="175">
        <f>IF(LEN(B860)&gt;0,SUM('OBRAČUNANA OSNOVNA PLAČA'!E854:J854),"")</f>
        <v>0</v>
      </c>
      <c r="F860" s="55"/>
      <c r="G860" s="55"/>
      <c r="H860" s="55"/>
      <c r="I860" s="55"/>
      <c r="J860" s="55"/>
      <c r="K860" s="176">
        <f t="shared" si="169"/>
        <v>0</v>
      </c>
      <c r="L860" s="120">
        <f t="shared" si="170"/>
        <v>0</v>
      </c>
      <c r="M860" s="120">
        <f t="shared" si="171"/>
        <v>0</v>
      </c>
      <c r="N860" s="120">
        <f t="shared" si="172"/>
        <v>0</v>
      </c>
      <c r="O860" s="120">
        <f t="shared" si="173"/>
        <v>0</v>
      </c>
      <c r="P860" s="177">
        <f t="shared" si="174"/>
        <v>0</v>
      </c>
      <c r="Q860" s="177">
        <f>IF(LEN(B860)&gt;0,2*'OSNOVNA PLAČA'!E854,"")</f>
        <v>0</v>
      </c>
      <c r="R860" s="178"/>
      <c r="AA860" s="157">
        <f>ROW()</f>
        <v>860</v>
      </c>
      <c r="AB860" s="91" t="e">
        <f t="shared" ca="1" si="165"/>
        <v>#N/A</v>
      </c>
      <c r="AC860" s="91" t="e">
        <f t="shared" ca="1" si="166"/>
        <v>#N/A</v>
      </c>
      <c r="AD860" s="92" t="e">
        <f t="shared" ca="1" si="175"/>
        <v>#N/A</v>
      </c>
      <c r="AE860" s="91" t="e">
        <f t="shared" ca="1" si="176"/>
        <v>#N/A</v>
      </c>
      <c r="AF860" s="92" t="e">
        <f t="shared" ca="1" si="177"/>
        <v>#N/A</v>
      </c>
      <c r="AG860" s="91" t="e">
        <f t="shared" ca="1" si="177"/>
        <v>#N/A</v>
      </c>
      <c r="AH860" s="91" t="e">
        <f t="shared" ca="1" si="178"/>
        <v>#N/A</v>
      </c>
      <c r="AI860" s="93" t="e">
        <f t="shared" ca="1" si="179"/>
        <v>#N/A</v>
      </c>
      <c r="AJ860" s="91" t="e">
        <f t="shared" ca="1" si="168"/>
        <v>#N/A</v>
      </c>
      <c r="AK860" s="91" t="e">
        <f t="shared" ca="1" si="167"/>
        <v>#N/A</v>
      </c>
    </row>
    <row r="861" spans="1:37" ht="25.5" customHeight="1" x14ac:dyDescent="0.25">
      <c r="A861" s="51">
        <f>'OSNOVNA PLAČA'!A855</f>
        <v>846</v>
      </c>
      <c r="B861" s="159" t="str">
        <f>IF(LEN('OSNOVNA PLAČA'!B855)&gt;0,'OSNOVNA PLAČA'!B855,"")</f>
        <v>A846</v>
      </c>
      <c r="C861" s="52">
        <f>IF(LEN(B861)&gt;0,'OSNOVNA PLAČA'!C855,"")</f>
        <v>0</v>
      </c>
      <c r="D861" s="54">
        <f>IF(LEN(B861)&gt;0,'OSNOVNA PLAČA'!D855,"")</f>
        <v>0</v>
      </c>
      <c r="E861" s="175">
        <f>IF(LEN(B861)&gt;0,SUM('OBRAČUNANA OSNOVNA PLAČA'!E855:J855),"")</f>
        <v>0</v>
      </c>
      <c r="F861" s="55"/>
      <c r="G861" s="55"/>
      <c r="H861" s="55"/>
      <c r="I861" s="55"/>
      <c r="J861" s="55"/>
      <c r="K861" s="176">
        <f t="shared" si="169"/>
        <v>0</v>
      </c>
      <c r="L861" s="120">
        <f t="shared" si="170"/>
        <v>0</v>
      </c>
      <c r="M861" s="120">
        <f t="shared" si="171"/>
        <v>0</v>
      </c>
      <c r="N861" s="120">
        <f t="shared" si="172"/>
        <v>0</v>
      </c>
      <c r="O861" s="120">
        <f t="shared" si="173"/>
        <v>0</v>
      </c>
      <c r="P861" s="177">
        <f t="shared" si="174"/>
        <v>0</v>
      </c>
      <c r="Q861" s="177">
        <f>IF(LEN(B861)&gt;0,2*'OSNOVNA PLAČA'!E855,"")</f>
        <v>0</v>
      </c>
      <c r="R861" s="178"/>
      <c r="AA861" s="157">
        <f>ROW()</f>
        <v>861</v>
      </c>
      <c r="AB861" s="91" t="e">
        <f t="shared" ca="1" si="165"/>
        <v>#N/A</v>
      </c>
      <c r="AC861" s="91" t="e">
        <f t="shared" ca="1" si="166"/>
        <v>#N/A</v>
      </c>
      <c r="AD861" s="92" t="e">
        <f t="shared" ca="1" si="175"/>
        <v>#N/A</v>
      </c>
      <c r="AE861" s="91" t="e">
        <f t="shared" ca="1" si="176"/>
        <v>#N/A</v>
      </c>
      <c r="AF861" s="92" t="e">
        <f t="shared" ca="1" si="177"/>
        <v>#N/A</v>
      </c>
      <c r="AG861" s="91" t="e">
        <f t="shared" ca="1" si="177"/>
        <v>#N/A</v>
      </c>
      <c r="AH861" s="91" t="e">
        <f t="shared" ca="1" si="178"/>
        <v>#N/A</v>
      </c>
      <c r="AI861" s="93" t="e">
        <f t="shared" ca="1" si="179"/>
        <v>#N/A</v>
      </c>
      <c r="AJ861" s="91" t="e">
        <f t="shared" ca="1" si="168"/>
        <v>#N/A</v>
      </c>
      <c r="AK861" s="91" t="e">
        <f t="shared" ca="1" si="167"/>
        <v>#N/A</v>
      </c>
    </row>
    <row r="862" spans="1:37" ht="25.5" customHeight="1" x14ac:dyDescent="0.25">
      <c r="A862" s="51">
        <f>'OSNOVNA PLAČA'!A856</f>
        <v>847</v>
      </c>
      <c r="B862" s="159" t="str">
        <f>IF(LEN('OSNOVNA PLAČA'!B856)&gt;0,'OSNOVNA PLAČA'!B856,"")</f>
        <v>A847</v>
      </c>
      <c r="C862" s="52">
        <f>IF(LEN(B862)&gt;0,'OSNOVNA PLAČA'!C856,"")</f>
        <v>0</v>
      </c>
      <c r="D862" s="54">
        <f>IF(LEN(B862)&gt;0,'OSNOVNA PLAČA'!D856,"")</f>
        <v>0</v>
      </c>
      <c r="E862" s="175">
        <f>IF(LEN(B862)&gt;0,SUM('OBRAČUNANA OSNOVNA PLAČA'!E856:J856),"")</f>
        <v>0</v>
      </c>
      <c r="F862" s="55"/>
      <c r="G862" s="55"/>
      <c r="H862" s="55"/>
      <c r="I862" s="55"/>
      <c r="J862" s="55"/>
      <c r="K862" s="176">
        <f t="shared" si="169"/>
        <v>0</v>
      </c>
      <c r="L862" s="120">
        <f t="shared" si="170"/>
        <v>0</v>
      </c>
      <c r="M862" s="120">
        <f t="shared" si="171"/>
        <v>0</v>
      </c>
      <c r="N862" s="120">
        <f t="shared" si="172"/>
        <v>0</v>
      </c>
      <c r="O862" s="120">
        <f t="shared" si="173"/>
        <v>0</v>
      </c>
      <c r="P862" s="177">
        <f t="shared" si="174"/>
        <v>0</v>
      </c>
      <c r="Q862" s="177">
        <f>IF(LEN(B862)&gt;0,2*'OSNOVNA PLAČA'!E856,"")</f>
        <v>0</v>
      </c>
      <c r="R862" s="178"/>
      <c r="AA862" s="157">
        <f>ROW()</f>
        <v>862</v>
      </c>
      <c r="AB862" s="91" t="e">
        <f t="shared" ca="1" si="165"/>
        <v>#N/A</v>
      </c>
      <c r="AC862" s="91" t="e">
        <f t="shared" ca="1" si="166"/>
        <v>#N/A</v>
      </c>
      <c r="AD862" s="92" t="e">
        <f t="shared" ca="1" si="175"/>
        <v>#N/A</v>
      </c>
      <c r="AE862" s="91" t="e">
        <f t="shared" ca="1" si="176"/>
        <v>#N/A</v>
      </c>
      <c r="AF862" s="92" t="e">
        <f t="shared" ca="1" si="177"/>
        <v>#N/A</v>
      </c>
      <c r="AG862" s="91" t="e">
        <f t="shared" ca="1" si="177"/>
        <v>#N/A</v>
      </c>
      <c r="AH862" s="91" t="e">
        <f t="shared" ca="1" si="178"/>
        <v>#N/A</v>
      </c>
      <c r="AI862" s="93" t="e">
        <f t="shared" ca="1" si="179"/>
        <v>#N/A</v>
      </c>
      <c r="AJ862" s="91" t="e">
        <f t="shared" ca="1" si="168"/>
        <v>#N/A</v>
      </c>
      <c r="AK862" s="91" t="e">
        <f t="shared" ca="1" si="167"/>
        <v>#N/A</v>
      </c>
    </row>
    <row r="863" spans="1:37" ht="25.5" customHeight="1" x14ac:dyDescent="0.25">
      <c r="A863" s="51">
        <f>'OSNOVNA PLAČA'!A857</f>
        <v>848</v>
      </c>
      <c r="B863" s="159" t="str">
        <f>IF(LEN('OSNOVNA PLAČA'!B857)&gt;0,'OSNOVNA PLAČA'!B857,"")</f>
        <v>A848</v>
      </c>
      <c r="C863" s="52">
        <f>IF(LEN(B863)&gt;0,'OSNOVNA PLAČA'!C857,"")</f>
        <v>0</v>
      </c>
      <c r="D863" s="54">
        <f>IF(LEN(B863)&gt;0,'OSNOVNA PLAČA'!D857,"")</f>
        <v>0</v>
      </c>
      <c r="E863" s="175">
        <f>IF(LEN(B863)&gt;0,SUM('OBRAČUNANA OSNOVNA PLAČA'!E857:J857),"")</f>
        <v>0</v>
      </c>
      <c r="F863" s="55"/>
      <c r="G863" s="55"/>
      <c r="H863" s="55"/>
      <c r="I863" s="55"/>
      <c r="J863" s="55"/>
      <c r="K863" s="176">
        <f t="shared" si="169"/>
        <v>0</v>
      </c>
      <c r="L863" s="120">
        <f t="shared" si="170"/>
        <v>0</v>
      </c>
      <c r="M863" s="120">
        <f t="shared" si="171"/>
        <v>0</v>
      </c>
      <c r="N863" s="120">
        <f t="shared" si="172"/>
        <v>0</v>
      </c>
      <c r="O863" s="120">
        <f t="shared" si="173"/>
        <v>0</v>
      </c>
      <c r="P863" s="177">
        <f t="shared" si="174"/>
        <v>0</v>
      </c>
      <c r="Q863" s="177">
        <f>IF(LEN(B863)&gt;0,2*'OSNOVNA PLAČA'!E857,"")</f>
        <v>0</v>
      </c>
      <c r="R863" s="178"/>
      <c r="AA863" s="157">
        <f>ROW()</f>
        <v>863</v>
      </c>
      <c r="AB863" s="91" t="e">
        <f t="shared" ca="1" si="165"/>
        <v>#N/A</v>
      </c>
      <c r="AC863" s="91" t="e">
        <f t="shared" ca="1" si="166"/>
        <v>#N/A</v>
      </c>
      <c r="AD863" s="92" t="e">
        <f t="shared" ca="1" si="175"/>
        <v>#N/A</v>
      </c>
      <c r="AE863" s="91" t="e">
        <f t="shared" ca="1" si="176"/>
        <v>#N/A</v>
      </c>
      <c r="AF863" s="92" t="e">
        <f t="shared" ca="1" si="177"/>
        <v>#N/A</v>
      </c>
      <c r="AG863" s="91" t="e">
        <f t="shared" ca="1" si="177"/>
        <v>#N/A</v>
      </c>
      <c r="AH863" s="91" t="e">
        <f t="shared" ca="1" si="178"/>
        <v>#N/A</v>
      </c>
      <c r="AI863" s="93" t="e">
        <f t="shared" ca="1" si="179"/>
        <v>#N/A</v>
      </c>
      <c r="AJ863" s="91" t="e">
        <f t="shared" ca="1" si="168"/>
        <v>#N/A</v>
      </c>
      <c r="AK863" s="91" t="e">
        <f t="shared" ca="1" si="167"/>
        <v>#N/A</v>
      </c>
    </row>
    <row r="864" spans="1:37" ht="25.5" customHeight="1" x14ac:dyDescent="0.25">
      <c r="A864" s="51">
        <f>'OSNOVNA PLAČA'!A858</f>
        <v>849</v>
      </c>
      <c r="B864" s="159" t="str">
        <f>IF(LEN('OSNOVNA PLAČA'!B858)&gt;0,'OSNOVNA PLAČA'!B858,"")</f>
        <v>A849</v>
      </c>
      <c r="C864" s="52">
        <f>IF(LEN(B864)&gt;0,'OSNOVNA PLAČA'!C858,"")</f>
        <v>0</v>
      </c>
      <c r="D864" s="54">
        <f>IF(LEN(B864)&gt;0,'OSNOVNA PLAČA'!D858,"")</f>
        <v>0</v>
      </c>
      <c r="E864" s="175">
        <f>IF(LEN(B864)&gt;0,SUM('OBRAČUNANA OSNOVNA PLAČA'!E858:J858),"")</f>
        <v>0</v>
      </c>
      <c r="F864" s="55"/>
      <c r="G864" s="55"/>
      <c r="H864" s="55"/>
      <c r="I864" s="55"/>
      <c r="J864" s="55"/>
      <c r="K864" s="176">
        <f t="shared" si="169"/>
        <v>0</v>
      </c>
      <c r="L864" s="120">
        <f t="shared" si="170"/>
        <v>0</v>
      </c>
      <c r="M864" s="120">
        <f t="shared" si="171"/>
        <v>0</v>
      </c>
      <c r="N864" s="120">
        <f t="shared" si="172"/>
        <v>0</v>
      </c>
      <c r="O864" s="120">
        <f t="shared" si="173"/>
        <v>0</v>
      </c>
      <c r="P864" s="177">
        <f t="shared" si="174"/>
        <v>0</v>
      </c>
      <c r="Q864" s="177">
        <f>IF(LEN(B864)&gt;0,2*'OSNOVNA PLAČA'!E858,"")</f>
        <v>0</v>
      </c>
      <c r="R864" s="178"/>
      <c r="AA864" s="157">
        <f>ROW()</f>
        <v>864</v>
      </c>
      <c r="AB864" s="91" t="e">
        <f t="shared" ca="1" si="165"/>
        <v>#N/A</v>
      </c>
      <c r="AC864" s="91" t="e">
        <f t="shared" ca="1" si="166"/>
        <v>#N/A</v>
      </c>
      <c r="AD864" s="92" t="e">
        <f t="shared" ca="1" si="175"/>
        <v>#N/A</v>
      </c>
      <c r="AE864" s="91" t="e">
        <f t="shared" ca="1" si="176"/>
        <v>#N/A</v>
      </c>
      <c r="AF864" s="92" t="e">
        <f t="shared" ca="1" si="177"/>
        <v>#N/A</v>
      </c>
      <c r="AG864" s="91" t="e">
        <f t="shared" ca="1" si="177"/>
        <v>#N/A</v>
      </c>
      <c r="AH864" s="91" t="e">
        <f t="shared" ca="1" si="178"/>
        <v>#N/A</v>
      </c>
      <c r="AI864" s="93" t="e">
        <f t="shared" ca="1" si="179"/>
        <v>#N/A</v>
      </c>
      <c r="AJ864" s="91" t="e">
        <f t="shared" ca="1" si="168"/>
        <v>#N/A</v>
      </c>
      <c r="AK864" s="91" t="e">
        <f t="shared" ca="1" si="167"/>
        <v>#N/A</v>
      </c>
    </row>
    <row r="865" spans="1:37" ht="25.5" customHeight="1" x14ac:dyDescent="0.25">
      <c r="A865" s="51">
        <f>'OSNOVNA PLAČA'!A859</f>
        <v>850</v>
      </c>
      <c r="B865" s="159" t="str">
        <f>IF(LEN('OSNOVNA PLAČA'!B859)&gt;0,'OSNOVNA PLAČA'!B859,"")</f>
        <v>A850</v>
      </c>
      <c r="C865" s="52">
        <f>IF(LEN(B865)&gt;0,'OSNOVNA PLAČA'!C859,"")</f>
        <v>0</v>
      </c>
      <c r="D865" s="54">
        <f>IF(LEN(B865)&gt;0,'OSNOVNA PLAČA'!D859,"")</f>
        <v>0</v>
      </c>
      <c r="E865" s="175">
        <f>IF(LEN(B865)&gt;0,SUM('OBRAČUNANA OSNOVNA PLAČA'!E859:J859),"")</f>
        <v>0</v>
      </c>
      <c r="F865" s="55"/>
      <c r="G865" s="55"/>
      <c r="H865" s="55"/>
      <c r="I865" s="55"/>
      <c r="J865" s="55"/>
      <c r="K865" s="176">
        <f t="shared" si="169"/>
        <v>0</v>
      </c>
      <c r="L865" s="120">
        <f t="shared" si="170"/>
        <v>0</v>
      </c>
      <c r="M865" s="120">
        <f t="shared" si="171"/>
        <v>0</v>
      </c>
      <c r="N865" s="120">
        <f t="shared" si="172"/>
        <v>0</v>
      </c>
      <c r="O865" s="120">
        <f t="shared" si="173"/>
        <v>0</v>
      </c>
      <c r="P865" s="177">
        <f t="shared" si="174"/>
        <v>0</v>
      </c>
      <c r="Q865" s="177">
        <f>IF(LEN(B865)&gt;0,2*'OSNOVNA PLAČA'!E859,"")</f>
        <v>0</v>
      </c>
      <c r="R865" s="178"/>
      <c r="AA865" s="157">
        <f>ROW()</f>
        <v>865</v>
      </c>
      <c r="AB865" s="91" t="e">
        <f t="shared" ca="1" si="165"/>
        <v>#N/A</v>
      </c>
      <c r="AC865" s="91" t="e">
        <f t="shared" ca="1" si="166"/>
        <v>#N/A</v>
      </c>
      <c r="AD865" s="92" t="e">
        <f t="shared" ca="1" si="175"/>
        <v>#N/A</v>
      </c>
      <c r="AE865" s="91" t="e">
        <f t="shared" ca="1" si="176"/>
        <v>#N/A</v>
      </c>
      <c r="AF865" s="92" t="e">
        <f t="shared" ca="1" si="177"/>
        <v>#N/A</v>
      </c>
      <c r="AG865" s="91" t="e">
        <f t="shared" ca="1" si="177"/>
        <v>#N/A</v>
      </c>
      <c r="AH865" s="91" t="e">
        <f t="shared" ca="1" si="178"/>
        <v>#N/A</v>
      </c>
      <c r="AI865" s="93" t="e">
        <f t="shared" ca="1" si="179"/>
        <v>#N/A</v>
      </c>
      <c r="AJ865" s="91" t="e">
        <f t="shared" ca="1" si="168"/>
        <v>#N/A</v>
      </c>
      <c r="AK865" s="91" t="e">
        <f t="shared" ca="1" si="167"/>
        <v>#N/A</v>
      </c>
    </row>
    <row r="866" spans="1:37" ht="25.5" customHeight="1" x14ac:dyDescent="0.25">
      <c r="A866" s="51">
        <f>'OSNOVNA PLAČA'!A860</f>
        <v>851</v>
      </c>
      <c r="B866" s="159" t="str">
        <f>IF(LEN('OSNOVNA PLAČA'!B860)&gt;0,'OSNOVNA PLAČA'!B860,"")</f>
        <v>A851</v>
      </c>
      <c r="C866" s="52">
        <f>IF(LEN(B866)&gt;0,'OSNOVNA PLAČA'!C860,"")</f>
        <v>0</v>
      </c>
      <c r="D866" s="54">
        <f>IF(LEN(B866)&gt;0,'OSNOVNA PLAČA'!D860,"")</f>
        <v>0</v>
      </c>
      <c r="E866" s="175">
        <f>IF(LEN(B866)&gt;0,SUM('OBRAČUNANA OSNOVNA PLAČA'!E860:J860),"")</f>
        <v>0</v>
      </c>
      <c r="F866" s="55"/>
      <c r="G866" s="55"/>
      <c r="H866" s="55"/>
      <c r="I866" s="55"/>
      <c r="J866" s="55"/>
      <c r="K866" s="176">
        <f t="shared" si="169"/>
        <v>0</v>
      </c>
      <c r="L866" s="120">
        <f t="shared" si="170"/>
        <v>0</v>
      </c>
      <c r="M866" s="120">
        <f t="shared" si="171"/>
        <v>0</v>
      </c>
      <c r="N866" s="120">
        <f t="shared" si="172"/>
        <v>0</v>
      </c>
      <c r="O866" s="120">
        <f t="shared" si="173"/>
        <v>0</v>
      </c>
      <c r="P866" s="177">
        <f t="shared" si="174"/>
        <v>0</v>
      </c>
      <c r="Q866" s="177">
        <f>IF(LEN(B866)&gt;0,2*'OSNOVNA PLAČA'!E860,"")</f>
        <v>0</v>
      </c>
      <c r="R866" s="178"/>
      <c r="AA866" s="157">
        <f>ROW()</f>
        <v>866</v>
      </c>
      <c r="AB866" s="91" t="e">
        <f t="shared" ca="1" si="165"/>
        <v>#N/A</v>
      </c>
      <c r="AC866" s="91" t="e">
        <f t="shared" ca="1" si="166"/>
        <v>#N/A</v>
      </c>
      <c r="AD866" s="92" t="e">
        <f t="shared" ca="1" si="175"/>
        <v>#N/A</v>
      </c>
      <c r="AE866" s="91" t="e">
        <f t="shared" ca="1" si="176"/>
        <v>#N/A</v>
      </c>
      <c r="AF866" s="92" t="e">
        <f t="shared" ca="1" si="177"/>
        <v>#N/A</v>
      </c>
      <c r="AG866" s="91" t="e">
        <f t="shared" ca="1" si="177"/>
        <v>#N/A</v>
      </c>
      <c r="AH866" s="91" t="e">
        <f t="shared" ca="1" si="178"/>
        <v>#N/A</v>
      </c>
      <c r="AI866" s="93" t="e">
        <f t="shared" ca="1" si="179"/>
        <v>#N/A</v>
      </c>
      <c r="AJ866" s="91" t="e">
        <f t="shared" ca="1" si="168"/>
        <v>#N/A</v>
      </c>
      <c r="AK866" s="91" t="e">
        <f t="shared" ca="1" si="167"/>
        <v>#N/A</v>
      </c>
    </row>
    <row r="867" spans="1:37" ht="25.5" customHeight="1" x14ac:dyDescent="0.25">
      <c r="A867" s="51">
        <f>'OSNOVNA PLAČA'!A861</f>
        <v>852</v>
      </c>
      <c r="B867" s="159" t="str">
        <f>IF(LEN('OSNOVNA PLAČA'!B861)&gt;0,'OSNOVNA PLAČA'!B861,"")</f>
        <v>A852</v>
      </c>
      <c r="C867" s="52">
        <f>IF(LEN(B867)&gt;0,'OSNOVNA PLAČA'!C861,"")</f>
        <v>0</v>
      </c>
      <c r="D867" s="54">
        <f>IF(LEN(B867)&gt;0,'OSNOVNA PLAČA'!D861,"")</f>
        <v>0</v>
      </c>
      <c r="E867" s="175">
        <f>IF(LEN(B867)&gt;0,SUM('OBRAČUNANA OSNOVNA PLAČA'!E861:J861),"")</f>
        <v>0</v>
      </c>
      <c r="F867" s="55"/>
      <c r="G867" s="55"/>
      <c r="H867" s="55"/>
      <c r="I867" s="55"/>
      <c r="J867" s="55"/>
      <c r="K867" s="176">
        <f t="shared" si="169"/>
        <v>0</v>
      </c>
      <c r="L867" s="120">
        <f t="shared" si="170"/>
        <v>0</v>
      </c>
      <c r="M867" s="120">
        <f t="shared" si="171"/>
        <v>0</v>
      </c>
      <c r="N867" s="120">
        <f t="shared" si="172"/>
        <v>0</v>
      </c>
      <c r="O867" s="120">
        <f t="shared" si="173"/>
        <v>0</v>
      </c>
      <c r="P867" s="177">
        <f t="shared" si="174"/>
        <v>0</v>
      </c>
      <c r="Q867" s="177">
        <f>IF(LEN(B867)&gt;0,2*'OSNOVNA PLAČA'!E861,"")</f>
        <v>0</v>
      </c>
      <c r="R867" s="178"/>
      <c r="AA867" s="157">
        <f>ROW()</f>
        <v>867</v>
      </c>
      <c r="AB867" s="91" t="e">
        <f t="shared" ca="1" si="165"/>
        <v>#N/A</v>
      </c>
      <c r="AC867" s="91" t="e">
        <f t="shared" ca="1" si="166"/>
        <v>#N/A</v>
      </c>
      <c r="AD867" s="92" t="e">
        <f t="shared" ca="1" si="175"/>
        <v>#N/A</v>
      </c>
      <c r="AE867" s="91" t="e">
        <f t="shared" ca="1" si="176"/>
        <v>#N/A</v>
      </c>
      <c r="AF867" s="92" t="e">
        <f t="shared" ca="1" si="177"/>
        <v>#N/A</v>
      </c>
      <c r="AG867" s="91" t="e">
        <f t="shared" ca="1" si="177"/>
        <v>#N/A</v>
      </c>
      <c r="AH867" s="91" t="e">
        <f t="shared" ca="1" si="178"/>
        <v>#N/A</v>
      </c>
      <c r="AI867" s="93" t="e">
        <f t="shared" ca="1" si="179"/>
        <v>#N/A</v>
      </c>
      <c r="AJ867" s="91" t="e">
        <f t="shared" ca="1" si="168"/>
        <v>#N/A</v>
      </c>
      <c r="AK867" s="91" t="e">
        <f t="shared" ca="1" si="167"/>
        <v>#N/A</v>
      </c>
    </row>
    <row r="868" spans="1:37" ht="25.5" customHeight="1" x14ac:dyDescent="0.25">
      <c r="A868" s="51">
        <f>'OSNOVNA PLAČA'!A862</f>
        <v>853</v>
      </c>
      <c r="B868" s="159" t="str">
        <f>IF(LEN('OSNOVNA PLAČA'!B862)&gt;0,'OSNOVNA PLAČA'!B862,"")</f>
        <v>A853</v>
      </c>
      <c r="C868" s="52">
        <f>IF(LEN(B868)&gt;0,'OSNOVNA PLAČA'!C862,"")</f>
        <v>0</v>
      </c>
      <c r="D868" s="54">
        <f>IF(LEN(B868)&gt;0,'OSNOVNA PLAČA'!D862,"")</f>
        <v>0</v>
      </c>
      <c r="E868" s="175">
        <f>IF(LEN(B868)&gt;0,SUM('OBRAČUNANA OSNOVNA PLAČA'!E862:J862),"")</f>
        <v>0</v>
      </c>
      <c r="F868" s="55"/>
      <c r="G868" s="55"/>
      <c r="H868" s="55"/>
      <c r="I868" s="55"/>
      <c r="J868" s="55"/>
      <c r="K868" s="176">
        <f t="shared" si="169"/>
        <v>0</v>
      </c>
      <c r="L868" s="120">
        <f t="shared" si="170"/>
        <v>0</v>
      </c>
      <c r="M868" s="120">
        <f t="shared" si="171"/>
        <v>0</v>
      </c>
      <c r="N868" s="120">
        <f t="shared" si="172"/>
        <v>0</v>
      </c>
      <c r="O868" s="120">
        <f t="shared" si="173"/>
        <v>0</v>
      </c>
      <c r="P868" s="177">
        <f t="shared" si="174"/>
        <v>0</v>
      </c>
      <c r="Q868" s="177">
        <f>IF(LEN(B868)&gt;0,2*'OSNOVNA PLAČA'!E862,"")</f>
        <v>0</v>
      </c>
      <c r="R868" s="178"/>
      <c r="AA868" s="157">
        <f>ROW()</f>
        <v>868</v>
      </c>
      <c r="AB868" s="91" t="e">
        <f t="shared" ca="1" si="165"/>
        <v>#N/A</v>
      </c>
      <c r="AC868" s="91" t="e">
        <f t="shared" ca="1" si="166"/>
        <v>#N/A</v>
      </c>
      <c r="AD868" s="92" t="e">
        <f t="shared" ca="1" si="175"/>
        <v>#N/A</v>
      </c>
      <c r="AE868" s="91" t="e">
        <f t="shared" ca="1" si="176"/>
        <v>#N/A</v>
      </c>
      <c r="AF868" s="92" t="e">
        <f t="shared" ca="1" si="177"/>
        <v>#N/A</v>
      </c>
      <c r="AG868" s="91" t="e">
        <f t="shared" ca="1" si="177"/>
        <v>#N/A</v>
      </c>
      <c r="AH868" s="91" t="e">
        <f t="shared" ca="1" si="178"/>
        <v>#N/A</v>
      </c>
      <c r="AI868" s="93" t="e">
        <f t="shared" ca="1" si="179"/>
        <v>#N/A</v>
      </c>
      <c r="AJ868" s="91" t="e">
        <f t="shared" ca="1" si="168"/>
        <v>#N/A</v>
      </c>
      <c r="AK868" s="91" t="e">
        <f t="shared" ca="1" si="167"/>
        <v>#N/A</v>
      </c>
    </row>
    <row r="869" spans="1:37" ht="25.5" customHeight="1" x14ac:dyDescent="0.25">
      <c r="A869" s="51">
        <f>'OSNOVNA PLAČA'!A863</f>
        <v>854</v>
      </c>
      <c r="B869" s="159" t="str">
        <f>IF(LEN('OSNOVNA PLAČA'!B863)&gt;0,'OSNOVNA PLAČA'!B863,"")</f>
        <v>A854</v>
      </c>
      <c r="C869" s="52">
        <f>IF(LEN(B869)&gt;0,'OSNOVNA PLAČA'!C863,"")</f>
        <v>0</v>
      </c>
      <c r="D869" s="54">
        <f>IF(LEN(B869)&gt;0,'OSNOVNA PLAČA'!D863,"")</f>
        <v>0</v>
      </c>
      <c r="E869" s="175">
        <f>IF(LEN(B869)&gt;0,SUM('OBRAČUNANA OSNOVNA PLAČA'!E863:J863),"")</f>
        <v>0</v>
      </c>
      <c r="F869" s="55"/>
      <c r="G869" s="55"/>
      <c r="H869" s="55"/>
      <c r="I869" s="55"/>
      <c r="J869" s="55"/>
      <c r="K869" s="176">
        <f t="shared" si="169"/>
        <v>0</v>
      </c>
      <c r="L869" s="120">
        <f t="shared" si="170"/>
        <v>0</v>
      </c>
      <c r="M869" s="120">
        <f t="shared" si="171"/>
        <v>0</v>
      </c>
      <c r="N869" s="120">
        <f t="shared" si="172"/>
        <v>0</v>
      </c>
      <c r="O869" s="120">
        <f t="shared" si="173"/>
        <v>0</v>
      </c>
      <c r="P869" s="177">
        <f t="shared" si="174"/>
        <v>0</v>
      </c>
      <c r="Q869" s="177">
        <f>IF(LEN(B869)&gt;0,2*'OSNOVNA PLAČA'!E863,"")</f>
        <v>0</v>
      </c>
      <c r="R869" s="178"/>
      <c r="AA869" s="157">
        <f>ROW()</f>
        <v>869</v>
      </c>
      <c r="AB869" s="91" t="e">
        <f t="shared" ca="1" si="165"/>
        <v>#N/A</v>
      </c>
      <c r="AC869" s="91" t="e">
        <f t="shared" ca="1" si="166"/>
        <v>#N/A</v>
      </c>
      <c r="AD869" s="92" t="e">
        <f t="shared" ca="1" si="175"/>
        <v>#N/A</v>
      </c>
      <c r="AE869" s="91" t="e">
        <f t="shared" ca="1" si="176"/>
        <v>#N/A</v>
      </c>
      <c r="AF869" s="92" t="e">
        <f t="shared" ca="1" si="177"/>
        <v>#N/A</v>
      </c>
      <c r="AG869" s="91" t="e">
        <f t="shared" ca="1" si="177"/>
        <v>#N/A</v>
      </c>
      <c r="AH869" s="91" t="e">
        <f t="shared" ca="1" si="178"/>
        <v>#N/A</v>
      </c>
      <c r="AI869" s="93" t="e">
        <f t="shared" ca="1" si="179"/>
        <v>#N/A</v>
      </c>
      <c r="AJ869" s="91" t="e">
        <f t="shared" ca="1" si="168"/>
        <v>#N/A</v>
      </c>
      <c r="AK869" s="91" t="e">
        <f t="shared" ca="1" si="167"/>
        <v>#N/A</v>
      </c>
    </row>
    <row r="870" spans="1:37" ht="25.5" customHeight="1" x14ac:dyDescent="0.25">
      <c r="A870" s="51">
        <f>'OSNOVNA PLAČA'!A864</f>
        <v>855</v>
      </c>
      <c r="B870" s="159" t="str">
        <f>IF(LEN('OSNOVNA PLAČA'!B864)&gt;0,'OSNOVNA PLAČA'!B864,"")</f>
        <v>A855</v>
      </c>
      <c r="C870" s="52">
        <f>IF(LEN(B870)&gt;0,'OSNOVNA PLAČA'!C864,"")</f>
        <v>0</v>
      </c>
      <c r="D870" s="54">
        <f>IF(LEN(B870)&gt;0,'OSNOVNA PLAČA'!D864,"")</f>
        <v>0</v>
      </c>
      <c r="E870" s="175">
        <f>IF(LEN(B870)&gt;0,SUM('OBRAČUNANA OSNOVNA PLAČA'!E864:J864),"")</f>
        <v>0</v>
      </c>
      <c r="F870" s="55"/>
      <c r="G870" s="55"/>
      <c r="H870" s="55"/>
      <c r="I870" s="55"/>
      <c r="J870" s="55"/>
      <c r="K870" s="176">
        <f t="shared" si="169"/>
        <v>0</v>
      </c>
      <c r="L870" s="120">
        <f t="shared" si="170"/>
        <v>0</v>
      </c>
      <c r="M870" s="120">
        <f t="shared" si="171"/>
        <v>0</v>
      </c>
      <c r="N870" s="120">
        <f t="shared" si="172"/>
        <v>0</v>
      </c>
      <c r="O870" s="120">
        <f t="shared" si="173"/>
        <v>0</v>
      </c>
      <c r="P870" s="177">
        <f t="shared" si="174"/>
        <v>0</v>
      </c>
      <c r="Q870" s="177">
        <f>IF(LEN(B870)&gt;0,2*'OSNOVNA PLAČA'!E864,"")</f>
        <v>0</v>
      </c>
      <c r="R870" s="178"/>
      <c r="AA870" s="157">
        <f>ROW()</f>
        <v>870</v>
      </c>
      <c r="AB870" s="91" t="e">
        <f t="shared" ca="1" si="165"/>
        <v>#N/A</v>
      </c>
      <c r="AC870" s="91" t="e">
        <f t="shared" ca="1" si="166"/>
        <v>#N/A</v>
      </c>
      <c r="AD870" s="92" t="e">
        <f t="shared" ca="1" si="175"/>
        <v>#N/A</v>
      </c>
      <c r="AE870" s="91" t="e">
        <f t="shared" ca="1" si="176"/>
        <v>#N/A</v>
      </c>
      <c r="AF870" s="92" t="e">
        <f t="shared" ca="1" si="177"/>
        <v>#N/A</v>
      </c>
      <c r="AG870" s="91" t="e">
        <f t="shared" ca="1" si="177"/>
        <v>#N/A</v>
      </c>
      <c r="AH870" s="91" t="e">
        <f t="shared" ca="1" si="178"/>
        <v>#N/A</v>
      </c>
      <c r="AI870" s="93" t="e">
        <f t="shared" ca="1" si="179"/>
        <v>#N/A</v>
      </c>
      <c r="AJ870" s="91" t="e">
        <f t="shared" ca="1" si="168"/>
        <v>#N/A</v>
      </c>
      <c r="AK870" s="91" t="e">
        <f t="shared" ca="1" si="167"/>
        <v>#N/A</v>
      </c>
    </row>
    <row r="871" spans="1:37" ht="25.5" customHeight="1" x14ac:dyDescent="0.25">
      <c r="A871" s="51">
        <f>'OSNOVNA PLAČA'!A865</f>
        <v>856</v>
      </c>
      <c r="B871" s="159" t="str">
        <f>IF(LEN('OSNOVNA PLAČA'!B865)&gt;0,'OSNOVNA PLAČA'!B865,"")</f>
        <v>A856</v>
      </c>
      <c r="C871" s="52">
        <f>IF(LEN(B871)&gt;0,'OSNOVNA PLAČA'!C865,"")</f>
        <v>0</v>
      </c>
      <c r="D871" s="54">
        <f>IF(LEN(B871)&gt;0,'OSNOVNA PLAČA'!D865,"")</f>
        <v>0</v>
      </c>
      <c r="E871" s="175">
        <f>IF(LEN(B871)&gt;0,SUM('OBRAČUNANA OSNOVNA PLAČA'!E865:J865),"")</f>
        <v>0</v>
      </c>
      <c r="F871" s="55"/>
      <c r="G871" s="55"/>
      <c r="H871" s="55"/>
      <c r="I871" s="55"/>
      <c r="J871" s="55"/>
      <c r="K871" s="176">
        <f t="shared" si="169"/>
        <v>0</v>
      </c>
      <c r="L871" s="120">
        <f t="shared" si="170"/>
        <v>0</v>
      </c>
      <c r="M871" s="120">
        <f t="shared" si="171"/>
        <v>0</v>
      </c>
      <c r="N871" s="120">
        <f t="shared" si="172"/>
        <v>0</v>
      </c>
      <c r="O871" s="120">
        <f t="shared" si="173"/>
        <v>0</v>
      </c>
      <c r="P871" s="177">
        <f t="shared" si="174"/>
        <v>0</v>
      </c>
      <c r="Q871" s="177">
        <f>IF(LEN(B871)&gt;0,2*'OSNOVNA PLAČA'!E865,"")</f>
        <v>0</v>
      </c>
      <c r="R871" s="178"/>
      <c r="AA871" s="157">
        <f>ROW()</f>
        <v>871</v>
      </c>
      <c r="AB871" s="91" t="e">
        <f t="shared" ref="AB871:AB934" ca="1" si="180">IF($AN$3=1,0,INDIRECT( "'" &amp; $AN$2 &amp; "'!P" &amp; TEXT($AA871,0)))</f>
        <v>#N/A</v>
      </c>
      <c r="AC871" s="91" t="e">
        <f t="shared" ca="1" si="166"/>
        <v>#N/A</v>
      </c>
      <c r="AD871" s="92" t="e">
        <f t="shared" ca="1" si="175"/>
        <v>#N/A</v>
      </c>
      <c r="AE871" s="91" t="e">
        <f t="shared" ca="1" si="176"/>
        <v>#N/A</v>
      </c>
      <c r="AF871" s="92" t="e">
        <f t="shared" ca="1" si="177"/>
        <v>#N/A</v>
      </c>
      <c r="AG871" s="91" t="e">
        <f t="shared" ca="1" si="177"/>
        <v>#N/A</v>
      </c>
      <c r="AH871" s="91" t="e">
        <f t="shared" ca="1" si="178"/>
        <v>#N/A</v>
      </c>
      <c r="AI871" s="93" t="e">
        <f t="shared" ca="1" si="179"/>
        <v>#N/A</v>
      </c>
      <c r="AJ871" s="91" t="e">
        <f t="shared" ca="1" si="168"/>
        <v>#N/A</v>
      </c>
      <c r="AK871" s="91" t="e">
        <f t="shared" ca="1" si="167"/>
        <v>#N/A</v>
      </c>
    </row>
    <row r="872" spans="1:37" ht="25.5" customHeight="1" x14ac:dyDescent="0.25">
      <c r="A872" s="51">
        <f>'OSNOVNA PLAČA'!A866</f>
        <v>857</v>
      </c>
      <c r="B872" s="159" t="str">
        <f>IF(LEN('OSNOVNA PLAČA'!B866)&gt;0,'OSNOVNA PLAČA'!B866,"")</f>
        <v>A857</v>
      </c>
      <c r="C872" s="52">
        <f>IF(LEN(B872)&gt;0,'OSNOVNA PLAČA'!C866,"")</f>
        <v>0</v>
      </c>
      <c r="D872" s="54">
        <f>IF(LEN(B872)&gt;0,'OSNOVNA PLAČA'!D866,"")</f>
        <v>0</v>
      </c>
      <c r="E872" s="175">
        <f>IF(LEN(B872)&gt;0,SUM('OBRAČUNANA OSNOVNA PLAČA'!E866:J866),"")</f>
        <v>0</v>
      </c>
      <c r="F872" s="55"/>
      <c r="G872" s="55"/>
      <c r="H872" s="55"/>
      <c r="I872" s="55"/>
      <c r="J872" s="55"/>
      <c r="K872" s="176">
        <f t="shared" si="169"/>
        <v>0</v>
      </c>
      <c r="L872" s="120">
        <f t="shared" si="170"/>
        <v>0</v>
      </c>
      <c r="M872" s="120">
        <f t="shared" si="171"/>
        <v>0</v>
      </c>
      <c r="N872" s="120">
        <f t="shared" si="172"/>
        <v>0</v>
      </c>
      <c r="O872" s="120">
        <f t="shared" si="173"/>
        <v>0</v>
      </c>
      <c r="P872" s="177">
        <f t="shared" si="174"/>
        <v>0</v>
      </c>
      <c r="Q872" s="177">
        <f>IF(LEN(B872)&gt;0,2*'OSNOVNA PLAČA'!E866,"")</f>
        <v>0</v>
      </c>
      <c r="R872" s="178"/>
      <c r="AA872" s="157">
        <f>ROW()</f>
        <v>872</v>
      </c>
      <c r="AB872" s="91" t="e">
        <f t="shared" ca="1" si="180"/>
        <v>#N/A</v>
      </c>
      <c r="AC872" s="91" t="e">
        <f t="shared" ca="1" si="166"/>
        <v>#N/A</v>
      </c>
      <c r="AD872" s="92" t="e">
        <f t="shared" ca="1" si="175"/>
        <v>#N/A</v>
      </c>
      <c r="AE872" s="91" t="e">
        <f t="shared" ca="1" si="176"/>
        <v>#N/A</v>
      </c>
      <c r="AF872" s="92" t="e">
        <f t="shared" ca="1" si="177"/>
        <v>#N/A</v>
      </c>
      <c r="AG872" s="91" t="e">
        <f t="shared" ca="1" si="177"/>
        <v>#N/A</v>
      </c>
      <c r="AH872" s="91" t="e">
        <f t="shared" ca="1" si="178"/>
        <v>#N/A</v>
      </c>
      <c r="AI872" s="93" t="e">
        <f t="shared" ca="1" si="179"/>
        <v>#N/A</v>
      </c>
      <c r="AJ872" s="91" t="e">
        <f t="shared" ca="1" si="168"/>
        <v>#N/A</v>
      </c>
      <c r="AK872" s="91" t="e">
        <f t="shared" ca="1" si="167"/>
        <v>#N/A</v>
      </c>
    </row>
    <row r="873" spans="1:37" ht="25.5" customHeight="1" x14ac:dyDescent="0.25">
      <c r="A873" s="51">
        <f>'OSNOVNA PLAČA'!A867</f>
        <v>858</v>
      </c>
      <c r="B873" s="159" t="str">
        <f>IF(LEN('OSNOVNA PLAČA'!B867)&gt;0,'OSNOVNA PLAČA'!B867,"")</f>
        <v>A858</v>
      </c>
      <c r="C873" s="52">
        <f>IF(LEN(B873)&gt;0,'OSNOVNA PLAČA'!C867,"")</f>
        <v>0</v>
      </c>
      <c r="D873" s="54">
        <f>IF(LEN(B873)&gt;0,'OSNOVNA PLAČA'!D867,"")</f>
        <v>0</v>
      </c>
      <c r="E873" s="175">
        <f>IF(LEN(B873)&gt;0,SUM('OBRAČUNANA OSNOVNA PLAČA'!E867:J867),"")</f>
        <v>0</v>
      </c>
      <c r="F873" s="55"/>
      <c r="G873" s="55"/>
      <c r="H873" s="55"/>
      <c r="I873" s="55"/>
      <c r="J873" s="55"/>
      <c r="K873" s="176">
        <f t="shared" si="169"/>
        <v>0</v>
      </c>
      <c r="L873" s="120">
        <f t="shared" si="170"/>
        <v>0</v>
      </c>
      <c r="M873" s="120">
        <f t="shared" si="171"/>
        <v>0</v>
      </c>
      <c r="N873" s="120">
        <f t="shared" si="172"/>
        <v>0</v>
      </c>
      <c r="O873" s="120">
        <f t="shared" si="173"/>
        <v>0</v>
      </c>
      <c r="P873" s="177">
        <f t="shared" si="174"/>
        <v>0</v>
      </c>
      <c r="Q873" s="177">
        <f>IF(LEN(B873)&gt;0,2*'OSNOVNA PLAČA'!E867,"")</f>
        <v>0</v>
      </c>
      <c r="R873" s="178"/>
      <c r="AA873" s="157">
        <f>ROW()</f>
        <v>873</v>
      </c>
      <c r="AB873" s="91" t="e">
        <f t="shared" ca="1" si="180"/>
        <v>#N/A</v>
      </c>
      <c r="AC873" s="91" t="e">
        <f t="shared" ca="1" si="166"/>
        <v>#N/A</v>
      </c>
      <c r="AD873" s="92" t="e">
        <f t="shared" ca="1" si="175"/>
        <v>#N/A</v>
      </c>
      <c r="AE873" s="91" t="e">
        <f t="shared" ca="1" si="176"/>
        <v>#N/A</v>
      </c>
      <c r="AF873" s="92" t="e">
        <f t="shared" ca="1" si="177"/>
        <v>#N/A</v>
      </c>
      <c r="AG873" s="91" t="e">
        <f t="shared" ca="1" si="177"/>
        <v>#N/A</v>
      </c>
      <c r="AH873" s="91" t="e">
        <f t="shared" ca="1" si="178"/>
        <v>#N/A</v>
      </c>
      <c r="AI873" s="93" t="e">
        <f t="shared" ca="1" si="179"/>
        <v>#N/A</v>
      </c>
      <c r="AJ873" s="91" t="e">
        <f t="shared" ca="1" si="168"/>
        <v>#N/A</v>
      </c>
      <c r="AK873" s="91" t="e">
        <f t="shared" ca="1" si="167"/>
        <v>#N/A</v>
      </c>
    </row>
    <row r="874" spans="1:37" ht="25.5" customHeight="1" x14ac:dyDescent="0.25">
      <c r="A874" s="51">
        <f>'OSNOVNA PLAČA'!A868</f>
        <v>859</v>
      </c>
      <c r="B874" s="159" t="str">
        <f>IF(LEN('OSNOVNA PLAČA'!B868)&gt;0,'OSNOVNA PLAČA'!B868,"")</f>
        <v>A859</v>
      </c>
      <c r="C874" s="52">
        <f>IF(LEN(B874)&gt;0,'OSNOVNA PLAČA'!C868,"")</f>
        <v>0</v>
      </c>
      <c r="D874" s="54">
        <f>IF(LEN(B874)&gt;0,'OSNOVNA PLAČA'!D868,"")</f>
        <v>0</v>
      </c>
      <c r="E874" s="175">
        <f>IF(LEN(B874)&gt;0,SUM('OBRAČUNANA OSNOVNA PLAČA'!E868:J868),"")</f>
        <v>0</v>
      </c>
      <c r="F874" s="55"/>
      <c r="G874" s="55"/>
      <c r="H874" s="55"/>
      <c r="I874" s="55"/>
      <c r="J874" s="55"/>
      <c r="K874" s="176">
        <f t="shared" si="169"/>
        <v>0</v>
      </c>
      <c r="L874" s="120">
        <f t="shared" si="170"/>
        <v>0</v>
      </c>
      <c r="M874" s="120">
        <f t="shared" si="171"/>
        <v>0</v>
      </c>
      <c r="N874" s="120">
        <f t="shared" si="172"/>
        <v>0</v>
      </c>
      <c r="O874" s="120">
        <f t="shared" si="173"/>
        <v>0</v>
      </c>
      <c r="P874" s="177">
        <f t="shared" si="174"/>
        <v>0</v>
      </c>
      <c r="Q874" s="177">
        <f>IF(LEN(B874)&gt;0,2*'OSNOVNA PLAČA'!E868,"")</f>
        <v>0</v>
      </c>
      <c r="R874" s="178"/>
      <c r="AA874" s="157">
        <f>ROW()</f>
        <v>874</v>
      </c>
      <c r="AB874" s="91" t="e">
        <f t="shared" ca="1" si="180"/>
        <v>#N/A</v>
      </c>
      <c r="AC874" s="91" t="e">
        <f t="shared" ca="1" si="166"/>
        <v>#N/A</v>
      </c>
      <c r="AD874" s="92" t="e">
        <f t="shared" ca="1" si="175"/>
        <v>#N/A</v>
      </c>
      <c r="AE874" s="91" t="e">
        <f t="shared" ca="1" si="176"/>
        <v>#N/A</v>
      </c>
      <c r="AF874" s="92" t="e">
        <f t="shared" ca="1" si="177"/>
        <v>#N/A</v>
      </c>
      <c r="AG874" s="91" t="e">
        <f t="shared" ca="1" si="177"/>
        <v>#N/A</v>
      </c>
      <c r="AH874" s="91" t="e">
        <f t="shared" ca="1" si="178"/>
        <v>#N/A</v>
      </c>
      <c r="AI874" s="93" t="e">
        <f t="shared" ca="1" si="179"/>
        <v>#N/A</v>
      </c>
      <c r="AJ874" s="91" t="e">
        <f t="shared" ca="1" si="168"/>
        <v>#N/A</v>
      </c>
      <c r="AK874" s="91" t="e">
        <f t="shared" ca="1" si="167"/>
        <v>#N/A</v>
      </c>
    </row>
    <row r="875" spans="1:37" ht="25.5" customHeight="1" x14ac:dyDescent="0.25">
      <c r="A875" s="51">
        <f>'OSNOVNA PLAČA'!A869</f>
        <v>860</v>
      </c>
      <c r="B875" s="159" t="str">
        <f>IF(LEN('OSNOVNA PLAČA'!B869)&gt;0,'OSNOVNA PLAČA'!B869,"")</f>
        <v>A860</v>
      </c>
      <c r="C875" s="52">
        <f>IF(LEN(B875)&gt;0,'OSNOVNA PLAČA'!C869,"")</f>
        <v>0</v>
      </c>
      <c r="D875" s="54">
        <f>IF(LEN(B875)&gt;0,'OSNOVNA PLAČA'!D869,"")</f>
        <v>0</v>
      </c>
      <c r="E875" s="175">
        <f>IF(LEN(B875)&gt;0,SUM('OBRAČUNANA OSNOVNA PLAČA'!E869:J869),"")</f>
        <v>0</v>
      </c>
      <c r="F875" s="55"/>
      <c r="G875" s="55"/>
      <c r="H875" s="55"/>
      <c r="I875" s="55"/>
      <c r="J875" s="55"/>
      <c r="K875" s="176">
        <f t="shared" si="169"/>
        <v>0</v>
      </c>
      <c r="L875" s="120">
        <f t="shared" si="170"/>
        <v>0</v>
      </c>
      <c r="M875" s="120">
        <f t="shared" si="171"/>
        <v>0</v>
      </c>
      <c r="N875" s="120">
        <f t="shared" si="172"/>
        <v>0</v>
      </c>
      <c r="O875" s="120">
        <f t="shared" si="173"/>
        <v>0</v>
      </c>
      <c r="P875" s="177">
        <f t="shared" si="174"/>
        <v>0</v>
      </c>
      <c r="Q875" s="177">
        <f>IF(LEN(B875)&gt;0,2*'OSNOVNA PLAČA'!E869,"")</f>
        <v>0</v>
      </c>
      <c r="R875" s="178"/>
      <c r="AA875" s="157">
        <f>ROW()</f>
        <v>875</v>
      </c>
      <c r="AB875" s="91" t="e">
        <f t="shared" ca="1" si="180"/>
        <v>#N/A</v>
      </c>
      <c r="AC875" s="91" t="e">
        <f t="shared" ca="1" si="166"/>
        <v>#N/A</v>
      </c>
      <c r="AD875" s="92" t="e">
        <f t="shared" ca="1" si="175"/>
        <v>#N/A</v>
      </c>
      <c r="AE875" s="91" t="e">
        <f t="shared" ca="1" si="176"/>
        <v>#N/A</v>
      </c>
      <c r="AF875" s="92" t="e">
        <f t="shared" ca="1" si="177"/>
        <v>#N/A</v>
      </c>
      <c r="AG875" s="91" t="e">
        <f t="shared" ca="1" si="177"/>
        <v>#N/A</v>
      </c>
      <c r="AH875" s="91" t="e">
        <f t="shared" ca="1" si="178"/>
        <v>#N/A</v>
      </c>
      <c r="AI875" s="93" t="e">
        <f t="shared" ca="1" si="179"/>
        <v>#N/A</v>
      </c>
      <c r="AJ875" s="91" t="e">
        <f t="shared" ca="1" si="168"/>
        <v>#N/A</v>
      </c>
      <c r="AK875" s="91" t="e">
        <f t="shared" ca="1" si="167"/>
        <v>#N/A</v>
      </c>
    </row>
    <row r="876" spans="1:37" ht="25.5" customHeight="1" x14ac:dyDescent="0.25">
      <c r="A876" s="51">
        <f>'OSNOVNA PLAČA'!A870</f>
        <v>861</v>
      </c>
      <c r="B876" s="159" t="str">
        <f>IF(LEN('OSNOVNA PLAČA'!B870)&gt;0,'OSNOVNA PLAČA'!B870,"")</f>
        <v>A861</v>
      </c>
      <c r="C876" s="52">
        <f>IF(LEN(B876)&gt;0,'OSNOVNA PLAČA'!C870,"")</f>
        <v>0</v>
      </c>
      <c r="D876" s="54">
        <f>IF(LEN(B876)&gt;0,'OSNOVNA PLAČA'!D870,"")</f>
        <v>0</v>
      </c>
      <c r="E876" s="175">
        <f>IF(LEN(B876)&gt;0,SUM('OBRAČUNANA OSNOVNA PLAČA'!E870:J870),"")</f>
        <v>0</v>
      </c>
      <c r="F876" s="55"/>
      <c r="G876" s="55"/>
      <c r="H876" s="55"/>
      <c r="I876" s="55"/>
      <c r="J876" s="55"/>
      <c r="K876" s="176">
        <f t="shared" si="169"/>
        <v>0</v>
      </c>
      <c r="L876" s="120">
        <f t="shared" si="170"/>
        <v>0</v>
      </c>
      <c r="M876" s="120">
        <f t="shared" si="171"/>
        <v>0</v>
      </c>
      <c r="N876" s="120">
        <f t="shared" si="172"/>
        <v>0</v>
      </c>
      <c r="O876" s="120">
        <f t="shared" si="173"/>
        <v>0</v>
      </c>
      <c r="P876" s="177">
        <f t="shared" si="174"/>
        <v>0</v>
      </c>
      <c r="Q876" s="177">
        <f>IF(LEN(B876)&gt;0,2*'OSNOVNA PLAČA'!E870,"")</f>
        <v>0</v>
      </c>
      <c r="R876" s="178"/>
      <c r="AA876" s="157">
        <f>ROW()</f>
        <v>876</v>
      </c>
      <c r="AB876" s="91" t="e">
        <f t="shared" ca="1" si="180"/>
        <v>#N/A</v>
      </c>
      <c r="AC876" s="91" t="e">
        <f t="shared" ca="1" si="166"/>
        <v>#N/A</v>
      </c>
      <c r="AD876" s="92" t="e">
        <f t="shared" ca="1" si="175"/>
        <v>#N/A</v>
      </c>
      <c r="AE876" s="91" t="e">
        <f t="shared" ca="1" si="176"/>
        <v>#N/A</v>
      </c>
      <c r="AF876" s="92" t="e">
        <f t="shared" ca="1" si="177"/>
        <v>#N/A</v>
      </c>
      <c r="AG876" s="91" t="e">
        <f t="shared" ca="1" si="177"/>
        <v>#N/A</v>
      </c>
      <c r="AH876" s="91" t="e">
        <f t="shared" ca="1" si="178"/>
        <v>#N/A</v>
      </c>
      <c r="AI876" s="93" t="e">
        <f t="shared" ca="1" si="179"/>
        <v>#N/A</v>
      </c>
      <c r="AJ876" s="91" t="e">
        <f t="shared" ca="1" si="168"/>
        <v>#N/A</v>
      </c>
      <c r="AK876" s="91" t="e">
        <f t="shared" ca="1" si="167"/>
        <v>#N/A</v>
      </c>
    </row>
    <row r="877" spans="1:37" ht="25.5" customHeight="1" x14ac:dyDescent="0.25">
      <c r="A877" s="51">
        <f>'OSNOVNA PLAČA'!A871</f>
        <v>862</v>
      </c>
      <c r="B877" s="159" t="str">
        <f>IF(LEN('OSNOVNA PLAČA'!B871)&gt;0,'OSNOVNA PLAČA'!B871,"")</f>
        <v>A862</v>
      </c>
      <c r="C877" s="52">
        <f>IF(LEN(B877)&gt;0,'OSNOVNA PLAČA'!C871,"")</f>
        <v>0</v>
      </c>
      <c r="D877" s="54">
        <f>IF(LEN(B877)&gt;0,'OSNOVNA PLAČA'!D871,"")</f>
        <v>0</v>
      </c>
      <c r="E877" s="175">
        <f>IF(LEN(B877)&gt;0,SUM('OBRAČUNANA OSNOVNA PLAČA'!E871:J871),"")</f>
        <v>0</v>
      </c>
      <c r="F877" s="55"/>
      <c r="G877" s="55"/>
      <c r="H877" s="55"/>
      <c r="I877" s="55"/>
      <c r="J877" s="55"/>
      <c r="K877" s="176">
        <f t="shared" si="169"/>
        <v>0</v>
      </c>
      <c r="L877" s="120">
        <f t="shared" si="170"/>
        <v>0</v>
      </c>
      <c r="M877" s="120">
        <f t="shared" si="171"/>
        <v>0</v>
      </c>
      <c r="N877" s="120">
        <f t="shared" si="172"/>
        <v>0</v>
      </c>
      <c r="O877" s="120">
        <f t="shared" si="173"/>
        <v>0</v>
      </c>
      <c r="P877" s="177">
        <f t="shared" si="174"/>
        <v>0</v>
      </c>
      <c r="Q877" s="177">
        <f>IF(LEN(B877)&gt;0,2*'OSNOVNA PLAČA'!E871,"")</f>
        <v>0</v>
      </c>
      <c r="R877" s="178"/>
      <c r="AA877" s="157">
        <f>ROW()</f>
        <v>877</v>
      </c>
      <c r="AB877" s="91" t="e">
        <f t="shared" ca="1" si="180"/>
        <v>#N/A</v>
      </c>
      <c r="AC877" s="91" t="e">
        <f t="shared" ca="1" si="166"/>
        <v>#N/A</v>
      </c>
      <c r="AD877" s="92" t="e">
        <f t="shared" ca="1" si="175"/>
        <v>#N/A</v>
      </c>
      <c r="AE877" s="91" t="e">
        <f t="shared" ca="1" si="176"/>
        <v>#N/A</v>
      </c>
      <c r="AF877" s="92" t="e">
        <f t="shared" ca="1" si="177"/>
        <v>#N/A</v>
      </c>
      <c r="AG877" s="91" t="e">
        <f t="shared" ca="1" si="177"/>
        <v>#N/A</v>
      </c>
      <c r="AH877" s="91" t="e">
        <f t="shared" ca="1" si="178"/>
        <v>#N/A</v>
      </c>
      <c r="AI877" s="93" t="e">
        <f t="shared" ca="1" si="179"/>
        <v>#N/A</v>
      </c>
      <c r="AJ877" s="91" t="e">
        <f t="shared" ca="1" si="168"/>
        <v>#N/A</v>
      </c>
      <c r="AK877" s="91" t="e">
        <f t="shared" ca="1" si="167"/>
        <v>#N/A</v>
      </c>
    </row>
    <row r="878" spans="1:37" ht="25.5" customHeight="1" x14ac:dyDescent="0.25">
      <c r="A878" s="51">
        <f>'OSNOVNA PLAČA'!A872</f>
        <v>863</v>
      </c>
      <c r="B878" s="159" t="str">
        <f>IF(LEN('OSNOVNA PLAČA'!B872)&gt;0,'OSNOVNA PLAČA'!B872,"")</f>
        <v>A863</v>
      </c>
      <c r="C878" s="52">
        <f>IF(LEN(B878)&gt;0,'OSNOVNA PLAČA'!C872,"")</f>
        <v>0</v>
      </c>
      <c r="D878" s="54">
        <f>IF(LEN(B878)&gt;0,'OSNOVNA PLAČA'!D872,"")</f>
        <v>0</v>
      </c>
      <c r="E878" s="175">
        <f>IF(LEN(B878)&gt;0,SUM('OBRAČUNANA OSNOVNA PLAČA'!E872:J872),"")</f>
        <v>0</v>
      </c>
      <c r="F878" s="55"/>
      <c r="G878" s="55"/>
      <c r="H878" s="55"/>
      <c r="I878" s="55"/>
      <c r="J878" s="55"/>
      <c r="K878" s="176">
        <f t="shared" si="169"/>
        <v>0</v>
      </c>
      <c r="L878" s="120">
        <f t="shared" si="170"/>
        <v>0</v>
      </c>
      <c r="M878" s="120">
        <f t="shared" si="171"/>
        <v>0</v>
      </c>
      <c r="N878" s="120">
        <f t="shared" si="172"/>
        <v>0</v>
      </c>
      <c r="O878" s="120">
        <f t="shared" si="173"/>
        <v>0</v>
      </c>
      <c r="P878" s="177">
        <f t="shared" si="174"/>
        <v>0</v>
      </c>
      <c r="Q878" s="177">
        <f>IF(LEN(B878)&gt;0,2*'OSNOVNA PLAČA'!E872,"")</f>
        <v>0</v>
      </c>
      <c r="R878" s="178"/>
      <c r="AA878" s="157">
        <f>ROW()</f>
        <v>878</v>
      </c>
      <c r="AB878" s="91" t="e">
        <f t="shared" ca="1" si="180"/>
        <v>#N/A</v>
      </c>
      <c r="AC878" s="91" t="e">
        <f t="shared" ca="1" si="166"/>
        <v>#N/A</v>
      </c>
      <c r="AD878" s="92" t="e">
        <f t="shared" ca="1" si="175"/>
        <v>#N/A</v>
      </c>
      <c r="AE878" s="91" t="e">
        <f t="shared" ca="1" si="176"/>
        <v>#N/A</v>
      </c>
      <c r="AF878" s="92" t="e">
        <f t="shared" ca="1" si="177"/>
        <v>#N/A</v>
      </c>
      <c r="AG878" s="91" t="e">
        <f t="shared" ca="1" si="177"/>
        <v>#N/A</v>
      </c>
      <c r="AH878" s="91" t="e">
        <f t="shared" ca="1" si="178"/>
        <v>#N/A</v>
      </c>
      <c r="AI878" s="93" t="e">
        <f t="shared" ca="1" si="179"/>
        <v>#N/A</v>
      </c>
      <c r="AJ878" s="91" t="e">
        <f t="shared" ca="1" si="168"/>
        <v>#N/A</v>
      </c>
      <c r="AK878" s="91" t="e">
        <f t="shared" ca="1" si="167"/>
        <v>#N/A</v>
      </c>
    </row>
    <row r="879" spans="1:37" ht="25.5" customHeight="1" x14ac:dyDescent="0.25">
      <c r="A879" s="51">
        <f>'OSNOVNA PLAČA'!A873</f>
        <v>864</v>
      </c>
      <c r="B879" s="159" t="str">
        <f>IF(LEN('OSNOVNA PLAČA'!B873)&gt;0,'OSNOVNA PLAČA'!B873,"")</f>
        <v>A864</v>
      </c>
      <c r="C879" s="52">
        <f>IF(LEN(B879)&gt;0,'OSNOVNA PLAČA'!C873,"")</f>
        <v>0</v>
      </c>
      <c r="D879" s="54">
        <f>IF(LEN(B879)&gt;0,'OSNOVNA PLAČA'!D873,"")</f>
        <v>0</v>
      </c>
      <c r="E879" s="175">
        <f>IF(LEN(B879)&gt;0,SUM('OBRAČUNANA OSNOVNA PLAČA'!E873:J873),"")</f>
        <v>0</v>
      </c>
      <c r="F879" s="55"/>
      <c r="G879" s="55"/>
      <c r="H879" s="55"/>
      <c r="I879" s="55"/>
      <c r="J879" s="55"/>
      <c r="K879" s="176">
        <f t="shared" si="169"/>
        <v>0</v>
      </c>
      <c r="L879" s="120">
        <f t="shared" si="170"/>
        <v>0</v>
      </c>
      <c r="M879" s="120">
        <f t="shared" si="171"/>
        <v>0</v>
      </c>
      <c r="N879" s="120">
        <f t="shared" si="172"/>
        <v>0</v>
      </c>
      <c r="O879" s="120">
        <f t="shared" si="173"/>
        <v>0</v>
      </c>
      <c r="P879" s="177">
        <f t="shared" si="174"/>
        <v>0</v>
      </c>
      <c r="Q879" s="177">
        <f>IF(LEN(B879)&gt;0,2*'OSNOVNA PLAČA'!E873,"")</f>
        <v>0</v>
      </c>
      <c r="R879" s="178"/>
      <c r="AA879" s="157">
        <f>ROW()</f>
        <v>879</v>
      </c>
      <c r="AB879" s="91" t="e">
        <f t="shared" ca="1" si="180"/>
        <v>#N/A</v>
      </c>
      <c r="AC879" s="91" t="e">
        <f t="shared" ca="1" si="166"/>
        <v>#N/A</v>
      </c>
      <c r="AD879" s="92" t="e">
        <f t="shared" ca="1" si="175"/>
        <v>#N/A</v>
      </c>
      <c r="AE879" s="91" t="e">
        <f t="shared" ca="1" si="176"/>
        <v>#N/A</v>
      </c>
      <c r="AF879" s="92" t="e">
        <f t="shared" ca="1" si="177"/>
        <v>#N/A</v>
      </c>
      <c r="AG879" s="91" t="e">
        <f t="shared" ca="1" si="177"/>
        <v>#N/A</v>
      </c>
      <c r="AH879" s="91" t="e">
        <f t="shared" ca="1" si="178"/>
        <v>#N/A</v>
      </c>
      <c r="AI879" s="93" t="e">
        <f t="shared" ca="1" si="179"/>
        <v>#N/A</v>
      </c>
      <c r="AJ879" s="91" t="e">
        <f t="shared" ca="1" si="168"/>
        <v>#N/A</v>
      </c>
      <c r="AK879" s="91" t="e">
        <f t="shared" ca="1" si="167"/>
        <v>#N/A</v>
      </c>
    </row>
    <row r="880" spans="1:37" ht="25.5" customHeight="1" x14ac:dyDescent="0.25">
      <c r="A880" s="51">
        <f>'OSNOVNA PLAČA'!A874</f>
        <v>865</v>
      </c>
      <c r="B880" s="159" t="str">
        <f>IF(LEN('OSNOVNA PLAČA'!B874)&gt;0,'OSNOVNA PLAČA'!B874,"")</f>
        <v>A865</v>
      </c>
      <c r="C880" s="52">
        <f>IF(LEN(B880)&gt;0,'OSNOVNA PLAČA'!C874,"")</f>
        <v>0</v>
      </c>
      <c r="D880" s="54">
        <f>IF(LEN(B880)&gt;0,'OSNOVNA PLAČA'!D874,"")</f>
        <v>0</v>
      </c>
      <c r="E880" s="175">
        <f>IF(LEN(B880)&gt;0,SUM('OBRAČUNANA OSNOVNA PLAČA'!E874:J874),"")</f>
        <v>0</v>
      </c>
      <c r="F880" s="55"/>
      <c r="G880" s="55"/>
      <c r="H880" s="55"/>
      <c r="I880" s="55"/>
      <c r="J880" s="55"/>
      <c r="K880" s="176">
        <f t="shared" si="169"/>
        <v>0</v>
      </c>
      <c r="L880" s="120">
        <f t="shared" si="170"/>
        <v>0</v>
      </c>
      <c r="M880" s="120">
        <f t="shared" si="171"/>
        <v>0</v>
      </c>
      <c r="N880" s="120">
        <f t="shared" si="172"/>
        <v>0</v>
      </c>
      <c r="O880" s="120">
        <f t="shared" si="173"/>
        <v>0</v>
      </c>
      <c r="P880" s="177">
        <f t="shared" si="174"/>
        <v>0</v>
      </c>
      <c r="Q880" s="177">
        <f>IF(LEN(B880)&gt;0,2*'OSNOVNA PLAČA'!E874,"")</f>
        <v>0</v>
      </c>
      <c r="R880" s="178"/>
      <c r="AA880" s="157">
        <f>ROW()</f>
        <v>880</v>
      </c>
      <c r="AB880" s="91" t="e">
        <f t="shared" ca="1" si="180"/>
        <v>#N/A</v>
      </c>
      <c r="AC880" s="91" t="e">
        <f t="shared" ca="1" si="166"/>
        <v>#N/A</v>
      </c>
      <c r="AD880" s="92" t="e">
        <f t="shared" ca="1" si="175"/>
        <v>#N/A</v>
      </c>
      <c r="AE880" s="91" t="e">
        <f t="shared" ca="1" si="176"/>
        <v>#N/A</v>
      </c>
      <c r="AF880" s="92" t="e">
        <f t="shared" ca="1" si="177"/>
        <v>#N/A</v>
      </c>
      <c r="AG880" s="91" t="e">
        <f t="shared" ca="1" si="177"/>
        <v>#N/A</v>
      </c>
      <c r="AH880" s="91" t="e">
        <f t="shared" ca="1" si="178"/>
        <v>#N/A</v>
      </c>
      <c r="AI880" s="93" t="e">
        <f t="shared" ca="1" si="179"/>
        <v>#N/A</v>
      </c>
      <c r="AJ880" s="91" t="e">
        <f t="shared" ca="1" si="168"/>
        <v>#N/A</v>
      </c>
      <c r="AK880" s="91" t="e">
        <f t="shared" ca="1" si="167"/>
        <v>#N/A</v>
      </c>
    </row>
    <row r="881" spans="1:37" ht="25.5" customHeight="1" x14ac:dyDescent="0.25">
      <c r="A881" s="51">
        <f>'OSNOVNA PLAČA'!A875</f>
        <v>866</v>
      </c>
      <c r="B881" s="159" t="str">
        <f>IF(LEN('OSNOVNA PLAČA'!B875)&gt;0,'OSNOVNA PLAČA'!B875,"")</f>
        <v>A866</v>
      </c>
      <c r="C881" s="52">
        <f>IF(LEN(B881)&gt;0,'OSNOVNA PLAČA'!C875,"")</f>
        <v>0</v>
      </c>
      <c r="D881" s="54">
        <f>IF(LEN(B881)&gt;0,'OSNOVNA PLAČA'!D875,"")</f>
        <v>0</v>
      </c>
      <c r="E881" s="175">
        <f>IF(LEN(B881)&gt;0,SUM('OBRAČUNANA OSNOVNA PLAČA'!E875:J875),"")</f>
        <v>0</v>
      </c>
      <c r="F881" s="55"/>
      <c r="G881" s="55"/>
      <c r="H881" s="55"/>
      <c r="I881" s="55"/>
      <c r="J881" s="55"/>
      <c r="K881" s="176">
        <f t="shared" si="169"/>
        <v>0</v>
      </c>
      <c r="L881" s="120">
        <f t="shared" si="170"/>
        <v>0</v>
      </c>
      <c r="M881" s="120">
        <f t="shared" si="171"/>
        <v>0</v>
      </c>
      <c r="N881" s="120">
        <f t="shared" si="172"/>
        <v>0</v>
      </c>
      <c r="O881" s="120">
        <f t="shared" si="173"/>
        <v>0</v>
      </c>
      <c r="P881" s="177">
        <f t="shared" si="174"/>
        <v>0</v>
      </c>
      <c r="Q881" s="177">
        <f>IF(LEN(B881)&gt;0,2*'OSNOVNA PLAČA'!E875,"")</f>
        <v>0</v>
      </c>
      <c r="R881" s="178"/>
      <c r="AA881" s="157">
        <f>ROW()</f>
        <v>881</v>
      </c>
      <c r="AB881" s="91" t="e">
        <f t="shared" ca="1" si="180"/>
        <v>#N/A</v>
      </c>
      <c r="AC881" s="91" t="e">
        <f t="shared" ca="1" si="166"/>
        <v>#N/A</v>
      </c>
      <c r="AD881" s="92" t="e">
        <f t="shared" ca="1" si="175"/>
        <v>#N/A</v>
      </c>
      <c r="AE881" s="91" t="e">
        <f t="shared" ca="1" si="176"/>
        <v>#N/A</v>
      </c>
      <c r="AF881" s="92" t="e">
        <f t="shared" ca="1" si="177"/>
        <v>#N/A</v>
      </c>
      <c r="AG881" s="91" t="e">
        <f t="shared" ca="1" si="177"/>
        <v>#N/A</v>
      </c>
      <c r="AH881" s="91" t="e">
        <f t="shared" ca="1" si="178"/>
        <v>#N/A</v>
      </c>
      <c r="AI881" s="93" t="e">
        <f t="shared" ca="1" si="179"/>
        <v>#N/A</v>
      </c>
      <c r="AJ881" s="91" t="e">
        <f t="shared" ca="1" si="168"/>
        <v>#N/A</v>
      </c>
      <c r="AK881" s="91" t="e">
        <f t="shared" ca="1" si="167"/>
        <v>#N/A</v>
      </c>
    </row>
    <row r="882" spans="1:37" ht="25.5" customHeight="1" x14ac:dyDescent="0.25">
      <c r="A882" s="51">
        <f>'OSNOVNA PLAČA'!A876</f>
        <v>867</v>
      </c>
      <c r="B882" s="159" t="str">
        <f>IF(LEN('OSNOVNA PLAČA'!B876)&gt;0,'OSNOVNA PLAČA'!B876,"")</f>
        <v>A867</v>
      </c>
      <c r="C882" s="52">
        <f>IF(LEN(B882)&gt;0,'OSNOVNA PLAČA'!C876,"")</f>
        <v>0</v>
      </c>
      <c r="D882" s="54">
        <f>IF(LEN(B882)&gt;0,'OSNOVNA PLAČA'!D876,"")</f>
        <v>0</v>
      </c>
      <c r="E882" s="175">
        <f>IF(LEN(B882)&gt;0,SUM('OBRAČUNANA OSNOVNA PLAČA'!E876:J876),"")</f>
        <v>0</v>
      </c>
      <c r="F882" s="55"/>
      <c r="G882" s="55"/>
      <c r="H882" s="55"/>
      <c r="I882" s="55"/>
      <c r="J882" s="55"/>
      <c r="K882" s="176">
        <f t="shared" si="169"/>
        <v>0</v>
      </c>
      <c r="L882" s="120">
        <f t="shared" si="170"/>
        <v>0</v>
      </c>
      <c r="M882" s="120">
        <f t="shared" si="171"/>
        <v>0</v>
      </c>
      <c r="N882" s="120">
        <f t="shared" si="172"/>
        <v>0</v>
      </c>
      <c r="O882" s="120">
        <f t="shared" si="173"/>
        <v>0</v>
      </c>
      <c r="P882" s="177">
        <f t="shared" si="174"/>
        <v>0</v>
      </c>
      <c r="Q882" s="177">
        <f>IF(LEN(B882)&gt;0,2*'OSNOVNA PLAČA'!E876,"")</f>
        <v>0</v>
      </c>
      <c r="R882" s="178"/>
      <c r="AA882" s="157">
        <f>ROW()</f>
        <v>882</v>
      </c>
      <c r="AB882" s="91" t="e">
        <f t="shared" ca="1" si="180"/>
        <v>#N/A</v>
      </c>
      <c r="AC882" s="91" t="e">
        <f t="shared" ca="1" si="166"/>
        <v>#N/A</v>
      </c>
      <c r="AD882" s="92" t="e">
        <f t="shared" ca="1" si="175"/>
        <v>#N/A</v>
      </c>
      <c r="AE882" s="91" t="e">
        <f t="shared" ca="1" si="176"/>
        <v>#N/A</v>
      </c>
      <c r="AF882" s="92" t="e">
        <f t="shared" ca="1" si="177"/>
        <v>#N/A</v>
      </c>
      <c r="AG882" s="91" t="e">
        <f t="shared" ca="1" si="177"/>
        <v>#N/A</v>
      </c>
      <c r="AH882" s="91" t="e">
        <f t="shared" ca="1" si="178"/>
        <v>#N/A</v>
      </c>
      <c r="AI882" s="93" t="e">
        <f t="shared" ca="1" si="179"/>
        <v>#N/A</v>
      </c>
      <c r="AJ882" s="91" t="e">
        <f t="shared" ca="1" si="168"/>
        <v>#N/A</v>
      </c>
      <c r="AK882" s="91" t="e">
        <f t="shared" ca="1" si="167"/>
        <v>#N/A</v>
      </c>
    </row>
    <row r="883" spans="1:37" ht="25.5" customHeight="1" x14ac:dyDescent="0.25">
      <c r="A883" s="51">
        <f>'OSNOVNA PLAČA'!A877</f>
        <v>868</v>
      </c>
      <c r="B883" s="159" t="str">
        <f>IF(LEN('OSNOVNA PLAČA'!B877)&gt;0,'OSNOVNA PLAČA'!B877,"")</f>
        <v>A868</v>
      </c>
      <c r="C883" s="52">
        <f>IF(LEN(B883)&gt;0,'OSNOVNA PLAČA'!C877,"")</f>
        <v>0</v>
      </c>
      <c r="D883" s="54">
        <f>IF(LEN(B883)&gt;0,'OSNOVNA PLAČA'!D877,"")</f>
        <v>0</v>
      </c>
      <c r="E883" s="175">
        <f>IF(LEN(B883)&gt;0,SUM('OBRAČUNANA OSNOVNA PLAČA'!E877:J877),"")</f>
        <v>0</v>
      </c>
      <c r="F883" s="55"/>
      <c r="G883" s="55"/>
      <c r="H883" s="55"/>
      <c r="I883" s="55"/>
      <c r="J883" s="55"/>
      <c r="K883" s="176">
        <f t="shared" si="169"/>
        <v>0</v>
      </c>
      <c r="L883" s="120">
        <f t="shared" si="170"/>
        <v>0</v>
      </c>
      <c r="M883" s="120">
        <f t="shared" si="171"/>
        <v>0</v>
      </c>
      <c r="N883" s="120">
        <f t="shared" si="172"/>
        <v>0</v>
      </c>
      <c r="O883" s="120">
        <f t="shared" si="173"/>
        <v>0</v>
      </c>
      <c r="P883" s="177">
        <f t="shared" si="174"/>
        <v>0</v>
      </c>
      <c r="Q883" s="177">
        <f>IF(LEN(B883)&gt;0,2*'OSNOVNA PLAČA'!E877,"")</f>
        <v>0</v>
      </c>
      <c r="R883" s="178"/>
      <c r="AA883" s="157">
        <f>ROW()</f>
        <v>883</v>
      </c>
      <c r="AB883" s="91" t="e">
        <f t="shared" ca="1" si="180"/>
        <v>#N/A</v>
      </c>
      <c r="AC883" s="91" t="e">
        <f t="shared" ca="1" si="166"/>
        <v>#N/A</v>
      </c>
      <c r="AD883" s="92" t="e">
        <f t="shared" ca="1" si="175"/>
        <v>#N/A</v>
      </c>
      <c r="AE883" s="91" t="e">
        <f t="shared" ca="1" si="176"/>
        <v>#N/A</v>
      </c>
      <c r="AF883" s="92" t="e">
        <f t="shared" ca="1" si="177"/>
        <v>#N/A</v>
      </c>
      <c r="AG883" s="91" t="e">
        <f t="shared" ca="1" si="177"/>
        <v>#N/A</v>
      </c>
      <c r="AH883" s="91" t="e">
        <f t="shared" ca="1" si="178"/>
        <v>#N/A</v>
      </c>
      <c r="AI883" s="93" t="e">
        <f t="shared" ca="1" si="179"/>
        <v>#N/A</v>
      </c>
      <c r="AJ883" s="91" t="e">
        <f t="shared" ca="1" si="168"/>
        <v>#N/A</v>
      </c>
      <c r="AK883" s="91" t="e">
        <f t="shared" ca="1" si="167"/>
        <v>#N/A</v>
      </c>
    </row>
    <row r="884" spans="1:37" ht="25.5" customHeight="1" x14ac:dyDescent="0.25">
      <c r="A884" s="51">
        <f>'OSNOVNA PLAČA'!A878</f>
        <v>869</v>
      </c>
      <c r="B884" s="159" t="str">
        <f>IF(LEN('OSNOVNA PLAČA'!B878)&gt;0,'OSNOVNA PLAČA'!B878,"")</f>
        <v>A869</v>
      </c>
      <c r="C884" s="52">
        <f>IF(LEN(B884)&gt;0,'OSNOVNA PLAČA'!C878,"")</f>
        <v>0</v>
      </c>
      <c r="D884" s="54">
        <f>IF(LEN(B884)&gt;0,'OSNOVNA PLAČA'!D878,"")</f>
        <v>0</v>
      </c>
      <c r="E884" s="175">
        <f>IF(LEN(B884)&gt;0,SUM('OBRAČUNANA OSNOVNA PLAČA'!E878:J878),"")</f>
        <v>0</v>
      </c>
      <c r="F884" s="55"/>
      <c r="G884" s="55"/>
      <c r="H884" s="55"/>
      <c r="I884" s="55"/>
      <c r="J884" s="55"/>
      <c r="K884" s="176">
        <f t="shared" si="169"/>
        <v>0</v>
      </c>
      <c r="L884" s="120">
        <f t="shared" si="170"/>
        <v>0</v>
      </c>
      <c r="M884" s="120">
        <f t="shared" si="171"/>
        <v>0</v>
      </c>
      <c r="N884" s="120">
        <f t="shared" si="172"/>
        <v>0</v>
      </c>
      <c r="O884" s="120">
        <f t="shared" si="173"/>
        <v>0</v>
      </c>
      <c r="P884" s="177">
        <f t="shared" si="174"/>
        <v>0</v>
      </c>
      <c r="Q884" s="177">
        <f>IF(LEN(B884)&gt;0,2*'OSNOVNA PLAČA'!E878,"")</f>
        <v>0</v>
      </c>
      <c r="R884" s="178"/>
      <c r="AA884" s="157">
        <f>ROW()</f>
        <v>884</v>
      </c>
      <c r="AB884" s="91" t="e">
        <f t="shared" ca="1" si="180"/>
        <v>#N/A</v>
      </c>
      <c r="AC884" s="91" t="e">
        <f t="shared" ca="1" si="166"/>
        <v>#N/A</v>
      </c>
      <c r="AD884" s="92" t="e">
        <f t="shared" ca="1" si="175"/>
        <v>#N/A</v>
      </c>
      <c r="AE884" s="91" t="e">
        <f t="shared" ca="1" si="176"/>
        <v>#N/A</v>
      </c>
      <c r="AF884" s="92" t="e">
        <f t="shared" ca="1" si="177"/>
        <v>#N/A</v>
      </c>
      <c r="AG884" s="91" t="e">
        <f t="shared" ca="1" si="177"/>
        <v>#N/A</v>
      </c>
      <c r="AH884" s="91" t="e">
        <f t="shared" ca="1" si="178"/>
        <v>#N/A</v>
      </c>
      <c r="AI884" s="93" t="e">
        <f t="shared" ca="1" si="179"/>
        <v>#N/A</v>
      </c>
      <c r="AJ884" s="91" t="e">
        <f t="shared" ca="1" si="168"/>
        <v>#N/A</v>
      </c>
      <c r="AK884" s="91" t="e">
        <f t="shared" ca="1" si="167"/>
        <v>#N/A</v>
      </c>
    </row>
    <row r="885" spans="1:37" ht="25.5" customHeight="1" x14ac:dyDescent="0.25">
      <c r="A885" s="51">
        <f>'OSNOVNA PLAČA'!A879</f>
        <v>870</v>
      </c>
      <c r="B885" s="159" t="str">
        <f>IF(LEN('OSNOVNA PLAČA'!B879)&gt;0,'OSNOVNA PLAČA'!B879,"")</f>
        <v>A870</v>
      </c>
      <c r="C885" s="52">
        <f>IF(LEN(B885)&gt;0,'OSNOVNA PLAČA'!C879,"")</f>
        <v>0</v>
      </c>
      <c r="D885" s="54">
        <f>IF(LEN(B885)&gt;0,'OSNOVNA PLAČA'!D879,"")</f>
        <v>0</v>
      </c>
      <c r="E885" s="175">
        <f>IF(LEN(B885)&gt;0,SUM('OBRAČUNANA OSNOVNA PLAČA'!E879:J879),"")</f>
        <v>0</v>
      </c>
      <c r="F885" s="55"/>
      <c r="G885" s="55"/>
      <c r="H885" s="55"/>
      <c r="I885" s="55"/>
      <c r="J885" s="55"/>
      <c r="K885" s="176">
        <f t="shared" si="169"/>
        <v>0</v>
      </c>
      <c r="L885" s="120">
        <f t="shared" si="170"/>
        <v>0</v>
      </c>
      <c r="M885" s="120">
        <f t="shared" si="171"/>
        <v>0</v>
      </c>
      <c r="N885" s="120">
        <f t="shared" si="172"/>
        <v>0</v>
      </c>
      <c r="O885" s="120">
        <f t="shared" si="173"/>
        <v>0</v>
      </c>
      <c r="P885" s="177">
        <f t="shared" si="174"/>
        <v>0</v>
      </c>
      <c r="Q885" s="177">
        <f>IF(LEN(B885)&gt;0,2*'OSNOVNA PLAČA'!E879,"")</f>
        <v>0</v>
      </c>
      <c r="R885" s="178"/>
      <c r="AA885" s="157">
        <f>ROW()</f>
        <v>885</v>
      </c>
      <c r="AB885" s="91" t="e">
        <f t="shared" ca="1" si="180"/>
        <v>#N/A</v>
      </c>
      <c r="AC885" s="91" t="e">
        <f t="shared" ca="1" si="166"/>
        <v>#N/A</v>
      </c>
      <c r="AD885" s="92" t="e">
        <f t="shared" ca="1" si="175"/>
        <v>#N/A</v>
      </c>
      <c r="AE885" s="91" t="e">
        <f t="shared" ca="1" si="176"/>
        <v>#N/A</v>
      </c>
      <c r="AF885" s="92" t="e">
        <f t="shared" ca="1" si="177"/>
        <v>#N/A</v>
      </c>
      <c r="AG885" s="91" t="e">
        <f t="shared" ca="1" si="177"/>
        <v>#N/A</v>
      </c>
      <c r="AH885" s="91" t="e">
        <f t="shared" ca="1" si="178"/>
        <v>#N/A</v>
      </c>
      <c r="AI885" s="93" t="e">
        <f t="shared" ca="1" si="179"/>
        <v>#N/A</v>
      </c>
      <c r="AJ885" s="91" t="e">
        <f t="shared" ca="1" si="168"/>
        <v>#N/A</v>
      </c>
      <c r="AK885" s="91" t="e">
        <f t="shared" ca="1" si="167"/>
        <v>#N/A</v>
      </c>
    </row>
    <row r="886" spans="1:37" ht="25.5" customHeight="1" x14ac:dyDescent="0.25">
      <c r="A886" s="51">
        <f>'OSNOVNA PLAČA'!A880</f>
        <v>871</v>
      </c>
      <c r="B886" s="159" t="str">
        <f>IF(LEN('OSNOVNA PLAČA'!B880)&gt;0,'OSNOVNA PLAČA'!B880,"")</f>
        <v>A871</v>
      </c>
      <c r="C886" s="52">
        <f>IF(LEN(B886)&gt;0,'OSNOVNA PLAČA'!C880,"")</f>
        <v>0</v>
      </c>
      <c r="D886" s="54">
        <f>IF(LEN(B886)&gt;0,'OSNOVNA PLAČA'!D880,"")</f>
        <v>0</v>
      </c>
      <c r="E886" s="175">
        <f>IF(LEN(B886)&gt;0,SUM('OBRAČUNANA OSNOVNA PLAČA'!E880:J880),"")</f>
        <v>0</v>
      </c>
      <c r="F886" s="55"/>
      <c r="G886" s="55"/>
      <c r="H886" s="55"/>
      <c r="I886" s="55"/>
      <c r="J886" s="55"/>
      <c r="K886" s="176">
        <f t="shared" si="169"/>
        <v>0</v>
      </c>
      <c r="L886" s="120">
        <f t="shared" si="170"/>
        <v>0</v>
      </c>
      <c r="M886" s="120">
        <f t="shared" si="171"/>
        <v>0</v>
      </c>
      <c r="N886" s="120">
        <f t="shared" si="172"/>
        <v>0</v>
      </c>
      <c r="O886" s="120">
        <f t="shared" si="173"/>
        <v>0</v>
      </c>
      <c r="P886" s="177">
        <f t="shared" si="174"/>
        <v>0</v>
      </c>
      <c r="Q886" s="177">
        <f>IF(LEN(B886)&gt;0,2*'OSNOVNA PLAČA'!E880,"")</f>
        <v>0</v>
      </c>
      <c r="R886" s="178"/>
      <c r="AA886" s="157">
        <f>ROW()</f>
        <v>886</v>
      </c>
      <c r="AB886" s="91" t="e">
        <f t="shared" ca="1" si="180"/>
        <v>#N/A</v>
      </c>
      <c r="AC886" s="91" t="e">
        <f t="shared" ca="1" si="166"/>
        <v>#N/A</v>
      </c>
      <c r="AD886" s="92" t="e">
        <f t="shared" ca="1" si="175"/>
        <v>#N/A</v>
      </c>
      <c r="AE886" s="91" t="e">
        <f t="shared" ca="1" si="176"/>
        <v>#N/A</v>
      </c>
      <c r="AF886" s="92" t="e">
        <f t="shared" ca="1" si="177"/>
        <v>#N/A</v>
      </c>
      <c r="AG886" s="91" t="e">
        <f t="shared" ca="1" si="177"/>
        <v>#N/A</v>
      </c>
      <c r="AH886" s="91" t="e">
        <f t="shared" ca="1" si="178"/>
        <v>#N/A</v>
      </c>
      <c r="AI886" s="93" t="e">
        <f t="shared" ca="1" si="179"/>
        <v>#N/A</v>
      </c>
      <c r="AJ886" s="91" t="e">
        <f t="shared" ca="1" si="168"/>
        <v>#N/A</v>
      </c>
      <c r="AK886" s="91" t="e">
        <f t="shared" ca="1" si="167"/>
        <v>#N/A</v>
      </c>
    </row>
    <row r="887" spans="1:37" ht="25.5" customHeight="1" x14ac:dyDescent="0.25">
      <c r="A887" s="51">
        <f>'OSNOVNA PLAČA'!A881</f>
        <v>872</v>
      </c>
      <c r="B887" s="159" t="str">
        <f>IF(LEN('OSNOVNA PLAČA'!B881)&gt;0,'OSNOVNA PLAČA'!B881,"")</f>
        <v>A872</v>
      </c>
      <c r="C887" s="52">
        <f>IF(LEN(B887)&gt;0,'OSNOVNA PLAČA'!C881,"")</f>
        <v>0</v>
      </c>
      <c r="D887" s="54">
        <f>IF(LEN(B887)&gt;0,'OSNOVNA PLAČA'!D881,"")</f>
        <v>0</v>
      </c>
      <c r="E887" s="175">
        <f>IF(LEN(B887)&gt;0,SUM('OBRAČUNANA OSNOVNA PLAČA'!E881:J881),"")</f>
        <v>0</v>
      </c>
      <c r="F887" s="55"/>
      <c r="G887" s="55"/>
      <c r="H887" s="55"/>
      <c r="I887" s="55"/>
      <c r="J887" s="55"/>
      <c r="K887" s="176">
        <f t="shared" si="169"/>
        <v>0</v>
      </c>
      <c r="L887" s="120">
        <f t="shared" si="170"/>
        <v>0</v>
      </c>
      <c r="M887" s="120">
        <f t="shared" si="171"/>
        <v>0</v>
      </c>
      <c r="N887" s="120">
        <f t="shared" si="172"/>
        <v>0</v>
      </c>
      <c r="O887" s="120">
        <f t="shared" si="173"/>
        <v>0</v>
      </c>
      <c r="P887" s="177">
        <f t="shared" si="174"/>
        <v>0</v>
      </c>
      <c r="Q887" s="177">
        <f>IF(LEN(B887)&gt;0,2*'OSNOVNA PLAČA'!E881,"")</f>
        <v>0</v>
      </c>
      <c r="R887" s="178"/>
      <c r="AA887" s="157">
        <f>ROW()</f>
        <v>887</v>
      </c>
      <c r="AB887" s="91" t="e">
        <f t="shared" ca="1" si="180"/>
        <v>#N/A</v>
      </c>
      <c r="AC887" s="91" t="e">
        <f t="shared" ca="1" si="166"/>
        <v>#N/A</v>
      </c>
      <c r="AD887" s="92" t="e">
        <f t="shared" ca="1" si="175"/>
        <v>#N/A</v>
      </c>
      <c r="AE887" s="91" t="e">
        <f t="shared" ca="1" si="176"/>
        <v>#N/A</v>
      </c>
      <c r="AF887" s="92" t="e">
        <f t="shared" ca="1" si="177"/>
        <v>#N/A</v>
      </c>
      <c r="AG887" s="91" t="e">
        <f t="shared" ca="1" si="177"/>
        <v>#N/A</v>
      </c>
      <c r="AH887" s="91" t="e">
        <f t="shared" ca="1" si="178"/>
        <v>#N/A</v>
      </c>
      <c r="AI887" s="93" t="e">
        <f t="shared" ca="1" si="179"/>
        <v>#N/A</v>
      </c>
      <c r="AJ887" s="91" t="e">
        <f t="shared" ca="1" si="168"/>
        <v>#N/A</v>
      </c>
      <c r="AK887" s="91" t="e">
        <f t="shared" ca="1" si="167"/>
        <v>#N/A</v>
      </c>
    </row>
    <row r="888" spans="1:37" ht="25.5" customHeight="1" x14ac:dyDescent="0.25">
      <c r="A888" s="51">
        <f>'OSNOVNA PLAČA'!A882</f>
        <v>873</v>
      </c>
      <c r="B888" s="159" t="str">
        <f>IF(LEN('OSNOVNA PLAČA'!B882)&gt;0,'OSNOVNA PLAČA'!B882,"")</f>
        <v>A873</v>
      </c>
      <c r="C888" s="52">
        <f>IF(LEN(B888)&gt;0,'OSNOVNA PLAČA'!C882,"")</f>
        <v>0</v>
      </c>
      <c r="D888" s="54">
        <f>IF(LEN(B888)&gt;0,'OSNOVNA PLAČA'!D882,"")</f>
        <v>0</v>
      </c>
      <c r="E888" s="175">
        <f>IF(LEN(B888)&gt;0,SUM('OBRAČUNANA OSNOVNA PLAČA'!E882:J882),"")</f>
        <v>0</v>
      </c>
      <c r="F888" s="55"/>
      <c r="G888" s="55"/>
      <c r="H888" s="55"/>
      <c r="I888" s="55"/>
      <c r="J888" s="55"/>
      <c r="K888" s="176">
        <f t="shared" si="169"/>
        <v>0</v>
      </c>
      <c r="L888" s="120">
        <f t="shared" si="170"/>
        <v>0</v>
      </c>
      <c r="M888" s="120">
        <f t="shared" si="171"/>
        <v>0</v>
      </c>
      <c r="N888" s="120">
        <f t="shared" si="172"/>
        <v>0</v>
      </c>
      <c r="O888" s="120">
        <f t="shared" si="173"/>
        <v>0</v>
      </c>
      <c r="P888" s="177">
        <f t="shared" si="174"/>
        <v>0</v>
      </c>
      <c r="Q888" s="177">
        <f>IF(LEN(B888)&gt;0,2*'OSNOVNA PLAČA'!E882,"")</f>
        <v>0</v>
      </c>
      <c r="R888" s="178"/>
      <c r="AA888" s="157">
        <f>ROW()</f>
        <v>888</v>
      </c>
      <c r="AB888" s="91" t="e">
        <f t="shared" ca="1" si="180"/>
        <v>#N/A</v>
      </c>
      <c r="AC888" s="91" t="e">
        <f t="shared" ref="AC888:AC951" ca="1" si="181">IF($AN$3=1,(INDIRECT( "'" &amp; $AC$2 &amp; "'!F" &amp; TEXT($AA888-6,0))*2/12+INDIRECT( "'" &amp; $AC$2 &amp; "'!G" &amp; TEXT($AA888-6,0))*10/12)*2,INDIRECT( "'" &amp; $AN$2 &amp; "'!Q" &amp; TEXT($AA888,0)))</f>
        <v>#N/A</v>
      </c>
      <c r="AD888" s="92" t="e">
        <f t="shared" ca="1" si="175"/>
        <v>#N/A</v>
      </c>
      <c r="AE888" s="91" t="e">
        <f t="shared" ca="1" si="176"/>
        <v>#N/A</v>
      </c>
      <c r="AF888" s="92" t="e">
        <f t="shared" ca="1" si="177"/>
        <v>#N/A</v>
      </c>
      <c r="AG888" s="91" t="e">
        <f t="shared" ca="1" si="177"/>
        <v>#N/A</v>
      </c>
      <c r="AH888" s="91" t="e">
        <f t="shared" ca="1" si="178"/>
        <v>#N/A</v>
      </c>
      <c r="AI888" s="93" t="e">
        <f t="shared" ca="1" si="179"/>
        <v>#N/A</v>
      </c>
      <c r="AJ888" s="91" t="e">
        <f t="shared" ca="1" si="168"/>
        <v>#N/A</v>
      </c>
      <c r="AK888" s="91" t="e">
        <f t="shared" ca="1" si="167"/>
        <v>#N/A</v>
      </c>
    </row>
    <row r="889" spans="1:37" ht="25.5" customHeight="1" x14ac:dyDescent="0.25">
      <c r="A889" s="51">
        <f>'OSNOVNA PLAČA'!A883</f>
        <v>874</v>
      </c>
      <c r="B889" s="159" t="str">
        <f>IF(LEN('OSNOVNA PLAČA'!B883)&gt;0,'OSNOVNA PLAČA'!B883,"")</f>
        <v>A874</v>
      </c>
      <c r="C889" s="52">
        <f>IF(LEN(B889)&gt;0,'OSNOVNA PLAČA'!C883,"")</f>
        <v>0</v>
      </c>
      <c r="D889" s="54">
        <f>IF(LEN(B889)&gt;0,'OSNOVNA PLAČA'!D883,"")</f>
        <v>0</v>
      </c>
      <c r="E889" s="175">
        <f>IF(LEN(B889)&gt;0,SUM('OBRAČUNANA OSNOVNA PLAČA'!E883:J883),"")</f>
        <v>0</v>
      </c>
      <c r="F889" s="55"/>
      <c r="G889" s="55"/>
      <c r="H889" s="55"/>
      <c r="I889" s="55"/>
      <c r="J889" s="55"/>
      <c r="K889" s="176">
        <f t="shared" si="169"/>
        <v>0</v>
      </c>
      <c r="L889" s="120">
        <f t="shared" si="170"/>
        <v>0</v>
      </c>
      <c r="M889" s="120">
        <f t="shared" si="171"/>
        <v>0</v>
      </c>
      <c r="N889" s="120">
        <f t="shared" si="172"/>
        <v>0</v>
      </c>
      <c r="O889" s="120">
        <f t="shared" si="173"/>
        <v>0</v>
      </c>
      <c r="P889" s="177">
        <f t="shared" si="174"/>
        <v>0</v>
      </c>
      <c r="Q889" s="177">
        <f>IF(LEN(B889)&gt;0,2*'OSNOVNA PLAČA'!E883,"")</f>
        <v>0</v>
      </c>
      <c r="R889" s="178"/>
      <c r="AA889" s="157">
        <f>ROW()</f>
        <v>889</v>
      </c>
      <c r="AB889" s="91" t="e">
        <f t="shared" ca="1" si="180"/>
        <v>#N/A</v>
      </c>
      <c r="AC889" s="91" t="e">
        <f t="shared" ca="1" si="181"/>
        <v>#N/A</v>
      </c>
      <c r="AD889" s="92" t="e">
        <f t="shared" ca="1" si="175"/>
        <v>#N/A</v>
      </c>
      <c r="AE889" s="91" t="e">
        <f t="shared" ca="1" si="176"/>
        <v>#N/A</v>
      </c>
      <c r="AF889" s="92" t="e">
        <f t="shared" ca="1" si="177"/>
        <v>#N/A</v>
      </c>
      <c r="AG889" s="91" t="e">
        <f t="shared" ca="1" si="177"/>
        <v>#N/A</v>
      </c>
      <c r="AH889" s="91" t="e">
        <f t="shared" ca="1" si="178"/>
        <v>#N/A</v>
      </c>
      <c r="AI889" s="93" t="e">
        <f t="shared" ca="1" si="179"/>
        <v>#N/A</v>
      </c>
      <c r="AJ889" s="91" t="e">
        <f t="shared" ca="1" si="168"/>
        <v>#N/A</v>
      </c>
      <c r="AK889" s="91" t="e">
        <f t="shared" ca="1" si="167"/>
        <v>#N/A</v>
      </c>
    </row>
    <row r="890" spans="1:37" ht="25.5" customHeight="1" x14ac:dyDescent="0.25">
      <c r="A890" s="51">
        <f>'OSNOVNA PLAČA'!A884</f>
        <v>875</v>
      </c>
      <c r="B890" s="159" t="str">
        <f>IF(LEN('OSNOVNA PLAČA'!B884)&gt;0,'OSNOVNA PLAČA'!B884,"")</f>
        <v>A875</v>
      </c>
      <c r="C890" s="52">
        <f>IF(LEN(B890)&gt;0,'OSNOVNA PLAČA'!C884,"")</f>
        <v>0</v>
      </c>
      <c r="D890" s="54">
        <f>IF(LEN(B890)&gt;0,'OSNOVNA PLAČA'!D884,"")</f>
        <v>0</v>
      </c>
      <c r="E890" s="175">
        <f>IF(LEN(B890)&gt;0,SUM('OBRAČUNANA OSNOVNA PLAČA'!E884:J884),"")</f>
        <v>0</v>
      </c>
      <c r="F890" s="55"/>
      <c r="G890" s="55"/>
      <c r="H890" s="55"/>
      <c r="I890" s="55"/>
      <c r="J890" s="55"/>
      <c r="K890" s="176">
        <f t="shared" si="169"/>
        <v>0</v>
      </c>
      <c r="L890" s="120">
        <f t="shared" si="170"/>
        <v>0</v>
      </c>
      <c r="M890" s="120">
        <f t="shared" si="171"/>
        <v>0</v>
      </c>
      <c r="N890" s="120">
        <f t="shared" si="172"/>
        <v>0</v>
      </c>
      <c r="O890" s="120">
        <f t="shared" si="173"/>
        <v>0</v>
      </c>
      <c r="P890" s="177">
        <f t="shared" si="174"/>
        <v>0</v>
      </c>
      <c r="Q890" s="177">
        <f>IF(LEN(B890)&gt;0,2*'OSNOVNA PLAČA'!E884,"")</f>
        <v>0</v>
      </c>
      <c r="R890" s="178"/>
      <c r="AA890" s="157">
        <f>ROW()</f>
        <v>890</v>
      </c>
      <c r="AB890" s="91" t="e">
        <f t="shared" ca="1" si="180"/>
        <v>#N/A</v>
      </c>
      <c r="AC890" s="91" t="e">
        <f t="shared" ca="1" si="181"/>
        <v>#N/A</v>
      </c>
      <c r="AD890" s="92" t="e">
        <f t="shared" ca="1" si="175"/>
        <v>#N/A</v>
      </c>
      <c r="AE890" s="91" t="e">
        <f t="shared" ca="1" si="176"/>
        <v>#N/A</v>
      </c>
      <c r="AF890" s="92" t="e">
        <f t="shared" ca="1" si="177"/>
        <v>#N/A</v>
      </c>
      <c r="AG890" s="91" t="e">
        <f t="shared" ca="1" si="177"/>
        <v>#N/A</v>
      </c>
      <c r="AH890" s="91" t="e">
        <f t="shared" ca="1" si="178"/>
        <v>#N/A</v>
      </c>
      <c r="AI890" s="93" t="e">
        <f t="shared" ca="1" si="179"/>
        <v>#N/A</v>
      </c>
      <c r="AJ890" s="91" t="e">
        <f t="shared" ca="1" si="168"/>
        <v>#N/A</v>
      </c>
      <c r="AK890" s="91" t="e">
        <f t="shared" ca="1" si="167"/>
        <v>#N/A</v>
      </c>
    </row>
    <row r="891" spans="1:37" ht="25.5" customHeight="1" x14ac:dyDescent="0.25">
      <c r="A891" s="51">
        <f>'OSNOVNA PLAČA'!A885</f>
        <v>876</v>
      </c>
      <c r="B891" s="159" t="str">
        <f>IF(LEN('OSNOVNA PLAČA'!B885)&gt;0,'OSNOVNA PLAČA'!B885,"")</f>
        <v>A876</v>
      </c>
      <c r="C891" s="52">
        <f>IF(LEN(B891)&gt;0,'OSNOVNA PLAČA'!C885,"")</f>
        <v>0</v>
      </c>
      <c r="D891" s="54">
        <f>IF(LEN(B891)&gt;0,'OSNOVNA PLAČA'!D885,"")</f>
        <v>0</v>
      </c>
      <c r="E891" s="175">
        <f>IF(LEN(B891)&gt;0,SUM('OBRAČUNANA OSNOVNA PLAČA'!E885:J885),"")</f>
        <v>0</v>
      </c>
      <c r="F891" s="55"/>
      <c r="G891" s="55"/>
      <c r="H891" s="55"/>
      <c r="I891" s="55"/>
      <c r="J891" s="55"/>
      <c r="K891" s="176">
        <f t="shared" si="169"/>
        <v>0</v>
      </c>
      <c r="L891" s="120">
        <f t="shared" si="170"/>
        <v>0</v>
      </c>
      <c r="M891" s="120">
        <f t="shared" si="171"/>
        <v>0</v>
      </c>
      <c r="N891" s="120">
        <f t="shared" si="172"/>
        <v>0</v>
      </c>
      <c r="O891" s="120">
        <f t="shared" si="173"/>
        <v>0</v>
      </c>
      <c r="P891" s="177">
        <f t="shared" si="174"/>
        <v>0</v>
      </c>
      <c r="Q891" s="177">
        <f>IF(LEN(B891)&gt;0,2*'OSNOVNA PLAČA'!E885,"")</f>
        <v>0</v>
      </c>
      <c r="R891" s="178"/>
      <c r="AA891" s="157">
        <f>ROW()</f>
        <v>891</v>
      </c>
      <c r="AB891" s="91" t="e">
        <f t="shared" ca="1" si="180"/>
        <v>#N/A</v>
      </c>
      <c r="AC891" s="91" t="e">
        <f t="shared" ca="1" si="181"/>
        <v>#N/A</v>
      </c>
      <c r="AD891" s="92" t="e">
        <f t="shared" ca="1" si="175"/>
        <v>#N/A</v>
      </c>
      <c r="AE891" s="91" t="e">
        <f t="shared" ca="1" si="176"/>
        <v>#N/A</v>
      </c>
      <c r="AF891" s="92" t="e">
        <f t="shared" ca="1" si="177"/>
        <v>#N/A</v>
      </c>
      <c r="AG891" s="91" t="e">
        <f t="shared" ca="1" si="177"/>
        <v>#N/A</v>
      </c>
      <c r="AH891" s="91" t="e">
        <f t="shared" ca="1" si="178"/>
        <v>#N/A</v>
      </c>
      <c r="AI891" s="93" t="e">
        <f t="shared" ca="1" si="179"/>
        <v>#N/A</v>
      </c>
      <c r="AJ891" s="91" t="e">
        <f t="shared" ca="1" si="168"/>
        <v>#N/A</v>
      </c>
      <c r="AK891" s="91" t="e">
        <f t="shared" ca="1" si="167"/>
        <v>#N/A</v>
      </c>
    </row>
    <row r="892" spans="1:37" ht="25.5" customHeight="1" x14ac:dyDescent="0.25">
      <c r="A892" s="51">
        <f>'OSNOVNA PLAČA'!A886</f>
        <v>877</v>
      </c>
      <c r="B892" s="159" t="str">
        <f>IF(LEN('OSNOVNA PLAČA'!B886)&gt;0,'OSNOVNA PLAČA'!B886,"")</f>
        <v>A877</v>
      </c>
      <c r="C892" s="52">
        <f>IF(LEN(B892)&gt;0,'OSNOVNA PLAČA'!C886,"")</f>
        <v>0</v>
      </c>
      <c r="D892" s="54">
        <f>IF(LEN(B892)&gt;0,'OSNOVNA PLAČA'!D886,"")</f>
        <v>0</v>
      </c>
      <c r="E892" s="175">
        <f>IF(LEN(B892)&gt;0,SUM('OBRAČUNANA OSNOVNA PLAČA'!E886:J886),"")</f>
        <v>0</v>
      </c>
      <c r="F892" s="55"/>
      <c r="G892" s="55"/>
      <c r="H892" s="55"/>
      <c r="I892" s="55"/>
      <c r="J892" s="55"/>
      <c r="K892" s="176">
        <f t="shared" si="169"/>
        <v>0</v>
      </c>
      <c r="L892" s="120">
        <f t="shared" si="170"/>
        <v>0</v>
      </c>
      <c r="M892" s="120">
        <f t="shared" si="171"/>
        <v>0</v>
      </c>
      <c r="N892" s="120">
        <f t="shared" si="172"/>
        <v>0</v>
      </c>
      <c r="O892" s="120">
        <f t="shared" si="173"/>
        <v>0</v>
      </c>
      <c r="P892" s="177">
        <f t="shared" si="174"/>
        <v>0</v>
      </c>
      <c r="Q892" s="177">
        <f>IF(LEN(B892)&gt;0,2*'OSNOVNA PLAČA'!E886,"")</f>
        <v>0</v>
      </c>
      <c r="R892" s="178"/>
      <c r="AA892" s="157">
        <f>ROW()</f>
        <v>892</v>
      </c>
      <c r="AB892" s="91" t="e">
        <f t="shared" ca="1" si="180"/>
        <v>#N/A</v>
      </c>
      <c r="AC892" s="91" t="e">
        <f t="shared" ca="1" si="181"/>
        <v>#N/A</v>
      </c>
      <c r="AD892" s="92" t="e">
        <f t="shared" ca="1" si="175"/>
        <v>#N/A</v>
      </c>
      <c r="AE892" s="91" t="e">
        <f t="shared" ca="1" si="176"/>
        <v>#N/A</v>
      </c>
      <c r="AF892" s="92" t="e">
        <f t="shared" ca="1" si="177"/>
        <v>#N/A</v>
      </c>
      <c r="AG892" s="91" t="e">
        <f t="shared" ca="1" si="177"/>
        <v>#N/A</v>
      </c>
      <c r="AH892" s="91" t="e">
        <f t="shared" ca="1" si="178"/>
        <v>#N/A</v>
      </c>
      <c r="AI892" s="93" t="e">
        <f t="shared" ca="1" si="179"/>
        <v>#N/A</v>
      </c>
      <c r="AJ892" s="91" t="e">
        <f t="shared" ca="1" si="168"/>
        <v>#N/A</v>
      </c>
      <c r="AK892" s="91" t="e">
        <f t="shared" ca="1" si="167"/>
        <v>#N/A</v>
      </c>
    </row>
    <row r="893" spans="1:37" ht="25.5" customHeight="1" x14ac:dyDescent="0.25">
      <c r="A893" s="51">
        <f>'OSNOVNA PLAČA'!A887</f>
        <v>878</v>
      </c>
      <c r="B893" s="159" t="str">
        <f>IF(LEN('OSNOVNA PLAČA'!B887)&gt;0,'OSNOVNA PLAČA'!B887,"")</f>
        <v>A878</v>
      </c>
      <c r="C893" s="52">
        <f>IF(LEN(B893)&gt;0,'OSNOVNA PLAČA'!C887,"")</f>
        <v>0</v>
      </c>
      <c r="D893" s="54">
        <f>IF(LEN(B893)&gt;0,'OSNOVNA PLAČA'!D887,"")</f>
        <v>0</v>
      </c>
      <c r="E893" s="175">
        <f>IF(LEN(B893)&gt;0,SUM('OBRAČUNANA OSNOVNA PLAČA'!E887:J887),"")</f>
        <v>0</v>
      </c>
      <c r="F893" s="55"/>
      <c r="G893" s="55"/>
      <c r="H893" s="55"/>
      <c r="I893" s="55"/>
      <c r="J893" s="55"/>
      <c r="K893" s="176">
        <f t="shared" si="169"/>
        <v>0</v>
      </c>
      <c r="L893" s="120">
        <f t="shared" si="170"/>
        <v>0</v>
      </c>
      <c r="M893" s="120">
        <f t="shared" si="171"/>
        <v>0</v>
      </c>
      <c r="N893" s="120">
        <f t="shared" si="172"/>
        <v>0</v>
      </c>
      <c r="O893" s="120">
        <f t="shared" si="173"/>
        <v>0</v>
      </c>
      <c r="P893" s="177">
        <f t="shared" si="174"/>
        <v>0</v>
      </c>
      <c r="Q893" s="177">
        <f>IF(LEN(B893)&gt;0,2*'OSNOVNA PLAČA'!E887,"")</f>
        <v>0</v>
      </c>
      <c r="R893" s="178"/>
      <c r="AA893" s="157">
        <f>ROW()</f>
        <v>893</v>
      </c>
      <c r="AB893" s="91" t="e">
        <f t="shared" ca="1" si="180"/>
        <v>#N/A</v>
      </c>
      <c r="AC893" s="91" t="e">
        <f t="shared" ca="1" si="181"/>
        <v>#N/A</v>
      </c>
      <c r="AD893" s="92" t="e">
        <f t="shared" ca="1" si="175"/>
        <v>#N/A</v>
      </c>
      <c r="AE893" s="91" t="e">
        <f t="shared" ca="1" si="176"/>
        <v>#N/A</v>
      </c>
      <c r="AF893" s="92" t="e">
        <f t="shared" ca="1" si="177"/>
        <v>#N/A</v>
      </c>
      <c r="AG893" s="91" t="e">
        <f t="shared" ca="1" si="177"/>
        <v>#N/A</v>
      </c>
      <c r="AH893" s="91" t="e">
        <f t="shared" ca="1" si="178"/>
        <v>#N/A</v>
      </c>
      <c r="AI893" s="93" t="e">
        <f t="shared" ca="1" si="179"/>
        <v>#N/A</v>
      </c>
      <c r="AJ893" s="91" t="e">
        <f t="shared" ca="1" si="168"/>
        <v>#N/A</v>
      </c>
      <c r="AK893" s="91" t="e">
        <f t="shared" ca="1" si="167"/>
        <v>#N/A</v>
      </c>
    </row>
    <row r="894" spans="1:37" ht="25.5" customHeight="1" x14ac:dyDescent="0.25">
      <c r="A894" s="51">
        <f>'OSNOVNA PLAČA'!A888</f>
        <v>879</v>
      </c>
      <c r="B894" s="159" t="str">
        <f>IF(LEN('OSNOVNA PLAČA'!B888)&gt;0,'OSNOVNA PLAČA'!B888,"")</f>
        <v>A879</v>
      </c>
      <c r="C894" s="52">
        <f>IF(LEN(B894)&gt;0,'OSNOVNA PLAČA'!C888,"")</f>
        <v>0</v>
      </c>
      <c r="D894" s="54">
        <f>IF(LEN(B894)&gt;0,'OSNOVNA PLAČA'!D888,"")</f>
        <v>0</v>
      </c>
      <c r="E894" s="175">
        <f>IF(LEN(B894)&gt;0,SUM('OBRAČUNANA OSNOVNA PLAČA'!E888:J888),"")</f>
        <v>0</v>
      </c>
      <c r="F894" s="55"/>
      <c r="G894" s="55"/>
      <c r="H894" s="55"/>
      <c r="I894" s="55"/>
      <c r="J894" s="55"/>
      <c r="K894" s="176">
        <f t="shared" si="169"/>
        <v>0</v>
      </c>
      <c r="L894" s="120">
        <f t="shared" si="170"/>
        <v>0</v>
      </c>
      <c r="M894" s="120">
        <f t="shared" si="171"/>
        <v>0</v>
      </c>
      <c r="N894" s="120">
        <f t="shared" si="172"/>
        <v>0</v>
      </c>
      <c r="O894" s="120">
        <f t="shared" si="173"/>
        <v>0</v>
      </c>
      <c r="P894" s="177">
        <f t="shared" si="174"/>
        <v>0</v>
      </c>
      <c r="Q894" s="177">
        <f>IF(LEN(B894)&gt;0,2*'OSNOVNA PLAČA'!E888,"")</f>
        <v>0</v>
      </c>
      <c r="R894" s="178"/>
      <c r="AA894" s="157">
        <f>ROW()</f>
        <v>894</v>
      </c>
      <c r="AB894" s="91" t="e">
        <f t="shared" ca="1" si="180"/>
        <v>#N/A</v>
      </c>
      <c r="AC894" s="91" t="e">
        <f t="shared" ca="1" si="181"/>
        <v>#N/A</v>
      </c>
      <c r="AD894" s="92" t="e">
        <f t="shared" ca="1" si="175"/>
        <v>#N/A</v>
      </c>
      <c r="AE894" s="91" t="e">
        <f t="shared" ca="1" si="176"/>
        <v>#N/A</v>
      </c>
      <c r="AF894" s="92" t="e">
        <f t="shared" ca="1" si="177"/>
        <v>#N/A</v>
      </c>
      <c r="AG894" s="91" t="e">
        <f t="shared" ca="1" si="177"/>
        <v>#N/A</v>
      </c>
      <c r="AH894" s="91" t="e">
        <f t="shared" ca="1" si="178"/>
        <v>#N/A</v>
      </c>
      <c r="AI894" s="93" t="e">
        <f t="shared" ca="1" si="179"/>
        <v>#N/A</v>
      </c>
      <c r="AJ894" s="91" t="e">
        <f t="shared" ca="1" si="168"/>
        <v>#N/A</v>
      </c>
      <c r="AK894" s="91" t="e">
        <f t="shared" ca="1" si="167"/>
        <v>#N/A</v>
      </c>
    </row>
    <row r="895" spans="1:37" ht="25.5" customHeight="1" x14ac:dyDescent="0.25">
      <c r="A895" s="51">
        <f>'OSNOVNA PLAČA'!A889</f>
        <v>880</v>
      </c>
      <c r="B895" s="159" t="str">
        <f>IF(LEN('OSNOVNA PLAČA'!B889)&gt;0,'OSNOVNA PLAČA'!B889,"")</f>
        <v>A880</v>
      </c>
      <c r="C895" s="52">
        <f>IF(LEN(B895)&gt;0,'OSNOVNA PLAČA'!C889,"")</f>
        <v>0</v>
      </c>
      <c r="D895" s="54">
        <f>IF(LEN(B895)&gt;0,'OSNOVNA PLAČA'!D889,"")</f>
        <v>0</v>
      </c>
      <c r="E895" s="175">
        <f>IF(LEN(B895)&gt;0,SUM('OBRAČUNANA OSNOVNA PLAČA'!E889:J889),"")</f>
        <v>0</v>
      </c>
      <c r="F895" s="55"/>
      <c r="G895" s="55"/>
      <c r="H895" s="55"/>
      <c r="I895" s="55"/>
      <c r="J895" s="55"/>
      <c r="K895" s="176">
        <f t="shared" si="169"/>
        <v>0</v>
      </c>
      <c r="L895" s="120">
        <f t="shared" si="170"/>
        <v>0</v>
      </c>
      <c r="M895" s="120">
        <f t="shared" si="171"/>
        <v>0</v>
      </c>
      <c r="N895" s="120">
        <f t="shared" si="172"/>
        <v>0</v>
      </c>
      <c r="O895" s="120">
        <f t="shared" si="173"/>
        <v>0</v>
      </c>
      <c r="P895" s="177">
        <f t="shared" si="174"/>
        <v>0</v>
      </c>
      <c r="Q895" s="177">
        <f>IF(LEN(B895)&gt;0,2*'OSNOVNA PLAČA'!E889,"")</f>
        <v>0</v>
      </c>
      <c r="R895" s="178"/>
      <c r="AA895" s="157">
        <f>ROW()</f>
        <v>895</v>
      </c>
      <c r="AB895" s="91" t="e">
        <f t="shared" ca="1" si="180"/>
        <v>#N/A</v>
      </c>
      <c r="AC895" s="91" t="e">
        <f t="shared" ca="1" si="181"/>
        <v>#N/A</v>
      </c>
      <c r="AD895" s="92" t="e">
        <f t="shared" ca="1" si="175"/>
        <v>#N/A</v>
      </c>
      <c r="AE895" s="91" t="e">
        <f t="shared" ca="1" si="176"/>
        <v>#N/A</v>
      </c>
      <c r="AF895" s="92" t="e">
        <f t="shared" ca="1" si="177"/>
        <v>#N/A</v>
      </c>
      <c r="AG895" s="91" t="e">
        <f t="shared" ca="1" si="177"/>
        <v>#N/A</v>
      </c>
      <c r="AH895" s="91" t="e">
        <f t="shared" ca="1" si="178"/>
        <v>#N/A</v>
      </c>
      <c r="AI895" s="93" t="e">
        <f t="shared" ca="1" si="179"/>
        <v>#N/A</v>
      </c>
      <c r="AJ895" s="91" t="e">
        <f t="shared" ca="1" si="168"/>
        <v>#N/A</v>
      </c>
      <c r="AK895" s="91" t="e">
        <f t="shared" ca="1" si="167"/>
        <v>#N/A</v>
      </c>
    </row>
    <row r="896" spans="1:37" ht="25.5" customHeight="1" x14ac:dyDescent="0.25">
      <c r="A896" s="51">
        <f>'OSNOVNA PLAČA'!A890</f>
        <v>881</v>
      </c>
      <c r="B896" s="159" t="str">
        <f>IF(LEN('OSNOVNA PLAČA'!B890)&gt;0,'OSNOVNA PLAČA'!B890,"")</f>
        <v>A881</v>
      </c>
      <c r="C896" s="52">
        <f>IF(LEN(B896)&gt;0,'OSNOVNA PLAČA'!C890,"")</f>
        <v>0</v>
      </c>
      <c r="D896" s="54">
        <f>IF(LEN(B896)&gt;0,'OSNOVNA PLAČA'!D890,"")</f>
        <v>0</v>
      </c>
      <c r="E896" s="175">
        <f>IF(LEN(B896)&gt;0,SUM('OBRAČUNANA OSNOVNA PLAČA'!E890:J890),"")</f>
        <v>0</v>
      </c>
      <c r="F896" s="55"/>
      <c r="G896" s="55"/>
      <c r="H896" s="55"/>
      <c r="I896" s="55"/>
      <c r="J896" s="55"/>
      <c r="K896" s="176">
        <f t="shared" si="169"/>
        <v>0</v>
      </c>
      <c r="L896" s="120">
        <f t="shared" si="170"/>
        <v>0</v>
      </c>
      <c r="M896" s="120">
        <f t="shared" si="171"/>
        <v>0</v>
      </c>
      <c r="N896" s="120">
        <f t="shared" si="172"/>
        <v>0</v>
      </c>
      <c r="O896" s="120">
        <f t="shared" si="173"/>
        <v>0</v>
      </c>
      <c r="P896" s="177">
        <f t="shared" si="174"/>
        <v>0</v>
      </c>
      <c r="Q896" s="177">
        <f>IF(LEN(B896)&gt;0,2*'OSNOVNA PLAČA'!E890,"")</f>
        <v>0</v>
      </c>
      <c r="R896" s="178"/>
      <c r="AA896" s="157">
        <f>ROW()</f>
        <v>896</v>
      </c>
      <c r="AB896" s="91" t="e">
        <f t="shared" ca="1" si="180"/>
        <v>#N/A</v>
      </c>
      <c r="AC896" s="91" t="e">
        <f t="shared" ca="1" si="181"/>
        <v>#N/A</v>
      </c>
      <c r="AD896" s="92" t="e">
        <f t="shared" ca="1" si="175"/>
        <v>#N/A</v>
      </c>
      <c r="AE896" s="91" t="e">
        <f t="shared" ca="1" si="176"/>
        <v>#N/A</v>
      </c>
      <c r="AF896" s="92" t="e">
        <f t="shared" ca="1" si="177"/>
        <v>#N/A</v>
      </c>
      <c r="AG896" s="91" t="e">
        <f t="shared" ca="1" si="177"/>
        <v>#N/A</v>
      </c>
      <c r="AH896" s="91" t="e">
        <f t="shared" ca="1" si="178"/>
        <v>#N/A</v>
      </c>
      <c r="AI896" s="93" t="e">
        <f t="shared" ca="1" si="179"/>
        <v>#N/A</v>
      </c>
      <c r="AJ896" s="91" t="e">
        <f t="shared" ca="1" si="168"/>
        <v>#N/A</v>
      </c>
      <c r="AK896" s="91" t="e">
        <f t="shared" ca="1" si="167"/>
        <v>#N/A</v>
      </c>
    </row>
    <row r="897" spans="1:37" ht="25.5" customHeight="1" x14ac:dyDescent="0.25">
      <c r="A897" s="51">
        <f>'OSNOVNA PLAČA'!A891</f>
        <v>882</v>
      </c>
      <c r="B897" s="159" t="str">
        <f>IF(LEN('OSNOVNA PLAČA'!B891)&gt;0,'OSNOVNA PLAČA'!B891,"")</f>
        <v>A882</v>
      </c>
      <c r="C897" s="52">
        <f>IF(LEN(B897)&gt;0,'OSNOVNA PLAČA'!C891,"")</f>
        <v>0</v>
      </c>
      <c r="D897" s="54">
        <f>IF(LEN(B897)&gt;0,'OSNOVNA PLAČA'!D891,"")</f>
        <v>0</v>
      </c>
      <c r="E897" s="175">
        <f>IF(LEN(B897)&gt;0,SUM('OBRAČUNANA OSNOVNA PLAČA'!E891:J891),"")</f>
        <v>0</v>
      </c>
      <c r="F897" s="55"/>
      <c r="G897" s="55"/>
      <c r="H897" s="55"/>
      <c r="I897" s="55"/>
      <c r="J897" s="55"/>
      <c r="K897" s="176">
        <f t="shared" si="169"/>
        <v>0</v>
      </c>
      <c r="L897" s="120">
        <f t="shared" si="170"/>
        <v>0</v>
      </c>
      <c r="M897" s="120">
        <f t="shared" si="171"/>
        <v>0</v>
      </c>
      <c r="N897" s="120">
        <f t="shared" si="172"/>
        <v>0</v>
      </c>
      <c r="O897" s="120">
        <f t="shared" si="173"/>
        <v>0</v>
      </c>
      <c r="P897" s="177">
        <f t="shared" si="174"/>
        <v>0</v>
      </c>
      <c r="Q897" s="177">
        <f>IF(LEN(B897)&gt;0,2*'OSNOVNA PLAČA'!E891,"")</f>
        <v>0</v>
      </c>
      <c r="R897" s="178"/>
      <c r="AA897" s="157">
        <f>ROW()</f>
        <v>897</v>
      </c>
      <c r="AB897" s="91" t="e">
        <f t="shared" ca="1" si="180"/>
        <v>#N/A</v>
      </c>
      <c r="AC897" s="91" t="e">
        <f t="shared" ca="1" si="181"/>
        <v>#N/A</v>
      </c>
      <c r="AD897" s="92" t="e">
        <f t="shared" ca="1" si="175"/>
        <v>#N/A</v>
      </c>
      <c r="AE897" s="91" t="e">
        <f t="shared" ca="1" si="176"/>
        <v>#N/A</v>
      </c>
      <c r="AF897" s="92" t="e">
        <f t="shared" ca="1" si="177"/>
        <v>#N/A</v>
      </c>
      <c r="AG897" s="91" t="e">
        <f t="shared" ca="1" si="177"/>
        <v>#N/A</v>
      </c>
      <c r="AH897" s="91" t="e">
        <f t="shared" ca="1" si="178"/>
        <v>#N/A</v>
      </c>
      <c r="AI897" s="93" t="e">
        <f t="shared" ca="1" si="179"/>
        <v>#N/A</v>
      </c>
      <c r="AJ897" s="91" t="e">
        <f t="shared" ca="1" si="168"/>
        <v>#N/A</v>
      </c>
      <c r="AK897" s="91" t="e">
        <f t="shared" ca="1" si="167"/>
        <v>#N/A</v>
      </c>
    </row>
    <row r="898" spans="1:37" ht="25.5" customHeight="1" x14ac:dyDescent="0.25">
      <c r="A898" s="51">
        <f>'OSNOVNA PLAČA'!A892</f>
        <v>883</v>
      </c>
      <c r="B898" s="159" t="str">
        <f>IF(LEN('OSNOVNA PLAČA'!B892)&gt;0,'OSNOVNA PLAČA'!B892,"")</f>
        <v>A883</v>
      </c>
      <c r="C898" s="52">
        <f>IF(LEN(B898)&gt;0,'OSNOVNA PLAČA'!C892,"")</f>
        <v>0</v>
      </c>
      <c r="D898" s="54">
        <f>IF(LEN(B898)&gt;0,'OSNOVNA PLAČA'!D892,"")</f>
        <v>0</v>
      </c>
      <c r="E898" s="175">
        <f>IF(LEN(B898)&gt;0,SUM('OBRAČUNANA OSNOVNA PLAČA'!E892:J892),"")</f>
        <v>0</v>
      </c>
      <c r="F898" s="55"/>
      <c r="G898" s="55"/>
      <c r="H898" s="55"/>
      <c r="I898" s="55"/>
      <c r="J898" s="55"/>
      <c r="K898" s="176">
        <f t="shared" si="169"/>
        <v>0</v>
      </c>
      <c r="L898" s="120">
        <f t="shared" si="170"/>
        <v>0</v>
      </c>
      <c r="M898" s="120">
        <f t="shared" si="171"/>
        <v>0</v>
      </c>
      <c r="N898" s="120">
        <f t="shared" si="172"/>
        <v>0</v>
      </c>
      <c r="O898" s="120">
        <f t="shared" si="173"/>
        <v>0</v>
      </c>
      <c r="P898" s="177">
        <f t="shared" si="174"/>
        <v>0</v>
      </c>
      <c r="Q898" s="177">
        <f>IF(LEN(B898)&gt;0,2*'OSNOVNA PLAČA'!E892,"")</f>
        <v>0</v>
      </c>
      <c r="R898" s="178"/>
      <c r="AA898" s="157">
        <f>ROW()</f>
        <v>898</v>
      </c>
      <c r="AB898" s="91" t="e">
        <f t="shared" ca="1" si="180"/>
        <v>#N/A</v>
      </c>
      <c r="AC898" s="91" t="e">
        <f t="shared" ca="1" si="181"/>
        <v>#N/A</v>
      </c>
      <c r="AD898" s="92" t="e">
        <f t="shared" ca="1" si="175"/>
        <v>#N/A</v>
      </c>
      <c r="AE898" s="91" t="e">
        <f t="shared" ca="1" si="176"/>
        <v>#N/A</v>
      </c>
      <c r="AF898" s="92" t="e">
        <f t="shared" ca="1" si="177"/>
        <v>#N/A</v>
      </c>
      <c r="AG898" s="91" t="e">
        <f t="shared" ca="1" si="177"/>
        <v>#N/A</v>
      </c>
      <c r="AH898" s="91" t="e">
        <f t="shared" ca="1" si="178"/>
        <v>#N/A</v>
      </c>
      <c r="AI898" s="93" t="e">
        <f t="shared" ca="1" si="179"/>
        <v>#N/A</v>
      </c>
      <c r="AJ898" s="91" t="e">
        <f t="shared" ca="1" si="168"/>
        <v>#N/A</v>
      </c>
      <c r="AK898" s="91" t="e">
        <f t="shared" ca="1" si="167"/>
        <v>#N/A</v>
      </c>
    </row>
    <row r="899" spans="1:37" ht="25.5" customHeight="1" x14ac:dyDescent="0.25">
      <c r="A899" s="51">
        <f>'OSNOVNA PLAČA'!A893</f>
        <v>884</v>
      </c>
      <c r="B899" s="159" t="str">
        <f>IF(LEN('OSNOVNA PLAČA'!B893)&gt;0,'OSNOVNA PLAČA'!B893,"")</f>
        <v>A884</v>
      </c>
      <c r="C899" s="52">
        <f>IF(LEN(B899)&gt;0,'OSNOVNA PLAČA'!C893,"")</f>
        <v>0</v>
      </c>
      <c r="D899" s="54">
        <f>IF(LEN(B899)&gt;0,'OSNOVNA PLAČA'!D893,"")</f>
        <v>0</v>
      </c>
      <c r="E899" s="175">
        <f>IF(LEN(B899)&gt;0,SUM('OBRAČUNANA OSNOVNA PLAČA'!E893:J893),"")</f>
        <v>0</v>
      </c>
      <c r="F899" s="55"/>
      <c r="G899" s="55"/>
      <c r="H899" s="55"/>
      <c r="I899" s="55"/>
      <c r="J899" s="55"/>
      <c r="K899" s="176">
        <f t="shared" si="169"/>
        <v>0</v>
      </c>
      <c r="L899" s="120">
        <f t="shared" si="170"/>
        <v>0</v>
      </c>
      <c r="M899" s="120">
        <f t="shared" si="171"/>
        <v>0</v>
      </c>
      <c r="N899" s="120">
        <f t="shared" si="172"/>
        <v>0</v>
      </c>
      <c r="O899" s="120">
        <f t="shared" si="173"/>
        <v>0</v>
      </c>
      <c r="P899" s="177">
        <f t="shared" si="174"/>
        <v>0</v>
      </c>
      <c r="Q899" s="177">
        <f>IF(LEN(B899)&gt;0,2*'OSNOVNA PLAČA'!E893,"")</f>
        <v>0</v>
      </c>
      <c r="R899" s="178"/>
      <c r="AA899" s="157">
        <f>ROW()</f>
        <v>899</v>
      </c>
      <c r="AB899" s="91" t="e">
        <f t="shared" ca="1" si="180"/>
        <v>#N/A</v>
      </c>
      <c r="AC899" s="91" t="e">
        <f t="shared" ca="1" si="181"/>
        <v>#N/A</v>
      </c>
      <c r="AD899" s="92" t="e">
        <f t="shared" ca="1" si="175"/>
        <v>#N/A</v>
      </c>
      <c r="AE899" s="91" t="e">
        <f t="shared" ca="1" si="176"/>
        <v>#N/A</v>
      </c>
      <c r="AF899" s="92" t="e">
        <f t="shared" ca="1" si="177"/>
        <v>#N/A</v>
      </c>
      <c r="AG899" s="91" t="e">
        <f t="shared" ca="1" si="177"/>
        <v>#N/A</v>
      </c>
      <c r="AH899" s="91" t="e">
        <f t="shared" ca="1" si="178"/>
        <v>#N/A</v>
      </c>
      <c r="AI899" s="93" t="e">
        <f t="shared" ca="1" si="179"/>
        <v>#N/A</v>
      </c>
      <c r="AJ899" s="91" t="e">
        <f t="shared" ca="1" si="168"/>
        <v>#N/A</v>
      </c>
      <c r="AK899" s="91" t="e">
        <f t="shared" ca="1" si="167"/>
        <v>#N/A</v>
      </c>
    </row>
    <row r="900" spans="1:37" ht="25.5" customHeight="1" x14ac:dyDescent="0.25">
      <c r="A900" s="51">
        <f>'OSNOVNA PLAČA'!A894</f>
        <v>885</v>
      </c>
      <c r="B900" s="159" t="str">
        <f>IF(LEN('OSNOVNA PLAČA'!B894)&gt;0,'OSNOVNA PLAČA'!B894,"")</f>
        <v>A885</v>
      </c>
      <c r="C900" s="52">
        <f>IF(LEN(B900)&gt;0,'OSNOVNA PLAČA'!C894,"")</f>
        <v>0</v>
      </c>
      <c r="D900" s="54">
        <f>IF(LEN(B900)&gt;0,'OSNOVNA PLAČA'!D894,"")</f>
        <v>0</v>
      </c>
      <c r="E900" s="175">
        <f>IF(LEN(B900)&gt;0,SUM('OBRAČUNANA OSNOVNA PLAČA'!E894:J894),"")</f>
        <v>0</v>
      </c>
      <c r="F900" s="55"/>
      <c r="G900" s="55"/>
      <c r="H900" s="55"/>
      <c r="I900" s="55"/>
      <c r="J900" s="55"/>
      <c r="K900" s="176">
        <f t="shared" si="169"/>
        <v>0</v>
      </c>
      <c r="L900" s="120">
        <f t="shared" si="170"/>
        <v>0</v>
      </c>
      <c r="M900" s="120">
        <f t="shared" si="171"/>
        <v>0</v>
      </c>
      <c r="N900" s="120">
        <f t="shared" si="172"/>
        <v>0</v>
      </c>
      <c r="O900" s="120">
        <f t="shared" si="173"/>
        <v>0</v>
      </c>
      <c r="P900" s="177">
        <f t="shared" si="174"/>
        <v>0</v>
      </c>
      <c r="Q900" s="177">
        <f>IF(LEN(B900)&gt;0,2*'OSNOVNA PLAČA'!E894,"")</f>
        <v>0</v>
      </c>
      <c r="R900" s="178"/>
      <c r="AA900" s="157">
        <f>ROW()</f>
        <v>900</v>
      </c>
      <c r="AB900" s="91" t="e">
        <f t="shared" ca="1" si="180"/>
        <v>#N/A</v>
      </c>
      <c r="AC900" s="91" t="e">
        <f t="shared" ca="1" si="181"/>
        <v>#N/A</v>
      </c>
      <c r="AD900" s="92" t="e">
        <f t="shared" ca="1" si="175"/>
        <v>#N/A</v>
      </c>
      <c r="AE900" s="91" t="e">
        <f t="shared" ca="1" si="176"/>
        <v>#N/A</v>
      </c>
      <c r="AF900" s="92" t="e">
        <f t="shared" ca="1" si="177"/>
        <v>#N/A</v>
      </c>
      <c r="AG900" s="91" t="e">
        <f t="shared" ca="1" si="177"/>
        <v>#N/A</v>
      </c>
      <c r="AH900" s="91" t="e">
        <f t="shared" ca="1" si="178"/>
        <v>#N/A</v>
      </c>
      <c r="AI900" s="93" t="e">
        <f t="shared" ca="1" si="179"/>
        <v>#N/A</v>
      </c>
      <c r="AJ900" s="91" t="e">
        <f t="shared" ca="1" si="168"/>
        <v>#N/A</v>
      </c>
      <c r="AK900" s="91" t="e">
        <f t="shared" ref="AK900:AK963" ca="1" si="182">SUM(OFFSET(INDIRECT( "'" &amp; $AC$2 &amp; "'!" &amp; $AH$3),ROW()-ROW(INDIRECT( "'" &amp; $AC$2 &amp; "'!" &amp; $AH$3))-$AH$4,COLUMN()-COLUMN(INDIRECT( "'" &amp; $AC$2 &amp; "'!" &amp; $AH$3))-$AH$5+(12/$AN$4)*($AN$3-1),1,12/$AN$4))</f>
        <v>#N/A</v>
      </c>
    </row>
    <row r="901" spans="1:37" ht="25.5" customHeight="1" x14ac:dyDescent="0.25">
      <c r="A901" s="51">
        <f>'OSNOVNA PLAČA'!A895</f>
        <v>886</v>
      </c>
      <c r="B901" s="159" t="str">
        <f>IF(LEN('OSNOVNA PLAČA'!B895)&gt;0,'OSNOVNA PLAČA'!B895,"")</f>
        <v>A886</v>
      </c>
      <c r="C901" s="52">
        <f>IF(LEN(B901)&gt;0,'OSNOVNA PLAČA'!C895,"")</f>
        <v>0</v>
      </c>
      <c r="D901" s="54">
        <f>IF(LEN(B901)&gt;0,'OSNOVNA PLAČA'!D895,"")</f>
        <v>0</v>
      </c>
      <c r="E901" s="175">
        <f>IF(LEN(B901)&gt;0,SUM('OBRAČUNANA OSNOVNA PLAČA'!E895:J895),"")</f>
        <v>0</v>
      </c>
      <c r="F901" s="55"/>
      <c r="G901" s="55"/>
      <c r="H901" s="55"/>
      <c r="I901" s="55"/>
      <c r="J901" s="55"/>
      <c r="K901" s="176">
        <f t="shared" si="169"/>
        <v>0</v>
      </c>
      <c r="L901" s="120">
        <f t="shared" si="170"/>
        <v>0</v>
      </c>
      <c r="M901" s="120">
        <f t="shared" si="171"/>
        <v>0</v>
      </c>
      <c r="N901" s="120">
        <f t="shared" si="172"/>
        <v>0</v>
      </c>
      <c r="O901" s="120">
        <f t="shared" si="173"/>
        <v>0</v>
      </c>
      <c r="P901" s="177">
        <f t="shared" si="174"/>
        <v>0</v>
      </c>
      <c r="Q901" s="177">
        <f>IF(LEN(B901)&gt;0,2*'OSNOVNA PLAČA'!E895,"")</f>
        <v>0</v>
      </c>
      <c r="R901" s="178"/>
      <c r="AA901" s="157">
        <f>ROW()</f>
        <v>901</v>
      </c>
      <c r="AB901" s="91" t="e">
        <f t="shared" ca="1" si="180"/>
        <v>#N/A</v>
      </c>
      <c r="AC901" s="91" t="e">
        <f t="shared" ca="1" si="181"/>
        <v>#N/A</v>
      </c>
      <c r="AD901" s="92" t="e">
        <f t="shared" ca="1" si="175"/>
        <v>#N/A</v>
      </c>
      <c r="AE901" s="91" t="e">
        <f t="shared" ca="1" si="176"/>
        <v>#N/A</v>
      </c>
      <c r="AF901" s="92" t="e">
        <f t="shared" ca="1" si="177"/>
        <v>#N/A</v>
      </c>
      <c r="AG901" s="91" t="e">
        <f t="shared" ca="1" si="177"/>
        <v>#N/A</v>
      </c>
      <c r="AH901" s="91" t="e">
        <f t="shared" ca="1" si="178"/>
        <v>#N/A</v>
      </c>
      <c r="AI901" s="93" t="e">
        <f t="shared" ca="1" si="179"/>
        <v>#N/A</v>
      </c>
      <c r="AJ901" s="91" t="e">
        <f t="shared" ref="AJ901:AJ964" ca="1" si="183">SUM(OFFSET(INDIRECT( "'" &amp; $AC$3 &amp; "'!" &amp; $AH$3),ROW()-ROW(INDIRECT( "'" &amp; $AC$3 &amp; "'!" &amp; $AH$3))-$AH$4,COLUMN()-COLUMN(INDIRECT( "'" &amp; $AC$3 &amp; "'!" &amp; $AH$3))-$AH$6+(12/$AN$4)*($AN$3-1),1,12/$AN$4))</f>
        <v>#N/A</v>
      </c>
      <c r="AK901" s="91" t="e">
        <f t="shared" ca="1" si="182"/>
        <v>#N/A</v>
      </c>
    </row>
    <row r="902" spans="1:37" ht="25.5" customHeight="1" x14ac:dyDescent="0.25">
      <c r="A902" s="51">
        <f>'OSNOVNA PLAČA'!A896</f>
        <v>887</v>
      </c>
      <c r="B902" s="159" t="str">
        <f>IF(LEN('OSNOVNA PLAČA'!B896)&gt;0,'OSNOVNA PLAČA'!B896,"")</f>
        <v>A887</v>
      </c>
      <c r="C902" s="52">
        <f>IF(LEN(B902)&gt;0,'OSNOVNA PLAČA'!C896,"")</f>
        <v>0</v>
      </c>
      <c r="D902" s="54">
        <f>IF(LEN(B902)&gt;0,'OSNOVNA PLAČA'!D896,"")</f>
        <v>0</v>
      </c>
      <c r="E902" s="175">
        <f>IF(LEN(B902)&gt;0,SUM('OBRAČUNANA OSNOVNA PLAČA'!E896:J896),"")</f>
        <v>0</v>
      </c>
      <c r="F902" s="55"/>
      <c r="G902" s="55"/>
      <c r="H902" s="55"/>
      <c r="I902" s="55"/>
      <c r="J902" s="55"/>
      <c r="K902" s="176">
        <f t="shared" si="169"/>
        <v>0</v>
      </c>
      <c r="L902" s="120">
        <f t="shared" si="170"/>
        <v>0</v>
      </c>
      <c r="M902" s="120">
        <f t="shared" si="171"/>
        <v>0</v>
      </c>
      <c r="N902" s="120">
        <f t="shared" si="172"/>
        <v>0</v>
      </c>
      <c r="O902" s="120">
        <f t="shared" si="173"/>
        <v>0</v>
      </c>
      <c r="P902" s="177">
        <f t="shared" si="174"/>
        <v>0</v>
      </c>
      <c r="Q902" s="177">
        <f>IF(LEN(B902)&gt;0,2*'OSNOVNA PLAČA'!E896,"")</f>
        <v>0</v>
      </c>
      <c r="R902" s="178"/>
      <c r="AA902" s="157">
        <f>ROW()</f>
        <v>902</v>
      </c>
      <c r="AB902" s="91" t="e">
        <f t="shared" ca="1" si="180"/>
        <v>#N/A</v>
      </c>
      <c r="AC902" s="91" t="e">
        <f t="shared" ca="1" si="181"/>
        <v>#N/A</v>
      </c>
      <c r="AD902" s="92" t="e">
        <f t="shared" ca="1" si="175"/>
        <v>#N/A</v>
      </c>
      <c r="AE902" s="91" t="e">
        <f t="shared" ca="1" si="176"/>
        <v>#N/A</v>
      </c>
      <c r="AF902" s="92" t="e">
        <f t="shared" ca="1" si="177"/>
        <v>#N/A</v>
      </c>
      <c r="AG902" s="91" t="e">
        <f t="shared" ca="1" si="177"/>
        <v>#N/A</v>
      </c>
      <c r="AH902" s="91" t="e">
        <f t="shared" ca="1" si="178"/>
        <v>#N/A</v>
      </c>
      <c r="AI902" s="93" t="e">
        <f t="shared" ca="1" si="179"/>
        <v>#N/A</v>
      </c>
      <c r="AJ902" s="91" t="e">
        <f t="shared" ca="1" si="183"/>
        <v>#N/A</v>
      </c>
      <c r="AK902" s="91" t="e">
        <f t="shared" ca="1" si="182"/>
        <v>#N/A</v>
      </c>
    </row>
    <row r="903" spans="1:37" ht="25.5" customHeight="1" x14ac:dyDescent="0.25">
      <c r="A903" s="51">
        <f>'OSNOVNA PLAČA'!A897</f>
        <v>888</v>
      </c>
      <c r="B903" s="159" t="str">
        <f>IF(LEN('OSNOVNA PLAČA'!B897)&gt;0,'OSNOVNA PLAČA'!B897,"")</f>
        <v>A888</v>
      </c>
      <c r="C903" s="52">
        <f>IF(LEN(B903)&gt;0,'OSNOVNA PLAČA'!C897,"")</f>
        <v>0</v>
      </c>
      <c r="D903" s="54">
        <f>IF(LEN(B903)&gt;0,'OSNOVNA PLAČA'!D897,"")</f>
        <v>0</v>
      </c>
      <c r="E903" s="175">
        <f>IF(LEN(B903)&gt;0,SUM('OBRAČUNANA OSNOVNA PLAČA'!E897:J897),"")</f>
        <v>0</v>
      </c>
      <c r="F903" s="55"/>
      <c r="G903" s="55"/>
      <c r="H903" s="55"/>
      <c r="I903" s="55"/>
      <c r="J903" s="55"/>
      <c r="K903" s="176">
        <f t="shared" si="169"/>
        <v>0</v>
      </c>
      <c r="L903" s="120">
        <f t="shared" si="170"/>
        <v>0</v>
      </c>
      <c r="M903" s="120">
        <f t="shared" si="171"/>
        <v>0</v>
      </c>
      <c r="N903" s="120">
        <f t="shared" si="172"/>
        <v>0</v>
      </c>
      <c r="O903" s="120">
        <f t="shared" si="173"/>
        <v>0</v>
      </c>
      <c r="P903" s="177">
        <f t="shared" si="174"/>
        <v>0</v>
      </c>
      <c r="Q903" s="177">
        <f>IF(LEN(B903)&gt;0,2*'OSNOVNA PLAČA'!E897,"")</f>
        <v>0</v>
      </c>
      <c r="R903" s="178"/>
      <c r="AA903" s="157">
        <f>ROW()</f>
        <v>903</v>
      </c>
      <c r="AB903" s="91" t="e">
        <f t="shared" ca="1" si="180"/>
        <v>#N/A</v>
      </c>
      <c r="AC903" s="91" t="e">
        <f t="shared" ca="1" si="181"/>
        <v>#N/A</v>
      </c>
      <c r="AD903" s="92" t="e">
        <f t="shared" ca="1" si="175"/>
        <v>#N/A</v>
      </c>
      <c r="AE903" s="91" t="e">
        <f t="shared" ca="1" si="176"/>
        <v>#N/A</v>
      </c>
      <c r="AF903" s="92" t="e">
        <f t="shared" ca="1" si="177"/>
        <v>#N/A</v>
      </c>
      <c r="AG903" s="91" t="e">
        <f t="shared" ca="1" si="177"/>
        <v>#N/A</v>
      </c>
      <c r="AH903" s="91" t="e">
        <f t="shared" ca="1" si="178"/>
        <v>#N/A</v>
      </c>
      <c r="AI903" s="93" t="e">
        <f t="shared" ca="1" si="179"/>
        <v>#N/A</v>
      </c>
      <c r="AJ903" s="91" t="e">
        <f t="shared" ca="1" si="183"/>
        <v>#N/A</v>
      </c>
      <c r="AK903" s="91" t="e">
        <f t="shared" ca="1" si="182"/>
        <v>#N/A</v>
      </c>
    </row>
    <row r="904" spans="1:37" ht="25.5" customHeight="1" x14ac:dyDescent="0.25">
      <c r="A904" s="51">
        <f>'OSNOVNA PLAČA'!A898</f>
        <v>889</v>
      </c>
      <c r="B904" s="159" t="str">
        <f>IF(LEN('OSNOVNA PLAČA'!B898)&gt;0,'OSNOVNA PLAČA'!B898,"")</f>
        <v>A889</v>
      </c>
      <c r="C904" s="52">
        <f>IF(LEN(B904)&gt;0,'OSNOVNA PLAČA'!C898,"")</f>
        <v>0</v>
      </c>
      <c r="D904" s="54">
        <f>IF(LEN(B904)&gt;0,'OSNOVNA PLAČA'!D898,"")</f>
        <v>0</v>
      </c>
      <c r="E904" s="175">
        <f>IF(LEN(B904)&gt;0,SUM('OBRAČUNANA OSNOVNA PLAČA'!E898:J898),"")</f>
        <v>0</v>
      </c>
      <c r="F904" s="55"/>
      <c r="G904" s="55"/>
      <c r="H904" s="55"/>
      <c r="I904" s="55"/>
      <c r="J904" s="55"/>
      <c r="K904" s="176">
        <f t="shared" si="169"/>
        <v>0</v>
      </c>
      <c r="L904" s="120">
        <f t="shared" si="170"/>
        <v>0</v>
      </c>
      <c r="M904" s="120">
        <f t="shared" si="171"/>
        <v>0</v>
      </c>
      <c r="N904" s="120">
        <f t="shared" si="172"/>
        <v>0</v>
      </c>
      <c r="O904" s="120">
        <f t="shared" si="173"/>
        <v>0</v>
      </c>
      <c r="P904" s="177">
        <f t="shared" si="174"/>
        <v>0</v>
      </c>
      <c r="Q904" s="177">
        <f>IF(LEN(B904)&gt;0,2*'OSNOVNA PLAČA'!E898,"")</f>
        <v>0</v>
      </c>
      <c r="R904" s="178"/>
      <c r="AA904" s="157">
        <f>ROW()</f>
        <v>904</v>
      </c>
      <c r="AB904" s="91" t="e">
        <f t="shared" ca="1" si="180"/>
        <v>#N/A</v>
      </c>
      <c r="AC904" s="91" t="e">
        <f t="shared" ca="1" si="181"/>
        <v>#N/A</v>
      </c>
      <c r="AD904" s="92" t="e">
        <f t="shared" ca="1" si="175"/>
        <v>#N/A</v>
      </c>
      <c r="AE904" s="91" t="e">
        <f t="shared" ca="1" si="176"/>
        <v>#N/A</v>
      </c>
      <c r="AF904" s="92" t="e">
        <f t="shared" ca="1" si="177"/>
        <v>#N/A</v>
      </c>
      <c r="AG904" s="91" t="e">
        <f t="shared" ca="1" si="177"/>
        <v>#N/A</v>
      </c>
      <c r="AH904" s="91" t="e">
        <f t="shared" ca="1" si="178"/>
        <v>#N/A</v>
      </c>
      <c r="AI904" s="93" t="e">
        <f t="shared" ca="1" si="179"/>
        <v>#N/A</v>
      </c>
      <c r="AJ904" s="91" t="e">
        <f t="shared" ca="1" si="183"/>
        <v>#N/A</v>
      </c>
      <c r="AK904" s="91" t="e">
        <f t="shared" ca="1" si="182"/>
        <v>#N/A</v>
      </c>
    </row>
    <row r="905" spans="1:37" ht="25.5" customHeight="1" x14ac:dyDescent="0.25">
      <c r="A905" s="51">
        <f>'OSNOVNA PLAČA'!A899</f>
        <v>890</v>
      </c>
      <c r="B905" s="159" t="str">
        <f>IF(LEN('OSNOVNA PLAČA'!B899)&gt;0,'OSNOVNA PLAČA'!B899,"")</f>
        <v>A890</v>
      </c>
      <c r="C905" s="52">
        <f>IF(LEN(B905)&gt;0,'OSNOVNA PLAČA'!C899,"")</f>
        <v>0</v>
      </c>
      <c r="D905" s="54">
        <f>IF(LEN(B905)&gt;0,'OSNOVNA PLAČA'!D899,"")</f>
        <v>0</v>
      </c>
      <c r="E905" s="175">
        <f>IF(LEN(B905)&gt;0,SUM('OBRAČUNANA OSNOVNA PLAČA'!E899:J899),"")</f>
        <v>0</v>
      </c>
      <c r="F905" s="55"/>
      <c r="G905" s="55"/>
      <c r="H905" s="55"/>
      <c r="I905" s="55"/>
      <c r="J905" s="55"/>
      <c r="K905" s="176">
        <f t="shared" si="169"/>
        <v>0</v>
      </c>
      <c r="L905" s="120">
        <f t="shared" si="170"/>
        <v>0</v>
      </c>
      <c r="M905" s="120">
        <f t="shared" si="171"/>
        <v>0</v>
      </c>
      <c r="N905" s="120">
        <f t="shared" si="172"/>
        <v>0</v>
      </c>
      <c r="O905" s="120">
        <f t="shared" si="173"/>
        <v>0</v>
      </c>
      <c r="P905" s="177">
        <f t="shared" si="174"/>
        <v>0</v>
      </c>
      <c r="Q905" s="177">
        <f>IF(LEN(B905)&gt;0,2*'OSNOVNA PLAČA'!E899,"")</f>
        <v>0</v>
      </c>
      <c r="R905" s="178"/>
      <c r="AA905" s="157">
        <f>ROW()</f>
        <v>905</v>
      </c>
      <c r="AB905" s="91" t="e">
        <f t="shared" ca="1" si="180"/>
        <v>#N/A</v>
      </c>
      <c r="AC905" s="91" t="e">
        <f t="shared" ca="1" si="181"/>
        <v>#N/A</v>
      </c>
      <c r="AD905" s="92" t="e">
        <f t="shared" ca="1" si="175"/>
        <v>#N/A</v>
      </c>
      <c r="AE905" s="91" t="e">
        <f t="shared" ca="1" si="176"/>
        <v>#N/A</v>
      </c>
      <c r="AF905" s="92" t="e">
        <f t="shared" ca="1" si="177"/>
        <v>#N/A</v>
      </c>
      <c r="AG905" s="91" t="e">
        <f t="shared" ca="1" si="177"/>
        <v>#N/A</v>
      </c>
      <c r="AH905" s="91" t="e">
        <f t="shared" ca="1" si="178"/>
        <v>#N/A</v>
      </c>
      <c r="AI905" s="93" t="e">
        <f t="shared" ca="1" si="179"/>
        <v>#N/A</v>
      </c>
      <c r="AJ905" s="91" t="e">
        <f t="shared" ca="1" si="183"/>
        <v>#N/A</v>
      </c>
      <c r="AK905" s="91" t="e">
        <f t="shared" ca="1" si="182"/>
        <v>#N/A</v>
      </c>
    </row>
    <row r="906" spans="1:37" ht="25.5" customHeight="1" x14ac:dyDescent="0.25">
      <c r="A906" s="51">
        <f>'OSNOVNA PLAČA'!A900</f>
        <v>891</v>
      </c>
      <c r="B906" s="159" t="str">
        <f>IF(LEN('OSNOVNA PLAČA'!B900)&gt;0,'OSNOVNA PLAČA'!B900,"")</f>
        <v>A891</v>
      </c>
      <c r="C906" s="52">
        <f>IF(LEN(B906)&gt;0,'OSNOVNA PLAČA'!C900,"")</f>
        <v>0</v>
      </c>
      <c r="D906" s="54">
        <f>IF(LEN(B906)&gt;0,'OSNOVNA PLAČA'!D900,"")</f>
        <v>0</v>
      </c>
      <c r="E906" s="175">
        <f>IF(LEN(B906)&gt;0,SUM('OBRAČUNANA OSNOVNA PLAČA'!E900:J900),"")</f>
        <v>0</v>
      </c>
      <c r="F906" s="55"/>
      <c r="G906" s="55"/>
      <c r="H906" s="55"/>
      <c r="I906" s="55"/>
      <c r="J906" s="55"/>
      <c r="K906" s="176">
        <f t="shared" si="169"/>
        <v>0</v>
      </c>
      <c r="L906" s="120">
        <f t="shared" si="170"/>
        <v>0</v>
      </c>
      <c r="M906" s="120">
        <f t="shared" si="171"/>
        <v>0</v>
      </c>
      <c r="N906" s="120">
        <f t="shared" si="172"/>
        <v>0</v>
      </c>
      <c r="O906" s="120">
        <f t="shared" si="173"/>
        <v>0</v>
      </c>
      <c r="P906" s="177">
        <f t="shared" si="174"/>
        <v>0</v>
      </c>
      <c r="Q906" s="177">
        <f>IF(LEN(B906)&gt;0,2*'OSNOVNA PLAČA'!E900,"")</f>
        <v>0</v>
      </c>
      <c r="R906" s="178"/>
      <c r="AA906" s="157">
        <f>ROW()</f>
        <v>906</v>
      </c>
      <c r="AB906" s="91" t="e">
        <f t="shared" ca="1" si="180"/>
        <v>#N/A</v>
      </c>
      <c r="AC906" s="91" t="e">
        <f t="shared" ca="1" si="181"/>
        <v>#N/A</v>
      </c>
      <c r="AD906" s="92" t="e">
        <f t="shared" ca="1" si="175"/>
        <v>#N/A</v>
      </c>
      <c r="AE906" s="91" t="e">
        <f t="shared" ca="1" si="176"/>
        <v>#N/A</v>
      </c>
      <c r="AF906" s="92" t="e">
        <f t="shared" ca="1" si="177"/>
        <v>#N/A</v>
      </c>
      <c r="AG906" s="91" t="e">
        <f t="shared" ca="1" si="177"/>
        <v>#N/A</v>
      </c>
      <c r="AH906" s="91" t="e">
        <f t="shared" ca="1" si="178"/>
        <v>#N/A</v>
      </c>
      <c r="AI906" s="93" t="e">
        <f t="shared" ca="1" si="179"/>
        <v>#N/A</v>
      </c>
      <c r="AJ906" s="91" t="e">
        <f t="shared" ca="1" si="183"/>
        <v>#N/A</v>
      </c>
      <c r="AK906" s="91" t="e">
        <f t="shared" ca="1" si="182"/>
        <v>#N/A</v>
      </c>
    </row>
    <row r="907" spans="1:37" ht="25.5" customHeight="1" x14ac:dyDescent="0.25">
      <c r="A907" s="51">
        <f>'OSNOVNA PLAČA'!A901</f>
        <v>892</v>
      </c>
      <c r="B907" s="159" t="str">
        <f>IF(LEN('OSNOVNA PLAČA'!B901)&gt;0,'OSNOVNA PLAČA'!B901,"")</f>
        <v>A892</v>
      </c>
      <c r="C907" s="52">
        <f>IF(LEN(B907)&gt;0,'OSNOVNA PLAČA'!C901,"")</f>
        <v>0</v>
      </c>
      <c r="D907" s="54">
        <f>IF(LEN(B907)&gt;0,'OSNOVNA PLAČA'!D901,"")</f>
        <v>0</v>
      </c>
      <c r="E907" s="175">
        <f>IF(LEN(B907)&gt;0,SUM('OBRAČUNANA OSNOVNA PLAČA'!E901:J901),"")</f>
        <v>0</v>
      </c>
      <c r="F907" s="55"/>
      <c r="G907" s="55"/>
      <c r="H907" s="55"/>
      <c r="I907" s="55"/>
      <c r="J907" s="55"/>
      <c r="K907" s="176">
        <f t="shared" si="169"/>
        <v>0</v>
      </c>
      <c r="L907" s="120">
        <f t="shared" si="170"/>
        <v>0</v>
      </c>
      <c r="M907" s="120">
        <f t="shared" si="171"/>
        <v>0</v>
      </c>
      <c r="N907" s="120">
        <f t="shared" si="172"/>
        <v>0</v>
      </c>
      <c r="O907" s="120">
        <f t="shared" si="173"/>
        <v>0</v>
      </c>
      <c r="P907" s="177">
        <f t="shared" si="174"/>
        <v>0</v>
      </c>
      <c r="Q907" s="177">
        <f>IF(LEN(B907)&gt;0,2*'OSNOVNA PLAČA'!E901,"")</f>
        <v>0</v>
      </c>
      <c r="R907" s="178"/>
      <c r="AA907" s="157">
        <f>ROW()</f>
        <v>907</v>
      </c>
      <c r="AB907" s="91" t="e">
        <f t="shared" ca="1" si="180"/>
        <v>#N/A</v>
      </c>
      <c r="AC907" s="91" t="e">
        <f t="shared" ca="1" si="181"/>
        <v>#N/A</v>
      </c>
      <c r="AD907" s="92" t="e">
        <f t="shared" ca="1" si="175"/>
        <v>#N/A</v>
      </c>
      <c r="AE907" s="91" t="e">
        <f t="shared" ca="1" si="176"/>
        <v>#N/A</v>
      </c>
      <c r="AF907" s="92" t="e">
        <f t="shared" ca="1" si="177"/>
        <v>#N/A</v>
      </c>
      <c r="AG907" s="91" t="e">
        <f t="shared" ca="1" si="177"/>
        <v>#N/A</v>
      </c>
      <c r="AH907" s="91" t="e">
        <f t="shared" ca="1" si="178"/>
        <v>#N/A</v>
      </c>
      <c r="AI907" s="93" t="e">
        <f t="shared" ca="1" si="179"/>
        <v>#N/A</v>
      </c>
      <c r="AJ907" s="91" t="e">
        <f t="shared" ca="1" si="183"/>
        <v>#N/A</v>
      </c>
      <c r="AK907" s="91" t="e">
        <f t="shared" ca="1" si="182"/>
        <v>#N/A</v>
      </c>
    </row>
    <row r="908" spans="1:37" ht="25.5" customHeight="1" x14ac:dyDescent="0.25">
      <c r="A908" s="51">
        <f>'OSNOVNA PLAČA'!A902</f>
        <v>893</v>
      </c>
      <c r="B908" s="159" t="str">
        <f>IF(LEN('OSNOVNA PLAČA'!B902)&gt;0,'OSNOVNA PLAČA'!B902,"")</f>
        <v>A893</v>
      </c>
      <c r="C908" s="52">
        <f>IF(LEN(B908)&gt;0,'OSNOVNA PLAČA'!C902,"")</f>
        <v>0</v>
      </c>
      <c r="D908" s="54">
        <f>IF(LEN(B908)&gt;0,'OSNOVNA PLAČA'!D902,"")</f>
        <v>0</v>
      </c>
      <c r="E908" s="175">
        <f>IF(LEN(B908)&gt;0,SUM('OBRAČUNANA OSNOVNA PLAČA'!E902:J902),"")</f>
        <v>0</v>
      </c>
      <c r="F908" s="55"/>
      <c r="G908" s="55"/>
      <c r="H908" s="55"/>
      <c r="I908" s="55"/>
      <c r="J908" s="55"/>
      <c r="K908" s="176">
        <f t="shared" si="169"/>
        <v>0</v>
      </c>
      <c r="L908" s="120">
        <f t="shared" si="170"/>
        <v>0</v>
      </c>
      <c r="M908" s="120">
        <f t="shared" si="171"/>
        <v>0</v>
      </c>
      <c r="N908" s="120">
        <f t="shared" si="172"/>
        <v>0</v>
      </c>
      <c r="O908" s="120">
        <f t="shared" si="173"/>
        <v>0</v>
      </c>
      <c r="P908" s="177">
        <f t="shared" si="174"/>
        <v>0</v>
      </c>
      <c r="Q908" s="177">
        <f>IF(LEN(B908)&gt;0,2*'OSNOVNA PLAČA'!E902,"")</f>
        <v>0</v>
      </c>
      <c r="R908" s="178"/>
      <c r="AA908" s="157">
        <f>ROW()</f>
        <v>908</v>
      </c>
      <c r="AB908" s="91" t="e">
        <f t="shared" ca="1" si="180"/>
        <v>#N/A</v>
      </c>
      <c r="AC908" s="91" t="e">
        <f t="shared" ca="1" si="181"/>
        <v>#N/A</v>
      </c>
      <c r="AD908" s="92" t="e">
        <f t="shared" ca="1" si="175"/>
        <v>#N/A</v>
      </c>
      <c r="AE908" s="91" t="e">
        <f t="shared" ca="1" si="176"/>
        <v>#N/A</v>
      </c>
      <c r="AF908" s="92" t="e">
        <f t="shared" ca="1" si="177"/>
        <v>#N/A</v>
      </c>
      <c r="AG908" s="91" t="e">
        <f t="shared" ca="1" si="177"/>
        <v>#N/A</v>
      </c>
      <c r="AH908" s="91" t="e">
        <f t="shared" ca="1" si="178"/>
        <v>#N/A</v>
      </c>
      <c r="AI908" s="93" t="e">
        <f t="shared" ca="1" si="179"/>
        <v>#N/A</v>
      </c>
      <c r="AJ908" s="91" t="e">
        <f t="shared" ca="1" si="183"/>
        <v>#N/A</v>
      </c>
      <c r="AK908" s="91" t="e">
        <f t="shared" ca="1" si="182"/>
        <v>#N/A</v>
      </c>
    </row>
    <row r="909" spans="1:37" ht="25.5" customHeight="1" x14ac:dyDescent="0.25">
      <c r="A909" s="51">
        <f>'OSNOVNA PLAČA'!A903</f>
        <v>894</v>
      </c>
      <c r="B909" s="159" t="str">
        <f>IF(LEN('OSNOVNA PLAČA'!B903)&gt;0,'OSNOVNA PLAČA'!B903,"")</f>
        <v>A894</v>
      </c>
      <c r="C909" s="52">
        <f>IF(LEN(B909)&gt;0,'OSNOVNA PLAČA'!C903,"")</f>
        <v>0</v>
      </c>
      <c r="D909" s="54">
        <f>IF(LEN(B909)&gt;0,'OSNOVNA PLAČA'!D903,"")</f>
        <v>0</v>
      </c>
      <c r="E909" s="175">
        <f>IF(LEN(B909)&gt;0,SUM('OBRAČUNANA OSNOVNA PLAČA'!E903:J903),"")</f>
        <v>0</v>
      </c>
      <c r="F909" s="55"/>
      <c r="G909" s="55"/>
      <c r="H909" s="55"/>
      <c r="I909" s="55"/>
      <c r="J909" s="55"/>
      <c r="K909" s="176">
        <f t="shared" si="169"/>
        <v>0</v>
      </c>
      <c r="L909" s="120">
        <f t="shared" si="170"/>
        <v>0</v>
      </c>
      <c r="M909" s="120">
        <f t="shared" si="171"/>
        <v>0</v>
      </c>
      <c r="N909" s="120">
        <f t="shared" si="172"/>
        <v>0</v>
      </c>
      <c r="O909" s="120">
        <f t="shared" si="173"/>
        <v>0</v>
      </c>
      <c r="P909" s="177">
        <f t="shared" si="174"/>
        <v>0</v>
      </c>
      <c r="Q909" s="177">
        <f>IF(LEN(B909)&gt;0,2*'OSNOVNA PLAČA'!E903,"")</f>
        <v>0</v>
      </c>
      <c r="R909" s="178"/>
      <c r="AA909" s="157">
        <f>ROW()</f>
        <v>909</v>
      </c>
      <c r="AB909" s="91" t="e">
        <f t="shared" ca="1" si="180"/>
        <v>#N/A</v>
      </c>
      <c r="AC909" s="91" t="e">
        <f t="shared" ca="1" si="181"/>
        <v>#N/A</v>
      </c>
      <c r="AD909" s="92" t="e">
        <f t="shared" ca="1" si="175"/>
        <v>#N/A</v>
      </c>
      <c r="AE909" s="91" t="e">
        <f t="shared" ca="1" si="176"/>
        <v>#N/A</v>
      </c>
      <c r="AF909" s="92" t="e">
        <f t="shared" ca="1" si="177"/>
        <v>#N/A</v>
      </c>
      <c r="AG909" s="91" t="e">
        <f t="shared" ca="1" si="177"/>
        <v>#N/A</v>
      </c>
      <c r="AH909" s="91" t="e">
        <f t="shared" ca="1" si="178"/>
        <v>#N/A</v>
      </c>
      <c r="AI909" s="93" t="e">
        <f t="shared" ca="1" si="179"/>
        <v>#N/A</v>
      </c>
      <c r="AJ909" s="91" t="e">
        <f t="shared" ca="1" si="183"/>
        <v>#N/A</v>
      </c>
      <c r="AK909" s="91" t="e">
        <f t="shared" ca="1" si="182"/>
        <v>#N/A</v>
      </c>
    </row>
    <row r="910" spans="1:37" ht="25.5" customHeight="1" x14ac:dyDescent="0.25">
      <c r="A910" s="51">
        <f>'OSNOVNA PLAČA'!A904</f>
        <v>895</v>
      </c>
      <c r="B910" s="159" t="str">
        <f>IF(LEN('OSNOVNA PLAČA'!B904)&gt;0,'OSNOVNA PLAČA'!B904,"")</f>
        <v>A895</v>
      </c>
      <c r="C910" s="52">
        <f>IF(LEN(B910)&gt;0,'OSNOVNA PLAČA'!C904,"")</f>
        <v>0</v>
      </c>
      <c r="D910" s="54">
        <f>IF(LEN(B910)&gt;0,'OSNOVNA PLAČA'!D904,"")</f>
        <v>0</v>
      </c>
      <c r="E910" s="175">
        <f>IF(LEN(B910)&gt;0,SUM('OBRAČUNANA OSNOVNA PLAČA'!E904:J904),"")</f>
        <v>0</v>
      </c>
      <c r="F910" s="55"/>
      <c r="G910" s="55"/>
      <c r="H910" s="55"/>
      <c r="I910" s="55"/>
      <c r="J910" s="55"/>
      <c r="K910" s="176">
        <f t="shared" si="169"/>
        <v>0</v>
      </c>
      <c r="L910" s="120">
        <f t="shared" si="170"/>
        <v>0</v>
      </c>
      <c r="M910" s="120">
        <f t="shared" si="171"/>
        <v>0</v>
      </c>
      <c r="N910" s="120">
        <f t="shared" si="172"/>
        <v>0</v>
      </c>
      <c r="O910" s="120">
        <f t="shared" si="173"/>
        <v>0</v>
      </c>
      <c r="P910" s="177">
        <f t="shared" si="174"/>
        <v>0</v>
      </c>
      <c r="Q910" s="177">
        <f>IF(LEN(B910)&gt;0,2*'OSNOVNA PLAČA'!E904,"")</f>
        <v>0</v>
      </c>
      <c r="R910" s="178"/>
      <c r="AA910" s="157">
        <f>ROW()</f>
        <v>910</v>
      </c>
      <c r="AB910" s="91" t="e">
        <f t="shared" ca="1" si="180"/>
        <v>#N/A</v>
      </c>
      <c r="AC910" s="91" t="e">
        <f t="shared" ca="1" si="181"/>
        <v>#N/A</v>
      </c>
      <c r="AD910" s="92" t="e">
        <f t="shared" ca="1" si="175"/>
        <v>#N/A</v>
      </c>
      <c r="AE910" s="91" t="e">
        <f t="shared" ca="1" si="176"/>
        <v>#N/A</v>
      </c>
      <c r="AF910" s="92" t="e">
        <f t="shared" ca="1" si="177"/>
        <v>#N/A</v>
      </c>
      <c r="AG910" s="91" t="e">
        <f t="shared" ca="1" si="177"/>
        <v>#N/A</v>
      </c>
      <c r="AH910" s="91" t="e">
        <f t="shared" ca="1" si="178"/>
        <v>#N/A</v>
      </c>
      <c r="AI910" s="93" t="e">
        <f t="shared" ca="1" si="179"/>
        <v>#N/A</v>
      </c>
      <c r="AJ910" s="91" t="e">
        <f t="shared" ca="1" si="183"/>
        <v>#N/A</v>
      </c>
      <c r="AK910" s="91" t="e">
        <f t="shared" ca="1" si="182"/>
        <v>#N/A</v>
      </c>
    </row>
    <row r="911" spans="1:37" ht="25.5" customHeight="1" x14ac:dyDescent="0.25">
      <c r="A911" s="51">
        <f>'OSNOVNA PLAČA'!A905</f>
        <v>896</v>
      </c>
      <c r="B911" s="159" t="str">
        <f>IF(LEN('OSNOVNA PLAČA'!B905)&gt;0,'OSNOVNA PLAČA'!B905,"")</f>
        <v>A896</v>
      </c>
      <c r="C911" s="52">
        <f>IF(LEN(B911)&gt;0,'OSNOVNA PLAČA'!C905,"")</f>
        <v>0</v>
      </c>
      <c r="D911" s="54">
        <f>IF(LEN(B911)&gt;0,'OSNOVNA PLAČA'!D905,"")</f>
        <v>0</v>
      </c>
      <c r="E911" s="175">
        <f>IF(LEN(B911)&gt;0,SUM('OBRAČUNANA OSNOVNA PLAČA'!E905:J905),"")</f>
        <v>0</v>
      </c>
      <c r="F911" s="55"/>
      <c r="G911" s="55"/>
      <c r="H911" s="55"/>
      <c r="I911" s="55"/>
      <c r="J911" s="55"/>
      <c r="K911" s="176">
        <f t="shared" si="169"/>
        <v>0</v>
      </c>
      <c r="L911" s="120">
        <f t="shared" si="170"/>
        <v>0</v>
      </c>
      <c r="M911" s="120">
        <f t="shared" si="171"/>
        <v>0</v>
      </c>
      <c r="N911" s="120">
        <f t="shared" si="172"/>
        <v>0</v>
      </c>
      <c r="O911" s="120">
        <f t="shared" si="173"/>
        <v>0</v>
      </c>
      <c r="P911" s="177">
        <f t="shared" si="174"/>
        <v>0</v>
      </c>
      <c r="Q911" s="177">
        <f>IF(LEN(B911)&gt;0,2*'OSNOVNA PLAČA'!E905,"")</f>
        <v>0</v>
      </c>
      <c r="R911" s="178"/>
      <c r="AA911" s="157">
        <f>ROW()</f>
        <v>911</v>
      </c>
      <c r="AB911" s="91" t="e">
        <f t="shared" ca="1" si="180"/>
        <v>#N/A</v>
      </c>
      <c r="AC911" s="91" t="e">
        <f t="shared" ca="1" si="181"/>
        <v>#N/A</v>
      </c>
      <c r="AD911" s="92" t="e">
        <f t="shared" ca="1" si="175"/>
        <v>#N/A</v>
      </c>
      <c r="AE911" s="91" t="e">
        <f t="shared" ca="1" si="176"/>
        <v>#N/A</v>
      </c>
      <c r="AF911" s="92" t="e">
        <f t="shared" ca="1" si="177"/>
        <v>#N/A</v>
      </c>
      <c r="AG911" s="91" t="e">
        <f t="shared" ca="1" si="177"/>
        <v>#N/A</v>
      </c>
      <c r="AH911" s="91" t="e">
        <f t="shared" ca="1" si="178"/>
        <v>#N/A</v>
      </c>
      <c r="AI911" s="93" t="e">
        <f t="shared" ca="1" si="179"/>
        <v>#N/A</v>
      </c>
      <c r="AJ911" s="91" t="e">
        <f t="shared" ca="1" si="183"/>
        <v>#N/A</v>
      </c>
      <c r="AK911" s="91" t="e">
        <f t="shared" ca="1" si="182"/>
        <v>#N/A</v>
      </c>
    </row>
    <row r="912" spans="1:37" ht="25.5" customHeight="1" x14ac:dyDescent="0.25">
      <c r="A912" s="51">
        <f>'OSNOVNA PLAČA'!A906</f>
        <v>897</v>
      </c>
      <c r="B912" s="159" t="str">
        <f>IF(LEN('OSNOVNA PLAČA'!B906)&gt;0,'OSNOVNA PLAČA'!B906,"")</f>
        <v>A897</v>
      </c>
      <c r="C912" s="52">
        <f>IF(LEN(B912)&gt;0,'OSNOVNA PLAČA'!C906,"")</f>
        <v>0</v>
      </c>
      <c r="D912" s="54">
        <f>IF(LEN(B912)&gt;0,'OSNOVNA PLAČA'!D906,"")</f>
        <v>0</v>
      </c>
      <c r="E912" s="175">
        <f>IF(LEN(B912)&gt;0,SUM('OBRAČUNANA OSNOVNA PLAČA'!E906:J906),"")</f>
        <v>0</v>
      </c>
      <c r="F912" s="55"/>
      <c r="G912" s="55"/>
      <c r="H912" s="55"/>
      <c r="I912" s="55"/>
      <c r="J912" s="55"/>
      <c r="K912" s="176">
        <f t="shared" ref="K912:K975" si="184">+F912+G912+H912+I912+J912</f>
        <v>0</v>
      </c>
      <c r="L912" s="120">
        <f t="shared" ref="L912:L975" si="185">IF(LEN(B912)&gt;0,K912/5,"")</f>
        <v>0</v>
      </c>
      <c r="M912" s="120">
        <f t="shared" ref="M912:M975" si="186">IF(LEN(B912)&gt;0,E912*L912,"")</f>
        <v>0</v>
      </c>
      <c r="N912" s="120">
        <f t="shared" ref="N912:N975" si="187">IF(LEN(B912)&gt;0,L912*$O$1017,"")</f>
        <v>0</v>
      </c>
      <c r="O912" s="120">
        <f t="shared" ref="O912:O975" si="188">IF(LEN(B912)&gt;0,E912*N912,"")</f>
        <v>0</v>
      </c>
      <c r="P912" s="177">
        <f t="shared" ref="P912:P975" si="189">MIN(O912,Q912)</f>
        <v>0</v>
      </c>
      <c r="Q912" s="177">
        <f>IF(LEN(B912)&gt;0,2*'OSNOVNA PLAČA'!E906,"")</f>
        <v>0</v>
      </c>
      <c r="R912" s="178"/>
      <c r="AA912" s="157">
        <f>ROW()</f>
        <v>912</v>
      </c>
      <c r="AB912" s="91" t="e">
        <f t="shared" ca="1" si="180"/>
        <v>#N/A</v>
      </c>
      <c r="AC912" s="91" t="e">
        <f t="shared" ca="1" si="181"/>
        <v>#N/A</v>
      </c>
      <c r="AD912" s="92" t="e">
        <f t="shared" ref="AD912:AD975" ca="1" si="190">IF(AB912&gt;=AC912,"-",$K912/(5*MAX($L$1021:$L$1022)))</f>
        <v>#N/A</v>
      </c>
      <c r="AE912" s="91" t="e">
        <f t="shared" ref="AE912:AE975" ca="1" si="191">IF(AB912&gt;=AC912,"-",$K912/(5*MAX($L$1021:$L$1022))*AJ912)</f>
        <v>#N/A</v>
      </c>
      <c r="AF912" s="92" t="e">
        <f t="shared" ref="AF912:AG975" ca="1" si="192">IF(AD912="-","-",AD912*$AE$1017)</f>
        <v>#N/A</v>
      </c>
      <c r="AG912" s="91" t="e">
        <f t="shared" ca="1" si="192"/>
        <v>#N/A</v>
      </c>
      <c r="AH912" s="91" t="e">
        <f t="shared" ref="AH912:AH975" ca="1" si="193">IF(AF912="-",0,MIN(AG912,Q912))</f>
        <v>#N/A</v>
      </c>
      <c r="AI912" s="93" t="e">
        <f t="shared" ref="AI912:AI975" ca="1" si="194">+AC912-AB912</f>
        <v>#N/A</v>
      </c>
      <c r="AJ912" s="91" t="e">
        <f t="shared" ca="1" si="183"/>
        <v>#N/A</v>
      </c>
      <c r="AK912" s="91" t="e">
        <f t="shared" ca="1" si="182"/>
        <v>#N/A</v>
      </c>
    </row>
    <row r="913" spans="1:37" ht="25.5" customHeight="1" x14ac:dyDescent="0.25">
      <c r="A913" s="51">
        <f>'OSNOVNA PLAČA'!A907</f>
        <v>898</v>
      </c>
      <c r="B913" s="159" t="str">
        <f>IF(LEN('OSNOVNA PLAČA'!B907)&gt;0,'OSNOVNA PLAČA'!B907,"")</f>
        <v>A898</v>
      </c>
      <c r="C913" s="52">
        <f>IF(LEN(B913)&gt;0,'OSNOVNA PLAČA'!C907,"")</f>
        <v>0</v>
      </c>
      <c r="D913" s="54">
        <f>IF(LEN(B913)&gt;0,'OSNOVNA PLAČA'!D907,"")</f>
        <v>0</v>
      </c>
      <c r="E913" s="175">
        <f>IF(LEN(B913)&gt;0,SUM('OBRAČUNANA OSNOVNA PLAČA'!E907:J907),"")</f>
        <v>0</v>
      </c>
      <c r="F913" s="55"/>
      <c r="G913" s="55"/>
      <c r="H913" s="55"/>
      <c r="I913" s="55"/>
      <c r="J913" s="55"/>
      <c r="K913" s="176">
        <f t="shared" si="184"/>
        <v>0</v>
      </c>
      <c r="L913" s="120">
        <f t="shared" si="185"/>
        <v>0</v>
      </c>
      <c r="M913" s="120">
        <f t="shared" si="186"/>
        <v>0</v>
      </c>
      <c r="N913" s="120">
        <f t="shared" si="187"/>
        <v>0</v>
      </c>
      <c r="O913" s="120">
        <f t="shared" si="188"/>
        <v>0</v>
      </c>
      <c r="P913" s="177">
        <f t="shared" si="189"/>
        <v>0</v>
      </c>
      <c r="Q913" s="177">
        <f>IF(LEN(B913)&gt;0,2*'OSNOVNA PLAČA'!E907,"")</f>
        <v>0</v>
      </c>
      <c r="R913" s="178"/>
      <c r="AA913" s="157">
        <f>ROW()</f>
        <v>913</v>
      </c>
      <c r="AB913" s="91" t="e">
        <f t="shared" ca="1" si="180"/>
        <v>#N/A</v>
      </c>
      <c r="AC913" s="91" t="e">
        <f t="shared" ca="1" si="181"/>
        <v>#N/A</v>
      </c>
      <c r="AD913" s="92" t="e">
        <f t="shared" ca="1" si="190"/>
        <v>#N/A</v>
      </c>
      <c r="AE913" s="91" t="e">
        <f t="shared" ca="1" si="191"/>
        <v>#N/A</v>
      </c>
      <c r="AF913" s="92" t="e">
        <f t="shared" ca="1" si="192"/>
        <v>#N/A</v>
      </c>
      <c r="AG913" s="91" t="e">
        <f t="shared" ca="1" si="192"/>
        <v>#N/A</v>
      </c>
      <c r="AH913" s="91" t="e">
        <f t="shared" ca="1" si="193"/>
        <v>#N/A</v>
      </c>
      <c r="AI913" s="93" t="e">
        <f t="shared" ca="1" si="194"/>
        <v>#N/A</v>
      </c>
      <c r="AJ913" s="91" t="e">
        <f t="shared" ca="1" si="183"/>
        <v>#N/A</v>
      </c>
      <c r="AK913" s="91" t="e">
        <f t="shared" ca="1" si="182"/>
        <v>#N/A</v>
      </c>
    </row>
    <row r="914" spans="1:37" ht="25.5" customHeight="1" x14ac:dyDescent="0.25">
      <c r="A914" s="51">
        <f>'OSNOVNA PLAČA'!A908</f>
        <v>899</v>
      </c>
      <c r="B914" s="159" t="str">
        <f>IF(LEN('OSNOVNA PLAČA'!B908)&gt;0,'OSNOVNA PLAČA'!B908,"")</f>
        <v>A899</v>
      </c>
      <c r="C914" s="52">
        <f>IF(LEN(B914)&gt;0,'OSNOVNA PLAČA'!C908,"")</f>
        <v>0</v>
      </c>
      <c r="D914" s="54">
        <f>IF(LEN(B914)&gt;0,'OSNOVNA PLAČA'!D908,"")</f>
        <v>0</v>
      </c>
      <c r="E914" s="175">
        <f>IF(LEN(B914)&gt;0,SUM('OBRAČUNANA OSNOVNA PLAČA'!E908:J908),"")</f>
        <v>0</v>
      </c>
      <c r="F914" s="55"/>
      <c r="G914" s="55"/>
      <c r="H914" s="55"/>
      <c r="I914" s="55"/>
      <c r="J914" s="55"/>
      <c r="K914" s="176">
        <f t="shared" si="184"/>
        <v>0</v>
      </c>
      <c r="L914" s="120">
        <f t="shared" si="185"/>
        <v>0</v>
      </c>
      <c r="M914" s="120">
        <f t="shared" si="186"/>
        <v>0</v>
      </c>
      <c r="N914" s="120">
        <f t="shared" si="187"/>
        <v>0</v>
      </c>
      <c r="O914" s="120">
        <f t="shared" si="188"/>
        <v>0</v>
      </c>
      <c r="P914" s="177">
        <f t="shared" si="189"/>
        <v>0</v>
      </c>
      <c r="Q914" s="177">
        <f>IF(LEN(B914)&gt;0,2*'OSNOVNA PLAČA'!E908,"")</f>
        <v>0</v>
      </c>
      <c r="R914" s="178"/>
      <c r="AA914" s="157">
        <f>ROW()</f>
        <v>914</v>
      </c>
      <c r="AB914" s="91" t="e">
        <f t="shared" ca="1" si="180"/>
        <v>#N/A</v>
      </c>
      <c r="AC914" s="91" t="e">
        <f t="shared" ca="1" si="181"/>
        <v>#N/A</v>
      </c>
      <c r="AD914" s="92" t="e">
        <f t="shared" ca="1" si="190"/>
        <v>#N/A</v>
      </c>
      <c r="AE914" s="91" t="e">
        <f t="shared" ca="1" si="191"/>
        <v>#N/A</v>
      </c>
      <c r="AF914" s="92" t="e">
        <f t="shared" ca="1" si="192"/>
        <v>#N/A</v>
      </c>
      <c r="AG914" s="91" t="e">
        <f t="shared" ca="1" si="192"/>
        <v>#N/A</v>
      </c>
      <c r="AH914" s="91" t="e">
        <f t="shared" ca="1" si="193"/>
        <v>#N/A</v>
      </c>
      <c r="AI914" s="93" t="e">
        <f t="shared" ca="1" si="194"/>
        <v>#N/A</v>
      </c>
      <c r="AJ914" s="91" t="e">
        <f t="shared" ca="1" si="183"/>
        <v>#N/A</v>
      </c>
      <c r="AK914" s="91" t="e">
        <f t="shared" ca="1" si="182"/>
        <v>#N/A</v>
      </c>
    </row>
    <row r="915" spans="1:37" ht="25.5" customHeight="1" x14ac:dyDescent="0.25">
      <c r="A915" s="51">
        <f>'OSNOVNA PLAČA'!A909</f>
        <v>900</v>
      </c>
      <c r="B915" s="159" t="str">
        <f>IF(LEN('OSNOVNA PLAČA'!B909)&gt;0,'OSNOVNA PLAČA'!B909,"")</f>
        <v>A900</v>
      </c>
      <c r="C915" s="52">
        <f>IF(LEN(B915)&gt;0,'OSNOVNA PLAČA'!C909,"")</f>
        <v>0</v>
      </c>
      <c r="D915" s="54">
        <f>IF(LEN(B915)&gt;0,'OSNOVNA PLAČA'!D909,"")</f>
        <v>0</v>
      </c>
      <c r="E915" s="175">
        <f>IF(LEN(B915)&gt;0,SUM('OBRAČUNANA OSNOVNA PLAČA'!E909:J909),"")</f>
        <v>0</v>
      </c>
      <c r="F915" s="55"/>
      <c r="G915" s="55"/>
      <c r="H915" s="55"/>
      <c r="I915" s="55"/>
      <c r="J915" s="55"/>
      <c r="K915" s="176">
        <f t="shared" si="184"/>
        <v>0</v>
      </c>
      <c r="L915" s="120">
        <f t="shared" si="185"/>
        <v>0</v>
      </c>
      <c r="M915" s="120">
        <f t="shared" si="186"/>
        <v>0</v>
      </c>
      <c r="N915" s="120">
        <f t="shared" si="187"/>
        <v>0</v>
      </c>
      <c r="O915" s="120">
        <f t="shared" si="188"/>
        <v>0</v>
      </c>
      <c r="P915" s="177">
        <f t="shared" si="189"/>
        <v>0</v>
      </c>
      <c r="Q915" s="177">
        <f>IF(LEN(B915)&gt;0,2*'OSNOVNA PLAČA'!E909,"")</f>
        <v>0</v>
      </c>
      <c r="R915" s="178"/>
      <c r="AA915" s="157">
        <f>ROW()</f>
        <v>915</v>
      </c>
      <c r="AB915" s="91" t="e">
        <f t="shared" ca="1" si="180"/>
        <v>#N/A</v>
      </c>
      <c r="AC915" s="91" t="e">
        <f t="shared" ca="1" si="181"/>
        <v>#N/A</v>
      </c>
      <c r="AD915" s="92" t="e">
        <f t="shared" ca="1" si="190"/>
        <v>#N/A</v>
      </c>
      <c r="AE915" s="91" t="e">
        <f t="shared" ca="1" si="191"/>
        <v>#N/A</v>
      </c>
      <c r="AF915" s="92" t="e">
        <f t="shared" ca="1" si="192"/>
        <v>#N/A</v>
      </c>
      <c r="AG915" s="91" t="e">
        <f t="shared" ca="1" si="192"/>
        <v>#N/A</v>
      </c>
      <c r="AH915" s="91" t="e">
        <f t="shared" ca="1" si="193"/>
        <v>#N/A</v>
      </c>
      <c r="AI915" s="93" t="e">
        <f t="shared" ca="1" si="194"/>
        <v>#N/A</v>
      </c>
      <c r="AJ915" s="91" t="e">
        <f t="shared" ca="1" si="183"/>
        <v>#N/A</v>
      </c>
      <c r="AK915" s="91" t="e">
        <f t="shared" ca="1" si="182"/>
        <v>#N/A</v>
      </c>
    </row>
    <row r="916" spans="1:37" ht="25.5" customHeight="1" x14ac:dyDescent="0.25">
      <c r="A916" s="51">
        <f>'OSNOVNA PLAČA'!A910</f>
        <v>901</v>
      </c>
      <c r="B916" s="159" t="str">
        <f>IF(LEN('OSNOVNA PLAČA'!B910)&gt;0,'OSNOVNA PLAČA'!B910,"")</f>
        <v>A901</v>
      </c>
      <c r="C916" s="52">
        <f>IF(LEN(B916)&gt;0,'OSNOVNA PLAČA'!C910,"")</f>
        <v>0</v>
      </c>
      <c r="D916" s="54">
        <f>IF(LEN(B916)&gt;0,'OSNOVNA PLAČA'!D910,"")</f>
        <v>0</v>
      </c>
      <c r="E916" s="175">
        <f>IF(LEN(B916)&gt;0,SUM('OBRAČUNANA OSNOVNA PLAČA'!E910:J910),"")</f>
        <v>0</v>
      </c>
      <c r="F916" s="55"/>
      <c r="G916" s="55"/>
      <c r="H916" s="55"/>
      <c r="I916" s="55"/>
      <c r="J916" s="55"/>
      <c r="K916" s="176">
        <f t="shared" si="184"/>
        <v>0</v>
      </c>
      <c r="L916" s="120">
        <f t="shared" si="185"/>
        <v>0</v>
      </c>
      <c r="M916" s="120">
        <f t="shared" si="186"/>
        <v>0</v>
      </c>
      <c r="N916" s="120">
        <f t="shared" si="187"/>
        <v>0</v>
      </c>
      <c r="O916" s="120">
        <f t="shared" si="188"/>
        <v>0</v>
      </c>
      <c r="P916" s="177">
        <f t="shared" si="189"/>
        <v>0</v>
      </c>
      <c r="Q916" s="177">
        <f>IF(LEN(B916)&gt;0,2*'OSNOVNA PLAČA'!E910,"")</f>
        <v>0</v>
      </c>
      <c r="R916" s="178"/>
      <c r="AA916" s="157">
        <f>ROW()</f>
        <v>916</v>
      </c>
      <c r="AB916" s="91" t="e">
        <f t="shared" ca="1" si="180"/>
        <v>#N/A</v>
      </c>
      <c r="AC916" s="91" t="e">
        <f t="shared" ca="1" si="181"/>
        <v>#N/A</v>
      </c>
      <c r="AD916" s="92" t="e">
        <f t="shared" ca="1" si="190"/>
        <v>#N/A</v>
      </c>
      <c r="AE916" s="91" t="e">
        <f t="shared" ca="1" si="191"/>
        <v>#N/A</v>
      </c>
      <c r="AF916" s="92" t="e">
        <f t="shared" ca="1" si="192"/>
        <v>#N/A</v>
      </c>
      <c r="AG916" s="91" t="e">
        <f t="shared" ca="1" si="192"/>
        <v>#N/A</v>
      </c>
      <c r="AH916" s="91" t="e">
        <f t="shared" ca="1" si="193"/>
        <v>#N/A</v>
      </c>
      <c r="AI916" s="93" t="e">
        <f t="shared" ca="1" si="194"/>
        <v>#N/A</v>
      </c>
      <c r="AJ916" s="91" t="e">
        <f t="shared" ca="1" si="183"/>
        <v>#N/A</v>
      </c>
      <c r="AK916" s="91" t="e">
        <f t="shared" ca="1" si="182"/>
        <v>#N/A</v>
      </c>
    </row>
    <row r="917" spans="1:37" ht="25.5" customHeight="1" x14ac:dyDescent="0.25">
      <c r="A917" s="51">
        <f>'OSNOVNA PLAČA'!A911</f>
        <v>902</v>
      </c>
      <c r="B917" s="159" t="str">
        <f>IF(LEN('OSNOVNA PLAČA'!B911)&gt;0,'OSNOVNA PLAČA'!B911,"")</f>
        <v>A902</v>
      </c>
      <c r="C917" s="52">
        <f>IF(LEN(B917)&gt;0,'OSNOVNA PLAČA'!C911,"")</f>
        <v>0</v>
      </c>
      <c r="D917" s="54">
        <f>IF(LEN(B917)&gt;0,'OSNOVNA PLAČA'!D911,"")</f>
        <v>0</v>
      </c>
      <c r="E917" s="175">
        <f>IF(LEN(B917)&gt;0,SUM('OBRAČUNANA OSNOVNA PLAČA'!E911:J911),"")</f>
        <v>0</v>
      </c>
      <c r="F917" s="55"/>
      <c r="G917" s="55"/>
      <c r="H917" s="55"/>
      <c r="I917" s="55"/>
      <c r="J917" s="55"/>
      <c r="K917" s="176">
        <f t="shared" si="184"/>
        <v>0</v>
      </c>
      <c r="L917" s="120">
        <f t="shared" si="185"/>
        <v>0</v>
      </c>
      <c r="M917" s="120">
        <f t="shared" si="186"/>
        <v>0</v>
      </c>
      <c r="N917" s="120">
        <f t="shared" si="187"/>
        <v>0</v>
      </c>
      <c r="O917" s="120">
        <f t="shared" si="188"/>
        <v>0</v>
      </c>
      <c r="P917" s="177">
        <f t="shared" si="189"/>
        <v>0</v>
      </c>
      <c r="Q917" s="177">
        <f>IF(LEN(B917)&gt;0,2*'OSNOVNA PLAČA'!E911,"")</f>
        <v>0</v>
      </c>
      <c r="R917" s="178"/>
      <c r="AA917" s="157">
        <f>ROW()</f>
        <v>917</v>
      </c>
      <c r="AB917" s="91" t="e">
        <f t="shared" ca="1" si="180"/>
        <v>#N/A</v>
      </c>
      <c r="AC917" s="91" t="e">
        <f t="shared" ca="1" si="181"/>
        <v>#N/A</v>
      </c>
      <c r="AD917" s="92" t="e">
        <f t="shared" ca="1" si="190"/>
        <v>#N/A</v>
      </c>
      <c r="AE917" s="91" t="e">
        <f t="shared" ca="1" si="191"/>
        <v>#N/A</v>
      </c>
      <c r="AF917" s="92" t="e">
        <f t="shared" ca="1" si="192"/>
        <v>#N/A</v>
      </c>
      <c r="AG917" s="91" t="e">
        <f t="shared" ca="1" si="192"/>
        <v>#N/A</v>
      </c>
      <c r="AH917" s="91" t="e">
        <f t="shared" ca="1" si="193"/>
        <v>#N/A</v>
      </c>
      <c r="AI917" s="93" t="e">
        <f t="shared" ca="1" si="194"/>
        <v>#N/A</v>
      </c>
      <c r="AJ917" s="91" t="e">
        <f t="shared" ca="1" si="183"/>
        <v>#N/A</v>
      </c>
      <c r="AK917" s="91" t="e">
        <f t="shared" ca="1" si="182"/>
        <v>#N/A</v>
      </c>
    </row>
    <row r="918" spans="1:37" ht="25.5" customHeight="1" x14ac:dyDescent="0.25">
      <c r="A918" s="51">
        <f>'OSNOVNA PLAČA'!A912</f>
        <v>903</v>
      </c>
      <c r="B918" s="159" t="str">
        <f>IF(LEN('OSNOVNA PLAČA'!B912)&gt;0,'OSNOVNA PLAČA'!B912,"")</f>
        <v>A903</v>
      </c>
      <c r="C918" s="52">
        <f>IF(LEN(B918)&gt;0,'OSNOVNA PLAČA'!C912,"")</f>
        <v>0</v>
      </c>
      <c r="D918" s="54">
        <f>IF(LEN(B918)&gt;0,'OSNOVNA PLAČA'!D912,"")</f>
        <v>0</v>
      </c>
      <c r="E918" s="175">
        <f>IF(LEN(B918)&gt;0,SUM('OBRAČUNANA OSNOVNA PLAČA'!E912:J912),"")</f>
        <v>0</v>
      </c>
      <c r="F918" s="55"/>
      <c r="G918" s="55"/>
      <c r="H918" s="55"/>
      <c r="I918" s="55"/>
      <c r="J918" s="55"/>
      <c r="K918" s="176">
        <f t="shared" si="184"/>
        <v>0</v>
      </c>
      <c r="L918" s="120">
        <f t="shared" si="185"/>
        <v>0</v>
      </c>
      <c r="M918" s="120">
        <f t="shared" si="186"/>
        <v>0</v>
      </c>
      <c r="N918" s="120">
        <f t="shared" si="187"/>
        <v>0</v>
      </c>
      <c r="O918" s="120">
        <f t="shared" si="188"/>
        <v>0</v>
      </c>
      <c r="P918" s="177">
        <f t="shared" si="189"/>
        <v>0</v>
      </c>
      <c r="Q918" s="177">
        <f>IF(LEN(B918)&gt;0,2*'OSNOVNA PLAČA'!E912,"")</f>
        <v>0</v>
      </c>
      <c r="R918" s="178"/>
      <c r="AA918" s="157">
        <f>ROW()</f>
        <v>918</v>
      </c>
      <c r="AB918" s="91" t="e">
        <f t="shared" ca="1" si="180"/>
        <v>#N/A</v>
      </c>
      <c r="AC918" s="91" t="e">
        <f t="shared" ca="1" si="181"/>
        <v>#N/A</v>
      </c>
      <c r="AD918" s="92" t="e">
        <f t="shared" ca="1" si="190"/>
        <v>#N/A</v>
      </c>
      <c r="AE918" s="91" t="e">
        <f t="shared" ca="1" si="191"/>
        <v>#N/A</v>
      </c>
      <c r="AF918" s="92" t="e">
        <f t="shared" ca="1" si="192"/>
        <v>#N/A</v>
      </c>
      <c r="AG918" s="91" t="e">
        <f t="shared" ca="1" si="192"/>
        <v>#N/A</v>
      </c>
      <c r="AH918" s="91" t="e">
        <f t="shared" ca="1" si="193"/>
        <v>#N/A</v>
      </c>
      <c r="AI918" s="93" t="e">
        <f t="shared" ca="1" si="194"/>
        <v>#N/A</v>
      </c>
      <c r="AJ918" s="91" t="e">
        <f t="shared" ca="1" si="183"/>
        <v>#N/A</v>
      </c>
      <c r="AK918" s="91" t="e">
        <f t="shared" ca="1" si="182"/>
        <v>#N/A</v>
      </c>
    </row>
    <row r="919" spans="1:37" ht="25.5" customHeight="1" x14ac:dyDescent="0.25">
      <c r="A919" s="51">
        <f>'OSNOVNA PLAČA'!A913</f>
        <v>904</v>
      </c>
      <c r="B919" s="159" t="str">
        <f>IF(LEN('OSNOVNA PLAČA'!B913)&gt;0,'OSNOVNA PLAČA'!B913,"")</f>
        <v>A904</v>
      </c>
      <c r="C919" s="52">
        <f>IF(LEN(B919)&gt;0,'OSNOVNA PLAČA'!C913,"")</f>
        <v>0</v>
      </c>
      <c r="D919" s="54">
        <f>IF(LEN(B919)&gt;0,'OSNOVNA PLAČA'!D913,"")</f>
        <v>0</v>
      </c>
      <c r="E919" s="175">
        <f>IF(LEN(B919)&gt;0,SUM('OBRAČUNANA OSNOVNA PLAČA'!E913:J913),"")</f>
        <v>0</v>
      </c>
      <c r="F919" s="55"/>
      <c r="G919" s="55"/>
      <c r="H919" s="55"/>
      <c r="I919" s="55"/>
      <c r="J919" s="55"/>
      <c r="K919" s="176">
        <f t="shared" si="184"/>
        <v>0</v>
      </c>
      <c r="L919" s="120">
        <f t="shared" si="185"/>
        <v>0</v>
      </c>
      <c r="M919" s="120">
        <f t="shared" si="186"/>
        <v>0</v>
      </c>
      <c r="N919" s="120">
        <f t="shared" si="187"/>
        <v>0</v>
      </c>
      <c r="O919" s="120">
        <f t="shared" si="188"/>
        <v>0</v>
      </c>
      <c r="P919" s="177">
        <f t="shared" si="189"/>
        <v>0</v>
      </c>
      <c r="Q919" s="177">
        <f>IF(LEN(B919)&gt;0,2*'OSNOVNA PLAČA'!E913,"")</f>
        <v>0</v>
      </c>
      <c r="R919" s="178"/>
      <c r="AA919" s="157">
        <f>ROW()</f>
        <v>919</v>
      </c>
      <c r="AB919" s="91" t="e">
        <f t="shared" ca="1" si="180"/>
        <v>#N/A</v>
      </c>
      <c r="AC919" s="91" t="e">
        <f t="shared" ca="1" si="181"/>
        <v>#N/A</v>
      </c>
      <c r="AD919" s="92" t="e">
        <f t="shared" ca="1" si="190"/>
        <v>#N/A</v>
      </c>
      <c r="AE919" s="91" t="e">
        <f t="shared" ca="1" si="191"/>
        <v>#N/A</v>
      </c>
      <c r="AF919" s="92" t="e">
        <f t="shared" ca="1" si="192"/>
        <v>#N/A</v>
      </c>
      <c r="AG919" s="91" t="e">
        <f t="shared" ca="1" si="192"/>
        <v>#N/A</v>
      </c>
      <c r="AH919" s="91" t="e">
        <f t="shared" ca="1" si="193"/>
        <v>#N/A</v>
      </c>
      <c r="AI919" s="93" t="e">
        <f t="shared" ca="1" si="194"/>
        <v>#N/A</v>
      </c>
      <c r="AJ919" s="91" t="e">
        <f t="shared" ca="1" si="183"/>
        <v>#N/A</v>
      </c>
      <c r="AK919" s="91" t="e">
        <f t="shared" ca="1" si="182"/>
        <v>#N/A</v>
      </c>
    </row>
    <row r="920" spans="1:37" ht="25.5" customHeight="1" x14ac:dyDescent="0.25">
      <c r="A920" s="51">
        <f>'OSNOVNA PLAČA'!A914</f>
        <v>905</v>
      </c>
      <c r="B920" s="159" t="str">
        <f>IF(LEN('OSNOVNA PLAČA'!B914)&gt;0,'OSNOVNA PLAČA'!B914,"")</f>
        <v>A905</v>
      </c>
      <c r="C920" s="52">
        <f>IF(LEN(B920)&gt;0,'OSNOVNA PLAČA'!C914,"")</f>
        <v>0</v>
      </c>
      <c r="D920" s="54">
        <f>IF(LEN(B920)&gt;0,'OSNOVNA PLAČA'!D914,"")</f>
        <v>0</v>
      </c>
      <c r="E920" s="175">
        <f>IF(LEN(B920)&gt;0,SUM('OBRAČUNANA OSNOVNA PLAČA'!E914:J914),"")</f>
        <v>0</v>
      </c>
      <c r="F920" s="55"/>
      <c r="G920" s="55"/>
      <c r="H920" s="55"/>
      <c r="I920" s="55"/>
      <c r="J920" s="55"/>
      <c r="K920" s="176">
        <f t="shared" si="184"/>
        <v>0</v>
      </c>
      <c r="L920" s="120">
        <f t="shared" si="185"/>
        <v>0</v>
      </c>
      <c r="M920" s="120">
        <f t="shared" si="186"/>
        <v>0</v>
      </c>
      <c r="N920" s="120">
        <f t="shared" si="187"/>
        <v>0</v>
      </c>
      <c r="O920" s="120">
        <f t="shared" si="188"/>
        <v>0</v>
      </c>
      <c r="P920" s="177">
        <f t="shared" si="189"/>
        <v>0</v>
      </c>
      <c r="Q920" s="177">
        <f>IF(LEN(B920)&gt;0,2*'OSNOVNA PLAČA'!E914,"")</f>
        <v>0</v>
      </c>
      <c r="R920" s="178"/>
      <c r="AA920" s="157">
        <f>ROW()</f>
        <v>920</v>
      </c>
      <c r="AB920" s="91" t="e">
        <f t="shared" ca="1" si="180"/>
        <v>#N/A</v>
      </c>
      <c r="AC920" s="91" t="e">
        <f t="shared" ca="1" si="181"/>
        <v>#N/A</v>
      </c>
      <c r="AD920" s="92" t="e">
        <f t="shared" ca="1" si="190"/>
        <v>#N/A</v>
      </c>
      <c r="AE920" s="91" t="e">
        <f t="shared" ca="1" si="191"/>
        <v>#N/A</v>
      </c>
      <c r="AF920" s="92" t="e">
        <f t="shared" ca="1" si="192"/>
        <v>#N/A</v>
      </c>
      <c r="AG920" s="91" t="e">
        <f t="shared" ca="1" si="192"/>
        <v>#N/A</v>
      </c>
      <c r="AH920" s="91" t="e">
        <f t="shared" ca="1" si="193"/>
        <v>#N/A</v>
      </c>
      <c r="AI920" s="93" t="e">
        <f t="shared" ca="1" si="194"/>
        <v>#N/A</v>
      </c>
      <c r="AJ920" s="91" t="e">
        <f t="shared" ca="1" si="183"/>
        <v>#N/A</v>
      </c>
      <c r="AK920" s="91" t="e">
        <f t="shared" ca="1" si="182"/>
        <v>#N/A</v>
      </c>
    </row>
    <row r="921" spans="1:37" ht="25.5" customHeight="1" x14ac:dyDescent="0.25">
      <c r="A921" s="51">
        <f>'OSNOVNA PLAČA'!A915</f>
        <v>906</v>
      </c>
      <c r="B921" s="159" t="str">
        <f>IF(LEN('OSNOVNA PLAČA'!B915)&gt;0,'OSNOVNA PLAČA'!B915,"")</f>
        <v>A906</v>
      </c>
      <c r="C921" s="52">
        <f>IF(LEN(B921)&gt;0,'OSNOVNA PLAČA'!C915,"")</f>
        <v>0</v>
      </c>
      <c r="D921" s="54">
        <f>IF(LEN(B921)&gt;0,'OSNOVNA PLAČA'!D915,"")</f>
        <v>0</v>
      </c>
      <c r="E921" s="175">
        <f>IF(LEN(B921)&gt;0,SUM('OBRAČUNANA OSNOVNA PLAČA'!E915:J915),"")</f>
        <v>0</v>
      </c>
      <c r="F921" s="55"/>
      <c r="G921" s="55"/>
      <c r="H921" s="55"/>
      <c r="I921" s="55"/>
      <c r="J921" s="55"/>
      <c r="K921" s="176">
        <f t="shared" si="184"/>
        <v>0</v>
      </c>
      <c r="L921" s="120">
        <f t="shared" si="185"/>
        <v>0</v>
      </c>
      <c r="M921" s="120">
        <f t="shared" si="186"/>
        <v>0</v>
      </c>
      <c r="N921" s="120">
        <f t="shared" si="187"/>
        <v>0</v>
      </c>
      <c r="O921" s="120">
        <f t="shared" si="188"/>
        <v>0</v>
      </c>
      <c r="P921" s="177">
        <f t="shared" si="189"/>
        <v>0</v>
      </c>
      <c r="Q921" s="177">
        <f>IF(LEN(B921)&gt;0,2*'OSNOVNA PLAČA'!E915,"")</f>
        <v>0</v>
      </c>
      <c r="R921" s="178"/>
      <c r="AA921" s="157">
        <f>ROW()</f>
        <v>921</v>
      </c>
      <c r="AB921" s="91" t="e">
        <f t="shared" ca="1" si="180"/>
        <v>#N/A</v>
      </c>
      <c r="AC921" s="91" t="e">
        <f t="shared" ca="1" si="181"/>
        <v>#N/A</v>
      </c>
      <c r="AD921" s="92" t="e">
        <f t="shared" ca="1" si="190"/>
        <v>#N/A</v>
      </c>
      <c r="AE921" s="91" t="e">
        <f t="shared" ca="1" si="191"/>
        <v>#N/A</v>
      </c>
      <c r="AF921" s="92" t="e">
        <f t="shared" ca="1" si="192"/>
        <v>#N/A</v>
      </c>
      <c r="AG921" s="91" t="e">
        <f t="shared" ca="1" si="192"/>
        <v>#N/A</v>
      </c>
      <c r="AH921" s="91" t="e">
        <f t="shared" ca="1" si="193"/>
        <v>#N/A</v>
      </c>
      <c r="AI921" s="93" t="e">
        <f t="shared" ca="1" si="194"/>
        <v>#N/A</v>
      </c>
      <c r="AJ921" s="91" t="e">
        <f t="shared" ca="1" si="183"/>
        <v>#N/A</v>
      </c>
      <c r="AK921" s="91" t="e">
        <f t="shared" ca="1" si="182"/>
        <v>#N/A</v>
      </c>
    </row>
    <row r="922" spans="1:37" ht="25.5" customHeight="1" x14ac:dyDescent="0.25">
      <c r="A922" s="51">
        <f>'OSNOVNA PLAČA'!A916</f>
        <v>907</v>
      </c>
      <c r="B922" s="159" t="str">
        <f>IF(LEN('OSNOVNA PLAČA'!B916)&gt;0,'OSNOVNA PLAČA'!B916,"")</f>
        <v>A907</v>
      </c>
      <c r="C922" s="52">
        <f>IF(LEN(B922)&gt;0,'OSNOVNA PLAČA'!C916,"")</f>
        <v>0</v>
      </c>
      <c r="D922" s="54">
        <f>IF(LEN(B922)&gt;0,'OSNOVNA PLAČA'!D916,"")</f>
        <v>0</v>
      </c>
      <c r="E922" s="175">
        <f>IF(LEN(B922)&gt;0,SUM('OBRAČUNANA OSNOVNA PLAČA'!E916:J916),"")</f>
        <v>0</v>
      </c>
      <c r="F922" s="55"/>
      <c r="G922" s="55"/>
      <c r="H922" s="55"/>
      <c r="I922" s="55"/>
      <c r="J922" s="55"/>
      <c r="K922" s="176">
        <f t="shared" si="184"/>
        <v>0</v>
      </c>
      <c r="L922" s="120">
        <f t="shared" si="185"/>
        <v>0</v>
      </c>
      <c r="M922" s="120">
        <f t="shared" si="186"/>
        <v>0</v>
      </c>
      <c r="N922" s="120">
        <f t="shared" si="187"/>
        <v>0</v>
      </c>
      <c r="O922" s="120">
        <f t="shared" si="188"/>
        <v>0</v>
      </c>
      <c r="P922" s="177">
        <f t="shared" si="189"/>
        <v>0</v>
      </c>
      <c r="Q922" s="177">
        <f>IF(LEN(B922)&gt;0,2*'OSNOVNA PLAČA'!E916,"")</f>
        <v>0</v>
      </c>
      <c r="R922" s="178"/>
      <c r="AA922" s="157">
        <f>ROW()</f>
        <v>922</v>
      </c>
      <c r="AB922" s="91" t="e">
        <f t="shared" ca="1" si="180"/>
        <v>#N/A</v>
      </c>
      <c r="AC922" s="91" t="e">
        <f t="shared" ca="1" si="181"/>
        <v>#N/A</v>
      </c>
      <c r="AD922" s="92" t="e">
        <f t="shared" ca="1" si="190"/>
        <v>#N/A</v>
      </c>
      <c r="AE922" s="91" t="e">
        <f t="shared" ca="1" si="191"/>
        <v>#N/A</v>
      </c>
      <c r="AF922" s="92" t="e">
        <f t="shared" ca="1" si="192"/>
        <v>#N/A</v>
      </c>
      <c r="AG922" s="91" t="e">
        <f t="shared" ca="1" si="192"/>
        <v>#N/A</v>
      </c>
      <c r="AH922" s="91" t="e">
        <f t="shared" ca="1" si="193"/>
        <v>#N/A</v>
      </c>
      <c r="AI922" s="93" t="e">
        <f t="shared" ca="1" si="194"/>
        <v>#N/A</v>
      </c>
      <c r="AJ922" s="91" t="e">
        <f t="shared" ca="1" si="183"/>
        <v>#N/A</v>
      </c>
      <c r="AK922" s="91" t="e">
        <f t="shared" ca="1" si="182"/>
        <v>#N/A</v>
      </c>
    </row>
    <row r="923" spans="1:37" ht="25.5" customHeight="1" x14ac:dyDescent="0.25">
      <c r="A923" s="51">
        <f>'OSNOVNA PLAČA'!A917</f>
        <v>908</v>
      </c>
      <c r="B923" s="159" t="str">
        <f>IF(LEN('OSNOVNA PLAČA'!B917)&gt;0,'OSNOVNA PLAČA'!B917,"")</f>
        <v>A908</v>
      </c>
      <c r="C923" s="52">
        <f>IF(LEN(B923)&gt;0,'OSNOVNA PLAČA'!C917,"")</f>
        <v>0</v>
      </c>
      <c r="D923" s="54">
        <f>IF(LEN(B923)&gt;0,'OSNOVNA PLAČA'!D917,"")</f>
        <v>0</v>
      </c>
      <c r="E923" s="175">
        <f>IF(LEN(B923)&gt;0,SUM('OBRAČUNANA OSNOVNA PLAČA'!E917:J917),"")</f>
        <v>0</v>
      </c>
      <c r="F923" s="55"/>
      <c r="G923" s="55"/>
      <c r="H923" s="55"/>
      <c r="I923" s="55"/>
      <c r="J923" s="55"/>
      <c r="K923" s="176">
        <f t="shared" si="184"/>
        <v>0</v>
      </c>
      <c r="L923" s="120">
        <f t="shared" si="185"/>
        <v>0</v>
      </c>
      <c r="M923" s="120">
        <f t="shared" si="186"/>
        <v>0</v>
      </c>
      <c r="N923" s="120">
        <f t="shared" si="187"/>
        <v>0</v>
      </c>
      <c r="O923" s="120">
        <f t="shared" si="188"/>
        <v>0</v>
      </c>
      <c r="P923" s="177">
        <f t="shared" si="189"/>
        <v>0</v>
      </c>
      <c r="Q923" s="177">
        <f>IF(LEN(B923)&gt;0,2*'OSNOVNA PLAČA'!E917,"")</f>
        <v>0</v>
      </c>
      <c r="R923" s="178"/>
      <c r="AA923" s="157">
        <f>ROW()</f>
        <v>923</v>
      </c>
      <c r="AB923" s="91" t="e">
        <f t="shared" ca="1" si="180"/>
        <v>#N/A</v>
      </c>
      <c r="AC923" s="91" t="e">
        <f t="shared" ca="1" si="181"/>
        <v>#N/A</v>
      </c>
      <c r="AD923" s="92" t="e">
        <f t="shared" ca="1" si="190"/>
        <v>#N/A</v>
      </c>
      <c r="AE923" s="91" t="e">
        <f t="shared" ca="1" si="191"/>
        <v>#N/A</v>
      </c>
      <c r="AF923" s="92" t="e">
        <f t="shared" ca="1" si="192"/>
        <v>#N/A</v>
      </c>
      <c r="AG923" s="91" t="e">
        <f t="shared" ca="1" si="192"/>
        <v>#N/A</v>
      </c>
      <c r="AH923" s="91" t="e">
        <f t="shared" ca="1" si="193"/>
        <v>#N/A</v>
      </c>
      <c r="AI923" s="93" t="e">
        <f t="shared" ca="1" si="194"/>
        <v>#N/A</v>
      </c>
      <c r="AJ923" s="91" t="e">
        <f t="shared" ca="1" si="183"/>
        <v>#N/A</v>
      </c>
      <c r="AK923" s="91" t="e">
        <f t="shared" ca="1" si="182"/>
        <v>#N/A</v>
      </c>
    </row>
    <row r="924" spans="1:37" ht="25.5" customHeight="1" x14ac:dyDescent="0.25">
      <c r="A924" s="51">
        <f>'OSNOVNA PLAČA'!A918</f>
        <v>909</v>
      </c>
      <c r="B924" s="159" t="str">
        <f>IF(LEN('OSNOVNA PLAČA'!B918)&gt;0,'OSNOVNA PLAČA'!B918,"")</f>
        <v>A909</v>
      </c>
      <c r="C924" s="52">
        <f>IF(LEN(B924)&gt;0,'OSNOVNA PLAČA'!C918,"")</f>
        <v>0</v>
      </c>
      <c r="D924" s="54">
        <f>IF(LEN(B924)&gt;0,'OSNOVNA PLAČA'!D918,"")</f>
        <v>0</v>
      </c>
      <c r="E924" s="175">
        <f>IF(LEN(B924)&gt;0,SUM('OBRAČUNANA OSNOVNA PLAČA'!E918:J918),"")</f>
        <v>0</v>
      </c>
      <c r="F924" s="55"/>
      <c r="G924" s="55"/>
      <c r="H924" s="55"/>
      <c r="I924" s="55"/>
      <c r="J924" s="55"/>
      <c r="K924" s="176">
        <f t="shared" si="184"/>
        <v>0</v>
      </c>
      <c r="L924" s="120">
        <f t="shared" si="185"/>
        <v>0</v>
      </c>
      <c r="M924" s="120">
        <f t="shared" si="186"/>
        <v>0</v>
      </c>
      <c r="N924" s="120">
        <f t="shared" si="187"/>
        <v>0</v>
      </c>
      <c r="O924" s="120">
        <f t="shared" si="188"/>
        <v>0</v>
      </c>
      <c r="P924" s="177">
        <f t="shared" si="189"/>
        <v>0</v>
      </c>
      <c r="Q924" s="177">
        <f>IF(LEN(B924)&gt;0,2*'OSNOVNA PLAČA'!E918,"")</f>
        <v>0</v>
      </c>
      <c r="R924" s="178"/>
      <c r="AA924" s="157">
        <f>ROW()</f>
        <v>924</v>
      </c>
      <c r="AB924" s="91" t="e">
        <f t="shared" ca="1" si="180"/>
        <v>#N/A</v>
      </c>
      <c r="AC924" s="91" t="e">
        <f t="shared" ca="1" si="181"/>
        <v>#N/A</v>
      </c>
      <c r="AD924" s="92" t="e">
        <f t="shared" ca="1" si="190"/>
        <v>#N/A</v>
      </c>
      <c r="AE924" s="91" t="e">
        <f t="shared" ca="1" si="191"/>
        <v>#N/A</v>
      </c>
      <c r="AF924" s="92" t="e">
        <f t="shared" ca="1" si="192"/>
        <v>#N/A</v>
      </c>
      <c r="AG924" s="91" t="e">
        <f t="shared" ca="1" si="192"/>
        <v>#N/A</v>
      </c>
      <c r="AH924" s="91" t="e">
        <f t="shared" ca="1" si="193"/>
        <v>#N/A</v>
      </c>
      <c r="AI924" s="93" t="e">
        <f t="shared" ca="1" si="194"/>
        <v>#N/A</v>
      </c>
      <c r="AJ924" s="91" t="e">
        <f t="shared" ca="1" si="183"/>
        <v>#N/A</v>
      </c>
      <c r="AK924" s="91" t="e">
        <f t="shared" ca="1" si="182"/>
        <v>#N/A</v>
      </c>
    </row>
    <row r="925" spans="1:37" ht="25.5" customHeight="1" x14ac:dyDescent="0.25">
      <c r="A925" s="51">
        <f>'OSNOVNA PLAČA'!A919</f>
        <v>910</v>
      </c>
      <c r="B925" s="159" t="str">
        <f>IF(LEN('OSNOVNA PLAČA'!B919)&gt;0,'OSNOVNA PLAČA'!B919,"")</f>
        <v>A910</v>
      </c>
      <c r="C925" s="52">
        <f>IF(LEN(B925)&gt;0,'OSNOVNA PLAČA'!C919,"")</f>
        <v>0</v>
      </c>
      <c r="D925" s="54">
        <f>IF(LEN(B925)&gt;0,'OSNOVNA PLAČA'!D919,"")</f>
        <v>0</v>
      </c>
      <c r="E925" s="175">
        <f>IF(LEN(B925)&gt;0,SUM('OBRAČUNANA OSNOVNA PLAČA'!E919:J919),"")</f>
        <v>0</v>
      </c>
      <c r="F925" s="55"/>
      <c r="G925" s="55"/>
      <c r="H925" s="55"/>
      <c r="I925" s="55"/>
      <c r="J925" s="55"/>
      <c r="K925" s="176">
        <f t="shared" si="184"/>
        <v>0</v>
      </c>
      <c r="L925" s="120">
        <f t="shared" si="185"/>
        <v>0</v>
      </c>
      <c r="M925" s="120">
        <f t="shared" si="186"/>
        <v>0</v>
      </c>
      <c r="N925" s="120">
        <f t="shared" si="187"/>
        <v>0</v>
      </c>
      <c r="O925" s="120">
        <f t="shared" si="188"/>
        <v>0</v>
      </c>
      <c r="P925" s="177">
        <f t="shared" si="189"/>
        <v>0</v>
      </c>
      <c r="Q925" s="177">
        <f>IF(LEN(B925)&gt;0,2*'OSNOVNA PLAČA'!E919,"")</f>
        <v>0</v>
      </c>
      <c r="R925" s="178"/>
      <c r="AA925" s="157">
        <f>ROW()</f>
        <v>925</v>
      </c>
      <c r="AB925" s="91" t="e">
        <f t="shared" ca="1" si="180"/>
        <v>#N/A</v>
      </c>
      <c r="AC925" s="91" t="e">
        <f t="shared" ca="1" si="181"/>
        <v>#N/A</v>
      </c>
      <c r="AD925" s="92" t="e">
        <f t="shared" ca="1" si="190"/>
        <v>#N/A</v>
      </c>
      <c r="AE925" s="91" t="e">
        <f t="shared" ca="1" si="191"/>
        <v>#N/A</v>
      </c>
      <c r="AF925" s="92" t="e">
        <f t="shared" ca="1" si="192"/>
        <v>#N/A</v>
      </c>
      <c r="AG925" s="91" t="e">
        <f t="shared" ca="1" si="192"/>
        <v>#N/A</v>
      </c>
      <c r="AH925" s="91" t="e">
        <f t="shared" ca="1" si="193"/>
        <v>#N/A</v>
      </c>
      <c r="AI925" s="93" t="e">
        <f t="shared" ca="1" si="194"/>
        <v>#N/A</v>
      </c>
      <c r="AJ925" s="91" t="e">
        <f t="shared" ca="1" si="183"/>
        <v>#N/A</v>
      </c>
      <c r="AK925" s="91" t="e">
        <f t="shared" ca="1" si="182"/>
        <v>#N/A</v>
      </c>
    </row>
    <row r="926" spans="1:37" ht="25.5" customHeight="1" x14ac:dyDescent="0.25">
      <c r="A926" s="51">
        <f>'OSNOVNA PLAČA'!A920</f>
        <v>911</v>
      </c>
      <c r="B926" s="159" t="str">
        <f>IF(LEN('OSNOVNA PLAČA'!B920)&gt;0,'OSNOVNA PLAČA'!B920,"")</f>
        <v>A911</v>
      </c>
      <c r="C926" s="52">
        <f>IF(LEN(B926)&gt;0,'OSNOVNA PLAČA'!C920,"")</f>
        <v>0</v>
      </c>
      <c r="D926" s="54">
        <f>IF(LEN(B926)&gt;0,'OSNOVNA PLAČA'!D920,"")</f>
        <v>0</v>
      </c>
      <c r="E926" s="175">
        <f>IF(LEN(B926)&gt;0,SUM('OBRAČUNANA OSNOVNA PLAČA'!E920:J920),"")</f>
        <v>0</v>
      </c>
      <c r="F926" s="55"/>
      <c r="G926" s="55"/>
      <c r="H926" s="55"/>
      <c r="I926" s="55"/>
      <c r="J926" s="55"/>
      <c r="K926" s="176">
        <f t="shared" si="184"/>
        <v>0</v>
      </c>
      <c r="L926" s="120">
        <f t="shared" si="185"/>
        <v>0</v>
      </c>
      <c r="M926" s="120">
        <f t="shared" si="186"/>
        <v>0</v>
      </c>
      <c r="N926" s="120">
        <f t="shared" si="187"/>
        <v>0</v>
      </c>
      <c r="O926" s="120">
        <f t="shared" si="188"/>
        <v>0</v>
      </c>
      <c r="P926" s="177">
        <f t="shared" si="189"/>
        <v>0</v>
      </c>
      <c r="Q926" s="177">
        <f>IF(LEN(B926)&gt;0,2*'OSNOVNA PLAČA'!E920,"")</f>
        <v>0</v>
      </c>
      <c r="R926" s="178"/>
      <c r="AA926" s="157">
        <f>ROW()</f>
        <v>926</v>
      </c>
      <c r="AB926" s="91" t="e">
        <f t="shared" ca="1" si="180"/>
        <v>#N/A</v>
      </c>
      <c r="AC926" s="91" t="e">
        <f t="shared" ca="1" si="181"/>
        <v>#N/A</v>
      </c>
      <c r="AD926" s="92" t="e">
        <f t="shared" ca="1" si="190"/>
        <v>#N/A</v>
      </c>
      <c r="AE926" s="91" t="e">
        <f t="shared" ca="1" si="191"/>
        <v>#N/A</v>
      </c>
      <c r="AF926" s="92" t="e">
        <f t="shared" ca="1" si="192"/>
        <v>#N/A</v>
      </c>
      <c r="AG926" s="91" t="e">
        <f t="shared" ca="1" si="192"/>
        <v>#N/A</v>
      </c>
      <c r="AH926" s="91" t="e">
        <f t="shared" ca="1" si="193"/>
        <v>#N/A</v>
      </c>
      <c r="AI926" s="93" t="e">
        <f t="shared" ca="1" si="194"/>
        <v>#N/A</v>
      </c>
      <c r="AJ926" s="91" t="e">
        <f t="shared" ca="1" si="183"/>
        <v>#N/A</v>
      </c>
      <c r="AK926" s="91" t="e">
        <f t="shared" ca="1" si="182"/>
        <v>#N/A</v>
      </c>
    </row>
    <row r="927" spans="1:37" ht="25.5" customHeight="1" x14ac:dyDescent="0.25">
      <c r="A927" s="51">
        <f>'OSNOVNA PLAČA'!A921</f>
        <v>912</v>
      </c>
      <c r="B927" s="159" t="str">
        <f>IF(LEN('OSNOVNA PLAČA'!B921)&gt;0,'OSNOVNA PLAČA'!B921,"")</f>
        <v>A912</v>
      </c>
      <c r="C927" s="52">
        <f>IF(LEN(B927)&gt;0,'OSNOVNA PLAČA'!C921,"")</f>
        <v>0</v>
      </c>
      <c r="D927" s="54">
        <f>IF(LEN(B927)&gt;0,'OSNOVNA PLAČA'!D921,"")</f>
        <v>0</v>
      </c>
      <c r="E927" s="175">
        <f>IF(LEN(B927)&gt;0,SUM('OBRAČUNANA OSNOVNA PLAČA'!E921:J921),"")</f>
        <v>0</v>
      </c>
      <c r="F927" s="55"/>
      <c r="G927" s="55"/>
      <c r="H927" s="55"/>
      <c r="I927" s="55"/>
      <c r="J927" s="55"/>
      <c r="K927" s="176">
        <f t="shared" si="184"/>
        <v>0</v>
      </c>
      <c r="L927" s="120">
        <f t="shared" si="185"/>
        <v>0</v>
      </c>
      <c r="M927" s="120">
        <f t="shared" si="186"/>
        <v>0</v>
      </c>
      <c r="N927" s="120">
        <f t="shared" si="187"/>
        <v>0</v>
      </c>
      <c r="O927" s="120">
        <f t="shared" si="188"/>
        <v>0</v>
      </c>
      <c r="P927" s="177">
        <f t="shared" si="189"/>
        <v>0</v>
      </c>
      <c r="Q927" s="177">
        <f>IF(LEN(B927)&gt;0,2*'OSNOVNA PLAČA'!E921,"")</f>
        <v>0</v>
      </c>
      <c r="R927" s="178"/>
      <c r="AA927" s="157">
        <f>ROW()</f>
        <v>927</v>
      </c>
      <c r="AB927" s="91" t="e">
        <f t="shared" ca="1" si="180"/>
        <v>#N/A</v>
      </c>
      <c r="AC927" s="91" t="e">
        <f t="shared" ca="1" si="181"/>
        <v>#N/A</v>
      </c>
      <c r="AD927" s="92" t="e">
        <f t="shared" ca="1" si="190"/>
        <v>#N/A</v>
      </c>
      <c r="AE927" s="91" t="e">
        <f t="shared" ca="1" si="191"/>
        <v>#N/A</v>
      </c>
      <c r="AF927" s="92" t="e">
        <f t="shared" ca="1" si="192"/>
        <v>#N/A</v>
      </c>
      <c r="AG927" s="91" t="e">
        <f t="shared" ca="1" si="192"/>
        <v>#N/A</v>
      </c>
      <c r="AH927" s="91" t="e">
        <f t="shared" ca="1" si="193"/>
        <v>#N/A</v>
      </c>
      <c r="AI927" s="93" t="e">
        <f t="shared" ca="1" si="194"/>
        <v>#N/A</v>
      </c>
      <c r="AJ927" s="91" t="e">
        <f t="shared" ca="1" si="183"/>
        <v>#N/A</v>
      </c>
      <c r="AK927" s="91" t="e">
        <f t="shared" ca="1" si="182"/>
        <v>#N/A</v>
      </c>
    </row>
    <row r="928" spans="1:37" ht="25.5" customHeight="1" x14ac:dyDescent="0.25">
      <c r="A928" s="51">
        <f>'OSNOVNA PLAČA'!A922</f>
        <v>913</v>
      </c>
      <c r="B928" s="159" t="str">
        <f>IF(LEN('OSNOVNA PLAČA'!B922)&gt;0,'OSNOVNA PLAČA'!B922,"")</f>
        <v>A913</v>
      </c>
      <c r="C928" s="52">
        <f>IF(LEN(B928)&gt;0,'OSNOVNA PLAČA'!C922,"")</f>
        <v>0</v>
      </c>
      <c r="D928" s="54">
        <f>IF(LEN(B928)&gt;0,'OSNOVNA PLAČA'!D922,"")</f>
        <v>0</v>
      </c>
      <c r="E928" s="175">
        <f>IF(LEN(B928)&gt;0,SUM('OBRAČUNANA OSNOVNA PLAČA'!E922:J922),"")</f>
        <v>0</v>
      </c>
      <c r="F928" s="55"/>
      <c r="G928" s="55"/>
      <c r="H928" s="55"/>
      <c r="I928" s="55"/>
      <c r="J928" s="55"/>
      <c r="K928" s="176">
        <f t="shared" si="184"/>
        <v>0</v>
      </c>
      <c r="L928" s="120">
        <f t="shared" si="185"/>
        <v>0</v>
      </c>
      <c r="M928" s="120">
        <f t="shared" si="186"/>
        <v>0</v>
      </c>
      <c r="N928" s="120">
        <f t="shared" si="187"/>
        <v>0</v>
      </c>
      <c r="O928" s="120">
        <f t="shared" si="188"/>
        <v>0</v>
      </c>
      <c r="P928" s="177">
        <f t="shared" si="189"/>
        <v>0</v>
      </c>
      <c r="Q928" s="177">
        <f>IF(LEN(B928)&gt;0,2*'OSNOVNA PLAČA'!E922,"")</f>
        <v>0</v>
      </c>
      <c r="R928" s="178"/>
      <c r="AA928" s="157">
        <f>ROW()</f>
        <v>928</v>
      </c>
      <c r="AB928" s="91" t="e">
        <f t="shared" ca="1" si="180"/>
        <v>#N/A</v>
      </c>
      <c r="AC928" s="91" t="e">
        <f t="shared" ca="1" si="181"/>
        <v>#N/A</v>
      </c>
      <c r="AD928" s="92" t="e">
        <f t="shared" ca="1" si="190"/>
        <v>#N/A</v>
      </c>
      <c r="AE928" s="91" t="e">
        <f t="shared" ca="1" si="191"/>
        <v>#N/A</v>
      </c>
      <c r="AF928" s="92" t="e">
        <f t="shared" ca="1" si="192"/>
        <v>#N/A</v>
      </c>
      <c r="AG928" s="91" t="e">
        <f t="shared" ca="1" si="192"/>
        <v>#N/A</v>
      </c>
      <c r="AH928" s="91" t="e">
        <f t="shared" ca="1" si="193"/>
        <v>#N/A</v>
      </c>
      <c r="AI928" s="93" t="e">
        <f t="shared" ca="1" si="194"/>
        <v>#N/A</v>
      </c>
      <c r="AJ928" s="91" t="e">
        <f t="shared" ca="1" si="183"/>
        <v>#N/A</v>
      </c>
      <c r="AK928" s="91" t="e">
        <f t="shared" ca="1" si="182"/>
        <v>#N/A</v>
      </c>
    </row>
    <row r="929" spans="1:37" ht="25.5" customHeight="1" x14ac:dyDescent="0.25">
      <c r="A929" s="51">
        <f>'OSNOVNA PLAČA'!A923</f>
        <v>914</v>
      </c>
      <c r="B929" s="159" t="str">
        <f>IF(LEN('OSNOVNA PLAČA'!B923)&gt;0,'OSNOVNA PLAČA'!B923,"")</f>
        <v>A914</v>
      </c>
      <c r="C929" s="52">
        <f>IF(LEN(B929)&gt;0,'OSNOVNA PLAČA'!C923,"")</f>
        <v>0</v>
      </c>
      <c r="D929" s="54">
        <f>IF(LEN(B929)&gt;0,'OSNOVNA PLAČA'!D923,"")</f>
        <v>0</v>
      </c>
      <c r="E929" s="175">
        <f>IF(LEN(B929)&gt;0,SUM('OBRAČUNANA OSNOVNA PLAČA'!E923:J923),"")</f>
        <v>0</v>
      </c>
      <c r="F929" s="55"/>
      <c r="G929" s="55"/>
      <c r="H929" s="55"/>
      <c r="I929" s="55"/>
      <c r="J929" s="55"/>
      <c r="K929" s="176">
        <f t="shared" si="184"/>
        <v>0</v>
      </c>
      <c r="L929" s="120">
        <f t="shared" si="185"/>
        <v>0</v>
      </c>
      <c r="M929" s="120">
        <f t="shared" si="186"/>
        <v>0</v>
      </c>
      <c r="N929" s="120">
        <f t="shared" si="187"/>
        <v>0</v>
      </c>
      <c r="O929" s="120">
        <f t="shared" si="188"/>
        <v>0</v>
      </c>
      <c r="P929" s="177">
        <f t="shared" si="189"/>
        <v>0</v>
      </c>
      <c r="Q929" s="177">
        <f>IF(LEN(B929)&gt;0,2*'OSNOVNA PLAČA'!E923,"")</f>
        <v>0</v>
      </c>
      <c r="R929" s="178"/>
      <c r="AA929" s="157">
        <f>ROW()</f>
        <v>929</v>
      </c>
      <c r="AB929" s="91" t="e">
        <f t="shared" ca="1" si="180"/>
        <v>#N/A</v>
      </c>
      <c r="AC929" s="91" t="e">
        <f t="shared" ca="1" si="181"/>
        <v>#N/A</v>
      </c>
      <c r="AD929" s="92" t="e">
        <f t="shared" ca="1" si="190"/>
        <v>#N/A</v>
      </c>
      <c r="AE929" s="91" t="e">
        <f t="shared" ca="1" si="191"/>
        <v>#N/A</v>
      </c>
      <c r="AF929" s="92" t="e">
        <f t="shared" ca="1" si="192"/>
        <v>#N/A</v>
      </c>
      <c r="AG929" s="91" t="e">
        <f t="shared" ca="1" si="192"/>
        <v>#N/A</v>
      </c>
      <c r="AH929" s="91" t="e">
        <f t="shared" ca="1" si="193"/>
        <v>#N/A</v>
      </c>
      <c r="AI929" s="93" t="e">
        <f t="shared" ca="1" si="194"/>
        <v>#N/A</v>
      </c>
      <c r="AJ929" s="91" t="e">
        <f t="shared" ca="1" si="183"/>
        <v>#N/A</v>
      </c>
      <c r="AK929" s="91" t="e">
        <f t="shared" ca="1" si="182"/>
        <v>#N/A</v>
      </c>
    </row>
    <row r="930" spans="1:37" ht="25.5" customHeight="1" x14ac:dyDescent="0.25">
      <c r="A930" s="51">
        <f>'OSNOVNA PLAČA'!A924</f>
        <v>915</v>
      </c>
      <c r="B930" s="159" t="str">
        <f>IF(LEN('OSNOVNA PLAČA'!B924)&gt;0,'OSNOVNA PLAČA'!B924,"")</f>
        <v>A915</v>
      </c>
      <c r="C930" s="52">
        <f>IF(LEN(B930)&gt;0,'OSNOVNA PLAČA'!C924,"")</f>
        <v>0</v>
      </c>
      <c r="D930" s="54">
        <f>IF(LEN(B930)&gt;0,'OSNOVNA PLAČA'!D924,"")</f>
        <v>0</v>
      </c>
      <c r="E930" s="175">
        <f>IF(LEN(B930)&gt;0,SUM('OBRAČUNANA OSNOVNA PLAČA'!E924:J924),"")</f>
        <v>0</v>
      </c>
      <c r="F930" s="55"/>
      <c r="G930" s="55"/>
      <c r="H930" s="55"/>
      <c r="I930" s="55"/>
      <c r="J930" s="55"/>
      <c r="K930" s="176">
        <f t="shared" si="184"/>
        <v>0</v>
      </c>
      <c r="L930" s="120">
        <f t="shared" si="185"/>
        <v>0</v>
      </c>
      <c r="M930" s="120">
        <f t="shared" si="186"/>
        <v>0</v>
      </c>
      <c r="N930" s="120">
        <f t="shared" si="187"/>
        <v>0</v>
      </c>
      <c r="O930" s="120">
        <f t="shared" si="188"/>
        <v>0</v>
      </c>
      <c r="P930" s="177">
        <f t="shared" si="189"/>
        <v>0</v>
      </c>
      <c r="Q930" s="177">
        <f>IF(LEN(B930)&gt;0,2*'OSNOVNA PLAČA'!E924,"")</f>
        <v>0</v>
      </c>
      <c r="R930" s="178"/>
      <c r="AA930" s="157">
        <f>ROW()</f>
        <v>930</v>
      </c>
      <c r="AB930" s="91" t="e">
        <f t="shared" ca="1" si="180"/>
        <v>#N/A</v>
      </c>
      <c r="AC930" s="91" t="e">
        <f t="shared" ca="1" si="181"/>
        <v>#N/A</v>
      </c>
      <c r="AD930" s="92" t="e">
        <f t="shared" ca="1" si="190"/>
        <v>#N/A</v>
      </c>
      <c r="AE930" s="91" t="e">
        <f t="shared" ca="1" si="191"/>
        <v>#N/A</v>
      </c>
      <c r="AF930" s="92" t="e">
        <f t="shared" ca="1" si="192"/>
        <v>#N/A</v>
      </c>
      <c r="AG930" s="91" t="e">
        <f t="shared" ca="1" si="192"/>
        <v>#N/A</v>
      </c>
      <c r="AH930" s="91" t="e">
        <f t="shared" ca="1" si="193"/>
        <v>#N/A</v>
      </c>
      <c r="AI930" s="93" t="e">
        <f t="shared" ca="1" si="194"/>
        <v>#N/A</v>
      </c>
      <c r="AJ930" s="91" t="e">
        <f t="shared" ca="1" si="183"/>
        <v>#N/A</v>
      </c>
      <c r="AK930" s="91" t="e">
        <f t="shared" ca="1" si="182"/>
        <v>#N/A</v>
      </c>
    </row>
    <row r="931" spans="1:37" ht="25.5" customHeight="1" x14ac:dyDescent="0.25">
      <c r="A931" s="51">
        <f>'OSNOVNA PLAČA'!A925</f>
        <v>916</v>
      </c>
      <c r="B931" s="159" t="str">
        <f>IF(LEN('OSNOVNA PLAČA'!B925)&gt;0,'OSNOVNA PLAČA'!B925,"")</f>
        <v>A916</v>
      </c>
      <c r="C931" s="52">
        <f>IF(LEN(B931)&gt;0,'OSNOVNA PLAČA'!C925,"")</f>
        <v>0</v>
      </c>
      <c r="D931" s="54">
        <f>IF(LEN(B931)&gt;0,'OSNOVNA PLAČA'!D925,"")</f>
        <v>0</v>
      </c>
      <c r="E931" s="175">
        <f>IF(LEN(B931)&gt;0,SUM('OBRAČUNANA OSNOVNA PLAČA'!E925:J925),"")</f>
        <v>0</v>
      </c>
      <c r="F931" s="55"/>
      <c r="G931" s="55"/>
      <c r="H931" s="55"/>
      <c r="I931" s="55"/>
      <c r="J931" s="55"/>
      <c r="K931" s="176">
        <f t="shared" si="184"/>
        <v>0</v>
      </c>
      <c r="L931" s="120">
        <f t="shared" si="185"/>
        <v>0</v>
      </c>
      <c r="M931" s="120">
        <f t="shared" si="186"/>
        <v>0</v>
      </c>
      <c r="N931" s="120">
        <f t="shared" si="187"/>
        <v>0</v>
      </c>
      <c r="O931" s="120">
        <f t="shared" si="188"/>
        <v>0</v>
      </c>
      <c r="P931" s="177">
        <f t="shared" si="189"/>
        <v>0</v>
      </c>
      <c r="Q931" s="177">
        <f>IF(LEN(B931)&gt;0,2*'OSNOVNA PLAČA'!E925,"")</f>
        <v>0</v>
      </c>
      <c r="R931" s="178"/>
      <c r="AA931" s="157">
        <f>ROW()</f>
        <v>931</v>
      </c>
      <c r="AB931" s="91" t="e">
        <f t="shared" ca="1" si="180"/>
        <v>#N/A</v>
      </c>
      <c r="AC931" s="91" t="e">
        <f t="shared" ca="1" si="181"/>
        <v>#N/A</v>
      </c>
      <c r="AD931" s="92" t="e">
        <f t="shared" ca="1" si="190"/>
        <v>#N/A</v>
      </c>
      <c r="AE931" s="91" t="e">
        <f t="shared" ca="1" si="191"/>
        <v>#N/A</v>
      </c>
      <c r="AF931" s="92" t="e">
        <f t="shared" ca="1" si="192"/>
        <v>#N/A</v>
      </c>
      <c r="AG931" s="91" t="e">
        <f t="shared" ca="1" si="192"/>
        <v>#N/A</v>
      </c>
      <c r="AH931" s="91" t="e">
        <f t="shared" ca="1" si="193"/>
        <v>#N/A</v>
      </c>
      <c r="AI931" s="93" t="e">
        <f t="shared" ca="1" si="194"/>
        <v>#N/A</v>
      </c>
      <c r="AJ931" s="91" t="e">
        <f t="shared" ca="1" si="183"/>
        <v>#N/A</v>
      </c>
      <c r="AK931" s="91" t="e">
        <f t="shared" ca="1" si="182"/>
        <v>#N/A</v>
      </c>
    </row>
    <row r="932" spans="1:37" ht="25.5" customHeight="1" x14ac:dyDescent="0.25">
      <c r="A932" s="51">
        <f>'OSNOVNA PLAČA'!A926</f>
        <v>917</v>
      </c>
      <c r="B932" s="159" t="str">
        <f>IF(LEN('OSNOVNA PLAČA'!B926)&gt;0,'OSNOVNA PLAČA'!B926,"")</f>
        <v>A917</v>
      </c>
      <c r="C932" s="52">
        <f>IF(LEN(B932)&gt;0,'OSNOVNA PLAČA'!C926,"")</f>
        <v>0</v>
      </c>
      <c r="D932" s="54">
        <f>IF(LEN(B932)&gt;0,'OSNOVNA PLAČA'!D926,"")</f>
        <v>0</v>
      </c>
      <c r="E932" s="175">
        <f>IF(LEN(B932)&gt;0,SUM('OBRAČUNANA OSNOVNA PLAČA'!E926:J926),"")</f>
        <v>0</v>
      </c>
      <c r="F932" s="55"/>
      <c r="G932" s="55"/>
      <c r="H932" s="55"/>
      <c r="I932" s="55"/>
      <c r="J932" s="55"/>
      <c r="K932" s="176">
        <f t="shared" si="184"/>
        <v>0</v>
      </c>
      <c r="L932" s="120">
        <f t="shared" si="185"/>
        <v>0</v>
      </c>
      <c r="M932" s="120">
        <f t="shared" si="186"/>
        <v>0</v>
      </c>
      <c r="N932" s="120">
        <f t="shared" si="187"/>
        <v>0</v>
      </c>
      <c r="O932" s="120">
        <f t="shared" si="188"/>
        <v>0</v>
      </c>
      <c r="P932" s="177">
        <f t="shared" si="189"/>
        <v>0</v>
      </c>
      <c r="Q932" s="177">
        <f>IF(LEN(B932)&gt;0,2*'OSNOVNA PLAČA'!E926,"")</f>
        <v>0</v>
      </c>
      <c r="R932" s="178"/>
      <c r="AA932" s="157">
        <f>ROW()</f>
        <v>932</v>
      </c>
      <c r="AB932" s="91" t="e">
        <f t="shared" ca="1" si="180"/>
        <v>#N/A</v>
      </c>
      <c r="AC932" s="91" t="e">
        <f t="shared" ca="1" si="181"/>
        <v>#N/A</v>
      </c>
      <c r="AD932" s="92" t="e">
        <f t="shared" ca="1" si="190"/>
        <v>#N/A</v>
      </c>
      <c r="AE932" s="91" t="e">
        <f t="shared" ca="1" si="191"/>
        <v>#N/A</v>
      </c>
      <c r="AF932" s="92" t="e">
        <f t="shared" ca="1" si="192"/>
        <v>#N/A</v>
      </c>
      <c r="AG932" s="91" t="e">
        <f t="shared" ca="1" si="192"/>
        <v>#N/A</v>
      </c>
      <c r="AH932" s="91" t="e">
        <f t="shared" ca="1" si="193"/>
        <v>#N/A</v>
      </c>
      <c r="AI932" s="93" t="e">
        <f t="shared" ca="1" si="194"/>
        <v>#N/A</v>
      </c>
      <c r="AJ932" s="91" t="e">
        <f t="shared" ca="1" si="183"/>
        <v>#N/A</v>
      </c>
      <c r="AK932" s="91" t="e">
        <f t="shared" ca="1" si="182"/>
        <v>#N/A</v>
      </c>
    </row>
    <row r="933" spans="1:37" ht="25.5" customHeight="1" x14ac:dyDescent="0.25">
      <c r="A933" s="51">
        <f>'OSNOVNA PLAČA'!A927</f>
        <v>918</v>
      </c>
      <c r="B933" s="159" t="str">
        <f>IF(LEN('OSNOVNA PLAČA'!B927)&gt;0,'OSNOVNA PLAČA'!B927,"")</f>
        <v>A918</v>
      </c>
      <c r="C933" s="52">
        <f>IF(LEN(B933)&gt;0,'OSNOVNA PLAČA'!C927,"")</f>
        <v>0</v>
      </c>
      <c r="D933" s="54">
        <f>IF(LEN(B933)&gt;0,'OSNOVNA PLAČA'!D927,"")</f>
        <v>0</v>
      </c>
      <c r="E933" s="175">
        <f>IF(LEN(B933)&gt;0,SUM('OBRAČUNANA OSNOVNA PLAČA'!E927:J927),"")</f>
        <v>0</v>
      </c>
      <c r="F933" s="55"/>
      <c r="G933" s="55"/>
      <c r="H933" s="55"/>
      <c r="I933" s="55"/>
      <c r="J933" s="55"/>
      <c r="K933" s="176">
        <f t="shared" si="184"/>
        <v>0</v>
      </c>
      <c r="L933" s="120">
        <f t="shared" si="185"/>
        <v>0</v>
      </c>
      <c r="M933" s="120">
        <f t="shared" si="186"/>
        <v>0</v>
      </c>
      <c r="N933" s="120">
        <f t="shared" si="187"/>
        <v>0</v>
      </c>
      <c r="O933" s="120">
        <f t="shared" si="188"/>
        <v>0</v>
      </c>
      <c r="P933" s="177">
        <f t="shared" si="189"/>
        <v>0</v>
      </c>
      <c r="Q933" s="177">
        <f>IF(LEN(B933)&gt;0,2*'OSNOVNA PLAČA'!E927,"")</f>
        <v>0</v>
      </c>
      <c r="R933" s="178"/>
      <c r="AA933" s="157">
        <f>ROW()</f>
        <v>933</v>
      </c>
      <c r="AB933" s="91" t="e">
        <f t="shared" ca="1" si="180"/>
        <v>#N/A</v>
      </c>
      <c r="AC933" s="91" t="e">
        <f t="shared" ca="1" si="181"/>
        <v>#N/A</v>
      </c>
      <c r="AD933" s="92" t="e">
        <f t="shared" ca="1" si="190"/>
        <v>#N/A</v>
      </c>
      <c r="AE933" s="91" t="e">
        <f t="shared" ca="1" si="191"/>
        <v>#N/A</v>
      </c>
      <c r="AF933" s="92" t="e">
        <f t="shared" ca="1" si="192"/>
        <v>#N/A</v>
      </c>
      <c r="AG933" s="91" t="e">
        <f t="shared" ca="1" si="192"/>
        <v>#N/A</v>
      </c>
      <c r="AH933" s="91" t="e">
        <f t="shared" ca="1" si="193"/>
        <v>#N/A</v>
      </c>
      <c r="AI933" s="93" t="e">
        <f t="shared" ca="1" si="194"/>
        <v>#N/A</v>
      </c>
      <c r="AJ933" s="91" t="e">
        <f t="shared" ca="1" si="183"/>
        <v>#N/A</v>
      </c>
      <c r="AK933" s="91" t="e">
        <f t="shared" ca="1" si="182"/>
        <v>#N/A</v>
      </c>
    </row>
    <row r="934" spans="1:37" ht="25.5" customHeight="1" x14ac:dyDescent="0.25">
      <c r="A934" s="51">
        <f>'OSNOVNA PLAČA'!A928</f>
        <v>919</v>
      </c>
      <c r="B934" s="159" t="str">
        <f>IF(LEN('OSNOVNA PLAČA'!B928)&gt;0,'OSNOVNA PLAČA'!B928,"")</f>
        <v>A919</v>
      </c>
      <c r="C934" s="52">
        <f>IF(LEN(B934)&gt;0,'OSNOVNA PLAČA'!C928,"")</f>
        <v>0</v>
      </c>
      <c r="D934" s="54">
        <f>IF(LEN(B934)&gt;0,'OSNOVNA PLAČA'!D928,"")</f>
        <v>0</v>
      </c>
      <c r="E934" s="175">
        <f>IF(LEN(B934)&gt;0,SUM('OBRAČUNANA OSNOVNA PLAČA'!E928:J928),"")</f>
        <v>0</v>
      </c>
      <c r="F934" s="55"/>
      <c r="G934" s="55"/>
      <c r="H934" s="55"/>
      <c r="I934" s="55"/>
      <c r="J934" s="55"/>
      <c r="K934" s="176">
        <f t="shared" si="184"/>
        <v>0</v>
      </c>
      <c r="L934" s="120">
        <f t="shared" si="185"/>
        <v>0</v>
      </c>
      <c r="M934" s="120">
        <f t="shared" si="186"/>
        <v>0</v>
      </c>
      <c r="N934" s="120">
        <f t="shared" si="187"/>
        <v>0</v>
      </c>
      <c r="O934" s="120">
        <f t="shared" si="188"/>
        <v>0</v>
      </c>
      <c r="P934" s="177">
        <f t="shared" si="189"/>
        <v>0</v>
      </c>
      <c r="Q934" s="177">
        <f>IF(LEN(B934)&gt;0,2*'OSNOVNA PLAČA'!E928,"")</f>
        <v>0</v>
      </c>
      <c r="R934" s="178"/>
      <c r="AA934" s="157">
        <f>ROW()</f>
        <v>934</v>
      </c>
      <c r="AB934" s="91" t="e">
        <f t="shared" ca="1" si="180"/>
        <v>#N/A</v>
      </c>
      <c r="AC934" s="91" t="e">
        <f t="shared" ca="1" si="181"/>
        <v>#N/A</v>
      </c>
      <c r="AD934" s="92" t="e">
        <f t="shared" ca="1" si="190"/>
        <v>#N/A</v>
      </c>
      <c r="AE934" s="91" t="e">
        <f t="shared" ca="1" si="191"/>
        <v>#N/A</v>
      </c>
      <c r="AF934" s="92" t="e">
        <f t="shared" ca="1" si="192"/>
        <v>#N/A</v>
      </c>
      <c r="AG934" s="91" t="e">
        <f t="shared" ca="1" si="192"/>
        <v>#N/A</v>
      </c>
      <c r="AH934" s="91" t="e">
        <f t="shared" ca="1" si="193"/>
        <v>#N/A</v>
      </c>
      <c r="AI934" s="93" t="e">
        <f t="shared" ca="1" si="194"/>
        <v>#N/A</v>
      </c>
      <c r="AJ934" s="91" t="e">
        <f t="shared" ca="1" si="183"/>
        <v>#N/A</v>
      </c>
      <c r="AK934" s="91" t="e">
        <f t="shared" ca="1" si="182"/>
        <v>#N/A</v>
      </c>
    </row>
    <row r="935" spans="1:37" ht="25.5" customHeight="1" x14ac:dyDescent="0.25">
      <c r="A935" s="51">
        <f>'OSNOVNA PLAČA'!A929</f>
        <v>920</v>
      </c>
      <c r="B935" s="159" t="str">
        <f>IF(LEN('OSNOVNA PLAČA'!B929)&gt;0,'OSNOVNA PLAČA'!B929,"")</f>
        <v>A920</v>
      </c>
      <c r="C935" s="52">
        <f>IF(LEN(B935)&gt;0,'OSNOVNA PLAČA'!C929,"")</f>
        <v>0</v>
      </c>
      <c r="D935" s="54">
        <f>IF(LEN(B935)&gt;0,'OSNOVNA PLAČA'!D929,"")</f>
        <v>0</v>
      </c>
      <c r="E935" s="175">
        <f>IF(LEN(B935)&gt;0,SUM('OBRAČUNANA OSNOVNA PLAČA'!E929:J929),"")</f>
        <v>0</v>
      </c>
      <c r="F935" s="55"/>
      <c r="G935" s="55"/>
      <c r="H935" s="55"/>
      <c r="I935" s="55"/>
      <c r="J935" s="55"/>
      <c r="K935" s="176">
        <f t="shared" si="184"/>
        <v>0</v>
      </c>
      <c r="L935" s="120">
        <f t="shared" si="185"/>
        <v>0</v>
      </c>
      <c r="M935" s="120">
        <f t="shared" si="186"/>
        <v>0</v>
      </c>
      <c r="N935" s="120">
        <f t="shared" si="187"/>
        <v>0</v>
      </c>
      <c r="O935" s="120">
        <f t="shared" si="188"/>
        <v>0</v>
      </c>
      <c r="P935" s="177">
        <f t="shared" si="189"/>
        <v>0</v>
      </c>
      <c r="Q935" s="177">
        <f>IF(LEN(B935)&gt;0,2*'OSNOVNA PLAČA'!E929,"")</f>
        <v>0</v>
      </c>
      <c r="R935" s="178"/>
      <c r="AA935" s="157">
        <f>ROW()</f>
        <v>935</v>
      </c>
      <c r="AB935" s="91" t="e">
        <f t="shared" ref="AB935:AB998" ca="1" si="195">IF($AN$3=1,0,INDIRECT( "'" &amp; $AN$2 &amp; "'!P" &amp; TEXT($AA935,0)))</f>
        <v>#N/A</v>
      </c>
      <c r="AC935" s="91" t="e">
        <f t="shared" ca="1" si="181"/>
        <v>#N/A</v>
      </c>
      <c r="AD935" s="92" t="e">
        <f t="shared" ca="1" si="190"/>
        <v>#N/A</v>
      </c>
      <c r="AE935" s="91" t="e">
        <f t="shared" ca="1" si="191"/>
        <v>#N/A</v>
      </c>
      <c r="AF935" s="92" t="e">
        <f t="shared" ca="1" si="192"/>
        <v>#N/A</v>
      </c>
      <c r="AG935" s="91" t="e">
        <f t="shared" ca="1" si="192"/>
        <v>#N/A</v>
      </c>
      <c r="AH935" s="91" t="e">
        <f t="shared" ca="1" si="193"/>
        <v>#N/A</v>
      </c>
      <c r="AI935" s="93" t="e">
        <f t="shared" ca="1" si="194"/>
        <v>#N/A</v>
      </c>
      <c r="AJ935" s="91" t="e">
        <f t="shared" ca="1" si="183"/>
        <v>#N/A</v>
      </c>
      <c r="AK935" s="91" t="e">
        <f t="shared" ca="1" si="182"/>
        <v>#N/A</v>
      </c>
    </row>
    <row r="936" spans="1:37" ht="25.5" customHeight="1" x14ac:dyDescent="0.25">
      <c r="A936" s="51">
        <f>'OSNOVNA PLAČA'!A930</f>
        <v>921</v>
      </c>
      <c r="B936" s="159" t="str">
        <f>IF(LEN('OSNOVNA PLAČA'!B930)&gt;0,'OSNOVNA PLAČA'!B930,"")</f>
        <v>A921</v>
      </c>
      <c r="C936" s="52">
        <f>IF(LEN(B936)&gt;0,'OSNOVNA PLAČA'!C930,"")</f>
        <v>0</v>
      </c>
      <c r="D936" s="54">
        <f>IF(LEN(B936)&gt;0,'OSNOVNA PLAČA'!D930,"")</f>
        <v>0</v>
      </c>
      <c r="E936" s="175">
        <f>IF(LEN(B936)&gt;0,SUM('OBRAČUNANA OSNOVNA PLAČA'!E930:J930),"")</f>
        <v>0</v>
      </c>
      <c r="F936" s="55"/>
      <c r="G936" s="55"/>
      <c r="H936" s="55"/>
      <c r="I936" s="55"/>
      <c r="J936" s="55"/>
      <c r="K936" s="176">
        <f t="shared" si="184"/>
        <v>0</v>
      </c>
      <c r="L936" s="120">
        <f t="shared" si="185"/>
        <v>0</v>
      </c>
      <c r="M936" s="120">
        <f t="shared" si="186"/>
        <v>0</v>
      </c>
      <c r="N936" s="120">
        <f t="shared" si="187"/>
        <v>0</v>
      </c>
      <c r="O936" s="120">
        <f t="shared" si="188"/>
        <v>0</v>
      </c>
      <c r="P936" s="177">
        <f t="shared" si="189"/>
        <v>0</v>
      </c>
      <c r="Q936" s="177">
        <f>IF(LEN(B936)&gt;0,2*'OSNOVNA PLAČA'!E930,"")</f>
        <v>0</v>
      </c>
      <c r="R936" s="178"/>
      <c r="AA936" s="157">
        <f>ROW()</f>
        <v>936</v>
      </c>
      <c r="AB936" s="91" t="e">
        <f t="shared" ca="1" si="195"/>
        <v>#N/A</v>
      </c>
      <c r="AC936" s="91" t="e">
        <f t="shared" ca="1" si="181"/>
        <v>#N/A</v>
      </c>
      <c r="AD936" s="92" t="e">
        <f t="shared" ca="1" si="190"/>
        <v>#N/A</v>
      </c>
      <c r="AE936" s="91" t="e">
        <f t="shared" ca="1" si="191"/>
        <v>#N/A</v>
      </c>
      <c r="AF936" s="92" t="e">
        <f t="shared" ca="1" si="192"/>
        <v>#N/A</v>
      </c>
      <c r="AG936" s="91" t="e">
        <f t="shared" ca="1" si="192"/>
        <v>#N/A</v>
      </c>
      <c r="AH936" s="91" t="e">
        <f t="shared" ca="1" si="193"/>
        <v>#N/A</v>
      </c>
      <c r="AI936" s="93" t="e">
        <f t="shared" ca="1" si="194"/>
        <v>#N/A</v>
      </c>
      <c r="AJ936" s="91" t="e">
        <f t="shared" ca="1" si="183"/>
        <v>#N/A</v>
      </c>
      <c r="AK936" s="91" t="e">
        <f t="shared" ca="1" si="182"/>
        <v>#N/A</v>
      </c>
    </row>
    <row r="937" spans="1:37" ht="25.5" customHeight="1" x14ac:dyDescent="0.25">
      <c r="A937" s="51">
        <f>'OSNOVNA PLAČA'!A931</f>
        <v>922</v>
      </c>
      <c r="B937" s="159" t="str">
        <f>IF(LEN('OSNOVNA PLAČA'!B931)&gt;0,'OSNOVNA PLAČA'!B931,"")</f>
        <v>A922</v>
      </c>
      <c r="C937" s="52">
        <f>IF(LEN(B937)&gt;0,'OSNOVNA PLAČA'!C931,"")</f>
        <v>0</v>
      </c>
      <c r="D937" s="54">
        <f>IF(LEN(B937)&gt;0,'OSNOVNA PLAČA'!D931,"")</f>
        <v>0</v>
      </c>
      <c r="E937" s="175">
        <f>IF(LEN(B937)&gt;0,SUM('OBRAČUNANA OSNOVNA PLAČA'!E931:J931),"")</f>
        <v>0</v>
      </c>
      <c r="F937" s="55"/>
      <c r="G937" s="55"/>
      <c r="H937" s="55"/>
      <c r="I937" s="55"/>
      <c r="J937" s="55"/>
      <c r="K937" s="176">
        <f t="shared" si="184"/>
        <v>0</v>
      </c>
      <c r="L937" s="120">
        <f t="shared" si="185"/>
        <v>0</v>
      </c>
      <c r="M937" s="120">
        <f t="shared" si="186"/>
        <v>0</v>
      </c>
      <c r="N937" s="120">
        <f t="shared" si="187"/>
        <v>0</v>
      </c>
      <c r="O937" s="120">
        <f t="shared" si="188"/>
        <v>0</v>
      </c>
      <c r="P937" s="177">
        <f t="shared" si="189"/>
        <v>0</v>
      </c>
      <c r="Q937" s="177">
        <f>IF(LEN(B937)&gt;0,2*'OSNOVNA PLAČA'!E931,"")</f>
        <v>0</v>
      </c>
      <c r="R937" s="178"/>
      <c r="AA937" s="157">
        <f>ROW()</f>
        <v>937</v>
      </c>
      <c r="AB937" s="91" t="e">
        <f t="shared" ca="1" si="195"/>
        <v>#N/A</v>
      </c>
      <c r="AC937" s="91" t="e">
        <f t="shared" ca="1" si="181"/>
        <v>#N/A</v>
      </c>
      <c r="AD937" s="92" t="e">
        <f t="shared" ca="1" si="190"/>
        <v>#N/A</v>
      </c>
      <c r="AE937" s="91" t="e">
        <f t="shared" ca="1" si="191"/>
        <v>#N/A</v>
      </c>
      <c r="AF937" s="92" t="e">
        <f t="shared" ca="1" si="192"/>
        <v>#N/A</v>
      </c>
      <c r="AG937" s="91" t="e">
        <f t="shared" ca="1" si="192"/>
        <v>#N/A</v>
      </c>
      <c r="AH937" s="91" t="e">
        <f t="shared" ca="1" si="193"/>
        <v>#N/A</v>
      </c>
      <c r="AI937" s="93" t="e">
        <f t="shared" ca="1" si="194"/>
        <v>#N/A</v>
      </c>
      <c r="AJ937" s="91" t="e">
        <f t="shared" ca="1" si="183"/>
        <v>#N/A</v>
      </c>
      <c r="AK937" s="91" t="e">
        <f t="shared" ca="1" si="182"/>
        <v>#N/A</v>
      </c>
    </row>
    <row r="938" spans="1:37" ht="25.5" customHeight="1" x14ac:dyDescent="0.25">
      <c r="A938" s="51">
        <f>'OSNOVNA PLAČA'!A932</f>
        <v>923</v>
      </c>
      <c r="B938" s="159" t="str">
        <f>IF(LEN('OSNOVNA PLAČA'!B932)&gt;0,'OSNOVNA PLAČA'!B932,"")</f>
        <v>A923</v>
      </c>
      <c r="C938" s="52">
        <f>IF(LEN(B938)&gt;0,'OSNOVNA PLAČA'!C932,"")</f>
        <v>0</v>
      </c>
      <c r="D938" s="54">
        <f>IF(LEN(B938)&gt;0,'OSNOVNA PLAČA'!D932,"")</f>
        <v>0</v>
      </c>
      <c r="E938" s="175">
        <f>IF(LEN(B938)&gt;0,SUM('OBRAČUNANA OSNOVNA PLAČA'!E932:J932),"")</f>
        <v>0</v>
      </c>
      <c r="F938" s="55"/>
      <c r="G938" s="55"/>
      <c r="H938" s="55"/>
      <c r="I938" s="55"/>
      <c r="J938" s="55"/>
      <c r="K938" s="176">
        <f t="shared" si="184"/>
        <v>0</v>
      </c>
      <c r="L938" s="120">
        <f t="shared" si="185"/>
        <v>0</v>
      </c>
      <c r="M938" s="120">
        <f t="shared" si="186"/>
        <v>0</v>
      </c>
      <c r="N938" s="120">
        <f t="shared" si="187"/>
        <v>0</v>
      </c>
      <c r="O938" s="120">
        <f t="shared" si="188"/>
        <v>0</v>
      </c>
      <c r="P938" s="177">
        <f t="shared" si="189"/>
        <v>0</v>
      </c>
      <c r="Q938" s="177">
        <f>IF(LEN(B938)&gt;0,2*'OSNOVNA PLAČA'!E932,"")</f>
        <v>0</v>
      </c>
      <c r="R938" s="178"/>
      <c r="AA938" s="157">
        <f>ROW()</f>
        <v>938</v>
      </c>
      <c r="AB938" s="91" t="e">
        <f t="shared" ca="1" si="195"/>
        <v>#N/A</v>
      </c>
      <c r="AC938" s="91" t="e">
        <f t="shared" ca="1" si="181"/>
        <v>#N/A</v>
      </c>
      <c r="AD938" s="92" t="e">
        <f t="shared" ca="1" si="190"/>
        <v>#N/A</v>
      </c>
      <c r="AE938" s="91" t="e">
        <f t="shared" ca="1" si="191"/>
        <v>#N/A</v>
      </c>
      <c r="AF938" s="92" t="e">
        <f t="shared" ca="1" si="192"/>
        <v>#N/A</v>
      </c>
      <c r="AG938" s="91" t="e">
        <f t="shared" ca="1" si="192"/>
        <v>#N/A</v>
      </c>
      <c r="AH938" s="91" t="e">
        <f t="shared" ca="1" si="193"/>
        <v>#N/A</v>
      </c>
      <c r="AI938" s="93" t="e">
        <f t="shared" ca="1" si="194"/>
        <v>#N/A</v>
      </c>
      <c r="AJ938" s="91" t="e">
        <f t="shared" ca="1" si="183"/>
        <v>#N/A</v>
      </c>
      <c r="AK938" s="91" t="e">
        <f t="shared" ca="1" si="182"/>
        <v>#N/A</v>
      </c>
    </row>
    <row r="939" spans="1:37" ht="25.5" customHeight="1" x14ac:dyDescent="0.25">
      <c r="A939" s="51">
        <f>'OSNOVNA PLAČA'!A933</f>
        <v>924</v>
      </c>
      <c r="B939" s="159" t="str">
        <f>IF(LEN('OSNOVNA PLAČA'!B933)&gt;0,'OSNOVNA PLAČA'!B933,"")</f>
        <v>A924</v>
      </c>
      <c r="C939" s="52">
        <f>IF(LEN(B939)&gt;0,'OSNOVNA PLAČA'!C933,"")</f>
        <v>0</v>
      </c>
      <c r="D939" s="54">
        <f>IF(LEN(B939)&gt;0,'OSNOVNA PLAČA'!D933,"")</f>
        <v>0</v>
      </c>
      <c r="E939" s="175">
        <f>IF(LEN(B939)&gt;0,SUM('OBRAČUNANA OSNOVNA PLAČA'!E933:J933),"")</f>
        <v>0</v>
      </c>
      <c r="F939" s="55"/>
      <c r="G939" s="55"/>
      <c r="H939" s="55"/>
      <c r="I939" s="55"/>
      <c r="J939" s="55"/>
      <c r="K939" s="176">
        <f t="shared" si="184"/>
        <v>0</v>
      </c>
      <c r="L939" s="120">
        <f t="shared" si="185"/>
        <v>0</v>
      </c>
      <c r="M939" s="120">
        <f t="shared" si="186"/>
        <v>0</v>
      </c>
      <c r="N939" s="120">
        <f t="shared" si="187"/>
        <v>0</v>
      </c>
      <c r="O939" s="120">
        <f t="shared" si="188"/>
        <v>0</v>
      </c>
      <c r="P939" s="177">
        <f t="shared" si="189"/>
        <v>0</v>
      </c>
      <c r="Q939" s="177">
        <f>IF(LEN(B939)&gt;0,2*'OSNOVNA PLAČA'!E933,"")</f>
        <v>0</v>
      </c>
      <c r="R939" s="178"/>
      <c r="AA939" s="157">
        <f>ROW()</f>
        <v>939</v>
      </c>
      <c r="AB939" s="91" t="e">
        <f t="shared" ca="1" si="195"/>
        <v>#N/A</v>
      </c>
      <c r="AC939" s="91" t="e">
        <f t="shared" ca="1" si="181"/>
        <v>#N/A</v>
      </c>
      <c r="AD939" s="92" t="e">
        <f t="shared" ca="1" si="190"/>
        <v>#N/A</v>
      </c>
      <c r="AE939" s="91" t="e">
        <f t="shared" ca="1" si="191"/>
        <v>#N/A</v>
      </c>
      <c r="AF939" s="92" t="e">
        <f t="shared" ca="1" si="192"/>
        <v>#N/A</v>
      </c>
      <c r="AG939" s="91" t="e">
        <f t="shared" ca="1" si="192"/>
        <v>#N/A</v>
      </c>
      <c r="AH939" s="91" t="e">
        <f t="shared" ca="1" si="193"/>
        <v>#N/A</v>
      </c>
      <c r="AI939" s="93" t="e">
        <f t="shared" ca="1" si="194"/>
        <v>#N/A</v>
      </c>
      <c r="AJ939" s="91" t="e">
        <f t="shared" ca="1" si="183"/>
        <v>#N/A</v>
      </c>
      <c r="AK939" s="91" t="e">
        <f t="shared" ca="1" si="182"/>
        <v>#N/A</v>
      </c>
    </row>
    <row r="940" spans="1:37" ht="25.5" customHeight="1" x14ac:dyDescent="0.25">
      <c r="A940" s="51">
        <f>'OSNOVNA PLAČA'!A934</f>
        <v>925</v>
      </c>
      <c r="B940" s="159" t="str">
        <f>IF(LEN('OSNOVNA PLAČA'!B934)&gt;0,'OSNOVNA PLAČA'!B934,"")</f>
        <v>A925</v>
      </c>
      <c r="C940" s="52">
        <f>IF(LEN(B940)&gt;0,'OSNOVNA PLAČA'!C934,"")</f>
        <v>0</v>
      </c>
      <c r="D940" s="54">
        <f>IF(LEN(B940)&gt;0,'OSNOVNA PLAČA'!D934,"")</f>
        <v>0</v>
      </c>
      <c r="E940" s="175">
        <f>IF(LEN(B940)&gt;0,SUM('OBRAČUNANA OSNOVNA PLAČA'!E934:J934),"")</f>
        <v>0</v>
      </c>
      <c r="F940" s="55"/>
      <c r="G940" s="55"/>
      <c r="H940" s="55"/>
      <c r="I940" s="55"/>
      <c r="J940" s="55"/>
      <c r="K940" s="176">
        <f t="shared" si="184"/>
        <v>0</v>
      </c>
      <c r="L940" s="120">
        <f t="shared" si="185"/>
        <v>0</v>
      </c>
      <c r="M940" s="120">
        <f t="shared" si="186"/>
        <v>0</v>
      </c>
      <c r="N940" s="120">
        <f t="shared" si="187"/>
        <v>0</v>
      </c>
      <c r="O940" s="120">
        <f t="shared" si="188"/>
        <v>0</v>
      </c>
      <c r="P940" s="177">
        <f t="shared" si="189"/>
        <v>0</v>
      </c>
      <c r="Q940" s="177">
        <f>IF(LEN(B940)&gt;0,2*'OSNOVNA PLAČA'!E934,"")</f>
        <v>0</v>
      </c>
      <c r="R940" s="178"/>
      <c r="AA940" s="157">
        <f>ROW()</f>
        <v>940</v>
      </c>
      <c r="AB940" s="91" t="e">
        <f t="shared" ca="1" si="195"/>
        <v>#N/A</v>
      </c>
      <c r="AC940" s="91" t="e">
        <f t="shared" ca="1" si="181"/>
        <v>#N/A</v>
      </c>
      <c r="AD940" s="92" t="e">
        <f t="shared" ca="1" si="190"/>
        <v>#N/A</v>
      </c>
      <c r="AE940" s="91" t="e">
        <f t="shared" ca="1" si="191"/>
        <v>#N/A</v>
      </c>
      <c r="AF940" s="92" t="e">
        <f t="shared" ca="1" si="192"/>
        <v>#N/A</v>
      </c>
      <c r="AG940" s="91" t="e">
        <f t="shared" ca="1" si="192"/>
        <v>#N/A</v>
      </c>
      <c r="AH940" s="91" t="e">
        <f t="shared" ca="1" si="193"/>
        <v>#N/A</v>
      </c>
      <c r="AI940" s="93" t="e">
        <f t="shared" ca="1" si="194"/>
        <v>#N/A</v>
      </c>
      <c r="AJ940" s="91" t="e">
        <f t="shared" ca="1" si="183"/>
        <v>#N/A</v>
      </c>
      <c r="AK940" s="91" t="e">
        <f t="shared" ca="1" si="182"/>
        <v>#N/A</v>
      </c>
    </row>
    <row r="941" spans="1:37" ht="25.5" customHeight="1" x14ac:dyDescent="0.25">
      <c r="A941" s="51">
        <f>'OSNOVNA PLAČA'!A935</f>
        <v>926</v>
      </c>
      <c r="B941" s="159" t="str">
        <f>IF(LEN('OSNOVNA PLAČA'!B935)&gt;0,'OSNOVNA PLAČA'!B935,"")</f>
        <v>A926</v>
      </c>
      <c r="C941" s="52">
        <f>IF(LEN(B941)&gt;0,'OSNOVNA PLAČA'!C935,"")</f>
        <v>0</v>
      </c>
      <c r="D941" s="54">
        <f>IF(LEN(B941)&gt;0,'OSNOVNA PLAČA'!D935,"")</f>
        <v>0</v>
      </c>
      <c r="E941" s="175">
        <f>IF(LEN(B941)&gt;0,SUM('OBRAČUNANA OSNOVNA PLAČA'!E935:J935),"")</f>
        <v>0</v>
      </c>
      <c r="F941" s="55"/>
      <c r="G941" s="55"/>
      <c r="H941" s="55"/>
      <c r="I941" s="55"/>
      <c r="J941" s="55"/>
      <c r="K941" s="176">
        <f t="shared" si="184"/>
        <v>0</v>
      </c>
      <c r="L941" s="120">
        <f t="shared" si="185"/>
        <v>0</v>
      </c>
      <c r="M941" s="120">
        <f t="shared" si="186"/>
        <v>0</v>
      </c>
      <c r="N941" s="120">
        <f t="shared" si="187"/>
        <v>0</v>
      </c>
      <c r="O941" s="120">
        <f t="shared" si="188"/>
        <v>0</v>
      </c>
      <c r="P941" s="177">
        <f t="shared" si="189"/>
        <v>0</v>
      </c>
      <c r="Q941" s="177">
        <f>IF(LEN(B941)&gt;0,2*'OSNOVNA PLAČA'!E935,"")</f>
        <v>0</v>
      </c>
      <c r="R941" s="178"/>
      <c r="AA941" s="157">
        <f>ROW()</f>
        <v>941</v>
      </c>
      <c r="AB941" s="91" t="e">
        <f t="shared" ca="1" si="195"/>
        <v>#N/A</v>
      </c>
      <c r="AC941" s="91" t="e">
        <f t="shared" ca="1" si="181"/>
        <v>#N/A</v>
      </c>
      <c r="AD941" s="92" t="e">
        <f t="shared" ca="1" si="190"/>
        <v>#N/A</v>
      </c>
      <c r="AE941" s="91" t="e">
        <f t="shared" ca="1" si="191"/>
        <v>#N/A</v>
      </c>
      <c r="AF941" s="92" t="e">
        <f t="shared" ca="1" si="192"/>
        <v>#N/A</v>
      </c>
      <c r="AG941" s="91" t="e">
        <f t="shared" ca="1" si="192"/>
        <v>#N/A</v>
      </c>
      <c r="AH941" s="91" t="e">
        <f t="shared" ca="1" si="193"/>
        <v>#N/A</v>
      </c>
      <c r="AI941" s="93" t="e">
        <f t="shared" ca="1" si="194"/>
        <v>#N/A</v>
      </c>
      <c r="AJ941" s="91" t="e">
        <f t="shared" ca="1" si="183"/>
        <v>#N/A</v>
      </c>
      <c r="AK941" s="91" t="e">
        <f t="shared" ca="1" si="182"/>
        <v>#N/A</v>
      </c>
    </row>
    <row r="942" spans="1:37" ht="25.5" customHeight="1" x14ac:dyDescent="0.25">
      <c r="A942" s="51">
        <f>'OSNOVNA PLAČA'!A936</f>
        <v>927</v>
      </c>
      <c r="B942" s="159" t="str">
        <f>IF(LEN('OSNOVNA PLAČA'!B936)&gt;0,'OSNOVNA PLAČA'!B936,"")</f>
        <v>A927</v>
      </c>
      <c r="C942" s="52">
        <f>IF(LEN(B942)&gt;0,'OSNOVNA PLAČA'!C936,"")</f>
        <v>0</v>
      </c>
      <c r="D942" s="54">
        <f>IF(LEN(B942)&gt;0,'OSNOVNA PLAČA'!D936,"")</f>
        <v>0</v>
      </c>
      <c r="E942" s="175">
        <f>IF(LEN(B942)&gt;0,SUM('OBRAČUNANA OSNOVNA PLAČA'!E936:J936),"")</f>
        <v>0</v>
      </c>
      <c r="F942" s="55"/>
      <c r="G942" s="55"/>
      <c r="H942" s="55"/>
      <c r="I942" s="55"/>
      <c r="J942" s="55"/>
      <c r="K942" s="176">
        <f t="shared" si="184"/>
        <v>0</v>
      </c>
      <c r="L942" s="120">
        <f t="shared" si="185"/>
        <v>0</v>
      </c>
      <c r="M942" s="120">
        <f t="shared" si="186"/>
        <v>0</v>
      </c>
      <c r="N942" s="120">
        <f t="shared" si="187"/>
        <v>0</v>
      </c>
      <c r="O942" s="120">
        <f t="shared" si="188"/>
        <v>0</v>
      </c>
      <c r="P942" s="177">
        <f t="shared" si="189"/>
        <v>0</v>
      </c>
      <c r="Q942" s="177">
        <f>IF(LEN(B942)&gt;0,2*'OSNOVNA PLAČA'!E936,"")</f>
        <v>0</v>
      </c>
      <c r="R942" s="178"/>
      <c r="AA942" s="157">
        <f>ROW()</f>
        <v>942</v>
      </c>
      <c r="AB942" s="91" t="e">
        <f t="shared" ca="1" si="195"/>
        <v>#N/A</v>
      </c>
      <c r="AC942" s="91" t="e">
        <f t="shared" ca="1" si="181"/>
        <v>#N/A</v>
      </c>
      <c r="AD942" s="92" t="e">
        <f t="shared" ca="1" si="190"/>
        <v>#N/A</v>
      </c>
      <c r="AE942" s="91" t="e">
        <f t="shared" ca="1" si="191"/>
        <v>#N/A</v>
      </c>
      <c r="AF942" s="92" t="e">
        <f t="shared" ca="1" si="192"/>
        <v>#N/A</v>
      </c>
      <c r="AG942" s="91" t="e">
        <f t="shared" ca="1" si="192"/>
        <v>#N/A</v>
      </c>
      <c r="AH942" s="91" t="e">
        <f t="shared" ca="1" si="193"/>
        <v>#N/A</v>
      </c>
      <c r="AI942" s="93" t="e">
        <f t="shared" ca="1" si="194"/>
        <v>#N/A</v>
      </c>
      <c r="AJ942" s="91" t="e">
        <f t="shared" ca="1" si="183"/>
        <v>#N/A</v>
      </c>
      <c r="AK942" s="91" t="e">
        <f t="shared" ca="1" si="182"/>
        <v>#N/A</v>
      </c>
    </row>
    <row r="943" spans="1:37" ht="25.5" customHeight="1" x14ac:dyDescent="0.25">
      <c r="A943" s="51">
        <f>'OSNOVNA PLAČA'!A937</f>
        <v>928</v>
      </c>
      <c r="B943" s="159" t="str">
        <f>IF(LEN('OSNOVNA PLAČA'!B937)&gt;0,'OSNOVNA PLAČA'!B937,"")</f>
        <v>A928</v>
      </c>
      <c r="C943" s="52">
        <f>IF(LEN(B943)&gt;0,'OSNOVNA PLAČA'!C937,"")</f>
        <v>0</v>
      </c>
      <c r="D943" s="54">
        <f>IF(LEN(B943)&gt;0,'OSNOVNA PLAČA'!D937,"")</f>
        <v>0</v>
      </c>
      <c r="E943" s="175">
        <f>IF(LEN(B943)&gt;0,SUM('OBRAČUNANA OSNOVNA PLAČA'!E937:J937),"")</f>
        <v>0</v>
      </c>
      <c r="F943" s="55"/>
      <c r="G943" s="55"/>
      <c r="H943" s="55"/>
      <c r="I943" s="55"/>
      <c r="J943" s="55"/>
      <c r="K943" s="176">
        <f t="shared" si="184"/>
        <v>0</v>
      </c>
      <c r="L943" s="120">
        <f t="shared" si="185"/>
        <v>0</v>
      </c>
      <c r="M943" s="120">
        <f t="shared" si="186"/>
        <v>0</v>
      </c>
      <c r="N943" s="120">
        <f t="shared" si="187"/>
        <v>0</v>
      </c>
      <c r="O943" s="120">
        <f t="shared" si="188"/>
        <v>0</v>
      </c>
      <c r="P943" s="177">
        <f t="shared" si="189"/>
        <v>0</v>
      </c>
      <c r="Q943" s="177">
        <f>IF(LEN(B943)&gt;0,2*'OSNOVNA PLAČA'!E937,"")</f>
        <v>0</v>
      </c>
      <c r="R943" s="178"/>
      <c r="AA943" s="157">
        <f>ROW()</f>
        <v>943</v>
      </c>
      <c r="AB943" s="91" t="e">
        <f t="shared" ca="1" si="195"/>
        <v>#N/A</v>
      </c>
      <c r="AC943" s="91" t="e">
        <f t="shared" ca="1" si="181"/>
        <v>#N/A</v>
      </c>
      <c r="AD943" s="92" t="e">
        <f t="shared" ca="1" si="190"/>
        <v>#N/A</v>
      </c>
      <c r="AE943" s="91" t="e">
        <f t="shared" ca="1" si="191"/>
        <v>#N/A</v>
      </c>
      <c r="AF943" s="92" t="e">
        <f t="shared" ca="1" si="192"/>
        <v>#N/A</v>
      </c>
      <c r="AG943" s="91" t="e">
        <f t="shared" ca="1" si="192"/>
        <v>#N/A</v>
      </c>
      <c r="AH943" s="91" t="e">
        <f t="shared" ca="1" si="193"/>
        <v>#N/A</v>
      </c>
      <c r="AI943" s="93" t="e">
        <f t="shared" ca="1" si="194"/>
        <v>#N/A</v>
      </c>
      <c r="AJ943" s="91" t="e">
        <f t="shared" ca="1" si="183"/>
        <v>#N/A</v>
      </c>
      <c r="AK943" s="91" t="e">
        <f t="shared" ca="1" si="182"/>
        <v>#N/A</v>
      </c>
    </row>
    <row r="944" spans="1:37" ht="25.5" customHeight="1" x14ac:dyDescent="0.25">
      <c r="A944" s="51">
        <f>'OSNOVNA PLAČA'!A938</f>
        <v>929</v>
      </c>
      <c r="B944" s="159" t="str">
        <f>IF(LEN('OSNOVNA PLAČA'!B938)&gt;0,'OSNOVNA PLAČA'!B938,"")</f>
        <v>A929</v>
      </c>
      <c r="C944" s="52">
        <f>IF(LEN(B944)&gt;0,'OSNOVNA PLAČA'!C938,"")</f>
        <v>0</v>
      </c>
      <c r="D944" s="54">
        <f>IF(LEN(B944)&gt;0,'OSNOVNA PLAČA'!D938,"")</f>
        <v>0</v>
      </c>
      <c r="E944" s="175">
        <f>IF(LEN(B944)&gt;0,SUM('OBRAČUNANA OSNOVNA PLAČA'!E938:J938),"")</f>
        <v>0</v>
      </c>
      <c r="F944" s="55"/>
      <c r="G944" s="55"/>
      <c r="H944" s="55"/>
      <c r="I944" s="55"/>
      <c r="J944" s="55"/>
      <c r="K944" s="176">
        <f t="shared" si="184"/>
        <v>0</v>
      </c>
      <c r="L944" s="120">
        <f t="shared" si="185"/>
        <v>0</v>
      </c>
      <c r="M944" s="120">
        <f t="shared" si="186"/>
        <v>0</v>
      </c>
      <c r="N944" s="120">
        <f t="shared" si="187"/>
        <v>0</v>
      </c>
      <c r="O944" s="120">
        <f t="shared" si="188"/>
        <v>0</v>
      </c>
      <c r="P944" s="177">
        <f t="shared" si="189"/>
        <v>0</v>
      </c>
      <c r="Q944" s="177">
        <f>IF(LEN(B944)&gt;0,2*'OSNOVNA PLAČA'!E938,"")</f>
        <v>0</v>
      </c>
      <c r="R944" s="178"/>
      <c r="AA944" s="157">
        <f>ROW()</f>
        <v>944</v>
      </c>
      <c r="AB944" s="91" t="e">
        <f t="shared" ca="1" si="195"/>
        <v>#N/A</v>
      </c>
      <c r="AC944" s="91" t="e">
        <f t="shared" ca="1" si="181"/>
        <v>#N/A</v>
      </c>
      <c r="AD944" s="92" t="e">
        <f t="shared" ca="1" si="190"/>
        <v>#N/A</v>
      </c>
      <c r="AE944" s="91" t="e">
        <f t="shared" ca="1" si="191"/>
        <v>#N/A</v>
      </c>
      <c r="AF944" s="92" t="e">
        <f t="shared" ca="1" si="192"/>
        <v>#N/A</v>
      </c>
      <c r="AG944" s="91" t="e">
        <f t="shared" ca="1" si="192"/>
        <v>#N/A</v>
      </c>
      <c r="AH944" s="91" t="e">
        <f t="shared" ca="1" si="193"/>
        <v>#N/A</v>
      </c>
      <c r="AI944" s="93" t="e">
        <f t="shared" ca="1" si="194"/>
        <v>#N/A</v>
      </c>
      <c r="AJ944" s="91" t="e">
        <f t="shared" ca="1" si="183"/>
        <v>#N/A</v>
      </c>
      <c r="AK944" s="91" t="e">
        <f t="shared" ca="1" si="182"/>
        <v>#N/A</v>
      </c>
    </row>
    <row r="945" spans="1:37" ht="25.5" customHeight="1" x14ac:dyDescent="0.25">
      <c r="A945" s="51">
        <f>'OSNOVNA PLAČA'!A939</f>
        <v>930</v>
      </c>
      <c r="B945" s="159" t="str">
        <f>IF(LEN('OSNOVNA PLAČA'!B939)&gt;0,'OSNOVNA PLAČA'!B939,"")</f>
        <v>A930</v>
      </c>
      <c r="C945" s="52">
        <f>IF(LEN(B945)&gt;0,'OSNOVNA PLAČA'!C939,"")</f>
        <v>0</v>
      </c>
      <c r="D945" s="54">
        <f>IF(LEN(B945)&gt;0,'OSNOVNA PLAČA'!D939,"")</f>
        <v>0</v>
      </c>
      <c r="E945" s="175">
        <f>IF(LEN(B945)&gt;0,SUM('OBRAČUNANA OSNOVNA PLAČA'!E939:J939),"")</f>
        <v>0</v>
      </c>
      <c r="F945" s="55"/>
      <c r="G945" s="55"/>
      <c r="H945" s="55"/>
      <c r="I945" s="55"/>
      <c r="J945" s="55"/>
      <c r="K945" s="176">
        <f t="shared" si="184"/>
        <v>0</v>
      </c>
      <c r="L945" s="120">
        <f t="shared" si="185"/>
        <v>0</v>
      </c>
      <c r="M945" s="120">
        <f t="shared" si="186"/>
        <v>0</v>
      </c>
      <c r="N945" s="120">
        <f t="shared" si="187"/>
        <v>0</v>
      </c>
      <c r="O945" s="120">
        <f t="shared" si="188"/>
        <v>0</v>
      </c>
      <c r="P945" s="177">
        <f t="shared" si="189"/>
        <v>0</v>
      </c>
      <c r="Q945" s="177">
        <f>IF(LEN(B945)&gt;0,2*'OSNOVNA PLAČA'!E939,"")</f>
        <v>0</v>
      </c>
      <c r="R945" s="178"/>
      <c r="AA945" s="157">
        <f>ROW()</f>
        <v>945</v>
      </c>
      <c r="AB945" s="91" t="e">
        <f t="shared" ca="1" si="195"/>
        <v>#N/A</v>
      </c>
      <c r="AC945" s="91" t="e">
        <f t="shared" ca="1" si="181"/>
        <v>#N/A</v>
      </c>
      <c r="AD945" s="92" t="e">
        <f t="shared" ca="1" si="190"/>
        <v>#N/A</v>
      </c>
      <c r="AE945" s="91" t="e">
        <f t="shared" ca="1" si="191"/>
        <v>#N/A</v>
      </c>
      <c r="AF945" s="92" t="e">
        <f t="shared" ca="1" si="192"/>
        <v>#N/A</v>
      </c>
      <c r="AG945" s="91" t="e">
        <f t="shared" ca="1" si="192"/>
        <v>#N/A</v>
      </c>
      <c r="AH945" s="91" t="e">
        <f t="shared" ca="1" si="193"/>
        <v>#N/A</v>
      </c>
      <c r="AI945" s="93" t="e">
        <f t="shared" ca="1" si="194"/>
        <v>#N/A</v>
      </c>
      <c r="AJ945" s="91" t="e">
        <f t="shared" ca="1" si="183"/>
        <v>#N/A</v>
      </c>
      <c r="AK945" s="91" t="e">
        <f t="shared" ca="1" si="182"/>
        <v>#N/A</v>
      </c>
    </row>
    <row r="946" spans="1:37" ht="25.5" customHeight="1" x14ac:dyDescent="0.25">
      <c r="A946" s="51">
        <f>'OSNOVNA PLAČA'!A940</f>
        <v>931</v>
      </c>
      <c r="B946" s="159" t="str">
        <f>IF(LEN('OSNOVNA PLAČA'!B940)&gt;0,'OSNOVNA PLAČA'!B940,"")</f>
        <v>A931</v>
      </c>
      <c r="C946" s="52">
        <f>IF(LEN(B946)&gt;0,'OSNOVNA PLAČA'!C940,"")</f>
        <v>0</v>
      </c>
      <c r="D946" s="54">
        <f>IF(LEN(B946)&gt;0,'OSNOVNA PLAČA'!D940,"")</f>
        <v>0</v>
      </c>
      <c r="E946" s="175">
        <f>IF(LEN(B946)&gt;0,SUM('OBRAČUNANA OSNOVNA PLAČA'!E940:J940),"")</f>
        <v>0</v>
      </c>
      <c r="F946" s="55"/>
      <c r="G946" s="55"/>
      <c r="H946" s="55"/>
      <c r="I946" s="55"/>
      <c r="J946" s="55"/>
      <c r="K946" s="176">
        <f t="shared" si="184"/>
        <v>0</v>
      </c>
      <c r="L946" s="120">
        <f t="shared" si="185"/>
        <v>0</v>
      </c>
      <c r="M946" s="120">
        <f t="shared" si="186"/>
        <v>0</v>
      </c>
      <c r="N946" s="120">
        <f t="shared" si="187"/>
        <v>0</v>
      </c>
      <c r="O946" s="120">
        <f t="shared" si="188"/>
        <v>0</v>
      </c>
      <c r="P946" s="177">
        <f t="shared" si="189"/>
        <v>0</v>
      </c>
      <c r="Q946" s="177">
        <f>IF(LEN(B946)&gt;0,2*'OSNOVNA PLAČA'!E940,"")</f>
        <v>0</v>
      </c>
      <c r="R946" s="178"/>
      <c r="AA946" s="157">
        <f>ROW()</f>
        <v>946</v>
      </c>
      <c r="AB946" s="91" t="e">
        <f t="shared" ca="1" si="195"/>
        <v>#N/A</v>
      </c>
      <c r="AC946" s="91" t="e">
        <f t="shared" ca="1" si="181"/>
        <v>#N/A</v>
      </c>
      <c r="AD946" s="92" t="e">
        <f t="shared" ca="1" si="190"/>
        <v>#N/A</v>
      </c>
      <c r="AE946" s="91" t="e">
        <f t="shared" ca="1" si="191"/>
        <v>#N/A</v>
      </c>
      <c r="AF946" s="92" t="e">
        <f t="shared" ca="1" si="192"/>
        <v>#N/A</v>
      </c>
      <c r="AG946" s="91" t="e">
        <f t="shared" ca="1" si="192"/>
        <v>#N/A</v>
      </c>
      <c r="AH946" s="91" t="e">
        <f t="shared" ca="1" si="193"/>
        <v>#N/A</v>
      </c>
      <c r="AI946" s="93" t="e">
        <f t="shared" ca="1" si="194"/>
        <v>#N/A</v>
      </c>
      <c r="AJ946" s="91" t="e">
        <f t="shared" ca="1" si="183"/>
        <v>#N/A</v>
      </c>
      <c r="AK946" s="91" t="e">
        <f t="shared" ca="1" si="182"/>
        <v>#N/A</v>
      </c>
    </row>
    <row r="947" spans="1:37" ht="25.5" customHeight="1" x14ac:dyDescent="0.25">
      <c r="A947" s="51">
        <f>'OSNOVNA PLAČA'!A941</f>
        <v>932</v>
      </c>
      <c r="B947" s="159" t="str">
        <f>IF(LEN('OSNOVNA PLAČA'!B941)&gt;0,'OSNOVNA PLAČA'!B941,"")</f>
        <v>A932</v>
      </c>
      <c r="C947" s="52">
        <f>IF(LEN(B947)&gt;0,'OSNOVNA PLAČA'!C941,"")</f>
        <v>0</v>
      </c>
      <c r="D947" s="54">
        <f>IF(LEN(B947)&gt;0,'OSNOVNA PLAČA'!D941,"")</f>
        <v>0</v>
      </c>
      <c r="E947" s="175">
        <f>IF(LEN(B947)&gt;0,SUM('OBRAČUNANA OSNOVNA PLAČA'!E941:J941),"")</f>
        <v>0</v>
      </c>
      <c r="F947" s="55"/>
      <c r="G947" s="55"/>
      <c r="H947" s="55"/>
      <c r="I947" s="55"/>
      <c r="J947" s="55"/>
      <c r="K947" s="176">
        <f t="shared" si="184"/>
        <v>0</v>
      </c>
      <c r="L947" s="120">
        <f t="shared" si="185"/>
        <v>0</v>
      </c>
      <c r="M947" s="120">
        <f t="shared" si="186"/>
        <v>0</v>
      </c>
      <c r="N947" s="120">
        <f t="shared" si="187"/>
        <v>0</v>
      </c>
      <c r="O947" s="120">
        <f t="shared" si="188"/>
        <v>0</v>
      </c>
      <c r="P947" s="177">
        <f t="shared" si="189"/>
        <v>0</v>
      </c>
      <c r="Q947" s="177">
        <f>IF(LEN(B947)&gt;0,2*'OSNOVNA PLAČA'!E941,"")</f>
        <v>0</v>
      </c>
      <c r="R947" s="178"/>
      <c r="AA947" s="157">
        <f>ROW()</f>
        <v>947</v>
      </c>
      <c r="AB947" s="91" t="e">
        <f t="shared" ca="1" si="195"/>
        <v>#N/A</v>
      </c>
      <c r="AC947" s="91" t="e">
        <f t="shared" ca="1" si="181"/>
        <v>#N/A</v>
      </c>
      <c r="AD947" s="92" t="e">
        <f t="shared" ca="1" si="190"/>
        <v>#N/A</v>
      </c>
      <c r="AE947" s="91" t="e">
        <f t="shared" ca="1" si="191"/>
        <v>#N/A</v>
      </c>
      <c r="AF947" s="92" t="e">
        <f t="shared" ca="1" si="192"/>
        <v>#N/A</v>
      </c>
      <c r="AG947" s="91" t="e">
        <f t="shared" ca="1" si="192"/>
        <v>#N/A</v>
      </c>
      <c r="AH947" s="91" t="e">
        <f t="shared" ca="1" si="193"/>
        <v>#N/A</v>
      </c>
      <c r="AI947" s="93" t="e">
        <f t="shared" ca="1" si="194"/>
        <v>#N/A</v>
      </c>
      <c r="AJ947" s="91" t="e">
        <f t="shared" ca="1" si="183"/>
        <v>#N/A</v>
      </c>
      <c r="AK947" s="91" t="e">
        <f t="shared" ca="1" si="182"/>
        <v>#N/A</v>
      </c>
    </row>
    <row r="948" spans="1:37" ht="25.5" customHeight="1" x14ac:dyDescent="0.25">
      <c r="A948" s="51">
        <f>'OSNOVNA PLAČA'!A942</f>
        <v>933</v>
      </c>
      <c r="B948" s="159" t="str">
        <f>IF(LEN('OSNOVNA PLAČA'!B942)&gt;0,'OSNOVNA PLAČA'!B942,"")</f>
        <v>A933</v>
      </c>
      <c r="C948" s="52">
        <f>IF(LEN(B948)&gt;0,'OSNOVNA PLAČA'!C942,"")</f>
        <v>0</v>
      </c>
      <c r="D948" s="54">
        <f>IF(LEN(B948)&gt;0,'OSNOVNA PLAČA'!D942,"")</f>
        <v>0</v>
      </c>
      <c r="E948" s="175">
        <f>IF(LEN(B948)&gt;0,SUM('OBRAČUNANA OSNOVNA PLAČA'!E942:J942),"")</f>
        <v>0</v>
      </c>
      <c r="F948" s="55"/>
      <c r="G948" s="55"/>
      <c r="H948" s="55"/>
      <c r="I948" s="55"/>
      <c r="J948" s="55"/>
      <c r="K948" s="176">
        <f t="shared" si="184"/>
        <v>0</v>
      </c>
      <c r="L948" s="120">
        <f t="shared" si="185"/>
        <v>0</v>
      </c>
      <c r="M948" s="120">
        <f t="shared" si="186"/>
        <v>0</v>
      </c>
      <c r="N948" s="120">
        <f t="shared" si="187"/>
        <v>0</v>
      </c>
      <c r="O948" s="120">
        <f t="shared" si="188"/>
        <v>0</v>
      </c>
      <c r="P948" s="177">
        <f t="shared" si="189"/>
        <v>0</v>
      </c>
      <c r="Q948" s="177">
        <f>IF(LEN(B948)&gt;0,2*'OSNOVNA PLAČA'!E942,"")</f>
        <v>0</v>
      </c>
      <c r="R948" s="178"/>
      <c r="AA948" s="157">
        <f>ROW()</f>
        <v>948</v>
      </c>
      <c r="AB948" s="91" t="e">
        <f t="shared" ca="1" si="195"/>
        <v>#N/A</v>
      </c>
      <c r="AC948" s="91" t="e">
        <f t="shared" ca="1" si="181"/>
        <v>#N/A</v>
      </c>
      <c r="AD948" s="92" t="e">
        <f t="shared" ca="1" si="190"/>
        <v>#N/A</v>
      </c>
      <c r="AE948" s="91" t="e">
        <f t="shared" ca="1" si="191"/>
        <v>#N/A</v>
      </c>
      <c r="AF948" s="92" t="e">
        <f t="shared" ca="1" si="192"/>
        <v>#N/A</v>
      </c>
      <c r="AG948" s="91" t="e">
        <f t="shared" ca="1" si="192"/>
        <v>#N/A</v>
      </c>
      <c r="AH948" s="91" t="e">
        <f t="shared" ca="1" si="193"/>
        <v>#N/A</v>
      </c>
      <c r="AI948" s="93" t="e">
        <f t="shared" ca="1" si="194"/>
        <v>#N/A</v>
      </c>
      <c r="AJ948" s="91" t="e">
        <f t="shared" ca="1" si="183"/>
        <v>#N/A</v>
      </c>
      <c r="AK948" s="91" t="e">
        <f t="shared" ca="1" si="182"/>
        <v>#N/A</v>
      </c>
    </row>
    <row r="949" spans="1:37" ht="25.5" customHeight="1" x14ac:dyDescent="0.25">
      <c r="A949" s="51">
        <f>'OSNOVNA PLAČA'!A943</f>
        <v>934</v>
      </c>
      <c r="B949" s="159" t="str">
        <f>IF(LEN('OSNOVNA PLAČA'!B943)&gt;0,'OSNOVNA PLAČA'!B943,"")</f>
        <v>A934</v>
      </c>
      <c r="C949" s="52">
        <f>IF(LEN(B949)&gt;0,'OSNOVNA PLAČA'!C943,"")</f>
        <v>0</v>
      </c>
      <c r="D949" s="54">
        <f>IF(LEN(B949)&gt;0,'OSNOVNA PLAČA'!D943,"")</f>
        <v>0</v>
      </c>
      <c r="E949" s="175">
        <f>IF(LEN(B949)&gt;0,SUM('OBRAČUNANA OSNOVNA PLAČA'!E943:J943),"")</f>
        <v>0</v>
      </c>
      <c r="F949" s="55"/>
      <c r="G949" s="55"/>
      <c r="H949" s="55"/>
      <c r="I949" s="55"/>
      <c r="J949" s="55"/>
      <c r="K949" s="176">
        <f t="shared" si="184"/>
        <v>0</v>
      </c>
      <c r="L949" s="120">
        <f t="shared" si="185"/>
        <v>0</v>
      </c>
      <c r="M949" s="120">
        <f t="shared" si="186"/>
        <v>0</v>
      </c>
      <c r="N949" s="120">
        <f t="shared" si="187"/>
        <v>0</v>
      </c>
      <c r="O949" s="120">
        <f t="shared" si="188"/>
        <v>0</v>
      </c>
      <c r="P949" s="177">
        <f t="shared" si="189"/>
        <v>0</v>
      </c>
      <c r="Q949" s="177">
        <f>IF(LEN(B949)&gt;0,2*'OSNOVNA PLAČA'!E943,"")</f>
        <v>0</v>
      </c>
      <c r="R949" s="178"/>
      <c r="AA949" s="157">
        <f>ROW()</f>
        <v>949</v>
      </c>
      <c r="AB949" s="91" t="e">
        <f t="shared" ca="1" si="195"/>
        <v>#N/A</v>
      </c>
      <c r="AC949" s="91" t="e">
        <f t="shared" ca="1" si="181"/>
        <v>#N/A</v>
      </c>
      <c r="AD949" s="92" t="e">
        <f t="shared" ca="1" si="190"/>
        <v>#N/A</v>
      </c>
      <c r="AE949" s="91" t="e">
        <f t="shared" ca="1" si="191"/>
        <v>#N/A</v>
      </c>
      <c r="AF949" s="92" t="e">
        <f t="shared" ca="1" si="192"/>
        <v>#N/A</v>
      </c>
      <c r="AG949" s="91" t="e">
        <f t="shared" ca="1" si="192"/>
        <v>#N/A</v>
      </c>
      <c r="AH949" s="91" t="e">
        <f t="shared" ca="1" si="193"/>
        <v>#N/A</v>
      </c>
      <c r="AI949" s="93" t="e">
        <f t="shared" ca="1" si="194"/>
        <v>#N/A</v>
      </c>
      <c r="AJ949" s="91" t="e">
        <f t="shared" ca="1" si="183"/>
        <v>#N/A</v>
      </c>
      <c r="AK949" s="91" t="e">
        <f t="shared" ca="1" si="182"/>
        <v>#N/A</v>
      </c>
    </row>
    <row r="950" spans="1:37" ht="25.5" customHeight="1" x14ac:dyDescent="0.25">
      <c r="A950" s="51">
        <f>'OSNOVNA PLAČA'!A944</f>
        <v>935</v>
      </c>
      <c r="B950" s="159" t="str">
        <f>IF(LEN('OSNOVNA PLAČA'!B944)&gt;0,'OSNOVNA PLAČA'!B944,"")</f>
        <v>A935</v>
      </c>
      <c r="C950" s="52">
        <f>IF(LEN(B950)&gt;0,'OSNOVNA PLAČA'!C944,"")</f>
        <v>0</v>
      </c>
      <c r="D950" s="54">
        <f>IF(LEN(B950)&gt;0,'OSNOVNA PLAČA'!D944,"")</f>
        <v>0</v>
      </c>
      <c r="E950" s="175">
        <f>IF(LEN(B950)&gt;0,SUM('OBRAČUNANA OSNOVNA PLAČA'!E944:J944),"")</f>
        <v>0</v>
      </c>
      <c r="F950" s="55"/>
      <c r="G950" s="55"/>
      <c r="H950" s="55"/>
      <c r="I950" s="55"/>
      <c r="J950" s="55"/>
      <c r="K950" s="176">
        <f t="shared" si="184"/>
        <v>0</v>
      </c>
      <c r="L950" s="120">
        <f t="shared" si="185"/>
        <v>0</v>
      </c>
      <c r="M950" s="120">
        <f t="shared" si="186"/>
        <v>0</v>
      </c>
      <c r="N950" s="120">
        <f t="shared" si="187"/>
        <v>0</v>
      </c>
      <c r="O950" s="120">
        <f t="shared" si="188"/>
        <v>0</v>
      </c>
      <c r="P950" s="177">
        <f t="shared" si="189"/>
        <v>0</v>
      </c>
      <c r="Q950" s="177">
        <f>IF(LEN(B950)&gt;0,2*'OSNOVNA PLAČA'!E944,"")</f>
        <v>0</v>
      </c>
      <c r="R950" s="178"/>
      <c r="AA950" s="157">
        <f>ROW()</f>
        <v>950</v>
      </c>
      <c r="AB950" s="91" t="e">
        <f t="shared" ca="1" si="195"/>
        <v>#N/A</v>
      </c>
      <c r="AC950" s="91" t="e">
        <f t="shared" ca="1" si="181"/>
        <v>#N/A</v>
      </c>
      <c r="AD950" s="92" t="e">
        <f t="shared" ca="1" si="190"/>
        <v>#N/A</v>
      </c>
      <c r="AE950" s="91" t="e">
        <f t="shared" ca="1" si="191"/>
        <v>#N/A</v>
      </c>
      <c r="AF950" s="92" t="e">
        <f t="shared" ca="1" si="192"/>
        <v>#N/A</v>
      </c>
      <c r="AG950" s="91" t="e">
        <f t="shared" ca="1" si="192"/>
        <v>#N/A</v>
      </c>
      <c r="AH950" s="91" t="e">
        <f t="shared" ca="1" si="193"/>
        <v>#N/A</v>
      </c>
      <c r="AI950" s="93" t="e">
        <f t="shared" ca="1" si="194"/>
        <v>#N/A</v>
      </c>
      <c r="AJ950" s="91" t="e">
        <f t="shared" ca="1" si="183"/>
        <v>#N/A</v>
      </c>
      <c r="AK950" s="91" t="e">
        <f t="shared" ca="1" si="182"/>
        <v>#N/A</v>
      </c>
    </row>
    <row r="951" spans="1:37" ht="25.5" customHeight="1" x14ac:dyDescent="0.25">
      <c r="A951" s="51">
        <f>'OSNOVNA PLAČA'!A945</f>
        <v>936</v>
      </c>
      <c r="B951" s="159" t="str">
        <f>IF(LEN('OSNOVNA PLAČA'!B945)&gt;0,'OSNOVNA PLAČA'!B945,"")</f>
        <v>A936</v>
      </c>
      <c r="C951" s="52">
        <f>IF(LEN(B951)&gt;0,'OSNOVNA PLAČA'!C945,"")</f>
        <v>0</v>
      </c>
      <c r="D951" s="54">
        <f>IF(LEN(B951)&gt;0,'OSNOVNA PLAČA'!D945,"")</f>
        <v>0</v>
      </c>
      <c r="E951" s="175">
        <f>IF(LEN(B951)&gt;0,SUM('OBRAČUNANA OSNOVNA PLAČA'!E945:J945),"")</f>
        <v>0</v>
      </c>
      <c r="F951" s="55"/>
      <c r="G951" s="55"/>
      <c r="H951" s="55"/>
      <c r="I951" s="55"/>
      <c r="J951" s="55"/>
      <c r="K951" s="176">
        <f t="shared" si="184"/>
        <v>0</v>
      </c>
      <c r="L951" s="120">
        <f t="shared" si="185"/>
        <v>0</v>
      </c>
      <c r="M951" s="120">
        <f t="shared" si="186"/>
        <v>0</v>
      </c>
      <c r="N951" s="120">
        <f t="shared" si="187"/>
        <v>0</v>
      </c>
      <c r="O951" s="120">
        <f t="shared" si="188"/>
        <v>0</v>
      </c>
      <c r="P951" s="177">
        <f t="shared" si="189"/>
        <v>0</v>
      </c>
      <c r="Q951" s="177">
        <f>IF(LEN(B951)&gt;0,2*'OSNOVNA PLAČA'!E945,"")</f>
        <v>0</v>
      </c>
      <c r="R951" s="178"/>
      <c r="AA951" s="157">
        <f>ROW()</f>
        <v>951</v>
      </c>
      <c r="AB951" s="91" t="e">
        <f t="shared" ca="1" si="195"/>
        <v>#N/A</v>
      </c>
      <c r="AC951" s="91" t="e">
        <f t="shared" ca="1" si="181"/>
        <v>#N/A</v>
      </c>
      <c r="AD951" s="92" t="e">
        <f t="shared" ca="1" si="190"/>
        <v>#N/A</v>
      </c>
      <c r="AE951" s="91" t="e">
        <f t="shared" ca="1" si="191"/>
        <v>#N/A</v>
      </c>
      <c r="AF951" s="92" t="e">
        <f t="shared" ca="1" si="192"/>
        <v>#N/A</v>
      </c>
      <c r="AG951" s="91" t="e">
        <f t="shared" ca="1" si="192"/>
        <v>#N/A</v>
      </c>
      <c r="AH951" s="91" t="e">
        <f t="shared" ca="1" si="193"/>
        <v>#N/A</v>
      </c>
      <c r="AI951" s="93" t="e">
        <f t="shared" ca="1" si="194"/>
        <v>#N/A</v>
      </c>
      <c r="AJ951" s="91" t="e">
        <f t="shared" ca="1" si="183"/>
        <v>#N/A</v>
      </c>
      <c r="AK951" s="91" t="e">
        <f t="shared" ca="1" si="182"/>
        <v>#N/A</v>
      </c>
    </row>
    <row r="952" spans="1:37" ht="25.5" customHeight="1" x14ac:dyDescent="0.25">
      <c r="A952" s="51">
        <f>'OSNOVNA PLAČA'!A946</f>
        <v>937</v>
      </c>
      <c r="B952" s="159" t="str">
        <f>IF(LEN('OSNOVNA PLAČA'!B946)&gt;0,'OSNOVNA PLAČA'!B946,"")</f>
        <v>A937</v>
      </c>
      <c r="C952" s="52">
        <f>IF(LEN(B952)&gt;0,'OSNOVNA PLAČA'!C946,"")</f>
        <v>0</v>
      </c>
      <c r="D952" s="54">
        <f>IF(LEN(B952)&gt;0,'OSNOVNA PLAČA'!D946,"")</f>
        <v>0</v>
      </c>
      <c r="E952" s="175">
        <f>IF(LEN(B952)&gt;0,SUM('OBRAČUNANA OSNOVNA PLAČA'!E946:J946),"")</f>
        <v>0</v>
      </c>
      <c r="F952" s="55"/>
      <c r="G952" s="55"/>
      <c r="H952" s="55"/>
      <c r="I952" s="55"/>
      <c r="J952" s="55"/>
      <c r="K952" s="176">
        <f t="shared" si="184"/>
        <v>0</v>
      </c>
      <c r="L952" s="120">
        <f t="shared" si="185"/>
        <v>0</v>
      </c>
      <c r="M952" s="120">
        <f t="shared" si="186"/>
        <v>0</v>
      </c>
      <c r="N952" s="120">
        <f t="shared" si="187"/>
        <v>0</v>
      </c>
      <c r="O952" s="120">
        <f t="shared" si="188"/>
        <v>0</v>
      </c>
      <c r="P952" s="177">
        <f t="shared" si="189"/>
        <v>0</v>
      </c>
      <c r="Q952" s="177">
        <f>IF(LEN(B952)&gt;0,2*'OSNOVNA PLAČA'!E946,"")</f>
        <v>0</v>
      </c>
      <c r="R952" s="178"/>
      <c r="AA952" s="157">
        <f>ROW()</f>
        <v>952</v>
      </c>
      <c r="AB952" s="91" t="e">
        <f t="shared" ca="1" si="195"/>
        <v>#N/A</v>
      </c>
      <c r="AC952" s="91" t="e">
        <f t="shared" ref="AC952:AC1015" ca="1" si="196">IF($AN$3=1,(INDIRECT( "'" &amp; $AC$2 &amp; "'!F" &amp; TEXT($AA952-6,0))*2/12+INDIRECT( "'" &amp; $AC$2 &amp; "'!G" &amp; TEXT($AA952-6,0))*10/12)*2,INDIRECT( "'" &amp; $AN$2 &amp; "'!Q" &amp; TEXT($AA952,0)))</f>
        <v>#N/A</v>
      </c>
      <c r="AD952" s="92" t="e">
        <f t="shared" ca="1" si="190"/>
        <v>#N/A</v>
      </c>
      <c r="AE952" s="91" t="e">
        <f t="shared" ca="1" si="191"/>
        <v>#N/A</v>
      </c>
      <c r="AF952" s="92" t="e">
        <f t="shared" ca="1" si="192"/>
        <v>#N/A</v>
      </c>
      <c r="AG952" s="91" t="e">
        <f t="shared" ca="1" si="192"/>
        <v>#N/A</v>
      </c>
      <c r="AH952" s="91" t="e">
        <f t="shared" ca="1" si="193"/>
        <v>#N/A</v>
      </c>
      <c r="AI952" s="93" t="e">
        <f t="shared" ca="1" si="194"/>
        <v>#N/A</v>
      </c>
      <c r="AJ952" s="91" t="e">
        <f t="shared" ca="1" si="183"/>
        <v>#N/A</v>
      </c>
      <c r="AK952" s="91" t="e">
        <f t="shared" ca="1" si="182"/>
        <v>#N/A</v>
      </c>
    </row>
    <row r="953" spans="1:37" ht="25.5" customHeight="1" x14ac:dyDescent="0.25">
      <c r="A953" s="51">
        <f>'OSNOVNA PLAČA'!A947</f>
        <v>938</v>
      </c>
      <c r="B953" s="159" t="str">
        <f>IF(LEN('OSNOVNA PLAČA'!B947)&gt;0,'OSNOVNA PLAČA'!B947,"")</f>
        <v>A938</v>
      </c>
      <c r="C953" s="52">
        <f>IF(LEN(B953)&gt;0,'OSNOVNA PLAČA'!C947,"")</f>
        <v>0</v>
      </c>
      <c r="D953" s="54">
        <f>IF(LEN(B953)&gt;0,'OSNOVNA PLAČA'!D947,"")</f>
        <v>0</v>
      </c>
      <c r="E953" s="175">
        <f>IF(LEN(B953)&gt;0,SUM('OBRAČUNANA OSNOVNA PLAČA'!E947:J947),"")</f>
        <v>0</v>
      </c>
      <c r="F953" s="55"/>
      <c r="G953" s="55"/>
      <c r="H953" s="55"/>
      <c r="I953" s="55"/>
      <c r="J953" s="55"/>
      <c r="K953" s="176">
        <f t="shared" si="184"/>
        <v>0</v>
      </c>
      <c r="L953" s="120">
        <f t="shared" si="185"/>
        <v>0</v>
      </c>
      <c r="M953" s="120">
        <f t="shared" si="186"/>
        <v>0</v>
      </c>
      <c r="N953" s="120">
        <f t="shared" si="187"/>
        <v>0</v>
      </c>
      <c r="O953" s="120">
        <f t="shared" si="188"/>
        <v>0</v>
      </c>
      <c r="P953" s="177">
        <f t="shared" si="189"/>
        <v>0</v>
      </c>
      <c r="Q953" s="177">
        <f>IF(LEN(B953)&gt;0,2*'OSNOVNA PLAČA'!E947,"")</f>
        <v>0</v>
      </c>
      <c r="R953" s="178"/>
      <c r="AA953" s="157">
        <f>ROW()</f>
        <v>953</v>
      </c>
      <c r="AB953" s="91" t="e">
        <f t="shared" ca="1" si="195"/>
        <v>#N/A</v>
      </c>
      <c r="AC953" s="91" t="e">
        <f t="shared" ca="1" si="196"/>
        <v>#N/A</v>
      </c>
      <c r="AD953" s="92" t="e">
        <f t="shared" ca="1" si="190"/>
        <v>#N/A</v>
      </c>
      <c r="AE953" s="91" t="e">
        <f t="shared" ca="1" si="191"/>
        <v>#N/A</v>
      </c>
      <c r="AF953" s="92" t="e">
        <f t="shared" ca="1" si="192"/>
        <v>#N/A</v>
      </c>
      <c r="AG953" s="91" t="e">
        <f t="shared" ca="1" si="192"/>
        <v>#N/A</v>
      </c>
      <c r="AH953" s="91" t="e">
        <f t="shared" ca="1" si="193"/>
        <v>#N/A</v>
      </c>
      <c r="AI953" s="93" t="e">
        <f t="shared" ca="1" si="194"/>
        <v>#N/A</v>
      </c>
      <c r="AJ953" s="91" t="e">
        <f t="shared" ca="1" si="183"/>
        <v>#N/A</v>
      </c>
      <c r="AK953" s="91" t="e">
        <f t="shared" ca="1" si="182"/>
        <v>#N/A</v>
      </c>
    </row>
    <row r="954" spans="1:37" ht="25.5" customHeight="1" x14ac:dyDescent="0.25">
      <c r="A954" s="51">
        <f>'OSNOVNA PLAČA'!A948</f>
        <v>939</v>
      </c>
      <c r="B954" s="159" t="str">
        <f>IF(LEN('OSNOVNA PLAČA'!B948)&gt;0,'OSNOVNA PLAČA'!B948,"")</f>
        <v>A939</v>
      </c>
      <c r="C954" s="52">
        <f>IF(LEN(B954)&gt;0,'OSNOVNA PLAČA'!C948,"")</f>
        <v>0</v>
      </c>
      <c r="D954" s="54">
        <f>IF(LEN(B954)&gt;0,'OSNOVNA PLAČA'!D948,"")</f>
        <v>0</v>
      </c>
      <c r="E954" s="175">
        <f>IF(LEN(B954)&gt;0,SUM('OBRAČUNANA OSNOVNA PLAČA'!E948:J948),"")</f>
        <v>0</v>
      </c>
      <c r="F954" s="55"/>
      <c r="G954" s="55"/>
      <c r="H954" s="55"/>
      <c r="I954" s="55"/>
      <c r="J954" s="55"/>
      <c r="K954" s="176">
        <f t="shared" si="184"/>
        <v>0</v>
      </c>
      <c r="L954" s="120">
        <f t="shared" si="185"/>
        <v>0</v>
      </c>
      <c r="M954" s="120">
        <f t="shared" si="186"/>
        <v>0</v>
      </c>
      <c r="N954" s="120">
        <f t="shared" si="187"/>
        <v>0</v>
      </c>
      <c r="O954" s="120">
        <f t="shared" si="188"/>
        <v>0</v>
      </c>
      <c r="P954" s="177">
        <f t="shared" si="189"/>
        <v>0</v>
      </c>
      <c r="Q954" s="177">
        <f>IF(LEN(B954)&gt;0,2*'OSNOVNA PLAČA'!E948,"")</f>
        <v>0</v>
      </c>
      <c r="R954" s="178"/>
      <c r="AA954" s="157">
        <f>ROW()</f>
        <v>954</v>
      </c>
      <c r="AB954" s="91" t="e">
        <f t="shared" ca="1" si="195"/>
        <v>#N/A</v>
      </c>
      <c r="AC954" s="91" t="e">
        <f t="shared" ca="1" si="196"/>
        <v>#N/A</v>
      </c>
      <c r="AD954" s="92" t="e">
        <f t="shared" ca="1" si="190"/>
        <v>#N/A</v>
      </c>
      <c r="AE954" s="91" t="e">
        <f t="shared" ca="1" si="191"/>
        <v>#N/A</v>
      </c>
      <c r="AF954" s="92" t="e">
        <f t="shared" ca="1" si="192"/>
        <v>#N/A</v>
      </c>
      <c r="AG954" s="91" t="e">
        <f t="shared" ca="1" si="192"/>
        <v>#N/A</v>
      </c>
      <c r="AH954" s="91" t="e">
        <f t="shared" ca="1" si="193"/>
        <v>#N/A</v>
      </c>
      <c r="AI954" s="93" t="e">
        <f t="shared" ca="1" si="194"/>
        <v>#N/A</v>
      </c>
      <c r="AJ954" s="91" t="e">
        <f t="shared" ca="1" si="183"/>
        <v>#N/A</v>
      </c>
      <c r="AK954" s="91" t="e">
        <f t="shared" ca="1" si="182"/>
        <v>#N/A</v>
      </c>
    </row>
    <row r="955" spans="1:37" ht="25.5" customHeight="1" x14ac:dyDescent="0.25">
      <c r="A955" s="51">
        <f>'OSNOVNA PLAČA'!A949</f>
        <v>940</v>
      </c>
      <c r="B955" s="159" t="str">
        <f>IF(LEN('OSNOVNA PLAČA'!B949)&gt;0,'OSNOVNA PLAČA'!B949,"")</f>
        <v>A940</v>
      </c>
      <c r="C955" s="52">
        <f>IF(LEN(B955)&gt;0,'OSNOVNA PLAČA'!C949,"")</f>
        <v>0</v>
      </c>
      <c r="D955" s="54">
        <f>IF(LEN(B955)&gt;0,'OSNOVNA PLAČA'!D949,"")</f>
        <v>0</v>
      </c>
      <c r="E955" s="175">
        <f>IF(LEN(B955)&gt;0,SUM('OBRAČUNANA OSNOVNA PLAČA'!E949:J949),"")</f>
        <v>0</v>
      </c>
      <c r="F955" s="55"/>
      <c r="G955" s="55"/>
      <c r="H955" s="55"/>
      <c r="I955" s="55"/>
      <c r="J955" s="55"/>
      <c r="K955" s="176">
        <f t="shared" si="184"/>
        <v>0</v>
      </c>
      <c r="L955" s="120">
        <f t="shared" si="185"/>
        <v>0</v>
      </c>
      <c r="M955" s="120">
        <f t="shared" si="186"/>
        <v>0</v>
      </c>
      <c r="N955" s="120">
        <f t="shared" si="187"/>
        <v>0</v>
      </c>
      <c r="O955" s="120">
        <f t="shared" si="188"/>
        <v>0</v>
      </c>
      <c r="P955" s="177">
        <f t="shared" si="189"/>
        <v>0</v>
      </c>
      <c r="Q955" s="177">
        <f>IF(LEN(B955)&gt;0,2*'OSNOVNA PLAČA'!E949,"")</f>
        <v>0</v>
      </c>
      <c r="R955" s="178"/>
      <c r="AA955" s="157">
        <f>ROW()</f>
        <v>955</v>
      </c>
      <c r="AB955" s="91" t="e">
        <f t="shared" ca="1" si="195"/>
        <v>#N/A</v>
      </c>
      <c r="AC955" s="91" t="e">
        <f t="shared" ca="1" si="196"/>
        <v>#N/A</v>
      </c>
      <c r="AD955" s="92" t="e">
        <f t="shared" ca="1" si="190"/>
        <v>#N/A</v>
      </c>
      <c r="AE955" s="91" t="e">
        <f t="shared" ca="1" si="191"/>
        <v>#N/A</v>
      </c>
      <c r="AF955" s="92" t="e">
        <f t="shared" ca="1" si="192"/>
        <v>#N/A</v>
      </c>
      <c r="AG955" s="91" t="e">
        <f t="shared" ca="1" si="192"/>
        <v>#N/A</v>
      </c>
      <c r="AH955" s="91" t="e">
        <f t="shared" ca="1" si="193"/>
        <v>#N/A</v>
      </c>
      <c r="AI955" s="93" t="e">
        <f t="shared" ca="1" si="194"/>
        <v>#N/A</v>
      </c>
      <c r="AJ955" s="91" t="e">
        <f t="shared" ca="1" si="183"/>
        <v>#N/A</v>
      </c>
      <c r="AK955" s="91" t="e">
        <f t="shared" ca="1" si="182"/>
        <v>#N/A</v>
      </c>
    </row>
    <row r="956" spans="1:37" ht="25.5" customHeight="1" x14ac:dyDescent="0.25">
      <c r="A956" s="51">
        <f>'OSNOVNA PLAČA'!A950</f>
        <v>941</v>
      </c>
      <c r="B956" s="159" t="str">
        <f>IF(LEN('OSNOVNA PLAČA'!B950)&gt;0,'OSNOVNA PLAČA'!B950,"")</f>
        <v>A941</v>
      </c>
      <c r="C956" s="52">
        <f>IF(LEN(B956)&gt;0,'OSNOVNA PLAČA'!C950,"")</f>
        <v>0</v>
      </c>
      <c r="D956" s="54">
        <f>IF(LEN(B956)&gt;0,'OSNOVNA PLAČA'!D950,"")</f>
        <v>0</v>
      </c>
      <c r="E956" s="175">
        <f>IF(LEN(B956)&gt;0,SUM('OBRAČUNANA OSNOVNA PLAČA'!E950:J950),"")</f>
        <v>0</v>
      </c>
      <c r="F956" s="55"/>
      <c r="G956" s="55"/>
      <c r="H956" s="55"/>
      <c r="I956" s="55"/>
      <c r="J956" s="55"/>
      <c r="K956" s="176">
        <f t="shared" si="184"/>
        <v>0</v>
      </c>
      <c r="L956" s="120">
        <f t="shared" si="185"/>
        <v>0</v>
      </c>
      <c r="M956" s="120">
        <f t="shared" si="186"/>
        <v>0</v>
      </c>
      <c r="N956" s="120">
        <f t="shared" si="187"/>
        <v>0</v>
      </c>
      <c r="O956" s="120">
        <f t="shared" si="188"/>
        <v>0</v>
      </c>
      <c r="P956" s="177">
        <f t="shared" si="189"/>
        <v>0</v>
      </c>
      <c r="Q956" s="177">
        <f>IF(LEN(B956)&gt;0,2*'OSNOVNA PLAČA'!E950,"")</f>
        <v>0</v>
      </c>
      <c r="R956" s="178"/>
      <c r="AA956" s="157">
        <f>ROW()</f>
        <v>956</v>
      </c>
      <c r="AB956" s="91" t="e">
        <f t="shared" ca="1" si="195"/>
        <v>#N/A</v>
      </c>
      <c r="AC956" s="91" t="e">
        <f t="shared" ca="1" si="196"/>
        <v>#N/A</v>
      </c>
      <c r="AD956" s="92" t="e">
        <f t="shared" ca="1" si="190"/>
        <v>#N/A</v>
      </c>
      <c r="AE956" s="91" t="e">
        <f t="shared" ca="1" si="191"/>
        <v>#N/A</v>
      </c>
      <c r="AF956" s="92" t="e">
        <f t="shared" ca="1" si="192"/>
        <v>#N/A</v>
      </c>
      <c r="AG956" s="91" t="e">
        <f t="shared" ca="1" si="192"/>
        <v>#N/A</v>
      </c>
      <c r="AH956" s="91" t="e">
        <f t="shared" ca="1" si="193"/>
        <v>#N/A</v>
      </c>
      <c r="AI956" s="93" t="e">
        <f t="shared" ca="1" si="194"/>
        <v>#N/A</v>
      </c>
      <c r="AJ956" s="91" t="e">
        <f t="shared" ca="1" si="183"/>
        <v>#N/A</v>
      </c>
      <c r="AK956" s="91" t="e">
        <f t="shared" ca="1" si="182"/>
        <v>#N/A</v>
      </c>
    </row>
    <row r="957" spans="1:37" ht="25.5" customHeight="1" x14ac:dyDescent="0.25">
      <c r="A957" s="51">
        <f>'OSNOVNA PLAČA'!A951</f>
        <v>942</v>
      </c>
      <c r="B957" s="159" t="str">
        <f>IF(LEN('OSNOVNA PLAČA'!B951)&gt;0,'OSNOVNA PLAČA'!B951,"")</f>
        <v>A942</v>
      </c>
      <c r="C957" s="52">
        <f>IF(LEN(B957)&gt;0,'OSNOVNA PLAČA'!C951,"")</f>
        <v>0</v>
      </c>
      <c r="D957" s="54">
        <f>IF(LEN(B957)&gt;0,'OSNOVNA PLAČA'!D951,"")</f>
        <v>0</v>
      </c>
      <c r="E957" s="175">
        <f>IF(LEN(B957)&gt;0,SUM('OBRAČUNANA OSNOVNA PLAČA'!E951:J951),"")</f>
        <v>0</v>
      </c>
      <c r="F957" s="55"/>
      <c r="G957" s="55"/>
      <c r="H957" s="55"/>
      <c r="I957" s="55"/>
      <c r="J957" s="55"/>
      <c r="K957" s="176">
        <f t="shared" si="184"/>
        <v>0</v>
      </c>
      <c r="L957" s="120">
        <f t="shared" si="185"/>
        <v>0</v>
      </c>
      <c r="M957" s="120">
        <f t="shared" si="186"/>
        <v>0</v>
      </c>
      <c r="N957" s="120">
        <f t="shared" si="187"/>
        <v>0</v>
      </c>
      <c r="O957" s="120">
        <f t="shared" si="188"/>
        <v>0</v>
      </c>
      <c r="P957" s="177">
        <f t="shared" si="189"/>
        <v>0</v>
      </c>
      <c r="Q957" s="177">
        <f>IF(LEN(B957)&gt;0,2*'OSNOVNA PLAČA'!E951,"")</f>
        <v>0</v>
      </c>
      <c r="R957" s="178"/>
      <c r="AA957" s="157">
        <f>ROW()</f>
        <v>957</v>
      </c>
      <c r="AB957" s="91" t="e">
        <f t="shared" ca="1" si="195"/>
        <v>#N/A</v>
      </c>
      <c r="AC957" s="91" t="e">
        <f t="shared" ca="1" si="196"/>
        <v>#N/A</v>
      </c>
      <c r="AD957" s="92" t="e">
        <f t="shared" ca="1" si="190"/>
        <v>#N/A</v>
      </c>
      <c r="AE957" s="91" t="e">
        <f t="shared" ca="1" si="191"/>
        <v>#N/A</v>
      </c>
      <c r="AF957" s="92" t="e">
        <f t="shared" ca="1" si="192"/>
        <v>#N/A</v>
      </c>
      <c r="AG957" s="91" t="e">
        <f t="shared" ca="1" si="192"/>
        <v>#N/A</v>
      </c>
      <c r="AH957" s="91" t="e">
        <f t="shared" ca="1" si="193"/>
        <v>#N/A</v>
      </c>
      <c r="AI957" s="93" t="e">
        <f t="shared" ca="1" si="194"/>
        <v>#N/A</v>
      </c>
      <c r="AJ957" s="91" t="e">
        <f t="shared" ca="1" si="183"/>
        <v>#N/A</v>
      </c>
      <c r="AK957" s="91" t="e">
        <f t="shared" ca="1" si="182"/>
        <v>#N/A</v>
      </c>
    </row>
    <row r="958" spans="1:37" ht="25.5" customHeight="1" x14ac:dyDescent="0.25">
      <c r="A958" s="51">
        <f>'OSNOVNA PLAČA'!A952</f>
        <v>943</v>
      </c>
      <c r="B958" s="159" t="str">
        <f>IF(LEN('OSNOVNA PLAČA'!B952)&gt;0,'OSNOVNA PLAČA'!B952,"")</f>
        <v>A943</v>
      </c>
      <c r="C958" s="52">
        <f>IF(LEN(B958)&gt;0,'OSNOVNA PLAČA'!C952,"")</f>
        <v>0</v>
      </c>
      <c r="D958" s="54">
        <f>IF(LEN(B958)&gt;0,'OSNOVNA PLAČA'!D952,"")</f>
        <v>0</v>
      </c>
      <c r="E958" s="175">
        <f>IF(LEN(B958)&gt;0,SUM('OBRAČUNANA OSNOVNA PLAČA'!E952:J952),"")</f>
        <v>0</v>
      </c>
      <c r="F958" s="55"/>
      <c r="G958" s="55"/>
      <c r="H958" s="55"/>
      <c r="I958" s="55"/>
      <c r="J958" s="55"/>
      <c r="K958" s="176">
        <f t="shared" si="184"/>
        <v>0</v>
      </c>
      <c r="L958" s="120">
        <f t="shared" si="185"/>
        <v>0</v>
      </c>
      <c r="M958" s="120">
        <f t="shared" si="186"/>
        <v>0</v>
      </c>
      <c r="N958" s="120">
        <f t="shared" si="187"/>
        <v>0</v>
      </c>
      <c r="O958" s="120">
        <f t="shared" si="188"/>
        <v>0</v>
      </c>
      <c r="P958" s="177">
        <f t="shared" si="189"/>
        <v>0</v>
      </c>
      <c r="Q958" s="177">
        <f>IF(LEN(B958)&gt;0,2*'OSNOVNA PLAČA'!E952,"")</f>
        <v>0</v>
      </c>
      <c r="R958" s="178"/>
      <c r="AA958" s="157">
        <f>ROW()</f>
        <v>958</v>
      </c>
      <c r="AB958" s="91" t="e">
        <f t="shared" ca="1" si="195"/>
        <v>#N/A</v>
      </c>
      <c r="AC958" s="91" t="e">
        <f t="shared" ca="1" si="196"/>
        <v>#N/A</v>
      </c>
      <c r="AD958" s="92" t="e">
        <f t="shared" ca="1" si="190"/>
        <v>#N/A</v>
      </c>
      <c r="AE958" s="91" t="e">
        <f t="shared" ca="1" si="191"/>
        <v>#N/A</v>
      </c>
      <c r="AF958" s="92" t="e">
        <f t="shared" ca="1" si="192"/>
        <v>#N/A</v>
      </c>
      <c r="AG958" s="91" t="e">
        <f t="shared" ca="1" si="192"/>
        <v>#N/A</v>
      </c>
      <c r="AH958" s="91" t="e">
        <f t="shared" ca="1" si="193"/>
        <v>#N/A</v>
      </c>
      <c r="AI958" s="93" t="e">
        <f t="shared" ca="1" si="194"/>
        <v>#N/A</v>
      </c>
      <c r="AJ958" s="91" t="e">
        <f t="shared" ca="1" si="183"/>
        <v>#N/A</v>
      </c>
      <c r="AK958" s="91" t="e">
        <f t="shared" ca="1" si="182"/>
        <v>#N/A</v>
      </c>
    </row>
    <row r="959" spans="1:37" ht="25.5" customHeight="1" x14ac:dyDescent="0.25">
      <c r="A959" s="51">
        <f>'OSNOVNA PLAČA'!A953</f>
        <v>944</v>
      </c>
      <c r="B959" s="159" t="str">
        <f>IF(LEN('OSNOVNA PLAČA'!B953)&gt;0,'OSNOVNA PLAČA'!B953,"")</f>
        <v>A944</v>
      </c>
      <c r="C959" s="52">
        <f>IF(LEN(B959)&gt;0,'OSNOVNA PLAČA'!C953,"")</f>
        <v>0</v>
      </c>
      <c r="D959" s="54">
        <f>IF(LEN(B959)&gt;0,'OSNOVNA PLAČA'!D953,"")</f>
        <v>0</v>
      </c>
      <c r="E959" s="175">
        <f>IF(LEN(B959)&gt;0,SUM('OBRAČUNANA OSNOVNA PLAČA'!E953:J953),"")</f>
        <v>0</v>
      </c>
      <c r="F959" s="55"/>
      <c r="G959" s="55"/>
      <c r="H959" s="55"/>
      <c r="I959" s="55"/>
      <c r="J959" s="55"/>
      <c r="K959" s="176">
        <f t="shared" si="184"/>
        <v>0</v>
      </c>
      <c r="L959" s="120">
        <f t="shared" si="185"/>
        <v>0</v>
      </c>
      <c r="M959" s="120">
        <f t="shared" si="186"/>
        <v>0</v>
      </c>
      <c r="N959" s="120">
        <f t="shared" si="187"/>
        <v>0</v>
      </c>
      <c r="O959" s="120">
        <f t="shared" si="188"/>
        <v>0</v>
      </c>
      <c r="P959" s="177">
        <f t="shared" si="189"/>
        <v>0</v>
      </c>
      <c r="Q959" s="177">
        <f>IF(LEN(B959)&gt;0,2*'OSNOVNA PLAČA'!E953,"")</f>
        <v>0</v>
      </c>
      <c r="R959" s="178"/>
      <c r="AA959" s="157">
        <f>ROW()</f>
        <v>959</v>
      </c>
      <c r="AB959" s="91" t="e">
        <f t="shared" ca="1" si="195"/>
        <v>#N/A</v>
      </c>
      <c r="AC959" s="91" t="e">
        <f t="shared" ca="1" si="196"/>
        <v>#N/A</v>
      </c>
      <c r="AD959" s="92" t="e">
        <f t="shared" ca="1" si="190"/>
        <v>#N/A</v>
      </c>
      <c r="AE959" s="91" t="e">
        <f t="shared" ca="1" si="191"/>
        <v>#N/A</v>
      </c>
      <c r="AF959" s="92" t="e">
        <f t="shared" ca="1" si="192"/>
        <v>#N/A</v>
      </c>
      <c r="AG959" s="91" t="e">
        <f t="shared" ca="1" si="192"/>
        <v>#N/A</v>
      </c>
      <c r="AH959" s="91" t="e">
        <f t="shared" ca="1" si="193"/>
        <v>#N/A</v>
      </c>
      <c r="AI959" s="93" t="e">
        <f t="shared" ca="1" si="194"/>
        <v>#N/A</v>
      </c>
      <c r="AJ959" s="91" t="e">
        <f t="shared" ca="1" si="183"/>
        <v>#N/A</v>
      </c>
      <c r="AK959" s="91" t="e">
        <f t="shared" ca="1" si="182"/>
        <v>#N/A</v>
      </c>
    </row>
    <row r="960" spans="1:37" ht="25.5" customHeight="1" x14ac:dyDescent="0.25">
      <c r="A960" s="51">
        <f>'OSNOVNA PLAČA'!A954</f>
        <v>945</v>
      </c>
      <c r="B960" s="159" t="str">
        <f>IF(LEN('OSNOVNA PLAČA'!B954)&gt;0,'OSNOVNA PLAČA'!B954,"")</f>
        <v>A945</v>
      </c>
      <c r="C960" s="52">
        <f>IF(LEN(B960)&gt;0,'OSNOVNA PLAČA'!C954,"")</f>
        <v>0</v>
      </c>
      <c r="D960" s="54">
        <f>IF(LEN(B960)&gt;0,'OSNOVNA PLAČA'!D954,"")</f>
        <v>0</v>
      </c>
      <c r="E960" s="175">
        <f>IF(LEN(B960)&gt;0,SUM('OBRAČUNANA OSNOVNA PLAČA'!E954:J954),"")</f>
        <v>0</v>
      </c>
      <c r="F960" s="55"/>
      <c r="G960" s="55"/>
      <c r="H960" s="55"/>
      <c r="I960" s="55"/>
      <c r="J960" s="55"/>
      <c r="K960" s="176">
        <f t="shared" si="184"/>
        <v>0</v>
      </c>
      <c r="L960" s="120">
        <f t="shared" si="185"/>
        <v>0</v>
      </c>
      <c r="M960" s="120">
        <f t="shared" si="186"/>
        <v>0</v>
      </c>
      <c r="N960" s="120">
        <f t="shared" si="187"/>
        <v>0</v>
      </c>
      <c r="O960" s="120">
        <f t="shared" si="188"/>
        <v>0</v>
      </c>
      <c r="P960" s="177">
        <f t="shared" si="189"/>
        <v>0</v>
      </c>
      <c r="Q960" s="177">
        <f>IF(LEN(B960)&gt;0,2*'OSNOVNA PLAČA'!E954,"")</f>
        <v>0</v>
      </c>
      <c r="R960" s="178"/>
      <c r="AA960" s="157">
        <f>ROW()</f>
        <v>960</v>
      </c>
      <c r="AB960" s="91" t="e">
        <f t="shared" ca="1" si="195"/>
        <v>#N/A</v>
      </c>
      <c r="AC960" s="91" t="e">
        <f t="shared" ca="1" si="196"/>
        <v>#N/A</v>
      </c>
      <c r="AD960" s="92" t="e">
        <f t="shared" ca="1" si="190"/>
        <v>#N/A</v>
      </c>
      <c r="AE960" s="91" t="e">
        <f t="shared" ca="1" si="191"/>
        <v>#N/A</v>
      </c>
      <c r="AF960" s="92" t="e">
        <f t="shared" ca="1" si="192"/>
        <v>#N/A</v>
      </c>
      <c r="AG960" s="91" t="e">
        <f t="shared" ca="1" si="192"/>
        <v>#N/A</v>
      </c>
      <c r="AH960" s="91" t="e">
        <f t="shared" ca="1" si="193"/>
        <v>#N/A</v>
      </c>
      <c r="AI960" s="93" t="e">
        <f t="shared" ca="1" si="194"/>
        <v>#N/A</v>
      </c>
      <c r="AJ960" s="91" t="e">
        <f t="shared" ca="1" si="183"/>
        <v>#N/A</v>
      </c>
      <c r="AK960" s="91" t="e">
        <f t="shared" ca="1" si="182"/>
        <v>#N/A</v>
      </c>
    </row>
    <row r="961" spans="1:37" ht="25.5" customHeight="1" x14ac:dyDescent="0.25">
      <c r="A961" s="51">
        <f>'OSNOVNA PLAČA'!A955</f>
        <v>946</v>
      </c>
      <c r="B961" s="159" t="str">
        <f>IF(LEN('OSNOVNA PLAČA'!B955)&gt;0,'OSNOVNA PLAČA'!B955,"")</f>
        <v>A946</v>
      </c>
      <c r="C961" s="52">
        <f>IF(LEN(B961)&gt;0,'OSNOVNA PLAČA'!C955,"")</f>
        <v>0</v>
      </c>
      <c r="D961" s="54">
        <f>IF(LEN(B961)&gt;0,'OSNOVNA PLAČA'!D955,"")</f>
        <v>0</v>
      </c>
      <c r="E961" s="175">
        <f>IF(LEN(B961)&gt;0,SUM('OBRAČUNANA OSNOVNA PLAČA'!E955:J955),"")</f>
        <v>0</v>
      </c>
      <c r="F961" s="55"/>
      <c r="G961" s="55"/>
      <c r="H961" s="55"/>
      <c r="I961" s="55"/>
      <c r="J961" s="55"/>
      <c r="K961" s="176">
        <f t="shared" si="184"/>
        <v>0</v>
      </c>
      <c r="L961" s="120">
        <f t="shared" si="185"/>
        <v>0</v>
      </c>
      <c r="M961" s="120">
        <f t="shared" si="186"/>
        <v>0</v>
      </c>
      <c r="N961" s="120">
        <f t="shared" si="187"/>
        <v>0</v>
      </c>
      <c r="O961" s="120">
        <f t="shared" si="188"/>
        <v>0</v>
      </c>
      <c r="P961" s="177">
        <f t="shared" si="189"/>
        <v>0</v>
      </c>
      <c r="Q961" s="177">
        <f>IF(LEN(B961)&gt;0,2*'OSNOVNA PLAČA'!E955,"")</f>
        <v>0</v>
      </c>
      <c r="R961" s="178"/>
      <c r="AA961" s="157">
        <f>ROW()</f>
        <v>961</v>
      </c>
      <c r="AB961" s="91" t="e">
        <f t="shared" ca="1" si="195"/>
        <v>#N/A</v>
      </c>
      <c r="AC961" s="91" t="e">
        <f t="shared" ca="1" si="196"/>
        <v>#N/A</v>
      </c>
      <c r="AD961" s="92" t="e">
        <f t="shared" ca="1" si="190"/>
        <v>#N/A</v>
      </c>
      <c r="AE961" s="91" t="e">
        <f t="shared" ca="1" si="191"/>
        <v>#N/A</v>
      </c>
      <c r="AF961" s="92" t="e">
        <f t="shared" ca="1" si="192"/>
        <v>#N/A</v>
      </c>
      <c r="AG961" s="91" t="e">
        <f t="shared" ca="1" si="192"/>
        <v>#N/A</v>
      </c>
      <c r="AH961" s="91" t="e">
        <f t="shared" ca="1" si="193"/>
        <v>#N/A</v>
      </c>
      <c r="AI961" s="93" t="e">
        <f t="shared" ca="1" si="194"/>
        <v>#N/A</v>
      </c>
      <c r="AJ961" s="91" t="e">
        <f t="shared" ca="1" si="183"/>
        <v>#N/A</v>
      </c>
      <c r="AK961" s="91" t="e">
        <f t="shared" ca="1" si="182"/>
        <v>#N/A</v>
      </c>
    </row>
    <row r="962" spans="1:37" ht="25.5" customHeight="1" x14ac:dyDescent="0.25">
      <c r="A962" s="51">
        <f>'OSNOVNA PLAČA'!A956</f>
        <v>947</v>
      </c>
      <c r="B962" s="159" t="str">
        <f>IF(LEN('OSNOVNA PLAČA'!B956)&gt;0,'OSNOVNA PLAČA'!B956,"")</f>
        <v>A947</v>
      </c>
      <c r="C962" s="52">
        <f>IF(LEN(B962)&gt;0,'OSNOVNA PLAČA'!C956,"")</f>
        <v>0</v>
      </c>
      <c r="D962" s="54">
        <f>IF(LEN(B962)&gt;0,'OSNOVNA PLAČA'!D956,"")</f>
        <v>0</v>
      </c>
      <c r="E962" s="175">
        <f>IF(LEN(B962)&gt;0,SUM('OBRAČUNANA OSNOVNA PLAČA'!E956:J956),"")</f>
        <v>0</v>
      </c>
      <c r="F962" s="55"/>
      <c r="G962" s="55"/>
      <c r="H962" s="55"/>
      <c r="I962" s="55"/>
      <c r="J962" s="55"/>
      <c r="K962" s="176">
        <f t="shared" si="184"/>
        <v>0</v>
      </c>
      <c r="L962" s="120">
        <f t="shared" si="185"/>
        <v>0</v>
      </c>
      <c r="M962" s="120">
        <f t="shared" si="186"/>
        <v>0</v>
      </c>
      <c r="N962" s="120">
        <f t="shared" si="187"/>
        <v>0</v>
      </c>
      <c r="O962" s="120">
        <f t="shared" si="188"/>
        <v>0</v>
      </c>
      <c r="P962" s="177">
        <f t="shared" si="189"/>
        <v>0</v>
      </c>
      <c r="Q962" s="177">
        <f>IF(LEN(B962)&gt;0,2*'OSNOVNA PLAČA'!E956,"")</f>
        <v>0</v>
      </c>
      <c r="R962" s="178"/>
      <c r="AA962" s="157">
        <f>ROW()</f>
        <v>962</v>
      </c>
      <c r="AB962" s="91" t="e">
        <f t="shared" ca="1" si="195"/>
        <v>#N/A</v>
      </c>
      <c r="AC962" s="91" t="e">
        <f t="shared" ca="1" si="196"/>
        <v>#N/A</v>
      </c>
      <c r="AD962" s="92" t="e">
        <f t="shared" ca="1" si="190"/>
        <v>#N/A</v>
      </c>
      <c r="AE962" s="91" t="e">
        <f t="shared" ca="1" si="191"/>
        <v>#N/A</v>
      </c>
      <c r="AF962" s="92" t="e">
        <f t="shared" ca="1" si="192"/>
        <v>#N/A</v>
      </c>
      <c r="AG962" s="91" t="e">
        <f t="shared" ca="1" si="192"/>
        <v>#N/A</v>
      </c>
      <c r="AH962" s="91" t="e">
        <f t="shared" ca="1" si="193"/>
        <v>#N/A</v>
      </c>
      <c r="AI962" s="93" t="e">
        <f t="shared" ca="1" si="194"/>
        <v>#N/A</v>
      </c>
      <c r="AJ962" s="91" t="e">
        <f t="shared" ca="1" si="183"/>
        <v>#N/A</v>
      </c>
      <c r="AK962" s="91" t="e">
        <f t="shared" ca="1" si="182"/>
        <v>#N/A</v>
      </c>
    </row>
    <row r="963" spans="1:37" ht="25.5" customHeight="1" x14ac:dyDescent="0.25">
      <c r="A963" s="51">
        <f>'OSNOVNA PLAČA'!A957</f>
        <v>948</v>
      </c>
      <c r="B963" s="159" t="str">
        <f>IF(LEN('OSNOVNA PLAČA'!B957)&gt;0,'OSNOVNA PLAČA'!B957,"")</f>
        <v>A948</v>
      </c>
      <c r="C963" s="52">
        <f>IF(LEN(B963)&gt;0,'OSNOVNA PLAČA'!C957,"")</f>
        <v>0</v>
      </c>
      <c r="D963" s="54">
        <f>IF(LEN(B963)&gt;0,'OSNOVNA PLAČA'!D957,"")</f>
        <v>0</v>
      </c>
      <c r="E963" s="175">
        <f>IF(LEN(B963)&gt;0,SUM('OBRAČUNANA OSNOVNA PLAČA'!E957:J957),"")</f>
        <v>0</v>
      </c>
      <c r="F963" s="55"/>
      <c r="G963" s="55"/>
      <c r="H963" s="55"/>
      <c r="I963" s="55"/>
      <c r="J963" s="55"/>
      <c r="K963" s="176">
        <f t="shared" si="184"/>
        <v>0</v>
      </c>
      <c r="L963" s="120">
        <f t="shared" si="185"/>
        <v>0</v>
      </c>
      <c r="M963" s="120">
        <f t="shared" si="186"/>
        <v>0</v>
      </c>
      <c r="N963" s="120">
        <f t="shared" si="187"/>
        <v>0</v>
      </c>
      <c r="O963" s="120">
        <f t="shared" si="188"/>
        <v>0</v>
      </c>
      <c r="P963" s="177">
        <f t="shared" si="189"/>
        <v>0</v>
      </c>
      <c r="Q963" s="177">
        <f>IF(LEN(B963)&gt;0,2*'OSNOVNA PLAČA'!E957,"")</f>
        <v>0</v>
      </c>
      <c r="R963" s="178"/>
      <c r="AA963" s="157">
        <f>ROW()</f>
        <v>963</v>
      </c>
      <c r="AB963" s="91" t="e">
        <f t="shared" ca="1" si="195"/>
        <v>#N/A</v>
      </c>
      <c r="AC963" s="91" t="e">
        <f t="shared" ca="1" si="196"/>
        <v>#N/A</v>
      </c>
      <c r="AD963" s="92" t="e">
        <f t="shared" ca="1" si="190"/>
        <v>#N/A</v>
      </c>
      <c r="AE963" s="91" t="e">
        <f t="shared" ca="1" si="191"/>
        <v>#N/A</v>
      </c>
      <c r="AF963" s="92" t="e">
        <f t="shared" ca="1" si="192"/>
        <v>#N/A</v>
      </c>
      <c r="AG963" s="91" t="e">
        <f t="shared" ca="1" si="192"/>
        <v>#N/A</v>
      </c>
      <c r="AH963" s="91" t="e">
        <f t="shared" ca="1" si="193"/>
        <v>#N/A</v>
      </c>
      <c r="AI963" s="93" t="e">
        <f t="shared" ca="1" si="194"/>
        <v>#N/A</v>
      </c>
      <c r="AJ963" s="91" t="e">
        <f t="shared" ca="1" si="183"/>
        <v>#N/A</v>
      </c>
      <c r="AK963" s="91" t="e">
        <f t="shared" ca="1" si="182"/>
        <v>#N/A</v>
      </c>
    </row>
    <row r="964" spans="1:37" ht="25.5" customHeight="1" x14ac:dyDescent="0.25">
      <c r="A964" s="51">
        <f>'OSNOVNA PLAČA'!A958</f>
        <v>949</v>
      </c>
      <c r="B964" s="159" t="str">
        <f>IF(LEN('OSNOVNA PLAČA'!B958)&gt;0,'OSNOVNA PLAČA'!B958,"")</f>
        <v>A949</v>
      </c>
      <c r="C964" s="52">
        <f>IF(LEN(B964)&gt;0,'OSNOVNA PLAČA'!C958,"")</f>
        <v>0</v>
      </c>
      <c r="D964" s="54">
        <f>IF(LEN(B964)&gt;0,'OSNOVNA PLAČA'!D958,"")</f>
        <v>0</v>
      </c>
      <c r="E964" s="175">
        <f>IF(LEN(B964)&gt;0,SUM('OBRAČUNANA OSNOVNA PLAČA'!E958:J958),"")</f>
        <v>0</v>
      </c>
      <c r="F964" s="55"/>
      <c r="G964" s="55"/>
      <c r="H964" s="55"/>
      <c r="I964" s="55"/>
      <c r="J964" s="55"/>
      <c r="K964" s="176">
        <f t="shared" si="184"/>
        <v>0</v>
      </c>
      <c r="L964" s="120">
        <f t="shared" si="185"/>
        <v>0</v>
      </c>
      <c r="M964" s="120">
        <f t="shared" si="186"/>
        <v>0</v>
      </c>
      <c r="N964" s="120">
        <f t="shared" si="187"/>
        <v>0</v>
      </c>
      <c r="O964" s="120">
        <f t="shared" si="188"/>
        <v>0</v>
      </c>
      <c r="P964" s="177">
        <f t="shared" si="189"/>
        <v>0</v>
      </c>
      <c r="Q964" s="177">
        <f>IF(LEN(B964)&gt;0,2*'OSNOVNA PLAČA'!E958,"")</f>
        <v>0</v>
      </c>
      <c r="R964" s="178"/>
      <c r="AA964" s="157">
        <f>ROW()</f>
        <v>964</v>
      </c>
      <c r="AB964" s="91" t="e">
        <f t="shared" ca="1" si="195"/>
        <v>#N/A</v>
      </c>
      <c r="AC964" s="91" t="e">
        <f t="shared" ca="1" si="196"/>
        <v>#N/A</v>
      </c>
      <c r="AD964" s="92" t="e">
        <f t="shared" ca="1" si="190"/>
        <v>#N/A</v>
      </c>
      <c r="AE964" s="91" t="e">
        <f t="shared" ca="1" si="191"/>
        <v>#N/A</v>
      </c>
      <c r="AF964" s="92" t="e">
        <f t="shared" ca="1" si="192"/>
        <v>#N/A</v>
      </c>
      <c r="AG964" s="91" t="e">
        <f t="shared" ca="1" si="192"/>
        <v>#N/A</v>
      </c>
      <c r="AH964" s="91" t="e">
        <f t="shared" ca="1" si="193"/>
        <v>#N/A</v>
      </c>
      <c r="AI964" s="93" t="e">
        <f t="shared" ca="1" si="194"/>
        <v>#N/A</v>
      </c>
      <c r="AJ964" s="91" t="e">
        <f t="shared" ca="1" si="183"/>
        <v>#N/A</v>
      </c>
      <c r="AK964" s="91" t="e">
        <f t="shared" ref="AK964:AK997" ca="1" si="197">SUM(OFFSET(INDIRECT( "'" &amp; $AC$2 &amp; "'!" &amp; $AH$3),ROW()-ROW(INDIRECT( "'" &amp; $AC$2 &amp; "'!" &amp; $AH$3))-$AH$4,COLUMN()-COLUMN(INDIRECT( "'" &amp; $AC$2 &amp; "'!" &amp; $AH$3))-$AH$5+(12/$AN$4)*($AN$3-1),1,12/$AN$4))</f>
        <v>#N/A</v>
      </c>
    </row>
    <row r="965" spans="1:37" ht="25.5" customHeight="1" x14ac:dyDescent="0.25">
      <c r="A965" s="51">
        <f>'OSNOVNA PLAČA'!A959</f>
        <v>950</v>
      </c>
      <c r="B965" s="159" t="str">
        <f>IF(LEN('OSNOVNA PLAČA'!B959)&gt;0,'OSNOVNA PLAČA'!B959,"")</f>
        <v>A950</v>
      </c>
      <c r="C965" s="52">
        <f>IF(LEN(B965)&gt;0,'OSNOVNA PLAČA'!C959,"")</f>
        <v>0</v>
      </c>
      <c r="D965" s="54">
        <f>IF(LEN(B965)&gt;0,'OSNOVNA PLAČA'!D959,"")</f>
        <v>0</v>
      </c>
      <c r="E965" s="175">
        <f>IF(LEN(B965)&gt;0,SUM('OBRAČUNANA OSNOVNA PLAČA'!E959:J959),"")</f>
        <v>0</v>
      </c>
      <c r="F965" s="55"/>
      <c r="G965" s="55"/>
      <c r="H965" s="55"/>
      <c r="I965" s="55"/>
      <c r="J965" s="55"/>
      <c r="K965" s="176">
        <f t="shared" si="184"/>
        <v>0</v>
      </c>
      <c r="L965" s="120">
        <f t="shared" si="185"/>
        <v>0</v>
      </c>
      <c r="M965" s="120">
        <f t="shared" si="186"/>
        <v>0</v>
      </c>
      <c r="N965" s="120">
        <f t="shared" si="187"/>
        <v>0</v>
      </c>
      <c r="O965" s="120">
        <f t="shared" si="188"/>
        <v>0</v>
      </c>
      <c r="P965" s="177">
        <f t="shared" si="189"/>
        <v>0</v>
      </c>
      <c r="Q965" s="177">
        <f>IF(LEN(B965)&gt;0,2*'OSNOVNA PLAČA'!E959,"")</f>
        <v>0</v>
      </c>
      <c r="R965" s="178"/>
      <c r="AA965" s="157">
        <f>ROW()</f>
        <v>965</v>
      </c>
      <c r="AB965" s="91" t="e">
        <f t="shared" ca="1" si="195"/>
        <v>#N/A</v>
      </c>
      <c r="AC965" s="91" t="e">
        <f t="shared" ca="1" si="196"/>
        <v>#N/A</v>
      </c>
      <c r="AD965" s="92" t="e">
        <f t="shared" ca="1" si="190"/>
        <v>#N/A</v>
      </c>
      <c r="AE965" s="91" t="e">
        <f t="shared" ca="1" si="191"/>
        <v>#N/A</v>
      </c>
      <c r="AF965" s="92" t="e">
        <f t="shared" ca="1" si="192"/>
        <v>#N/A</v>
      </c>
      <c r="AG965" s="91" t="e">
        <f t="shared" ca="1" si="192"/>
        <v>#N/A</v>
      </c>
      <c r="AH965" s="91" t="e">
        <f t="shared" ca="1" si="193"/>
        <v>#N/A</v>
      </c>
      <c r="AI965" s="93" t="e">
        <f t="shared" ca="1" si="194"/>
        <v>#N/A</v>
      </c>
      <c r="AJ965" s="91" t="e">
        <f t="shared" ref="AJ965:AJ997" ca="1" si="198">SUM(OFFSET(INDIRECT( "'" &amp; $AC$3 &amp; "'!" &amp; $AH$3),ROW()-ROW(INDIRECT( "'" &amp; $AC$3 &amp; "'!" &amp; $AH$3))-$AH$4,COLUMN()-COLUMN(INDIRECT( "'" &amp; $AC$3 &amp; "'!" &amp; $AH$3))-$AH$6+(12/$AN$4)*($AN$3-1),1,12/$AN$4))</f>
        <v>#N/A</v>
      </c>
      <c r="AK965" s="91" t="e">
        <f t="shared" ca="1" si="197"/>
        <v>#N/A</v>
      </c>
    </row>
    <row r="966" spans="1:37" ht="25.5" customHeight="1" x14ac:dyDescent="0.25">
      <c r="A966" s="51">
        <f>'OSNOVNA PLAČA'!A960</f>
        <v>951</v>
      </c>
      <c r="B966" s="159" t="str">
        <f>IF(LEN('OSNOVNA PLAČA'!B960)&gt;0,'OSNOVNA PLAČA'!B960,"")</f>
        <v>A951</v>
      </c>
      <c r="C966" s="52">
        <f>IF(LEN(B966)&gt;0,'OSNOVNA PLAČA'!C960,"")</f>
        <v>0</v>
      </c>
      <c r="D966" s="54">
        <f>IF(LEN(B966)&gt;0,'OSNOVNA PLAČA'!D960,"")</f>
        <v>0</v>
      </c>
      <c r="E966" s="175">
        <f>IF(LEN(B966)&gt;0,SUM('OBRAČUNANA OSNOVNA PLAČA'!E960:J960),"")</f>
        <v>0</v>
      </c>
      <c r="F966" s="55"/>
      <c r="G966" s="55"/>
      <c r="H966" s="55"/>
      <c r="I966" s="55"/>
      <c r="J966" s="55"/>
      <c r="K966" s="176">
        <f t="shared" si="184"/>
        <v>0</v>
      </c>
      <c r="L966" s="120">
        <f t="shared" si="185"/>
        <v>0</v>
      </c>
      <c r="M966" s="120">
        <f t="shared" si="186"/>
        <v>0</v>
      </c>
      <c r="N966" s="120">
        <f t="shared" si="187"/>
        <v>0</v>
      </c>
      <c r="O966" s="120">
        <f t="shared" si="188"/>
        <v>0</v>
      </c>
      <c r="P966" s="177">
        <f t="shared" si="189"/>
        <v>0</v>
      </c>
      <c r="Q966" s="177">
        <f>IF(LEN(B966)&gt;0,2*'OSNOVNA PLAČA'!E960,"")</f>
        <v>0</v>
      </c>
      <c r="R966" s="178"/>
      <c r="AA966" s="157">
        <f>ROW()</f>
        <v>966</v>
      </c>
      <c r="AB966" s="91" t="e">
        <f t="shared" ca="1" si="195"/>
        <v>#N/A</v>
      </c>
      <c r="AC966" s="91" t="e">
        <f t="shared" ca="1" si="196"/>
        <v>#N/A</v>
      </c>
      <c r="AD966" s="92" t="e">
        <f t="shared" ca="1" si="190"/>
        <v>#N/A</v>
      </c>
      <c r="AE966" s="91" t="e">
        <f t="shared" ca="1" si="191"/>
        <v>#N/A</v>
      </c>
      <c r="AF966" s="92" t="e">
        <f t="shared" ca="1" si="192"/>
        <v>#N/A</v>
      </c>
      <c r="AG966" s="91" t="e">
        <f t="shared" ca="1" si="192"/>
        <v>#N/A</v>
      </c>
      <c r="AH966" s="91" t="e">
        <f t="shared" ca="1" si="193"/>
        <v>#N/A</v>
      </c>
      <c r="AI966" s="93" t="e">
        <f t="shared" ca="1" si="194"/>
        <v>#N/A</v>
      </c>
      <c r="AJ966" s="91" t="e">
        <f t="shared" ca="1" si="198"/>
        <v>#N/A</v>
      </c>
      <c r="AK966" s="91" t="e">
        <f t="shared" ca="1" si="197"/>
        <v>#N/A</v>
      </c>
    </row>
    <row r="967" spans="1:37" ht="25.5" customHeight="1" x14ac:dyDescent="0.25">
      <c r="A967" s="51">
        <f>'OSNOVNA PLAČA'!A961</f>
        <v>952</v>
      </c>
      <c r="B967" s="159" t="str">
        <f>IF(LEN('OSNOVNA PLAČA'!B961)&gt;0,'OSNOVNA PLAČA'!B961,"")</f>
        <v>A952</v>
      </c>
      <c r="C967" s="52">
        <f>IF(LEN(B967)&gt;0,'OSNOVNA PLAČA'!C961,"")</f>
        <v>0</v>
      </c>
      <c r="D967" s="54">
        <f>IF(LEN(B967)&gt;0,'OSNOVNA PLAČA'!D961,"")</f>
        <v>0</v>
      </c>
      <c r="E967" s="175">
        <f>IF(LEN(B967)&gt;0,SUM('OBRAČUNANA OSNOVNA PLAČA'!E961:J961),"")</f>
        <v>0</v>
      </c>
      <c r="F967" s="55"/>
      <c r="G967" s="55"/>
      <c r="H967" s="55"/>
      <c r="I967" s="55"/>
      <c r="J967" s="55"/>
      <c r="K967" s="176">
        <f t="shared" si="184"/>
        <v>0</v>
      </c>
      <c r="L967" s="120">
        <f t="shared" si="185"/>
        <v>0</v>
      </c>
      <c r="M967" s="120">
        <f t="shared" si="186"/>
        <v>0</v>
      </c>
      <c r="N967" s="120">
        <f t="shared" si="187"/>
        <v>0</v>
      </c>
      <c r="O967" s="120">
        <f t="shared" si="188"/>
        <v>0</v>
      </c>
      <c r="P967" s="177">
        <f t="shared" si="189"/>
        <v>0</v>
      </c>
      <c r="Q967" s="177">
        <f>IF(LEN(B967)&gt;0,2*'OSNOVNA PLAČA'!E961,"")</f>
        <v>0</v>
      </c>
      <c r="R967" s="178"/>
      <c r="AA967" s="157">
        <f>ROW()</f>
        <v>967</v>
      </c>
      <c r="AB967" s="91" t="e">
        <f t="shared" ca="1" si="195"/>
        <v>#N/A</v>
      </c>
      <c r="AC967" s="91" t="e">
        <f t="shared" ca="1" si="196"/>
        <v>#N/A</v>
      </c>
      <c r="AD967" s="92" t="e">
        <f t="shared" ca="1" si="190"/>
        <v>#N/A</v>
      </c>
      <c r="AE967" s="91" t="e">
        <f t="shared" ca="1" si="191"/>
        <v>#N/A</v>
      </c>
      <c r="AF967" s="92" t="e">
        <f t="shared" ca="1" si="192"/>
        <v>#N/A</v>
      </c>
      <c r="AG967" s="91" t="e">
        <f t="shared" ca="1" si="192"/>
        <v>#N/A</v>
      </c>
      <c r="AH967" s="91" t="e">
        <f t="shared" ca="1" si="193"/>
        <v>#N/A</v>
      </c>
      <c r="AI967" s="93" t="e">
        <f t="shared" ca="1" si="194"/>
        <v>#N/A</v>
      </c>
      <c r="AJ967" s="91" t="e">
        <f t="shared" ca="1" si="198"/>
        <v>#N/A</v>
      </c>
      <c r="AK967" s="91" t="e">
        <f t="shared" ca="1" si="197"/>
        <v>#N/A</v>
      </c>
    </row>
    <row r="968" spans="1:37" ht="25.5" customHeight="1" x14ac:dyDescent="0.25">
      <c r="A968" s="51">
        <f>'OSNOVNA PLAČA'!A962</f>
        <v>953</v>
      </c>
      <c r="B968" s="159" t="str">
        <f>IF(LEN('OSNOVNA PLAČA'!B962)&gt;0,'OSNOVNA PLAČA'!B962,"")</f>
        <v>A953</v>
      </c>
      <c r="C968" s="52">
        <f>IF(LEN(B968)&gt;0,'OSNOVNA PLAČA'!C962,"")</f>
        <v>0</v>
      </c>
      <c r="D968" s="54">
        <f>IF(LEN(B968)&gt;0,'OSNOVNA PLAČA'!D962,"")</f>
        <v>0</v>
      </c>
      <c r="E968" s="175">
        <f>IF(LEN(B968)&gt;0,SUM('OBRAČUNANA OSNOVNA PLAČA'!E962:J962),"")</f>
        <v>0</v>
      </c>
      <c r="F968" s="55"/>
      <c r="G968" s="55"/>
      <c r="H968" s="55"/>
      <c r="I968" s="55"/>
      <c r="J968" s="55"/>
      <c r="K968" s="176">
        <f t="shared" si="184"/>
        <v>0</v>
      </c>
      <c r="L968" s="120">
        <f t="shared" si="185"/>
        <v>0</v>
      </c>
      <c r="M968" s="120">
        <f t="shared" si="186"/>
        <v>0</v>
      </c>
      <c r="N968" s="120">
        <f t="shared" si="187"/>
        <v>0</v>
      </c>
      <c r="O968" s="120">
        <f t="shared" si="188"/>
        <v>0</v>
      </c>
      <c r="P968" s="177">
        <f t="shared" si="189"/>
        <v>0</v>
      </c>
      <c r="Q968" s="177">
        <f>IF(LEN(B968)&gt;0,2*'OSNOVNA PLAČA'!E962,"")</f>
        <v>0</v>
      </c>
      <c r="R968" s="178"/>
      <c r="AA968" s="157">
        <f>ROW()</f>
        <v>968</v>
      </c>
      <c r="AB968" s="91" t="e">
        <f t="shared" ca="1" si="195"/>
        <v>#N/A</v>
      </c>
      <c r="AC968" s="91" t="e">
        <f t="shared" ca="1" si="196"/>
        <v>#N/A</v>
      </c>
      <c r="AD968" s="92" t="e">
        <f t="shared" ca="1" si="190"/>
        <v>#N/A</v>
      </c>
      <c r="AE968" s="91" t="e">
        <f t="shared" ca="1" si="191"/>
        <v>#N/A</v>
      </c>
      <c r="AF968" s="92" t="e">
        <f t="shared" ca="1" si="192"/>
        <v>#N/A</v>
      </c>
      <c r="AG968" s="91" t="e">
        <f t="shared" ca="1" si="192"/>
        <v>#N/A</v>
      </c>
      <c r="AH968" s="91" t="e">
        <f t="shared" ca="1" si="193"/>
        <v>#N/A</v>
      </c>
      <c r="AI968" s="93" t="e">
        <f t="shared" ca="1" si="194"/>
        <v>#N/A</v>
      </c>
      <c r="AJ968" s="91" t="e">
        <f t="shared" ca="1" si="198"/>
        <v>#N/A</v>
      </c>
      <c r="AK968" s="91" t="e">
        <f t="shared" ca="1" si="197"/>
        <v>#N/A</v>
      </c>
    </row>
    <row r="969" spans="1:37" ht="25.5" customHeight="1" x14ac:dyDescent="0.25">
      <c r="A969" s="51">
        <f>'OSNOVNA PLAČA'!A963</f>
        <v>954</v>
      </c>
      <c r="B969" s="159" t="str">
        <f>IF(LEN('OSNOVNA PLAČA'!B963)&gt;0,'OSNOVNA PLAČA'!B963,"")</f>
        <v>A954</v>
      </c>
      <c r="C969" s="52">
        <f>IF(LEN(B969)&gt;0,'OSNOVNA PLAČA'!C963,"")</f>
        <v>0</v>
      </c>
      <c r="D969" s="54">
        <f>IF(LEN(B969)&gt;0,'OSNOVNA PLAČA'!D963,"")</f>
        <v>0</v>
      </c>
      <c r="E969" s="175">
        <f>IF(LEN(B969)&gt;0,SUM('OBRAČUNANA OSNOVNA PLAČA'!E963:J963),"")</f>
        <v>0</v>
      </c>
      <c r="F969" s="55"/>
      <c r="G969" s="55"/>
      <c r="H969" s="55"/>
      <c r="I969" s="55"/>
      <c r="J969" s="55"/>
      <c r="K969" s="176">
        <f t="shared" si="184"/>
        <v>0</v>
      </c>
      <c r="L969" s="120">
        <f t="shared" si="185"/>
        <v>0</v>
      </c>
      <c r="M969" s="120">
        <f t="shared" si="186"/>
        <v>0</v>
      </c>
      <c r="N969" s="120">
        <f t="shared" si="187"/>
        <v>0</v>
      </c>
      <c r="O969" s="120">
        <f t="shared" si="188"/>
        <v>0</v>
      </c>
      <c r="P969" s="177">
        <f t="shared" si="189"/>
        <v>0</v>
      </c>
      <c r="Q969" s="177">
        <f>IF(LEN(B969)&gt;0,2*'OSNOVNA PLAČA'!E963,"")</f>
        <v>0</v>
      </c>
      <c r="R969" s="178"/>
      <c r="AA969" s="157">
        <f>ROW()</f>
        <v>969</v>
      </c>
      <c r="AB969" s="91" t="e">
        <f t="shared" ca="1" si="195"/>
        <v>#N/A</v>
      </c>
      <c r="AC969" s="91" t="e">
        <f t="shared" ca="1" si="196"/>
        <v>#N/A</v>
      </c>
      <c r="AD969" s="92" t="e">
        <f t="shared" ca="1" si="190"/>
        <v>#N/A</v>
      </c>
      <c r="AE969" s="91" t="e">
        <f t="shared" ca="1" si="191"/>
        <v>#N/A</v>
      </c>
      <c r="AF969" s="92" t="e">
        <f t="shared" ca="1" si="192"/>
        <v>#N/A</v>
      </c>
      <c r="AG969" s="91" t="e">
        <f t="shared" ca="1" si="192"/>
        <v>#N/A</v>
      </c>
      <c r="AH969" s="91" t="e">
        <f t="shared" ca="1" si="193"/>
        <v>#N/A</v>
      </c>
      <c r="AI969" s="93" t="e">
        <f t="shared" ca="1" si="194"/>
        <v>#N/A</v>
      </c>
      <c r="AJ969" s="91" t="e">
        <f t="shared" ca="1" si="198"/>
        <v>#N/A</v>
      </c>
      <c r="AK969" s="91" t="e">
        <f t="shared" ca="1" si="197"/>
        <v>#N/A</v>
      </c>
    </row>
    <row r="970" spans="1:37" ht="25.5" customHeight="1" x14ac:dyDescent="0.25">
      <c r="A970" s="51">
        <f>'OSNOVNA PLAČA'!A964</f>
        <v>955</v>
      </c>
      <c r="B970" s="159" t="str">
        <f>IF(LEN('OSNOVNA PLAČA'!B964)&gt;0,'OSNOVNA PLAČA'!B964,"")</f>
        <v>A955</v>
      </c>
      <c r="C970" s="52">
        <f>IF(LEN(B970)&gt;0,'OSNOVNA PLAČA'!C964,"")</f>
        <v>0</v>
      </c>
      <c r="D970" s="54">
        <f>IF(LEN(B970)&gt;0,'OSNOVNA PLAČA'!D964,"")</f>
        <v>0</v>
      </c>
      <c r="E970" s="175">
        <f>IF(LEN(B970)&gt;0,SUM('OBRAČUNANA OSNOVNA PLAČA'!E964:J964),"")</f>
        <v>0</v>
      </c>
      <c r="F970" s="55"/>
      <c r="G970" s="55"/>
      <c r="H970" s="55"/>
      <c r="I970" s="55"/>
      <c r="J970" s="55"/>
      <c r="K970" s="176">
        <f t="shared" si="184"/>
        <v>0</v>
      </c>
      <c r="L970" s="120">
        <f t="shared" si="185"/>
        <v>0</v>
      </c>
      <c r="M970" s="120">
        <f t="shared" si="186"/>
        <v>0</v>
      </c>
      <c r="N970" s="120">
        <f t="shared" si="187"/>
        <v>0</v>
      </c>
      <c r="O970" s="120">
        <f t="shared" si="188"/>
        <v>0</v>
      </c>
      <c r="P970" s="177">
        <f t="shared" si="189"/>
        <v>0</v>
      </c>
      <c r="Q970" s="177">
        <f>IF(LEN(B970)&gt;0,2*'OSNOVNA PLAČA'!E964,"")</f>
        <v>0</v>
      </c>
      <c r="R970" s="178"/>
      <c r="AA970" s="157">
        <f>ROW()</f>
        <v>970</v>
      </c>
      <c r="AB970" s="91" t="e">
        <f t="shared" ca="1" si="195"/>
        <v>#N/A</v>
      </c>
      <c r="AC970" s="91" t="e">
        <f t="shared" ca="1" si="196"/>
        <v>#N/A</v>
      </c>
      <c r="AD970" s="92" t="e">
        <f t="shared" ca="1" si="190"/>
        <v>#N/A</v>
      </c>
      <c r="AE970" s="91" t="e">
        <f t="shared" ca="1" si="191"/>
        <v>#N/A</v>
      </c>
      <c r="AF970" s="92" t="e">
        <f t="shared" ca="1" si="192"/>
        <v>#N/A</v>
      </c>
      <c r="AG970" s="91" t="e">
        <f t="shared" ca="1" si="192"/>
        <v>#N/A</v>
      </c>
      <c r="AH970" s="91" t="e">
        <f t="shared" ca="1" si="193"/>
        <v>#N/A</v>
      </c>
      <c r="AI970" s="93" t="e">
        <f t="shared" ca="1" si="194"/>
        <v>#N/A</v>
      </c>
      <c r="AJ970" s="91" t="e">
        <f t="shared" ca="1" si="198"/>
        <v>#N/A</v>
      </c>
      <c r="AK970" s="91" t="e">
        <f t="shared" ca="1" si="197"/>
        <v>#N/A</v>
      </c>
    </row>
    <row r="971" spans="1:37" ht="25.5" customHeight="1" x14ac:dyDescent="0.25">
      <c r="A971" s="51">
        <f>'OSNOVNA PLAČA'!A965</f>
        <v>956</v>
      </c>
      <c r="B971" s="159" t="str">
        <f>IF(LEN('OSNOVNA PLAČA'!B965)&gt;0,'OSNOVNA PLAČA'!B965,"")</f>
        <v>A956</v>
      </c>
      <c r="C971" s="52">
        <f>IF(LEN(B971)&gt;0,'OSNOVNA PLAČA'!C965,"")</f>
        <v>0</v>
      </c>
      <c r="D971" s="54">
        <f>IF(LEN(B971)&gt;0,'OSNOVNA PLAČA'!D965,"")</f>
        <v>0</v>
      </c>
      <c r="E971" s="175">
        <f>IF(LEN(B971)&gt;0,SUM('OBRAČUNANA OSNOVNA PLAČA'!E965:J965),"")</f>
        <v>0</v>
      </c>
      <c r="F971" s="55"/>
      <c r="G971" s="55"/>
      <c r="H971" s="55"/>
      <c r="I971" s="55"/>
      <c r="J971" s="55"/>
      <c r="K971" s="176">
        <f t="shared" si="184"/>
        <v>0</v>
      </c>
      <c r="L971" s="120">
        <f t="shared" si="185"/>
        <v>0</v>
      </c>
      <c r="M971" s="120">
        <f t="shared" si="186"/>
        <v>0</v>
      </c>
      <c r="N971" s="120">
        <f t="shared" si="187"/>
        <v>0</v>
      </c>
      <c r="O971" s="120">
        <f t="shared" si="188"/>
        <v>0</v>
      </c>
      <c r="P971" s="177">
        <f t="shared" si="189"/>
        <v>0</v>
      </c>
      <c r="Q971" s="177">
        <f>IF(LEN(B971)&gt;0,2*'OSNOVNA PLAČA'!E965,"")</f>
        <v>0</v>
      </c>
      <c r="R971" s="178"/>
      <c r="AA971" s="157">
        <f>ROW()</f>
        <v>971</v>
      </c>
      <c r="AB971" s="91" t="e">
        <f t="shared" ca="1" si="195"/>
        <v>#N/A</v>
      </c>
      <c r="AC971" s="91" t="e">
        <f t="shared" ca="1" si="196"/>
        <v>#N/A</v>
      </c>
      <c r="AD971" s="92" t="e">
        <f t="shared" ca="1" si="190"/>
        <v>#N/A</v>
      </c>
      <c r="AE971" s="91" t="e">
        <f t="shared" ca="1" si="191"/>
        <v>#N/A</v>
      </c>
      <c r="AF971" s="92" t="e">
        <f t="shared" ca="1" si="192"/>
        <v>#N/A</v>
      </c>
      <c r="AG971" s="91" t="e">
        <f t="shared" ca="1" si="192"/>
        <v>#N/A</v>
      </c>
      <c r="AH971" s="91" t="e">
        <f t="shared" ca="1" si="193"/>
        <v>#N/A</v>
      </c>
      <c r="AI971" s="93" t="e">
        <f t="shared" ca="1" si="194"/>
        <v>#N/A</v>
      </c>
      <c r="AJ971" s="91" t="e">
        <f t="shared" ca="1" si="198"/>
        <v>#N/A</v>
      </c>
      <c r="AK971" s="91" t="e">
        <f t="shared" ca="1" si="197"/>
        <v>#N/A</v>
      </c>
    </row>
    <row r="972" spans="1:37" ht="25.5" customHeight="1" x14ac:dyDescent="0.25">
      <c r="A972" s="51">
        <f>'OSNOVNA PLAČA'!A966</f>
        <v>957</v>
      </c>
      <c r="B972" s="159" t="str">
        <f>IF(LEN('OSNOVNA PLAČA'!B966)&gt;0,'OSNOVNA PLAČA'!B966,"")</f>
        <v>A957</v>
      </c>
      <c r="C972" s="52">
        <f>IF(LEN(B972)&gt;0,'OSNOVNA PLAČA'!C966,"")</f>
        <v>0</v>
      </c>
      <c r="D972" s="54">
        <f>IF(LEN(B972)&gt;0,'OSNOVNA PLAČA'!D966,"")</f>
        <v>0</v>
      </c>
      <c r="E972" s="175">
        <f>IF(LEN(B972)&gt;0,SUM('OBRAČUNANA OSNOVNA PLAČA'!E966:J966),"")</f>
        <v>0</v>
      </c>
      <c r="F972" s="55"/>
      <c r="G972" s="55"/>
      <c r="H972" s="55"/>
      <c r="I972" s="55"/>
      <c r="J972" s="55"/>
      <c r="K972" s="176">
        <f t="shared" si="184"/>
        <v>0</v>
      </c>
      <c r="L972" s="120">
        <f t="shared" si="185"/>
        <v>0</v>
      </c>
      <c r="M972" s="120">
        <f t="shared" si="186"/>
        <v>0</v>
      </c>
      <c r="N972" s="120">
        <f t="shared" si="187"/>
        <v>0</v>
      </c>
      <c r="O972" s="120">
        <f t="shared" si="188"/>
        <v>0</v>
      </c>
      <c r="P972" s="177">
        <f t="shared" si="189"/>
        <v>0</v>
      </c>
      <c r="Q972" s="177">
        <f>IF(LEN(B972)&gt;0,2*'OSNOVNA PLAČA'!E966,"")</f>
        <v>0</v>
      </c>
      <c r="R972" s="178"/>
      <c r="AA972" s="157">
        <f>ROW()</f>
        <v>972</v>
      </c>
      <c r="AB972" s="91" t="e">
        <f t="shared" ca="1" si="195"/>
        <v>#N/A</v>
      </c>
      <c r="AC972" s="91" t="e">
        <f t="shared" ca="1" si="196"/>
        <v>#N/A</v>
      </c>
      <c r="AD972" s="92" t="e">
        <f t="shared" ca="1" si="190"/>
        <v>#N/A</v>
      </c>
      <c r="AE972" s="91" t="e">
        <f t="shared" ca="1" si="191"/>
        <v>#N/A</v>
      </c>
      <c r="AF972" s="92" t="e">
        <f t="shared" ca="1" si="192"/>
        <v>#N/A</v>
      </c>
      <c r="AG972" s="91" t="e">
        <f t="shared" ca="1" si="192"/>
        <v>#N/A</v>
      </c>
      <c r="AH972" s="91" t="e">
        <f t="shared" ca="1" si="193"/>
        <v>#N/A</v>
      </c>
      <c r="AI972" s="93" t="e">
        <f t="shared" ca="1" si="194"/>
        <v>#N/A</v>
      </c>
      <c r="AJ972" s="91" t="e">
        <f t="shared" ca="1" si="198"/>
        <v>#N/A</v>
      </c>
      <c r="AK972" s="91" t="e">
        <f t="shared" ca="1" si="197"/>
        <v>#N/A</v>
      </c>
    </row>
    <row r="973" spans="1:37" ht="25.5" customHeight="1" x14ac:dyDescent="0.25">
      <c r="A973" s="51">
        <f>'OSNOVNA PLAČA'!A967</f>
        <v>958</v>
      </c>
      <c r="B973" s="159" t="str">
        <f>IF(LEN('OSNOVNA PLAČA'!B967)&gt;0,'OSNOVNA PLAČA'!B967,"")</f>
        <v>A958</v>
      </c>
      <c r="C973" s="52">
        <f>IF(LEN(B973)&gt;0,'OSNOVNA PLAČA'!C967,"")</f>
        <v>0</v>
      </c>
      <c r="D973" s="54">
        <f>IF(LEN(B973)&gt;0,'OSNOVNA PLAČA'!D967,"")</f>
        <v>0</v>
      </c>
      <c r="E973" s="175">
        <f>IF(LEN(B973)&gt;0,SUM('OBRAČUNANA OSNOVNA PLAČA'!E967:J967),"")</f>
        <v>0</v>
      </c>
      <c r="F973" s="55"/>
      <c r="G973" s="55"/>
      <c r="H973" s="55"/>
      <c r="I973" s="55"/>
      <c r="J973" s="55"/>
      <c r="K973" s="176">
        <f t="shared" si="184"/>
        <v>0</v>
      </c>
      <c r="L973" s="120">
        <f t="shared" si="185"/>
        <v>0</v>
      </c>
      <c r="M973" s="120">
        <f t="shared" si="186"/>
        <v>0</v>
      </c>
      <c r="N973" s="120">
        <f t="shared" si="187"/>
        <v>0</v>
      </c>
      <c r="O973" s="120">
        <f t="shared" si="188"/>
        <v>0</v>
      </c>
      <c r="P973" s="177">
        <f t="shared" si="189"/>
        <v>0</v>
      </c>
      <c r="Q973" s="177">
        <f>IF(LEN(B973)&gt;0,2*'OSNOVNA PLAČA'!E967,"")</f>
        <v>0</v>
      </c>
      <c r="R973" s="178"/>
      <c r="AA973" s="157">
        <f>ROW()</f>
        <v>973</v>
      </c>
      <c r="AB973" s="91" t="e">
        <f t="shared" ca="1" si="195"/>
        <v>#N/A</v>
      </c>
      <c r="AC973" s="91" t="e">
        <f t="shared" ca="1" si="196"/>
        <v>#N/A</v>
      </c>
      <c r="AD973" s="92" t="e">
        <f t="shared" ca="1" si="190"/>
        <v>#N/A</v>
      </c>
      <c r="AE973" s="91" t="e">
        <f t="shared" ca="1" si="191"/>
        <v>#N/A</v>
      </c>
      <c r="AF973" s="92" t="e">
        <f t="shared" ca="1" si="192"/>
        <v>#N/A</v>
      </c>
      <c r="AG973" s="91" t="e">
        <f t="shared" ca="1" si="192"/>
        <v>#N/A</v>
      </c>
      <c r="AH973" s="91" t="e">
        <f t="shared" ca="1" si="193"/>
        <v>#N/A</v>
      </c>
      <c r="AI973" s="93" t="e">
        <f t="shared" ca="1" si="194"/>
        <v>#N/A</v>
      </c>
      <c r="AJ973" s="91" t="e">
        <f t="shared" ca="1" si="198"/>
        <v>#N/A</v>
      </c>
      <c r="AK973" s="91" t="e">
        <f t="shared" ca="1" si="197"/>
        <v>#N/A</v>
      </c>
    </row>
    <row r="974" spans="1:37" ht="25.5" customHeight="1" x14ac:dyDescent="0.25">
      <c r="A974" s="51">
        <f>'OSNOVNA PLAČA'!A968</f>
        <v>959</v>
      </c>
      <c r="B974" s="159" t="str">
        <f>IF(LEN('OSNOVNA PLAČA'!B968)&gt;0,'OSNOVNA PLAČA'!B968,"")</f>
        <v>A959</v>
      </c>
      <c r="C974" s="52">
        <f>IF(LEN(B974)&gt;0,'OSNOVNA PLAČA'!C968,"")</f>
        <v>0</v>
      </c>
      <c r="D974" s="54">
        <f>IF(LEN(B974)&gt;0,'OSNOVNA PLAČA'!D968,"")</f>
        <v>0</v>
      </c>
      <c r="E974" s="175">
        <f>IF(LEN(B974)&gt;0,SUM('OBRAČUNANA OSNOVNA PLAČA'!E968:J968),"")</f>
        <v>0</v>
      </c>
      <c r="F974" s="55"/>
      <c r="G974" s="55"/>
      <c r="H974" s="55"/>
      <c r="I974" s="55"/>
      <c r="J974" s="55"/>
      <c r="K974" s="176">
        <f t="shared" si="184"/>
        <v>0</v>
      </c>
      <c r="L974" s="120">
        <f t="shared" si="185"/>
        <v>0</v>
      </c>
      <c r="M974" s="120">
        <f t="shared" si="186"/>
        <v>0</v>
      </c>
      <c r="N974" s="120">
        <f t="shared" si="187"/>
        <v>0</v>
      </c>
      <c r="O974" s="120">
        <f t="shared" si="188"/>
        <v>0</v>
      </c>
      <c r="P974" s="177">
        <f t="shared" si="189"/>
        <v>0</v>
      </c>
      <c r="Q974" s="177">
        <f>IF(LEN(B974)&gt;0,2*'OSNOVNA PLAČA'!E968,"")</f>
        <v>0</v>
      </c>
      <c r="R974" s="178"/>
      <c r="AA974" s="157">
        <f>ROW()</f>
        <v>974</v>
      </c>
      <c r="AB974" s="91" t="e">
        <f t="shared" ca="1" si="195"/>
        <v>#N/A</v>
      </c>
      <c r="AC974" s="91" t="e">
        <f t="shared" ca="1" si="196"/>
        <v>#N/A</v>
      </c>
      <c r="AD974" s="92" t="e">
        <f t="shared" ca="1" si="190"/>
        <v>#N/A</v>
      </c>
      <c r="AE974" s="91" t="e">
        <f t="shared" ca="1" si="191"/>
        <v>#N/A</v>
      </c>
      <c r="AF974" s="92" t="e">
        <f t="shared" ca="1" si="192"/>
        <v>#N/A</v>
      </c>
      <c r="AG974" s="91" t="e">
        <f t="shared" ca="1" si="192"/>
        <v>#N/A</v>
      </c>
      <c r="AH974" s="91" t="e">
        <f t="shared" ca="1" si="193"/>
        <v>#N/A</v>
      </c>
      <c r="AI974" s="93" t="e">
        <f t="shared" ca="1" si="194"/>
        <v>#N/A</v>
      </c>
      <c r="AJ974" s="91" t="e">
        <f t="shared" ca="1" si="198"/>
        <v>#N/A</v>
      </c>
      <c r="AK974" s="91" t="e">
        <f t="shared" ca="1" si="197"/>
        <v>#N/A</v>
      </c>
    </row>
    <row r="975" spans="1:37" ht="25.5" customHeight="1" x14ac:dyDescent="0.25">
      <c r="A975" s="51">
        <f>'OSNOVNA PLAČA'!A969</f>
        <v>960</v>
      </c>
      <c r="B975" s="159" t="str">
        <f>IF(LEN('OSNOVNA PLAČA'!B969)&gt;0,'OSNOVNA PLAČA'!B969,"")</f>
        <v>A960</v>
      </c>
      <c r="C975" s="52">
        <f>IF(LEN(B975)&gt;0,'OSNOVNA PLAČA'!C969,"")</f>
        <v>0</v>
      </c>
      <c r="D975" s="54">
        <f>IF(LEN(B975)&gt;0,'OSNOVNA PLAČA'!D969,"")</f>
        <v>0</v>
      </c>
      <c r="E975" s="175">
        <f>IF(LEN(B975)&gt;0,SUM('OBRAČUNANA OSNOVNA PLAČA'!E969:J969),"")</f>
        <v>0</v>
      </c>
      <c r="F975" s="55"/>
      <c r="G975" s="55"/>
      <c r="H975" s="55"/>
      <c r="I975" s="55"/>
      <c r="J975" s="55"/>
      <c r="K975" s="176">
        <f t="shared" si="184"/>
        <v>0</v>
      </c>
      <c r="L975" s="120">
        <f t="shared" si="185"/>
        <v>0</v>
      </c>
      <c r="M975" s="120">
        <f t="shared" si="186"/>
        <v>0</v>
      </c>
      <c r="N975" s="120">
        <f t="shared" si="187"/>
        <v>0</v>
      </c>
      <c r="O975" s="120">
        <f t="shared" si="188"/>
        <v>0</v>
      </c>
      <c r="P975" s="177">
        <f t="shared" si="189"/>
        <v>0</v>
      </c>
      <c r="Q975" s="177">
        <f>IF(LEN(B975)&gt;0,2*'OSNOVNA PLAČA'!E969,"")</f>
        <v>0</v>
      </c>
      <c r="R975" s="178"/>
      <c r="AA975" s="157">
        <f>ROW()</f>
        <v>975</v>
      </c>
      <c r="AB975" s="91" t="e">
        <f t="shared" ca="1" si="195"/>
        <v>#N/A</v>
      </c>
      <c r="AC975" s="91" t="e">
        <f t="shared" ca="1" si="196"/>
        <v>#N/A</v>
      </c>
      <c r="AD975" s="92" t="e">
        <f t="shared" ca="1" si="190"/>
        <v>#N/A</v>
      </c>
      <c r="AE975" s="91" t="e">
        <f t="shared" ca="1" si="191"/>
        <v>#N/A</v>
      </c>
      <c r="AF975" s="92" t="e">
        <f t="shared" ca="1" si="192"/>
        <v>#N/A</v>
      </c>
      <c r="AG975" s="91" t="e">
        <f t="shared" ca="1" si="192"/>
        <v>#N/A</v>
      </c>
      <c r="AH975" s="91" t="e">
        <f t="shared" ca="1" si="193"/>
        <v>#N/A</v>
      </c>
      <c r="AI975" s="93" t="e">
        <f t="shared" ca="1" si="194"/>
        <v>#N/A</v>
      </c>
      <c r="AJ975" s="91" t="e">
        <f t="shared" ca="1" si="198"/>
        <v>#N/A</v>
      </c>
      <c r="AK975" s="91" t="e">
        <f t="shared" ca="1" si="197"/>
        <v>#N/A</v>
      </c>
    </row>
    <row r="976" spans="1:37" ht="25.5" customHeight="1" x14ac:dyDescent="0.25">
      <c r="A976" s="51">
        <f>'OSNOVNA PLAČA'!A970</f>
        <v>961</v>
      </c>
      <c r="B976" s="159" t="str">
        <f>IF(LEN('OSNOVNA PLAČA'!B970)&gt;0,'OSNOVNA PLAČA'!B970,"")</f>
        <v>A961</v>
      </c>
      <c r="C976" s="52">
        <f>IF(LEN(B976)&gt;0,'OSNOVNA PLAČA'!C970,"")</f>
        <v>0</v>
      </c>
      <c r="D976" s="54">
        <f>IF(LEN(B976)&gt;0,'OSNOVNA PLAČA'!D970,"")</f>
        <v>0</v>
      </c>
      <c r="E976" s="175">
        <f>IF(LEN(B976)&gt;0,SUM('OBRAČUNANA OSNOVNA PLAČA'!E970:J970),"")</f>
        <v>0</v>
      </c>
      <c r="F976" s="55"/>
      <c r="G976" s="55"/>
      <c r="H976" s="55"/>
      <c r="I976" s="55"/>
      <c r="J976" s="55"/>
      <c r="K976" s="176">
        <f t="shared" ref="K976:K1015" si="199">+F976+G976+H976+I976+J976</f>
        <v>0</v>
      </c>
      <c r="L976" s="120">
        <f t="shared" ref="L976:L1015" si="200">IF(LEN(B976)&gt;0,K976/5,"")</f>
        <v>0</v>
      </c>
      <c r="M976" s="120">
        <f t="shared" ref="M976:M1015" si="201">IF(LEN(B976)&gt;0,E976*L976,"")</f>
        <v>0</v>
      </c>
      <c r="N976" s="120">
        <f t="shared" ref="N976:N1015" si="202">IF(LEN(B976)&gt;0,L976*$O$1017,"")</f>
        <v>0</v>
      </c>
      <c r="O976" s="120">
        <f t="shared" ref="O976:O1015" si="203">IF(LEN(B976)&gt;0,E976*N976,"")</f>
        <v>0</v>
      </c>
      <c r="P976" s="177">
        <f t="shared" ref="P976:P1014" si="204">MIN(O976,Q976)</f>
        <v>0</v>
      </c>
      <c r="Q976" s="177">
        <f>IF(LEN(B976)&gt;0,2*'OSNOVNA PLAČA'!E970,"")</f>
        <v>0</v>
      </c>
      <c r="R976" s="178"/>
      <c r="AA976" s="157">
        <f>ROW()</f>
        <v>976</v>
      </c>
      <c r="AB976" s="91" t="e">
        <f t="shared" ca="1" si="195"/>
        <v>#N/A</v>
      </c>
      <c r="AC976" s="91" t="e">
        <f t="shared" ca="1" si="196"/>
        <v>#N/A</v>
      </c>
      <c r="AD976" s="92" t="e">
        <f t="shared" ref="AD976:AD1015" ca="1" si="205">IF(AB976&gt;=AC976,"-",$K976/(5*MAX($L$1021:$L$1022)))</f>
        <v>#N/A</v>
      </c>
      <c r="AE976" s="91" t="e">
        <f t="shared" ref="AE976:AE1015" ca="1" si="206">IF(AB976&gt;=AC976,"-",$K976/(5*MAX($L$1021:$L$1022))*AJ976)</f>
        <v>#N/A</v>
      </c>
      <c r="AF976" s="92" t="e">
        <f t="shared" ref="AF976:AG997" ca="1" si="207">IF(AD976="-","-",AD976*$AE$1017)</f>
        <v>#N/A</v>
      </c>
      <c r="AG976" s="91" t="e">
        <f t="shared" ca="1" si="207"/>
        <v>#N/A</v>
      </c>
      <c r="AH976" s="91" t="e">
        <f t="shared" ref="AH976:AH1015" ca="1" si="208">IF(AF976="-",0,MIN(AG976,Q976))</f>
        <v>#N/A</v>
      </c>
      <c r="AI976" s="93" t="e">
        <f t="shared" ref="AI976:AI1015" ca="1" si="209">+AC976-AB976</f>
        <v>#N/A</v>
      </c>
      <c r="AJ976" s="91" t="e">
        <f t="shared" ca="1" si="198"/>
        <v>#N/A</v>
      </c>
      <c r="AK976" s="91" t="e">
        <f t="shared" ca="1" si="197"/>
        <v>#N/A</v>
      </c>
    </row>
    <row r="977" spans="1:37" ht="25.5" customHeight="1" x14ac:dyDescent="0.25">
      <c r="A977" s="51">
        <f>'OSNOVNA PLAČA'!A971</f>
        <v>962</v>
      </c>
      <c r="B977" s="159" t="str">
        <f>IF(LEN('OSNOVNA PLAČA'!B971)&gt;0,'OSNOVNA PLAČA'!B971,"")</f>
        <v>A962</v>
      </c>
      <c r="C977" s="52">
        <f>IF(LEN(B977)&gt;0,'OSNOVNA PLAČA'!C971,"")</f>
        <v>0</v>
      </c>
      <c r="D977" s="54">
        <f>IF(LEN(B977)&gt;0,'OSNOVNA PLAČA'!D971,"")</f>
        <v>0</v>
      </c>
      <c r="E977" s="175">
        <f>IF(LEN(B977)&gt;0,SUM('OBRAČUNANA OSNOVNA PLAČA'!E971:J971),"")</f>
        <v>0</v>
      </c>
      <c r="F977" s="55"/>
      <c r="G977" s="55"/>
      <c r="H977" s="55"/>
      <c r="I977" s="55"/>
      <c r="J977" s="55"/>
      <c r="K977" s="176">
        <f t="shared" si="199"/>
        <v>0</v>
      </c>
      <c r="L977" s="120">
        <f t="shared" si="200"/>
        <v>0</v>
      </c>
      <c r="M977" s="120">
        <f t="shared" si="201"/>
        <v>0</v>
      </c>
      <c r="N977" s="120">
        <f t="shared" si="202"/>
        <v>0</v>
      </c>
      <c r="O977" s="120">
        <f t="shared" si="203"/>
        <v>0</v>
      </c>
      <c r="P977" s="177">
        <f t="shared" si="204"/>
        <v>0</v>
      </c>
      <c r="Q977" s="177">
        <f>IF(LEN(B977)&gt;0,2*'OSNOVNA PLAČA'!E971,"")</f>
        <v>0</v>
      </c>
      <c r="R977" s="178"/>
      <c r="AA977" s="157">
        <f>ROW()</f>
        <v>977</v>
      </c>
      <c r="AB977" s="91" t="e">
        <f t="shared" ca="1" si="195"/>
        <v>#N/A</v>
      </c>
      <c r="AC977" s="91" t="e">
        <f t="shared" ca="1" si="196"/>
        <v>#N/A</v>
      </c>
      <c r="AD977" s="92" t="e">
        <f t="shared" ca="1" si="205"/>
        <v>#N/A</v>
      </c>
      <c r="AE977" s="91" t="e">
        <f t="shared" ca="1" si="206"/>
        <v>#N/A</v>
      </c>
      <c r="AF977" s="92" t="e">
        <f t="shared" ca="1" si="207"/>
        <v>#N/A</v>
      </c>
      <c r="AG977" s="91" t="e">
        <f t="shared" ca="1" si="207"/>
        <v>#N/A</v>
      </c>
      <c r="AH977" s="91" t="e">
        <f t="shared" ca="1" si="208"/>
        <v>#N/A</v>
      </c>
      <c r="AI977" s="93" t="e">
        <f t="shared" ca="1" si="209"/>
        <v>#N/A</v>
      </c>
      <c r="AJ977" s="91" t="e">
        <f t="shared" ca="1" si="198"/>
        <v>#N/A</v>
      </c>
      <c r="AK977" s="91" t="e">
        <f t="shared" ca="1" si="197"/>
        <v>#N/A</v>
      </c>
    </row>
    <row r="978" spans="1:37" ht="25.5" customHeight="1" x14ac:dyDescent="0.25">
      <c r="A978" s="51">
        <f>'OSNOVNA PLAČA'!A972</f>
        <v>963</v>
      </c>
      <c r="B978" s="159" t="str">
        <f>IF(LEN('OSNOVNA PLAČA'!B972)&gt;0,'OSNOVNA PLAČA'!B972,"")</f>
        <v>A963</v>
      </c>
      <c r="C978" s="52">
        <f>IF(LEN(B978)&gt;0,'OSNOVNA PLAČA'!C972,"")</f>
        <v>0</v>
      </c>
      <c r="D978" s="54">
        <f>IF(LEN(B978)&gt;0,'OSNOVNA PLAČA'!D972,"")</f>
        <v>0</v>
      </c>
      <c r="E978" s="175">
        <f>IF(LEN(B978)&gt;0,SUM('OBRAČUNANA OSNOVNA PLAČA'!E972:J972),"")</f>
        <v>0</v>
      </c>
      <c r="F978" s="55"/>
      <c r="G978" s="55"/>
      <c r="H978" s="55"/>
      <c r="I978" s="55"/>
      <c r="J978" s="55"/>
      <c r="K978" s="176">
        <f t="shared" si="199"/>
        <v>0</v>
      </c>
      <c r="L978" s="120">
        <f t="shared" si="200"/>
        <v>0</v>
      </c>
      <c r="M978" s="120">
        <f t="shared" si="201"/>
        <v>0</v>
      </c>
      <c r="N978" s="120">
        <f t="shared" si="202"/>
        <v>0</v>
      </c>
      <c r="O978" s="120">
        <f t="shared" si="203"/>
        <v>0</v>
      </c>
      <c r="P978" s="177">
        <f t="shared" si="204"/>
        <v>0</v>
      </c>
      <c r="Q978" s="177">
        <f>IF(LEN(B978)&gt;0,2*'OSNOVNA PLAČA'!E972,"")</f>
        <v>0</v>
      </c>
      <c r="R978" s="178"/>
      <c r="AA978" s="157">
        <f>ROW()</f>
        <v>978</v>
      </c>
      <c r="AB978" s="91" t="e">
        <f t="shared" ca="1" si="195"/>
        <v>#N/A</v>
      </c>
      <c r="AC978" s="91" t="e">
        <f t="shared" ca="1" si="196"/>
        <v>#N/A</v>
      </c>
      <c r="AD978" s="92" t="e">
        <f t="shared" ca="1" si="205"/>
        <v>#N/A</v>
      </c>
      <c r="AE978" s="91" t="e">
        <f t="shared" ca="1" si="206"/>
        <v>#N/A</v>
      </c>
      <c r="AF978" s="92" t="e">
        <f t="shared" ca="1" si="207"/>
        <v>#N/A</v>
      </c>
      <c r="AG978" s="91" t="e">
        <f t="shared" ca="1" si="207"/>
        <v>#N/A</v>
      </c>
      <c r="AH978" s="91" t="e">
        <f t="shared" ca="1" si="208"/>
        <v>#N/A</v>
      </c>
      <c r="AI978" s="93" t="e">
        <f t="shared" ca="1" si="209"/>
        <v>#N/A</v>
      </c>
      <c r="AJ978" s="91" t="e">
        <f t="shared" ca="1" si="198"/>
        <v>#N/A</v>
      </c>
      <c r="AK978" s="91" t="e">
        <f t="shared" ca="1" si="197"/>
        <v>#N/A</v>
      </c>
    </row>
    <row r="979" spans="1:37" ht="25.5" customHeight="1" x14ac:dyDescent="0.25">
      <c r="A979" s="51">
        <f>'OSNOVNA PLAČA'!A973</f>
        <v>964</v>
      </c>
      <c r="B979" s="159" t="str">
        <f>IF(LEN('OSNOVNA PLAČA'!B973)&gt;0,'OSNOVNA PLAČA'!B973,"")</f>
        <v>A964</v>
      </c>
      <c r="C979" s="52">
        <f>IF(LEN(B979)&gt;0,'OSNOVNA PLAČA'!C973,"")</f>
        <v>0</v>
      </c>
      <c r="D979" s="54">
        <f>IF(LEN(B979)&gt;0,'OSNOVNA PLAČA'!D973,"")</f>
        <v>0</v>
      </c>
      <c r="E979" s="175">
        <f>IF(LEN(B979)&gt;0,SUM('OBRAČUNANA OSNOVNA PLAČA'!E973:J973),"")</f>
        <v>0</v>
      </c>
      <c r="F979" s="55"/>
      <c r="G979" s="55"/>
      <c r="H979" s="55"/>
      <c r="I979" s="55"/>
      <c r="J979" s="55"/>
      <c r="K979" s="176">
        <f t="shared" si="199"/>
        <v>0</v>
      </c>
      <c r="L979" s="120">
        <f t="shared" si="200"/>
        <v>0</v>
      </c>
      <c r="M979" s="120">
        <f t="shared" si="201"/>
        <v>0</v>
      </c>
      <c r="N979" s="120">
        <f t="shared" si="202"/>
        <v>0</v>
      </c>
      <c r="O979" s="120">
        <f t="shared" si="203"/>
        <v>0</v>
      </c>
      <c r="P979" s="177">
        <f t="shared" si="204"/>
        <v>0</v>
      </c>
      <c r="Q979" s="177">
        <f>IF(LEN(B979)&gt;0,2*'OSNOVNA PLAČA'!E973,"")</f>
        <v>0</v>
      </c>
      <c r="R979" s="178"/>
      <c r="AA979" s="157">
        <f>ROW()</f>
        <v>979</v>
      </c>
      <c r="AB979" s="91" t="e">
        <f t="shared" ca="1" si="195"/>
        <v>#N/A</v>
      </c>
      <c r="AC979" s="91" t="e">
        <f t="shared" ca="1" si="196"/>
        <v>#N/A</v>
      </c>
      <c r="AD979" s="92" t="e">
        <f t="shared" ca="1" si="205"/>
        <v>#N/A</v>
      </c>
      <c r="AE979" s="91" t="e">
        <f t="shared" ca="1" si="206"/>
        <v>#N/A</v>
      </c>
      <c r="AF979" s="92" t="e">
        <f t="shared" ca="1" si="207"/>
        <v>#N/A</v>
      </c>
      <c r="AG979" s="91" t="e">
        <f t="shared" ca="1" si="207"/>
        <v>#N/A</v>
      </c>
      <c r="AH979" s="91" t="e">
        <f t="shared" ca="1" si="208"/>
        <v>#N/A</v>
      </c>
      <c r="AI979" s="93" t="e">
        <f t="shared" ca="1" si="209"/>
        <v>#N/A</v>
      </c>
      <c r="AJ979" s="91" t="e">
        <f t="shared" ca="1" si="198"/>
        <v>#N/A</v>
      </c>
      <c r="AK979" s="91" t="e">
        <f t="shared" ca="1" si="197"/>
        <v>#N/A</v>
      </c>
    </row>
    <row r="980" spans="1:37" ht="25.5" customHeight="1" x14ac:dyDescent="0.25">
      <c r="A980" s="51">
        <f>'OSNOVNA PLAČA'!A974</f>
        <v>965</v>
      </c>
      <c r="B980" s="159" t="str">
        <f>IF(LEN('OSNOVNA PLAČA'!B974)&gt;0,'OSNOVNA PLAČA'!B974,"")</f>
        <v>A965</v>
      </c>
      <c r="C980" s="52">
        <f>IF(LEN(B980)&gt;0,'OSNOVNA PLAČA'!C974,"")</f>
        <v>0</v>
      </c>
      <c r="D980" s="54">
        <f>IF(LEN(B980)&gt;0,'OSNOVNA PLAČA'!D974,"")</f>
        <v>0</v>
      </c>
      <c r="E980" s="175">
        <f>IF(LEN(B980)&gt;0,SUM('OBRAČUNANA OSNOVNA PLAČA'!E974:J974),"")</f>
        <v>0</v>
      </c>
      <c r="F980" s="55"/>
      <c r="G980" s="55"/>
      <c r="H980" s="55"/>
      <c r="I980" s="55"/>
      <c r="J980" s="55"/>
      <c r="K980" s="176">
        <f t="shared" si="199"/>
        <v>0</v>
      </c>
      <c r="L980" s="120">
        <f t="shared" si="200"/>
        <v>0</v>
      </c>
      <c r="M980" s="120">
        <f t="shared" si="201"/>
        <v>0</v>
      </c>
      <c r="N980" s="120">
        <f t="shared" si="202"/>
        <v>0</v>
      </c>
      <c r="O980" s="120">
        <f t="shared" si="203"/>
        <v>0</v>
      </c>
      <c r="P980" s="177">
        <f t="shared" si="204"/>
        <v>0</v>
      </c>
      <c r="Q980" s="177">
        <f>IF(LEN(B980)&gt;0,2*'OSNOVNA PLAČA'!E974,"")</f>
        <v>0</v>
      </c>
      <c r="R980" s="178"/>
      <c r="AA980" s="157">
        <f>ROW()</f>
        <v>980</v>
      </c>
      <c r="AB980" s="91" t="e">
        <f t="shared" ca="1" si="195"/>
        <v>#N/A</v>
      </c>
      <c r="AC980" s="91" t="e">
        <f t="shared" ca="1" si="196"/>
        <v>#N/A</v>
      </c>
      <c r="AD980" s="92" t="e">
        <f t="shared" ca="1" si="205"/>
        <v>#N/A</v>
      </c>
      <c r="AE980" s="91" t="e">
        <f t="shared" ca="1" si="206"/>
        <v>#N/A</v>
      </c>
      <c r="AF980" s="92" t="e">
        <f t="shared" ca="1" si="207"/>
        <v>#N/A</v>
      </c>
      <c r="AG980" s="91" t="e">
        <f t="shared" ca="1" si="207"/>
        <v>#N/A</v>
      </c>
      <c r="AH980" s="91" t="e">
        <f t="shared" ca="1" si="208"/>
        <v>#N/A</v>
      </c>
      <c r="AI980" s="93" t="e">
        <f t="shared" ca="1" si="209"/>
        <v>#N/A</v>
      </c>
      <c r="AJ980" s="91" t="e">
        <f t="shared" ca="1" si="198"/>
        <v>#N/A</v>
      </c>
      <c r="AK980" s="91" t="e">
        <f t="shared" ca="1" si="197"/>
        <v>#N/A</v>
      </c>
    </row>
    <row r="981" spans="1:37" ht="25.5" customHeight="1" x14ac:dyDescent="0.25">
      <c r="A981" s="51">
        <f>'OSNOVNA PLAČA'!A975</f>
        <v>966</v>
      </c>
      <c r="B981" s="159" t="str">
        <f>IF(LEN('OSNOVNA PLAČA'!B975)&gt;0,'OSNOVNA PLAČA'!B975,"")</f>
        <v>A966</v>
      </c>
      <c r="C981" s="52">
        <f>IF(LEN(B981)&gt;0,'OSNOVNA PLAČA'!C975,"")</f>
        <v>0</v>
      </c>
      <c r="D981" s="54">
        <f>IF(LEN(B981)&gt;0,'OSNOVNA PLAČA'!D975,"")</f>
        <v>0</v>
      </c>
      <c r="E981" s="175">
        <f>IF(LEN(B981)&gt;0,SUM('OBRAČUNANA OSNOVNA PLAČA'!E975:J975),"")</f>
        <v>0</v>
      </c>
      <c r="F981" s="55"/>
      <c r="G981" s="55"/>
      <c r="H981" s="55"/>
      <c r="I981" s="55"/>
      <c r="J981" s="55"/>
      <c r="K981" s="176">
        <f t="shared" si="199"/>
        <v>0</v>
      </c>
      <c r="L981" s="120">
        <f t="shared" si="200"/>
        <v>0</v>
      </c>
      <c r="M981" s="120">
        <f t="shared" si="201"/>
        <v>0</v>
      </c>
      <c r="N981" s="120">
        <f t="shared" si="202"/>
        <v>0</v>
      </c>
      <c r="O981" s="120">
        <f t="shared" si="203"/>
        <v>0</v>
      </c>
      <c r="P981" s="177">
        <f t="shared" si="204"/>
        <v>0</v>
      </c>
      <c r="Q981" s="177">
        <f>IF(LEN(B981)&gt;0,2*'OSNOVNA PLAČA'!E975,"")</f>
        <v>0</v>
      </c>
      <c r="R981" s="178"/>
      <c r="AA981" s="157">
        <f>ROW()</f>
        <v>981</v>
      </c>
      <c r="AB981" s="91" t="e">
        <f t="shared" ca="1" si="195"/>
        <v>#N/A</v>
      </c>
      <c r="AC981" s="91" t="e">
        <f t="shared" ca="1" si="196"/>
        <v>#N/A</v>
      </c>
      <c r="AD981" s="92" t="e">
        <f t="shared" ca="1" si="205"/>
        <v>#N/A</v>
      </c>
      <c r="AE981" s="91" t="e">
        <f t="shared" ca="1" si="206"/>
        <v>#N/A</v>
      </c>
      <c r="AF981" s="92" t="e">
        <f t="shared" ca="1" si="207"/>
        <v>#N/A</v>
      </c>
      <c r="AG981" s="91" t="e">
        <f t="shared" ca="1" si="207"/>
        <v>#N/A</v>
      </c>
      <c r="AH981" s="91" t="e">
        <f t="shared" ca="1" si="208"/>
        <v>#N/A</v>
      </c>
      <c r="AI981" s="93" t="e">
        <f t="shared" ca="1" si="209"/>
        <v>#N/A</v>
      </c>
      <c r="AJ981" s="91" t="e">
        <f t="shared" ca="1" si="198"/>
        <v>#N/A</v>
      </c>
      <c r="AK981" s="91" t="e">
        <f t="shared" ca="1" si="197"/>
        <v>#N/A</v>
      </c>
    </row>
    <row r="982" spans="1:37" ht="25.5" customHeight="1" x14ac:dyDescent="0.25">
      <c r="A982" s="51">
        <f>'OSNOVNA PLAČA'!A976</f>
        <v>967</v>
      </c>
      <c r="B982" s="159" t="str">
        <f>IF(LEN('OSNOVNA PLAČA'!B976)&gt;0,'OSNOVNA PLAČA'!B976,"")</f>
        <v>A967</v>
      </c>
      <c r="C982" s="52">
        <f>IF(LEN(B982)&gt;0,'OSNOVNA PLAČA'!C976,"")</f>
        <v>0</v>
      </c>
      <c r="D982" s="54">
        <f>IF(LEN(B982)&gt;0,'OSNOVNA PLAČA'!D976,"")</f>
        <v>0</v>
      </c>
      <c r="E982" s="175">
        <f>IF(LEN(B982)&gt;0,SUM('OBRAČUNANA OSNOVNA PLAČA'!E976:J976),"")</f>
        <v>0</v>
      </c>
      <c r="F982" s="55"/>
      <c r="G982" s="55"/>
      <c r="H982" s="55"/>
      <c r="I982" s="55"/>
      <c r="J982" s="55"/>
      <c r="K982" s="176">
        <f t="shared" si="199"/>
        <v>0</v>
      </c>
      <c r="L982" s="120">
        <f t="shared" si="200"/>
        <v>0</v>
      </c>
      <c r="M982" s="120">
        <f t="shared" si="201"/>
        <v>0</v>
      </c>
      <c r="N982" s="120">
        <f t="shared" si="202"/>
        <v>0</v>
      </c>
      <c r="O982" s="120">
        <f t="shared" si="203"/>
        <v>0</v>
      </c>
      <c r="P982" s="177">
        <f t="shared" si="204"/>
        <v>0</v>
      </c>
      <c r="Q982" s="177">
        <f>IF(LEN(B982)&gt;0,2*'OSNOVNA PLAČA'!E976,"")</f>
        <v>0</v>
      </c>
      <c r="R982" s="178"/>
      <c r="AA982" s="157">
        <f>ROW()</f>
        <v>982</v>
      </c>
      <c r="AB982" s="91" t="e">
        <f t="shared" ca="1" si="195"/>
        <v>#N/A</v>
      </c>
      <c r="AC982" s="91" t="e">
        <f t="shared" ca="1" si="196"/>
        <v>#N/A</v>
      </c>
      <c r="AD982" s="92" t="e">
        <f t="shared" ca="1" si="205"/>
        <v>#N/A</v>
      </c>
      <c r="AE982" s="91" t="e">
        <f t="shared" ca="1" si="206"/>
        <v>#N/A</v>
      </c>
      <c r="AF982" s="92" t="e">
        <f t="shared" ca="1" si="207"/>
        <v>#N/A</v>
      </c>
      <c r="AG982" s="91" t="e">
        <f t="shared" ca="1" si="207"/>
        <v>#N/A</v>
      </c>
      <c r="AH982" s="91" t="e">
        <f t="shared" ca="1" si="208"/>
        <v>#N/A</v>
      </c>
      <c r="AI982" s="93" t="e">
        <f t="shared" ca="1" si="209"/>
        <v>#N/A</v>
      </c>
      <c r="AJ982" s="91" t="e">
        <f t="shared" ca="1" si="198"/>
        <v>#N/A</v>
      </c>
      <c r="AK982" s="91" t="e">
        <f t="shared" ca="1" si="197"/>
        <v>#N/A</v>
      </c>
    </row>
    <row r="983" spans="1:37" ht="25.5" customHeight="1" x14ac:dyDescent="0.25">
      <c r="A983" s="51">
        <f>'OSNOVNA PLAČA'!A977</f>
        <v>968</v>
      </c>
      <c r="B983" s="159" t="str">
        <f>IF(LEN('OSNOVNA PLAČA'!B977)&gt;0,'OSNOVNA PLAČA'!B977,"")</f>
        <v>A968</v>
      </c>
      <c r="C983" s="52">
        <f>IF(LEN(B983)&gt;0,'OSNOVNA PLAČA'!C977,"")</f>
        <v>0</v>
      </c>
      <c r="D983" s="54">
        <f>IF(LEN(B983)&gt;0,'OSNOVNA PLAČA'!D977,"")</f>
        <v>0</v>
      </c>
      <c r="E983" s="175">
        <f>IF(LEN(B983)&gt;0,SUM('OBRAČUNANA OSNOVNA PLAČA'!E977:J977),"")</f>
        <v>0</v>
      </c>
      <c r="F983" s="55"/>
      <c r="G983" s="55"/>
      <c r="H983" s="55"/>
      <c r="I983" s="55"/>
      <c r="J983" s="55"/>
      <c r="K983" s="176">
        <f t="shared" si="199"/>
        <v>0</v>
      </c>
      <c r="L983" s="120">
        <f t="shared" si="200"/>
        <v>0</v>
      </c>
      <c r="M983" s="120">
        <f t="shared" si="201"/>
        <v>0</v>
      </c>
      <c r="N983" s="120">
        <f t="shared" si="202"/>
        <v>0</v>
      </c>
      <c r="O983" s="120">
        <f t="shared" si="203"/>
        <v>0</v>
      </c>
      <c r="P983" s="177">
        <f t="shared" si="204"/>
        <v>0</v>
      </c>
      <c r="Q983" s="177">
        <f>IF(LEN(B983)&gt;0,2*'OSNOVNA PLAČA'!E977,"")</f>
        <v>0</v>
      </c>
      <c r="R983" s="178"/>
      <c r="AA983" s="157">
        <f>ROW()</f>
        <v>983</v>
      </c>
      <c r="AB983" s="91" t="e">
        <f t="shared" ca="1" si="195"/>
        <v>#N/A</v>
      </c>
      <c r="AC983" s="91" t="e">
        <f t="shared" ca="1" si="196"/>
        <v>#N/A</v>
      </c>
      <c r="AD983" s="92" t="e">
        <f t="shared" ca="1" si="205"/>
        <v>#N/A</v>
      </c>
      <c r="AE983" s="91" t="e">
        <f t="shared" ca="1" si="206"/>
        <v>#N/A</v>
      </c>
      <c r="AF983" s="92" t="e">
        <f t="shared" ca="1" si="207"/>
        <v>#N/A</v>
      </c>
      <c r="AG983" s="91" t="e">
        <f t="shared" ca="1" si="207"/>
        <v>#N/A</v>
      </c>
      <c r="AH983" s="91" t="e">
        <f t="shared" ca="1" si="208"/>
        <v>#N/A</v>
      </c>
      <c r="AI983" s="93" t="e">
        <f t="shared" ca="1" si="209"/>
        <v>#N/A</v>
      </c>
      <c r="AJ983" s="91" t="e">
        <f t="shared" ca="1" si="198"/>
        <v>#N/A</v>
      </c>
      <c r="AK983" s="91" t="e">
        <f t="shared" ca="1" si="197"/>
        <v>#N/A</v>
      </c>
    </row>
    <row r="984" spans="1:37" ht="25.5" customHeight="1" x14ac:dyDescent="0.25">
      <c r="A984" s="51">
        <f>'OSNOVNA PLAČA'!A978</f>
        <v>969</v>
      </c>
      <c r="B984" s="159" t="str">
        <f>IF(LEN('OSNOVNA PLAČA'!B978)&gt;0,'OSNOVNA PLAČA'!B978,"")</f>
        <v>A969</v>
      </c>
      <c r="C984" s="52">
        <f>IF(LEN(B984)&gt;0,'OSNOVNA PLAČA'!C978,"")</f>
        <v>0</v>
      </c>
      <c r="D984" s="54">
        <f>IF(LEN(B984)&gt;0,'OSNOVNA PLAČA'!D978,"")</f>
        <v>0</v>
      </c>
      <c r="E984" s="175">
        <f>IF(LEN(B984)&gt;0,SUM('OBRAČUNANA OSNOVNA PLAČA'!E978:J978),"")</f>
        <v>0</v>
      </c>
      <c r="F984" s="55"/>
      <c r="G984" s="55"/>
      <c r="H984" s="55"/>
      <c r="I984" s="55"/>
      <c r="J984" s="55"/>
      <c r="K984" s="176">
        <f t="shared" si="199"/>
        <v>0</v>
      </c>
      <c r="L984" s="120">
        <f t="shared" si="200"/>
        <v>0</v>
      </c>
      <c r="M984" s="120">
        <f t="shared" si="201"/>
        <v>0</v>
      </c>
      <c r="N984" s="120">
        <f t="shared" si="202"/>
        <v>0</v>
      </c>
      <c r="O984" s="120">
        <f t="shared" si="203"/>
        <v>0</v>
      </c>
      <c r="P984" s="177">
        <f t="shared" si="204"/>
        <v>0</v>
      </c>
      <c r="Q984" s="177">
        <f>IF(LEN(B984)&gt;0,2*'OSNOVNA PLAČA'!E978,"")</f>
        <v>0</v>
      </c>
      <c r="R984" s="178"/>
      <c r="AA984" s="157">
        <f>ROW()</f>
        <v>984</v>
      </c>
      <c r="AB984" s="91" t="e">
        <f t="shared" ca="1" si="195"/>
        <v>#N/A</v>
      </c>
      <c r="AC984" s="91" t="e">
        <f t="shared" ca="1" si="196"/>
        <v>#N/A</v>
      </c>
      <c r="AD984" s="92" t="e">
        <f t="shared" ca="1" si="205"/>
        <v>#N/A</v>
      </c>
      <c r="AE984" s="91" t="e">
        <f t="shared" ca="1" si="206"/>
        <v>#N/A</v>
      </c>
      <c r="AF984" s="92" t="e">
        <f t="shared" ca="1" si="207"/>
        <v>#N/A</v>
      </c>
      <c r="AG984" s="91" t="e">
        <f t="shared" ca="1" si="207"/>
        <v>#N/A</v>
      </c>
      <c r="AH984" s="91" t="e">
        <f t="shared" ca="1" si="208"/>
        <v>#N/A</v>
      </c>
      <c r="AI984" s="93" t="e">
        <f t="shared" ca="1" si="209"/>
        <v>#N/A</v>
      </c>
      <c r="AJ984" s="91" t="e">
        <f t="shared" ca="1" si="198"/>
        <v>#N/A</v>
      </c>
      <c r="AK984" s="91" t="e">
        <f t="shared" ca="1" si="197"/>
        <v>#N/A</v>
      </c>
    </row>
    <row r="985" spans="1:37" ht="25.5" customHeight="1" x14ac:dyDescent="0.25">
      <c r="A985" s="51">
        <f>'OSNOVNA PLAČA'!A979</f>
        <v>970</v>
      </c>
      <c r="B985" s="159" t="str">
        <f>IF(LEN('OSNOVNA PLAČA'!B979)&gt;0,'OSNOVNA PLAČA'!B979,"")</f>
        <v>A970</v>
      </c>
      <c r="C985" s="52">
        <f>IF(LEN(B985)&gt;0,'OSNOVNA PLAČA'!C979,"")</f>
        <v>0</v>
      </c>
      <c r="D985" s="54">
        <f>IF(LEN(B985)&gt;0,'OSNOVNA PLAČA'!D979,"")</f>
        <v>0</v>
      </c>
      <c r="E985" s="175">
        <f>IF(LEN(B985)&gt;0,SUM('OBRAČUNANA OSNOVNA PLAČA'!E979:J979),"")</f>
        <v>0</v>
      </c>
      <c r="F985" s="55"/>
      <c r="G985" s="55"/>
      <c r="H985" s="55"/>
      <c r="I985" s="55"/>
      <c r="J985" s="55"/>
      <c r="K985" s="176">
        <f t="shared" si="199"/>
        <v>0</v>
      </c>
      <c r="L985" s="120">
        <f t="shared" si="200"/>
        <v>0</v>
      </c>
      <c r="M985" s="120">
        <f t="shared" si="201"/>
        <v>0</v>
      </c>
      <c r="N985" s="120">
        <f t="shared" si="202"/>
        <v>0</v>
      </c>
      <c r="O985" s="120">
        <f t="shared" si="203"/>
        <v>0</v>
      </c>
      <c r="P985" s="177">
        <f t="shared" si="204"/>
        <v>0</v>
      </c>
      <c r="Q985" s="177">
        <f>IF(LEN(B985)&gt;0,2*'OSNOVNA PLAČA'!E979,"")</f>
        <v>0</v>
      </c>
      <c r="R985" s="178"/>
      <c r="AA985" s="157">
        <f>ROW()</f>
        <v>985</v>
      </c>
      <c r="AB985" s="91" t="e">
        <f t="shared" ca="1" si="195"/>
        <v>#N/A</v>
      </c>
      <c r="AC985" s="91" t="e">
        <f t="shared" ca="1" si="196"/>
        <v>#N/A</v>
      </c>
      <c r="AD985" s="92" t="e">
        <f t="shared" ca="1" si="205"/>
        <v>#N/A</v>
      </c>
      <c r="AE985" s="91" t="e">
        <f t="shared" ca="1" si="206"/>
        <v>#N/A</v>
      </c>
      <c r="AF985" s="92" t="e">
        <f t="shared" ca="1" si="207"/>
        <v>#N/A</v>
      </c>
      <c r="AG985" s="91" t="e">
        <f t="shared" ca="1" si="207"/>
        <v>#N/A</v>
      </c>
      <c r="AH985" s="91" t="e">
        <f t="shared" ca="1" si="208"/>
        <v>#N/A</v>
      </c>
      <c r="AI985" s="93" t="e">
        <f t="shared" ca="1" si="209"/>
        <v>#N/A</v>
      </c>
      <c r="AJ985" s="91" t="e">
        <f t="shared" ca="1" si="198"/>
        <v>#N/A</v>
      </c>
      <c r="AK985" s="91" t="e">
        <f t="shared" ca="1" si="197"/>
        <v>#N/A</v>
      </c>
    </row>
    <row r="986" spans="1:37" ht="25.5" customHeight="1" x14ac:dyDescent="0.25">
      <c r="A986" s="51">
        <f>'OSNOVNA PLAČA'!A980</f>
        <v>971</v>
      </c>
      <c r="B986" s="159" t="str">
        <f>IF(LEN('OSNOVNA PLAČA'!B980)&gt;0,'OSNOVNA PLAČA'!B980,"")</f>
        <v>A971</v>
      </c>
      <c r="C986" s="52">
        <f>IF(LEN(B986)&gt;0,'OSNOVNA PLAČA'!C980,"")</f>
        <v>0</v>
      </c>
      <c r="D986" s="54">
        <f>IF(LEN(B986)&gt;0,'OSNOVNA PLAČA'!D980,"")</f>
        <v>0</v>
      </c>
      <c r="E986" s="175">
        <f>IF(LEN(B986)&gt;0,SUM('OBRAČUNANA OSNOVNA PLAČA'!E980:J980),"")</f>
        <v>0</v>
      </c>
      <c r="F986" s="55"/>
      <c r="G986" s="55"/>
      <c r="H986" s="55"/>
      <c r="I986" s="55"/>
      <c r="J986" s="55"/>
      <c r="K986" s="176">
        <f t="shared" si="199"/>
        <v>0</v>
      </c>
      <c r="L986" s="120">
        <f t="shared" si="200"/>
        <v>0</v>
      </c>
      <c r="M986" s="120">
        <f t="shared" si="201"/>
        <v>0</v>
      </c>
      <c r="N986" s="120">
        <f t="shared" si="202"/>
        <v>0</v>
      </c>
      <c r="O986" s="120">
        <f t="shared" si="203"/>
        <v>0</v>
      </c>
      <c r="P986" s="177">
        <f t="shared" si="204"/>
        <v>0</v>
      </c>
      <c r="Q986" s="177">
        <f>IF(LEN(B986)&gt;0,2*'OSNOVNA PLAČA'!E980,"")</f>
        <v>0</v>
      </c>
      <c r="R986" s="178"/>
      <c r="AA986" s="157">
        <f>ROW()</f>
        <v>986</v>
      </c>
      <c r="AB986" s="91" t="e">
        <f t="shared" ca="1" si="195"/>
        <v>#N/A</v>
      </c>
      <c r="AC986" s="91" t="e">
        <f t="shared" ca="1" si="196"/>
        <v>#N/A</v>
      </c>
      <c r="AD986" s="92" t="e">
        <f t="shared" ca="1" si="205"/>
        <v>#N/A</v>
      </c>
      <c r="AE986" s="91" t="e">
        <f t="shared" ca="1" si="206"/>
        <v>#N/A</v>
      </c>
      <c r="AF986" s="92" t="e">
        <f t="shared" ca="1" si="207"/>
        <v>#N/A</v>
      </c>
      <c r="AG986" s="91" t="e">
        <f t="shared" ca="1" si="207"/>
        <v>#N/A</v>
      </c>
      <c r="AH986" s="91" t="e">
        <f t="shared" ca="1" si="208"/>
        <v>#N/A</v>
      </c>
      <c r="AI986" s="93" t="e">
        <f t="shared" ca="1" si="209"/>
        <v>#N/A</v>
      </c>
      <c r="AJ986" s="91" t="e">
        <f t="shared" ca="1" si="198"/>
        <v>#N/A</v>
      </c>
      <c r="AK986" s="91" t="e">
        <f t="shared" ca="1" si="197"/>
        <v>#N/A</v>
      </c>
    </row>
    <row r="987" spans="1:37" ht="25.5" customHeight="1" x14ac:dyDescent="0.25">
      <c r="A987" s="51">
        <f>'OSNOVNA PLAČA'!A981</f>
        <v>972</v>
      </c>
      <c r="B987" s="159" t="str">
        <f>IF(LEN('OSNOVNA PLAČA'!B981)&gt;0,'OSNOVNA PLAČA'!B981,"")</f>
        <v>A972</v>
      </c>
      <c r="C987" s="52">
        <f>IF(LEN(B987)&gt;0,'OSNOVNA PLAČA'!C981,"")</f>
        <v>0</v>
      </c>
      <c r="D987" s="54">
        <f>IF(LEN(B987)&gt;0,'OSNOVNA PLAČA'!D981,"")</f>
        <v>0</v>
      </c>
      <c r="E987" s="175">
        <f>IF(LEN(B987)&gt;0,SUM('OBRAČUNANA OSNOVNA PLAČA'!E981:J981),"")</f>
        <v>0</v>
      </c>
      <c r="F987" s="55"/>
      <c r="G987" s="55"/>
      <c r="H987" s="55"/>
      <c r="I987" s="55"/>
      <c r="J987" s="55"/>
      <c r="K987" s="176">
        <f t="shared" si="199"/>
        <v>0</v>
      </c>
      <c r="L987" s="120">
        <f t="shared" si="200"/>
        <v>0</v>
      </c>
      <c r="M987" s="120">
        <f t="shared" si="201"/>
        <v>0</v>
      </c>
      <c r="N987" s="120">
        <f t="shared" si="202"/>
        <v>0</v>
      </c>
      <c r="O987" s="120">
        <f t="shared" si="203"/>
        <v>0</v>
      </c>
      <c r="P987" s="177">
        <f t="shared" si="204"/>
        <v>0</v>
      </c>
      <c r="Q987" s="177">
        <f>IF(LEN(B987)&gt;0,2*'OSNOVNA PLAČA'!E981,"")</f>
        <v>0</v>
      </c>
      <c r="R987" s="178"/>
      <c r="AA987" s="157">
        <f>ROW()</f>
        <v>987</v>
      </c>
      <c r="AB987" s="91" t="e">
        <f t="shared" ca="1" si="195"/>
        <v>#N/A</v>
      </c>
      <c r="AC987" s="91" t="e">
        <f t="shared" ca="1" si="196"/>
        <v>#N/A</v>
      </c>
      <c r="AD987" s="92" t="e">
        <f t="shared" ca="1" si="205"/>
        <v>#N/A</v>
      </c>
      <c r="AE987" s="91" t="e">
        <f t="shared" ca="1" si="206"/>
        <v>#N/A</v>
      </c>
      <c r="AF987" s="92" t="e">
        <f t="shared" ca="1" si="207"/>
        <v>#N/A</v>
      </c>
      <c r="AG987" s="91" t="e">
        <f t="shared" ca="1" si="207"/>
        <v>#N/A</v>
      </c>
      <c r="AH987" s="91" t="e">
        <f t="shared" ca="1" si="208"/>
        <v>#N/A</v>
      </c>
      <c r="AI987" s="93" t="e">
        <f t="shared" ca="1" si="209"/>
        <v>#N/A</v>
      </c>
      <c r="AJ987" s="91" t="e">
        <f t="shared" ca="1" si="198"/>
        <v>#N/A</v>
      </c>
      <c r="AK987" s="91" t="e">
        <f t="shared" ca="1" si="197"/>
        <v>#N/A</v>
      </c>
    </row>
    <row r="988" spans="1:37" ht="25.5" customHeight="1" x14ac:dyDescent="0.25">
      <c r="A988" s="51">
        <f>'OSNOVNA PLAČA'!A982</f>
        <v>973</v>
      </c>
      <c r="B988" s="159" t="str">
        <f>IF(LEN('OSNOVNA PLAČA'!B982)&gt;0,'OSNOVNA PLAČA'!B982,"")</f>
        <v>A973</v>
      </c>
      <c r="C988" s="52">
        <f>IF(LEN(B988)&gt;0,'OSNOVNA PLAČA'!C982,"")</f>
        <v>0</v>
      </c>
      <c r="D988" s="54">
        <f>IF(LEN(B988)&gt;0,'OSNOVNA PLAČA'!D982,"")</f>
        <v>0</v>
      </c>
      <c r="E988" s="175">
        <f>IF(LEN(B988)&gt;0,SUM('OBRAČUNANA OSNOVNA PLAČA'!E982:J982),"")</f>
        <v>0</v>
      </c>
      <c r="F988" s="55"/>
      <c r="G988" s="55"/>
      <c r="H988" s="55"/>
      <c r="I988" s="55"/>
      <c r="J988" s="55"/>
      <c r="K988" s="176">
        <f t="shared" si="199"/>
        <v>0</v>
      </c>
      <c r="L988" s="120">
        <f t="shared" si="200"/>
        <v>0</v>
      </c>
      <c r="M988" s="120">
        <f t="shared" si="201"/>
        <v>0</v>
      </c>
      <c r="N988" s="120">
        <f t="shared" si="202"/>
        <v>0</v>
      </c>
      <c r="O988" s="120">
        <f t="shared" si="203"/>
        <v>0</v>
      </c>
      <c r="P988" s="177">
        <f t="shared" si="204"/>
        <v>0</v>
      </c>
      <c r="Q988" s="177">
        <f>IF(LEN(B988)&gt;0,2*'OSNOVNA PLAČA'!E982,"")</f>
        <v>0</v>
      </c>
      <c r="R988" s="178"/>
      <c r="AA988" s="157">
        <f>ROW()</f>
        <v>988</v>
      </c>
      <c r="AB988" s="91" t="e">
        <f t="shared" ca="1" si="195"/>
        <v>#N/A</v>
      </c>
      <c r="AC988" s="91" t="e">
        <f t="shared" ca="1" si="196"/>
        <v>#N/A</v>
      </c>
      <c r="AD988" s="92" t="e">
        <f t="shared" ca="1" si="205"/>
        <v>#N/A</v>
      </c>
      <c r="AE988" s="91" t="e">
        <f t="shared" ca="1" si="206"/>
        <v>#N/A</v>
      </c>
      <c r="AF988" s="92" t="e">
        <f t="shared" ca="1" si="207"/>
        <v>#N/A</v>
      </c>
      <c r="AG988" s="91" t="e">
        <f t="shared" ca="1" si="207"/>
        <v>#N/A</v>
      </c>
      <c r="AH988" s="91" t="e">
        <f t="shared" ca="1" si="208"/>
        <v>#N/A</v>
      </c>
      <c r="AI988" s="93" t="e">
        <f t="shared" ca="1" si="209"/>
        <v>#N/A</v>
      </c>
      <c r="AJ988" s="91" t="e">
        <f t="shared" ca="1" si="198"/>
        <v>#N/A</v>
      </c>
      <c r="AK988" s="91" t="e">
        <f t="shared" ca="1" si="197"/>
        <v>#N/A</v>
      </c>
    </row>
    <row r="989" spans="1:37" ht="25.5" customHeight="1" x14ac:dyDescent="0.25">
      <c r="A989" s="51">
        <f>'OSNOVNA PLAČA'!A983</f>
        <v>974</v>
      </c>
      <c r="B989" s="159" t="str">
        <f>IF(LEN('OSNOVNA PLAČA'!B983)&gt;0,'OSNOVNA PLAČA'!B983,"")</f>
        <v>A974</v>
      </c>
      <c r="C989" s="52">
        <f>IF(LEN(B989)&gt;0,'OSNOVNA PLAČA'!C983,"")</f>
        <v>0</v>
      </c>
      <c r="D989" s="54">
        <f>IF(LEN(B989)&gt;0,'OSNOVNA PLAČA'!D983,"")</f>
        <v>0</v>
      </c>
      <c r="E989" s="175">
        <f>IF(LEN(B989)&gt;0,SUM('OBRAČUNANA OSNOVNA PLAČA'!E983:J983),"")</f>
        <v>0</v>
      </c>
      <c r="F989" s="55"/>
      <c r="G989" s="55"/>
      <c r="H989" s="55"/>
      <c r="I989" s="55"/>
      <c r="J989" s="55"/>
      <c r="K989" s="176">
        <f t="shared" si="199"/>
        <v>0</v>
      </c>
      <c r="L989" s="120">
        <f t="shared" si="200"/>
        <v>0</v>
      </c>
      <c r="M989" s="120">
        <f t="shared" si="201"/>
        <v>0</v>
      </c>
      <c r="N989" s="120">
        <f t="shared" si="202"/>
        <v>0</v>
      </c>
      <c r="O989" s="120">
        <f t="shared" si="203"/>
        <v>0</v>
      </c>
      <c r="P989" s="177">
        <f t="shared" si="204"/>
        <v>0</v>
      </c>
      <c r="Q989" s="177">
        <f>IF(LEN(B989)&gt;0,2*'OSNOVNA PLAČA'!E983,"")</f>
        <v>0</v>
      </c>
      <c r="R989" s="178"/>
      <c r="AA989" s="157">
        <f>ROW()</f>
        <v>989</v>
      </c>
      <c r="AB989" s="91" t="e">
        <f t="shared" ca="1" si="195"/>
        <v>#N/A</v>
      </c>
      <c r="AC989" s="91" t="e">
        <f t="shared" ca="1" si="196"/>
        <v>#N/A</v>
      </c>
      <c r="AD989" s="92" t="e">
        <f t="shared" ca="1" si="205"/>
        <v>#N/A</v>
      </c>
      <c r="AE989" s="91" t="e">
        <f t="shared" ca="1" si="206"/>
        <v>#N/A</v>
      </c>
      <c r="AF989" s="92" t="e">
        <f t="shared" ca="1" si="207"/>
        <v>#N/A</v>
      </c>
      <c r="AG989" s="91" t="e">
        <f t="shared" ca="1" si="207"/>
        <v>#N/A</v>
      </c>
      <c r="AH989" s="91" t="e">
        <f t="shared" ca="1" si="208"/>
        <v>#N/A</v>
      </c>
      <c r="AI989" s="93" t="e">
        <f t="shared" ca="1" si="209"/>
        <v>#N/A</v>
      </c>
      <c r="AJ989" s="91" t="e">
        <f t="shared" ca="1" si="198"/>
        <v>#N/A</v>
      </c>
      <c r="AK989" s="91" t="e">
        <f t="shared" ca="1" si="197"/>
        <v>#N/A</v>
      </c>
    </row>
    <row r="990" spans="1:37" ht="25.5" customHeight="1" x14ac:dyDescent="0.25">
      <c r="A990" s="51">
        <f>'OSNOVNA PLAČA'!A984</f>
        <v>975</v>
      </c>
      <c r="B990" s="159" t="str">
        <f>IF(LEN('OSNOVNA PLAČA'!B984)&gt;0,'OSNOVNA PLAČA'!B984,"")</f>
        <v>A975</v>
      </c>
      <c r="C990" s="52">
        <f>IF(LEN(B990)&gt;0,'OSNOVNA PLAČA'!C984,"")</f>
        <v>0</v>
      </c>
      <c r="D990" s="54">
        <f>IF(LEN(B990)&gt;0,'OSNOVNA PLAČA'!D984,"")</f>
        <v>0</v>
      </c>
      <c r="E990" s="175">
        <f>IF(LEN(B990)&gt;0,SUM('OBRAČUNANA OSNOVNA PLAČA'!E984:J984),"")</f>
        <v>0</v>
      </c>
      <c r="F990" s="55"/>
      <c r="G990" s="55"/>
      <c r="H990" s="55"/>
      <c r="I990" s="55"/>
      <c r="J990" s="55"/>
      <c r="K990" s="176">
        <f t="shared" si="199"/>
        <v>0</v>
      </c>
      <c r="L990" s="120">
        <f t="shared" si="200"/>
        <v>0</v>
      </c>
      <c r="M990" s="120">
        <f t="shared" si="201"/>
        <v>0</v>
      </c>
      <c r="N990" s="120">
        <f t="shared" si="202"/>
        <v>0</v>
      </c>
      <c r="O990" s="120">
        <f t="shared" si="203"/>
        <v>0</v>
      </c>
      <c r="P990" s="177">
        <f t="shared" si="204"/>
        <v>0</v>
      </c>
      <c r="Q990" s="177">
        <f>IF(LEN(B990)&gt;0,2*'OSNOVNA PLAČA'!E984,"")</f>
        <v>0</v>
      </c>
      <c r="R990" s="178"/>
      <c r="AA990" s="157">
        <f>ROW()</f>
        <v>990</v>
      </c>
      <c r="AB990" s="91" t="e">
        <f t="shared" ca="1" si="195"/>
        <v>#N/A</v>
      </c>
      <c r="AC990" s="91" t="e">
        <f t="shared" ca="1" si="196"/>
        <v>#N/A</v>
      </c>
      <c r="AD990" s="92" t="e">
        <f t="shared" ca="1" si="205"/>
        <v>#N/A</v>
      </c>
      <c r="AE990" s="91" t="e">
        <f t="shared" ca="1" si="206"/>
        <v>#N/A</v>
      </c>
      <c r="AF990" s="92" t="e">
        <f t="shared" ca="1" si="207"/>
        <v>#N/A</v>
      </c>
      <c r="AG990" s="91" t="e">
        <f t="shared" ca="1" si="207"/>
        <v>#N/A</v>
      </c>
      <c r="AH990" s="91" t="e">
        <f t="shared" ca="1" si="208"/>
        <v>#N/A</v>
      </c>
      <c r="AI990" s="93" t="e">
        <f t="shared" ca="1" si="209"/>
        <v>#N/A</v>
      </c>
      <c r="AJ990" s="91" t="e">
        <f t="shared" ca="1" si="198"/>
        <v>#N/A</v>
      </c>
      <c r="AK990" s="91" t="e">
        <f t="shared" ca="1" si="197"/>
        <v>#N/A</v>
      </c>
    </row>
    <row r="991" spans="1:37" ht="25.5" customHeight="1" x14ac:dyDescent="0.25">
      <c r="A991" s="51">
        <f>'OSNOVNA PLAČA'!A985</f>
        <v>976</v>
      </c>
      <c r="B991" s="159" t="str">
        <f>IF(LEN('OSNOVNA PLAČA'!B985)&gt;0,'OSNOVNA PLAČA'!B985,"")</f>
        <v>A976</v>
      </c>
      <c r="C991" s="52">
        <f>IF(LEN(B991)&gt;0,'OSNOVNA PLAČA'!C985,"")</f>
        <v>0</v>
      </c>
      <c r="D991" s="54">
        <f>IF(LEN(B991)&gt;0,'OSNOVNA PLAČA'!D985,"")</f>
        <v>0</v>
      </c>
      <c r="E991" s="175">
        <f>IF(LEN(B991)&gt;0,SUM('OBRAČUNANA OSNOVNA PLAČA'!E985:J985),"")</f>
        <v>0</v>
      </c>
      <c r="F991" s="55"/>
      <c r="G991" s="55"/>
      <c r="H991" s="55"/>
      <c r="I991" s="55"/>
      <c r="J991" s="55"/>
      <c r="K991" s="176">
        <f t="shared" si="199"/>
        <v>0</v>
      </c>
      <c r="L991" s="120">
        <f t="shared" si="200"/>
        <v>0</v>
      </c>
      <c r="M991" s="120">
        <f t="shared" si="201"/>
        <v>0</v>
      </c>
      <c r="N991" s="120">
        <f t="shared" si="202"/>
        <v>0</v>
      </c>
      <c r="O991" s="120">
        <f t="shared" si="203"/>
        <v>0</v>
      </c>
      <c r="P991" s="177">
        <f t="shared" si="204"/>
        <v>0</v>
      </c>
      <c r="Q991" s="177">
        <f>IF(LEN(B991)&gt;0,2*'OSNOVNA PLAČA'!E985,"")</f>
        <v>0</v>
      </c>
      <c r="R991" s="178"/>
      <c r="AA991" s="157">
        <f>ROW()</f>
        <v>991</v>
      </c>
      <c r="AB991" s="91" t="e">
        <f t="shared" ca="1" si="195"/>
        <v>#N/A</v>
      </c>
      <c r="AC991" s="91" t="e">
        <f t="shared" ca="1" si="196"/>
        <v>#N/A</v>
      </c>
      <c r="AD991" s="92" t="e">
        <f t="shared" ca="1" si="205"/>
        <v>#N/A</v>
      </c>
      <c r="AE991" s="91" t="e">
        <f t="shared" ca="1" si="206"/>
        <v>#N/A</v>
      </c>
      <c r="AF991" s="92" t="e">
        <f t="shared" ca="1" si="207"/>
        <v>#N/A</v>
      </c>
      <c r="AG991" s="91" t="e">
        <f t="shared" ca="1" si="207"/>
        <v>#N/A</v>
      </c>
      <c r="AH991" s="91" t="e">
        <f t="shared" ca="1" si="208"/>
        <v>#N/A</v>
      </c>
      <c r="AI991" s="93" t="e">
        <f t="shared" ca="1" si="209"/>
        <v>#N/A</v>
      </c>
      <c r="AJ991" s="91" t="e">
        <f t="shared" ca="1" si="198"/>
        <v>#N/A</v>
      </c>
      <c r="AK991" s="91" t="e">
        <f t="shared" ca="1" si="197"/>
        <v>#N/A</v>
      </c>
    </row>
    <row r="992" spans="1:37" ht="25.5" customHeight="1" x14ac:dyDescent="0.25">
      <c r="A992" s="51">
        <f>'OSNOVNA PLAČA'!A986</f>
        <v>977</v>
      </c>
      <c r="B992" s="159" t="str">
        <f>IF(LEN('OSNOVNA PLAČA'!B986)&gt;0,'OSNOVNA PLAČA'!B986,"")</f>
        <v>A977</v>
      </c>
      <c r="C992" s="52">
        <f>IF(LEN(B992)&gt;0,'OSNOVNA PLAČA'!C986,"")</f>
        <v>0</v>
      </c>
      <c r="D992" s="54">
        <f>IF(LEN(B992)&gt;0,'OSNOVNA PLAČA'!D986,"")</f>
        <v>0</v>
      </c>
      <c r="E992" s="175">
        <f>IF(LEN(B992)&gt;0,SUM('OBRAČUNANA OSNOVNA PLAČA'!E986:J986),"")</f>
        <v>0</v>
      </c>
      <c r="F992" s="55"/>
      <c r="G992" s="55"/>
      <c r="H992" s="55"/>
      <c r="I992" s="55"/>
      <c r="J992" s="55"/>
      <c r="K992" s="176">
        <f t="shared" si="199"/>
        <v>0</v>
      </c>
      <c r="L992" s="120">
        <f t="shared" si="200"/>
        <v>0</v>
      </c>
      <c r="M992" s="120">
        <f t="shared" si="201"/>
        <v>0</v>
      </c>
      <c r="N992" s="120">
        <f t="shared" si="202"/>
        <v>0</v>
      </c>
      <c r="O992" s="120">
        <f t="shared" si="203"/>
        <v>0</v>
      </c>
      <c r="P992" s="177">
        <f t="shared" si="204"/>
        <v>0</v>
      </c>
      <c r="Q992" s="177">
        <f>IF(LEN(B992)&gt;0,2*'OSNOVNA PLAČA'!E986,"")</f>
        <v>0</v>
      </c>
      <c r="R992" s="178"/>
      <c r="AA992" s="157">
        <f>ROW()</f>
        <v>992</v>
      </c>
      <c r="AB992" s="91" t="e">
        <f t="shared" ca="1" si="195"/>
        <v>#N/A</v>
      </c>
      <c r="AC992" s="91" t="e">
        <f t="shared" ca="1" si="196"/>
        <v>#N/A</v>
      </c>
      <c r="AD992" s="92" t="e">
        <f t="shared" ca="1" si="205"/>
        <v>#N/A</v>
      </c>
      <c r="AE992" s="91" t="e">
        <f t="shared" ca="1" si="206"/>
        <v>#N/A</v>
      </c>
      <c r="AF992" s="92" t="e">
        <f t="shared" ca="1" si="207"/>
        <v>#N/A</v>
      </c>
      <c r="AG992" s="91" t="e">
        <f t="shared" ca="1" si="207"/>
        <v>#N/A</v>
      </c>
      <c r="AH992" s="91" t="e">
        <f t="shared" ca="1" si="208"/>
        <v>#N/A</v>
      </c>
      <c r="AI992" s="93" t="e">
        <f t="shared" ca="1" si="209"/>
        <v>#N/A</v>
      </c>
      <c r="AJ992" s="91" t="e">
        <f t="shared" ca="1" si="198"/>
        <v>#N/A</v>
      </c>
      <c r="AK992" s="91" t="e">
        <f t="shared" ca="1" si="197"/>
        <v>#N/A</v>
      </c>
    </row>
    <row r="993" spans="1:37" ht="25.5" customHeight="1" x14ac:dyDescent="0.25">
      <c r="A993" s="51">
        <f>'OSNOVNA PLAČA'!A987</f>
        <v>978</v>
      </c>
      <c r="B993" s="159" t="str">
        <f>IF(LEN('OSNOVNA PLAČA'!B987)&gt;0,'OSNOVNA PLAČA'!B987,"")</f>
        <v>A978</v>
      </c>
      <c r="C993" s="52">
        <f>IF(LEN(B993)&gt;0,'OSNOVNA PLAČA'!C987,"")</f>
        <v>0</v>
      </c>
      <c r="D993" s="54">
        <f>IF(LEN(B993)&gt;0,'OSNOVNA PLAČA'!D987,"")</f>
        <v>0</v>
      </c>
      <c r="E993" s="175">
        <f>IF(LEN(B993)&gt;0,SUM('OBRAČUNANA OSNOVNA PLAČA'!E987:J987),"")</f>
        <v>0</v>
      </c>
      <c r="F993" s="55"/>
      <c r="G993" s="55"/>
      <c r="H993" s="55"/>
      <c r="I993" s="55"/>
      <c r="J993" s="55"/>
      <c r="K993" s="176">
        <f t="shared" si="199"/>
        <v>0</v>
      </c>
      <c r="L993" s="120">
        <f t="shared" si="200"/>
        <v>0</v>
      </c>
      <c r="M993" s="120">
        <f t="shared" si="201"/>
        <v>0</v>
      </c>
      <c r="N993" s="120">
        <f t="shared" si="202"/>
        <v>0</v>
      </c>
      <c r="O993" s="120">
        <f t="shared" si="203"/>
        <v>0</v>
      </c>
      <c r="P993" s="177">
        <f t="shared" si="204"/>
        <v>0</v>
      </c>
      <c r="Q993" s="177">
        <f>IF(LEN(B993)&gt;0,2*'OSNOVNA PLAČA'!E987,"")</f>
        <v>0</v>
      </c>
      <c r="R993" s="178"/>
      <c r="AA993" s="157">
        <f>ROW()</f>
        <v>993</v>
      </c>
      <c r="AB993" s="91" t="e">
        <f t="shared" ca="1" si="195"/>
        <v>#N/A</v>
      </c>
      <c r="AC993" s="91" t="e">
        <f t="shared" ca="1" si="196"/>
        <v>#N/A</v>
      </c>
      <c r="AD993" s="92" t="e">
        <f t="shared" ca="1" si="205"/>
        <v>#N/A</v>
      </c>
      <c r="AE993" s="91" t="e">
        <f t="shared" ca="1" si="206"/>
        <v>#N/A</v>
      </c>
      <c r="AF993" s="92" t="e">
        <f t="shared" ca="1" si="207"/>
        <v>#N/A</v>
      </c>
      <c r="AG993" s="91" t="e">
        <f t="shared" ca="1" si="207"/>
        <v>#N/A</v>
      </c>
      <c r="AH993" s="91" t="e">
        <f t="shared" ca="1" si="208"/>
        <v>#N/A</v>
      </c>
      <c r="AI993" s="93" t="e">
        <f t="shared" ca="1" si="209"/>
        <v>#N/A</v>
      </c>
      <c r="AJ993" s="91" t="e">
        <f t="shared" ca="1" si="198"/>
        <v>#N/A</v>
      </c>
      <c r="AK993" s="91" t="e">
        <f t="shared" ca="1" si="197"/>
        <v>#N/A</v>
      </c>
    </row>
    <row r="994" spans="1:37" ht="25.5" customHeight="1" x14ac:dyDescent="0.25">
      <c r="A994" s="51">
        <f>'OSNOVNA PLAČA'!A988</f>
        <v>979</v>
      </c>
      <c r="B994" s="159" t="str">
        <f>IF(LEN('OSNOVNA PLAČA'!B988)&gt;0,'OSNOVNA PLAČA'!B988,"")</f>
        <v>A979</v>
      </c>
      <c r="C994" s="52">
        <f>IF(LEN(B994)&gt;0,'OSNOVNA PLAČA'!C988,"")</f>
        <v>0</v>
      </c>
      <c r="D994" s="54">
        <f>IF(LEN(B994)&gt;0,'OSNOVNA PLAČA'!D988,"")</f>
        <v>0</v>
      </c>
      <c r="E994" s="175">
        <f>IF(LEN(B994)&gt;0,SUM('OBRAČUNANA OSNOVNA PLAČA'!E988:J988),"")</f>
        <v>0</v>
      </c>
      <c r="F994" s="55"/>
      <c r="G994" s="55"/>
      <c r="H994" s="55"/>
      <c r="I994" s="55"/>
      <c r="J994" s="55"/>
      <c r="K994" s="176">
        <f t="shared" si="199"/>
        <v>0</v>
      </c>
      <c r="L994" s="120">
        <f t="shared" si="200"/>
        <v>0</v>
      </c>
      <c r="M994" s="120">
        <f t="shared" si="201"/>
        <v>0</v>
      </c>
      <c r="N994" s="120">
        <f t="shared" si="202"/>
        <v>0</v>
      </c>
      <c r="O994" s="120">
        <f t="shared" si="203"/>
        <v>0</v>
      </c>
      <c r="P994" s="177">
        <f t="shared" si="204"/>
        <v>0</v>
      </c>
      <c r="Q994" s="177">
        <f>IF(LEN(B994)&gt;0,2*'OSNOVNA PLAČA'!E988,"")</f>
        <v>0</v>
      </c>
      <c r="R994" s="178"/>
      <c r="AA994" s="157">
        <f>ROW()</f>
        <v>994</v>
      </c>
      <c r="AB994" s="91" t="e">
        <f t="shared" ca="1" si="195"/>
        <v>#N/A</v>
      </c>
      <c r="AC994" s="91" t="e">
        <f t="shared" ca="1" si="196"/>
        <v>#N/A</v>
      </c>
      <c r="AD994" s="92" t="e">
        <f t="shared" ca="1" si="205"/>
        <v>#N/A</v>
      </c>
      <c r="AE994" s="91" t="e">
        <f t="shared" ca="1" si="206"/>
        <v>#N/A</v>
      </c>
      <c r="AF994" s="92" t="e">
        <f t="shared" ca="1" si="207"/>
        <v>#N/A</v>
      </c>
      <c r="AG994" s="91" t="e">
        <f t="shared" ca="1" si="207"/>
        <v>#N/A</v>
      </c>
      <c r="AH994" s="91" t="e">
        <f t="shared" ca="1" si="208"/>
        <v>#N/A</v>
      </c>
      <c r="AI994" s="93" t="e">
        <f t="shared" ca="1" si="209"/>
        <v>#N/A</v>
      </c>
      <c r="AJ994" s="91" t="e">
        <f t="shared" ca="1" si="198"/>
        <v>#N/A</v>
      </c>
      <c r="AK994" s="91" t="e">
        <f t="shared" ca="1" si="197"/>
        <v>#N/A</v>
      </c>
    </row>
    <row r="995" spans="1:37" ht="25.5" customHeight="1" x14ac:dyDescent="0.25">
      <c r="A995" s="51">
        <f>'OSNOVNA PLAČA'!A989</f>
        <v>980</v>
      </c>
      <c r="B995" s="159" t="str">
        <f>IF(LEN('OSNOVNA PLAČA'!B989)&gt;0,'OSNOVNA PLAČA'!B989,"")</f>
        <v>A980</v>
      </c>
      <c r="C995" s="52">
        <f>IF(LEN(B995)&gt;0,'OSNOVNA PLAČA'!C989,"")</f>
        <v>0</v>
      </c>
      <c r="D995" s="54">
        <f>IF(LEN(B995)&gt;0,'OSNOVNA PLAČA'!D989,"")</f>
        <v>0</v>
      </c>
      <c r="E995" s="175">
        <f>IF(LEN(B995)&gt;0,SUM('OBRAČUNANA OSNOVNA PLAČA'!E989:J989),"")</f>
        <v>0</v>
      </c>
      <c r="F995" s="55"/>
      <c r="G995" s="55"/>
      <c r="H995" s="55"/>
      <c r="I995" s="55"/>
      <c r="J995" s="55"/>
      <c r="K995" s="176">
        <f t="shared" si="199"/>
        <v>0</v>
      </c>
      <c r="L995" s="120">
        <f t="shared" si="200"/>
        <v>0</v>
      </c>
      <c r="M995" s="120">
        <f t="shared" si="201"/>
        <v>0</v>
      </c>
      <c r="N995" s="120">
        <f t="shared" si="202"/>
        <v>0</v>
      </c>
      <c r="O995" s="120">
        <f t="shared" si="203"/>
        <v>0</v>
      </c>
      <c r="P995" s="177">
        <f t="shared" si="204"/>
        <v>0</v>
      </c>
      <c r="Q995" s="177">
        <f>IF(LEN(B995)&gt;0,2*'OSNOVNA PLAČA'!E989,"")</f>
        <v>0</v>
      </c>
      <c r="R995" s="178"/>
      <c r="AA995" s="157">
        <f>ROW()</f>
        <v>995</v>
      </c>
      <c r="AB995" s="91" t="e">
        <f t="shared" ca="1" si="195"/>
        <v>#N/A</v>
      </c>
      <c r="AC995" s="91" t="e">
        <f t="shared" ca="1" si="196"/>
        <v>#N/A</v>
      </c>
      <c r="AD995" s="92" t="e">
        <f t="shared" ca="1" si="205"/>
        <v>#N/A</v>
      </c>
      <c r="AE995" s="91" t="e">
        <f t="shared" ca="1" si="206"/>
        <v>#N/A</v>
      </c>
      <c r="AF995" s="92" t="e">
        <f t="shared" ca="1" si="207"/>
        <v>#N/A</v>
      </c>
      <c r="AG995" s="91" t="e">
        <f t="shared" ca="1" si="207"/>
        <v>#N/A</v>
      </c>
      <c r="AH995" s="91" t="e">
        <f t="shared" ca="1" si="208"/>
        <v>#N/A</v>
      </c>
      <c r="AI995" s="93" t="e">
        <f t="shared" ca="1" si="209"/>
        <v>#N/A</v>
      </c>
      <c r="AJ995" s="91" t="e">
        <f t="shared" ca="1" si="198"/>
        <v>#N/A</v>
      </c>
      <c r="AK995" s="91" t="e">
        <f t="shared" ca="1" si="197"/>
        <v>#N/A</v>
      </c>
    </row>
    <row r="996" spans="1:37" ht="25.5" customHeight="1" x14ac:dyDescent="0.25">
      <c r="A996" s="51">
        <f>'OSNOVNA PLAČA'!A990</f>
        <v>981</v>
      </c>
      <c r="B996" s="159" t="str">
        <f>IF(LEN('OSNOVNA PLAČA'!B990)&gt;0,'OSNOVNA PLAČA'!B990,"")</f>
        <v>A981</v>
      </c>
      <c r="C996" s="52">
        <f>IF(LEN(B996)&gt;0,'OSNOVNA PLAČA'!C990,"")</f>
        <v>0</v>
      </c>
      <c r="D996" s="54">
        <f>IF(LEN(B996)&gt;0,'OSNOVNA PLAČA'!D990,"")</f>
        <v>0</v>
      </c>
      <c r="E996" s="175">
        <f>IF(LEN(B996)&gt;0,SUM('OBRAČUNANA OSNOVNA PLAČA'!E990:J990),"")</f>
        <v>0</v>
      </c>
      <c r="F996" s="55"/>
      <c r="G996" s="55"/>
      <c r="H996" s="55"/>
      <c r="I996" s="55"/>
      <c r="J996" s="55"/>
      <c r="K996" s="176">
        <f t="shared" si="199"/>
        <v>0</v>
      </c>
      <c r="L996" s="120">
        <f t="shared" si="200"/>
        <v>0</v>
      </c>
      <c r="M996" s="120">
        <f t="shared" si="201"/>
        <v>0</v>
      </c>
      <c r="N996" s="120">
        <f t="shared" si="202"/>
        <v>0</v>
      </c>
      <c r="O996" s="120">
        <f t="shared" si="203"/>
        <v>0</v>
      </c>
      <c r="P996" s="177">
        <f t="shared" si="204"/>
        <v>0</v>
      </c>
      <c r="Q996" s="177">
        <f>IF(LEN(B996)&gt;0,2*'OSNOVNA PLAČA'!E990,"")</f>
        <v>0</v>
      </c>
      <c r="R996" s="178"/>
      <c r="AA996" s="157">
        <f>ROW()</f>
        <v>996</v>
      </c>
      <c r="AB996" s="91" t="e">
        <f t="shared" ca="1" si="195"/>
        <v>#N/A</v>
      </c>
      <c r="AC996" s="91" t="e">
        <f t="shared" ca="1" si="196"/>
        <v>#N/A</v>
      </c>
      <c r="AD996" s="92" t="e">
        <f t="shared" ca="1" si="205"/>
        <v>#N/A</v>
      </c>
      <c r="AE996" s="91" t="e">
        <f t="shared" ca="1" si="206"/>
        <v>#N/A</v>
      </c>
      <c r="AF996" s="92" t="e">
        <f t="shared" ca="1" si="207"/>
        <v>#N/A</v>
      </c>
      <c r="AG996" s="91" t="e">
        <f t="shared" ca="1" si="207"/>
        <v>#N/A</v>
      </c>
      <c r="AH996" s="91" t="e">
        <f t="shared" ca="1" si="208"/>
        <v>#N/A</v>
      </c>
      <c r="AI996" s="93" t="e">
        <f t="shared" ca="1" si="209"/>
        <v>#N/A</v>
      </c>
      <c r="AJ996" s="91" t="e">
        <f t="shared" ca="1" si="198"/>
        <v>#N/A</v>
      </c>
      <c r="AK996" s="91" t="e">
        <f t="shared" ca="1" si="197"/>
        <v>#N/A</v>
      </c>
    </row>
    <row r="997" spans="1:37" ht="25.5" customHeight="1" x14ac:dyDescent="0.25">
      <c r="A997" s="51">
        <f>'OSNOVNA PLAČA'!A991</f>
        <v>982</v>
      </c>
      <c r="B997" s="159" t="str">
        <f>IF(LEN('OSNOVNA PLAČA'!B991)&gt;0,'OSNOVNA PLAČA'!B991,"")</f>
        <v>A982</v>
      </c>
      <c r="C997" s="52">
        <f>IF(LEN(B997)&gt;0,'OSNOVNA PLAČA'!C991,"")</f>
        <v>0</v>
      </c>
      <c r="D997" s="54">
        <f>IF(LEN(B997)&gt;0,'OSNOVNA PLAČA'!D991,"")</f>
        <v>0</v>
      </c>
      <c r="E997" s="175">
        <f>IF(LEN(B997)&gt;0,SUM('OBRAČUNANA OSNOVNA PLAČA'!E991:J991),"")</f>
        <v>0</v>
      </c>
      <c r="F997" s="55"/>
      <c r="G997" s="55"/>
      <c r="H997" s="55"/>
      <c r="I997" s="55"/>
      <c r="J997" s="55"/>
      <c r="K997" s="176">
        <f t="shared" si="199"/>
        <v>0</v>
      </c>
      <c r="L997" s="120">
        <f t="shared" si="200"/>
        <v>0</v>
      </c>
      <c r="M997" s="120">
        <f t="shared" si="201"/>
        <v>0</v>
      </c>
      <c r="N997" s="120">
        <f t="shared" si="202"/>
        <v>0</v>
      </c>
      <c r="O997" s="120">
        <f t="shared" si="203"/>
        <v>0</v>
      </c>
      <c r="P997" s="177">
        <f t="shared" si="204"/>
        <v>0</v>
      </c>
      <c r="Q997" s="177">
        <f>IF(LEN(B997)&gt;0,2*'OSNOVNA PLAČA'!E991,"")</f>
        <v>0</v>
      </c>
      <c r="R997" s="178"/>
      <c r="AA997" s="157">
        <f>ROW()</f>
        <v>997</v>
      </c>
      <c r="AB997" s="91" t="e">
        <f t="shared" ca="1" si="195"/>
        <v>#N/A</v>
      </c>
      <c r="AC997" s="91" t="e">
        <f t="shared" ca="1" si="196"/>
        <v>#N/A</v>
      </c>
      <c r="AD997" s="92" t="e">
        <f t="shared" ca="1" si="205"/>
        <v>#N/A</v>
      </c>
      <c r="AE997" s="91" t="e">
        <f t="shared" ca="1" si="206"/>
        <v>#N/A</v>
      </c>
      <c r="AF997" s="92" t="e">
        <f t="shared" ca="1" si="207"/>
        <v>#N/A</v>
      </c>
      <c r="AG997" s="91" t="e">
        <f t="shared" ca="1" si="207"/>
        <v>#N/A</v>
      </c>
      <c r="AH997" s="91" t="e">
        <f t="shared" ca="1" si="208"/>
        <v>#N/A</v>
      </c>
      <c r="AI997" s="93" t="e">
        <f t="shared" ca="1" si="209"/>
        <v>#N/A</v>
      </c>
      <c r="AJ997" s="91" t="e">
        <f t="shared" ca="1" si="198"/>
        <v>#N/A</v>
      </c>
      <c r="AK997" s="91" t="e">
        <f t="shared" ca="1" si="197"/>
        <v>#N/A</v>
      </c>
    </row>
    <row r="998" spans="1:37" ht="25.5" customHeight="1" x14ac:dyDescent="0.25">
      <c r="A998" s="51">
        <f>'OSNOVNA PLAČA'!A992</f>
        <v>983</v>
      </c>
      <c r="B998" s="159" t="str">
        <f>IF(LEN('OSNOVNA PLAČA'!B992)&gt;0,'OSNOVNA PLAČA'!B992,"")</f>
        <v>A983</v>
      </c>
      <c r="C998" s="52">
        <f>IF(LEN(B998)&gt;0,'OSNOVNA PLAČA'!C992,"")</f>
        <v>0</v>
      </c>
      <c r="D998" s="54">
        <f>IF(LEN(B998)&gt;0,'OSNOVNA PLAČA'!D992,"")</f>
        <v>0</v>
      </c>
      <c r="E998" s="175">
        <f>IF(LEN(B998)&gt;0,SUM('OBRAČUNANA OSNOVNA PLAČA'!E992:J992),"")</f>
        <v>0</v>
      </c>
      <c r="F998" s="55"/>
      <c r="G998" s="55"/>
      <c r="H998" s="55"/>
      <c r="I998" s="55"/>
      <c r="J998" s="55"/>
      <c r="K998" s="176">
        <f t="shared" si="199"/>
        <v>0</v>
      </c>
      <c r="L998" s="120">
        <f t="shared" si="200"/>
        <v>0</v>
      </c>
      <c r="M998" s="120">
        <f t="shared" si="201"/>
        <v>0</v>
      </c>
      <c r="N998" s="120">
        <f t="shared" si="202"/>
        <v>0</v>
      </c>
      <c r="O998" s="120">
        <f t="shared" si="203"/>
        <v>0</v>
      </c>
      <c r="P998" s="177">
        <f t="shared" si="204"/>
        <v>0</v>
      </c>
      <c r="Q998" s="177">
        <f>IF(LEN(B998)&gt;0,2*'OSNOVNA PLAČA'!E992,"")</f>
        <v>0</v>
      </c>
      <c r="R998" s="178"/>
      <c r="AA998" s="157">
        <f>ROW()</f>
        <v>998</v>
      </c>
      <c r="AB998" s="91" t="e">
        <f t="shared" ca="1" si="195"/>
        <v>#N/A</v>
      </c>
      <c r="AC998" s="91" t="e">
        <f t="shared" ca="1" si="196"/>
        <v>#N/A</v>
      </c>
      <c r="AD998" s="92" t="e">
        <f t="shared" ca="1" si="205"/>
        <v>#N/A</v>
      </c>
      <c r="AE998" s="91" t="e">
        <f t="shared" ca="1" si="206"/>
        <v>#N/A</v>
      </c>
      <c r="AF998" s="92" t="e">
        <f t="shared" ref="AF998:AG1015" ca="1" si="210">IF(AD998="-","-",AD998*$AE$1017)</f>
        <v>#N/A</v>
      </c>
      <c r="AG998" s="91" t="e">
        <f t="shared" ca="1" si="210"/>
        <v>#N/A</v>
      </c>
      <c r="AH998" s="91" t="e">
        <f t="shared" ca="1" si="208"/>
        <v>#N/A</v>
      </c>
      <c r="AI998" s="93" t="e">
        <f t="shared" ca="1" si="209"/>
        <v>#N/A</v>
      </c>
      <c r="AJ998" s="91" t="e">
        <f t="shared" ref="AJ998:AJ1015" ca="1" si="211">SUM(OFFSET(INDIRECT( "'" &amp; $AC$3 &amp; "'!" &amp; $AH$3),ROW()-ROW(INDIRECT( "'" &amp; $AC$3 &amp; "'!" &amp; $AH$3))-$AH$4,COLUMN()-COLUMN(INDIRECT( "'" &amp; $AC$3 &amp; "'!" &amp; $AH$3))-$AH$6+(12/$AN$4)*($AN$3-1),1,12/$AN$4))</f>
        <v>#N/A</v>
      </c>
      <c r="AK998" s="91" t="e">
        <f t="shared" ref="AK998:AK1015" ca="1" si="212">SUM(OFFSET(INDIRECT( "'" &amp; $AC$2 &amp; "'!" &amp; $AH$3),ROW()-ROW(INDIRECT( "'" &amp; $AC$2 &amp; "'!" &amp; $AH$3))-$AH$4,COLUMN()-COLUMN(INDIRECT( "'" &amp; $AC$2 &amp; "'!" &amp; $AH$3))-$AH$5+(12/$AN$4)*($AN$3-1),1,12/$AN$4))</f>
        <v>#N/A</v>
      </c>
    </row>
    <row r="999" spans="1:37" ht="25.5" customHeight="1" x14ac:dyDescent="0.25">
      <c r="A999" s="51">
        <f>'OSNOVNA PLAČA'!A993</f>
        <v>984</v>
      </c>
      <c r="B999" s="159" t="str">
        <f>IF(LEN('OSNOVNA PLAČA'!B993)&gt;0,'OSNOVNA PLAČA'!B993,"")</f>
        <v>A984</v>
      </c>
      <c r="C999" s="52">
        <f>IF(LEN(B999)&gt;0,'OSNOVNA PLAČA'!C993,"")</f>
        <v>0</v>
      </c>
      <c r="D999" s="54">
        <f>IF(LEN(B999)&gt;0,'OSNOVNA PLAČA'!D993,"")</f>
        <v>0</v>
      </c>
      <c r="E999" s="175">
        <f>IF(LEN(B999)&gt;0,SUM('OBRAČUNANA OSNOVNA PLAČA'!E993:J993),"")</f>
        <v>0</v>
      </c>
      <c r="F999" s="55"/>
      <c r="G999" s="55"/>
      <c r="H999" s="55"/>
      <c r="I999" s="55"/>
      <c r="J999" s="55"/>
      <c r="K999" s="176">
        <f t="shared" si="199"/>
        <v>0</v>
      </c>
      <c r="L999" s="120">
        <f t="shared" si="200"/>
        <v>0</v>
      </c>
      <c r="M999" s="120">
        <f t="shared" si="201"/>
        <v>0</v>
      </c>
      <c r="N999" s="120">
        <f t="shared" si="202"/>
        <v>0</v>
      </c>
      <c r="O999" s="120">
        <f t="shared" si="203"/>
        <v>0</v>
      </c>
      <c r="P999" s="177">
        <f t="shared" si="204"/>
        <v>0</v>
      </c>
      <c r="Q999" s="177">
        <f>IF(LEN(B999)&gt;0,2*'OSNOVNA PLAČA'!E993,"")</f>
        <v>0</v>
      </c>
      <c r="R999" s="178"/>
      <c r="AA999" s="157">
        <f>ROW()</f>
        <v>999</v>
      </c>
      <c r="AB999" s="91" t="e">
        <f t="shared" ref="AB999:AB1015" ca="1" si="213">IF($AN$3=1,0,INDIRECT( "'" &amp; $AN$2 &amp; "'!P" &amp; TEXT($AA999,0)))</f>
        <v>#N/A</v>
      </c>
      <c r="AC999" s="91" t="e">
        <f t="shared" ca="1" si="196"/>
        <v>#N/A</v>
      </c>
      <c r="AD999" s="92" t="e">
        <f t="shared" ca="1" si="205"/>
        <v>#N/A</v>
      </c>
      <c r="AE999" s="91" t="e">
        <f t="shared" ca="1" si="206"/>
        <v>#N/A</v>
      </c>
      <c r="AF999" s="92" t="e">
        <f t="shared" ca="1" si="210"/>
        <v>#N/A</v>
      </c>
      <c r="AG999" s="91" t="e">
        <f t="shared" ca="1" si="210"/>
        <v>#N/A</v>
      </c>
      <c r="AH999" s="91" t="e">
        <f t="shared" ca="1" si="208"/>
        <v>#N/A</v>
      </c>
      <c r="AI999" s="93" t="e">
        <f t="shared" ca="1" si="209"/>
        <v>#N/A</v>
      </c>
      <c r="AJ999" s="91" t="e">
        <f t="shared" ca="1" si="211"/>
        <v>#N/A</v>
      </c>
      <c r="AK999" s="91" t="e">
        <f t="shared" ca="1" si="212"/>
        <v>#N/A</v>
      </c>
    </row>
    <row r="1000" spans="1:37" ht="25.5" customHeight="1" x14ac:dyDescent="0.25">
      <c r="A1000" s="51">
        <f>'OSNOVNA PLAČA'!A994</f>
        <v>985</v>
      </c>
      <c r="B1000" s="159" t="str">
        <f>IF(LEN('OSNOVNA PLAČA'!B994)&gt;0,'OSNOVNA PLAČA'!B994,"")</f>
        <v>A985</v>
      </c>
      <c r="C1000" s="52">
        <f>IF(LEN(B1000)&gt;0,'OSNOVNA PLAČA'!C994,"")</f>
        <v>0</v>
      </c>
      <c r="D1000" s="54">
        <f>IF(LEN(B1000)&gt;0,'OSNOVNA PLAČA'!D994,"")</f>
        <v>0</v>
      </c>
      <c r="E1000" s="175">
        <f>IF(LEN(B1000)&gt;0,SUM('OBRAČUNANA OSNOVNA PLAČA'!E994:J994),"")</f>
        <v>0</v>
      </c>
      <c r="F1000" s="55"/>
      <c r="G1000" s="55"/>
      <c r="H1000" s="55"/>
      <c r="I1000" s="55"/>
      <c r="J1000" s="55"/>
      <c r="K1000" s="176">
        <f t="shared" si="199"/>
        <v>0</v>
      </c>
      <c r="L1000" s="120">
        <f t="shared" si="200"/>
        <v>0</v>
      </c>
      <c r="M1000" s="120">
        <f t="shared" si="201"/>
        <v>0</v>
      </c>
      <c r="N1000" s="120">
        <f t="shared" si="202"/>
        <v>0</v>
      </c>
      <c r="O1000" s="120">
        <f t="shared" si="203"/>
        <v>0</v>
      </c>
      <c r="P1000" s="177">
        <f t="shared" si="204"/>
        <v>0</v>
      </c>
      <c r="Q1000" s="177">
        <f>IF(LEN(B1000)&gt;0,2*'OSNOVNA PLAČA'!E994,"")</f>
        <v>0</v>
      </c>
      <c r="R1000" s="178"/>
      <c r="AA1000" s="157">
        <f>ROW()</f>
        <v>1000</v>
      </c>
      <c r="AB1000" s="91" t="e">
        <f t="shared" ca="1" si="213"/>
        <v>#N/A</v>
      </c>
      <c r="AC1000" s="91" t="e">
        <f t="shared" ca="1" si="196"/>
        <v>#N/A</v>
      </c>
      <c r="AD1000" s="92" t="e">
        <f t="shared" ca="1" si="205"/>
        <v>#N/A</v>
      </c>
      <c r="AE1000" s="91" t="e">
        <f t="shared" ca="1" si="206"/>
        <v>#N/A</v>
      </c>
      <c r="AF1000" s="92" t="e">
        <f t="shared" ca="1" si="210"/>
        <v>#N/A</v>
      </c>
      <c r="AG1000" s="91" t="e">
        <f t="shared" ca="1" si="210"/>
        <v>#N/A</v>
      </c>
      <c r="AH1000" s="91" t="e">
        <f t="shared" ca="1" si="208"/>
        <v>#N/A</v>
      </c>
      <c r="AI1000" s="93" t="e">
        <f t="shared" ca="1" si="209"/>
        <v>#N/A</v>
      </c>
      <c r="AJ1000" s="91" t="e">
        <f t="shared" ca="1" si="211"/>
        <v>#N/A</v>
      </c>
      <c r="AK1000" s="91" t="e">
        <f t="shared" ca="1" si="212"/>
        <v>#N/A</v>
      </c>
    </row>
    <row r="1001" spans="1:37" ht="25.5" customHeight="1" x14ac:dyDescent="0.25">
      <c r="A1001" s="51">
        <f>'OSNOVNA PLAČA'!A995</f>
        <v>986</v>
      </c>
      <c r="B1001" s="159" t="str">
        <f>IF(LEN('OSNOVNA PLAČA'!B995)&gt;0,'OSNOVNA PLAČA'!B995,"")</f>
        <v>A986</v>
      </c>
      <c r="C1001" s="52">
        <f>IF(LEN(B1001)&gt;0,'OSNOVNA PLAČA'!C995,"")</f>
        <v>0</v>
      </c>
      <c r="D1001" s="54">
        <f>IF(LEN(B1001)&gt;0,'OSNOVNA PLAČA'!D995,"")</f>
        <v>0</v>
      </c>
      <c r="E1001" s="175">
        <f>IF(LEN(B1001)&gt;0,SUM('OBRAČUNANA OSNOVNA PLAČA'!E995:J995),"")</f>
        <v>0</v>
      </c>
      <c r="F1001" s="55"/>
      <c r="G1001" s="55"/>
      <c r="H1001" s="55"/>
      <c r="I1001" s="55"/>
      <c r="J1001" s="55"/>
      <c r="K1001" s="176">
        <f t="shared" si="199"/>
        <v>0</v>
      </c>
      <c r="L1001" s="120">
        <f t="shared" si="200"/>
        <v>0</v>
      </c>
      <c r="M1001" s="120">
        <f t="shared" si="201"/>
        <v>0</v>
      </c>
      <c r="N1001" s="120">
        <f t="shared" si="202"/>
        <v>0</v>
      </c>
      <c r="O1001" s="120">
        <f t="shared" si="203"/>
        <v>0</v>
      </c>
      <c r="P1001" s="177">
        <f t="shared" si="204"/>
        <v>0</v>
      </c>
      <c r="Q1001" s="177">
        <f>IF(LEN(B1001)&gt;0,2*'OSNOVNA PLAČA'!E995,"")</f>
        <v>0</v>
      </c>
      <c r="R1001" s="178"/>
      <c r="AA1001" s="157">
        <f>ROW()</f>
        <v>1001</v>
      </c>
      <c r="AB1001" s="91" t="e">
        <f t="shared" ca="1" si="213"/>
        <v>#N/A</v>
      </c>
      <c r="AC1001" s="91" t="e">
        <f t="shared" ca="1" si="196"/>
        <v>#N/A</v>
      </c>
      <c r="AD1001" s="92" t="e">
        <f t="shared" ca="1" si="205"/>
        <v>#N/A</v>
      </c>
      <c r="AE1001" s="91" t="e">
        <f t="shared" ca="1" si="206"/>
        <v>#N/A</v>
      </c>
      <c r="AF1001" s="92" t="e">
        <f t="shared" ca="1" si="210"/>
        <v>#N/A</v>
      </c>
      <c r="AG1001" s="91" t="e">
        <f t="shared" ca="1" si="210"/>
        <v>#N/A</v>
      </c>
      <c r="AH1001" s="91" t="e">
        <f t="shared" ca="1" si="208"/>
        <v>#N/A</v>
      </c>
      <c r="AI1001" s="93" t="e">
        <f t="shared" ca="1" si="209"/>
        <v>#N/A</v>
      </c>
      <c r="AJ1001" s="91" t="e">
        <f t="shared" ca="1" si="211"/>
        <v>#N/A</v>
      </c>
      <c r="AK1001" s="91" t="e">
        <f t="shared" ca="1" si="212"/>
        <v>#N/A</v>
      </c>
    </row>
    <row r="1002" spans="1:37" ht="25.5" customHeight="1" x14ac:dyDescent="0.25">
      <c r="A1002" s="51">
        <f>'OSNOVNA PLAČA'!A996</f>
        <v>987</v>
      </c>
      <c r="B1002" s="159" t="str">
        <f>IF(LEN('OSNOVNA PLAČA'!B996)&gt;0,'OSNOVNA PLAČA'!B996,"")</f>
        <v>A987</v>
      </c>
      <c r="C1002" s="52">
        <f>IF(LEN(B1002)&gt;0,'OSNOVNA PLAČA'!C996,"")</f>
        <v>0</v>
      </c>
      <c r="D1002" s="54">
        <f>IF(LEN(B1002)&gt;0,'OSNOVNA PLAČA'!D996,"")</f>
        <v>0</v>
      </c>
      <c r="E1002" s="175">
        <f>IF(LEN(B1002)&gt;0,SUM('OBRAČUNANA OSNOVNA PLAČA'!E996:J996),"")</f>
        <v>0</v>
      </c>
      <c r="F1002" s="55"/>
      <c r="G1002" s="55"/>
      <c r="H1002" s="55"/>
      <c r="I1002" s="55"/>
      <c r="J1002" s="55"/>
      <c r="K1002" s="176">
        <f t="shared" si="199"/>
        <v>0</v>
      </c>
      <c r="L1002" s="120">
        <f t="shared" si="200"/>
        <v>0</v>
      </c>
      <c r="M1002" s="120">
        <f t="shared" si="201"/>
        <v>0</v>
      </c>
      <c r="N1002" s="120">
        <f t="shared" si="202"/>
        <v>0</v>
      </c>
      <c r="O1002" s="120">
        <f t="shared" si="203"/>
        <v>0</v>
      </c>
      <c r="P1002" s="177">
        <f t="shared" si="204"/>
        <v>0</v>
      </c>
      <c r="Q1002" s="177">
        <f>IF(LEN(B1002)&gt;0,2*'OSNOVNA PLAČA'!E996,"")</f>
        <v>0</v>
      </c>
      <c r="R1002" s="178"/>
      <c r="AA1002" s="157">
        <f>ROW()</f>
        <v>1002</v>
      </c>
      <c r="AB1002" s="91" t="e">
        <f t="shared" ca="1" si="213"/>
        <v>#N/A</v>
      </c>
      <c r="AC1002" s="91" t="e">
        <f t="shared" ca="1" si="196"/>
        <v>#N/A</v>
      </c>
      <c r="AD1002" s="92" t="e">
        <f t="shared" ca="1" si="205"/>
        <v>#N/A</v>
      </c>
      <c r="AE1002" s="91" t="e">
        <f t="shared" ca="1" si="206"/>
        <v>#N/A</v>
      </c>
      <c r="AF1002" s="92" t="e">
        <f t="shared" ca="1" si="210"/>
        <v>#N/A</v>
      </c>
      <c r="AG1002" s="91" t="e">
        <f t="shared" ca="1" si="210"/>
        <v>#N/A</v>
      </c>
      <c r="AH1002" s="91" t="e">
        <f t="shared" ca="1" si="208"/>
        <v>#N/A</v>
      </c>
      <c r="AI1002" s="93" t="e">
        <f t="shared" ca="1" si="209"/>
        <v>#N/A</v>
      </c>
      <c r="AJ1002" s="91" t="e">
        <f t="shared" ca="1" si="211"/>
        <v>#N/A</v>
      </c>
      <c r="AK1002" s="91" t="e">
        <f t="shared" ca="1" si="212"/>
        <v>#N/A</v>
      </c>
    </row>
    <row r="1003" spans="1:37" ht="25.5" customHeight="1" x14ac:dyDescent="0.25">
      <c r="A1003" s="51">
        <f>'OSNOVNA PLAČA'!A997</f>
        <v>988</v>
      </c>
      <c r="B1003" s="159" t="str">
        <f>IF(LEN('OSNOVNA PLAČA'!B997)&gt;0,'OSNOVNA PLAČA'!B997,"")</f>
        <v>A988</v>
      </c>
      <c r="C1003" s="52">
        <f>IF(LEN(B1003)&gt;0,'OSNOVNA PLAČA'!C997,"")</f>
        <v>0</v>
      </c>
      <c r="D1003" s="54">
        <f>IF(LEN(B1003)&gt;0,'OSNOVNA PLAČA'!D997,"")</f>
        <v>0</v>
      </c>
      <c r="E1003" s="175">
        <f>IF(LEN(B1003)&gt;0,SUM('OBRAČUNANA OSNOVNA PLAČA'!E997:J997),"")</f>
        <v>0</v>
      </c>
      <c r="F1003" s="55"/>
      <c r="G1003" s="55"/>
      <c r="H1003" s="55"/>
      <c r="I1003" s="55"/>
      <c r="J1003" s="55"/>
      <c r="K1003" s="176">
        <f t="shared" si="199"/>
        <v>0</v>
      </c>
      <c r="L1003" s="120">
        <f t="shared" si="200"/>
        <v>0</v>
      </c>
      <c r="M1003" s="120">
        <f t="shared" si="201"/>
        <v>0</v>
      </c>
      <c r="N1003" s="120">
        <f t="shared" si="202"/>
        <v>0</v>
      </c>
      <c r="O1003" s="120">
        <f t="shared" si="203"/>
        <v>0</v>
      </c>
      <c r="P1003" s="177">
        <f t="shared" si="204"/>
        <v>0</v>
      </c>
      <c r="Q1003" s="177">
        <f>IF(LEN(B1003)&gt;0,2*'OSNOVNA PLAČA'!E997,"")</f>
        <v>0</v>
      </c>
      <c r="R1003" s="178"/>
      <c r="AA1003" s="157">
        <f>ROW()</f>
        <v>1003</v>
      </c>
      <c r="AB1003" s="91" t="e">
        <f t="shared" ca="1" si="213"/>
        <v>#N/A</v>
      </c>
      <c r="AC1003" s="91" t="e">
        <f t="shared" ca="1" si="196"/>
        <v>#N/A</v>
      </c>
      <c r="AD1003" s="92" t="e">
        <f t="shared" ca="1" si="205"/>
        <v>#N/A</v>
      </c>
      <c r="AE1003" s="91" t="e">
        <f t="shared" ca="1" si="206"/>
        <v>#N/A</v>
      </c>
      <c r="AF1003" s="92" t="e">
        <f t="shared" ca="1" si="210"/>
        <v>#N/A</v>
      </c>
      <c r="AG1003" s="91" t="e">
        <f t="shared" ca="1" si="210"/>
        <v>#N/A</v>
      </c>
      <c r="AH1003" s="91" t="e">
        <f t="shared" ca="1" si="208"/>
        <v>#N/A</v>
      </c>
      <c r="AI1003" s="93" t="e">
        <f t="shared" ca="1" si="209"/>
        <v>#N/A</v>
      </c>
      <c r="AJ1003" s="91" t="e">
        <f t="shared" ca="1" si="211"/>
        <v>#N/A</v>
      </c>
      <c r="AK1003" s="91" t="e">
        <f t="shared" ca="1" si="212"/>
        <v>#N/A</v>
      </c>
    </row>
    <row r="1004" spans="1:37" ht="25.5" customHeight="1" x14ac:dyDescent="0.25">
      <c r="A1004" s="51">
        <f>'OSNOVNA PLAČA'!A998</f>
        <v>989</v>
      </c>
      <c r="B1004" s="159" t="str">
        <f>IF(LEN('OSNOVNA PLAČA'!B998)&gt;0,'OSNOVNA PLAČA'!B998,"")</f>
        <v>A989</v>
      </c>
      <c r="C1004" s="52">
        <f>IF(LEN(B1004)&gt;0,'OSNOVNA PLAČA'!C998,"")</f>
        <v>0</v>
      </c>
      <c r="D1004" s="54">
        <f>IF(LEN(B1004)&gt;0,'OSNOVNA PLAČA'!D998,"")</f>
        <v>0</v>
      </c>
      <c r="E1004" s="175">
        <f>IF(LEN(B1004)&gt;0,SUM('OBRAČUNANA OSNOVNA PLAČA'!E998:J998),"")</f>
        <v>0</v>
      </c>
      <c r="F1004" s="55"/>
      <c r="G1004" s="55"/>
      <c r="H1004" s="55"/>
      <c r="I1004" s="55"/>
      <c r="J1004" s="55"/>
      <c r="K1004" s="176">
        <f t="shared" si="199"/>
        <v>0</v>
      </c>
      <c r="L1004" s="120">
        <f t="shared" si="200"/>
        <v>0</v>
      </c>
      <c r="M1004" s="120">
        <f t="shared" si="201"/>
        <v>0</v>
      </c>
      <c r="N1004" s="120">
        <f t="shared" si="202"/>
        <v>0</v>
      </c>
      <c r="O1004" s="120">
        <f t="shared" si="203"/>
        <v>0</v>
      </c>
      <c r="P1004" s="177">
        <f t="shared" si="204"/>
        <v>0</v>
      </c>
      <c r="Q1004" s="177">
        <f>IF(LEN(B1004)&gt;0,2*'OSNOVNA PLAČA'!E998,"")</f>
        <v>0</v>
      </c>
      <c r="R1004" s="178"/>
      <c r="AA1004" s="157">
        <f>ROW()</f>
        <v>1004</v>
      </c>
      <c r="AB1004" s="91" t="e">
        <f t="shared" ca="1" si="213"/>
        <v>#N/A</v>
      </c>
      <c r="AC1004" s="91" t="e">
        <f t="shared" ca="1" si="196"/>
        <v>#N/A</v>
      </c>
      <c r="AD1004" s="92" t="e">
        <f t="shared" ca="1" si="205"/>
        <v>#N/A</v>
      </c>
      <c r="AE1004" s="91" t="e">
        <f t="shared" ca="1" si="206"/>
        <v>#N/A</v>
      </c>
      <c r="AF1004" s="92" t="e">
        <f t="shared" ca="1" si="210"/>
        <v>#N/A</v>
      </c>
      <c r="AG1004" s="91" t="e">
        <f t="shared" ca="1" si="210"/>
        <v>#N/A</v>
      </c>
      <c r="AH1004" s="91" t="e">
        <f t="shared" ca="1" si="208"/>
        <v>#N/A</v>
      </c>
      <c r="AI1004" s="93" t="e">
        <f t="shared" ca="1" si="209"/>
        <v>#N/A</v>
      </c>
      <c r="AJ1004" s="91" t="e">
        <f t="shared" ca="1" si="211"/>
        <v>#N/A</v>
      </c>
      <c r="AK1004" s="91" t="e">
        <f t="shared" ca="1" si="212"/>
        <v>#N/A</v>
      </c>
    </row>
    <row r="1005" spans="1:37" ht="25.5" customHeight="1" x14ac:dyDescent="0.25">
      <c r="A1005" s="51">
        <f>'OSNOVNA PLAČA'!A999</f>
        <v>990</v>
      </c>
      <c r="B1005" s="159" t="str">
        <f>IF(LEN('OSNOVNA PLAČA'!B999)&gt;0,'OSNOVNA PLAČA'!B999,"")</f>
        <v>A990</v>
      </c>
      <c r="C1005" s="52">
        <f>IF(LEN(B1005)&gt;0,'OSNOVNA PLAČA'!C999,"")</f>
        <v>0</v>
      </c>
      <c r="D1005" s="54">
        <f>IF(LEN(B1005)&gt;0,'OSNOVNA PLAČA'!D999,"")</f>
        <v>0</v>
      </c>
      <c r="E1005" s="175">
        <f>IF(LEN(B1005)&gt;0,SUM('OBRAČUNANA OSNOVNA PLAČA'!E999:J999),"")</f>
        <v>0</v>
      </c>
      <c r="F1005" s="55"/>
      <c r="G1005" s="55"/>
      <c r="H1005" s="55"/>
      <c r="I1005" s="55"/>
      <c r="J1005" s="55"/>
      <c r="K1005" s="176">
        <f t="shared" si="199"/>
        <v>0</v>
      </c>
      <c r="L1005" s="120">
        <f t="shared" si="200"/>
        <v>0</v>
      </c>
      <c r="M1005" s="120">
        <f t="shared" si="201"/>
        <v>0</v>
      </c>
      <c r="N1005" s="120">
        <f t="shared" si="202"/>
        <v>0</v>
      </c>
      <c r="O1005" s="120">
        <f t="shared" si="203"/>
        <v>0</v>
      </c>
      <c r="P1005" s="177">
        <f t="shared" si="204"/>
        <v>0</v>
      </c>
      <c r="Q1005" s="177">
        <f>IF(LEN(B1005)&gt;0,2*'OSNOVNA PLAČA'!E999,"")</f>
        <v>0</v>
      </c>
      <c r="R1005" s="178"/>
      <c r="AA1005" s="157">
        <f>ROW()</f>
        <v>1005</v>
      </c>
      <c r="AB1005" s="91" t="e">
        <f t="shared" ca="1" si="213"/>
        <v>#N/A</v>
      </c>
      <c r="AC1005" s="91" t="e">
        <f t="shared" ca="1" si="196"/>
        <v>#N/A</v>
      </c>
      <c r="AD1005" s="92" t="e">
        <f t="shared" ca="1" si="205"/>
        <v>#N/A</v>
      </c>
      <c r="AE1005" s="91" t="e">
        <f t="shared" ca="1" si="206"/>
        <v>#N/A</v>
      </c>
      <c r="AF1005" s="92" t="e">
        <f t="shared" ca="1" si="210"/>
        <v>#N/A</v>
      </c>
      <c r="AG1005" s="91" t="e">
        <f t="shared" ca="1" si="210"/>
        <v>#N/A</v>
      </c>
      <c r="AH1005" s="91" t="e">
        <f t="shared" ca="1" si="208"/>
        <v>#N/A</v>
      </c>
      <c r="AI1005" s="93" t="e">
        <f t="shared" ca="1" si="209"/>
        <v>#N/A</v>
      </c>
      <c r="AJ1005" s="91" t="e">
        <f t="shared" ca="1" si="211"/>
        <v>#N/A</v>
      </c>
      <c r="AK1005" s="91" t="e">
        <f t="shared" ca="1" si="212"/>
        <v>#N/A</v>
      </c>
    </row>
    <row r="1006" spans="1:37" ht="25.5" customHeight="1" x14ac:dyDescent="0.25">
      <c r="A1006" s="51">
        <f>'OSNOVNA PLAČA'!A1000</f>
        <v>991</v>
      </c>
      <c r="B1006" s="159" t="str">
        <f>IF(LEN('OSNOVNA PLAČA'!B1000)&gt;0,'OSNOVNA PLAČA'!B1000,"")</f>
        <v>A991</v>
      </c>
      <c r="C1006" s="52">
        <f>IF(LEN(B1006)&gt;0,'OSNOVNA PLAČA'!C1000,"")</f>
        <v>0</v>
      </c>
      <c r="D1006" s="54">
        <f>IF(LEN(B1006)&gt;0,'OSNOVNA PLAČA'!D1000,"")</f>
        <v>0</v>
      </c>
      <c r="E1006" s="175">
        <f>IF(LEN(B1006)&gt;0,SUM('OBRAČUNANA OSNOVNA PLAČA'!E1000:J1000),"")</f>
        <v>0</v>
      </c>
      <c r="F1006" s="55"/>
      <c r="G1006" s="55"/>
      <c r="H1006" s="55"/>
      <c r="I1006" s="55"/>
      <c r="J1006" s="55"/>
      <c r="K1006" s="176">
        <f t="shared" si="199"/>
        <v>0</v>
      </c>
      <c r="L1006" s="120">
        <f t="shared" si="200"/>
        <v>0</v>
      </c>
      <c r="M1006" s="120">
        <f t="shared" si="201"/>
        <v>0</v>
      </c>
      <c r="N1006" s="120">
        <f t="shared" si="202"/>
        <v>0</v>
      </c>
      <c r="O1006" s="120">
        <f t="shared" si="203"/>
        <v>0</v>
      </c>
      <c r="P1006" s="177">
        <f t="shared" si="204"/>
        <v>0</v>
      </c>
      <c r="Q1006" s="177">
        <f>IF(LEN(B1006)&gt;0,2*'OSNOVNA PLAČA'!E1000,"")</f>
        <v>0</v>
      </c>
      <c r="R1006" s="178"/>
      <c r="AA1006" s="157">
        <f>ROW()</f>
        <v>1006</v>
      </c>
      <c r="AB1006" s="91" t="e">
        <f t="shared" ca="1" si="213"/>
        <v>#N/A</v>
      </c>
      <c r="AC1006" s="91" t="e">
        <f t="shared" ca="1" si="196"/>
        <v>#N/A</v>
      </c>
      <c r="AD1006" s="92" t="e">
        <f t="shared" ca="1" si="205"/>
        <v>#N/A</v>
      </c>
      <c r="AE1006" s="91" t="e">
        <f t="shared" ca="1" si="206"/>
        <v>#N/A</v>
      </c>
      <c r="AF1006" s="92" t="e">
        <f t="shared" ca="1" si="210"/>
        <v>#N/A</v>
      </c>
      <c r="AG1006" s="91" t="e">
        <f t="shared" ca="1" si="210"/>
        <v>#N/A</v>
      </c>
      <c r="AH1006" s="91" t="e">
        <f t="shared" ca="1" si="208"/>
        <v>#N/A</v>
      </c>
      <c r="AI1006" s="93" t="e">
        <f t="shared" ca="1" si="209"/>
        <v>#N/A</v>
      </c>
      <c r="AJ1006" s="91" t="e">
        <f t="shared" ca="1" si="211"/>
        <v>#N/A</v>
      </c>
      <c r="AK1006" s="91" t="e">
        <f t="shared" ca="1" si="212"/>
        <v>#N/A</v>
      </c>
    </row>
    <row r="1007" spans="1:37" ht="25.5" customHeight="1" x14ac:dyDescent="0.25">
      <c r="A1007" s="51">
        <f>'OSNOVNA PLAČA'!A1001</f>
        <v>992</v>
      </c>
      <c r="B1007" s="159" t="str">
        <f>IF(LEN('OSNOVNA PLAČA'!B1001)&gt;0,'OSNOVNA PLAČA'!B1001,"")</f>
        <v>A992</v>
      </c>
      <c r="C1007" s="52">
        <f>IF(LEN(B1007)&gt;0,'OSNOVNA PLAČA'!C1001,"")</f>
        <v>0</v>
      </c>
      <c r="D1007" s="54">
        <f>IF(LEN(B1007)&gt;0,'OSNOVNA PLAČA'!D1001,"")</f>
        <v>0</v>
      </c>
      <c r="E1007" s="175">
        <f>IF(LEN(B1007)&gt;0,SUM('OBRAČUNANA OSNOVNA PLAČA'!E1001:J1001),"")</f>
        <v>0</v>
      </c>
      <c r="F1007" s="55"/>
      <c r="G1007" s="55"/>
      <c r="H1007" s="55"/>
      <c r="I1007" s="55"/>
      <c r="J1007" s="55"/>
      <c r="K1007" s="176">
        <f t="shared" si="199"/>
        <v>0</v>
      </c>
      <c r="L1007" s="120">
        <f t="shared" si="200"/>
        <v>0</v>
      </c>
      <c r="M1007" s="120">
        <f t="shared" si="201"/>
        <v>0</v>
      </c>
      <c r="N1007" s="120">
        <f t="shared" si="202"/>
        <v>0</v>
      </c>
      <c r="O1007" s="120">
        <f t="shared" si="203"/>
        <v>0</v>
      </c>
      <c r="P1007" s="177">
        <f t="shared" si="204"/>
        <v>0</v>
      </c>
      <c r="Q1007" s="177">
        <f>IF(LEN(B1007)&gt;0,2*'OSNOVNA PLAČA'!E1001,"")</f>
        <v>0</v>
      </c>
      <c r="R1007" s="178"/>
      <c r="AA1007" s="157">
        <f>ROW()</f>
        <v>1007</v>
      </c>
      <c r="AB1007" s="91" t="e">
        <f t="shared" ca="1" si="213"/>
        <v>#N/A</v>
      </c>
      <c r="AC1007" s="91" t="e">
        <f t="shared" ca="1" si="196"/>
        <v>#N/A</v>
      </c>
      <c r="AD1007" s="92" t="e">
        <f t="shared" ca="1" si="205"/>
        <v>#N/A</v>
      </c>
      <c r="AE1007" s="91" t="e">
        <f t="shared" ca="1" si="206"/>
        <v>#N/A</v>
      </c>
      <c r="AF1007" s="92" t="e">
        <f t="shared" ca="1" si="210"/>
        <v>#N/A</v>
      </c>
      <c r="AG1007" s="91" t="e">
        <f t="shared" ca="1" si="210"/>
        <v>#N/A</v>
      </c>
      <c r="AH1007" s="91" t="e">
        <f t="shared" ca="1" si="208"/>
        <v>#N/A</v>
      </c>
      <c r="AI1007" s="93" t="e">
        <f t="shared" ca="1" si="209"/>
        <v>#N/A</v>
      </c>
      <c r="AJ1007" s="91" t="e">
        <f t="shared" ca="1" si="211"/>
        <v>#N/A</v>
      </c>
      <c r="AK1007" s="91" t="e">
        <f t="shared" ca="1" si="212"/>
        <v>#N/A</v>
      </c>
    </row>
    <row r="1008" spans="1:37" ht="25.5" customHeight="1" x14ac:dyDescent="0.25">
      <c r="A1008" s="51">
        <f>'OSNOVNA PLAČA'!A1002</f>
        <v>993</v>
      </c>
      <c r="B1008" s="159" t="str">
        <f>IF(LEN('OSNOVNA PLAČA'!B1002)&gt;0,'OSNOVNA PLAČA'!B1002,"")</f>
        <v>A993</v>
      </c>
      <c r="C1008" s="52">
        <f>IF(LEN(B1008)&gt;0,'OSNOVNA PLAČA'!C1002,"")</f>
        <v>0</v>
      </c>
      <c r="D1008" s="54">
        <f>IF(LEN(B1008)&gt;0,'OSNOVNA PLAČA'!D1002,"")</f>
        <v>0</v>
      </c>
      <c r="E1008" s="175">
        <f>IF(LEN(B1008)&gt;0,SUM('OBRAČUNANA OSNOVNA PLAČA'!E1002:J1002),"")</f>
        <v>0</v>
      </c>
      <c r="F1008" s="55"/>
      <c r="G1008" s="55"/>
      <c r="H1008" s="55"/>
      <c r="I1008" s="55"/>
      <c r="J1008" s="55"/>
      <c r="K1008" s="176">
        <f t="shared" si="199"/>
        <v>0</v>
      </c>
      <c r="L1008" s="120">
        <f t="shared" si="200"/>
        <v>0</v>
      </c>
      <c r="M1008" s="120">
        <f t="shared" si="201"/>
        <v>0</v>
      </c>
      <c r="N1008" s="120">
        <f t="shared" si="202"/>
        <v>0</v>
      </c>
      <c r="O1008" s="120">
        <f t="shared" si="203"/>
        <v>0</v>
      </c>
      <c r="P1008" s="177">
        <f t="shared" si="204"/>
        <v>0</v>
      </c>
      <c r="Q1008" s="177">
        <f>IF(LEN(B1008)&gt;0,2*'OSNOVNA PLAČA'!E1002,"")</f>
        <v>0</v>
      </c>
      <c r="R1008" s="178"/>
      <c r="AA1008" s="157">
        <f>ROW()</f>
        <v>1008</v>
      </c>
      <c r="AB1008" s="91" t="e">
        <f t="shared" ca="1" si="213"/>
        <v>#N/A</v>
      </c>
      <c r="AC1008" s="91" t="e">
        <f t="shared" ca="1" si="196"/>
        <v>#N/A</v>
      </c>
      <c r="AD1008" s="92" t="e">
        <f t="shared" ca="1" si="205"/>
        <v>#N/A</v>
      </c>
      <c r="AE1008" s="91" t="e">
        <f t="shared" ca="1" si="206"/>
        <v>#N/A</v>
      </c>
      <c r="AF1008" s="92" t="e">
        <f t="shared" ca="1" si="210"/>
        <v>#N/A</v>
      </c>
      <c r="AG1008" s="91" t="e">
        <f t="shared" ca="1" si="210"/>
        <v>#N/A</v>
      </c>
      <c r="AH1008" s="91" t="e">
        <f t="shared" ca="1" si="208"/>
        <v>#N/A</v>
      </c>
      <c r="AI1008" s="93" t="e">
        <f t="shared" ca="1" si="209"/>
        <v>#N/A</v>
      </c>
      <c r="AJ1008" s="91" t="e">
        <f t="shared" ca="1" si="211"/>
        <v>#N/A</v>
      </c>
      <c r="AK1008" s="91" t="e">
        <f t="shared" ca="1" si="212"/>
        <v>#N/A</v>
      </c>
    </row>
    <row r="1009" spans="1:43" ht="25.5" customHeight="1" x14ac:dyDescent="0.25">
      <c r="A1009" s="51">
        <f>'OSNOVNA PLAČA'!A1003</f>
        <v>994</v>
      </c>
      <c r="B1009" s="159" t="str">
        <f>IF(LEN('OSNOVNA PLAČA'!B1003)&gt;0,'OSNOVNA PLAČA'!B1003,"")</f>
        <v>A994</v>
      </c>
      <c r="C1009" s="52">
        <f>IF(LEN(B1009)&gt;0,'OSNOVNA PLAČA'!C1003,"")</f>
        <v>0</v>
      </c>
      <c r="D1009" s="54">
        <f>IF(LEN(B1009)&gt;0,'OSNOVNA PLAČA'!D1003,"")</f>
        <v>0</v>
      </c>
      <c r="E1009" s="175">
        <f>IF(LEN(B1009)&gt;0,SUM('OBRAČUNANA OSNOVNA PLAČA'!E1003:J1003),"")</f>
        <v>0</v>
      </c>
      <c r="F1009" s="55"/>
      <c r="G1009" s="55"/>
      <c r="H1009" s="55"/>
      <c r="I1009" s="55"/>
      <c r="J1009" s="55"/>
      <c r="K1009" s="176">
        <f t="shared" si="199"/>
        <v>0</v>
      </c>
      <c r="L1009" s="120">
        <f t="shared" si="200"/>
        <v>0</v>
      </c>
      <c r="M1009" s="120">
        <f t="shared" si="201"/>
        <v>0</v>
      </c>
      <c r="N1009" s="120">
        <f t="shared" si="202"/>
        <v>0</v>
      </c>
      <c r="O1009" s="120">
        <f t="shared" si="203"/>
        <v>0</v>
      </c>
      <c r="P1009" s="177">
        <f t="shared" si="204"/>
        <v>0</v>
      </c>
      <c r="Q1009" s="177">
        <f>IF(LEN(B1009)&gt;0,2*'OSNOVNA PLAČA'!E1003,"")</f>
        <v>0</v>
      </c>
      <c r="R1009" s="178"/>
      <c r="AA1009" s="157">
        <f>ROW()</f>
        <v>1009</v>
      </c>
      <c r="AB1009" s="91" t="e">
        <f t="shared" ca="1" si="213"/>
        <v>#N/A</v>
      </c>
      <c r="AC1009" s="91" t="e">
        <f t="shared" ca="1" si="196"/>
        <v>#N/A</v>
      </c>
      <c r="AD1009" s="92" t="e">
        <f t="shared" ca="1" si="205"/>
        <v>#N/A</v>
      </c>
      <c r="AE1009" s="91" t="e">
        <f t="shared" ca="1" si="206"/>
        <v>#N/A</v>
      </c>
      <c r="AF1009" s="92" t="e">
        <f t="shared" ca="1" si="210"/>
        <v>#N/A</v>
      </c>
      <c r="AG1009" s="91" t="e">
        <f t="shared" ca="1" si="210"/>
        <v>#N/A</v>
      </c>
      <c r="AH1009" s="91" t="e">
        <f t="shared" ca="1" si="208"/>
        <v>#N/A</v>
      </c>
      <c r="AI1009" s="93" t="e">
        <f t="shared" ca="1" si="209"/>
        <v>#N/A</v>
      </c>
      <c r="AJ1009" s="91" t="e">
        <f t="shared" ca="1" si="211"/>
        <v>#N/A</v>
      </c>
      <c r="AK1009" s="91" t="e">
        <f t="shared" ca="1" si="212"/>
        <v>#N/A</v>
      </c>
    </row>
    <row r="1010" spans="1:43" ht="25.5" customHeight="1" x14ac:dyDescent="0.25">
      <c r="A1010" s="51">
        <f>'OSNOVNA PLAČA'!A1004</f>
        <v>995</v>
      </c>
      <c r="B1010" s="159" t="str">
        <f>IF(LEN('OSNOVNA PLAČA'!B1004)&gt;0,'OSNOVNA PLAČA'!B1004,"")</f>
        <v>A995</v>
      </c>
      <c r="C1010" s="52">
        <f>IF(LEN(B1010)&gt;0,'OSNOVNA PLAČA'!C1004,"")</f>
        <v>0</v>
      </c>
      <c r="D1010" s="54">
        <f>IF(LEN(B1010)&gt;0,'OSNOVNA PLAČA'!D1004,"")</f>
        <v>0</v>
      </c>
      <c r="E1010" s="175">
        <f>IF(LEN(B1010)&gt;0,SUM('OBRAČUNANA OSNOVNA PLAČA'!E1004:J1004),"")</f>
        <v>0</v>
      </c>
      <c r="F1010" s="55"/>
      <c r="G1010" s="55"/>
      <c r="H1010" s="55"/>
      <c r="I1010" s="55"/>
      <c r="J1010" s="55"/>
      <c r="K1010" s="176">
        <f t="shared" si="199"/>
        <v>0</v>
      </c>
      <c r="L1010" s="120">
        <f t="shared" si="200"/>
        <v>0</v>
      </c>
      <c r="M1010" s="120">
        <f t="shared" si="201"/>
        <v>0</v>
      </c>
      <c r="N1010" s="120">
        <f t="shared" si="202"/>
        <v>0</v>
      </c>
      <c r="O1010" s="120">
        <f t="shared" si="203"/>
        <v>0</v>
      </c>
      <c r="P1010" s="177">
        <f t="shared" si="204"/>
        <v>0</v>
      </c>
      <c r="Q1010" s="177">
        <f>IF(LEN(B1010)&gt;0,2*'OSNOVNA PLAČA'!E1004,"")</f>
        <v>0</v>
      </c>
      <c r="R1010" s="178"/>
      <c r="AA1010" s="157">
        <f>ROW()</f>
        <v>1010</v>
      </c>
      <c r="AB1010" s="91" t="e">
        <f t="shared" ca="1" si="213"/>
        <v>#N/A</v>
      </c>
      <c r="AC1010" s="91" t="e">
        <f t="shared" ca="1" si="196"/>
        <v>#N/A</v>
      </c>
      <c r="AD1010" s="92" t="e">
        <f t="shared" ca="1" si="205"/>
        <v>#N/A</v>
      </c>
      <c r="AE1010" s="91" t="e">
        <f t="shared" ca="1" si="206"/>
        <v>#N/A</v>
      </c>
      <c r="AF1010" s="92" t="e">
        <f t="shared" ca="1" si="210"/>
        <v>#N/A</v>
      </c>
      <c r="AG1010" s="91" t="e">
        <f t="shared" ca="1" si="210"/>
        <v>#N/A</v>
      </c>
      <c r="AH1010" s="91" t="e">
        <f t="shared" ca="1" si="208"/>
        <v>#N/A</v>
      </c>
      <c r="AI1010" s="93" t="e">
        <f t="shared" ca="1" si="209"/>
        <v>#N/A</v>
      </c>
      <c r="AJ1010" s="91" t="e">
        <f t="shared" ca="1" si="211"/>
        <v>#N/A</v>
      </c>
      <c r="AK1010" s="91" t="e">
        <f t="shared" ca="1" si="212"/>
        <v>#N/A</v>
      </c>
    </row>
    <row r="1011" spans="1:43" ht="25.5" customHeight="1" x14ac:dyDescent="0.25">
      <c r="A1011" s="51">
        <f>'OSNOVNA PLAČA'!A1005</f>
        <v>996</v>
      </c>
      <c r="B1011" s="159" t="str">
        <f>IF(LEN('OSNOVNA PLAČA'!B1005)&gt;0,'OSNOVNA PLAČA'!B1005,"")</f>
        <v>A996</v>
      </c>
      <c r="C1011" s="52">
        <f>IF(LEN(B1011)&gt;0,'OSNOVNA PLAČA'!C1005,"")</f>
        <v>0</v>
      </c>
      <c r="D1011" s="54">
        <f>IF(LEN(B1011)&gt;0,'OSNOVNA PLAČA'!D1005,"")</f>
        <v>0</v>
      </c>
      <c r="E1011" s="175">
        <f>IF(LEN(B1011)&gt;0,SUM('OBRAČUNANA OSNOVNA PLAČA'!E1005:J1005),"")</f>
        <v>0</v>
      </c>
      <c r="F1011" s="55"/>
      <c r="G1011" s="55"/>
      <c r="H1011" s="55"/>
      <c r="I1011" s="55"/>
      <c r="J1011" s="55"/>
      <c r="K1011" s="176">
        <f t="shared" si="199"/>
        <v>0</v>
      </c>
      <c r="L1011" s="120">
        <f t="shared" si="200"/>
        <v>0</v>
      </c>
      <c r="M1011" s="120">
        <f t="shared" si="201"/>
        <v>0</v>
      </c>
      <c r="N1011" s="120">
        <f t="shared" si="202"/>
        <v>0</v>
      </c>
      <c r="O1011" s="120">
        <f t="shared" si="203"/>
        <v>0</v>
      </c>
      <c r="P1011" s="177">
        <f t="shared" si="204"/>
        <v>0</v>
      </c>
      <c r="Q1011" s="177">
        <f>IF(LEN(B1011)&gt;0,2*'OSNOVNA PLAČA'!E1005,"")</f>
        <v>0</v>
      </c>
      <c r="R1011" s="178"/>
      <c r="AA1011" s="157">
        <f>ROW()</f>
        <v>1011</v>
      </c>
      <c r="AB1011" s="91" t="e">
        <f t="shared" ca="1" si="213"/>
        <v>#N/A</v>
      </c>
      <c r="AC1011" s="91" t="e">
        <f t="shared" ca="1" si="196"/>
        <v>#N/A</v>
      </c>
      <c r="AD1011" s="92" t="e">
        <f t="shared" ca="1" si="205"/>
        <v>#N/A</v>
      </c>
      <c r="AE1011" s="91" t="e">
        <f t="shared" ca="1" si="206"/>
        <v>#N/A</v>
      </c>
      <c r="AF1011" s="92" t="e">
        <f t="shared" ca="1" si="210"/>
        <v>#N/A</v>
      </c>
      <c r="AG1011" s="91" t="e">
        <f t="shared" ca="1" si="210"/>
        <v>#N/A</v>
      </c>
      <c r="AH1011" s="91" t="e">
        <f t="shared" ca="1" si="208"/>
        <v>#N/A</v>
      </c>
      <c r="AI1011" s="93" t="e">
        <f t="shared" ca="1" si="209"/>
        <v>#N/A</v>
      </c>
      <c r="AJ1011" s="91" t="e">
        <f t="shared" ca="1" si="211"/>
        <v>#N/A</v>
      </c>
      <c r="AK1011" s="91" t="e">
        <f t="shared" ca="1" si="212"/>
        <v>#N/A</v>
      </c>
    </row>
    <row r="1012" spans="1:43" ht="25.5" customHeight="1" x14ac:dyDescent="0.25">
      <c r="A1012" s="51">
        <f>'OSNOVNA PLAČA'!A1006</f>
        <v>997</v>
      </c>
      <c r="B1012" s="159" t="str">
        <f>IF(LEN('OSNOVNA PLAČA'!B1006)&gt;0,'OSNOVNA PLAČA'!B1006,"")</f>
        <v>A997</v>
      </c>
      <c r="C1012" s="52">
        <f>IF(LEN(B1012)&gt;0,'OSNOVNA PLAČA'!C1006,"")</f>
        <v>0</v>
      </c>
      <c r="D1012" s="54">
        <f>IF(LEN(B1012)&gt;0,'OSNOVNA PLAČA'!D1006,"")</f>
        <v>0</v>
      </c>
      <c r="E1012" s="175">
        <f>IF(LEN(B1012)&gt;0,SUM('OBRAČUNANA OSNOVNA PLAČA'!E1006:J1006),"")</f>
        <v>0</v>
      </c>
      <c r="F1012" s="55"/>
      <c r="G1012" s="55"/>
      <c r="H1012" s="55"/>
      <c r="I1012" s="55"/>
      <c r="J1012" s="55"/>
      <c r="K1012" s="176">
        <f t="shared" si="199"/>
        <v>0</v>
      </c>
      <c r="L1012" s="120">
        <f t="shared" si="200"/>
        <v>0</v>
      </c>
      <c r="M1012" s="120">
        <f t="shared" si="201"/>
        <v>0</v>
      </c>
      <c r="N1012" s="120">
        <f t="shared" si="202"/>
        <v>0</v>
      </c>
      <c r="O1012" s="120">
        <f t="shared" si="203"/>
        <v>0</v>
      </c>
      <c r="P1012" s="177">
        <f t="shared" si="204"/>
        <v>0</v>
      </c>
      <c r="Q1012" s="177">
        <f>IF(LEN(B1012)&gt;0,2*'OSNOVNA PLAČA'!E1006,"")</f>
        <v>0</v>
      </c>
      <c r="R1012" s="178"/>
      <c r="AA1012" s="157">
        <f>ROW()</f>
        <v>1012</v>
      </c>
      <c r="AB1012" s="91" t="e">
        <f t="shared" ca="1" si="213"/>
        <v>#N/A</v>
      </c>
      <c r="AC1012" s="91" t="e">
        <f t="shared" ca="1" si="196"/>
        <v>#N/A</v>
      </c>
      <c r="AD1012" s="92" t="e">
        <f t="shared" ca="1" si="205"/>
        <v>#N/A</v>
      </c>
      <c r="AE1012" s="91" t="e">
        <f t="shared" ca="1" si="206"/>
        <v>#N/A</v>
      </c>
      <c r="AF1012" s="92" t="e">
        <f t="shared" ca="1" si="210"/>
        <v>#N/A</v>
      </c>
      <c r="AG1012" s="91" t="e">
        <f t="shared" ca="1" si="210"/>
        <v>#N/A</v>
      </c>
      <c r="AH1012" s="91" t="e">
        <f t="shared" ca="1" si="208"/>
        <v>#N/A</v>
      </c>
      <c r="AI1012" s="93" t="e">
        <f t="shared" ca="1" si="209"/>
        <v>#N/A</v>
      </c>
      <c r="AJ1012" s="91" t="e">
        <f t="shared" ca="1" si="211"/>
        <v>#N/A</v>
      </c>
      <c r="AK1012" s="91" t="e">
        <f t="shared" ca="1" si="212"/>
        <v>#N/A</v>
      </c>
    </row>
    <row r="1013" spans="1:43" ht="25.5" customHeight="1" x14ac:dyDescent="0.25">
      <c r="A1013" s="51">
        <f>'OSNOVNA PLAČA'!A1007</f>
        <v>998</v>
      </c>
      <c r="B1013" s="159" t="str">
        <f>IF(LEN('OSNOVNA PLAČA'!B1007)&gt;0,'OSNOVNA PLAČA'!B1007,"")</f>
        <v>A998</v>
      </c>
      <c r="C1013" s="52">
        <f>IF(LEN(B1013)&gt;0,'OSNOVNA PLAČA'!C1007,"")</f>
        <v>0</v>
      </c>
      <c r="D1013" s="54">
        <f>IF(LEN(B1013)&gt;0,'OSNOVNA PLAČA'!D1007,"")</f>
        <v>0</v>
      </c>
      <c r="E1013" s="175">
        <f>IF(LEN(B1013)&gt;0,SUM('OBRAČUNANA OSNOVNA PLAČA'!E1007:J1007),"")</f>
        <v>0</v>
      </c>
      <c r="F1013" s="55"/>
      <c r="G1013" s="55"/>
      <c r="H1013" s="55"/>
      <c r="I1013" s="55"/>
      <c r="J1013" s="55"/>
      <c r="K1013" s="176">
        <f t="shared" si="199"/>
        <v>0</v>
      </c>
      <c r="L1013" s="120">
        <f t="shared" si="200"/>
        <v>0</v>
      </c>
      <c r="M1013" s="120">
        <f t="shared" si="201"/>
        <v>0</v>
      </c>
      <c r="N1013" s="120">
        <f t="shared" si="202"/>
        <v>0</v>
      </c>
      <c r="O1013" s="120">
        <f t="shared" si="203"/>
        <v>0</v>
      </c>
      <c r="P1013" s="177">
        <f t="shared" si="204"/>
        <v>0</v>
      </c>
      <c r="Q1013" s="177">
        <f>IF(LEN(B1013)&gt;0,2*'OSNOVNA PLAČA'!E1007,"")</f>
        <v>0</v>
      </c>
      <c r="R1013" s="178"/>
      <c r="AA1013" s="157">
        <f>ROW()</f>
        <v>1013</v>
      </c>
      <c r="AB1013" s="91" t="e">
        <f t="shared" ca="1" si="213"/>
        <v>#N/A</v>
      </c>
      <c r="AC1013" s="91" t="e">
        <f t="shared" ca="1" si="196"/>
        <v>#N/A</v>
      </c>
      <c r="AD1013" s="92" t="e">
        <f t="shared" ca="1" si="205"/>
        <v>#N/A</v>
      </c>
      <c r="AE1013" s="91" t="e">
        <f t="shared" ca="1" si="206"/>
        <v>#N/A</v>
      </c>
      <c r="AF1013" s="92" t="e">
        <f t="shared" ca="1" si="210"/>
        <v>#N/A</v>
      </c>
      <c r="AG1013" s="91" t="e">
        <f t="shared" ca="1" si="210"/>
        <v>#N/A</v>
      </c>
      <c r="AH1013" s="91" t="e">
        <f t="shared" ca="1" si="208"/>
        <v>#N/A</v>
      </c>
      <c r="AI1013" s="93" t="e">
        <f t="shared" ca="1" si="209"/>
        <v>#N/A</v>
      </c>
      <c r="AJ1013" s="91" t="e">
        <f t="shared" ca="1" si="211"/>
        <v>#N/A</v>
      </c>
      <c r="AK1013" s="91" t="e">
        <f t="shared" ca="1" si="212"/>
        <v>#N/A</v>
      </c>
    </row>
    <row r="1014" spans="1:43" ht="25.5" customHeight="1" x14ac:dyDescent="0.25">
      <c r="A1014" s="51">
        <f>'OSNOVNA PLAČA'!A1008</f>
        <v>999</v>
      </c>
      <c r="B1014" s="159" t="str">
        <f>IF(LEN('OSNOVNA PLAČA'!B1008)&gt;0,'OSNOVNA PLAČA'!B1008,"")</f>
        <v>A999</v>
      </c>
      <c r="C1014" s="52">
        <f>IF(LEN(B1014)&gt;0,'OSNOVNA PLAČA'!C1008,"")</f>
        <v>0</v>
      </c>
      <c r="D1014" s="54">
        <f>IF(LEN(B1014)&gt;0,'OSNOVNA PLAČA'!D1008,"")</f>
        <v>0</v>
      </c>
      <c r="E1014" s="175">
        <f>IF(LEN(B1014)&gt;0,SUM('OBRAČUNANA OSNOVNA PLAČA'!E1008:J1008),"")</f>
        <v>0</v>
      </c>
      <c r="F1014" s="55"/>
      <c r="G1014" s="55"/>
      <c r="H1014" s="55"/>
      <c r="I1014" s="55"/>
      <c r="J1014" s="55"/>
      <c r="K1014" s="176">
        <f t="shared" si="199"/>
        <v>0</v>
      </c>
      <c r="L1014" s="120">
        <f t="shared" si="200"/>
        <v>0</v>
      </c>
      <c r="M1014" s="120">
        <f t="shared" si="201"/>
        <v>0</v>
      </c>
      <c r="N1014" s="120">
        <f t="shared" si="202"/>
        <v>0</v>
      </c>
      <c r="O1014" s="120">
        <f t="shared" si="203"/>
        <v>0</v>
      </c>
      <c r="P1014" s="177">
        <f t="shared" si="204"/>
        <v>0</v>
      </c>
      <c r="Q1014" s="177">
        <f>IF(LEN(B1014)&gt;0,2*'OSNOVNA PLAČA'!E1008,"")</f>
        <v>0</v>
      </c>
      <c r="R1014" s="178"/>
      <c r="AA1014" s="157">
        <f>ROW()</f>
        <v>1014</v>
      </c>
      <c r="AB1014" s="91" t="e">
        <f t="shared" ca="1" si="213"/>
        <v>#N/A</v>
      </c>
      <c r="AC1014" s="91" t="e">
        <f t="shared" ca="1" si="196"/>
        <v>#N/A</v>
      </c>
      <c r="AD1014" s="92" t="e">
        <f t="shared" ca="1" si="205"/>
        <v>#N/A</v>
      </c>
      <c r="AE1014" s="91" t="e">
        <f t="shared" ca="1" si="206"/>
        <v>#N/A</v>
      </c>
      <c r="AF1014" s="92" t="e">
        <f t="shared" ca="1" si="210"/>
        <v>#N/A</v>
      </c>
      <c r="AG1014" s="91" t="e">
        <f t="shared" ca="1" si="210"/>
        <v>#N/A</v>
      </c>
      <c r="AH1014" s="91" t="e">
        <f t="shared" ca="1" si="208"/>
        <v>#N/A</v>
      </c>
      <c r="AI1014" s="93" t="e">
        <f t="shared" ca="1" si="209"/>
        <v>#N/A</v>
      </c>
      <c r="AJ1014" s="91" t="e">
        <f t="shared" ca="1" si="211"/>
        <v>#N/A</v>
      </c>
      <c r="AK1014" s="91" t="e">
        <f t="shared" ca="1" si="212"/>
        <v>#N/A</v>
      </c>
    </row>
    <row r="1015" spans="1:43" ht="25.5" customHeight="1" x14ac:dyDescent="0.25">
      <c r="A1015" s="51">
        <f>'OSNOVNA PLAČA'!A1009</f>
        <v>1000</v>
      </c>
      <c r="B1015" s="159" t="str">
        <f>IF(LEN('OSNOVNA PLAČA'!B1009)&gt;0,'OSNOVNA PLAČA'!B1009,"")</f>
        <v>A1000</v>
      </c>
      <c r="C1015" s="52" t="str">
        <f>IF(LEN(B1015)&gt;0,'OSNOVNA PLAČA'!C1009,"")</f>
        <v>VIII</v>
      </c>
      <c r="D1015" s="54">
        <f>IF(LEN(B1015)&gt;0,'OSNOVNA PLAČA'!D1009,"")</f>
        <v>52</v>
      </c>
      <c r="E1015" s="175">
        <f>IF(LEN(B1015)&gt;0,SUM('OBRAČUNANA OSNOVNA PLAČA'!E1009:J1009),"")</f>
        <v>11450</v>
      </c>
      <c r="F1015" s="55">
        <v>0</v>
      </c>
      <c r="G1015" s="55"/>
      <c r="H1015" s="55"/>
      <c r="I1015" s="55"/>
      <c r="J1015" s="55"/>
      <c r="K1015" s="176">
        <f t="shared" si="199"/>
        <v>0</v>
      </c>
      <c r="L1015" s="120">
        <f t="shared" si="200"/>
        <v>0</v>
      </c>
      <c r="M1015" s="120">
        <f t="shared" si="201"/>
        <v>0</v>
      </c>
      <c r="N1015" s="120">
        <f t="shared" si="202"/>
        <v>0</v>
      </c>
      <c r="O1015" s="120">
        <f t="shared" si="203"/>
        <v>0</v>
      </c>
      <c r="P1015" s="177">
        <f>MIN(O1015,Q1015)</f>
        <v>0</v>
      </c>
      <c r="Q1015" s="177">
        <f>IF(LEN(B1015)&gt;0,2*'OSNOVNA PLAČA'!E1009,"")</f>
        <v>5000</v>
      </c>
      <c r="R1015" s="178"/>
      <c r="S1015" s="121"/>
      <c r="AA1015" s="157">
        <f>ROW()</f>
        <v>1015</v>
      </c>
      <c r="AB1015" s="91" t="e">
        <f t="shared" ca="1" si="213"/>
        <v>#N/A</v>
      </c>
      <c r="AC1015" s="91" t="e">
        <f t="shared" ca="1" si="196"/>
        <v>#N/A</v>
      </c>
      <c r="AD1015" s="92" t="e">
        <f t="shared" ca="1" si="205"/>
        <v>#N/A</v>
      </c>
      <c r="AE1015" s="91" t="e">
        <f t="shared" ca="1" si="206"/>
        <v>#N/A</v>
      </c>
      <c r="AF1015" s="92" t="e">
        <f t="shared" ca="1" si="210"/>
        <v>#N/A</v>
      </c>
      <c r="AG1015" s="91" t="e">
        <f t="shared" ca="1" si="210"/>
        <v>#N/A</v>
      </c>
      <c r="AH1015" s="91" t="e">
        <f t="shared" ca="1" si="208"/>
        <v>#N/A</v>
      </c>
      <c r="AI1015" s="93" t="e">
        <f t="shared" ca="1" si="209"/>
        <v>#N/A</v>
      </c>
      <c r="AJ1015" s="91" t="e">
        <f t="shared" ca="1" si="211"/>
        <v>#N/A</v>
      </c>
      <c r="AK1015" s="91" t="e">
        <f t="shared" ca="1" si="212"/>
        <v>#N/A</v>
      </c>
    </row>
    <row r="1016" spans="1:43" ht="26.25" customHeight="1" thickBot="1" x14ac:dyDescent="0.3">
      <c r="A1016" s="32"/>
      <c r="B1016" s="109" t="s">
        <v>36</v>
      </c>
      <c r="C1016" s="336"/>
      <c r="D1016" s="337"/>
      <c r="E1016" s="110">
        <f>SUM('OSNOVNA PLAČA'!F1010:K1010)</f>
        <v>66100</v>
      </c>
      <c r="F1016" s="179"/>
      <c r="G1016" s="179"/>
      <c r="K1016" s="32"/>
      <c r="L1016" s="41"/>
      <c r="M1016" s="41"/>
      <c r="N1016" s="122" t="s">
        <v>1139</v>
      </c>
      <c r="O1016" s="123">
        <f>SUM(M16:M1015)</f>
        <v>3620</v>
      </c>
      <c r="P1016" s="124" t="s">
        <v>82</v>
      </c>
      <c r="Q1016" s="125">
        <f>SUM(P16:P1015)</f>
        <v>1322</v>
      </c>
      <c r="R1016" s="180"/>
      <c r="AA1016" s="94">
        <f>ROW()</f>
        <v>1016</v>
      </c>
      <c r="AB1016" s="95" t="e">
        <f ca="1">SUM(AB16:AB1015)</f>
        <v>#N/A</v>
      </c>
      <c r="AC1016" s="95" t="e">
        <f ca="1">SUM(AC16:AC1015)</f>
        <v>#N/A</v>
      </c>
      <c r="AD1016" s="96" t="str">
        <f>+N1016</f>
        <v>Izračunana masa</v>
      </c>
      <c r="AE1016" s="96" t="e">
        <f ca="1">SUM(AE16:AE1015)</f>
        <v>#N/A</v>
      </c>
      <c r="AF1016" s="102"/>
      <c r="AG1016" s="158" t="str">
        <f>+P1016</f>
        <v>Izplačana masa</v>
      </c>
      <c r="AH1016" s="95" t="e">
        <f ca="1">SUM(AH16:AH1015)</f>
        <v>#N/A</v>
      </c>
      <c r="AK1016" s="91" t="e">
        <f ca="1">SUM(AK16:AK1015)</f>
        <v>#N/A</v>
      </c>
      <c r="AL1016" s="338" t="e">
        <f>+#REF!</f>
        <v>#REF!</v>
      </c>
      <c r="AM1016" s="339"/>
      <c r="AN1016" s="339"/>
      <c r="AO1016" s="339"/>
      <c r="AP1016" s="339"/>
      <c r="AQ1016" s="340"/>
    </row>
    <row r="1017" spans="1:43" ht="26.25" customHeight="1" thickBot="1" x14ac:dyDescent="0.3">
      <c r="A1017" s="32"/>
      <c r="B1017" s="111" t="s">
        <v>45</v>
      </c>
      <c r="C1017" s="160"/>
      <c r="D1017" s="112">
        <v>0.02</v>
      </c>
      <c r="E1017" s="113">
        <f>0.02*E1016</f>
        <v>1322</v>
      </c>
      <c r="J1017" s="181"/>
      <c r="K1017" s="32"/>
      <c r="L1017" s="41"/>
      <c r="M1017" s="41"/>
      <c r="N1017" s="126" t="s">
        <v>79</v>
      </c>
      <c r="O1017" s="127">
        <f>IF(SUM(M16:M1015)&gt;0,E1017/SUM(M16:M1015),0)</f>
        <v>0.36519337016574588</v>
      </c>
      <c r="P1017" s="128" t="s">
        <v>83</v>
      </c>
      <c r="Q1017" s="129">
        <f>E1017-Q1016</f>
        <v>0</v>
      </c>
      <c r="R1017" s="32"/>
      <c r="AA1017" s="94">
        <f>ROW()</f>
        <v>1017</v>
      </c>
      <c r="AB1017" s="97" t="str">
        <f>+P1017</f>
        <v>Ostanek</v>
      </c>
      <c r="AC1017" s="98" t="e">
        <f ca="1">IF($AN$3=1,0,INDIRECT( "'" &amp; $AN$2 &amp; "'!Q" &amp; TEXT($AA1017,0)))</f>
        <v>#N/A</v>
      </c>
      <c r="AD1017" s="96" t="str">
        <f>+N1017</f>
        <v>Kor. faktor (KF)</v>
      </c>
      <c r="AE1017" s="99" t="e">
        <f ca="1">IF(AE1016=0,0,(AC1017+AK1017)/AE1016)</f>
        <v>#N/A</v>
      </c>
      <c r="AF1017" s="102"/>
      <c r="AG1017" s="100" t="str">
        <f>+AB1017</f>
        <v>Ostanek</v>
      </c>
      <c r="AH1017" s="98" t="e">
        <f ca="1">+E1017-AH1016+AC1017</f>
        <v>#N/A</v>
      </c>
      <c r="AK1017" s="91" t="e">
        <f ca="1">+AL1017*AK1016</f>
        <v>#N/A</v>
      </c>
      <c r="AL1017" s="101">
        <f>+D1017</f>
        <v>0.02</v>
      </c>
      <c r="AM1017" s="338" t="e">
        <f>+#REF!</f>
        <v>#REF!</v>
      </c>
      <c r="AN1017" s="339"/>
      <c r="AO1017" s="339"/>
      <c r="AP1017" s="339"/>
      <c r="AQ1017" s="340"/>
    </row>
    <row r="1018" spans="1:43" x14ac:dyDescent="0.25">
      <c r="K1018" s="182"/>
      <c r="L1018" s="41"/>
      <c r="M1018" s="41"/>
      <c r="N1018" s="41"/>
      <c r="O1018" s="41"/>
      <c r="P1018" s="41"/>
      <c r="Q1018" s="41"/>
      <c r="S1018" s="182"/>
    </row>
    <row r="1019" spans="1:43" ht="13.8" thickBot="1" x14ac:dyDescent="0.3">
      <c r="K1019" s="32"/>
      <c r="L1019" s="41"/>
      <c r="M1019" s="41"/>
      <c r="N1019" s="41"/>
      <c r="O1019" s="41"/>
      <c r="P1019" s="41"/>
      <c r="Q1019" s="41"/>
    </row>
    <row r="1020" spans="1:43" ht="12.75" customHeight="1" x14ac:dyDescent="0.25">
      <c r="B1020" s="341" t="s">
        <v>30</v>
      </c>
      <c r="C1020" s="342"/>
      <c r="D1020" s="102"/>
      <c r="E1020" s="345" t="s">
        <v>29</v>
      </c>
      <c r="F1020" s="346"/>
      <c r="G1020" s="346"/>
      <c r="H1020" s="346"/>
      <c r="I1020" s="346"/>
      <c r="J1020" s="347"/>
      <c r="K1020" s="130"/>
      <c r="L1020" s="131" t="s">
        <v>21</v>
      </c>
      <c r="M1020" s="183"/>
      <c r="N1020" s="132"/>
      <c r="O1020" s="348" t="s">
        <v>84</v>
      </c>
      <c r="P1020" s="349"/>
      <c r="Q1020" s="350"/>
    </row>
    <row r="1021" spans="1:43" x14ac:dyDescent="0.25">
      <c r="B1021" s="343"/>
      <c r="C1021" s="344"/>
      <c r="D1021" s="102"/>
      <c r="E1021" s="103" t="s">
        <v>25</v>
      </c>
      <c r="F1021" s="184"/>
      <c r="G1021" s="184"/>
      <c r="H1021" s="184"/>
      <c r="I1021" s="184"/>
      <c r="J1021" s="185"/>
      <c r="K1021" s="130"/>
      <c r="L1021" s="133">
        <v>0</v>
      </c>
      <c r="M1021" s="183"/>
      <c r="N1021" s="132"/>
      <c r="O1021" s="351"/>
      <c r="P1021" s="352"/>
      <c r="Q1021" s="353"/>
    </row>
    <row r="1022" spans="1:43" ht="13.8" thickBot="1" x14ac:dyDescent="0.3">
      <c r="B1022" s="104" t="s">
        <v>47</v>
      </c>
      <c r="C1022" s="105">
        <v>2</v>
      </c>
      <c r="D1022" s="102"/>
      <c r="E1022" s="103" t="s">
        <v>24</v>
      </c>
      <c r="F1022" s="184"/>
      <c r="G1022" s="184"/>
      <c r="H1022" s="184"/>
      <c r="I1022" s="184"/>
      <c r="J1022" s="185"/>
      <c r="K1022" s="130"/>
      <c r="L1022" s="134">
        <v>1</v>
      </c>
      <c r="M1022" s="183"/>
      <c r="N1022" s="132"/>
      <c r="O1022" s="186" t="s">
        <v>81</v>
      </c>
      <c r="P1022" s="187" t="s">
        <v>89</v>
      </c>
      <c r="Q1022" s="188">
        <v>5</v>
      </c>
    </row>
    <row r="1023" spans="1:43" x14ac:dyDescent="0.25">
      <c r="B1023" s="75"/>
      <c r="C1023" s="189"/>
      <c r="D1023" s="102"/>
      <c r="E1023" s="103" t="s">
        <v>26</v>
      </c>
      <c r="F1023" s="184"/>
      <c r="G1023" s="184"/>
      <c r="H1023" s="184"/>
      <c r="I1023" s="184"/>
      <c r="J1023" s="185"/>
      <c r="K1023" s="130"/>
      <c r="L1023" s="31"/>
      <c r="M1023" s="31"/>
      <c r="N1023" s="135"/>
      <c r="O1023" s="132"/>
      <c r="P1023" s="132"/>
      <c r="Q1023" s="132"/>
    </row>
    <row r="1024" spans="1:43" x14ac:dyDescent="0.25">
      <c r="B1024" s="102"/>
      <c r="C1024" s="102"/>
      <c r="D1024" s="102"/>
      <c r="E1024" s="103" t="s">
        <v>27</v>
      </c>
      <c r="F1024" s="184"/>
      <c r="G1024" s="184"/>
      <c r="H1024" s="184"/>
      <c r="I1024" s="184"/>
      <c r="J1024" s="185"/>
      <c r="K1024" s="130"/>
      <c r="L1024" s="132"/>
      <c r="M1024" s="132"/>
      <c r="N1024" s="132"/>
      <c r="O1024" s="132"/>
      <c r="P1024" s="132"/>
      <c r="Q1024" s="132"/>
    </row>
    <row r="1025" spans="2:17" ht="13.8" thickBot="1" x14ac:dyDescent="0.3">
      <c r="B1025" s="102"/>
      <c r="C1025" s="102"/>
      <c r="D1025" s="102"/>
      <c r="E1025" s="106" t="s">
        <v>28</v>
      </c>
      <c r="F1025" s="190"/>
      <c r="G1025" s="190"/>
      <c r="H1025" s="190"/>
      <c r="I1025" s="190"/>
      <c r="J1025" s="191"/>
      <c r="K1025" s="130"/>
      <c r="L1025" s="132"/>
      <c r="M1025" s="132"/>
      <c r="N1025" s="132"/>
      <c r="O1025" s="132"/>
      <c r="P1025" s="136"/>
      <c r="Q1025" s="132"/>
    </row>
    <row r="1026" spans="2:17" x14ac:dyDescent="0.25">
      <c r="J1026" s="9"/>
    </row>
  </sheetData>
  <sheetProtection algorithmName="SHA-512" hashValue="AjHBAu2tAyyrA2BrRB42wa69FSZT7RNPQ1Zb0mrK9caLwJAy3i9QK+QthltbdHiuFsUoNosO8Y+jviyI92TmOA==" saltValue="KdbDMXa4uI7TGx0jgQC13A==" spinCount="100000" sheet="1" objects="1" scenarios="1"/>
  <mergeCells count="49">
    <mergeCell ref="C1016:D1016"/>
    <mergeCell ref="AL1016:AQ1016"/>
    <mergeCell ref="AM1017:AQ1017"/>
    <mergeCell ref="B1020:C1021"/>
    <mergeCell ref="E1020:J1020"/>
    <mergeCell ref="O1020:Q1021"/>
    <mergeCell ref="AI12:AI14"/>
    <mergeCell ref="A13:A14"/>
    <mergeCell ref="B13:B14"/>
    <mergeCell ref="C13:C14"/>
    <mergeCell ref="D13:D14"/>
    <mergeCell ref="E13:E14"/>
    <mergeCell ref="Q13:Q14"/>
    <mergeCell ref="K13:K14"/>
    <mergeCell ref="L13:L14"/>
    <mergeCell ref="M13:M14"/>
    <mergeCell ref="N13:N14"/>
    <mergeCell ref="O13:O14"/>
    <mergeCell ref="P13:P14"/>
    <mergeCell ref="AJ12:AJ14"/>
    <mergeCell ref="AK12:AK14"/>
    <mergeCell ref="B8:C8"/>
    <mergeCell ref="D8:Q8"/>
    <mergeCell ref="B10:K10"/>
    <mergeCell ref="L10:Q10"/>
    <mergeCell ref="AB11:AC11"/>
    <mergeCell ref="B12:E12"/>
    <mergeCell ref="F12:K12"/>
    <mergeCell ref="L12:O12"/>
    <mergeCell ref="AB12:AB14"/>
    <mergeCell ref="AC12:AC14"/>
    <mergeCell ref="F13:J13"/>
    <mergeCell ref="AD12:AE14"/>
    <mergeCell ref="AF12:AG14"/>
    <mergeCell ref="AH12:AH14"/>
    <mergeCell ref="B7:C7"/>
    <mergeCell ref="D7:E7"/>
    <mergeCell ref="AA1:AE1"/>
    <mergeCell ref="AG1:AK2"/>
    <mergeCell ref="AA2:AB2"/>
    <mergeCell ref="AC2:AE2"/>
    <mergeCell ref="B3:C3"/>
    <mergeCell ref="D3:E3"/>
    <mergeCell ref="AC3:AE3"/>
    <mergeCell ref="B4:C4"/>
    <mergeCell ref="D4:Q4"/>
    <mergeCell ref="D5:E5"/>
    <mergeCell ref="AI5:AK5"/>
    <mergeCell ref="AI6:AK6"/>
  </mergeCells>
  <dataValidations count="1">
    <dataValidation type="list" allowBlank="1" showInputMessage="1" showErrorMessage="1" sqref="F16:J1015" xr:uid="{60D64AB3-8BF4-47C8-8BE9-8DD4CA76C1A2}">
      <formula1>$L$1021:$L$1022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8A6F0B-5D34-4E88-ABCC-BD0F89EEEB11}">
  <dimension ref="A1:BA1026"/>
  <sheetViews>
    <sheetView showGridLines="0" showRowColHeaders="0" workbookViewId="0">
      <selection activeCell="E1018" sqref="E1018"/>
    </sheetView>
  </sheetViews>
  <sheetFormatPr defaultColWidth="9.109375" defaultRowHeight="13.2" x14ac:dyDescent="0.25"/>
  <cols>
    <col min="1" max="1" width="10.44140625" style="6" customWidth="1"/>
    <col min="2" max="2" width="64.44140625" style="6" customWidth="1"/>
    <col min="3" max="4" width="7" style="6" customWidth="1"/>
    <col min="5" max="5" width="19.44140625" style="8" customWidth="1"/>
    <col min="6" max="10" width="5.44140625" style="6" customWidth="1"/>
    <col min="11" max="11" width="13.44140625" style="6" customWidth="1"/>
    <col min="12" max="17" width="13.44140625" style="8" customWidth="1"/>
    <col min="18" max="18" width="0.6640625" style="41" customWidth="1"/>
    <col min="19" max="19" width="46.6640625" style="32" customWidth="1"/>
    <col min="20" max="21" width="9.44140625" style="32" customWidth="1"/>
    <col min="22" max="22" width="10.88671875" style="32" customWidth="1"/>
    <col min="23" max="26" width="9.109375" style="32"/>
    <col min="27" max="27" width="9.33203125" style="146" hidden="1" customWidth="1"/>
    <col min="28" max="28" width="21.5546875" style="32" hidden="1" customWidth="1"/>
    <col min="29" max="29" width="12.88671875" style="32" hidden="1" customWidth="1"/>
    <col min="30" max="31" width="12.6640625" style="32" hidden="1" customWidth="1"/>
    <col min="32" max="32" width="13.44140625" style="142" hidden="1" customWidth="1"/>
    <col min="33" max="33" width="13.44140625" style="32" hidden="1" customWidth="1"/>
    <col min="34" max="37" width="13.6640625" style="32" hidden="1" customWidth="1"/>
    <col min="38" max="38" width="9.109375" style="32" hidden="1" customWidth="1"/>
    <col min="39" max="39" width="19.6640625" style="32" hidden="1" customWidth="1"/>
    <col min="40" max="40" width="31.44140625" style="32" hidden="1" customWidth="1"/>
    <col min="41" max="41" width="9.109375" style="32" hidden="1" customWidth="1"/>
    <col min="42" max="42" width="18.88671875" style="32" hidden="1" customWidth="1"/>
    <col min="43" max="43" width="9.88671875" style="32" hidden="1" customWidth="1"/>
    <col min="44" max="44" width="17.5546875" style="32" hidden="1" customWidth="1"/>
    <col min="45" max="45" width="11.6640625" style="32" hidden="1" customWidth="1"/>
    <col min="46" max="46" width="16" style="32" hidden="1" customWidth="1"/>
    <col min="47" max="52" width="9.109375" style="32" hidden="1" customWidth="1"/>
    <col min="53" max="53" width="9.109375" style="32"/>
    <col min="54" max="16384" width="9.109375" style="6"/>
  </cols>
  <sheetData>
    <row r="1" spans="1:53" ht="15.6" x14ac:dyDescent="0.25">
      <c r="A1" s="32"/>
      <c r="B1" s="44" t="str">
        <f ca="1">INDIRECT( "'" &amp; $AC$2 &amp; "'!B1") &amp; " za obdobje " &amp; "7-12"</f>
        <v>Priloga 2: šestmesečno izplačilo redne delovne uspešnosti za obdobje 7-12</v>
      </c>
      <c r="C1" s="32"/>
      <c r="D1" s="32"/>
      <c r="E1" s="41"/>
      <c r="F1" s="32"/>
      <c r="G1" s="32"/>
      <c r="H1" s="32"/>
      <c r="I1" s="32"/>
      <c r="J1" s="32"/>
      <c r="K1" s="32"/>
      <c r="L1" s="41"/>
      <c r="M1" s="41"/>
      <c r="N1" s="41"/>
      <c r="O1" s="41"/>
      <c r="P1" s="41"/>
      <c r="Q1" s="41"/>
      <c r="R1" s="165"/>
      <c r="S1" s="165"/>
      <c r="AA1" s="354" t="s">
        <v>109</v>
      </c>
      <c r="AB1" s="355"/>
      <c r="AC1" s="355"/>
      <c r="AD1" s="355"/>
      <c r="AE1" s="356"/>
      <c r="AF1" s="192"/>
      <c r="AG1" s="357" t="s">
        <v>108</v>
      </c>
      <c r="AH1" s="358"/>
      <c r="AI1" s="358"/>
      <c r="AJ1" s="358"/>
      <c r="AK1" s="359"/>
      <c r="AM1" s="56" t="s">
        <v>32</v>
      </c>
      <c r="AN1" s="137" t="str">
        <f ca="1">RIGHT(CELL("filename",A1),LEN(CELL("filename",A1))-FIND("]",CELL("filename",A1)))</f>
        <v>7-12</v>
      </c>
      <c r="AO1" s="137" t="s">
        <v>32</v>
      </c>
      <c r="AP1" s="137" t="s">
        <v>104</v>
      </c>
      <c r="AQ1" s="137" t="s">
        <v>73</v>
      </c>
      <c r="AR1" s="137" t="s">
        <v>102</v>
      </c>
      <c r="AS1" s="137" t="s">
        <v>103</v>
      </c>
      <c r="AT1" s="137" t="s">
        <v>102</v>
      </c>
    </row>
    <row r="2" spans="1:53" ht="15.6" x14ac:dyDescent="0.25">
      <c r="A2" s="32"/>
      <c r="B2" s="44"/>
      <c r="C2" s="32"/>
      <c r="D2" s="32"/>
      <c r="E2" s="41"/>
      <c r="F2" s="32"/>
      <c r="G2" s="32"/>
      <c r="H2" s="32"/>
      <c r="I2" s="32"/>
      <c r="J2" s="32"/>
      <c r="K2" s="32"/>
      <c r="L2" s="41"/>
      <c r="M2" s="41"/>
      <c r="N2" s="41"/>
      <c r="O2" s="41"/>
      <c r="P2" s="41"/>
      <c r="Q2" s="41"/>
      <c r="R2" s="165"/>
      <c r="S2" s="167"/>
      <c r="AA2" s="363" t="s">
        <v>46</v>
      </c>
      <c r="AB2" s="364"/>
      <c r="AC2" s="365" t="s">
        <v>46</v>
      </c>
      <c r="AD2" s="366"/>
      <c r="AE2" s="367"/>
      <c r="AF2" s="192"/>
      <c r="AG2" s="360"/>
      <c r="AH2" s="361"/>
      <c r="AI2" s="361"/>
      <c r="AJ2" s="361"/>
      <c r="AK2" s="362"/>
      <c r="AM2" s="138" t="s">
        <v>104</v>
      </c>
      <c r="AN2" s="137" t="e">
        <f ca="1">VLOOKUP(AN1,AO2:AP19,2,FALSE)</f>
        <v>#N/A</v>
      </c>
      <c r="AO2" s="57" t="s">
        <v>101</v>
      </c>
      <c r="AP2" s="57"/>
      <c r="AQ2" s="139">
        <f t="shared" ref="AQ2:AQ13" ca="1" si="0">MAX($AR$2:$AR$13)</f>
        <v>12</v>
      </c>
      <c r="AR2" s="52">
        <f t="shared" ref="AR2:AR19" ca="1" si="1">ROW(INDIRECT(CELL("address",AO2)))-ROW(INDIRECT(AS2))+1</f>
        <v>1</v>
      </c>
      <c r="AS2" s="52" t="str">
        <f t="shared" ref="AS2:AS13" ca="1" si="2">CELL("address",$AO$2)</f>
        <v>$AO$2</v>
      </c>
      <c r="AT2" s="34" t="s">
        <v>70</v>
      </c>
      <c r="AZ2" s="31"/>
    </row>
    <row r="3" spans="1:53" x14ac:dyDescent="0.25">
      <c r="A3" s="32"/>
      <c r="B3" s="284" t="str">
        <f ca="1">INDIRECT( "'" &amp; $AC$2 &amp; "'!B3")</f>
        <v>Šifra proračunskega uporabnika:</v>
      </c>
      <c r="C3" s="285"/>
      <c r="D3" s="365" t="str">
        <f>+IF(LEN('OSNOVNA PLAČA'!D3)&gt;0,'OSNOVNA PLAČA'!D3,"")</f>
        <v xml:space="preserve">šifra </v>
      </c>
      <c r="E3" s="367"/>
      <c r="F3" s="32"/>
      <c r="G3" s="32"/>
      <c r="H3" s="32"/>
      <c r="I3" s="32"/>
      <c r="J3" s="32"/>
      <c r="K3" s="32"/>
      <c r="L3" s="41"/>
      <c r="M3" s="41"/>
      <c r="N3" s="41"/>
      <c r="O3" s="41"/>
      <c r="P3" s="41"/>
      <c r="Q3" s="41"/>
      <c r="R3" s="167"/>
      <c r="AA3" s="140" t="s">
        <v>74</v>
      </c>
      <c r="AB3" s="141"/>
      <c r="AC3" s="365" t="s">
        <v>74</v>
      </c>
      <c r="AD3" s="366"/>
      <c r="AE3" s="367"/>
      <c r="AG3" s="143" t="s">
        <v>106</v>
      </c>
      <c r="AH3" s="144" t="s">
        <v>112</v>
      </c>
      <c r="AK3" s="145"/>
      <c r="AM3" s="56" t="s">
        <v>102</v>
      </c>
      <c r="AN3" s="137" t="e">
        <f ca="1">VLOOKUP(AN1,AO2:AR19,4,FALSE)</f>
        <v>#N/A</v>
      </c>
      <c r="AO3" s="57" t="s">
        <v>35</v>
      </c>
      <c r="AP3" s="57" t="str">
        <f t="shared" ref="AP3:AP19" si="3">+AO2</f>
        <v>11</v>
      </c>
      <c r="AQ3" s="139">
        <f t="shared" ca="1" si="0"/>
        <v>12</v>
      </c>
      <c r="AR3" s="52">
        <f t="shared" ca="1" si="1"/>
        <v>2</v>
      </c>
      <c r="AS3" s="52" t="str">
        <f t="shared" ca="1" si="2"/>
        <v>$AO$2</v>
      </c>
      <c r="AT3" s="34" t="s">
        <v>71</v>
      </c>
      <c r="AZ3" s="31"/>
    </row>
    <row r="4" spans="1:53" x14ac:dyDescent="0.25">
      <c r="A4" s="32"/>
      <c r="B4" s="284" t="str">
        <f ca="1">INDIRECT( "'" &amp; $AC$2 &amp; "'!B4")</f>
        <v>Organizacijska enota:</v>
      </c>
      <c r="C4" s="284"/>
      <c r="D4" s="286" t="str">
        <f>+IF(LEN('OSNOVNA PLAČA'!D4)&gt;0,'OSNOVNA PLAČA'!D4,"")</f>
        <v xml:space="preserve">enota </v>
      </c>
      <c r="E4" s="287"/>
      <c r="F4" s="287"/>
      <c r="G4" s="287"/>
      <c r="H4" s="287"/>
      <c r="I4" s="287"/>
      <c r="J4" s="287"/>
      <c r="K4" s="287"/>
      <c r="L4" s="287"/>
      <c r="M4" s="287"/>
      <c r="N4" s="287"/>
      <c r="O4" s="287"/>
      <c r="P4" s="287"/>
      <c r="Q4" s="288"/>
      <c r="S4" s="41"/>
      <c r="AG4" s="56" t="s">
        <v>105</v>
      </c>
      <c r="AH4" s="51">
        <v>6</v>
      </c>
      <c r="AK4" s="145"/>
      <c r="AM4" s="56" t="s">
        <v>73</v>
      </c>
      <c r="AN4" s="137" t="e">
        <f ca="1">VLOOKUP(AN1,AO2:AQ19,3,FALSE)</f>
        <v>#N/A</v>
      </c>
      <c r="AO4" s="57" t="s">
        <v>91</v>
      </c>
      <c r="AP4" s="57" t="str">
        <f t="shared" si="3"/>
        <v>12</v>
      </c>
      <c r="AQ4" s="139">
        <f t="shared" ca="1" si="0"/>
        <v>12</v>
      </c>
      <c r="AR4" s="52">
        <f t="shared" ca="1" si="1"/>
        <v>3</v>
      </c>
      <c r="AS4" s="52" t="str">
        <f t="shared" ca="1" si="2"/>
        <v>$AO$2</v>
      </c>
      <c r="AT4" s="34" t="s">
        <v>60</v>
      </c>
    </row>
    <row r="5" spans="1:53" x14ac:dyDescent="0.25">
      <c r="A5" s="32"/>
      <c r="B5" s="168" t="str">
        <f ca="1">INDIRECT( "'" &amp; $AC$2 &amp; "'!B5")</f>
        <v>Leto:</v>
      </c>
      <c r="C5" s="168"/>
      <c r="D5" s="289">
        <f>+IF(LEN('OSNOVNA PLAČA'!D5)&gt;0,'OSNOVNA PLAČA'!D5,"")</f>
        <v>2024</v>
      </c>
      <c r="E5" s="288"/>
      <c r="F5" s="169"/>
      <c r="G5" s="169"/>
      <c r="H5" s="169"/>
      <c r="I5" s="169"/>
      <c r="J5" s="169"/>
      <c r="K5" s="169"/>
      <c r="L5" s="169"/>
      <c r="M5" s="169"/>
      <c r="N5" s="169"/>
      <c r="O5" s="169"/>
      <c r="P5" s="169"/>
      <c r="Q5" s="169"/>
      <c r="R5" s="169"/>
      <c r="S5" s="169"/>
      <c r="AG5" s="56" t="s">
        <v>107</v>
      </c>
      <c r="AH5" s="51">
        <v>29</v>
      </c>
      <c r="AI5" s="368" t="str">
        <f>+$AC$2</f>
        <v>OSNOVNA PLAČA</v>
      </c>
      <c r="AJ5" s="369"/>
      <c r="AK5" s="370"/>
      <c r="AM5" s="56" t="s">
        <v>102</v>
      </c>
      <c r="AN5" s="137" t="e">
        <f ca="1">VLOOKUP(AN1,AO2:AT19,6,FALSE)</f>
        <v>#N/A</v>
      </c>
      <c r="AO5" s="57" t="s">
        <v>92</v>
      </c>
      <c r="AP5" s="57" t="str">
        <f t="shared" si="3"/>
        <v>1</v>
      </c>
      <c r="AQ5" s="139">
        <f t="shared" ca="1" si="0"/>
        <v>12</v>
      </c>
      <c r="AR5" s="52">
        <f t="shared" ca="1" si="1"/>
        <v>4</v>
      </c>
      <c r="AS5" s="52" t="str">
        <f t="shared" ca="1" si="2"/>
        <v>$AO$2</v>
      </c>
      <c r="AT5" s="34" t="s">
        <v>61</v>
      </c>
    </row>
    <row r="6" spans="1:53" x14ac:dyDescent="0.25">
      <c r="A6" s="32"/>
      <c r="B6" s="35"/>
      <c r="C6" s="35"/>
      <c r="D6" s="41"/>
      <c r="E6" s="32"/>
      <c r="F6" s="32"/>
      <c r="G6" s="32"/>
      <c r="H6" s="32"/>
      <c r="I6" s="32"/>
      <c r="J6" s="32"/>
      <c r="K6" s="32"/>
      <c r="L6" s="41"/>
      <c r="M6" s="41"/>
      <c r="N6" s="41"/>
      <c r="O6" s="41"/>
      <c r="P6" s="41"/>
      <c r="Q6" s="41"/>
      <c r="AG6" s="56" t="s">
        <v>107</v>
      </c>
      <c r="AH6" s="51">
        <v>29</v>
      </c>
      <c r="AI6" s="371" t="str">
        <f>+$AC$3</f>
        <v>OBRAČUNANA OSNOVNA PLAČA</v>
      </c>
      <c r="AJ6" s="371"/>
      <c r="AK6" s="371"/>
      <c r="AM6" s="56" t="s">
        <v>125</v>
      </c>
      <c r="AN6" s="137" t="e">
        <f ca="1">+IF(ISERROR(FIND("-",AN5,1)),AN5&amp;" "&amp;AN7,IF(ISERROR(FIND("november-",AN5,1)),REPLACE(AN5,FIND("-",AN5,1),1," " &amp; AN7 &amp; " - ") &amp; " " &amp; AN7, REPLACE(AN5,1,LEN("november-"),"november "&amp;(AN7-1) &amp; " - ") &amp;" "&amp;AN7))</f>
        <v>#N/A</v>
      </c>
      <c r="AO6" s="57" t="s">
        <v>93</v>
      </c>
      <c r="AP6" s="57" t="str">
        <f t="shared" si="3"/>
        <v>2</v>
      </c>
      <c r="AQ6" s="139">
        <f t="shared" ca="1" si="0"/>
        <v>12</v>
      </c>
      <c r="AR6" s="52">
        <f t="shared" ca="1" si="1"/>
        <v>5</v>
      </c>
      <c r="AS6" s="52" t="str">
        <f t="shared" ca="1" si="2"/>
        <v>$AO$2</v>
      </c>
      <c r="AT6" s="34" t="s">
        <v>62</v>
      </c>
    </row>
    <row r="7" spans="1:53" x14ac:dyDescent="0.25">
      <c r="B7" s="266" t="s">
        <v>9</v>
      </c>
      <c r="C7" s="267"/>
      <c r="D7" s="268"/>
      <c r="E7" s="269"/>
      <c r="AM7" s="56" t="s">
        <v>58</v>
      </c>
      <c r="AN7" s="137" t="str">
        <f ca="1">+IF( ISERROR(FIND("-",AN5,1)),IF(LEN(INDIRECT( "'" &amp; $AC$2 &amp; "'!E5"))&gt;0,IF(VALUE($AN$1)&gt;10,VALUE(INDIRECT( "'" &amp; $AC$2 &amp; "'!E5"))-1,VALUE(INDIRECT( "'" &amp; $AC$2 &amp; "'!E5"))),""),VALUE(INDIRECT( "'" &amp; $AC$2 &amp; "'!E5")))</f>
        <v/>
      </c>
      <c r="AO7" s="57" t="s">
        <v>94</v>
      </c>
      <c r="AP7" s="57" t="str">
        <f t="shared" si="3"/>
        <v>3</v>
      </c>
      <c r="AQ7" s="139">
        <f t="shared" ca="1" si="0"/>
        <v>12</v>
      </c>
      <c r="AR7" s="52">
        <f t="shared" ca="1" si="1"/>
        <v>6</v>
      </c>
      <c r="AS7" s="52" t="str">
        <f t="shared" ca="1" si="2"/>
        <v>$AO$2</v>
      </c>
      <c r="AT7" s="34" t="s">
        <v>63</v>
      </c>
      <c r="AX7" s="31"/>
      <c r="AY7" s="31"/>
      <c r="AZ7" s="31"/>
    </row>
    <row r="8" spans="1:53" x14ac:dyDescent="0.25">
      <c r="B8" s="266" t="s">
        <v>10</v>
      </c>
      <c r="C8" s="266"/>
      <c r="D8" s="295"/>
      <c r="E8" s="296"/>
      <c r="F8" s="296"/>
      <c r="G8" s="296"/>
      <c r="H8" s="296"/>
      <c r="I8" s="296"/>
      <c r="J8" s="296"/>
      <c r="K8" s="296"/>
      <c r="L8" s="296"/>
      <c r="M8" s="296"/>
      <c r="N8" s="296"/>
      <c r="O8" s="296"/>
      <c r="P8" s="296"/>
      <c r="Q8" s="269"/>
      <c r="S8" s="41"/>
      <c r="AO8" s="57" t="s">
        <v>95</v>
      </c>
      <c r="AP8" s="57" t="str">
        <f t="shared" si="3"/>
        <v>4</v>
      </c>
      <c r="AQ8" s="139">
        <f t="shared" ca="1" si="0"/>
        <v>12</v>
      </c>
      <c r="AR8" s="52">
        <f t="shared" ca="1" si="1"/>
        <v>7</v>
      </c>
      <c r="AS8" s="52" t="str">
        <f t="shared" ca="1" si="2"/>
        <v>$AO$2</v>
      </c>
      <c r="AT8" s="34" t="s">
        <v>64</v>
      </c>
      <c r="AX8" s="31"/>
      <c r="AY8" s="31"/>
      <c r="AZ8" s="31"/>
    </row>
    <row r="9" spans="1:53" ht="16.2" thickBot="1" x14ac:dyDescent="0.3">
      <c r="B9" s="7"/>
      <c r="AO9" s="57" t="s">
        <v>96</v>
      </c>
      <c r="AP9" s="57" t="str">
        <f t="shared" si="3"/>
        <v>5</v>
      </c>
      <c r="AQ9" s="139">
        <f t="shared" ca="1" si="0"/>
        <v>12</v>
      </c>
      <c r="AR9" s="52">
        <f t="shared" ca="1" si="1"/>
        <v>8</v>
      </c>
      <c r="AS9" s="52" t="str">
        <f t="shared" ca="1" si="2"/>
        <v>$AO$2</v>
      </c>
      <c r="AT9" s="34" t="s">
        <v>65</v>
      </c>
      <c r="AX9" s="31"/>
      <c r="AY9" s="31"/>
      <c r="AZ9" s="31"/>
    </row>
    <row r="10" spans="1:53" ht="15.75" customHeight="1" thickBot="1" x14ac:dyDescent="0.3">
      <c r="B10" s="297" t="s">
        <v>0</v>
      </c>
      <c r="C10" s="298"/>
      <c r="D10" s="298"/>
      <c r="E10" s="298"/>
      <c r="F10" s="298"/>
      <c r="G10" s="298"/>
      <c r="H10" s="298"/>
      <c r="I10" s="298"/>
      <c r="J10" s="298"/>
      <c r="K10" s="299"/>
      <c r="L10" s="300" t="s">
        <v>1</v>
      </c>
      <c r="M10" s="301"/>
      <c r="N10" s="301"/>
      <c r="O10" s="301"/>
      <c r="P10" s="301"/>
      <c r="Q10" s="301"/>
      <c r="R10" s="170"/>
      <c r="S10" s="171"/>
      <c r="AO10" s="57" t="s">
        <v>97</v>
      </c>
      <c r="AP10" s="57" t="str">
        <f t="shared" si="3"/>
        <v>6</v>
      </c>
      <c r="AQ10" s="139">
        <f t="shared" ca="1" si="0"/>
        <v>12</v>
      </c>
      <c r="AR10" s="52">
        <f t="shared" ca="1" si="1"/>
        <v>9</v>
      </c>
      <c r="AS10" s="52" t="str">
        <f t="shared" ca="1" si="2"/>
        <v>$AO$2</v>
      </c>
      <c r="AT10" s="34" t="s">
        <v>66</v>
      </c>
      <c r="AX10" s="31"/>
      <c r="AY10" s="31"/>
      <c r="AZ10" s="31"/>
    </row>
    <row r="11" spans="1:53" ht="13.8" thickBot="1" x14ac:dyDescent="0.3">
      <c r="B11" s="69"/>
      <c r="C11" s="69"/>
      <c r="D11" s="69"/>
      <c r="E11" s="70"/>
      <c r="F11" s="71"/>
      <c r="G11" s="71"/>
      <c r="H11" s="71"/>
      <c r="I11" s="71"/>
      <c r="J11" s="71"/>
      <c r="K11" s="71"/>
      <c r="L11" s="70"/>
      <c r="M11" s="70"/>
      <c r="N11" s="70"/>
      <c r="O11" s="70"/>
      <c r="P11" s="70"/>
      <c r="Q11" s="72"/>
      <c r="AB11" s="373" t="s">
        <v>34</v>
      </c>
      <c r="AC11" s="373"/>
      <c r="AF11" s="32"/>
      <c r="AO11" s="57" t="s">
        <v>98</v>
      </c>
      <c r="AP11" s="57" t="str">
        <f t="shared" si="3"/>
        <v>7</v>
      </c>
      <c r="AQ11" s="139">
        <f t="shared" ca="1" si="0"/>
        <v>12</v>
      </c>
      <c r="AR11" s="52">
        <f t="shared" ca="1" si="1"/>
        <v>10</v>
      </c>
      <c r="AS11" s="52" t="str">
        <f t="shared" ca="1" si="2"/>
        <v>$AO$2</v>
      </c>
      <c r="AT11" s="34" t="s">
        <v>67</v>
      </c>
    </row>
    <row r="12" spans="1:53" s="17" customFormat="1" ht="76.5" customHeight="1" x14ac:dyDescent="0.25">
      <c r="A12" s="172"/>
      <c r="B12" s="303" t="s">
        <v>13</v>
      </c>
      <c r="C12" s="304"/>
      <c r="D12" s="304"/>
      <c r="E12" s="305"/>
      <c r="F12" s="306" t="s">
        <v>14</v>
      </c>
      <c r="G12" s="307"/>
      <c r="H12" s="307"/>
      <c r="I12" s="307"/>
      <c r="J12" s="307"/>
      <c r="K12" s="308"/>
      <c r="L12" s="309" t="s">
        <v>76</v>
      </c>
      <c r="M12" s="310"/>
      <c r="N12" s="310"/>
      <c r="O12" s="310"/>
      <c r="P12" s="73" t="s">
        <v>37</v>
      </c>
      <c r="Q12" s="74" t="s">
        <v>80</v>
      </c>
      <c r="R12" s="173"/>
      <c r="S12" s="35"/>
      <c r="T12" s="35"/>
      <c r="U12" s="35"/>
      <c r="V12" s="35"/>
      <c r="W12" s="35"/>
      <c r="X12" s="35"/>
      <c r="Y12" s="35"/>
      <c r="Z12" s="35"/>
      <c r="AA12" s="193"/>
      <c r="AB12" s="372" t="str">
        <f>+P12</f>
        <v>IZPLAČILO REDNE DELOVNE USPEŠNOSTI</v>
      </c>
      <c r="AC12" s="372" t="str">
        <f>+Q12</f>
        <v>NAJVIŠJE MOŽNO IZPLAČILO REDNE LETNE DELOVNE USPEŠNOSTI</v>
      </c>
      <c r="AD12" s="374" t="s">
        <v>15</v>
      </c>
      <c r="AE12" s="374"/>
      <c r="AF12" s="375" t="s">
        <v>16</v>
      </c>
      <c r="AG12" s="375"/>
      <c r="AH12" s="372" t="s">
        <v>17</v>
      </c>
      <c r="AI12" s="372" t="s">
        <v>18</v>
      </c>
      <c r="AJ12" s="372" t="str">
        <f>+AC3</f>
        <v>OBRAČUNANA OSNOVNA PLAČA</v>
      </c>
      <c r="AK12" s="372" t="str">
        <f>+AC2</f>
        <v>OSNOVNA PLAČA</v>
      </c>
      <c r="AL12" s="35"/>
      <c r="AM12" s="32"/>
      <c r="AN12" s="32"/>
      <c r="AO12" s="57" t="s">
        <v>99</v>
      </c>
      <c r="AP12" s="57" t="str">
        <f t="shared" si="3"/>
        <v>8</v>
      </c>
      <c r="AQ12" s="139">
        <f t="shared" ca="1" si="0"/>
        <v>12</v>
      </c>
      <c r="AR12" s="52">
        <f t="shared" ca="1" si="1"/>
        <v>11</v>
      </c>
      <c r="AS12" s="52" t="str">
        <f t="shared" ca="1" si="2"/>
        <v>$AO$2</v>
      </c>
      <c r="AT12" s="34" t="s">
        <v>68</v>
      </c>
      <c r="AU12" s="35"/>
      <c r="AV12" s="35"/>
      <c r="AW12" s="35"/>
      <c r="AX12" s="32"/>
      <c r="AY12" s="32"/>
      <c r="AZ12" s="32"/>
      <c r="BA12" s="35"/>
    </row>
    <row r="13" spans="1:53" ht="12.75" customHeight="1" x14ac:dyDescent="0.25">
      <c r="A13" s="316" t="s">
        <v>127</v>
      </c>
      <c r="B13" s="318" t="s">
        <v>2</v>
      </c>
      <c r="C13" s="320" t="s">
        <v>11</v>
      </c>
      <c r="D13" s="320" t="s">
        <v>12</v>
      </c>
      <c r="E13" s="322" t="s">
        <v>90</v>
      </c>
      <c r="F13" s="311" t="s">
        <v>38</v>
      </c>
      <c r="G13" s="312"/>
      <c r="H13" s="312"/>
      <c r="I13" s="312"/>
      <c r="J13" s="313"/>
      <c r="K13" s="326" t="s">
        <v>3</v>
      </c>
      <c r="L13" s="328" t="s">
        <v>75</v>
      </c>
      <c r="M13" s="330" t="s">
        <v>78</v>
      </c>
      <c r="N13" s="332" t="s">
        <v>77</v>
      </c>
      <c r="O13" s="330" t="s">
        <v>78</v>
      </c>
      <c r="P13" s="334" t="s">
        <v>78</v>
      </c>
      <c r="Q13" s="324" t="s">
        <v>78</v>
      </c>
      <c r="R13" s="173"/>
      <c r="AB13" s="372"/>
      <c r="AC13" s="372"/>
      <c r="AD13" s="374"/>
      <c r="AE13" s="374"/>
      <c r="AF13" s="375"/>
      <c r="AG13" s="375"/>
      <c r="AH13" s="372"/>
      <c r="AI13" s="372"/>
      <c r="AJ13" s="372"/>
      <c r="AK13" s="372"/>
      <c r="AO13" s="57" t="s">
        <v>100</v>
      </c>
      <c r="AP13" s="57" t="str">
        <f t="shared" si="3"/>
        <v>9</v>
      </c>
      <c r="AQ13" s="139">
        <f t="shared" ca="1" si="0"/>
        <v>12</v>
      </c>
      <c r="AR13" s="52">
        <f t="shared" ca="1" si="1"/>
        <v>12</v>
      </c>
      <c r="AS13" s="52" t="str">
        <f t="shared" ca="1" si="2"/>
        <v>$AO$2</v>
      </c>
      <c r="AT13" s="34" t="s">
        <v>69</v>
      </c>
    </row>
    <row r="14" spans="1:53" ht="13.8" thickBot="1" x14ac:dyDescent="0.3">
      <c r="A14" s="317"/>
      <c r="B14" s="319"/>
      <c r="C14" s="321"/>
      <c r="D14" s="321"/>
      <c r="E14" s="323"/>
      <c r="F14" s="76" t="s">
        <v>4</v>
      </c>
      <c r="G14" s="77" t="s">
        <v>5</v>
      </c>
      <c r="H14" s="78" t="s">
        <v>6</v>
      </c>
      <c r="I14" s="77" t="s">
        <v>22</v>
      </c>
      <c r="J14" s="79" t="s">
        <v>23</v>
      </c>
      <c r="K14" s="327"/>
      <c r="L14" s="329"/>
      <c r="M14" s="331"/>
      <c r="N14" s="333"/>
      <c r="O14" s="331"/>
      <c r="P14" s="335"/>
      <c r="Q14" s="325"/>
      <c r="R14" s="173"/>
      <c r="AB14" s="372"/>
      <c r="AC14" s="372"/>
      <c r="AD14" s="374"/>
      <c r="AE14" s="374"/>
      <c r="AF14" s="375"/>
      <c r="AG14" s="375"/>
      <c r="AH14" s="372"/>
      <c r="AI14" s="372"/>
      <c r="AJ14" s="372"/>
      <c r="AK14" s="372"/>
      <c r="AO14" s="57" t="s">
        <v>113</v>
      </c>
      <c r="AP14" s="57" t="str">
        <f t="shared" si="3"/>
        <v>10</v>
      </c>
      <c r="AQ14" s="139">
        <f ca="1">MAX($AR$14:$AR$17)</f>
        <v>4</v>
      </c>
      <c r="AR14" s="52">
        <f t="shared" ca="1" si="1"/>
        <v>1</v>
      </c>
      <c r="AS14" s="52" t="str">
        <f ca="1">CELL("address",$AO$14)</f>
        <v>$AO$14</v>
      </c>
      <c r="AT14" s="34" t="s">
        <v>119</v>
      </c>
    </row>
    <row r="15" spans="1:53" s="29" customFormat="1" ht="13.5" customHeight="1" thickTop="1" x14ac:dyDescent="0.25">
      <c r="A15" s="162"/>
      <c r="B15" s="161">
        <v>1</v>
      </c>
      <c r="C15" s="107">
        <v>2</v>
      </c>
      <c r="D15" s="162">
        <v>3</v>
      </c>
      <c r="E15" s="108">
        <v>4</v>
      </c>
      <c r="F15" s="80">
        <v>5</v>
      </c>
      <c r="G15" s="81">
        <v>6</v>
      </c>
      <c r="H15" s="82">
        <v>7</v>
      </c>
      <c r="I15" s="81">
        <v>8</v>
      </c>
      <c r="J15" s="83">
        <v>9</v>
      </c>
      <c r="K15" s="114" t="s">
        <v>31</v>
      </c>
      <c r="L15" s="115" t="s">
        <v>72</v>
      </c>
      <c r="M15" s="115"/>
      <c r="N15" s="116" t="s">
        <v>86</v>
      </c>
      <c r="O15" s="117" t="s">
        <v>87</v>
      </c>
      <c r="P15" s="118" t="s">
        <v>88</v>
      </c>
      <c r="Q15" s="119">
        <v>15</v>
      </c>
      <c r="R15" s="174"/>
      <c r="S15" s="36"/>
      <c r="T15" s="36"/>
      <c r="U15" s="36"/>
      <c r="V15" s="36"/>
      <c r="W15" s="36"/>
      <c r="X15" s="36"/>
      <c r="Y15" s="36"/>
      <c r="Z15" s="36"/>
      <c r="AA15" s="194" t="s">
        <v>33</v>
      </c>
      <c r="AB15" s="195" t="str">
        <f>+P13</f>
        <v>€</v>
      </c>
      <c r="AC15" s="195" t="str">
        <f>+Q13</f>
        <v>€</v>
      </c>
      <c r="AD15" s="196" t="s">
        <v>19</v>
      </c>
      <c r="AE15" s="196" t="s">
        <v>20</v>
      </c>
      <c r="AF15" s="197" t="s">
        <v>19</v>
      </c>
      <c r="AG15" s="198" t="s">
        <v>20</v>
      </c>
      <c r="AH15" s="199" t="s">
        <v>20</v>
      </c>
      <c r="AI15" s="200" t="s">
        <v>20</v>
      </c>
      <c r="AJ15" s="195" t="s">
        <v>20</v>
      </c>
      <c r="AK15" s="195" t="s">
        <v>20</v>
      </c>
      <c r="AL15" s="36"/>
      <c r="AM15" s="32"/>
      <c r="AN15" s="32"/>
      <c r="AO15" s="57" t="s">
        <v>114</v>
      </c>
      <c r="AP15" s="57" t="str">
        <f t="shared" si="3"/>
        <v>11-1</v>
      </c>
      <c r="AQ15" s="139">
        <f ca="1">MAX($AR$14:$AR$17)</f>
        <v>4</v>
      </c>
      <c r="AR15" s="52">
        <f t="shared" ca="1" si="1"/>
        <v>2</v>
      </c>
      <c r="AS15" s="52" t="str">
        <f ca="1">CELL("address",$AO$14)</f>
        <v>$AO$14</v>
      </c>
      <c r="AT15" s="34" t="s">
        <v>120</v>
      </c>
      <c r="AU15" s="36"/>
      <c r="AV15" s="36"/>
      <c r="AW15" s="36"/>
      <c r="AX15" s="36"/>
      <c r="AY15" s="36"/>
      <c r="AZ15" s="36"/>
      <c r="BA15" s="36"/>
    </row>
    <row r="16" spans="1:53" ht="27" customHeight="1" x14ac:dyDescent="0.25">
      <c r="A16" s="51">
        <f>'OSNOVNA PLAČA'!A10</f>
        <v>1</v>
      </c>
      <c r="B16" s="159" t="str">
        <f ca="1">IF(LEN(INDIRECT( "'" &amp; $AC$2 &amp; "'!B" &amp; TEXT($AA16-6,0)))&gt;0,INDIRECT( "'" &amp; $AC$2 &amp; "'!B" &amp; TEXT($AA16-6,0)),"")</f>
        <v>A1</v>
      </c>
      <c r="C16" s="52" t="str">
        <f ca="1">IF(LEN(B16)&gt;0,'OSNOVNA PLAČA'!C10,"")</f>
        <v>V</v>
      </c>
      <c r="D16" s="54">
        <f ca="1">IF(LEN(B16)&gt;0,'OSNOVNA PLAČA'!D10,"")</f>
        <v>20</v>
      </c>
      <c r="E16" s="175">
        <f ca="1">IF(LEN(B16)&gt;0,SUM('OBRAČUNANA OSNOVNA PLAČA'!K10:P10),"")</f>
        <v>5000</v>
      </c>
      <c r="F16" s="55">
        <v>1</v>
      </c>
      <c r="G16" s="55"/>
      <c r="H16" s="55">
        <v>1</v>
      </c>
      <c r="I16" s="55"/>
      <c r="J16" s="55">
        <v>1</v>
      </c>
      <c r="K16" s="176">
        <f t="shared" ref="K16:K79" si="4">+F16+G16+H16+I16+J16</f>
        <v>3</v>
      </c>
      <c r="L16" s="120">
        <f t="shared" ref="L16:L79" ca="1" si="5">IF(LEN(B16)&gt;0,K16/5,"")</f>
        <v>0.6</v>
      </c>
      <c r="M16" s="120">
        <f t="shared" ref="M16:M79" ca="1" si="6">IF(LEN(B16)&gt;0,E16*L16,"")</f>
        <v>3000</v>
      </c>
      <c r="N16" s="120">
        <f t="shared" ref="N16:N79" ca="1" si="7">IF(LEN(B16)&gt;0,L16*$O$1017,"")</f>
        <v>5.5412844036697245E-2</v>
      </c>
      <c r="O16" s="120">
        <f t="shared" ref="O16:O79" ca="1" si="8">IF(LEN(B16)&gt;0,E16*N16,"")</f>
        <v>277.06422018348621</v>
      </c>
      <c r="P16" s="177">
        <f t="shared" ref="P16:P79" ca="1" si="9">MIN(O16,Q16)</f>
        <v>277.06422018348621</v>
      </c>
      <c r="Q16" s="177">
        <f ca="1">IF(LEN(B16)&gt;0,'1-6'!Q16-'1-6'!P16,"")</f>
        <v>1554.46408839779</v>
      </c>
      <c r="R16" s="178"/>
      <c r="AA16" s="163">
        <f>ROW()</f>
        <v>16</v>
      </c>
      <c r="AB16" s="201" t="e">
        <f t="shared" ref="AB16:AB79" ca="1" si="10">IF($AN$3=1,0,INDIRECT( "'" &amp; $AN$2 &amp; "'!P" &amp; TEXT($AA16,0)))</f>
        <v>#N/A</v>
      </c>
      <c r="AC16" s="201" t="e">
        <f t="shared" ref="AC16:AC79" ca="1" si="11">IF($AN$3=1,(INDIRECT( "'" &amp; $AC$2 &amp; "'!F" &amp; TEXT($AA16-6,0))*2/12+INDIRECT( "'" &amp; $AC$2 &amp; "'!G" &amp; TEXT($AA16-6,0))*10/12)*2,INDIRECT( "'" &amp; $AN$2 &amp; "'!Q" &amp; TEXT($AA16,0)))</f>
        <v>#N/A</v>
      </c>
      <c r="AD16" s="202" t="e">
        <f t="shared" ref="AD16:AD79" ca="1" si="12">IF(AB16&gt;=AC16,"-",$K16/(5*MAX($L$1021:$L$1022)))</f>
        <v>#N/A</v>
      </c>
      <c r="AE16" s="201" t="e">
        <f t="shared" ref="AE16:AE79" ca="1" si="13">IF(AB16&gt;=AC16,"-",$K16/(5*MAX($L$1021:$L$1022))*AJ16)</f>
        <v>#N/A</v>
      </c>
      <c r="AF16" s="202" t="e">
        <f t="shared" ref="AF16:AG79" ca="1" si="14">IF(AD16="-","-",AD16*$AE$1017)</f>
        <v>#N/A</v>
      </c>
      <c r="AG16" s="201" t="e">
        <f t="shared" ca="1" si="14"/>
        <v>#N/A</v>
      </c>
      <c r="AH16" s="201" t="e">
        <f t="shared" ref="AH16:AH79" ca="1" si="15">IF(AF16="-",0,MIN(AG16,Q16))</f>
        <v>#N/A</v>
      </c>
      <c r="AI16" s="203" t="e">
        <f t="shared" ref="AI16:AI79" ca="1" si="16">+AC16-AB16</f>
        <v>#N/A</v>
      </c>
      <c r="AJ16" s="201" t="e">
        <f t="shared" ref="AJ16:AJ79" ca="1" si="17">SUM(OFFSET(INDIRECT( "'" &amp; $AC$3 &amp; "'!" &amp; $AH$3),ROW()-ROW(INDIRECT( "'" &amp; $AC$3 &amp; "'!" &amp; $AH$3))-$AH$4,COLUMN()-COLUMN(INDIRECT( "'" &amp; $AC$3 &amp; "'!" &amp; $AH$3))-$AH$6+(12/$AN$4)*($AN$3-1),1,12/$AN$4))</f>
        <v>#N/A</v>
      </c>
      <c r="AK16" s="201" t="e">
        <f t="shared" ref="AK16:AK79" ca="1" si="18">SUM(OFFSET(INDIRECT( "'" &amp; $AC$2 &amp; "'!" &amp; $AH$3),ROW()-ROW(INDIRECT( "'" &amp; $AC$2 &amp; "'!" &amp; $AH$3))-$AH$4,COLUMN()-COLUMN(INDIRECT( "'" &amp; $AC$2 &amp; "'!" &amp; $AH$3))-$AH$5+(12/$AN$4)*($AN$3-1),1,12/$AN$4))</f>
        <v>#N/A</v>
      </c>
      <c r="AO16" s="57" t="s">
        <v>115</v>
      </c>
      <c r="AP16" s="57" t="str">
        <f t="shared" si="3"/>
        <v>2-4</v>
      </c>
      <c r="AQ16" s="139">
        <f ca="1">MAX($AR$14:$AR$17)</f>
        <v>4</v>
      </c>
      <c r="AR16" s="52">
        <f t="shared" ca="1" si="1"/>
        <v>3</v>
      </c>
      <c r="AS16" s="52" t="str">
        <f ca="1">CELL("address",$AO$14)</f>
        <v>$AO$14</v>
      </c>
      <c r="AT16" s="34" t="s">
        <v>121</v>
      </c>
    </row>
    <row r="17" spans="1:46" ht="27" customHeight="1" x14ac:dyDescent="0.25">
      <c r="A17" s="51">
        <f>'OSNOVNA PLAČA'!A11</f>
        <v>2</v>
      </c>
      <c r="B17" s="159" t="str">
        <f t="shared" ref="B17:B79" ca="1" si="19">IF(LEN(INDIRECT( "'" &amp; $AC$2 &amp; "'!B" &amp; TEXT($AA17-6,0)))&gt;0,INDIRECT( "'" &amp; $AC$2 &amp; "'!B" &amp; TEXT($AA17-6,0)),"")</f>
        <v>A2</v>
      </c>
      <c r="C17" s="52" t="str">
        <f ca="1">IF(LEN(B17)&gt;0,'OSNOVNA PLAČA'!C11,"")</f>
        <v>VII</v>
      </c>
      <c r="D17" s="54">
        <f ca="1">IF(LEN(B17)&gt;0,'OSNOVNA PLAČA'!D11,"")</f>
        <v>40</v>
      </c>
      <c r="E17" s="175">
        <f ca="1">IF(LEN(B17)&gt;0,SUM('OBRAČUNANA OSNOVNA PLAČA'!K11:P11),"")</f>
        <v>12000</v>
      </c>
      <c r="F17" s="55"/>
      <c r="G17" s="55">
        <v>0</v>
      </c>
      <c r="H17" s="55"/>
      <c r="I17" s="55">
        <v>0</v>
      </c>
      <c r="J17" s="55">
        <v>0</v>
      </c>
      <c r="K17" s="176">
        <f t="shared" si="4"/>
        <v>0</v>
      </c>
      <c r="L17" s="120">
        <f t="shared" ca="1" si="5"/>
        <v>0</v>
      </c>
      <c r="M17" s="120">
        <f t="shared" ca="1" si="6"/>
        <v>0</v>
      </c>
      <c r="N17" s="120">
        <f t="shared" ca="1" si="7"/>
        <v>0</v>
      </c>
      <c r="O17" s="120">
        <f t="shared" ca="1" si="8"/>
        <v>0</v>
      </c>
      <c r="P17" s="177">
        <f t="shared" ca="1" si="9"/>
        <v>0</v>
      </c>
      <c r="Q17" s="177">
        <f ca="1">IF(LEN(B17)&gt;0,'1-6'!Q17-'1-6'!P17,"")</f>
        <v>3123.53591160221</v>
      </c>
      <c r="R17" s="178"/>
      <c r="AA17" s="163">
        <f>ROW()</f>
        <v>17</v>
      </c>
      <c r="AB17" s="201" t="e">
        <f t="shared" ca="1" si="10"/>
        <v>#N/A</v>
      </c>
      <c r="AC17" s="201" t="e">
        <f t="shared" ca="1" si="11"/>
        <v>#N/A</v>
      </c>
      <c r="AD17" s="202" t="e">
        <f t="shared" ca="1" si="12"/>
        <v>#N/A</v>
      </c>
      <c r="AE17" s="201" t="e">
        <f t="shared" ca="1" si="13"/>
        <v>#N/A</v>
      </c>
      <c r="AF17" s="202" t="e">
        <f t="shared" ca="1" si="14"/>
        <v>#N/A</v>
      </c>
      <c r="AG17" s="201" t="e">
        <f t="shared" ca="1" si="14"/>
        <v>#N/A</v>
      </c>
      <c r="AH17" s="201" t="e">
        <f t="shared" ca="1" si="15"/>
        <v>#N/A</v>
      </c>
      <c r="AI17" s="203" t="e">
        <f t="shared" ca="1" si="16"/>
        <v>#N/A</v>
      </c>
      <c r="AJ17" s="201" t="e">
        <f t="shared" ca="1" si="17"/>
        <v>#N/A</v>
      </c>
      <c r="AK17" s="201" t="e">
        <f t="shared" ca="1" si="18"/>
        <v>#N/A</v>
      </c>
      <c r="AO17" s="57" t="s">
        <v>116</v>
      </c>
      <c r="AP17" s="57" t="str">
        <f t="shared" si="3"/>
        <v>5-7</v>
      </c>
      <c r="AQ17" s="139">
        <f ca="1">MAX($AR$14:$AR$17)</f>
        <v>4</v>
      </c>
      <c r="AR17" s="52">
        <f t="shared" ca="1" si="1"/>
        <v>4</v>
      </c>
      <c r="AS17" s="52" t="str">
        <f ca="1">CELL("address",$AO$14)</f>
        <v>$AO$14</v>
      </c>
      <c r="AT17" s="34" t="s">
        <v>122</v>
      </c>
    </row>
    <row r="18" spans="1:46" ht="27" customHeight="1" x14ac:dyDescent="0.25">
      <c r="A18" s="51">
        <f>'OSNOVNA PLAČA'!A12</f>
        <v>3</v>
      </c>
      <c r="B18" s="159" t="str">
        <f t="shared" ca="1" si="19"/>
        <v>A3</v>
      </c>
      <c r="C18" s="52" t="str">
        <f ca="1">IF(LEN(B18)&gt;0,'OSNOVNA PLAČA'!C12,"")</f>
        <v>VIII</v>
      </c>
      <c r="D18" s="54">
        <f ca="1">IF(LEN(B18)&gt;0,'OSNOVNA PLAČA'!D12,"")</f>
        <v>48</v>
      </c>
      <c r="E18" s="175">
        <f ca="1">IF(LEN(B18)&gt;0,SUM('OBRAČUNANA OSNOVNA PLAČA'!K12:P12),"")</f>
        <v>18000</v>
      </c>
      <c r="F18" s="55"/>
      <c r="G18" s="55"/>
      <c r="H18" s="55">
        <v>1</v>
      </c>
      <c r="I18" s="55"/>
      <c r="J18" s="55">
        <v>1</v>
      </c>
      <c r="K18" s="176">
        <f t="shared" si="4"/>
        <v>2</v>
      </c>
      <c r="L18" s="120">
        <f t="shared" ca="1" si="5"/>
        <v>0.4</v>
      </c>
      <c r="M18" s="120">
        <f t="shared" ca="1" si="6"/>
        <v>7200</v>
      </c>
      <c r="N18" s="120">
        <f t="shared" ca="1" si="7"/>
        <v>3.6941896024464835E-2</v>
      </c>
      <c r="O18" s="120">
        <f t="shared" ca="1" si="8"/>
        <v>664.95412844036707</v>
      </c>
      <c r="P18" s="177">
        <f t="shared" ca="1" si="9"/>
        <v>664.95412844036707</v>
      </c>
      <c r="Q18" s="177">
        <f ca="1">IF(LEN(B18)&gt;0,'1-6'!Q18-'1-6'!P18,"")</f>
        <v>5000</v>
      </c>
      <c r="R18" s="178"/>
      <c r="AA18" s="163">
        <f>ROW()</f>
        <v>18</v>
      </c>
      <c r="AB18" s="201" t="e">
        <f t="shared" ca="1" si="10"/>
        <v>#N/A</v>
      </c>
      <c r="AC18" s="201" t="e">
        <f t="shared" ca="1" si="11"/>
        <v>#N/A</v>
      </c>
      <c r="AD18" s="202" t="e">
        <f t="shared" ca="1" si="12"/>
        <v>#N/A</v>
      </c>
      <c r="AE18" s="201" t="e">
        <f t="shared" ca="1" si="13"/>
        <v>#N/A</v>
      </c>
      <c r="AF18" s="202" t="e">
        <f t="shared" ca="1" si="14"/>
        <v>#N/A</v>
      </c>
      <c r="AG18" s="201" t="e">
        <f t="shared" ca="1" si="14"/>
        <v>#N/A</v>
      </c>
      <c r="AH18" s="201" t="e">
        <f t="shared" ca="1" si="15"/>
        <v>#N/A</v>
      </c>
      <c r="AI18" s="203" t="e">
        <f t="shared" ca="1" si="16"/>
        <v>#N/A</v>
      </c>
      <c r="AJ18" s="201" t="e">
        <f t="shared" ca="1" si="17"/>
        <v>#N/A</v>
      </c>
      <c r="AK18" s="201" t="e">
        <f t="shared" ca="1" si="18"/>
        <v>#N/A</v>
      </c>
      <c r="AO18" s="57" t="s">
        <v>117</v>
      </c>
      <c r="AP18" s="57" t="str">
        <f t="shared" si="3"/>
        <v>8-10</v>
      </c>
      <c r="AQ18" s="139">
        <f ca="1">MAX($AR$18:$AR$19)</f>
        <v>2</v>
      </c>
      <c r="AR18" s="52">
        <f t="shared" ca="1" si="1"/>
        <v>1</v>
      </c>
      <c r="AS18" s="52" t="str">
        <f ca="1">CELL("address",$AO$18)</f>
        <v>$AO$18</v>
      </c>
      <c r="AT18" s="34" t="s">
        <v>123</v>
      </c>
    </row>
    <row r="19" spans="1:46" ht="27" customHeight="1" x14ac:dyDescent="0.25">
      <c r="A19" s="51">
        <f>'OSNOVNA PLAČA'!A13</f>
        <v>4</v>
      </c>
      <c r="B19" s="159" t="str">
        <f t="shared" ca="1" si="19"/>
        <v>A4</v>
      </c>
      <c r="C19" s="52">
        <f ca="1">IF(LEN(B19)&gt;0,'OSNOVNA PLAČA'!C13,"")</f>
        <v>0</v>
      </c>
      <c r="D19" s="54">
        <f ca="1">IF(LEN(B19)&gt;0,'OSNOVNA PLAČA'!D13,"")</f>
        <v>0</v>
      </c>
      <c r="E19" s="175">
        <f ca="1">IF(LEN(B19)&gt;0,SUM('OBRAČUNANA OSNOVNA PLAČA'!K13:P13),"")</f>
        <v>0</v>
      </c>
      <c r="F19" s="55"/>
      <c r="G19" s="55"/>
      <c r="H19" s="55"/>
      <c r="I19" s="55">
        <v>0</v>
      </c>
      <c r="J19" s="55"/>
      <c r="K19" s="176">
        <f t="shared" si="4"/>
        <v>0</v>
      </c>
      <c r="L19" s="120">
        <f t="shared" ca="1" si="5"/>
        <v>0</v>
      </c>
      <c r="M19" s="120">
        <f t="shared" ca="1" si="6"/>
        <v>0</v>
      </c>
      <c r="N19" s="120">
        <f t="shared" ca="1" si="7"/>
        <v>0</v>
      </c>
      <c r="O19" s="120">
        <f t="shared" ca="1" si="8"/>
        <v>0</v>
      </c>
      <c r="P19" s="177">
        <f t="shared" ca="1" si="9"/>
        <v>0</v>
      </c>
      <c r="Q19" s="177">
        <f ca="1">IF(LEN(B19)&gt;0,'1-6'!Q19-'1-6'!P19,"")</f>
        <v>0</v>
      </c>
      <c r="R19" s="178"/>
      <c r="AA19" s="163">
        <f>ROW()</f>
        <v>19</v>
      </c>
      <c r="AB19" s="201" t="e">
        <f t="shared" ca="1" si="10"/>
        <v>#N/A</v>
      </c>
      <c r="AC19" s="201" t="e">
        <f t="shared" ca="1" si="11"/>
        <v>#N/A</v>
      </c>
      <c r="AD19" s="202" t="e">
        <f t="shared" ca="1" si="12"/>
        <v>#N/A</v>
      </c>
      <c r="AE19" s="201" t="e">
        <f t="shared" ca="1" si="13"/>
        <v>#N/A</v>
      </c>
      <c r="AF19" s="202" t="e">
        <f t="shared" ca="1" si="14"/>
        <v>#N/A</v>
      </c>
      <c r="AG19" s="201" t="e">
        <f t="shared" ca="1" si="14"/>
        <v>#N/A</v>
      </c>
      <c r="AH19" s="201" t="e">
        <f t="shared" ca="1" si="15"/>
        <v>#N/A</v>
      </c>
      <c r="AI19" s="203" t="e">
        <f t="shared" ca="1" si="16"/>
        <v>#N/A</v>
      </c>
      <c r="AJ19" s="201" t="e">
        <f t="shared" ca="1" si="17"/>
        <v>#N/A</v>
      </c>
      <c r="AK19" s="201" t="e">
        <f t="shared" ca="1" si="18"/>
        <v>#N/A</v>
      </c>
      <c r="AO19" s="57" t="s">
        <v>118</v>
      </c>
      <c r="AP19" s="57" t="str">
        <f t="shared" si="3"/>
        <v>11-4</v>
      </c>
      <c r="AQ19" s="139">
        <f ca="1">MAX($AR$18:$AR$19)</f>
        <v>2</v>
      </c>
      <c r="AR19" s="52">
        <f t="shared" ca="1" si="1"/>
        <v>2</v>
      </c>
      <c r="AS19" s="52" t="str">
        <f ca="1">CELL("address",$AO$18)</f>
        <v>$AO$18</v>
      </c>
      <c r="AT19" s="34" t="s">
        <v>124</v>
      </c>
    </row>
    <row r="20" spans="1:46" ht="27" customHeight="1" x14ac:dyDescent="0.25">
      <c r="A20" s="51">
        <f>'OSNOVNA PLAČA'!A14</f>
        <v>5</v>
      </c>
      <c r="B20" s="159" t="str">
        <f t="shared" ca="1" si="19"/>
        <v>A5</v>
      </c>
      <c r="C20" s="52">
        <f ca="1">IF(LEN(B20)&gt;0,'OSNOVNA PLAČA'!C14,"")</f>
        <v>0</v>
      </c>
      <c r="D20" s="54">
        <f ca="1">IF(LEN(B20)&gt;0,'OSNOVNA PLAČA'!D14,"")</f>
        <v>0</v>
      </c>
      <c r="E20" s="175">
        <f ca="1">IF(LEN(B20)&gt;0,SUM('OBRAČUNANA OSNOVNA PLAČA'!K14:P14),"")</f>
        <v>0</v>
      </c>
      <c r="F20" s="55"/>
      <c r="G20" s="55"/>
      <c r="H20" s="55"/>
      <c r="I20" s="55"/>
      <c r="J20" s="55"/>
      <c r="K20" s="176">
        <f t="shared" si="4"/>
        <v>0</v>
      </c>
      <c r="L20" s="120">
        <f t="shared" ca="1" si="5"/>
        <v>0</v>
      </c>
      <c r="M20" s="120">
        <f t="shared" ca="1" si="6"/>
        <v>0</v>
      </c>
      <c r="N20" s="120">
        <f t="shared" ca="1" si="7"/>
        <v>0</v>
      </c>
      <c r="O20" s="120">
        <f t="shared" ca="1" si="8"/>
        <v>0</v>
      </c>
      <c r="P20" s="177">
        <f t="shared" ca="1" si="9"/>
        <v>0</v>
      </c>
      <c r="Q20" s="177">
        <f ca="1">IF(LEN(B20)&gt;0,'1-6'!Q20-'1-6'!P20,"")</f>
        <v>0</v>
      </c>
      <c r="R20" s="178"/>
      <c r="AA20" s="163">
        <f>ROW()</f>
        <v>20</v>
      </c>
      <c r="AB20" s="201" t="e">
        <f t="shared" ca="1" si="10"/>
        <v>#N/A</v>
      </c>
      <c r="AC20" s="201" t="e">
        <f t="shared" ca="1" si="11"/>
        <v>#N/A</v>
      </c>
      <c r="AD20" s="202" t="e">
        <f t="shared" ca="1" si="12"/>
        <v>#N/A</v>
      </c>
      <c r="AE20" s="201" t="e">
        <f t="shared" ca="1" si="13"/>
        <v>#N/A</v>
      </c>
      <c r="AF20" s="202" t="e">
        <f t="shared" ca="1" si="14"/>
        <v>#N/A</v>
      </c>
      <c r="AG20" s="201" t="e">
        <f t="shared" ca="1" si="14"/>
        <v>#N/A</v>
      </c>
      <c r="AH20" s="201" t="e">
        <f t="shared" ca="1" si="15"/>
        <v>#N/A</v>
      </c>
      <c r="AI20" s="203" t="e">
        <f t="shared" ca="1" si="16"/>
        <v>#N/A</v>
      </c>
      <c r="AJ20" s="201" t="e">
        <f t="shared" ca="1" si="17"/>
        <v>#N/A</v>
      </c>
      <c r="AK20" s="201" t="e">
        <f t="shared" ca="1" si="18"/>
        <v>#N/A</v>
      </c>
    </row>
    <row r="21" spans="1:46" ht="27" customHeight="1" x14ac:dyDescent="0.25">
      <c r="A21" s="51">
        <f>'OSNOVNA PLAČA'!A15</f>
        <v>6</v>
      </c>
      <c r="B21" s="159" t="str">
        <f t="shared" ca="1" si="19"/>
        <v>A6</v>
      </c>
      <c r="C21" s="52">
        <f ca="1">IF(LEN(B21)&gt;0,'OSNOVNA PLAČA'!C15,"")</f>
        <v>0</v>
      </c>
      <c r="D21" s="54">
        <f ca="1">IF(LEN(B21)&gt;0,'OSNOVNA PLAČA'!D15,"")</f>
        <v>0</v>
      </c>
      <c r="E21" s="175">
        <f ca="1">IF(LEN(B21)&gt;0,SUM('OBRAČUNANA OSNOVNA PLAČA'!K15:P15),"")</f>
        <v>0</v>
      </c>
      <c r="F21" s="55"/>
      <c r="G21" s="55">
        <v>0</v>
      </c>
      <c r="H21" s="55"/>
      <c r="I21" s="55">
        <v>0</v>
      </c>
      <c r="J21" s="55"/>
      <c r="K21" s="176">
        <f t="shared" si="4"/>
        <v>0</v>
      </c>
      <c r="L21" s="120">
        <f t="shared" ca="1" si="5"/>
        <v>0</v>
      </c>
      <c r="M21" s="120">
        <f t="shared" ca="1" si="6"/>
        <v>0</v>
      </c>
      <c r="N21" s="120">
        <f t="shared" ca="1" si="7"/>
        <v>0</v>
      </c>
      <c r="O21" s="120">
        <f t="shared" ca="1" si="8"/>
        <v>0</v>
      </c>
      <c r="P21" s="177">
        <f t="shared" ca="1" si="9"/>
        <v>0</v>
      </c>
      <c r="Q21" s="177">
        <f ca="1">IF(LEN(B21)&gt;0,'1-6'!Q21-'1-6'!P21,"")</f>
        <v>0</v>
      </c>
      <c r="R21" s="178"/>
      <c r="AA21" s="163">
        <f>ROW()</f>
        <v>21</v>
      </c>
      <c r="AB21" s="201" t="e">
        <f t="shared" ca="1" si="10"/>
        <v>#N/A</v>
      </c>
      <c r="AC21" s="201" t="e">
        <f t="shared" ca="1" si="11"/>
        <v>#N/A</v>
      </c>
      <c r="AD21" s="202" t="e">
        <f t="shared" ca="1" si="12"/>
        <v>#N/A</v>
      </c>
      <c r="AE21" s="201" t="e">
        <f t="shared" ca="1" si="13"/>
        <v>#N/A</v>
      </c>
      <c r="AF21" s="202" t="e">
        <f t="shared" ca="1" si="14"/>
        <v>#N/A</v>
      </c>
      <c r="AG21" s="201" t="e">
        <f t="shared" ca="1" si="14"/>
        <v>#N/A</v>
      </c>
      <c r="AH21" s="201" t="e">
        <f t="shared" ca="1" si="15"/>
        <v>#N/A</v>
      </c>
      <c r="AI21" s="203" t="e">
        <f t="shared" ca="1" si="16"/>
        <v>#N/A</v>
      </c>
      <c r="AJ21" s="201" t="e">
        <f t="shared" ca="1" si="17"/>
        <v>#N/A</v>
      </c>
      <c r="AK21" s="201" t="e">
        <f t="shared" ca="1" si="18"/>
        <v>#N/A</v>
      </c>
    </row>
    <row r="22" spans="1:46" ht="27" customHeight="1" x14ac:dyDescent="0.25">
      <c r="A22" s="51">
        <f>'OSNOVNA PLAČA'!A16</f>
        <v>7</v>
      </c>
      <c r="B22" s="159" t="str">
        <f t="shared" ca="1" si="19"/>
        <v>A7</v>
      </c>
      <c r="C22" s="52" t="str">
        <f ca="1">IF(LEN(B22)&gt;0,'OSNOVNA PLAČA'!C16,"")</f>
        <v>IV</v>
      </c>
      <c r="D22" s="54">
        <f ca="1">IF(LEN(B22)&gt;0,'OSNOVNA PLAČA'!D16,"")</f>
        <v>34</v>
      </c>
      <c r="E22" s="175">
        <f ca="1">IF(LEN(B22)&gt;0,SUM('OBRAČUNANA OSNOVNA PLAČA'!K16:P16),"")</f>
        <v>0</v>
      </c>
      <c r="F22" s="55"/>
      <c r="G22" s="55"/>
      <c r="H22" s="55"/>
      <c r="I22" s="55"/>
      <c r="J22" s="55"/>
      <c r="K22" s="176">
        <f t="shared" si="4"/>
        <v>0</v>
      </c>
      <c r="L22" s="120">
        <f t="shared" ca="1" si="5"/>
        <v>0</v>
      </c>
      <c r="M22" s="120">
        <f t="shared" ca="1" si="6"/>
        <v>0</v>
      </c>
      <c r="N22" s="120">
        <f t="shared" ca="1" si="7"/>
        <v>0</v>
      </c>
      <c r="O22" s="120">
        <f t="shared" ca="1" si="8"/>
        <v>0</v>
      </c>
      <c r="P22" s="177">
        <f t="shared" ca="1" si="9"/>
        <v>0</v>
      </c>
      <c r="Q22" s="177">
        <f ca="1">IF(LEN(B22)&gt;0,'1-6'!Q22-'1-6'!P22,"")</f>
        <v>3000</v>
      </c>
      <c r="R22" s="178"/>
      <c r="AA22" s="163">
        <f>ROW()</f>
        <v>22</v>
      </c>
      <c r="AB22" s="201" t="e">
        <f t="shared" ca="1" si="10"/>
        <v>#N/A</v>
      </c>
      <c r="AC22" s="201" t="e">
        <f t="shared" ca="1" si="11"/>
        <v>#N/A</v>
      </c>
      <c r="AD22" s="202" t="e">
        <f t="shared" ca="1" si="12"/>
        <v>#N/A</v>
      </c>
      <c r="AE22" s="201" t="e">
        <f t="shared" ca="1" si="13"/>
        <v>#N/A</v>
      </c>
      <c r="AF22" s="202" t="e">
        <f t="shared" ca="1" si="14"/>
        <v>#N/A</v>
      </c>
      <c r="AG22" s="201" t="e">
        <f t="shared" ca="1" si="14"/>
        <v>#N/A</v>
      </c>
      <c r="AH22" s="201" t="e">
        <f t="shared" ca="1" si="15"/>
        <v>#N/A</v>
      </c>
      <c r="AI22" s="203" t="e">
        <f t="shared" ca="1" si="16"/>
        <v>#N/A</v>
      </c>
      <c r="AJ22" s="201" t="e">
        <f t="shared" ca="1" si="17"/>
        <v>#N/A</v>
      </c>
      <c r="AK22" s="201" t="e">
        <f t="shared" ca="1" si="18"/>
        <v>#N/A</v>
      </c>
    </row>
    <row r="23" spans="1:46" ht="27" customHeight="1" x14ac:dyDescent="0.25">
      <c r="A23" s="51">
        <f>'OSNOVNA PLAČA'!A17</f>
        <v>8</v>
      </c>
      <c r="B23" s="159" t="str">
        <f t="shared" ca="1" si="19"/>
        <v>A8</v>
      </c>
      <c r="C23" s="52">
        <f ca="1">IF(LEN(B23)&gt;0,'OSNOVNA PLAČA'!C17,"")</f>
        <v>0</v>
      </c>
      <c r="D23" s="54">
        <f ca="1">IF(LEN(B23)&gt;0,'OSNOVNA PLAČA'!D17,"")</f>
        <v>0</v>
      </c>
      <c r="E23" s="175">
        <f ca="1">IF(LEN(B23)&gt;0,SUM('OBRAČUNANA OSNOVNA PLAČA'!K17:P17),"")</f>
        <v>0</v>
      </c>
      <c r="F23" s="55"/>
      <c r="G23" s="55"/>
      <c r="H23" s="55"/>
      <c r="I23" s="55"/>
      <c r="J23" s="55"/>
      <c r="K23" s="176">
        <f t="shared" si="4"/>
        <v>0</v>
      </c>
      <c r="L23" s="120">
        <f t="shared" ca="1" si="5"/>
        <v>0</v>
      </c>
      <c r="M23" s="120">
        <f t="shared" ca="1" si="6"/>
        <v>0</v>
      </c>
      <c r="N23" s="120">
        <f t="shared" ca="1" si="7"/>
        <v>0</v>
      </c>
      <c r="O23" s="120">
        <f t="shared" ca="1" si="8"/>
        <v>0</v>
      </c>
      <c r="P23" s="177">
        <f t="shared" ca="1" si="9"/>
        <v>0</v>
      </c>
      <c r="Q23" s="177">
        <f ca="1">IF(LEN(B23)&gt;0,'1-6'!Q23-'1-6'!P23,"")</f>
        <v>0</v>
      </c>
      <c r="R23" s="178"/>
      <c r="AA23" s="163">
        <f>ROW()</f>
        <v>23</v>
      </c>
      <c r="AB23" s="201" t="e">
        <f t="shared" ca="1" si="10"/>
        <v>#N/A</v>
      </c>
      <c r="AC23" s="201" t="e">
        <f t="shared" ca="1" si="11"/>
        <v>#N/A</v>
      </c>
      <c r="AD23" s="202" t="e">
        <f t="shared" ca="1" si="12"/>
        <v>#N/A</v>
      </c>
      <c r="AE23" s="201" t="e">
        <f t="shared" ca="1" si="13"/>
        <v>#N/A</v>
      </c>
      <c r="AF23" s="202" t="e">
        <f t="shared" ca="1" si="14"/>
        <v>#N/A</v>
      </c>
      <c r="AG23" s="201" t="e">
        <f t="shared" ca="1" si="14"/>
        <v>#N/A</v>
      </c>
      <c r="AH23" s="201" t="e">
        <f t="shared" ca="1" si="15"/>
        <v>#N/A</v>
      </c>
      <c r="AI23" s="203" t="e">
        <f t="shared" ca="1" si="16"/>
        <v>#N/A</v>
      </c>
      <c r="AJ23" s="201" t="e">
        <f t="shared" ca="1" si="17"/>
        <v>#N/A</v>
      </c>
      <c r="AK23" s="201" t="e">
        <f t="shared" ca="1" si="18"/>
        <v>#N/A</v>
      </c>
    </row>
    <row r="24" spans="1:46" ht="27" customHeight="1" x14ac:dyDescent="0.25">
      <c r="A24" s="51">
        <f>'OSNOVNA PLAČA'!A18</f>
        <v>9</v>
      </c>
      <c r="B24" s="159" t="str">
        <f t="shared" ca="1" si="19"/>
        <v>A9</v>
      </c>
      <c r="C24" s="52">
        <f ca="1">IF(LEN(B24)&gt;0,'OSNOVNA PLAČA'!C18,"")</f>
        <v>0</v>
      </c>
      <c r="D24" s="54">
        <f ca="1">IF(LEN(B24)&gt;0,'OSNOVNA PLAČA'!D18,"")</f>
        <v>0</v>
      </c>
      <c r="E24" s="175">
        <f ca="1">IF(LEN(B24)&gt;0,SUM('OBRAČUNANA OSNOVNA PLAČA'!K18:P18),"")</f>
        <v>0</v>
      </c>
      <c r="F24" s="55"/>
      <c r="G24" s="55"/>
      <c r="H24" s="55"/>
      <c r="I24" s="55"/>
      <c r="J24" s="55"/>
      <c r="K24" s="176">
        <f t="shared" si="4"/>
        <v>0</v>
      </c>
      <c r="L24" s="120">
        <f t="shared" ca="1" si="5"/>
        <v>0</v>
      </c>
      <c r="M24" s="120">
        <f t="shared" ca="1" si="6"/>
        <v>0</v>
      </c>
      <c r="N24" s="120">
        <f t="shared" ca="1" si="7"/>
        <v>0</v>
      </c>
      <c r="O24" s="120">
        <f t="shared" ca="1" si="8"/>
        <v>0</v>
      </c>
      <c r="P24" s="177">
        <f t="shared" ca="1" si="9"/>
        <v>0</v>
      </c>
      <c r="Q24" s="177">
        <f ca="1">IF(LEN(B24)&gt;0,'1-6'!Q24-'1-6'!P24,"")</f>
        <v>0</v>
      </c>
      <c r="R24" s="178"/>
      <c r="AA24" s="163">
        <f>ROW()</f>
        <v>24</v>
      </c>
      <c r="AB24" s="201" t="e">
        <f t="shared" ca="1" si="10"/>
        <v>#N/A</v>
      </c>
      <c r="AC24" s="201" t="e">
        <f t="shared" ca="1" si="11"/>
        <v>#N/A</v>
      </c>
      <c r="AD24" s="202" t="e">
        <f t="shared" ca="1" si="12"/>
        <v>#N/A</v>
      </c>
      <c r="AE24" s="201" t="e">
        <f t="shared" ca="1" si="13"/>
        <v>#N/A</v>
      </c>
      <c r="AF24" s="202" t="e">
        <f t="shared" ca="1" si="14"/>
        <v>#N/A</v>
      </c>
      <c r="AG24" s="201" t="e">
        <f t="shared" ca="1" si="14"/>
        <v>#N/A</v>
      </c>
      <c r="AH24" s="201" t="e">
        <f t="shared" ca="1" si="15"/>
        <v>#N/A</v>
      </c>
      <c r="AI24" s="203" t="e">
        <f t="shared" ca="1" si="16"/>
        <v>#N/A</v>
      </c>
      <c r="AJ24" s="201" t="e">
        <f t="shared" ca="1" si="17"/>
        <v>#N/A</v>
      </c>
      <c r="AK24" s="201" t="e">
        <f t="shared" ca="1" si="18"/>
        <v>#N/A</v>
      </c>
    </row>
    <row r="25" spans="1:46" ht="27" customHeight="1" x14ac:dyDescent="0.25">
      <c r="A25" s="51">
        <f>'OSNOVNA PLAČA'!A19</f>
        <v>10</v>
      </c>
      <c r="B25" s="159" t="str">
        <f t="shared" ca="1" si="19"/>
        <v>A10</v>
      </c>
      <c r="C25" s="52">
        <f ca="1">IF(LEN(B25)&gt;0,'OSNOVNA PLAČA'!C19,"")</f>
        <v>0</v>
      </c>
      <c r="D25" s="54">
        <f ca="1">IF(LEN(B25)&gt;0,'OSNOVNA PLAČA'!D19,"")</f>
        <v>0</v>
      </c>
      <c r="E25" s="175">
        <f ca="1">IF(LEN(B25)&gt;0,SUM('OBRAČUNANA OSNOVNA PLAČA'!K19:P19),"")</f>
        <v>0</v>
      </c>
      <c r="F25" s="55"/>
      <c r="G25" s="55"/>
      <c r="H25" s="55"/>
      <c r="I25" s="55"/>
      <c r="J25" s="55"/>
      <c r="K25" s="176">
        <f t="shared" si="4"/>
        <v>0</v>
      </c>
      <c r="L25" s="120">
        <f t="shared" ca="1" si="5"/>
        <v>0</v>
      </c>
      <c r="M25" s="120">
        <f t="shared" ca="1" si="6"/>
        <v>0</v>
      </c>
      <c r="N25" s="120">
        <f t="shared" ca="1" si="7"/>
        <v>0</v>
      </c>
      <c r="O25" s="120">
        <f t="shared" ca="1" si="8"/>
        <v>0</v>
      </c>
      <c r="P25" s="177">
        <f t="shared" ca="1" si="9"/>
        <v>0</v>
      </c>
      <c r="Q25" s="177">
        <f ca="1">IF(LEN(B25)&gt;0,'1-6'!Q25-'1-6'!P25,"")</f>
        <v>0</v>
      </c>
      <c r="R25" s="178"/>
      <c r="AA25" s="163">
        <f>ROW()</f>
        <v>25</v>
      </c>
      <c r="AB25" s="201" t="e">
        <f t="shared" ca="1" si="10"/>
        <v>#N/A</v>
      </c>
      <c r="AC25" s="201" t="e">
        <f t="shared" ca="1" si="11"/>
        <v>#N/A</v>
      </c>
      <c r="AD25" s="202" t="e">
        <f t="shared" ca="1" si="12"/>
        <v>#N/A</v>
      </c>
      <c r="AE25" s="201" t="e">
        <f t="shared" ca="1" si="13"/>
        <v>#N/A</v>
      </c>
      <c r="AF25" s="202" t="e">
        <f t="shared" ca="1" si="14"/>
        <v>#N/A</v>
      </c>
      <c r="AG25" s="201" t="e">
        <f t="shared" ca="1" si="14"/>
        <v>#N/A</v>
      </c>
      <c r="AH25" s="201" t="e">
        <f t="shared" ca="1" si="15"/>
        <v>#N/A</v>
      </c>
      <c r="AI25" s="203" t="e">
        <f t="shared" ca="1" si="16"/>
        <v>#N/A</v>
      </c>
      <c r="AJ25" s="201" t="e">
        <f t="shared" ca="1" si="17"/>
        <v>#N/A</v>
      </c>
      <c r="AK25" s="201" t="e">
        <f t="shared" ca="1" si="18"/>
        <v>#N/A</v>
      </c>
    </row>
    <row r="26" spans="1:46" ht="27" customHeight="1" x14ac:dyDescent="0.25">
      <c r="A26" s="51">
        <f>'OSNOVNA PLAČA'!A20</f>
        <v>11</v>
      </c>
      <c r="B26" s="159" t="str">
        <f t="shared" ca="1" si="19"/>
        <v>A11</v>
      </c>
      <c r="C26" s="52" t="str">
        <f ca="1">IF(LEN(B26)&gt;0,'OSNOVNA PLAČA'!C20,"")</f>
        <v>IV</v>
      </c>
      <c r="D26" s="54">
        <f ca="1">IF(LEN(B26)&gt;0,'OSNOVNA PLAČA'!D20,"")</f>
        <v>34</v>
      </c>
      <c r="E26" s="175">
        <f ca="1">IF(LEN(B26)&gt;0,SUM('OBRAČUNANA OSNOVNA PLAČA'!K20:P20),"")</f>
        <v>12000</v>
      </c>
      <c r="F26" s="55"/>
      <c r="G26" s="55"/>
      <c r="H26" s="55"/>
      <c r="I26" s="55"/>
      <c r="J26" s="55"/>
      <c r="K26" s="176">
        <f t="shared" si="4"/>
        <v>0</v>
      </c>
      <c r="L26" s="120">
        <f t="shared" ca="1" si="5"/>
        <v>0</v>
      </c>
      <c r="M26" s="120">
        <f t="shared" ca="1" si="6"/>
        <v>0</v>
      </c>
      <c r="N26" s="120">
        <f t="shared" ca="1" si="7"/>
        <v>0</v>
      </c>
      <c r="O26" s="120">
        <f t="shared" ca="1" si="8"/>
        <v>0</v>
      </c>
      <c r="P26" s="177">
        <f t="shared" ca="1" si="9"/>
        <v>0</v>
      </c>
      <c r="Q26" s="177">
        <f ca="1">IF(LEN(B26)&gt;0,'1-6'!Q26-'1-6'!P26,"")</f>
        <v>3000</v>
      </c>
      <c r="R26" s="178"/>
      <c r="AA26" s="163">
        <f>ROW()</f>
        <v>26</v>
      </c>
      <c r="AB26" s="201" t="e">
        <f t="shared" ca="1" si="10"/>
        <v>#N/A</v>
      </c>
      <c r="AC26" s="201" t="e">
        <f t="shared" ca="1" si="11"/>
        <v>#N/A</v>
      </c>
      <c r="AD26" s="202" t="e">
        <f t="shared" ca="1" si="12"/>
        <v>#N/A</v>
      </c>
      <c r="AE26" s="201" t="e">
        <f t="shared" ca="1" si="13"/>
        <v>#N/A</v>
      </c>
      <c r="AF26" s="202" t="e">
        <f t="shared" ca="1" si="14"/>
        <v>#N/A</v>
      </c>
      <c r="AG26" s="201" t="e">
        <f t="shared" ca="1" si="14"/>
        <v>#N/A</v>
      </c>
      <c r="AH26" s="201" t="e">
        <f t="shared" ca="1" si="15"/>
        <v>#N/A</v>
      </c>
      <c r="AI26" s="203" t="e">
        <f t="shared" ca="1" si="16"/>
        <v>#N/A</v>
      </c>
      <c r="AJ26" s="201" t="e">
        <f t="shared" ca="1" si="17"/>
        <v>#N/A</v>
      </c>
      <c r="AK26" s="201" t="e">
        <f t="shared" ca="1" si="18"/>
        <v>#N/A</v>
      </c>
    </row>
    <row r="27" spans="1:46" ht="27" customHeight="1" x14ac:dyDescent="0.25">
      <c r="A27" s="51">
        <f>'OSNOVNA PLAČA'!A21</f>
        <v>12</v>
      </c>
      <c r="B27" s="159" t="str">
        <f t="shared" ca="1" si="19"/>
        <v>A12</v>
      </c>
      <c r="C27" s="52">
        <f ca="1">IF(LEN(B27)&gt;0,'OSNOVNA PLAČA'!C21,"")</f>
        <v>0</v>
      </c>
      <c r="D27" s="54">
        <f ca="1">IF(LEN(B27)&gt;0,'OSNOVNA PLAČA'!D21,"")</f>
        <v>0</v>
      </c>
      <c r="E27" s="175">
        <f ca="1">IF(LEN(B27)&gt;0,SUM('OBRAČUNANA OSNOVNA PLAČA'!K21:P21),"")</f>
        <v>0</v>
      </c>
      <c r="F27" s="55"/>
      <c r="G27" s="55"/>
      <c r="H27" s="55"/>
      <c r="I27" s="55"/>
      <c r="J27" s="55"/>
      <c r="K27" s="176">
        <f t="shared" si="4"/>
        <v>0</v>
      </c>
      <c r="L27" s="120">
        <f t="shared" ca="1" si="5"/>
        <v>0</v>
      </c>
      <c r="M27" s="120">
        <f t="shared" ca="1" si="6"/>
        <v>0</v>
      </c>
      <c r="N27" s="120">
        <f t="shared" ca="1" si="7"/>
        <v>0</v>
      </c>
      <c r="O27" s="120">
        <f t="shared" ca="1" si="8"/>
        <v>0</v>
      </c>
      <c r="P27" s="177">
        <f t="shared" ca="1" si="9"/>
        <v>0</v>
      </c>
      <c r="Q27" s="177">
        <f ca="1">IF(LEN(B27)&gt;0,'1-6'!Q27-'1-6'!P27,"")</f>
        <v>0</v>
      </c>
      <c r="R27" s="178"/>
      <c r="AA27" s="163">
        <f>ROW()</f>
        <v>27</v>
      </c>
      <c r="AB27" s="201" t="e">
        <f t="shared" ca="1" si="10"/>
        <v>#N/A</v>
      </c>
      <c r="AC27" s="201" t="e">
        <f t="shared" ca="1" si="11"/>
        <v>#N/A</v>
      </c>
      <c r="AD27" s="202" t="e">
        <f t="shared" ca="1" si="12"/>
        <v>#N/A</v>
      </c>
      <c r="AE27" s="201" t="e">
        <f t="shared" ca="1" si="13"/>
        <v>#N/A</v>
      </c>
      <c r="AF27" s="202" t="e">
        <f t="shared" ca="1" si="14"/>
        <v>#N/A</v>
      </c>
      <c r="AG27" s="201" t="e">
        <f t="shared" ca="1" si="14"/>
        <v>#N/A</v>
      </c>
      <c r="AH27" s="201" t="e">
        <f t="shared" ca="1" si="15"/>
        <v>#N/A</v>
      </c>
      <c r="AI27" s="203" t="e">
        <f t="shared" ca="1" si="16"/>
        <v>#N/A</v>
      </c>
      <c r="AJ27" s="201" t="e">
        <f t="shared" ca="1" si="17"/>
        <v>#N/A</v>
      </c>
      <c r="AK27" s="201" t="e">
        <f t="shared" ca="1" si="18"/>
        <v>#N/A</v>
      </c>
    </row>
    <row r="28" spans="1:46" ht="27" customHeight="1" x14ac:dyDescent="0.25">
      <c r="A28" s="51">
        <f>'OSNOVNA PLAČA'!A22</f>
        <v>13</v>
      </c>
      <c r="B28" s="159" t="str">
        <f t="shared" ca="1" si="19"/>
        <v>A13</v>
      </c>
      <c r="C28" s="52">
        <f ca="1">IF(LEN(B28)&gt;0,'OSNOVNA PLAČA'!C22,"")</f>
        <v>0</v>
      </c>
      <c r="D28" s="54">
        <f ca="1">IF(LEN(B28)&gt;0,'OSNOVNA PLAČA'!D22,"")</f>
        <v>0</v>
      </c>
      <c r="E28" s="175">
        <f ca="1">IF(LEN(B28)&gt;0,SUM('OBRAČUNANA OSNOVNA PLAČA'!K22:P22),"")</f>
        <v>0</v>
      </c>
      <c r="F28" s="55"/>
      <c r="G28" s="55"/>
      <c r="H28" s="55"/>
      <c r="I28" s="55"/>
      <c r="J28" s="55"/>
      <c r="K28" s="176">
        <f t="shared" si="4"/>
        <v>0</v>
      </c>
      <c r="L28" s="120">
        <f t="shared" ca="1" si="5"/>
        <v>0</v>
      </c>
      <c r="M28" s="120">
        <f t="shared" ca="1" si="6"/>
        <v>0</v>
      </c>
      <c r="N28" s="120">
        <f t="shared" ca="1" si="7"/>
        <v>0</v>
      </c>
      <c r="O28" s="120">
        <f t="shared" ca="1" si="8"/>
        <v>0</v>
      </c>
      <c r="P28" s="177">
        <f t="shared" ca="1" si="9"/>
        <v>0</v>
      </c>
      <c r="Q28" s="177">
        <f ca="1">IF(LEN(B28)&gt;0,'1-6'!Q28-'1-6'!P28,"")</f>
        <v>0</v>
      </c>
      <c r="R28" s="178"/>
      <c r="AA28" s="163">
        <f>ROW()</f>
        <v>28</v>
      </c>
      <c r="AB28" s="201" t="e">
        <f t="shared" ca="1" si="10"/>
        <v>#N/A</v>
      </c>
      <c r="AC28" s="201" t="e">
        <f t="shared" ca="1" si="11"/>
        <v>#N/A</v>
      </c>
      <c r="AD28" s="202" t="e">
        <f t="shared" ca="1" si="12"/>
        <v>#N/A</v>
      </c>
      <c r="AE28" s="201" t="e">
        <f t="shared" ca="1" si="13"/>
        <v>#N/A</v>
      </c>
      <c r="AF28" s="202" t="e">
        <f t="shared" ca="1" si="14"/>
        <v>#N/A</v>
      </c>
      <c r="AG28" s="201" t="e">
        <f t="shared" ca="1" si="14"/>
        <v>#N/A</v>
      </c>
      <c r="AH28" s="201" t="e">
        <f t="shared" ca="1" si="15"/>
        <v>#N/A</v>
      </c>
      <c r="AI28" s="203" t="e">
        <f t="shared" ca="1" si="16"/>
        <v>#N/A</v>
      </c>
      <c r="AJ28" s="201" t="e">
        <f t="shared" ca="1" si="17"/>
        <v>#N/A</v>
      </c>
      <c r="AK28" s="201" t="e">
        <f t="shared" ca="1" si="18"/>
        <v>#N/A</v>
      </c>
    </row>
    <row r="29" spans="1:46" ht="27" customHeight="1" x14ac:dyDescent="0.25">
      <c r="A29" s="51">
        <f>'OSNOVNA PLAČA'!A23</f>
        <v>14</v>
      </c>
      <c r="B29" s="159" t="str">
        <f t="shared" ca="1" si="19"/>
        <v>A14</v>
      </c>
      <c r="C29" s="52">
        <f ca="1">IF(LEN(B29)&gt;0,'OSNOVNA PLAČA'!C23,"")</f>
        <v>0</v>
      </c>
      <c r="D29" s="54">
        <f ca="1">IF(LEN(B29)&gt;0,'OSNOVNA PLAČA'!D23,"")</f>
        <v>0</v>
      </c>
      <c r="E29" s="175">
        <f ca="1">IF(LEN(B29)&gt;0,SUM('OBRAČUNANA OSNOVNA PLAČA'!K23:P23),"")</f>
        <v>0</v>
      </c>
      <c r="F29" s="55"/>
      <c r="G29" s="55"/>
      <c r="H29" s="55"/>
      <c r="I29" s="55"/>
      <c r="J29" s="55"/>
      <c r="K29" s="176">
        <f t="shared" si="4"/>
        <v>0</v>
      </c>
      <c r="L29" s="120">
        <f t="shared" ca="1" si="5"/>
        <v>0</v>
      </c>
      <c r="M29" s="120">
        <f t="shared" ca="1" si="6"/>
        <v>0</v>
      </c>
      <c r="N29" s="120">
        <f t="shared" ca="1" si="7"/>
        <v>0</v>
      </c>
      <c r="O29" s="120">
        <f t="shared" ca="1" si="8"/>
        <v>0</v>
      </c>
      <c r="P29" s="177">
        <f t="shared" ca="1" si="9"/>
        <v>0</v>
      </c>
      <c r="Q29" s="177">
        <f ca="1">IF(LEN(B29)&gt;0,'1-6'!Q29-'1-6'!P29,"")</f>
        <v>0</v>
      </c>
      <c r="R29" s="178"/>
      <c r="AA29" s="163">
        <f>ROW()</f>
        <v>29</v>
      </c>
      <c r="AB29" s="201" t="e">
        <f t="shared" ca="1" si="10"/>
        <v>#N/A</v>
      </c>
      <c r="AC29" s="201" t="e">
        <f t="shared" ca="1" si="11"/>
        <v>#N/A</v>
      </c>
      <c r="AD29" s="202" t="e">
        <f t="shared" ca="1" si="12"/>
        <v>#N/A</v>
      </c>
      <c r="AE29" s="201" t="e">
        <f t="shared" ca="1" si="13"/>
        <v>#N/A</v>
      </c>
      <c r="AF29" s="202" t="e">
        <f t="shared" ca="1" si="14"/>
        <v>#N/A</v>
      </c>
      <c r="AG29" s="201" t="e">
        <f t="shared" ca="1" si="14"/>
        <v>#N/A</v>
      </c>
      <c r="AH29" s="201" t="e">
        <f t="shared" ca="1" si="15"/>
        <v>#N/A</v>
      </c>
      <c r="AI29" s="203" t="e">
        <f t="shared" ca="1" si="16"/>
        <v>#N/A</v>
      </c>
      <c r="AJ29" s="201" t="e">
        <f t="shared" ca="1" si="17"/>
        <v>#N/A</v>
      </c>
      <c r="AK29" s="201" t="e">
        <f t="shared" ca="1" si="18"/>
        <v>#N/A</v>
      </c>
    </row>
    <row r="30" spans="1:46" ht="27" customHeight="1" x14ac:dyDescent="0.25">
      <c r="A30" s="51">
        <f>'OSNOVNA PLAČA'!A24</f>
        <v>15</v>
      </c>
      <c r="B30" s="159" t="str">
        <f t="shared" ca="1" si="19"/>
        <v>A15</v>
      </c>
      <c r="C30" s="52">
        <f ca="1">IF(LEN(B30)&gt;0,'OSNOVNA PLAČA'!C24,"")</f>
        <v>0</v>
      </c>
      <c r="D30" s="54">
        <f ca="1">IF(LEN(B30)&gt;0,'OSNOVNA PLAČA'!D24,"")</f>
        <v>0</v>
      </c>
      <c r="E30" s="175">
        <f ca="1">IF(LEN(B30)&gt;0,SUM('OBRAČUNANA OSNOVNA PLAČA'!K24:P24),"")</f>
        <v>0</v>
      </c>
      <c r="F30" s="55"/>
      <c r="G30" s="55"/>
      <c r="H30" s="55"/>
      <c r="I30" s="55"/>
      <c r="J30" s="55"/>
      <c r="K30" s="176">
        <f t="shared" si="4"/>
        <v>0</v>
      </c>
      <c r="L30" s="120">
        <f t="shared" ca="1" si="5"/>
        <v>0</v>
      </c>
      <c r="M30" s="120">
        <f t="shared" ca="1" si="6"/>
        <v>0</v>
      </c>
      <c r="N30" s="120">
        <f t="shared" ca="1" si="7"/>
        <v>0</v>
      </c>
      <c r="O30" s="120">
        <f t="shared" ca="1" si="8"/>
        <v>0</v>
      </c>
      <c r="P30" s="177">
        <f t="shared" ca="1" si="9"/>
        <v>0</v>
      </c>
      <c r="Q30" s="177">
        <f ca="1">IF(LEN(B30)&gt;0,'1-6'!Q30-'1-6'!P30,"")</f>
        <v>0</v>
      </c>
      <c r="R30" s="178"/>
      <c r="AA30" s="163">
        <f>ROW()</f>
        <v>30</v>
      </c>
      <c r="AB30" s="201" t="e">
        <f t="shared" ca="1" si="10"/>
        <v>#N/A</v>
      </c>
      <c r="AC30" s="201" t="e">
        <f t="shared" ca="1" si="11"/>
        <v>#N/A</v>
      </c>
      <c r="AD30" s="202" t="e">
        <f t="shared" ca="1" si="12"/>
        <v>#N/A</v>
      </c>
      <c r="AE30" s="201" t="e">
        <f t="shared" ca="1" si="13"/>
        <v>#N/A</v>
      </c>
      <c r="AF30" s="202" t="e">
        <f t="shared" ca="1" si="14"/>
        <v>#N/A</v>
      </c>
      <c r="AG30" s="201" t="e">
        <f t="shared" ca="1" si="14"/>
        <v>#N/A</v>
      </c>
      <c r="AH30" s="201" t="e">
        <f t="shared" ca="1" si="15"/>
        <v>#N/A</v>
      </c>
      <c r="AI30" s="203" t="e">
        <f t="shared" ca="1" si="16"/>
        <v>#N/A</v>
      </c>
      <c r="AJ30" s="201" t="e">
        <f t="shared" ca="1" si="17"/>
        <v>#N/A</v>
      </c>
      <c r="AK30" s="201" t="e">
        <f t="shared" ca="1" si="18"/>
        <v>#N/A</v>
      </c>
    </row>
    <row r="31" spans="1:46" ht="27" customHeight="1" x14ac:dyDescent="0.25">
      <c r="A31" s="51">
        <f>'OSNOVNA PLAČA'!A25</f>
        <v>16</v>
      </c>
      <c r="B31" s="159" t="str">
        <f t="shared" ca="1" si="19"/>
        <v>A16</v>
      </c>
      <c r="C31" s="52">
        <f ca="1">IF(LEN(B31)&gt;0,'OSNOVNA PLAČA'!C25,"")</f>
        <v>0</v>
      </c>
      <c r="D31" s="54">
        <f ca="1">IF(LEN(B31)&gt;0,'OSNOVNA PLAČA'!D25,"")</f>
        <v>0</v>
      </c>
      <c r="E31" s="175">
        <f ca="1">IF(LEN(B31)&gt;0,SUM('OBRAČUNANA OSNOVNA PLAČA'!K25:P25),"")</f>
        <v>0</v>
      </c>
      <c r="F31" s="55"/>
      <c r="G31" s="55"/>
      <c r="H31" s="55"/>
      <c r="I31" s="55"/>
      <c r="J31" s="55"/>
      <c r="K31" s="176">
        <f t="shared" si="4"/>
        <v>0</v>
      </c>
      <c r="L31" s="120">
        <f t="shared" ca="1" si="5"/>
        <v>0</v>
      </c>
      <c r="M31" s="120">
        <f t="shared" ca="1" si="6"/>
        <v>0</v>
      </c>
      <c r="N31" s="120">
        <f t="shared" ca="1" si="7"/>
        <v>0</v>
      </c>
      <c r="O31" s="120">
        <f t="shared" ca="1" si="8"/>
        <v>0</v>
      </c>
      <c r="P31" s="177">
        <f t="shared" ca="1" si="9"/>
        <v>0</v>
      </c>
      <c r="Q31" s="177">
        <f ca="1">IF(LEN(B31)&gt;0,'1-6'!Q31-'1-6'!P31,"")</f>
        <v>0</v>
      </c>
      <c r="R31" s="178"/>
      <c r="AA31" s="163">
        <f>ROW()</f>
        <v>31</v>
      </c>
      <c r="AB31" s="201" t="e">
        <f t="shared" ca="1" si="10"/>
        <v>#N/A</v>
      </c>
      <c r="AC31" s="201" t="e">
        <f t="shared" ca="1" si="11"/>
        <v>#N/A</v>
      </c>
      <c r="AD31" s="202" t="e">
        <f t="shared" ca="1" si="12"/>
        <v>#N/A</v>
      </c>
      <c r="AE31" s="201" t="e">
        <f t="shared" ca="1" si="13"/>
        <v>#N/A</v>
      </c>
      <c r="AF31" s="202" t="e">
        <f t="shared" ca="1" si="14"/>
        <v>#N/A</v>
      </c>
      <c r="AG31" s="201" t="e">
        <f t="shared" ca="1" si="14"/>
        <v>#N/A</v>
      </c>
      <c r="AH31" s="201" t="e">
        <f t="shared" ca="1" si="15"/>
        <v>#N/A</v>
      </c>
      <c r="AI31" s="203" t="e">
        <f t="shared" ca="1" si="16"/>
        <v>#N/A</v>
      </c>
      <c r="AJ31" s="201" t="e">
        <f t="shared" ca="1" si="17"/>
        <v>#N/A</v>
      </c>
      <c r="AK31" s="201" t="e">
        <f t="shared" ca="1" si="18"/>
        <v>#N/A</v>
      </c>
    </row>
    <row r="32" spans="1:46" ht="27" customHeight="1" x14ac:dyDescent="0.25">
      <c r="A32" s="51">
        <f>'OSNOVNA PLAČA'!A26</f>
        <v>17</v>
      </c>
      <c r="B32" s="159" t="str">
        <f t="shared" ca="1" si="19"/>
        <v>A17</v>
      </c>
      <c r="C32" s="52">
        <f ca="1">IF(LEN(B32)&gt;0,'OSNOVNA PLAČA'!C26,"")</f>
        <v>0</v>
      </c>
      <c r="D32" s="54">
        <f ca="1">IF(LEN(B32)&gt;0,'OSNOVNA PLAČA'!D26,"")</f>
        <v>0</v>
      </c>
      <c r="E32" s="175">
        <f ca="1">IF(LEN(B32)&gt;0,SUM('OBRAČUNANA OSNOVNA PLAČA'!K26:P26),"")</f>
        <v>0</v>
      </c>
      <c r="F32" s="55"/>
      <c r="G32" s="55"/>
      <c r="H32" s="55"/>
      <c r="I32" s="55"/>
      <c r="J32" s="55"/>
      <c r="K32" s="176">
        <f t="shared" si="4"/>
        <v>0</v>
      </c>
      <c r="L32" s="120">
        <f t="shared" ca="1" si="5"/>
        <v>0</v>
      </c>
      <c r="M32" s="120">
        <f t="shared" ca="1" si="6"/>
        <v>0</v>
      </c>
      <c r="N32" s="120">
        <f t="shared" ca="1" si="7"/>
        <v>0</v>
      </c>
      <c r="O32" s="120">
        <f t="shared" ca="1" si="8"/>
        <v>0</v>
      </c>
      <c r="P32" s="177">
        <f t="shared" ca="1" si="9"/>
        <v>0</v>
      </c>
      <c r="Q32" s="177">
        <f ca="1">IF(LEN(B32)&gt;0,'1-6'!Q32-'1-6'!P32,"")</f>
        <v>0</v>
      </c>
      <c r="R32" s="178"/>
      <c r="AA32" s="163">
        <f>ROW()</f>
        <v>32</v>
      </c>
      <c r="AB32" s="201" t="e">
        <f t="shared" ca="1" si="10"/>
        <v>#N/A</v>
      </c>
      <c r="AC32" s="201" t="e">
        <f t="shared" ca="1" si="11"/>
        <v>#N/A</v>
      </c>
      <c r="AD32" s="202" t="e">
        <f t="shared" ca="1" si="12"/>
        <v>#N/A</v>
      </c>
      <c r="AE32" s="201" t="e">
        <f t="shared" ca="1" si="13"/>
        <v>#N/A</v>
      </c>
      <c r="AF32" s="202" t="e">
        <f t="shared" ca="1" si="14"/>
        <v>#N/A</v>
      </c>
      <c r="AG32" s="201" t="e">
        <f t="shared" ca="1" si="14"/>
        <v>#N/A</v>
      </c>
      <c r="AH32" s="201" t="e">
        <f t="shared" ca="1" si="15"/>
        <v>#N/A</v>
      </c>
      <c r="AI32" s="203" t="e">
        <f t="shared" ca="1" si="16"/>
        <v>#N/A</v>
      </c>
      <c r="AJ32" s="201" t="e">
        <f t="shared" ca="1" si="17"/>
        <v>#N/A</v>
      </c>
      <c r="AK32" s="201" t="e">
        <f t="shared" ca="1" si="18"/>
        <v>#N/A</v>
      </c>
    </row>
    <row r="33" spans="1:37" ht="27" customHeight="1" x14ac:dyDescent="0.25">
      <c r="A33" s="51">
        <f>'OSNOVNA PLAČA'!A27</f>
        <v>18</v>
      </c>
      <c r="B33" s="159" t="str">
        <f t="shared" ca="1" si="19"/>
        <v>A18</v>
      </c>
      <c r="C33" s="52">
        <f ca="1">IF(LEN(B33)&gt;0,'OSNOVNA PLAČA'!C27,"")</f>
        <v>0</v>
      </c>
      <c r="D33" s="54">
        <f ca="1">IF(LEN(B33)&gt;0,'OSNOVNA PLAČA'!D27,"")</f>
        <v>0</v>
      </c>
      <c r="E33" s="175">
        <f ca="1">IF(LEN(B33)&gt;0,SUM('OBRAČUNANA OSNOVNA PLAČA'!K27:P27),"")</f>
        <v>0</v>
      </c>
      <c r="F33" s="55"/>
      <c r="G33" s="55"/>
      <c r="H33" s="55"/>
      <c r="I33" s="55"/>
      <c r="J33" s="55"/>
      <c r="K33" s="176">
        <f t="shared" si="4"/>
        <v>0</v>
      </c>
      <c r="L33" s="120">
        <f t="shared" ca="1" si="5"/>
        <v>0</v>
      </c>
      <c r="M33" s="120">
        <f t="shared" ca="1" si="6"/>
        <v>0</v>
      </c>
      <c r="N33" s="120">
        <f t="shared" ca="1" si="7"/>
        <v>0</v>
      </c>
      <c r="O33" s="120">
        <f t="shared" ca="1" si="8"/>
        <v>0</v>
      </c>
      <c r="P33" s="177">
        <f t="shared" ca="1" si="9"/>
        <v>0</v>
      </c>
      <c r="Q33" s="177">
        <f ca="1">IF(LEN(B33)&gt;0,'1-6'!Q33-'1-6'!P33,"")</f>
        <v>0</v>
      </c>
      <c r="R33" s="178"/>
      <c r="AA33" s="163">
        <f>ROW()</f>
        <v>33</v>
      </c>
      <c r="AB33" s="201" t="e">
        <f t="shared" ca="1" si="10"/>
        <v>#N/A</v>
      </c>
      <c r="AC33" s="201" t="e">
        <f t="shared" ca="1" si="11"/>
        <v>#N/A</v>
      </c>
      <c r="AD33" s="202" t="e">
        <f t="shared" ca="1" si="12"/>
        <v>#N/A</v>
      </c>
      <c r="AE33" s="201" t="e">
        <f t="shared" ca="1" si="13"/>
        <v>#N/A</v>
      </c>
      <c r="AF33" s="202" t="e">
        <f t="shared" ca="1" si="14"/>
        <v>#N/A</v>
      </c>
      <c r="AG33" s="201" t="e">
        <f t="shared" ca="1" si="14"/>
        <v>#N/A</v>
      </c>
      <c r="AH33" s="201" t="e">
        <f t="shared" ca="1" si="15"/>
        <v>#N/A</v>
      </c>
      <c r="AI33" s="203" t="e">
        <f t="shared" ca="1" si="16"/>
        <v>#N/A</v>
      </c>
      <c r="AJ33" s="201" t="e">
        <f t="shared" ca="1" si="17"/>
        <v>#N/A</v>
      </c>
      <c r="AK33" s="201" t="e">
        <f t="shared" ca="1" si="18"/>
        <v>#N/A</v>
      </c>
    </row>
    <row r="34" spans="1:37" ht="27" customHeight="1" x14ac:dyDescent="0.25">
      <c r="A34" s="51">
        <f>'OSNOVNA PLAČA'!A28</f>
        <v>19</v>
      </c>
      <c r="B34" s="159" t="str">
        <f t="shared" ca="1" si="19"/>
        <v>A19</v>
      </c>
      <c r="C34" s="52">
        <f ca="1">IF(LEN(B34)&gt;0,'OSNOVNA PLAČA'!C28,"")</f>
        <v>0</v>
      </c>
      <c r="D34" s="54">
        <f ca="1">IF(LEN(B34)&gt;0,'OSNOVNA PLAČA'!D28,"")</f>
        <v>0</v>
      </c>
      <c r="E34" s="175">
        <f ca="1">IF(LEN(B34)&gt;0,SUM('OBRAČUNANA OSNOVNA PLAČA'!K28:P28),"")</f>
        <v>0</v>
      </c>
      <c r="F34" s="55"/>
      <c r="G34" s="55"/>
      <c r="H34" s="55"/>
      <c r="I34" s="55"/>
      <c r="J34" s="55"/>
      <c r="K34" s="176">
        <f t="shared" si="4"/>
        <v>0</v>
      </c>
      <c r="L34" s="120">
        <f t="shared" ca="1" si="5"/>
        <v>0</v>
      </c>
      <c r="M34" s="120">
        <f t="shared" ca="1" si="6"/>
        <v>0</v>
      </c>
      <c r="N34" s="120">
        <f t="shared" ca="1" si="7"/>
        <v>0</v>
      </c>
      <c r="O34" s="120">
        <f t="shared" ca="1" si="8"/>
        <v>0</v>
      </c>
      <c r="P34" s="177">
        <f t="shared" ca="1" si="9"/>
        <v>0</v>
      </c>
      <c r="Q34" s="177">
        <f ca="1">IF(LEN(B34)&gt;0,'1-6'!Q34-'1-6'!P34,"")</f>
        <v>0</v>
      </c>
      <c r="R34" s="178"/>
      <c r="AA34" s="163">
        <f>ROW()</f>
        <v>34</v>
      </c>
      <c r="AB34" s="201" t="e">
        <f t="shared" ca="1" si="10"/>
        <v>#N/A</v>
      </c>
      <c r="AC34" s="201" t="e">
        <f t="shared" ca="1" si="11"/>
        <v>#N/A</v>
      </c>
      <c r="AD34" s="202" t="e">
        <f t="shared" ca="1" si="12"/>
        <v>#N/A</v>
      </c>
      <c r="AE34" s="201" t="e">
        <f t="shared" ca="1" si="13"/>
        <v>#N/A</v>
      </c>
      <c r="AF34" s="202" t="e">
        <f t="shared" ca="1" si="14"/>
        <v>#N/A</v>
      </c>
      <c r="AG34" s="201" t="e">
        <f t="shared" ca="1" si="14"/>
        <v>#N/A</v>
      </c>
      <c r="AH34" s="201" t="e">
        <f t="shared" ca="1" si="15"/>
        <v>#N/A</v>
      </c>
      <c r="AI34" s="203" t="e">
        <f t="shared" ca="1" si="16"/>
        <v>#N/A</v>
      </c>
      <c r="AJ34" s="201" t="e">
        <f t="shared" ca="1" si="17"/>
        <v>#N/A</v>
      </c>
      <c r="AK34" s="201" t="e">
        <f t="shared" ca="1" si="18"/>
        <v>#N/A</v>
      </c>
    </row>
    <row r="35" spans="1:37" ht="27" customHeight="1" x14ac:dyDescent="0.25">
      <c r="A35" s="51">
        <f>'OSNOVNA PLAČA'!A29</f>
        <v>20</v>
      </c>
      <c r="B35" s="159" t="str">
        <f t="shared" ca="1" si="19"/>
        <v>A20</v>
      </c>
      <c r="C35" s="52">
        <f ca="1">IF(LEN(B35)&gt;0,'OSNOVNA PLAČA'!C29,"")</f>
        <v>0</v>
      </c>
      <c r="D35" s="54">
        <f ca="1">IF(LEN(B35)&gt;0,'OSNOVNA PLAČA'!D29,"")</f>
        <v>0</v>
      </c>
      <c r="E35" s="175">
        <f ca="1">IF(LEN(B35)&gt;0,SUM('OBRAČUNANA OSNOVNA PLAČA'!K29:P29),"")</f>
        <v>0</v>
      </c>
      <c r="F35" s="55"/>
      <c r="G35" s="55"/>
      <c r="H35" s="55"/>
      <c r="I35" s="55"/>
      <c r="J35" s="55"/>
      <c r="K35" s="176">
        <f t="shared" si="4"/>
        <v>0</v>
      </c>
      <c r="L35" s="120">
        <f t="shared" ca="1" si="5"/>
        <v>0</v>
      </c>
      <c r="M35" s="120">
        <f t="shared" ca="1" si="6"/>
        <v>0</v>
      </c>
      <c r="N35" s="120">
        <f t="shared" ca="1" si="7"/>
        <v>0</v>
      </c>
      <c r="O35" s="120">
        <f t="shared" ca="1" si="8"/>
        <v>0</v>
      </c>
      <c r="P35" s="177">
        <f t="shared" ca="1" si="9"/>
        <v>0</v>
      </c>
      <c r="Q35" s="177">
        <f ca="1">IF(LEN(B35)&gt;0,'1-6'!Q35-'1-6'!P35,"")</f>
        <v>0</v>
      </c>
      <c r="R35" s="178"/>
      <c r="AA35" s="163">
        <f>ROW()</f>
        <v>35</v>
      </c>
      <c r="AB35" s="201" t="e">
        <f t="shared" ca="1" si="10"/>
        <v>#N/A</v>
      </c>
      <c r="AC35" s="201" t="e">
        <f t="shared" ca="1" si="11"/>
        <v>#N/A</v>
      </c>
      <c r="AD35" s="202" t="e">
        <f t="shared" ca="1" si="12"/>
        <v>#N/A</v>
      </c>
      <c r="AE35" s="201" t="e">
        <f t="shared" ca="1" si="13"/>
        <v>#N/A</v>
      </c>
      <c r="AF35" s="202" t="e">
        <f t="shared" ca="1" si="14"/>
        <v>#N/A</v>
      </c>
      <c r="AG35" s="201" t="e">
        <f t="shared" ca="1" si="14"/>
        <v>#N/A</v>
      </c>
      <c r="AH35" s="201" t="e">
        <f t="shared" ca="1" si="15"/>
        <v>#N/A</v>
      </c>
      <c r="AI35" s="203" t="e">
        <f t="shared" ca="1" si="16"/>
        <v>#N/A</v>
      </c>
      <c r="AJ35" s="201" t="e">
        <f t="shared" ca="1" si="17"/>
        <v>#N/A</v>
      </c>
      <c r="AK35" s="201" t="e">
        <f t="shared" ca="1" si="18"/>
        <v>#N/A</v>
      </c>
    </row>
    <row r="36" spans="1:37" ht="27" customHeight="1" x14ac:dyDescent="0.25">
      <c r="A36" s="51">
        <f>'OSNOVNA PLAČA'!A30</f>
        <v>21</v>
      </c>
      <c r="B36" s="159" t="str">
        <f t="shared" ca="1" si="19"/>
        <v>A21</v>
      </c>
      <c r="C36" s="52">
        <f ca="1">IF(LEN(B36)&gt;0,'OSNOVNA PLAČA'!C30,"")</f>
        <v>0</v>
      </c>
      <c r="D36" s="54">
        <f ca="1">IF(LEN(B36)&gt;0,'OSNOVNA PLAČA'!D30,"")</f>
        <v>0</v>
      </c>
      <c r="E36" s="175">
        <f ca="1">IF(LEN(B36)&gt;0,SUM('OBRAČUNANA OSNOVNA PLAČA'!K30:P30),"")</f>
        <v>0</v>
      </c>
      <c r="F36" s="55"/>
      <c r="G36" s="55"/>
      <c r="H36" s="55"/>
      <c r="I36" s="55"/>
      <c r="J36" s="55"/>
      <c r="K36" s="176">
        <f t="shared" si="4"/>
        <v>0</v>
      </c>
      <c r="L36" s="120">
        <f t="shared" ca="1" si="5"/>
        <v>0</v>
      </c>
      <c r="M36" s="120">
        <f t="shared" ca="1" si="6"/>
        <v>0</v>
      </c>
      <c r="N36" s="120">
        <f t="shared" ca="1" si="7"/>
        <v>0</v>
      </c>
      <c r="O36" s="120">
        <f t="shared" ca="1" si="8"/>
        <v>0</v>
      </c>
      <c r="P36" s="177">
        <f t="shared" ca="1" si="9"/>
        <v>0</v>
      </c>
      <c r="Q36" s="177">
        <f ca="1">IF(LEN(B36)&gt;0,'1-6'!Q36-'1-6'!P36,"")</f>
        <v>0</v>
      </c>
      <c r="R36" s="178"/>
      <c r="AA36" s="163">
        <f>ROW()</f>
        <v>36</v>
      </c>
      <c r="AB36" s="201" t="e">
        <f t="shared" ca="1" si="10"/>
        <v>#N/A</v>
      </c>
      <c r="AC36" s="201" t="e">
        <f t="shared" ca="1" si="11"/>
        <v>#N/A</v>
      </c>
      <c r="AD36" s="202" t="e">
        <f t="shared" ca="1" si="12"/>
        <v>#N/A</v>
      </c>
      <c r="AE36" s="201" t="e">
        <f t="shared" ca="1" si="13"/>
        <v>#N/A</v>
      </c>
      <c r="AF36" s="202" t="e">
        <f t="shared" ca="1" si="14"/>
        <v>#N/A</v>
      </c>
      <c r="AG36" s="201" t="e">
        <f t="shared" ca="1" si="14"/>
        <v>#N/A</v>
      </c>
      <c r="AH36" s="201" t="e">
        <f t="shared" ca="1" si="15"/>
        <v>#N/A</v>
      </c>
      <c r="AI36" s="203" t="e">
        <f t="shared" ca="1" si="16"/>
        <v>#N/A</v>
      </c>
      <c r="AJ36" s="201" t="e">
        <f t="shared" ca="1" si="17"/>
        <v>#N/A</v>
      </c>
      <c r="AK36" s="201" t="e">
        <f t="shared" ca="1" si="18"/>
        <v>#N/A</v>
      </c>
    </row>
    <row r="37" spans="1:37" ht="27" customHeight="1" x14ac:dyDescent="0.25">
      <c r="A37" s="51">
        <f>'OSNOVNA PLAČA'!A31</f>
        <v>22</v>
      </c>
      <c r="B37" s="159" t="str">
        <f t="shared" ca="1" si="19"/>
        <v>A22</v>
      </c>
      <c r="C37" s="52">
        <f ca="1">IF(LEN(B37)&gt;0,'OSNOVNA PLAČA'!C31,"")</f>
        <v>0</v>
      </c>
      <c r="D37" s="54">
        <f ca="1">IF(LEN(B37)&gt;0,'OSNOVNA PLAČA'!D31,"")</f>
        <v>0</v>
      </c>
      <c r="E37" s="175">
        <f ca="1">IF(LEN(B37)&gt;0,SUM('OBRAČUNANA OSNOVNA PLAČA'!K31:P31),"")</f>
        <v>0</v>
      </c>
      <c r="F37" s="55"/>
      <c r="G37" s="55"/>
      <c r="H37" s="55"/>
      <c r="I37" s="55"/>
      <c r="J37" s="55"/>
      <c r="K37" s="176">
        <f t="shared" si="4"/>
        <v>0</v>
      </c>
      <c r="L37" s="120">
        <f t="shared" ca="1" si="5"/>
        <v>0</v>
      </c>
      <c r="M37" s="120">
        <f t="shared" ca="1" si="6"/>
        <v>0</v>
      </c>
      <c r="N37" s="120">
        <f t="shared" ca="1" si="7"/>
        <v>0</v>
      </c>
      <c r="O37" s="120">
        <f t="shared" ca="1" si="8"/>
        <v>0</v>
      </c>
      <c r="P37" s="177">
        <f t="shared" ca="1" si="9"/>
        <v>0</v>
      </c>
      <c r="Q37" s="177">
        <f ca="1">IF(LEN(B37)&gt;0,'1-6'!Q37-'1-6'!P37,"")</f>
        <v>0</v>
      </c>
      <c r="R37" s="178"/>
      <c r="AA37" s="163">
        <f>ROW()</f>
        <v>37</v>
      </c>
      <c r="AB37" s="201" t="e">
        <f t="shared" ca="1" si="10"/>
        <v>#N/A</v>
      </c>
      <c r="AC37" s="201" t="e">
        <f t="shared" ca="1" si="11"/>
        <v>#N/A</v>
      </c>
      <c r="AD37" s="202" t="e">
        <f t="shared" ca="1" si="12"/>
        <v>#N/A</v>
      </c>
      <c r="AE37" s="201" t="e">
        <f t="shared" ca="1" si="13"/>
        <v>#N/A</v>
      </c>
      <c r="AF37" s="202" t="e">
        <f t="shared" ca="1" si="14"/>
        <v>#N/A</v>
      </c>
      <c r="AG37" s="201" t="e">
        <f t="shared" ca="1" si="14"/>
        <v>#N/A</v>
      </c>
      <c r="AH37" s="201" t="e">
        <f t="shared" ca="1" si="15"/>
        <v>#N/A</v>
      </c>
      <c r="AI37" s="203" t="e">
        <f t="shared" ca="1" si="16"/>
        <v>#N/A</v>
      </c>
      <c r="AJ37" s="201" t="e">
        <f t="shared" ca="1" si="17"/>
        <v>#N/A</v>
      </c>
      <c r="AK37" s="201" t="e">
        <f t="shared" ca="1" si="18"/>
        <v>#N/A</v>
      </c>
    </row>
    <row r="38" spans="1:37" ht="27" customHeight="1" x14ac:dyDescent="0.25">
      <c r="A38" s="51">
        <f>'OSNOVNA PLAČA'!A32</f>
        <v>23</v>
      </c>
      <c r="B38" s="159" t="str">
        <f t="shared" ca="1" si="19"/>
        <v>A23</v>
      </c>
      <c r="C38" s="52">
        <f ca="1">IF(LEN(B38)&gt;0,'OSNOVNA PLAČA'!C32,"")</f>
        <v>0</v>
      </c>
      <c r="D38" s="54">
        <f ca="1">IF(LEN(B38)&gt;0,'OSNOVNA PLAČA'!D32,"")</f>
        <v>0</v>
      </c>
      <c r="E38" s="175">
        <f ca="1">IF(LEN(B38)&gt;0,SUM('OBRAČUNANA OSNOVNA PLAČA'!K32:P32),"")</f>
        <v>0</v>
      </c>
      <c r="F38" s="55"/>
      <c r="G38" s="55"/>
      <c r="H38" s="55"/>
      <c r="I38" s="55"/>
      <c r="J38" s="55"/>
      <c r="K38" s="176">
        <f t="shared" si="4"/>
        <v>0</v>
      </c>
      <c r="L38" s="120">
        <f t="shared" ca="1" si="5"/>
        <v>0</v>
      </c>
      <c r="M38" s="120">
        <f t="shared" ca="1" si="6"/>
        <v>0</v>
      </c>
      <c r="N38" s="120">
        <f t="shared" ca="1" si="7"/>
        <v>0</v>
      </c>
      <c r="O38" s="120">
        <f t="shared" ca="1" si="8"/>
        <v>0</v>
      </c>
      <c r="P38" s="177">
        <f t="shared" ca="1" si="9"/>
        <v>0</v>
      </c>
      <c r="Q38" s="177">
        <f ca="1">IF(LEN(B38)&gt;0,'1-6'!Q38-'1-6'!P38,"")</f>
        <v>0</v>
      </c>
      <c r="R38" s="178"/>
      <c r="AA38" s="163">
        <f>ROW()</f>
        <v>38</v>
      </c>
      <c r="AB38" s="201" t="e">
        <f t="shared" ca="1" si="10"/>
        <v>#N/A</v>
      </c>
      <c r="AC38" s="201" t="e">
        <f t="shared" ca="1" si="11"/>
        <v>#N/A</v>
      </c>
      <c r="AD38" s="202" t="e">
        <f t="shared" ca="1" si="12"/>
        <v>#N/A</v>
      </c>
      <c r="AE38" s="201" t="e">
        <f t="shared" ca="1" si="13"/>
        <v>#N/A</v>
      </c>
      <c r="AF38" s="202" t="e">
        <f t="shared" ca="1" si="14"/>
        <v>#N/A</v>
      </c>
      <c r="AG38" s="201" t="e">
        <f t="shared" ca="1" si="14"/>
        <v>#N/A</v>
      </c>
      <c r="AH38" s="201" t="e">
        <f t="shared" ca="1" si="15"/>
        <v>#N/A</v>
      </c>
      <c r="AI38" s="203" t="e">
        <f t="shared" ca="1" si="16"/>
        <v>#N/A</v>
      </c>
      <c r="AJ38" s="201" t="e">
        <f t="shared" ca="1" si="17"/>
        <v>#N/A</v>
      </c>
      <c r="AK38" s="201" t="e">
        <f t="shared" ca="1" si="18"/>
        <v>#N/A</v>
      </c>
    </row>
    <row r="39" spans="1:37" ht="27" customHeight="1" x14ac:dyDescent="0.25">
      <c r="A39" s="51">
        <f>'OSNOVNA PLAČA'!A33</f>
        <v>24</v>
      </c>
      <c r="B39" s="159" t="str">
        <f t="shared" ca="1" si="19"/>
        <v>A24</v>
      </c>
      <c r="C39" s="52">
        <f ca="1">IF(LEN(B39)&gt;0,'OSNOVNA PLAČA'!C33,"")</f>
        <v>0</v>
      </c>
      <c r="D39" s="54">
        <f ca="1">IF(LEN(B39)&gt;0,'OSNOVNA PLAČA'!D33,"")</f>
        <v>0</v>
      </c>
      <c r="E39" s="175">
        <f ca="1">IF(LEN(B39)&gt;0,SUM('OBRAČUNANA OSNOVNA PLAČA'!K33:P33),"")</f>
        <v>0</v>
      </c>
      <c r="F39" s="55"/>
      <c r="G39" s="55"/>
      <c r="H39" s="55"/>
      <c r="I39" s="55"/>
      <c r="J39" s="55"/>
      <c r="K39" s="176">
        <f t="shared" si="4"/>
        <v>0</v>
      </c>
      <c r="L39" s="120">
        <f t="shared" ca="1" si="5"/>
        <v>0</v>
      </c>
      <c r="M39" s="120">
        <f t="shared" ca="1" si="6"/>
        <v>0</v>
      </c>
      <c r="N39" s="120">
        <f t="shared" ca="1" si="7"/>
        <v>0</v>
      </c>
      <c r="O39" s="120">
        <f t="shared" ca="1" si="8"/>
        <v>0</v>
      </c>
      <c r="P39" s="177">
        <f t="shared" ca="1" si="9"/>
        <v>0</v>
      </c>
      <c r="Q39" s="177">
        <f ca="1">IF(LEN(B39)&gt;0,'1-6'!Q39-'1-6'!P39,"")</f>
        <v>0</v>
      </c>
      <c r="R39" s="178"/>
      <c r="AA39" s="163">
        <f>ROW()</f>
        <v>39</v>
      </c>
      <c r="AB39" s="201" t="e">
        <f t="shared" ca="1" si="10"/>
        <v>#N/A</v>
      </c>
      <c r="AC39" s="201" t="e">
        <f t="shared" ca="1" si="11"/>
        <v>#N/A</v>
      </c>
      <c r="AD39" s="202" t="e">
        <f t="shared" ca="1" si="12"/>
        <v>#N/A</v>
      </c>
      <c r="AE39" s="201" t="e">
        <f t="shared" ca="1" si="13"/>
        <v>#N/A</v>
      </c>
      <c r="AF39" s="202" t="e">
        <f t="shared" ca="1" si="14"/>
        <v>#N/A</v>
      </c>
      <c r="AG39" s="201" t="e">
        <f t="shared" ca="1" si="14"/>
        <v>#N/A</v>
      </c>
      <c r="AH39" s="201" t="e">
        <f t="shared" ca="1" si="15"/>
        <v>#N/A</v>
      </c>
      <c r="AI39" s="203" t="e">
        <f t="shared" ca="1" si="16"/>
        <v>#N/A</v>
      </c>
      <c r="AJ39" s="201" t="e">
        <f t="shared" ca="1" si="17"/>
        <v>#N/A</v>
      </c>
      <c r="AK39" s="201" t="e">
        <f t="shared" ca="1" si="18"/>
        <v>#N/A</v>
      </c>
    </row>
    <row r="40" spans="1:37" ht="27" customHeight="1" x14ac:dyDescent="0.25">
      <c r="A40" s="51">
        <f>'OSNOVNA PLAČA'!A34</f>
        <v>25</v>
      </c>
      <c r="B40" s="159" t="str">
        <f t="shared" ca="1" si="19"/>
        <v>A25</v>
      </c>
      <c r="C40" s="52">
        <f ca="1">IF(LEN(B40)&gt;0,'OSNOVNA PLAČA'!C34,"")</f>
        <v>0</v>
      </c>
      <c r="D40" s="54">
        <f ca="1">IF(LEN(B40)&gt;0,'OSNOVNA PLAČA'!D34,"")</f>
        <v>0</v>
      </c>
      <c r="E40" s="175">
        <f ca="1">IF(LEN(B40)&gt;0,SUM('OBRAČUNANA OSNOVNA PLAČA'!K34:P34),"")</f>
        <v>0</v>
      </c>
      <c r="F40" s="55"/>
      <c r="G40" s="55"/>
      <c r="H40" s="55"/>
      <c r="I40" s="55"/>
      <c r="J40" s="55"/>
      <c r="K40" s="176">
        <f t="shared" si="4"/>
        <v>0</v>
      </c>
      <c r="L40" s="120">
        <f t="shared" ca="1" si="5"/>
        <v>0</v>
      </c>
      <c r="M40" s="120">
        <f t="shared" ca="1" si="6"/>
        <v>0</v>
      </c>
      <c r="N40" s="120">
        <f t="shared" ca="1" si="7"/>
        <v>0</v>
      </c>
      <c r="O40" s="120">
        <f t="shared" ca="1" si="8"/>
        <v>0</v>
      </c>
      <c r="P40" s="177">
        <f t="shared" ca="1" si="9"/>
        <v>0</v>
      </c>
      <c r="Q40" s="177">
        <f ca="1">IF(LEN(B40)&gt;0,'1-6'!Q40-'1-6'!P40,"")</f>
        <v>0</v>
      </c>
      <c r="R40" s="178"/>
      <c r="AA40" s="163">
        <f>ROW()</f>
        <v>40</v>
      </c>
      <c r="AB40" s="201" t="e">
        <f t="shared" ca="1" si="10"/>
        <v>#N/A</v>
      </c>
      <c r="AC40" s="201" t="e">
        <f t="shared" ca="1" si="11"/>
        <v>#N/A</v>
      </c>
      <c r="AD40" s="202" t="e">
        <f t="shared" ca="1" si="12"/>
        <v>#N/A</v>
      </c>
      <c r="AE40" s="201" t="e">
        <f t="shared" ca="1" si="13"/>
        <v>#N/A</v>
      </c>
      <c r="AF40" s="202" t="e">
        <f t="shared" ca="1" si="14"/>
        <v>#N/A</v>
      </c>
      <c r="AG40" s="201" t="e">
        <f t="shared" ca="1" si="14"/>
        <v>#N/A</v>
      </c>
      <c r="AH40" s="201" t="e">
        <f t="shared" ca="1" si="15"/>
        <v>#N/A</v>
      </c>
      <c r="AI40" s="203" t="e">
        <f t="shared" ca="1" si="16"/>
        <v>#N/A</v>
      </c>
      <c r="AJ40" s="201" t="e">
        <f t="shared" ca="1" si="17"/>
        <v>#N/A</v>
      </c>
      <c r="AK40" s="201" t="e">
        <f t="shared" ca="1" si="18"/>
        <v>#N/A</v>
      </c>
    </row>
    <row r="41" spans="1:37" ht="27" customHeight="1" x14ac:dyDescent="0.25">
      <c r="A41" s="51">
        <f>'OSNOVNA PLAČA'!A35</f>
        <v>26</v>
      </c>
      <c r="B41" s="159" t="str">
        <f t="shared" ca="1" si="19"/>
        <v>A26</v>
      </c>
      <c r="C41" s="52">
        <f ca="1">IF(LEN(B41)&gt;0,'OSNOVNA PLAČA'!C35,"")</f>
        <v>0</v>
      </c>
      <c r="D41" s="54">
        <f ca="1">IF(LEN(B41)&gt;0,'OSNOVNA PLAČA'!D35,"")</f>
        <v>0</v>
      </c>
      <c r="E41" s="175">
        <f ca="1">IF(LEN(B41)&gt;0,SUM('OBRAČUNANA OSNOVNA PLAČA'!K35:P35),"")</f>
        <v>0</v>
      </c>
      <c r="F41" s="55"/>
      <c r="G41" s="55"/>
      <c r="H41" s="55"/>
      <c r="I41" s="55"/>
      <c r="J41" s="55"/>
      <c r="K41" s="176">
        <f t="shared" si="4"/>
        <v>0</v>
      </c>
      <c r="L41" s="120">
        <f t="shared" ca="1" si="5"/>
        <v>0</v>
      </c>
      <c r="M41" s="120">
        <f t="shared" ca="1" si="6"/>
        <v>0</v>
      </c>
      <c r="N41" s="120">
        <f t="shared" ca="1" si="7"/>
        <v>0</v>
      </c>
      <c r="O41" s="120">
        <f t="shared" ca="1" si="8"/>
        <v>0</v>
      </c>
      <c r="P41" s="177">
        <f t="shared" ca="1" si="9"/>
        <v>0</v>
      </c>
      <c r="Q41" s="177">
        <f ca="1">IF(LEN(B41)&gt;0,'1-6'!Q41-'1-6'!P41,"")</f>
        <v>0</v>
      </c>
      <c r="R41" s="178"/>
      <c r="AA41" s="163">
        <f>ROW()</f>
        <v>41</v>
      </c>
      <c r="AB41" s="201" t="e">
        <f t="shared" ca="1" si="10"/>
        <v>#N/A</v>
      </c>
      <c r="AC41" s="201" t="e">
        <f t="shared" ca="1" si="11"/>
        <v>#N/A</v>
      </c>
      <c r="AD41" s="202" t="e">
        <f t="shared" ca="1" si="12"/>
        <v>#N/A</v>
      </c>
      <c r="AE41" s="201" t="e">
        <f t="shared" ca="1" si="13"/>
        <v>#N/A</v>
      </c>
      <c r="AF41" s="202" t="e">
        <f t="shared" ca="1" si="14"/>
        <v>#N/A</v>
      </c>
      <c r="AG41" s="201" t="e">
        <f t="shared" ca="1" si="14"/>
        <v>#N/A</v>
      </c>
      <c r="AH41" s="201" t="e">
        <f t="shared" ca="1" si="15"/>
        <v>#N/A</v>
      </c>
      <c r="AI41" s="203" t="e">
        <f t="shared" ca="1" si="16"/>
        <v>#N/A</v>
      </c>
      <c r="AJ41" s="201" t="e">
        <f t="shared" ca="1" si="17"/>
        <v>#N/A</v>
      </c>
      <c r="AK41" s="201" t="e">
        <f t="shared" ca="1" si="18"/>
        <v>#N/A</v>
      </c>
    </row>
    <row r="42" spans="1:37" ht="27" customHeight="1" x14ac:dyDescent="0.25">
      <c r="A42" s="51">
        <f>'OSNOVNA PLAČA'!A36</f>
        <v>27</v>
      </c>
      <c r="B42" s="159" t="str">
        <f t="shared" ca="1" si="19"/>
        <v>A27</v>
      </c>
      <c r="C42" s="52">
        <f ca="1">IF(LEN(B42)&gt;0,'OSNOVNA PLAČA'!C36,"")</f>
        <v>0</v>
      </c>
      <c r="D42" s="54">
        <f ca="1">IF(LEN(B42)&gt;0,'OSNOVNA PLAČA'!D36,"")</f>
        <v>0</v>
      </c>
      <c r="E42" s="175">
        <f ca="1">IF(LEN(B42)&gt;0,SUM('OBRAČUNANA OSNOVNA PLAČA'!K36:P36),"")</f>
        <v>0</v>
      </c>
      <c r="F42" s="55"/>
      <c r="G42" s="55"/>
      <c r="H42" s="55"/>
      <c r="I42" s="55"/>
      <c r="J42" s="55"/>
      <c r="K42" s="176">
        <f t="shared" si="4"/>
        <v>0</v>
      </c>
      <c r="L42" s="120">
        <f t="shared" ca="1" si="5"/>
        <v>0</v>
      </c>
      <c r="M42" s="120">
        <f t="shared" ca="1" si="6"/>
        <v>0</v>
      </c>
      <c r="N42" s="120">
        <f t="shared" ca="1" si="7"/>
        <v>0</v>
      </c>
      <c r="O42" s="120">
        <f t="shared" ca="1" si="8"/>
        <v>0</v>
      </c>
      <c r="P42" s="177">
        <f t="shared" ca="1" si="9"/>
        <v>0</v>
      </c>
      <c r="Q42" s="177">
        <f ca="1">IF(LEN(B42)&gt;0,'1-6'!Q42-'1-6'!P42,"")</f>
        <v>0</v>
      </c>
      <c r="R42" s="178"/>
      <c r="AA42" s="163">
        <f>ROW()</f>
        <v>42</v>
      </c>
      <c r="AB42" s="201" t="e">
        <f t="shared" ca="1" si="10"/>
        <v>#N/A</v>
      </c>
      <c r="AC42" s="201" t="e">
        <f t="shared" ca="1" si="11"/>
        <v>#N/A</v>
      </c>
      <c r="AD42" s="202" t="e">
        <f t="shared" ca="1" si="12"/>
        <v>#N/A</v>
      </c>
      <c r="AE42" s="201" t="e">
        <f t="shared" ca="1" si="13"/>
        <v>#N/A</v>
      </c>
      <c r="AF42" s="202" t="e">
        <f t="shared" ca="1" si="14"/>
        <v>#N/A</v>
      </c>
      <c r="AG42" s="201" t="e">
        <f t="shared" ca="1" si="14"/>
        <v>#N/A</v>
      </c>
      <c r="AH42" s="201" t="e">
        <f t="shared" ca="1" si="15"/>
        <v>#N/A</v>
      </c>
      <c r="AI42" s="203" t="e">
        <f t="shared" ca="1" si="16"/>
        <v>#N/A</v>
      </c>
      <c r="AJ42" s="201" t="e">
        <f t="shared" ca="1" si="17"/>
        <v>#N/A</v>
      </c>
      <c r="AK42" s="201" t="e">
        <f t="shared" ca="1" si="18"/>
        <v>#N/A</v>
      </c>
    </row>
    <row r="43" spans="1:37" ht="27" customHeight="1" x14ac:dyDescent="0.25">
      <c r="A43" s="51">
        <f>'OSNOVNA PLAČA'!A37</f>
        <v>28</v>
      </c>
      <c r="B43" s="159" t="str">
        <f t="shared" ca="1" si="19"/>
        <v>A28</v>
      </c>
      <c r="C43" s="52">
        <f ca="1">IF(LEN(B43)&gt;0,'OSNOVNA PLAČA'!C37,"")</f>
        <v>0</v>
      </c>
      <c r="D43" s="54">
        <f ca="1">IF(LEN(B43)&gt;0,'OSNOVNA PLAČA'!D37,"")</f>
        <v>0</v>
      </c>
      <c r="E43" s="175">
        <f ca="1">IF(LEN(B43)&gt;0,SUM('OBRAČUNANA OSNOVNA PLAČA'!K37:P37),"")</f>
        <v>0</v>
      </c>
      <c r="F43" s="55"/>
      <c r="G43" s="55"/>
      <c r="H43" s="55"/>
      <c r="I43" s="55"/>
      <c r="J43" s="55"/>
      <c r="K43" s="176">
        <f t="shared" si="4"/>
        <v>0</v>
      </c>
      <c r="L43" s="120">
        <f t="shared" ca="1" si="5"/>
        <v>0</v>
      </c>
      <c r="M43" s="120">
        <f t="shared" ca="1" si="6"/>
        <v>0</v>
      </c>
      <c r="N43" s="120">
        <f t="shared" ca="1" si="7"/>
        <v>0</v>
      </c>
      <c r="O43" s="120">
        <f t="shared" ca="1" si="8"/>
        <v>0</v>
      </c>
      <c r="P43" s="177">
        <f t="shared" ca="1" si="9"/>
        <v>0</v>
      </c>
      <c r="Q43" s="177">
        <f ca="1">IF(LEN(B43)&gt;0,'1-6'!Q43-'1-6'!P43,"")</f>
        <v>0</v>
      </c>
      <c r="R43" s="178"/>
      <c r="AA43" s="163">
        <f>ROW()</f>
        <v>43</v>
      </c>
      <c r="AB43" s="201" t="e">
        <f t="shared" ca="1" si="10"/>
        <v>#N/A</v>
      </c>
      <c r="AC43" s="201" t="e">
        <f t="shared" ca="1" si="11"/>
        <v>#N/A</v>
      </c>
      <c r="AD43" s="202" t="e">
        <f t="shared" ca="1" si="12"/>
        <v>#N/A</v>
      </c>
      <c r="AE43" s="201" t="e">
        <f t="shared" ca="1" si="13"/>
        <v>#N/A</v>
      </c>
      <c r="AF43" s="202" t="e">
        <f t="shared" ca="1" si="14"/>
        <v>#N/A</v>
      </c>
      <c r="AG43" s="201" t="e">
        <f t="shared" ca="1" si="14"/>
        <v>#N/A</v>
      </c>
      <c r="AH43" s="201" t="e">
        <f t="shared" ca="1" si="15"/>
        <v>#N/A</v>
      </c>
      <c r="AI43" s="203" t="e">
        <f t="shared" ca="1" si="16"/>
        <v>#N/A</v>
      </c>
      <c r="AJ43" s="201" t="e">
        <f t="shared" ca="1" si="17"/>
        <v>#N/A</v>
      </c>
      <c r="AK43" s="201" t="e">
        <f t="shared" ca="1" si="18"/>
        <v>#N/A</v>
      </c>
    </row>
    <row r="44" spans="1:37" ht="27" customHeight="1" x14ac:dyDescent="0.25">
      <c r="A44" s="51">
        <f>'OSNOVNA PLAČA'!A38</f>
        <v>29</v>
      </c>
      <c r="B44" s="159" t="str">
        <f t="shared" ca="1" si="19"/>
        <v>A29</v>
      </c>
      <c r="C44" s="52">
        <f ca="1">IF(LEN(B44)&gt;0,'OSNOVNA PLAČA'!C38,"")</f>
        <v>0</v>
      </c>
      <c r="D44" s="54">
        <f ca="1">IF(LEN(B44)&gt;0,'OSNOVNA PLAČA'!D38,"")</f>
        <v>0</v>
      </c>
      <c r="E44" s="175">
        <f ca="1">IF(LEN(B44)&gt;0,SUM('OBRAČUNANA OSNOVNA PLAČA'!K38:P38),"")</f>
        <v>0</v>
      </c>
      <c r="F44" s="55"/>
      <c r="G44" s="55"/>
      <c r="H44" s="55"/>
      <c r="I44" s="55"/>
      <c r="J44" s="55"/>
      <c r="K44" s="176">
        <f t="shared" si="4"/>
        <v>0</v>
      </c>
      <c r="L44" s="120">
        <f t="shared" ca="1" si="5"/>
        <v>0</v>
      </c>
      <c r="M44" s="120">
        <f t="shared" ca="1" si="6"/>
        <v>0</v>
      </c>
      <c r="N44" s="120">
        <f t="shared" ca="1" si="7"/>
        <v>0</v>
      </c>
      <c r="O44" s="120">
        <f t="shared" ca="1" si="8"/>
        <v>0</v>
      </c>
      <c r="P44" s="177">
        <f t="shared" ca="1" si="9"/>
        <v>0</v>
      </c>
      <c r="Q44" s="177">
        <f ca="1">IF(LEN(B44)&gt;0,'1-6'!Q44-'1-6'!P44,"")</f>
        <v>0</v>
      </c>
      <c r="R44" s="178"/>
      <c r="AA44" s="163">
        <f>ROW()</f>
        <v>44</v>
      </c>
      <c r="AB44" s="201" t="e">
        <f t="shared" ca="1" si="10"/>
        <v>#N/A</v>
      </c>
      <c r="AC44" s="201" t="e">
        <f t="shared" ca="1" si="11"/>
        <v>#N/A</v>
      </c>
      <c r="AD44" s="202" t="e">
        <f t="shared" ca="1" si="12"/>
        <v>#N/A</v>
      </c>
      <c r="AE44" s="201" t="e">
        <f t="shared" ca="1" si="13"/>
        <v>#N/A</v>
      </c>
      <c r="AF44" s="202" t="e">
        <f t="shared" ca="1" si="14"/>
        <v>#N/A</v>
      </c>
      <c r="AG44" s="201" t="e">
        <f t="shared" ca="1" si="14"/>
        <v>#N/A</v>
      </c>
      <c r="AH44" s="201" t="e">
        <f t="shared" ca="1" si="15"/>
        <v>#N/A</v>
      </c>
      <c r="AI44" s="203" t="e">
        <f t="shared" ca="1" si="16"/>
        <v>#N/A</v>
      </c>
      <c r="AJ44" s="201" t="e">
        <f t="shared" ca="1" si="17"/>
        <v>#N/A</v>
      </c>
      <c r="AK44" s="201" t="e">
        <f t="shared" ca="1" si="18"/>
        <v>#N/A</v>
      </c>
    </row>
    <row r="45" spans="1:37" ht="27" customHeight="1" x14ac:dyDescent="0.25">
      <c r="A45" s="51">
        <f>'OSNOVNA PLAČA'!A39</f>
        <v>30</v>
      </c>
      <c r="B45" s="159" t="str">
        <f t="shared" ca="1" si="19"/>
        <v>A30</v>
      </c>
      <c r="C45" s="52">
        <f ca="1">IF(LEN(B45)&gt;0,'OSNOVNA PLAČA'!C39,"")</f>
        <v>0</v>
      </c>
      <c r="D45" s="54">
        <f ca="1">IF(LEN(B45)&gt;0,'OSNOVNA PLAČA'!D39,"")</f>
        <v>0</v>
      </c>
      <c r="E45" s="175">
        <f ca="1">IF(LEN(B45)&gt;0,SUM('OBRAČUNANA OSNOVNA PLAČA'!K39:P39),"")</f>
        <v>0</v>
      </c>
      <c r="F45" s="55"/>
      <c r="G45" s="55"/>
      <c r="H45" s="55"/>
      <c r="I45" s="55"/>
      <c r="J45" s="55"/>
      <c r="K45" s="176">
        <f t="shared" si="4"/>
        <v>0</v>
      </c>
      <c r="L45" s="120">
        <f t="shared" ca="1" si="5"/>
        <v>0</v>
      </c>
      <c r="M45" s="120">
        <f t="shared" ca="1" si="6"/>
        <v>0</v>
      </c>
      <c r="N45" s="120">
        <f t="shared" ca="1" si="7"/>
        <v>0</v>
      </c>
      <c r="O45" s="120">
        <f t="shared" ca="1" si="8"/>
        <v>0</v>
      </c>
      <c r="P45" s="177">
        <f t="shared" ca="1" si="9"/>
        <v>0</v>
      </c>
      <c r="Q45" s="177">
        <f ca="1">IF(LEN(B45)&gt;0,'1-6'!Q45-'1-6'!P45,"")</f>
        <v>0</v>
      </c>
      <c r="R45" s="178"/>
      <c r="AA45" s="163">
        <f>ROW()</f>
        <v>45</v>
      </c>
      <c r="AB45" s="201" t="e">
        <f t="shared" ca="1" si="10"/>
        <v>#N/A</v>
      </c>
      <c r="AC45" s="201" t="e">
        <f t="shared" ca="1" si="11"/>
        <v>#N/A</v>
      </c>
      <c r="AD45" s="202" t="e">
        <f t="shared" ca="1" si="12"/>
        <v>#N/A</v>
      </c>
      <c r="AE45" s="201" t="e">
        <f t="shared" ca="1" si="13"/>
        <v>#N/A</v>
      </c>
      <c r="AF45" s="202" t="e">
        <f t="shared" ca="1" si="14"/>
        <v>#N/A</v>
      </c>
      <c r="AG45" s="201" t="e">
        <f t="shared" ca="1" si="14"/>
        <v>#N/A</v>
      </c>
      <c r="AH45" s="201" t="e">
        <f t="shared" ca="1" si="15"/>
        <v>#N/A</v>
      </c>
      <c r="AI45" s="203" t="e">
        <f t="shared" ca="1" si="16"/>
        <v>#N/A</v>
      </c>
      <c r="AJ45" s="201" t="e">
        <f t="shared" ca="1" si="17"/>
        <v>#N/A</v>
      </c>
      <c r="AK45" s="201" t="e">
        <f t="shared" ca="1" si="18"/>
        <v>#N/A</v>
      </c>
    </row>
    <row r="46" spans="1:37" ht="27" customHeight="1" x14ac:dyDescent="0.25">
      <c r="A46" s="51">
        <f>'OSNOVNA PLAČA'!A40</f>
        <v>31</v>
      </c>
      <c r="B46" s="159" t="str">
        <f t="shared" ca="1" si="19"/>
        <v>A31</v>
      </c>
      <c r="C46" s="52">
        <f ca="1">IF(LEN(B46)&gt;0,'OSNOVNA PLAČA'!C40,"")</f>
        <v>0</v>
      </c>
      <c r="D46" s="54">
        <f ca="1">IF(LEN(B46)&gt;0,'OSNOVNA PLAČA'!D40,"")</f>
        <v>0</v>
      </c>
      <c r="E46" s="175">
        <f ca="1">IF(LEN(B46)&gt;0,SUM('OBRAČUNANA OSNOVNA PLAČA'!K40:P40),"")</f>
        <v>0</v>
      </c>
      <c r="F46" s="55"/>
      <c r="G46" s="55"/>
      <c r="H46" s="55"/>
      <c r="I46" s="55"/>
      <c r="J46" s="55"/>
      <c r="K46" s="176">
        <f t="shared" si="4"/>
        <v>0</v>
      </c>
      <c r="L46" s="120">
        <f t="shared" ca="1" si="5"/>
        <v>0</v>
      </c>
      <c r="M46" s="120">
        <f t="shared" ca="1" si="6"/>
        <v>0</v>
      </c>
      <c r="N46" s="120">
        <f t="shared" ca="1" si="7"/>
        <v>0</v>
      </c>
      <c r="O46" s="120">
        <f t="shared" ca="1" si="8"/>
        <v>0</v>
      </c>
      <c r="P46" s="177">
        <f t="shared" ca="1" si="9"/>
        <v>0</v>
      </c>
      <c r="Q46" s="177">
        <f ca="1">IF(LEN(B46)&gt;0,'1-6'!Q46-'1-6'!P46,"")</f>
        <v>0</v>
      </c>
      <c r="R46" s="178"/>
      <c r="AA46" s="163">
        <f>ROW()</f>
        <v>46</v>
      </c>
      <c r="AB46" s="201" t="e">
        <f t="shared" ca="1" si="10"/>
        <v>#N/A</v>
      </c>
      <c r="AC46" s="201" t="e">
        <f t="shared" ca="1" si="11"/>
        <v>#N/A</v>
      </c>
      <c r="AD46" s="202" t="e">
        <f t="shared" ca="1" si="12"/>
        <v>#N/A</v>
      </c>
      <c r="AE46" s="201" t="e">
        <f t="shared" ca="1" si="13"/>
        <v>#N/A</v>
      </c>
      <c r="AF46" s="202" t="e">
        <f t="shared" ca="1" si="14"/>
        <v>#N/A</v>
      </c>
      <c r="AG46" s="201" t="e">
        <f t="shared" ca="1" si="14"/>
        <v>#N/A</v>
      </c>
      <c r="AH46" s="201" t="e">
        <f t="shared" ca="1" si="15"/>
        <v>#N/A</v>
      </c>
      <c r="AI46" s="203" t="e">
        <f t="shared" ca="1" si="16"/>
        <v>#N/A</v>
      </c>
      <c r="AJ46" s="201" t="e">
        <f t="shared" ca="1" si="17"/>
        <v>#N/A</v>
      </c>
      <c r="AK46" s="201" t="e">
        <f t="shared" ca="1" si="18"/>
        <v>#N/A</v>
      </c>
    </row>
    <row r="47" spans="1:37" ht="27" customHeight="1" x14ac:dyDescent="0.25">
      <c r="A47" s="51">
        <f>'OSNOVNA PLAČA'!A41</f>
        <v>32</v>
      </c>
      <c r="B47" s="159" t="str">
        <f t="shared" ca="1" si="19"/>
        <v>A32</v>
      </c>
      <c r="C47" s="52">
        <f ca="1">IF(LEN(B47)&gt;0,'OSNOVNA PLAČA'!C41,"")</f>
        <v>0</v>
      </c>
      <c r="D47" s="54">
        <f ca="1">IF(LEN(B47)&gt;0,'OSNOVNA PLAČA'!D41,"")</f>
        <v>0</v>
      </c>
      <c r="E47" s="175">
        <f ca="1">IF(LEN(B47)&gt;0,SUM('OBRAČUNANA OSNOVNA PLAČA'!K41:P41),"")</f>
        <v>0</v>
      </c>
      <c r="F47" s="55"/>
      <c r="G47" s="55"/>
      <c r="H47" s="55"/>
      <c r="I47" s="55"/>
      <c r="J47" s="55"/>
      <c r="K47" s="176">
        <f t="shared" si="4"/>
        <v>0</v>
      </c>
      <c r="L47" s="120">
        <f t="shared" ca="1" si="5"/>
        <v>0</v>
      </c>
      <c r="M47" s="120">
        <f t="shared" ca="1" si="6"/>
        <v>0</v>
      </c>
      <c r="N47" s="120">
        <f t="shared" ca="1" si="7"/>
        <v>0</v>
      </c>
      <c r="O47" s="120">
        <f t="shared" ca="1" si="8"/>
        <v>0</v>
      </c>
      <c r="P47" s="177">
        <f t="shared" ca="1" si="9"/>
        <v>0</v>
      </c>
      <c r="Q47" s="177">
        <f ca="1">IF(LEN(B47)&gt;0,'1-6'!Q47-'1-6'!P47,"")</f>
        <v>0</v>
      </c>
      <c r="R47" s="178"/>
      <c r="AA47" s="163">
        <f>ROW()</f>
        <v>47</v>
      </c>
      <c r="AB47" s="201" t="e">
        <f t="shared" ca="1" si="10"/>
        <v>#N/A</v>
      </c>
      <c r="AC47" s="201" t="e">
        <f t="shared" ca="1" si="11"/>
        <v>#N/A</v>
      </c>
      <c r="AD47" s="202" t="e">
        <f t="shared" ca="1" si="12"/>
        <v>#N/A</v>
      </c>
      <c r="AE47" s="201" t="e">
        <f t="shared" ca="1" si="13"/>
        <v>#N/A</v>
      </c>
      <c r="AF47" s="202" t="e">
        <f t="shared" ca="1" si="14"/>
        <v>#N/A</v>
      </c>
      <c r="AG47" s="201" t="e">
        <f t="shared" ca="1" si="14"/>
        <v>#N/A</v>
      </c>
      <c r="AH47" s="201" t="e">
        <f t="shared" ca="1" si="15"/>
        <v>#N/A</v>
      </c>
      <c r="AI47" s="203" t="e">
        <f t="shared" ca="1" si="16"/>
        <v>#N/A</v>
      </c>
      <c r="AJ47" s="201" t="e">
        <f t="shared" ca="1" si="17"/>
        <v>#N/A</v>
      </c>
      <c r="AK47" s="201" t="e">
        <f t="shared" ca="1" si="18"/>
        <v>#N/A</v>
      </c>
    </row>
    <row r="48" spans="1:37" ht="27" customHeight="1" x14ac:dyDescent="0.25">
      <c r="A48" s="51">
        <f>'OSNOVNA PLAČA'!A42</f>
        <v>33</v>
      </c>
      <c r="B48" s="159" t="str">
        <f t="shared" ca="1" si="19"/>
        <v>A33</v>
      </c>
      <c r="C48" s="52">
        <f ca="1">IF(LEN(B48)&gt;0,'OSNOVNA PLAČA'!C42,"")</f>
        <v>0</v>
      </c>
      <c r="D48" s="54">
        <f ca="1">IF(LEN(B48)&gt;0,'OSNOVNA PLAČA'!D42,"")</f>
        <v>0</v>
      </c>
      <c r="E48" s="175">
        <f ca="1">IF(LEN(B48)&gt;0,SUM('OBRAČUNANA OSNOVNA PLAČA'!K42:P42),"")</f>
        <v>0</v>
      </c>
      <c r="F48" s="55"/>
      <c r="G48" s="55"/>
      <c r="H48" s="55"/>
      <c r="I48" s="55"/>
      <c r="J48" s="55"/>
      <c r="K48" s="176">
        <f t="shared" si="4"/>
        <v>0</v>
      </c>
      <c r="L48" s="120">
        <f t="shared" ca="1" si="5"/>
        <v>0</v>
      </c>
      <c r="M48" s="120">
        <f t="shared" ca="1" si="6"/>
        <v>0</v>
      </c>
      <c r="N48" s="120">
        <f t="shared" ca="1" si="7"/>
        <v>0</v>
      </c>
      <c r="O48" s="120">
        <f t="shared" ca="1" si="8"/>
        <v>0</v>
      </c>
      <c r="P48" s="177">
        <f t="shared" ca="1" si="9"/>
        <v>0</v>
      </c>
      <c r="Q48" s="177">
        <f ca="1">IF(LEN(B48)&gt;0,'1-6'!Q48-'1-6'!P48,"")</f>
        <v>0</v>
      </c>
      <c r="R48" s="178"/>
      <c r="AA48" s="163">
        <f>ROW()</f>
        <v>48</v>
      </c>
      <c r="AB48" s="201" t="e">
        <f t="shared" ca="1" si="10"/>
        <v>#N/A</v>
      </c>
      <c r="AC48" s="201" t="e">
        <f t="shared" ca="1" si="11"/>
        <v>#N/A</v>
      </c>
      <c r="AD48" s="202" t="e">
        <f t="shared" ca="1" si="12"/>
        <v>#N/A</v>
      </c>
      <c r="AE48" s="201" t="e">
        <f t="shared" ca="1" si="13"/>
        <v>#N/A</v>
      </c>
      <c r="AF48" s="202" t="e">
        <f t="shared" ca="1" si="14"/>
        <v>#N/A</v>
      </c>
      <c r="AG48" s="201" t="e">
        <f t="shared" ca="1" si="14"/>
        <v>#N/A</v>
      </c>
      <c r="AH48" s="201" t="e">
        <f t="shared" ca="1" si="15"/>
        <v>#N/A</v>
      </c>
      <c r="AI48" s="203" t="e">
        <f t="shared" ca="1" si="16"/>
        <v>#N/A</v>
      </c>
      <c r="AJ48" s="201" t="e">
        <f t="shared" ca="1" si="17"/>
        <v>#N/A</v>
      </c>
      <c r="AK48" s="201" t="e">
        <f t="shared" ca="1" si="18"/>
        <v>#N/A</v>
      </c>
    </row>
    <row r="49" spans="1:37" ht="27" customHeight="1" x14ac:dyDescent="0.25">
      <c r="A49" s="51">
        <f>'OSNOVNA PLAČA'!A43</f>
        <v>34</v>
      </c>
      <c r="B49" s="159" t="str">
        <f t="shared" ca="1" si="19"/>
        <v>A34</v>
      </c>
      <c r="C49" s="52">
        <f ca="1">IF(LEN(B49)&gt;0,'OSNOVNA PLAČA'!C43,"")</f>
        <v>0</v>
      </c>
      <c r="D49" s="54">
        <f ca="1">IF(LEN(B49)&gt;0,'OSNOVNA PLAČA'!D43,"")</f>
        <v>0</v>
      </c>
      <c r="E49" s="175">
        <f ca="1">IF(LEN(B49)&gt;0,SUM('OBRAČUNANA OSNOVNA PLAČA'!K43:P43),"")</f>
        <v>0</v>
      </c>
      <c r="F49" s="55"/>
      <c r="G49" s="55"/>
      <c r="H49" s="55"/>
      <c r="I49" s="55"/>
      <c r="J49" s="55"/>
      <c r="K49" s="176">
        <f t="shared" si="4"/>
        <v>0</v>
      </c>
      <c r="L49" s="120">
        <f t="shared" ca="1" si="5"/>
        <v>0</v>
      </c>
      <c r="M49" s="120">
        <f t="shared" ca="1" si="6"/>
        <v>0</v>
      </c>
      <c r="N49" s="120">
        <f t="shared" ca="1" si="7"/>
        <v>0</v>
      </c>
      <c r="O49" s="120">
        <f t="shared" ca="1" si="8"/>
        <v>0</v>
      </c>
      <c r="P49" s="177">
        <f t="shared" ca="1" si="9"/>
        <v>0</v>
      </c>
      <c r="Q49" s="177">
        <f ca="1">IF(LEN(B49)&gt;0,'1-6'!Q49-'1-6'!P49,"")</f>
        <v>0</v>
      </c>
      <c r="R49" s="178"/>
      <c r="AA49" s="163">
        <f>ROW()</f>
        <v>49</v>
      </c>
      <c r="AB49" s="201" t="e">
        <f t="shared" ca="1" si="10"/>
        <v>#N/A</v>
      </c>
      <c r="AC49" s="201" t="e">
        <f t="shared" ca="1" si="11"/>
        <v>#N/A</v>
      </c>
      <c r="AD49" s="202" t="e">
        <f t="shared" ca="1" si="12"/>
        <v>#N/A</v>
      </c>
      <c r="AE49" s="201" t="e">
        <f t="shared" ca="1" si="13"/>
        <v>#N/A</v>
      </c>
      <c r="AF49" s="202" t="e">
        <f t="shared" ca="1" si="14"/>
        <v>#N/A</v>
      </c>
      <c r="AG49" s="201" t="e">
        <f t="shared" ca="1" si="14"/>
        <v>#N/A</v>
      </c>
      <c r="AH49" s="201" t="e">
        <f t="shared" ca="1" si="15"/>
        <v>#N/A</v>
      </c>
      <c r="AI49" s="203" t="e">
        <f t="shared" ca="1" si="16"/>
        <v>#N/A</v>
      </c>
      <c r="AJ49" s="201" t="e">
        <f t="shared" ca="1" si="17"/>
        <v>#N/A</v>
      </c>
      <c r="AK49" s="201" t="e">
        <f t="shared" ca="1" si="18"/>
        <v>#N/A</v>
      </c>
    </row>
    <row r="50" spans="1:37" ht="27" customHeight="1" x14ac:dyDescent="0.25">
      <c r="A50" s="51">
        <f>'OSNOVNA PLAČA'!A44</f>
        <v>35</v>
      </c>
      <c r="B50" s="159" t="str">
        <f t="shared" ca="1" si="19"/>
        <v>A35</v>
      </c>
      <c r="C50" s="52">
        <f ca="1">IF(LEN(B50)&gt;0,'OSNOVNA PLAČA'!C44,"")</f>
        <v>0</v>
      </c>
      <c r="D50" s="54">
        <f ca="1">IF(LEN(B50)&gt;0,'OSNOVNA PLAČA'!D44,"")</f>
        <v>0</v>
      </c>
      <c r="E50" s="175">
        <f ca="1">IF(LEN(B50)&gt;0,SUM('OBRAČUNANA OSNOVNA PLAČA'!K44:P44),"")</f>
        <v>0</v>
      </c>
      <c r="F50" s="55"/>
      <c r="G50" s="55"/>
      <c r="H50" s="55"/>
      <c r="I50" s="55"/>
      <c r="J50" s="55"/>
      <c r="K50" s="176">
        <f t="shared" si="4"/>
        <v>0</v>
      </c>
      <c r="L50" s="120">
        <f t="shared" ca="1" si="5"/>
        <v>0</v>
      </c>
      <c r="M50" s="120">
        <f t="shared" ca="1" si="6"/>
        <v>0</v>
      </c>
      <c r="N50" s="120">
        <f t="shared" ca="1" si="7"/>
        <v>0</v>
      </c>
      <c r="O50" s="120">
        <f t="shared" ca="1" si="8"/>
        <v>0</v>
      </c>
      <c r="P50" s="177">
        <f t="shared" ca="1" si="9"/>
        <v>0</v>
      </c>
      <c r="Q50" s="177">
        <f ca="1">IF(LEN(B50)&gt;0,'1-6'!Q50-'1-6'!P50,"")</f>
        <v>0</v>
      </c>
      <c r="R50" s="178"/>
      <c r="AA50" s="163">
        <f>ROW()</f>
        <v>50</v>
      </c>
      <c r="AB50" s="201" t="e">
        <f t="shared" ca="1" si="10"/>
        <v>#N/A</v>
      </c>
      <c r="AC50" s="201" t="e">
        <f t="shared" ca="1" si="11"/>
        <v>#N/A</v>
      </c>
      <c r="AD50" s="202" t="e">
        <f t="shared" ca="1" si="12"/>
        <v>#N/A</v>
      </c>
      <c r="AE50" s="201" t="e">
        <f t="shared" ca="1" si="13"/>
        <v>#N/A</v>
      </c>
      <c r="AF50" s="202" t="e">
        <f t="shared" ca="1" si="14"/>
        <v>#N/A</v>
      </c>
      <c r="AG50" s="201" t="e">
        <f t="shared" ca="1" si="14"/>
        <v>#N/A</v>
      </c>
      <c r="AH50" s="201" t="e">
        <f t="shared" ca="1" si="15"/>
        <v>#N/A</v>
      </c>
      <c r="AI50" s="203" t="e">
        <f t="shared" ca="1" si="16"/>
        <v>#N/A</v>
      </c>
      <c r="AJ50" s="201" t="e">
        <f t="shared" ca="1" si="17"/>
        <v>#N/A</v>
      </c>
      <c r="AK50" s="201" t="e">
        <f t="shared" ca="1" si="18"/>
        <v>#N/A</v>
      </c>
    </row>
    <row r="51" spans="1:37" ht="27" customHeight="1" x14ac:dyDescent="0.25">
      <c r="A51" s="51">
        <f>'OSNOVNA PLAČA'!A45</f>
        <v>36</v>
      </c>
      <c r="B51" s="159" t="str">
        <f t="shared" ca="1" si="19"/>
        <v>A36</v>
      </c>
      <c r="C51" s="52">
        <f ca="1">IF(LEN(B51)&gt;0,'OSNOVNA PLAČA'!C45,"")</f>
        <v>0</v>
      </c>
      <c r="D51" s="54">
        <f ca="1">IF(LEN(B51)&gt;0,'OSNOVNA PLAČA'!D45,"")</f>
        <v>0</v>
      </c>
      <c r="E51" s="175">
        <f ca="1">IF(LEN(B51)&gt;0,SUM('OBRAČUNANA OSNOVNA PLAČA'!K45:P45),"")</f>
        <v>0</v>
      </c>
      <c r="F51" s="55"/>
      <c r="G51" s="55"/>
      <c r="H51" s="55"/>
      <c r="I51" s="55"/>
      <c r="J51" s="55"/>
      <c r="K51" s="176">
        <f t="shared" si="4"/>
        <v>0</v>
      </c>
      <c r="L51" s="120">
        <f t="shared" ca="1" si="5"/>
        <v>0</v>
      </c>
      <c r="M51" s="120">
        <f t="shared" ca="1" si="6"/>
        <v>0</v>
      </c>
      <c r="N51" s="120">
        <f t="shared" ca="1" si="7"/>
        <v>0</v>
      </c>
      <c r="O51" s="120">
        <f t="shared" ca="1" si="8"/>
        <v>0</v>
      </c>
      <c r="P51" s="177">
        <f t="shared" ca="1" si="9"/>
        <v>0</v>
      </c>
      <c r="Q51" s="177">
        <f ca="1">IF(LEN(B51)&gt;0,'1-6'!Q51-'1-6'!P51,"")</f>
        <v>0</v>
      </c>
      <c r="R51" s="178"/>
      <c r="AA51" s="163">
        <f>ROW()</f>
        <v>51</v>
      </c>
      <c r="AB51" s="201" t="e">
        <f t="shared" ca="1" si="10"/>
        <v>#N/A</v>
      </c>
      <c r="AC51" s="201" t="e">
        <f t="shared" ca="1" si="11"/>
        <v>#N/A</v>
      </c>
      <c r="AD51" s="202" t="e">
        <f t="shared" ca="1" si="12"/>
        <v>#N/A</v>
      </c>
      <c r="AE51" s="201" t="e">
        <f t="shared" ca="1" si="13"/>
        <v>#N/A</v>
      </c>
      <c r="AF51" s="202" t="e">
        <f t="shared" ca="1" si="14"/>
        <v>#N/A</v>
      </c>
      <c r="AG51" s="201" t="e">
        <f t="shared" ca="1" si="14"/>
        <v>#N/A</v>
      </c>
      <c r="AH51" s="201" t="e">
        <f t="shared" ca="1" si="15"/>
        <v>#N/A</v>
      </c>
      <c r="AI51" s="203" t="e">
        <f t="shared" ca="1" si="16"/>
        <v>#N/A</v>
      </c>
      <c r="AJ51" s="201" t="e">
        <f t="shared" ca="1" si="17"/>
        <v>#N/A</v>
      </c>
      <c r="AK51" s="201" t="e">
        <f t="shared" ca="1" si="18"/>
        <v>#N/A</v>
      </c>
    </row>
    <row r="52" spans="1:37" ht="27" customHeight="1" x14ac:dyDescent="0.25">
      <c r="A52" s="51">
        <f>'OSNOVNA PLAČA'!A46</f>
        <v>37</v>
      </c>
      <c r="B52" s="159" t="str">
        <f t="shared" ca="1" si="19"/>
        <v>A37</v>
      </c>
      <c r="C52" s="52">
        <f ca="1">IF(LEN(B52)&gt;0,'OSNOVNA PLAČA'!C46,"")</f>
        <v>0</v>
      </c>
      <c r="D52" s="54">
        <f ca="1">IF(LEN(B52)&gt;0,'OSNOVNA PLAČA'!D46,"")</f>
        <v>0</v>
      </c>
      <c r="E52" s="175">
        <f ca="1">IF(LEN(B52)&gt;0,SUM('OBRAČUNANA OSNOVNA PLAČA'!K46:P46),"")</f>
        <v>0</v>
      </c>
      <c r="F52" s="55"/>
      <c r="G52" s="55"/>
      <c r="H52" s="55"/>
      <c r="I52" s="55"/>
      <c r="J52" s="55"/>
      <c r="K52" s="176">
        <f t="shared" si="4"/>
        <v>0</v>
      </c>
      <c r="L52" s="120">
        <f t="shared" ca="1" si="5"/>
        <v>0</v>
      </c>
      <c r="M52" s="120">
        <f t="shared" ca="1" si="6"/>
        <v>0</v>
      </c>
      <c r="N52" s="120">
        <f t="shared" ca="1" si="7"/>
        <v>0</v>
      </c>
      <c r="O52" s="120">
        <f t="shared" ca="1" si="8"/>
        <v>0</v>
      </c>
      <c r="P52" s="177">
        <f t="shared" ca="1" si="9"/>
        <v>0</v>
      </c>
      <c r="Q52" s="177">
        <f ca="1">IF(LEN(B52)&gt;0,'1-6'!Q52-'1-6'!P52,"")</f>
        <v>0</v>
      </c>
      <c r="R52" s="178"/>
      <c r="AA52" s="163">
        <f>ROW()</f>
        <v>52</v>
      </c>
      <c r="AB52" s="201" t="e">
        <f t="shared" ca="1" si="10"/>
        <v>#N/A</v>
      </c>
      <c r="AC52" s="201" t="e">
        <f t="shared" ca="1" si="11"/>
        <v>#N/A</v>
      </c>
      <c r="AD52" s="202" t="e">
        <f t="shared" ca="1" si="12"/>
        <v>#N/A</v>
      </c>
      <c r="AE52" s="201" t="e">
        <f t="shared" ca="1" si="13"/>
        <v>#N/A</v>
      </c>
      <c r="AF52" s="202" t="e">
        <f t="shared" ca="1" si="14"/>
        <v>#N/A</v>
      </c>
      <c r="AG52" s="201" t="e">
        <f t="shared" ca="1" si="14"/>
        <v>#N/A</v>
      </c>
      <c r="AH52" s="201" t="e">
        <f t="shared" ca="1" si="15"/>
        <v>#N/A</v>
      </c>
      <c r="AI52" s="203" t="e">
        <f t="shared" ca="1" si="16"/>
        <v>#N/A</v>
      </c>
      <c r="AJ52" s="201" t="e">
        <f t="shared" ca="1" si="17"/>
        <v>#N/A</v>
      </c>
      <c r="AK52" s="201" t="e">
        <f t="shared" ca="1" si="18"/>
        <v>#N/A</v>
      </c>
    </row>
    <row r="53" spans="1:37" ht="27" customHeight="1" x14ac:dyDescent="0.25">
      <c r="A53" s="51">
        <f>'OSNOVNA PLAČA'!A47</f>
        <v>38</v>
      </c>
      <c r="B53" s="159" t="str">
        <f t="shared" ca="1" si="19"/>
        <v>A38</v>
      </c>
      <c r="C53" s="52">
        <f ca="1">IF(LEN(B53)&gt;0,'OSNOVNA PLAČA'!C47,"")</f>
        <v>0</v>
      </c>
      <c r="D53" s="54">
        <f ca="1">IF(LEN(B53)&gt;0,'OSNOVNA PLAČA'!D47,"")</f>
        <v>0</v>
      </c>
      <c r="E53" s="175">
        <f ca="1">IF(LEN(B53)&gt;0,SUM('OBRAČUNANA OSNOVNA PLAČA'!K47:P47),"")</f>
        <v>0</v>
      </c>
      <c r="F53" s="55"/>
      <c r="G53" s="55"/>
      <c r="H53" s="55"/>
      <c r="I53" s="55"/>
      <c r="J53" s="55"/>
      <c r="K53" s="176">
        <f t="shared" si="4"/>
        <v>0</v>
      </c>
      <c r="L53" s="120">
        <f t="shared" ca="1" si="5"/>
        <v>0</v>
      </c>
      <c r="M53" s="120">
        <f t="shared" ca="1" si="6"/>
        <v>0</v>
      </c>
      <c r="N53" s="120">
        <f t="shared" ca="1" si="7"/>
        <v>0</v>
      </c>
      <c r="O53" s="120">
        <f t="shared" ca="1" si="8"/>
        <v>0</v>
      </c>
      <c r="P53" s="177">
        <f t="shared" ca="1" si="9"/>
        <v>0</v>
      </c>
      <c r="Q53" s="177">
        <f ca="1">IF(LEN(B53)&gt;0,'1-6'!Q53-'1-6'!P53,"")</f>
        <v>0</v>
      </c>
      <c r="R53" s="178"/>
      <c r="AA53" s="163">
        <f>ROW()</f>
        <v>53</v>
      </c>
      <c r="AB53" s="201" t="e">
        <f t="shared" ca="1" si="10"/>
        <v>#N/A</v>
      </c>
      <c r="AC53" s="201" t="e">
        <f t="shared" ca="1" si="11"/>
        <v>#N/A</v>
      </c>
      <c r="AD53" s="202" t="e">
        <f t="shared" ca="1" si="12"/>
        <v>#N/A</v>
      </c>
      <c r="AE53" s="201" t="e">
        <f t="shared" ca="1" si="13"/>
        <v>#N/A</v>
      </c>
      <c r="AF53" s="202" t="e">
        <f t="shared" ca="1" si="14"/>
        <v>#N/A</v>
      </c>
      <c r="AG53" s="201" t="e">
        <f t="shared" ca="1" si="14"/>
        <v>#N/A</v>
      </c>
      <c r="AH53" s="201" t="e">
        <f t="shared" ca="1" si="15"/>
        <v>#N/A</v>
      </c>
      <c r="AI53" s="203" t="e">
        <f t="shared" ca="1" si="16"/>
        <v>#N/A</v>
      </c>
      <c r="AJ53" s="201" t="e">
        <f t="shared" ca="1" si="17"/>
        <v>#N/A</v>
      </c>
      <c r="AK53" s="201" t="e">
        <f t="shared" ca="1" si="18"/>
        <v>#N/A</v>
      </c>
    </row>
    <row r="54" spans="1:37" ht="27" customHeight="1" x14ac:dyDescent="0.25">
      <c r="A54" s="51">
        <f>'OSNOVNA PLAČA'!A48</f>
        <v>39</v>
      </c>
      <c r="B54" s="159" t="str">
        <f t="shared" ca="1" si="19"/>
        <v>A39</v>
      </c>
      <c r="C54" s="52">
        <f ca="1">IF(LEN(B54)&gt;0,'OSNOVNA PLAČA'!C48,"")</f>
        <v>0</v>
      </c>
      <c r="D54" s="54">
        <f ca="1">IF(LEN(B54)&gt;0,'OSNOVNA PLAČA'!D48,"")</f>
        <v>0</v>
      </c>
      <c r="E54" s="175">
        <f ca="1">IF(LEN(B54)&gt;0,SUM('OBRAČUNANA OSNOVNA PLAČA'!K48:P48),"")</f>
        <v>0</v>
      </c>
      <c r="F54" s="55"/>
      <c r="G54" s="55"/>
      <c r="H54" s="55"/>
      <c r="I54" s="55"/>
      <c r="J54" s="55"/>
      <c r="K54" s="176">
        <f t="shared" si="4"/>
        <v>0</v>
      </c>
      <c r="L54" s="120">
        <f t="shared" ca="1" si="5"/>
        <v>0</v>
      </c>
      <c r="M54" s="120">
        <f t="shared" ca="1" si="6"/>
        <v>0</v>
      </c>
      <c r="N54" s="120">
        <f t="shared" ca="1" si="7"/>
        <v>0</v>
      </c>
      <c r="O54" s="120">
        <f t="shared" ca="1" si="8"/>
        <v>0</v>
      </c>
      <c r="P54" s="177">
        <f t="shared" ca="1" si="9"/>
        <v>0</v>
      </c>
      <c r="Q54" s="177">
        <f ca="1">IF(LEN(B54)&gt;0,'1-6'!Q54-'1-6'!P54,"")</f>
        <v>0</v>
      </c>
      <c r="R54" s="178"/>
      <c r="AA54" s="163">
        <f>ROW()</f>
        <v>54</v>
      </c>
      <c r="AB54" s="201" t="e">
        <f t="shared" ca="1" si="10"/>
        <v>#N/A</v>
      </c>
      <c r="AC54" s="201" t="e">
        <f t="shared" ca="1" si="11"/>
        <v>#N/A</v>
      </c>
      <c r="AD54" s="202" t="e">
        <f t="shared" ca="1" si="12"/>
        <v>#N/A</v>
      </c>
      <c r="AE54" s="201" t="e">
        <f t="shared" ca="1" si="13"/>
        <v>#N/A</v>
      </c>
      <c r="AF54" s="202" t="e">
        <f t="shared" ca="1" si="14"/>
        <v>#N/A</v>
      </c>
      <c r="AG54" s="201" t="e">
        <f t="shared" ca="1" si="14"/>
        <v>#N/A</v>
      </c>
      <c r="AH54" s="201" t="e">
        <f t="shared" ca="1" si="15"/>
        <v>#N/A</v>
      </c>
      <c r="AI54" s="203" t="e">
        <f t="shared" ca="1" si="16"/>
        <v>#N/A</v>
      </c>
      <c r="AJ54" s="201" t="e">
        <f t="shared" ca="1" si="17"/>
        <v>#N/A</v>
      </c>
      <c r="AK54" s="201" t="e">
        <f t="shared" ca="1" si="18"/>
        <v>#N/A</v>
      </c>
    </row>
    <row r="55" spans="1:37" ht="27" customHeight="1" x14ac:dyDescent="0.25">
      <c r="A55" s="51">
        <f>'OSNOVNA PLAČA'!A49</f>
        <v>40</v>
      </c>
      <c r="B55" s="159" t="str">
        <f t="shared" ca="1" si="19"/>
        <v>A40</v>
      </c>
      <c r="C55" s="52">
        <f ca="1">IF(LEN(B55)&gt;0,'OSNOVNA PLAČA'!C49,"")</f>
        <v>0</v>
      </c>
      <c r="D55" s="54">
        <f ca="1">IF(LEN(B55)&gt;0,'OSNOVNA PLAČA'!D49,"")</f>
        <v>0</v>
      </c>
      <c r="E55" s="175">
        <f ca="1">IF(LEN(B55)&gt;0,SUM('OBRAČUNANA OSNOVNA PLAČA'!K49:P49),"")</f>
        <v>0</v>
      </c>
      <c r="F55" s="55"/>
      <c r="G55" s="55"/>
      <c r="H55" s="55"/>
      <c r="I55" s="55"/>
      <c r="J55" s="55"/>
      <c r="K55" s="176">
        <f t="shared" si="4"/>
        <v>0</v>
      </c>
      <c r="L55" s="120">
        <f t="shared" ca="1" si="5"/>
        <v>0</v>
      </c>
      <c r="M55" s="120">
        <f t="shared" ca="1" si="6"/>
        <v>0</v>
      </c>
      <c r="N55" s="120">
        <f t="shared" ca="1" si="7"/>
        <v>0</v>
      </c>
      <c r="O55" s="120">
        <f t="shared" ca="1" si="8"/>
        <v>0</v>
      </c>
      <c r="P55" s="177">
        <f t="shared" ca="1" si="9"/>
        <v>0</v>
      </c>
      <c r="Q55" s="177">
        <f ca="1">IF(LEN(B55)&gt;0,'1-6'!Q55-'1-6'!P55,"")</f>
        <v>0</v>
      </c>
      <c r="R55" s="178"/>
      <c r="AA55" s="163">
        <f>ROW()</f>
        <v>55</v>
      </c>
      <c r="AB55" s="201" t="e">
        <f t="shared" ca="1" si="10"/>
        <v>#N/A</v>
      </c>
      <c r="AC55" s="201" t="e">
        <f t="shared" ca="1" si="11"/>
        <v>#N/A</v>
      </c>
      <c r="AD55" s="202" t="e">
        <f t="shared" ca="1" si="12"/>
        <v>#N/A</v>
      </c>
      <c r="AE55" s="201" t="e">
        <f t="shared" ca="1" si="13"/>
        <v>#N/A</v>
      </c>
      <c r="AF55" s="202" t="e">
        <f t="shared" ca="1" si="14"/>
        <v>#N/A</v>
      </c>
      <c r="AG55" s="201" t="e">
        <f t="shared" ca="1" si="14"/>
        <v>#N/A</v>
      </c>
      <c r="AH55" s="201" t="e">
        <f t="shared" ca="1" si="15"/>
        <v>#N/A</v>
      </c>
      <c r="AI55" s="203" t="e">
        <f t="shared" ca="1" si="16"/>
        <v>#N/A</v>
      </c>
      <c r="AJ55" s="201" t="e">
        <f t="shared" ca="1" si="17"/>
        <v>#N/A</v>
      </c>
      <c r="AK55" s="201" t="e">
        <f t="shared" ca="1" si="18"/>
        <v>#N/A</v>
      </c>
    </row>
    <row r="56" spans="1:37" ht="27" customHeight="1" x14ac:dyDescent="0.25">
      <c r="A56" s="51">
        <f>'OSNOVNA PLAČA'!A50</f>
        <v>41</v>
      </c>
      <c r="B56" s="159" t="str">
        <f t="shared" ca="1" si="19"/>
        <v>A41</v>
      </c>
      <c r="C56" s="52">
        <f ca="1">IF(LEN(B56)&gt;0,'OSNOVNA PLAČA'!C50,"")</f>
        <v>0</v>
      </c>
      <c r="D56" s="54">
        <f ca="1">IF(LEN(B56)&gt;0,'OSNOVNA PLAČA'!D50,"")</f>
        <v>0</v>
      </c>
      <c r="E56" s="175">
        <f ca="1">IF(LEN(B56)&gt;0,SUM('OBRAČUNANA OSNOVNA PLAČA'!K50:P50),"")</f>
        <v>0</v>
      </c>
      <c r="F56" s="55"/>
      <c r="G56" s="55"/>
      <c r="H56" s="55"/>
      <c r="I56" s="55"/>
      <c r="J56" s="55"/>
      <c r="K56" s="176">
        <f t="shared" si="4"/>
        <v>0</v>
      </c>
      <c r="L56" s="120">
        <f t="shared" ca="1" si="5"/>
        <v>0</v>
      </c>
      <c r="M56" s="120">
        <f t="shared" ca="1" si="6"/>
        <v>0</v>
      </c>
      <c r="N56" s="120">
        <f t="shared" ca="1" si="7"/>
        <v>0</v>
      </c>
      <c r="O56" s="120">
        <f t="shared" ca="1" si="8"/>
        <v>0</v>
      </c>
      <c r="P56" s="177">
        <f t="shared" ca="1" si="9"/>
        <v>0</v>
      </c>
      <c r="Q56" s="177">
        <f ca="1">IF(LEN(B56)&gt;0,'1-6'!Q56-'1-6'!P56,"")</f>
        <v>0</v>
      </c>
      <c r="R56" s="178"/>
      <c r="AA56" s="163">
        <f>ROW()</f>
        <v>56</v>
      </c>
      <c r="AB56" s="201" t="e">
        <f t="shared" ca="1" si="10"/>
        <v>#N/A</v>
      </c>
      <c r="AC56" s="201" t="e">
        <f t="shared" ca="1" si="11"/>
        <v>#N/A</v>
      </c>
      <c r="AD56" s="202" t="e">
        <f t="shared" ca="1" si="12"/>
        <v>#N/A</v>
      </c>
      <c r="AE56" s="201" t="e">
        <f t="shared" ca="1" si="13"/>
        <v>#N/A</v>
      </c>
      <c r="AF56" s="202" t="e">
        <f t="shared" ca="1" si="14"/>
        <v>#N/A</v>
      </c>
      <c r="AG56" s="201" t="e">
        <f t="shared" ca="1" si="14"/>
        <v>#N/A</v>
      </c>
      <c r="AH56" s="201" t="e">
        <f t="shared" ca="1" si="15"/>
        <v>#N/A</v>
      </c>
      <c r="AI56" s="203" t="e">
        <f t="shared" ca="1" si="16"/>
        <v>#N/A</v>
      </c>
      <c r="AJ56" s="201" t="e">
        <f t="shared" ca="1" si="17"/>
        <v>#N/A</v>
      </c>
      <c r="AK56" s="201" t="e">
        <f t="shared" ca="1" si="18"/>
        <v>#N/A</v>
      </c>
    </row>
    <row r="57" spans="1:37" ht="27" customHeight="1" x14ac:dyDescent="0.25">
      <c r="A57" s="51">
        <f>'OSNOVNA PLAČA'!A51</f>
        <v>42</v>
      </c>
      <c r="B57" s="159" t="str">
        <f t="shared" ca="1" si="19"/>
        <v>A42</v>
      </c>
      <c r="C57" s="52">
        <f ca="1">IF(LEN(B57)&gt;0,'OSNOVNA PLAČA'!C51,"")</f>
        <v>0</v>
      </c>
      <c r="D57" s="54">
        <f ca="1">IF(LEN(B57)&gt;0,'OSNOVNA PLAČA'!D51,"")</f>
        <v>0</v>
      </c>
      <c r="E57" s="175">
        <f ca="1">IF(LEN(B57)&gt;0,SUM('OBRAČUNANA OSNOVNA PLAČA'!K51:P51),"")</f>
        <v>0</v>
      </c>
      <c r="F57" s="55"/>
      <c r="G57" s="55"/>
      <c r="H57" s="55"/>
      <c r="I57" s="55"/>
      <c r="J57" s="55"/>
      <c r="K57" s="176">
        <f t="shared" si="4"/>
        <v>0</v>
      </c>
      <c r="L57" s="120">
        <f t="shared" ca="1" si="5"/>
        <v>0</v>
      </c>
      <c r="M57" s="120">
        <f t="shared" ca="1" si="6"/>
        <v>0</v>
      </c>
      <c r="N57" s="120">
        <f t="shared" ca="1" si="7"/>
        <v>0</v>
      </c>
      <c r="O57" s="120">
        <f t="shared" ca="1" si="8"/>
        <v>0</v>
      </c>
      <c r="P57" s="177">
        <f t="shared" ca="1" si="9"/>
        <v>0</v>
      </c>
      <c r="Q57" s="177">
        <f ca="1">IF(LEN(B57)&gt;0,'1-6'!Q57-'1-6'!P57,"")</f>
        <v>0</v>
      </c>
      <c r="R57" s="178"/>
      <c r="AA57" s="163">
        <f>ROW()</f>
        <v>57</v>
      </c>
      <c r="AB57" s="201" t="e">
        <f t="shared" ca="1" si="10"/>
        <v>#N/A</v>
      </c>
      <c r="AC57" s="201" t="e">
        <f t="shared" ca="1" si="11"/>
        <v>#N/A</v>
      </c>
      <c r="AD57" s="202" t="e">
        <f t="shared" ca="1" si="12"/>
        <v>#N/A</v>
      </c>
      <c r="AE57" s="201" t="e">
        <f t="shared" ca="1" si="13"/>
        <v>#N/A</v>
      </c>
      <c r="AF57" s="202" t="e">
        <f t="shared" ca="1" si="14"/>
        <v>#N/A</v>
      </c>
      <c r="AG57" s="201" t="e">
        <f t="shared" ca="1" si="14"/>
        <v>#N/A</v>
      </c>
      <c r="AH57" s="201" t="e">
        <f t="shared" ca="1" si="15"/>
        <v>#N/A</v>
      </c>
      <c r="AI57" s="203" t="e">
        <f t="shared" ca="1" si="16"/>
        <v>#N/A</v>
      </c>
      <c r="AJ57" s="201" t="e">
        <f t="shared" ca="1" si="17"/>
        <v>#N/A</v>
      </c>
      <c r="AK57" s="201" t="e">
        <f t="shared" ca="1" si="18"/>
        <v>#N/A</v>
      </c>
    </row>
    <row r="58" spans="1:37" ht="27" customHeight="1" x14ac:dyDescent="0.25">
      <c r="A58" s="51">
        <f>'OSNOVNA PLAČA'!A52</f>
        <v>43</v>
      </c>
      <c r="B58" s="159" t="str">
        <f t="shared" ca="1" si="19"/>
        <v>A43</v>
      </c>
      <c r="C58" s="52">
        <f ca="1">IF(LEN(B58)&gt;0,'OSNOVNA PLAČA'!C52,"")</f>
        <v>0</v>
      </c>
      <c r="D58" s="54">
        <f ca="1">IF(LEN(B58)&gt;0,'OSNOVNA PLAČA'!D52,"")</f>
        <v>0</v>
      </c>
      <c r="E58" s="175">
        <f ca="1">IF(LEN(B58)&gt;0,SUM('OBRAČUNANA OSNOVNA PLAČA'!K52:P52),"")</f>
        <v>0</v>
      </c>
      <c r="F58" s="55"/>
      <c r="G58" s="55"/>
      <c r="H58" s="55"/>
      <c r="I58" s="55"/>
      <c r="J58" s="55"/>
      <c r="K58" s="176">
        <f t="shared" si="4"/>
        <v>0</v>
      </c>
      <c r="L58" s="120">
        <f t="shared" ca="1" si="5"/>
        <v>0</v>
      </c>
      <c r="M58" s="120">
        <f t="shared" ca="1" si="6"/>
        <v>0</v>
      </c>
      <c r="N58" s="120">
        <f t="shared" ca="1" si="7"/>
        <v>0</v>
      </c>
      <c r="O58" s="120">
        <f t="shared" ca="1" si="8"/>
        <v>0</v>
      </c>
      <c r="P58" s="177">
        <f t="shared" ca="1" si="9"/>
        <v>0</v>
      </c>
      <c r="Q58" s="177">
        <f ca="1">IF(LEN(B58)&gt;0,'1-6'!Q58-'1-6'!P58,"")</f>
        <v>0</v>
      </c>
      <c r="R58" s="178"/>
      <c r="AA58" s="163">
        <f>ROW()</f>
        <v>58</v>
      </c>
      <c r="AB58" s="201" t="e">
        <f t="shared" ca="1" si="10"/>
        <v>#N/A</v>
      </c>
      <c r="AC58" s="201" t="e">
        <f t="shared" ca="1" si="11"/>
        <v>#N/A</v>
      </c>
      <c r="AD58" s="202" t="e">
        <f t="shared" ca="1" si="12"/>
        <v>#N/A</v>
      </c>
      <c r="AE58" s="201" t="e">
        <f t="shared" ca="1" si="13"/>
        <v>#N/A</v>
      </c>
      <c r="AF58" s="202" t="e">
        <f t="shared" ca="1" si="14"/>
        <v>#N/A</v>
      </c>
      <c r="AG58" s="201" t="e">
        <f t="shared" ca="1" si="14"/>
        <v>#N/A</v>
      </c>
      <c r="AH58" s="201" t="e">
        <f t="shared" ca="1" si="15"/>
        <v>#N/A</v>
      </c>
      <c r="AI58" s="203" t="e">
        <f t="shared" ca="1" si="16"/>
        <v>#N/A</v>
      </c>
      <c r="AJ58" s="201" t="e">
        <f t="shared" ca="1" si="17"/>
        <v>#N/A</v>
      </c>
      <c r="AK58" s="201" t="e">
        <f t="shared" ca="1" si="18"/>
        <v>#N/A</v>
      </c>
    </row>
    <row r="59" spans="1:37" ht="27" customHeight="1" x14ac:dyDescent="0.25">
      <c r="A59" s="51">
        <f>'OSNOVNA PLAČA'!A53</f>
        <v>44</v>
      </c>
      <c r="B59" s="159" t="str">
        <f t="shared" ca="1" si="19"/>
        <v>A44</v>
      </c>
      <c r="C59" s="52">
        <f ca="1">IF(LEN(B59)&gt;0,'OSNOVNA PLAČA'!C53,"")</f>
        <v>0</v>
      </c>
      <c r="D59" s="54">
        <f ca="1">IF(LEN(B59)&gt;0,'OSNOVNA PLAČA'!D53,"")</f>
        <v>0</v>
      </c>
      <c r="E59" s="175">
        <f ca="1">IF(LEN(B59)&gt;0,SUM('OBRAČUNANA OSNOVNA PLAČA'!K53:P53),"")</f>
        <v>0</v>
      </c>
      <c r="F59" s="55"/>
      <c r="G59" s="55"/>
      <c r="H59" s="55"/>
      <c r="I59" s="55"/>
      <c r="J59" s="55"/>
      <c r="K59" s="176">
        <f t="shared" si="4"/>
        <v>0</v>
      </c>
      <c r="L59" s="120">
        <f t="shared" ca="1" si="5"/>
        <v>0</v>
      </c>
      <c r="M59" s="120">
        <f t="shared" ca="1" si="6"/>
        <v>0</v>
      </c>
      <c r="N59" s="120">
        <f t="shared" ca="1" si="7"/>
        <v>0</v>
      </c>
      <c r="O59" s="120">
        <f t="shared" ca="1" si="8"/>
        <v>0</v>
      </c>
      <c r="P59" s="177">
        <f t="shared" ca="1" si="9"/>
        <v>0</v>
      </c>
      <c r="Q59" s="177">
        <f ca="1">IF(LEN(B59)&gt;0,'1-6'!Q59-'1-6'!P59,"")</f>
        <v>0</v>
      </c>
      <c r="R59" s="178"/>
      <c r="AA59" s="163">
        <f>ROW()</f>
        <v>59</v>
      </c>
      <c r="AB59" s="201" t="e">
        <f t="shared" ca="1" si="10"/>
        <v>#N/A</v>
      </c>
      <c r="AC59" s="201" t="e">
        <f t="shared" ca="1" si="11"/>
        <v>#N/A</v>
      </c>
      <c r="AD59" s="202" t="e">
        <f t="shared" ca="1" si="12"/>
        <v>#N/A</v>
      </c>
      <c r="AE59" s="201" t="e">
        <f t="shared" ca="1" si="13"/>
        <v>#N/A</v>
      </c>
      <c r="AF59" s="202" t="e">
        <f t="shared" ca="1" si="14"/>
        <v>#N/A</v>
      </c>
      <c r="AG59" s="201" t="e">
        <f t="shared" ca="1" si="14"/>
        <v>#N/A</v>
      </c>
      <c r="AH59" s="201" t="e">
        <f t="shared" ca="1" si="15"/>
        <v>#N/A</v>
      </c>
      <c r="AI59" s="203" t="e">
        <f t="shared" ca="1" si="16"/>
        <v>#N/A</v>
      </c>
      <c r="AJ59" s="201" t="e">
        <f t="shared" ca="1" si="17"/>
        <v>#N/A</v>
      </c>
      <c r="AK59" s="201" t="e">
        <f t="shared" ca="1" si="18"/>
        <v>#N/A</v>
      </c>
    </row>
    <row r="60" spans="1:37" ht="27" customHeight="1" x14ac:dyDescent="0.25">
      <c r="A60" s="51">
        <f>'OSNOVNA PLAČA'!A54</f>
        <v>45</v>
      </c>
      <c r="B60" s="159" t="str">
        <f t="shared" ca="1" si="19"/>
        <v>A45</v>
      </c>
      <c r="C60" s="52">
        <f ca="1">IF(LEN(B60)&gt;0,'OSNOVNA PLAČA'!C54,"")</f>
        <v>0</v>
      </c>
      <c r="D60" s="54">
        <f ca="1">IF(LEN(B60)&gt;0,'OSNOVNA PLAČA'!D54,"")</f>
        <v>0</v>
      </c>
      <c r="E60" s="175">
        <f ca="1">IF(LEN(B60)&gt;0,SUM('OBRAČUNANA OSNOVNA PLAČA'!K54:P54),"")</f>
        <v>0</v>
      </c>
      <c r="F60" s="55"/>
      <c r="G60" s="55"/>
      <c r="H60" s="55"/>
      <c r="I60" s="55"/>
      <c r="J60" s="55"/>
      <c r="K60" s="176">
        <f t="shared" si="4"/>
        <v>0</v>
      </c>
      <c r="L60" s="120">
        <f t="shared" ca="1" si="5"/>
        <v>0</v>
      </c>
      <c r="M60" s="120">
        <f t="shared" ca="1" si="6"/>
        <v>0</v>
      </c>
      <c r="N60" s="120">
        <f t="shared" ca="1" si="7"/>
        <v>0</v>
      </c>
      <c r="O60" s="120">
        <f t="shared" ca="1" si="8"/>
        <v>0</v>
      </c>
      <c r="P60" s="177">
        <f t="shared" ca="1" si="9"/>
        <v>0</v>
      </c>
      <c r="Q60" s="177">
        <f ca="1">IF(LEN(B60)&gt;0,'1-6'!Q60-'1-6'!P60,"")</f>
        <v>0</v>
      </c>
      <c r="R60" s="178"/>
      <c r="AA60" s="163">
        <f>ROW()</f>
        <v>60</v>
      </c>
      <c r="AB60" s="201" t="e">
        <f t="shared" ca="1" si="10"/>
        <v>#N/A</v>
      </c>
      <c r="AC60" s="201" t="e">
        <f t="shared" ca="1" si="11"/>
        <v>#N/A</v>
      </c>
      <c r="AD60" s="202" t="e">
        <f t="shared" ca="1" si="12"/>
        <v>#N/A</v>
      </c>
      <c r="AE60" s="201" t="e">
        <f t="shared" ca="1" si="13"/>
        <v>#N/A</v>
      </c>
      <c r="AF60" s="202" t="e">
        <f t="shared" ca="1" si="14"/>
        <v>#N/A</v>
      </c>
      <c r="AG60" s="201" t="e">
        <f t="shared" ca="1" si="14"/>
        <v>#N/A</v>
      </c>
      <c r="AH60" s="201" t="e">
        <f t="shared" ca="1" si="15"/>
        <v>#N/A</v>
      </c>
      <c r="AI60" s="203" t="e">
        <f t="shared" ca="1" si="16"/>
        <v>#N/A</v>
      </c>
      <c r="AJ60" s="201" t="e">
        <f t="shared" ca="1" si="17"/>
        <v>#N/A</v>
      </c>
      <c r="AK60" s="201" t="e">
        <f t="shared" ca="1" si="18"/>
        <v>#N/A</v>
      </c>
    </row>
    <row r="61" spans="1:37" ht="27" customHeight="1" x14ac:dyDescent="0.25">
      <c r="A61" s="51">
        <f>'OSNOVNA PLAČA'!A55</f>
        <v>46</v>
      </c>
      <c r="B61" s="159" t="str">
        <f t="shared" ca="1" si="19"/>
        <v>A46</v>
      </c>
      <c r="C61" s="52">
        <f ca="1">IF(LEN(B61)&gt;0,'OSNOVNA PLAČA'!C55,"")</f>
        <v>0</v>
      </c>
      <c r="D61" s="54">
        <f ca="1">IF(LEN(B61)&gt;0,'OSNOVNA PLAČA'!D55,"")</f>
        <v>0</v>
      </c>
      <c r="E61" s="175">
        <f ca="1">IF(LEN(B61)&gt;0,SUM('OBRAČUNANA OSNOVNA PLAČA'!K55:P55),"")</f>
        <v>0</v>
      </c>
      <c r="F61" s="55"/>
      <c r="G61" s="55"/>
      <c r="H61" s="55"/>
      <c r="I61" s="55"/>
      <c r="J61" s="55"/>
      <c r="K61" s="176">
        <f t="shared" si="4"/>
        <v>0</v>
      </c>
      <c r="L61" s="120">
        <f t="shared" ca="1" si="5"/>
        <v>0</v>
      </c>
      <c r="M61" s="120">
        <f t="shared" ca="1" si="6"/>
        <v>0</v>
      </c>
      <c r="N61" s="120">
        <f t="shared" ca="1" si="7"/>
        <v>0</v>
      </c>
      <c r="O61" s="120">
        <f t="shared" ca="1" si="8"/>
        <v>0</v>
      </c>
      <c r="P61" s="177">
        <f t="shared" ca="1" si="9"/>
        <v>0</v>
      </c>
      <c r="Q61" s="177">
        <f ca="1">IF(LEN(B61)&gt;0,'1-6'!Q61-'1-6'!P61,"")</f>
        <v>0</v>
      </c>
      <c r="R61" s="178"/>
      <c r="AA61" s="163">
        <f>ROW()</f>
        <v>61</v>
      </c>
      <c r="AB61" s="201" t="e">
        <f t="shared" ca="1" si="10"/>
        <v>#N/A</v>
      </c>
      <c r="AC61" s="201" t="e">
        <f t="shared" ca="1" si="11"/>
        <v>#N/A</v>
      </c>
      <c r="AD61" s="202" t="e">
        <f t="shared" ca="1" si="12"/>
        <v>#N/A</v>
      </c>
      <c r="AE61" s="201" t="e">
        <f t="shared" ca="1" si="13"/>
        <v>#N/A</v>
      </c>
      <c r="AF61" s="202" t="e">
        <f t="shared" ca="1" si="14"/>
        <v>#N/A</v>
      </c>
      <c r="AG61" s="201" t="e">
        <f t="shared" ca="1" si="14"/>
        <v>#N/A</v>
      </c>
      <c r="AH61" s="201" t="e">
        <f t="shared" ca="1" si="15"/>
        <v>#N/A</v>
      </c>
      <c r="AI61" s="203" t="e">
        <f t="shared" ca="1" si="16"/>
        <v>#N/A</v>
      </c>
      <c r="AJ61" s="201" t="e">
        <f t="shared" ca="1" si="17"/>
        <v>#N/A</v>
      </c>
      <c r="AK61" s="201" t="e">
        <f t="shared" ca="1" si="18"/>
        <v>#N/A</v>
      </c>
    </row>
    <row r="62" spans="1:37" ht="27" customHeight="1" x14ac:dyDescent="0.25">
      <c r="A62" s="51">
        <f>'OSNOVNA PLAČA'!A56</f>
        <v>47</v>
      </c>
      <c r="B62" s="159" t="str">
        <f t="shared" ca="1" si="19"/>
        <v>A47</v>
      </c>
      <c r="C62" s="52">
        <f ca="1">IF(LEN(B62)&gt;0,'OSNOVNA PLAČA'!C56,"")</f>
        <v>0</v>
      </c>
      <c r="D62" s="54">
        <f ca="1">IF(LEN(B62)&gt;0,'OSNOVNA PLAČA'!D56,"")</f>
        <v>0</v>
      </c>
      <c r="E62" s="175">
        <f ca="1">IF(LEN(B62)&gt;0,SUM('OBRAČUNANA OSNOVNA PLAČA'!K56:P56),"")</f>
        <v>0</v>
      </c>
      <c r="F62" s="55"/>
      <c r="G62" s="55"/>
      <c r="H62" s="55"/>
      <c r="I62" s="55"/>
      <c r="J62" s="55"/>
      <c r="K62" s="176">
        <f t="shared" si="4"/>
        <v>0</v>
      </c>
      <c r="L62" s="120">
        <f t="shared" ca="1" si="5"/>
        <v>0</v>
      </c>
      <c r="M62" s="120">
        <f t="shared" ca="1" si="6"/>
        <v>0</v>
      </c>
      <c r="N62" s="120">
        <f t="shared" ca="1" si="7"/>
        <v>0</v>
      </c>
      <c r="O62" s="120">
        <f t="shared" ca="1" si="8"/>
        <v>0</v>
      </c>
      <c r="P62" s="177">
        <f t="shared" ca="1" si="9"/>
        <v>0</v>
      </c>
      <c r="Q62" s="177">
        <f ca="1">IF(LEN(B62)&gt;0,'1-6'!Q62-'1-6'!P62,"")</f>
        <v>0</v>
      </c>
      <c r="R62" s="178"/>
      <c r="AA62" s="163">
        <f>ROW()</f>
        <v>62</v>
      </c>
      <c r="AB62" s="201" t="e">
        <f t="shared" ca="1" si="10"/>
        <v>#N/A</v>
      </c>
      <c r="AC62" s="201" t="e">
        <f t="shared" ca="1" si="11"/>
        <v>#N/A</v>
      </c>
      <c r="AD62" s="202" t="e">
        <f t="shared" ca="1" si="12"/>
        <v>#N/A</v>
      </c>
      <c r="AE62" s="201" t="e">
        <f t="shared" ca="1" si="13"/>
        <v>#N/A</v>
      </c>
      <c r="AF62" s="202" t="e">
        <f t="shared" ca="1" si="14"/>
        <v>#N/A</v>
      </c>
      <c r="AG62" s="201" t="e">
        <f t="shared" ca="1" si="14"/>
        <v>#N/A</v>
      </c>
      <c r="AH62" s="201" t="e">
        <f t="shared" ca="1" si="15"/>
        <v>#N/A</v>
      </c>
      <c r="AI62" s="203" t="e">
        <f t="shared" ca="1" si="16"/>
        <v>#N/A</v>
      </c>
      <c r="AJ62" s="201" t="e">
        <f t="shared" ca="1" si="17"/>
        <v>#N/A</v>
      </c>
      <c r="AK62" s="201" t="e">
        <f t="shared" ca="1" si="18"/>
        <v>#N/A</v>
      </c>
    </row>
    <row r="63" spans="1:37" ht="27" customHeight="1" x14ac:dyDescent="0.25">
      <c r="A63" s="51">
        <f>'OSNOVNA PLAČA'!A57</f>
        <v>48</v>
      </c>
      <c r="B63" s="159" t="str">
        <f t="shared" ca="1" si="19"/>
        <v>A48</v>
      </c>
      <c r="C63" s="52">
        <f ca="1">IF(LEN(B63)&gt;0,'OSNOVNA PLAČA'!C57,"")</f>
        <v>0</v>
      </c>
      <c r="D63" s="54">
        <f ca="1">IF(LEN(B63)&gt;0,'OSNOVNA PLAČA'!D57,"")</f>
        <v>0</v>
      </c>
      <c r="E63" s="175">
        <f ca="1">IF(LEN(B63)&gt;0,SUM('OBRAČUNANA OSNOVNA PLAČA'!K57:P57),"")</f>
        <v>0</v>
      </c>
      <c r="F63" s="55"/>
      <c r="G63" s="55"/>
      <c r="H63" s="55"/>
      <c r="I63" s="55"/>
      <c r="J63" s="55"/>
      <c r="K63" s="176">
        <f t="shared" si="4"/>
        <v>0</v>
      </c>
      <c r="L63" s="120">
        <f t="shared" ca="1" si="5"/>
        <v>0</v>
      </c>
      <c r="M63" s="120">
        <f t="shared" ca="1" si="6"/>
        <v>0</v>
      </c>
      <c r="N63" s="120">
        <f t="shared" ca="1" si="7"/>
        <v>0</v>
      </c>
      <c r="O63" s="120">
        <f t="shared" ca="1" si="8"/>
        <v>0</v>
      </c>
      <c r="P63" s="177">
        <f t="shared" ca="1" si="9"/>
        <v>0</v>
      </c>
      <c r="Q63" s="177">
        <f ca="1">IF(LEN(B63)&gt;0,'1-6'!Q63-'1-6'!P63,"")</f>
        <v>0</v>
      </c>
      <c r="R63" s="178"/>
      <c r="AA63" s="163">
        <f>ROW()</f>
        <v>63</v>
      </c>
      <c r="AB63" s="201" t="e">
        <f t="shared" ca="1" si="10"/>
        <v>#N/A</v>
      </c>
      <c r="AC63" s="201" t="e">
        <f t="shared" ca="1" si="11"/>
        <v>#N/A</v>
      </c>
      <c r="AD63" s="202" t="e">
        <f t="shared" ca="1" si="12"/>
        <v>#N/A</v>
      </c>
      <c r="AE63" s="201" t="e">
        <f t="shared" ca="1" si="13"/>
        <v>#N/A</v>
      </c>
      <c r="AF63" s="202" t="e">
        <f t="shared" ca="1" si="14"/>
        <v>#N/A</v>
      </c>
      <c r="AG63" s="201" t="e">
        <f t="shared" ca="1" si="14"/>
        <v>#N/A</v>
      </c>
      <c r="AH63" s="201" t="e">
        <f t="shared" ca="1" si="15"/>
        <v>#N/A</v>
      </c>
      <c r="AI63" s="203" t="e">
        <f t="shared" ca="1" si="16"/>
        <v>#N/A</v>
      </c>
      <c r="AJ63" s="201" t="e">
        <f t="shared" ca="1" si="17"/>
        <v>#N/A</v>
      </c>
      <c r="AK63" s="201" t="e">
        <f t="shared" ca="1" si="18"/>
        <v>#N/A</v>
      </c>
    </row>
    <row r="64" spans="1:37" ht="27" customHeight="1" x14ac:dyDescent="0.25">
      <c r="A64" s="51">
        <f>'OSNOVNA PLAČA'!A58</f>
        <v>49</v>
      </c>
      <c r="B64" s="159" t="str">
        <f t="shared" ca="1" si="19"/>
        <v>A49</v>
      </c>
      <c r="C64" s="52">
        <f ca="1">IF(LEN(B64)&gt;0,'OSNOVNA PLAČA'!C58,"")</f>
        <v>0</v>
      </c>
      <c r="D64" s="54">
        <f ca="1">IF(LEN(B64)&gt;0,'OSNOVNA PLAČA'!D58,"")</f>
        <v>0</v>
      </c>
      <c r="E64" s="175">
        <f ca="1">IF(LEN(B64)&gt;0,SUM('OBRAČUNANA OSNOVNA PLAČA'!K58:P58),"")</f>
        <v>0</v>
      </c>
      <c r="F64" s="55"/>
      <c r="G64" s="55"/>
      <c r="H64" s="55"/>
      <c r="I64" s="55"/>
      <c r="J64" s="55"/>
      <c r="K64" s="176">
        <f t="shared" si="4"/>
        <v>0</v>
      </c>
      <c r="L64" s="120">
        <f t="shared" ca="1" si="5"/>
        <v>0</v>
      </c>
      <c r="M64" s="120">
        <f t="shared" ca="1" si="6"/>
        <v>0</v>
      </c>
      <c r="N64" s="120">
        <f t="shared" ca="1" si="7"/>
        <v>0</v>
      </c>
      <c r="O64" s="120">
        <f t="shared" ca="1" si="8"/>
        <v>0</v>
      </c>
      <c r="P64" s="177">
        <f t="shared" ca="1" si="9"/>
        <v>0</v>
      </c>
      <c r="Q64" s="177">
        <f ca="1">IF(LEN(B64)&gt;0,'1-6'!Q64-'1-6'!P64,"")</f>
        <v>0</v>
      </c>
      <c r="R64" s="178"/>
      <c r="AA64" s="163">
        <f>ROW()</f>
        <v>64</v>
      </c>
      <c r="AB64" s="201" t="e">
        <f t="shared" ca="1" si="10"/>
        <v>#N/A</v>
      </c>
      <c r="AC64" s="201" t="e">
        <f t="shared" ca="1" si="11"/>
        <v>#N/A</v>
      </c>
      <c r="AD64" s="202" t="e">
        <f t="shared" ca="1" si="12"/>
        <v>#N/A</v>
      </c>
      <c r="AE64" s="201" t="e">
        <f t="shared" ca="1" si="13"/>
        <v>#N/A</v>
      </c>
      <c r="AF64" s="202" t="e">
        <f t="shared" ca="1" si="14"/>
        <v>#N/A</v>
      </c>
      <c r="AG64" s="201" t="e">
        <f t="shared" ca="1" si="14"/>
        <v>#N/A</v>
      </c>
      <c r="AH64" s="201" t="e">
        <f t="shared" ca="1" si="15"/>
        <v>#N/A</v>
      </c>
      <c r="AI64" s="203" t="e">
        <f t="shared" ca="1" si="16"/>
        <v>#N/A</v>
      </c>
      <c r="AJ64" s="201" t="e">
        <f t="shared" ca="1" si="17"/>
        <v>#N/A</v>
      </c>
      <c r="AK64" s="201" t="e">
        <f t="shared" ca="1" si="18"/>
        <v>#N/A</v>
      </c>
    </row>
    <row r="65" spans="1:37" ht="27" customHeight="1" x14ac:dyDescent="0.25">
      <c r="A65" s="51">
        <f>'OSNOVNA PLAČA'!A59</f>
        <v>50</v>
      </c>
      <c r="B65" s="159" t="str">
        <f t="shared" ca="1" si="19"/>
        <v>A50</v>
      </c>
      <c r="C65" s="52">
        <f ca="1">IF(LEN(B65)&gt;0,'OSNOVNA PLAČA'!C59,"")</f>
        <v>0</v>
      </c>
      <c r="D65" s="54">
        <f ca="1">IF(LEN(B65)&gt;0,'OSNOVNA PLAČA'!D59,"")</f>
        <v>0</v>
      </c>
      <c r="E65" s="175">
        <f ca="1">IF(LEN(B65)&gt;0,SUM('OBRAČUNANA OSNOVNA PLAČA'!K59:P59),"")</f>
        <v>0</v>
      </c>
      <c r="F65" s="55"/>
      <c r="G65" s="55"/>
      <c r="H65" s="55"/>
      <c r="I65" s="55"/>
      <c r="J65" s="55"/>
      <c r="K65" s="176">
        <f t="shared" si="4"/>
        <v>0</v>
      </c>
      <c r="L65" s="120">
        <f t="shared" ca="1" si="5"/>
        <v>0</v>
      </c>
      <c r="M65" s="120">
        <f t="shared" ca="1" si="6"/>
        <v>0</v>
      </c>
      <c r="N65" s="120">
        <f t="shared" ca="1" si="7"/>
        <v>0</v>
      </c>
      <c r="O65" s="120">
        <f t="shared" ca="1" si="8"/>
        <v>0</v>
      </c>
      <c r="P65" s="177">
        <f t="shared" ca="1" si="9"/>
        <v>0</v>
      </c>
      <c r="Q65" s="177">
        <f ca="1">IF(LEN(B65)&gt;0,'1-6'!Q65-'1-6'!P65,"")</f>
        <v>0</v>
      </c>
      <c r="R65" s="178"/>
      <c r="AA65" s="163">
        <f>ROW()</f>
        <v>65</v>
      </c>
      <c r="AB65" s="201" t="e">
        <f t="shared" ca="1" si="10"/>
        <v>#N/A</v>
      </c>
      <c r="AC65" s="201" t="e">
        <f t="shared" ca="1" si="11"/>
        <v>#N/A</v>
      </c>
      <c r="AD65" s="202" t="e">
        <f t="shared" ca="1" si="12"/>
        <v>#N/A</v>
      </c>
      <c r="AE65" s="201" t="e">
        <f t="shared" ca="1" si="13"/>
        <v>#N/A</v>
      </c>
      <c r="AF65" s="202" t="e">
        <f t="shared" ca="1" si="14"/>
        <v>#N/A</v>
      </c>
      <c r="AG65" s="201" t="e">
        <f t="shared" ca="1" si="14"/>
        <v>#N/A</v>
      </c>
      <c r="AH65" s="201" t="e">
        <f t="shared" ca="1" si="15"/>
        <v>#N/A</v>
      </c>
      <c r="AI65" s="203" t="e">
        <f t="shared" ca="1" si="16"/>
        <v>#N/A</v>
      </c>
      <c r="AJ65" s="201" t="e">
        <f t="shared" ca="1" si="17"/>
        <v>#N/A</v>
      </c>
      <c r="AK65" s="201" t="e">
        <f t="shared" ca="1" si="18"/>
        <v>#N/A</v>
      </c>
    </row>
    <row r="66" spans="1:37" ht="27" customHeight="1" x14ac:dyDescent="0.25">
      <c r="A66" s="51">
        <f>'OSNOVNA PLAČA'!A60</f>
        <v>51</v>
      </c>
      <c r="B66" s="159" t="str">
        <f t="shared" ca="1" si="19"/>
        <v>A51</v>
      </c>
      <c r="C66" s="52">
        <f ca="1">IF(LEN(B66)&gt;0,'OSNOVNA PLAČA'!C60,"")</f>
        <v>0</v>
      </c>
      <c r="D66" s="54">
        <f ca="1">IF(LEN(B66)&gt;0,'OSNOVNA PLAČA'!D60,"")</f>
        <v>0</v>
      </c>
      <c r="E66" s="175">
        <f ca="1">IF(LEN(B66)&gt;0,SUM('OBRAČUNANA OSNOVNA PLAČA'!K60:P60),"")</f>
        <v>0</v>
      </c>
      <c r="F66" s="55"/>
      <c r="G66" s="55"/>
      <c r="H66" s="55"/>
      <c r="I66" s="55"/>
      <c r="J66" s="55"/>
      <c r="K66" s="176">
        <f t="shared" si="4"/>
        <v>0</v>
      </c>
      <c r="L66" s="120">
        <f t="shared" ca="1" si="5"/>
        <v>0</v>
      </c>
      <c r="M66" s="120">
        <f t="shared" ca="1" si="6"/>
        <v>0</v>
      </c>
      <c r="N66" s="120">
        <f t="shared" ca="1" si="7"/>
        <v>0</v>
      </c>
      <c r="O66" s="120">
        <f t="shared" ca="1" si="8"/>
        <v>0</v>
      </c>
      <c r="P66" s="177">
        <f t="shared" ca="1" si="9"/>
        <v>0</v>
      </c>
      <c r="Q66" s="177">
        <f ca="1">IF(LEN(B66)&gt;0,'1-6'!Q66-'1-6'!P66,"")</f>
        <v>0</v>
      </c>
      <c r="R66" s="178"/>
      <c r="AA66" s="163">
        <f>ROW()</f>
        <v>66</v>
      </c>
      <c r="AB66" s="201" t="e">
        <f t="shared" ca="1" si="10"/>
        <v>#N/A</v>
      </c>
      <c r="AC66" s="201" t="e">
        <f t="shared" ca="1" si="11"/>
        <v>#N/A</v>
      </c>
      <c r="AD66" s="202" t="e">
        <f t="shared" ca="1" si="12"/>
        <v>#N/A</v>
      </c>
      <c r="AE66" s="201" t="e">
        <f t="shared" ca="1" si="13"/>
        <v>#N/A</v>
      </c>
      <c r="AF66" s="202" t="e">
        <f t="shared" ca="1" si="14"/>
        <v>#N/A</v>
      </c>
      <c r="AG66" s="201" t="e">
        <f t="shared" ca="1" si="14"/>
        <v>#N/A</v>
      </c>
      <c r="AH66" s="201" t="e">
        <f t="shared" ca="1" si="15"/>
        <v>#N/A</v>
      </c>
      <c r="AI66" s="203" t="e">
        <f t="shared" ca="1" si="16"/>
        <v>#N/A</v>
      </c>
      <c r="AJ66" s="201" t="e">
        <f t="shared" ca="1" si="17"/>
        <v>#N/A</v>
      </c>
      <c r="AK66" s="201" t="e">
        <f t="shared" ca="1" si="18"/>
        <v>#N/A</v>
      </c>
    </row>
    <row r="67" spans="1:37" ht="27" customHeight="1" x14ac:dyDescent="0.25">
      <c r="A67" s="51">
        <f>'OSNOVNA PLAČA'!A61</f>
        <v>52</v>
      </c>
      <c r="B67" s="159" t="str">
        <f t="shared" ca="1" si="19"/>
        <v>A52</v>
      </c>
      <c r="C67" s="52">
        <f ca="1">IF(LEN(B67)&gt;0,'OSNOVNA PLAČA'!C61,"")</f>
        <v>0</v>
      </c>
      <c r="D67" s="54">
        <f ca="1">IF(LEN(B67)&gt;0,'OSNOVNA PLAČA'!D61,"")</f>
        <v>0</v>
      </c>
      <c r="E67" s="175">
        <f ca="1">IF(LEN(B67)&gt;0,SUM('OBRAČUNANA OSNOVNA PLAČA'!K61:P61),"")</f>
        <v>0</v>
      </c>
      <c r="F67" s="55"/>
      <c r="G67" s="55"/>
      <c r="H67" s="55"/>
      <c r="I67" s="55"/>
      <c r="J67" s="55"/>
      <c r="K67" s="176">
        <f t="shared" si="4"/>
        <v>0</v>
      </c>
      <c r="L67" s="120">
        <f t="shared" ca="1" si="5"/>
        <v>0</v>
      </c>
      <c r="M67" s="120">
        <f t="shared" ca="1" si="6"/>
        <v>0</v>
      </c>
      <c r="N67" s="120">
        <f t="shared" ca="1" si="7"/>
        <v>0</v>
      </c>
      <c r="O67" s="120">
        <f t="shared" ca="1" si="8"/>
        <v>0</v>
      </c>
      <c r="P67" s="177">
        <f t="shared" ca="1" si="9"/>
        <v>0</v>
      </c>
      <c r="Q67" s="177">
        <f ca="1">IF(LEN(B67)&gt;0,'1-6'!Q67-'1-6'!P67,"")</f>
        <v>0</v>
      </c>
      <c r="R67" s="178"/>
      <c r="AA67" s="163">
        <f>ROW()</f>
        <v>67</v>
      </c>
      <c r="AB67" s="201" t="e">
        <f t="shared" ca="1" si="10"/>
        <v>#N/A</v>
      </c>
      <c r="AC67" s="201" t="e">
        <f t="shared" ca="1" si="11"/>
        <v>#N/A</v>
      </c>
      <c r="AD67" s="202" t="e">
        <f t="shared" ca="1" si="12"/>
        <v>#N/A</v>
      </c>
      <c r="AE67" s="201" t="e">
        <f t="shared" ca="1" si="13"/>
        <v>#N/A</v>
      </c>
      <c r="AF67" s="202" t="e">
        <f t="shared" ca="1" si="14"/>
        <v>#N/A</v>
      </c>
      <c r="AG67" s="201" t="e">
        <f t="shared" ca="1" si="14"/>
        <v>#N/A</v>
      </c>
      <c r="AH67" s="201" t="e">
        <f t="shared" ca="1" si="15"/>
        <v>#N/A</v>
      </c>
      <c r="AI67" s="203" t="e">
        <f t="shared" ca="1" si="16"/>
        <v>#N/A</v>
      </c>
      <c r="AJ67" s="201" t="e">
        <f t="shared" ca="1" si="17"/>
        <v>#N/A</v>
      </c>
      <c r="AK67" s="201" t="e">
        <f t="shared" ca="1" si="18"/>
        <v>#N/A</v>
      </c>
    </row>
    <row r="68" spans="1:37" ht="27" customHeight="1" x14ac:dyDescent="0.25">
      <c r="A68" s="51">
        <f>'OSNOVNA PLAČA'!A62</f>
        <v>53</v>
      </c>
      <c r="B68" s="159" t="str">
        <f t="shared" ca="1" si="19"/>
        <v>A53</v>
      </c>
      <c r="C68" s="52">
        <f ca="1">IF(LEN(B68)&gt;0,'OSNOVNA PLAČA'!C62,"")</f>
        <v>0</v>
      </c>
      <c r="D68" s="54">
        <f ca="1">IF(LEN(B68)&gt;0,'OSNOVNA PLAČA'!D62,"")</f>
        <v>0</v>
      </c>
      <c r="E68" s="175">
        <f ca="1">IF(LEN(B68)&gt;0,SUM('OBRAČUNANA OSNOVNA PLAČA'!K62:P62),"")</f>
        <v>0</v>
      </c>
      <c r="F68" s="55"/>
      <c r="G68" s="55"/>
      <c r="H68" s="55"/>
      <c r="I68" s="55"/>
      <c r="J68" s="55"/>
      <c r="K68" s="176">
        <f t="shared" si="4"/>
        <v>0</v>
      </c>
      <c r="L68" s="120">
        <f t="shared" ca="1" si="5"/>
        <v>0</v>
      </c>
      <c r="M68" s="120">
        <f t="shared" ca="1" si="6"/>
        <v>0</v>
      </c>
      <c r="N68" s="120">
        <f t="shared" ca="1" si="7"/>
        <v>0</v>
      </c>
      <c r="O68" s="120">
        <f t="shared" ca="1" si="8"/>
        <v>0</v>
      </c>
      <c r="P68" s="177">
        <f t="shared" ca="1" si="9"/>
        <v>0</v>
      </c>
      <c r="Q68" s="177">
        <f ca="1">IF(LEN(B68)&gt;0,'1-6'!Q68-'1-6'!P68,"")</f>
        <v>0</v>
      </c>
      <c r="R68" s="178"/>
      <c r="AA68" s="163">
        <f>ROW()</f>
        <v>68</v>
      </c>
      <c r="AB68" s="201" t="e">
        <f t="shared" ca="1" si="10"/>
        <v>#N/A</v>
      </c>
      <c r="AC68" s="201" t="e">
        <f t="shared" ca="1" si="11"/>
        <v>#N/A</v>
      </c>
      <c r="AD68" s="202" t="e">
        <f t="shared" ca="1" si="12"/>
        <v>#N/A</v>
      </c>
      <c r="AE68" s="201" t="e">
        <f t="shared" ca="1" si="13"/>
        <v>#N/A</v>
      </c>
      <c r="AF68" s="202" t="e">
        <f t="shared" ca="1" si="14"/>
        <v>#N/A</v>
      </c>
      <c r="AG68" s="201" t="e">
        <f t="shared" ca="1" si="14"/>
        <v>#N/A</v>
      </c>
      <c r="AH68" s="201" t="e">
        <f t="shared" ca="1" si="15"/>
        <v>#N/A</v>
      </c>
      <c r="AI68" s="203" t="e">
        <f t="shared" ca="1" si="16"/>
        <v>#N/A</v>
      </c>
      <c r="AJ68" s="201" t="e">
        <f t="shared" ca="1" si="17"/>
        <v>#N/A</v>
      </c>
      <c r="AK68" s="201" t="e">
        <f t="shared" ca="1" si="18"/>
        <v>#N/A</v>
      </c>
    </row>
    <row r="69" spans="1:37" ht="27" customHeight="1" x14ac:dyDescent="0.25">
      <c r="A69" s="51">
        <f>'OSNOVNA PLAČA'!A63</f>
        <v>54</v>
      </c>
      <c r="B69" s="159" t="str">
        <f t="shared" ca="1" si="19"/>
        <v>A54</v>
      </c>
      <c r="C69" s="52">
        <f ca="1">IF(LEN(B69)&gt;0,'OSNOVNA PLAČA'!C63,"")</f>
        <v>0</v>
      </c>
      <c r="D69" s="54">
        <f ca="1">IF(LEN(B69)&gt;0,'OSNOVNA PLAČA'!D63,"")</f>
        <v>0</v>
      </c>
      <c r="E69" s="175">
        <f ca="1">IF(LEN(B69)&gt;0,SUM('OBRAČUNANA OSNOVNA PLAČA'!K63:P63),"")</f>
        <v>0</v>
      </c>
      <c r="F69" s="55"/>
      <c r="G69" s="55"/>
      <c r="H69" s="55"/>
      <c r="I69" s="55"/>
      <c r="J69" s="55"/>
      <c r="K69" s="176">
        <f t="shared" si="4"/>
        <v>0</v>
      </c>
      <c r="L69" s="120">
        <f t="shared" ca="1" si="5"/>
        <v>0</v>
      </c>
      <c r="M69" s="120">
        <f t="shared" ca="1" si="6"/>
        <v>0</v>
      </c>
      <c r="N69" s="120">
        <f t="shared" ca="1" si="7"/>
        <v>0</v>
      </c>
      <c r="O69" s="120">
        <f t="shared" ca="1" si="8"/>
        <v>0</v>
      </c>
      <c r="P69" s="177">
        <f t="shared" ca="1" si="9"/>
        <v>0</v>
      </c>
      <c r="Q69" s="177">
        <f ca="1">IF(LEN(B69)&gt;0,'1-6'!Q69-'1-6'!P69,"")</f>
        <v>0</v>
      </c>
      <c r="R69" s="178"/>
      <c r="AA69" s="163">
        <f>ROW()</f>
        <v>69</v>
      </c>
      <c r="AB69" s="201" t="e">
        <f t="shared" ca="1" si="10"/>
        <v>#N/A</v>
      </c>
      <c r="AC69" s="201" t="e">
        <f t="shared" ca="1" si="11"/>
        <v>#N/A</v>
      </c>
      <c r="AD69" s="202" t="e">
        <f t="shared" ca="1" si="12"/>
        <v>#N/A</v>
      </c>
      <c r="AE69" s="201" t="e">
        <f t="shared" ca="1" si="13"/>
        <v>#N/A</v>
      </c>
      <c r="AF69" s="202" t="e">
        <f t="shared" ca="1" si="14"/>
        <v>#N/A</v>
      </c>
      <c r="AG69" s="201" t="e">
        <f t="shared" ca="1" si="14"/>
        <v>#N/A</v>
      </c>
      <c r="AH69" s="201" t="e">
        <f t="shared" ca="1" si="15"/>
        <v>#N/A</v>
      </c>
      <c r="AI69" s="203" t="e">
        <f t="shared" ca="1" si="16"/>
        <v>#N/A</v>
      </c>
      <c r="AJ69" s="201" t="e">
        <f t="shared" ca="1" si="17"/>
        <v>#N/A</v>
      </c>
      <c r="AK69" s="201" t="e">
        <f t="shared" ca="1" si="18"/>
        <v>#N/A</v>
      </c>
    </row>
    <row r="70" spans="1:37" ht="27" customHeight="1" x14ac:dyDescent="0.25">
      <c r="A70" s="51">
        <f>'OSNOVNA PLAČA'!A64</f>
        <v>55</v>
      </c>
      <c r="B70" s="159" t="str">
        <f t="shared" ca="1" si="19"/>
        <v>A55</v>
      </c>
      <c r="C70" s="52">
        <f ca="1">IF(LEN(B70)&gt;0,'OSNOVNA PLAČA'!C64,"")</f>
        <v>0</v>
      </c>
      <c r="D70" s="54">
        <f ca="1">IF(LEN(B70)&gt;0,'OSNOVNA PLAČA'!D64,"")</f>
        <v>0</v>
      </c>
      <c r="E70" s="175">
        <f ca="1">IF(LEN(B70)&gt;0,SUM('OBRAČUNANA OSNOVNA PLAČA'!K64:P64),"")</f>
        <v>0</v>
      </c>
      <c r="F70" s="55"/>
      <c r="G70" s="55"/>
      <c r="H70" s="55"/>
      <c r="I70" s="55"/>
      <c r="J70" s="55"/>
      <c r="K70" s="176">
        <f t="shared" si="4"/>
        <v>0</v>
      </c>
      <c r="L70" s="120">
        <f t="shared" ca="1" si="5"/>
        <v>0</v>
      </c>
      <c r="M70" s="120">
        <f t="shared" ca="1" si="6"/>
        <v>0</v>
      </c>
      <c r="N70" s="120">
        <f t="shared" ca="1" si="7"/>
        <v>0</v>
      </c>
      <c r="O70" s="120">
        <f t="shared" ca="1" si="8"/>
        <v>0</v>
      </c>
      <c r="P70" s="177">
        <f t="shared" ca="1" si="9"/>
        <v>0</v>
      </c>
      <c r="Q70" s="177">
        <f ca="1">IF(LEN(B70)&gt;0,'1-6'!Q70-'1-6'!P70,"")</f>
        <v>0</v>
      </c>
      <c r="R70" s="178"/>
      <c r="AA70" s="163">
        <f>ROW()</f>
        <v>70</v>
      </c>
      <c r="AB70" s="201" t="e">
        <f t="shared" ca="1" si="10"/>
        <v>#N/A</v>
      </c>
      <c r="AC70" s="201" t="e">
        <f t="shared" ca="1" si="11"/>
        <v>#N/A</v>
      </c>
      <c r="AD70" s="202" t="e">
        <f t="shared" ca="1" si="12"/>
        <v>#N/A</v>
      </c>
      <c r="AE70" s="201" t="e">
        <f t="shared" ca="1" si="13"/>
        <v>#N/A</v>
      </c>
      <c r="AF70" s="202" t="e">
        <f t="shared" ca="1" si="14"/>
        <v>#N/A</v>
      </c>
      <c r="AG70" s="201" t="e">
        <f t="shared" ca="1" si="14"/>
        <v>#N/A</v>
      </c>
      <c r="AH70" s="201" t="e">
        <f t="shared" ca="1" si="15"/>
        <v>#N/A</v>
      </c>
      <c r="AI70" s="203" t="e">
        <f t="shared" ca="1" si="16"/>
        <v>#N/A</v>
      </c>
      <c r="AJ70" s="201" t="e">
        <f t="shared" ca="1" si="17"/>
        <v>#N/A</v>
      </c>
      <c r="AK70" s="201" t="e">
        <f t="shared" ca="1" si="18"/>
        <v>#N/A</v>
      </c>
    </row>
    <row r="71" spans="1:37" ht="27" customHeight="1" x14ac:dyDescent="0.25">
      <c r="A71" s="51">
        <f>'OSNOVNA PLAČA'!A65</f>
        <v>56</v>
      </c>
      <c r="B71" s="159" t="str">
        <f t="shared" ca="1" si="19"/>
        <v>A56</v>
      </c>
      <c r="C71" s="52">
        <f ca="1">IF(LEN(B71)&gt;0,'OSNOVNA PLAČA'!C65,"")</f>
        <v>0</v>
      </c>
      <c r="D71" s="54">
        <f ca="1">IF(LEN(B71)&gt;0,'OSNOVNA PLAČA'!D65,"")</f>
        <v>0</v>
      </c>
      <c r="E71" s="175">
        <f ca="1">IF(LEN(B71)&gt;0,SUM('OBRAČUNANA OSNOVNA PLAČA'!K65:P65),"")</f>
        <v>0</v>
      </c>
      <c r="F71" s="55"/>
      <c r="G71" s="55"/>
      <c r="H71" s="55"/>
      <c r="I71" s="55"/>
      <c r="J71" s="55"/>
      <c r="K71" s="176">
        <f t="shared" si="4"/>
        <v>0</v>
      </c>
      <c r="L71" s="120">
        <f t="shared" ca="1" si="5"/>
        <v>0</v>
      </c>
      <c r="M71" s="120">
        <f t="shared" ca="1" si="6"/>
        <v>0</v>
      </c>
      <c r="N71" s="120">
        <f t="shared" ca="1" si="7"/>
        <v>0</v>
      </c>
      <c r="O71" s="120">
        <f t="shared" ca="1" si="8"/>
        <v>0</v>
      </c>
      <c r="P71" s="177">
        <f t="shared" ca="1" si="9"/>
        <v>0</v>
      </c>
      <c r="Q71" s="177">
        <f ca="1">IF(LEN(B71)&gt;0,'1-6'!Q71-'1-6'!P71,"")</f>
        <v>0</v>
      </c>
      <c r="R71" s="178"/>
      <c r="AA71" s="163">
        <f>ROW()</f>
        <v>71</v>
      </c>
      <c r="AB71" s="201" t="e">
        <f t="shared" ca="1" si="10"/>
        <v>#N/A</v>
      </c>
      <c r="AC71" s="201" t="e">
        <f t="shared" ca="1" si="11"/>
        <v>#N/A</v>
      </c>
      <c r="AD71" s="202" t="e">
        <f t="shared" ca="1" si="12"/>
        <v>#N/A</v>
      </c>
      <c r="AE71" s="201" t="e">
        <f t="shared" ca="1" si="13"/>
        <v>#N/A</v>
      </c>
      <c r="AF71" s="202" t="e">
        <f t="shared" ca="1" si="14"/>
        <v>#N/A</v>
      </c>
      <c r="AG71" s="201" t="e">
        <f t="shared" ca="1" si="14"/>
        <v>#N/A</v>
      </c>
      <c r="AH71" s="201" t="e">
        <f t="shared" ca="1" si="15"/>
        <v>#N/A</v>
      </c>
      <c r="AI71" s="203" t="e">
        <f t="shared" ca="1" si="16"/>
        <v>#N/A</v>
      </c>
      <c r="AJ71" s="201" t="e">
        <f t="shared" ca="1" si="17"/>
        <v>#N/A</v>
      </c>
      <c r="AK71" s="201" t="e">
        <f t="shared" ca="1" si="18"/>
        <v>#N/A</v>
      </c>
    </row>
    <row r="72" spans="1:37" ht="27" customHeight="1" x14ac:dyDescent="0.25">
      <c r="A72" s="51">
        <f>'OSNOVNA PLAČA'!A66</f>
        <v>57</v>
      </c>
      <c r="B72" s="159" t="str">
        <f t="shared" ca="1" si="19"/>
        <v>A57</v>
      </c>
      <c r="C72" s="52">
        <f ca="1">IF(LEN(B72)&gt;0,'OSNOVNA PLAČA'!C66,"")</f>
        <v>0</v>
      </c>
      <c r="D72" s="54">
        <f ca="1">IF(LEN(B72)&gt;0,'OSNOVNA PLAČA'!D66,"")</f>
        <v>0</v>
      </c>
      <c r="E72" s="175">
        <f ca="1">IF(LEN(B72)&gt;0,SUM('OBRAČUNANA OSNOVNA PLAČA'!K66:P66),"")</f>
        <v>0</v>
      </c>
      <c r="F72" s="55"/>
      <c r="G72" s="55"/>
      <c r="H72" s="55"/>
      <c r="I72" s="55"/>
      <c r="J72" s="55"/>
      <c r="K72" s="176">
        <f t="shared" si="4"/>
        <v>0</v>
      </c>
      <c r="L72" s="120">
        <f t="shared" ca="1" si="5"/>
        <v>0</v>
      </c>
      <c r="M72" s="120">
        <f t="shared" ca="1" si="6"/>
        <v>0</v>
      </c>
      <c r="N72" s="120">
        <f t="shared" ca="1" si="7"/>
        <v>0</v>
      </c>
      <c r="O72" s="120">
        <f t="shared" ca="1" si="8"/>
        <v>0</v>
      </c>
      <c r="P72" s="177">
        <f t="shared" ca="1" si="9"/>
        <v>0</v>
      </c>
      <c r="Q72" s="177">
        <f ca="1">IF(LEN(B72)&gt;0,'1-6'!Q72-'1-6'!P72,"")</f>
        <v>0</v>
      </c>
      <c r="R72" s="178"/>
      <c r="AA72" s="163">
        <f>ROW()</f>
        <v>72</v>
      </c>
      <c r="AB72" s="201" t="e">
        <f t="shared" ca="1" si="10"/>
        <v>#N/A</v>
      </c>
      <c r="AC72" s="201" t="e">
        <f t="shared" ca="1" si="11"/>
        <v>#N/A</v>
      </c>
      <c r="AD72" s="202" t="e">
        <f t="shared" ca="1" si="12"/>
        <v>#N/A</v>
      </c>
      <c r="AE72" s="201" t="e">
        <f t="shared" ca="1" si="13"/>
        <v>#N/A</v>
      </c>
      <c r="AF72" s="202" t="e">
        <f t="shared" ca="1" si="14"/>
        <v>#N/A</v>
      </c>
      <c r="AG72" s="201" t="e">
        <f t="shared" ca="1" si="14"/>
        <v>#N/A</v>
      </c>
      <c r="AH72" s="201" t="e">
        <f t="shared" ca="1" si="15"/>
        <v>#N/A</v>
      </c>
      <c r="AI72" s="203" t="e">
        <f t="shared" ca="1" si="16"/>
        <v>#N/A</v>
      </c>
      <c r="AJ72" s="201" t="e">
        <f t="shared" ca="1" si="17"/>
        <v>#N/A</v>
      </c>
      <c r="AK72" s="201" t="e">
        <f t="shared" ca="1" si="18"/>
        <v>#N/A</v>
      </c>
    </row>
    <row r="73" spans="1:37" ht="27" customHeight="1" x14ac:dyDescent="0.25">
      <c r="A73" s="51">
        <f>'OSNOVNA PLAČA'!A67</f>
        <v>58</v>
      </c>
      <c r="B73" s="159" t="str">
        <f t="shared" ca="1" si="19"/>
        <v>A58</v>
      </c>
      <c r="C73" s="52">
        <f ca="1">IF(LEN(B73)&gt;0,'OSNOVNA PLAČA'!C67,"")</f>
        <v>0</v>
      </c>
      <c r="D73" s="54">
        <f ca="1">IF(LEN(B73)&gt;0,'OSNOVNA PLAČA'!D67,"")</f>
        <v>0</v>
      </c>
      <c r="E73" s="175">
        <f ca="1">IF(LEN(B73)&gt;0,SUM('OBRAČUNANA OSNOVNA PLAČA'!K67:P67),"")</f>
        <v>0</v>
      </c>
      <c r="F73" s="55"/>
      <c r="G73" s="55"/>
      <c r="H73" s="55"/>
      <c r="I73" s="55"/>
      <c r="J73" s="55"/>
      <c r="K73" s="176">
        <f t="shared" si="4"/>
        <v>0</v>
      </c>
      <c r="L73" s="120">
        <f t="shared" ca="1" si="5"/>
        <v>0</v>
      </c>
      <c r="M73" s="120">
        <f t="shared" ca="1" si="6"/>
        <v>0</v>
      </c>
      <c r="N73" s="120">
        <f t="shared" ca="1" si="7"/>
        <v>0</v>
      </c>
      <c r="O73" s="120">
        <f t="shared" ca="1" si="8"/>
        <v>0</v>
      </c>
      <c r="P73" s="177">
        <f t="shared" ca="1" si="9"/>
        <v>0</v>
      </c>
      <c r="Q73" s="177">
        <f ca="1">IF(LEN(B73)&gt;0,'1-6'!Q73-'1-6'!P73,"")</f>
        <v>0</v>
      </c>
      <c r="R73" s="178"/>
      <c r="AA73" s="163">
        <f>ROW()</f>
        <v>73</v>
      </c>
      <c r="AB73" s="201" t="e">
        <f t="shared" ca="1" si="10"/>
        <v>#N/A</v>
      </c>
      <c r="AC73" s="201" t="e">
        <f t="shared" ca="1" si="11"/>
        <v>#N/A</v>
      </c>
      <c r="AD73" s="202" t="e">
        <f t="shared" ca="1" si="12"/>
        <v>#N/A</v>
      </c>
      <c r="AE73" s="201" t="e">
        <f t="shared" ca="1" si="13"/>
        <v>#N/A</v>
      </c>
      <c r="AF73" s="202" t="e">
        <f t="shared" ca="1" si="14"/>
        <v>#N/A</v>
      </c>
      <c r="AG73" s="201" t="e">
        <f t="shared" ca="1" si="14"/>
        <v>#N/A</v>
      </c>
      <c r="AH73" s="201" t="e">
        <f t="shared" ca="1" si="15"/>
        <v>#N/A</v>
      </c>
      <c r="AI73" s="203" t="e">
        <f t="shared" ca="1" si="16"/>
        <v>#N/A</v>
      </c>
      <c r="AJ73" s="201" t="e">
        <f t="shared" ca="1" si="17"/>
        <v>#N/A</v>
      </c>
      <c r="AK73" s="201" t="e">
        <f t="shared" ca="1" si="18"/>
        <v>#N/A</v>
      </c>
    </row>
    <row r="74" spans="1:37" ht="27" customHeight="1" x14ac:dyDescent="0.25">
      <c r="A74" s="51">
        <f>'OSNOVNA PLAČA'!A68</f>
        <v>59</v>
      </c>
      <c r="B74" s="159" t="str">
        <f t="shared" ca="1" si="19"/>
        <v>A59</v>
      </c>
      <c r="C74" s="52">
        <f ca="1">IF(LEN(B74)&gt;0,'OSNOVNA PLAČA'!C68,"")</f>
        <v>0</v>
      </c>
      <c r="D74" s="54">
        <f ca="1">IF(LEN(B74)&gt;0,'OSNOVNA PLAČA'!D68,"")</f>
        <v>0</v>
      </c>
      <c r="E74" s="175">
        <f ca="1">IF(LEN(B74)&gt;0,SUM('OBRAČUNANA OSNOVNA PLAČA'!K68:P68),"")</f>
        <v>0</v>
      </c>
      <c r="F74" s="55"/>
      <c r="G74" s="55"/>
      <c r="H74" s="55"/>
      <c r="I74" s="55"/>
      <c r="J74" s="55"/>
      <c r="K74" s="176">
        <f t="shared" si="4"/>
        <v>0</v>
      </c>
      <c r="L74" s="120">
        <f t="shared" ca="1" si="5"/>
        <v>0</v>
      </c>
      <c r="M74" s="120">
        <f t="shared" ca="1" si="6"/>
        <v>0</v>
      </c>
      <c r="N74" s="120">
        <f t="shared" ca="1" si="7"/>
        <v>0</v>
      </c>
      <c r="O74" s="120">
        <f t="shared" ca="1" si="8"/>
        <v>0</v>
      </c>
      <c r="P74" s="177">
        <f t="shared" ca="1" si="9"/>
        <v>0</v>
      </c>
      <c r="Q74" s="177">
        <f ca="1">IF(LEN(B74)&gt;0,'1-6'!Q74-'1-6'!P74,"")</f>
        <v>0</v>
      </c>
      <c r="R74" s="178"/>
      <c r="AA74" s="163">
        <f>ROW()</f>
        <v>74</v>
      </c>
      <c r="AB74" s="201" t="e">
        <f t="shared" ca="1" si="10"/>
        <v>#N/A</v>
      </c>
      <c r="AC74" s="201" t="e">
        <f t="shared" ca="1" si="11"/>
        <v>#N/A</v>
      </c>
      <c r="AD74" s="202" t="e">
        <f t="shared" ca="1" si="12"/>
        <v>#N/A</v>
      </c>
      <c r="AE74" s="201" t="e">
        <f t="shared" ca="1" si="13"/>
        <v>#N/A</v>
      </c>
      <c r="AF74" s="202" t="e">
        <f t="shared" ca="1" si="14"/>
        <v>#N/A</v>
      </c>
      <c r="AG74" s="201" t="e">
        <f t="shared" ca="1" si="14"/>
        <v>#N/A</v>
      </c>
      <c r="AH74" s="201" t="e">
        <f t="shared" ca="1" si="15"/>
        <v>#N/A</v>
      </c>
      <c r="AI74" s="203" t="e">
        <f t="shared" ca="1" si="16"/>
        <v>#N/A</v>
      </c>
      <c r="AJ74" s="201" t="e">
        <f t="shared" ca="1" si="17"/>
        <v>#N/A</v>
      </c>
      <c r="AK74" s="201" t="e">
        <f t="shared" ca="1" si="18"/>
        <v>#N/A</v>
      </c>
    </row>
    <row r="75" spans="1:37" ht="27" customHeight="1" x14ac:dyDescent="0.25">
      <c r="A75" s="51">
        <f>'OSNOVNA PLAČA'!A69</f>
        <v>60</v>
      </c>
      <c r="B75" s="159" t="str">
        <f t="shared" ca="1" si="19"/>
        <v>A60</v>
      </c>
      <c r="C75" s="52">
        <f ca="1">IF(LEN(B75)&gt;0,'OSNOVNA PLAČA'!C69,"")</f>
        <v>0</v>
      </c>
      <c r="D75" s="54">
        <f ca="1">IF(LEN(B75)&gt;0,'OSNOVNA PLAČA'!D69,"")</f>
        <v>0</v>
      </c>
      <c r="E75" s="175">
        <f ca="1">IF(LEN(B75)&gt;0,SUM('OBRAČUNANA OSNOVNA PLAČA'!K69:P69),"")</f>
        <v>0</v>
      </c>
      <c r="F75" s="55"/>
      <c r="G75" s="55"/>
      <c r="H75" s="55"/>
      <c r="I75" s="55"/>
      <c r="J75" s="55"/>
      <c r="K75" s="176">
        <f t="shared" si="4"/>
        <v>0</v>
      </c>
      <c r="L75" s="120">
        <f t="shared" ca="1" si="5"/>
        <v>0</v>
      </c>
      <c r="M75" s="120">
        <f t="shared" ca="1" si="6"/>
        <v>0</v>
      </c>
      <c r="N75" s="120">
        <f t="shared" ca="1" si="7"/>
        <v>0</v>
      </c>
      <c r="O75" s="120">
        <f t="shared" ca="1" si="8"/>
        <v>0</v>
      </c>
      <c r="P75" s="177">
        <f t="shared" ca="1" si="9"/>
        <v>0</v>
      </c>
      <c r="Q75" s="177">
        <f ca="1">IF(LEN(B75)&gt;0,'1-6'!Q75-'1-6'!P75,"")</f>
        <v>0</v>
      </c>
      <c r="R75" s="178"/>
      <c r="AA75" s="163">
        <f>ROW()</f>
        <v>75</v>
      </c>
      <c r="AB75" s="201" t="e">
        <f t="shared" ca="1" si="10"/>
        <v>#N/A</v>
      </c>
      <c r="AC75" s="201" t="e">
        <f t="shared" ca="1" si="11"/>
        <v>#N/A</v>
      </c>
      <c r="AD75" s="202" t="e">
        <f t="shared" ca="1" si="12"/>
        <v>#N/A</v>
      </c>
      <c r="AE75" s="201" t="e">
        <f t="shared" ca="1" si="13"/>
        <v>#N/A</v>
      </c>
      <c r="AF75" s="202" t="e">
        <f t="shared" ca="1" si="14"/>
        <v>#N/A</v>
      </c>
      <c r="AG75" s="201" t="e">
        <f t="shared" ca="1" si="14"/>
        <v>#N/A</v>
      </c>
      <c r="AH75" s="201" t="e">
        <f t="shared" ca="1" si="15"/>
        <v>#N/A</v>
      </c>
      <c r="AI75" s="203" t="e">
        <f t="shared" ca="1" si="16"/>
        <v>#N/A</v>
      </c>
      <c r="AJ75" s="201" t="e">
        <f t="shared" ca="1" si="17"/>
        <v>#N/A</v>
      </c>
      <c r="AK75" s="201" t="e">
        <f t="shared" ca="1" si="18"/>
        <v>#N/A</v>
      </c>
    </row>
    <row r="76" spans="1:37" ht="27" customHeight="1" x14ac:dyDescent="0.25">
      <c r="A76" s="51">
        <f>'OSNOVNA PLAČA'!A70</f>
        <v>61</v>
      </c>
      <c r="B76" s="159" t="str">
        <f t="shared" ca="1" si="19"/>
        <v>A61</v>
      </c>
      <c r="C76" s="52">
        <f ca="1">IF(LEN(B76)&gt;0,'OSNOVNA PLAČA'!C70,"")</f>
        <v>0</v>
      </c>
      <c r="D76" s="54">
        <f ca="1">IF(LEN(B76)&gt;0,'OSNOVNA PLAČA'!D70,"")</f>
        <v>0</v>
      </c>
      <c r="E76" s="175">
        <f ca="1">IF(LEN(B76)&gt;0,SUM('OBRAČUNANA OSNOVNA PLAČA'!K70:P70),"")</f>
        <v>0</v>
      </c>
      <c r="F76" s="55"/>
      <c r="G76" s="55"/>
      <c r="H76" s="55"/>
      <c r="I76" s="55"/>
      <c r="J76" s="55"/>
      <c r="K76" s="176">
        <f t="shared" si="4"/>
        <v>0</v>
      </c>
      <c r="L76" s="120">
        <f t="shared" ca="1" si="5"/>
        <v>0</v>
      </c>
      <c r="M76" s="120">
        <f t="shared" ca="1" si="6"/>
        <v>0</v>
      </c>
      <c r="N76" s="120">
        <f t="shared" ca="1" si="7"/>
        <v>0</v>
      </c>
      <c r="O76" s="120">
        <f t="shared" ca="1" si="8"/>
        <v>0</v>
      </c>
      <c r="P76" s="177">
        <f t="shared" ca="1" si="9"/>
        <v>0</v>
      </c>
      <c r="Q76" s="177">
        <f ca="1">IF(LEN(B76)&gt;0,'1-6'!Q76-'1-6'!P76,"")</f>
        <v>0</v>
      </c>
      <c r="R76" s="178"/>
      <c r="AA76" s="163">
        <f>ROW()</f>
        <v>76</v>
      </c>
      <c r="AB76" s="201" t="e">
        <f t="shared" ca="1" si="10"/>
        <v>#N/A</v>
      </c>
      <c r="AC76" s="201" t="e">
        <f t="shared" ca="1" si="11"/>
        <v>#N/A</v>
      </c>
      <c r="AD76" s="202" t="e">
        <f t="shared" ca="1" si="12"/>
        <v>#N/A</v>
      </c>
      <c r="AE76" s="201" t="e">
        <f t="shared" ca="1" si="13"/>
        <v>#N/A</v>
      </c>
      <c r="AF76" s="202" t="e">
        <f t="shared" ca="1" si="14"/>
        <v>#N/A</v>
      </c>
      <c r="AG76" s="201" t="e">
        <f t="shared" ca="1" si="14"/>
        <v>#N/A</v>
      </c>
      <c r="AH76" s="201" t="e">
        <f t="shared" ca="1" si="15"/>
        <v>#N/A</v>
      </c>
      <c r="AI76" s="203" t="e">
        <f t="shared" ca="1" si="16"/>
        <v>#N/A</v>
      </c>
      <c r="AJ76" s="201" t="e">
        <f t="shared" ca="1" si="17"/>
        <v>#N/A</v>
      </c>
      <c r="AK76" s="201" t="e">
        <f t="shared" ca="1" si="18"/>
        <v>#N/A</v>
      </c>
    </row>
    <row r="77" spans="1:37" ht="27" customHeight="1" x14ac:dyDescent="0.25">
      <c r="A77" s="51">
        <f>'OSNOVNA PLAČA'!A71</f>
        <v>62</v>
      </c>
      <c r="B77" s="159" t="str">
        <f t="shared" ca="1" si="19"/>
        <v>A62</v>
      </c>
      <c r="C77" s="52">
        <f ca="1">IF(LEN(B77)&gt;0,'OSNOVNA PLAČA'!C71,"")</f>
        <v>0</v>
      </c>
      <c r="D77" s="54">
        <f ca="1">IF(LEN(B77)&gt;0,'OSNOVNA PLAČA'!D71,"")</f>
        <v>0</v>
      </c>
      <c r="E77" s="175">
        <f ca="1">IF(LEN(B77)&gt;0,SUM('OBRAČUNANA OSNOVNA PLAČA'!K71:P71),"")</f>
        <v>0</v>
      </c>
      <c r="F77" s="55"/>
      <c r="G77" s="55"/>
      <c r="H77" s="55"/>
      <c r="I77" s="55"/>
      <c r="J77" s="55"/>
      <c r="K77" s="176">
        <f t="shared" si="4"/>
        <v>0</v>
      </c>
      <c r="L77" s="120">
        <f t="shared" ca="1" si="5"/>
        <v>0</v>
      </c>
      <c r="M77" s="120">
        <f t="shared" ca="1" si="6"/>
        <v>0</v>
      </c>
      <c r="N77" s="120">
        <f t="shared" ca="1" si="7"/>
        <v>0</v>
      </c>
      <c r="O77" s="120">
        <f t="shared" ca="1" si="8"/>
        <v>0</v>
      </c>
      <c r="P77" s="177">
        <f t="shared" ca="1" si="9"/>
        <v>0</v>
      </c>
      <c r="Q77" s="177">
        <f ca="1">IF(LEN(B77)&gt;0,'1-6'!Q77-'1-6'!P77,"")</f>
        <v>0</v>
      </c>
      <c r="R77" s="178"/>
      <c r="AA77" s="163">
        <f>ROW()</f>
        <v>77</v>
      </c>
      <c r="AB77" s="201" t="e">
        <f t="shared" ca="1" si="10"/>
        <v>#N/A</v>
      </c>
      <c r="AC77" s="201" t="e">
        <f t="shared" ca="1" si="11"/>
        <v>#N/A</v>
      </c>
      <c r="AD77" s="202" t="e">
        <f t="shared" ca="1" si="12"/>
        <v>#N/A</v>
      </c>
      <c r="AE77" s="201" t="e">
        <f t="shared" ca="1" si="13"/>
        <v>#N/A</v>
      </c>
      <c r="AF77" s="202" t="e">
        <f t="shared" ca="1" si="14"/>
        <v>#N/A</v>
      </c>
      <c r="AG77" s="201" t="e">
        <f t="shared" ca="1" si="14"/>
        <v>#N/A</v>
      </c>
      <c r="AH77" s="201" t="e">
        <f t="shared" ca="1" si="15"/>
        <v>#N/A</v>
      </c>
      <c r="AI77" s="203" t="e">
        <f t="shared" ca="1" si="16"/>
        <v>#N/A</v>
      </c>
      <c r="AJ77" s="201" t="e">
        <f t="shared" ca="1" si="17"/>
        <v>#N/A</v>
      </c>
      <c r="AK77" s="201" t="e">
        <f t="shared" ca="1" si="18"/>
        <v>#N/A</v>
      </c>
    </row>
    <row r="78" spans="1:37" ht="27" customHeight="1" x14ac:dyDescent="0.25">
      <c r="A78" s="51">
        <f>'OSNOVNA PLAČA'!A72</f>
        <v>63</v>
      </c>
      <c r="B78" s="159" t="str">
        <f t="shared" ca="1" si="19"/>
        <v>A63</v>
      </c>
      <c r="C78" s="52">
        <f ca="1">IF(LEN(B78)&gt;0,'OSNOVNA PLAČA'!C72,"")</f>
        <v>0</v>
      </c>
      <c r="D78" s="54">
        <f ca="1">IF(LEN(B78)&gt;0,'OSNOVNA PLAČA'!D72,"")</f>
        <v>0</v>
      </c>
      <c r="E78" s="175">
        <f ca="1">IF(LEN(B78)&gt;0,SUM('OBRAČUNANA OSNOVNA PLAČA'!K72:P72),"")</f>
        <v>0</v>
      </c>
      <c r="F78" s="55"/>
      <c r="G78" s="55"/>
      <c r="H78" s="55"/>
      <c r="I78" s="55"/>
      <c r="J78" s="55"/>
      <c r="K78" s="176">
        <f t="shared" si="4"/>
        <v>0</v>
      </c>
      <c r="L78" s="120">
        <f t="shared" ca="1" si="5"/>
        <v>0</v>
      </c>
      <c r="M78" s="120">
        <f t="shared" ca="1" si="6"/>
        <v>0</v>
      </c>
      <c r="N78" s="120">
        <f t="shared" ca="1" si="7"/>
        <v>0</v>
      </c>
      <c r="O78" s="120">
        <f t="shared" ca="1" si="8"/>
        <v>0</v>
      </c>
      <c r="P78" s="177">
        <f t="shared" ca="1" si="9"/>
        <v>0</v>
      </c>
      <c r="Q78" s="177">
        <f ca="1">IF(LEN(B78)&gt;0,'1-6'!Q78-'1-6'!P78,"")</f>
        <v>0</v>
      </c>
      <c r="R78" s="178"/>
      <c r="AA78" s="163">
        <f>ROW()</f>
        <v>78</v>
      </c>
      <c r="AB78" s="201" t="e">
        <f t="shared" ca="1" si="10"/>
        <v>#N/A</v>
      </c>
      <c r="AC78" s="201" t="e">
        <f t="shared" ca="1" si="11"/>
        <v>#N/A</v>
      </c>
      <c r="AD78" s="202" t="e">
        <f t="shared" ca="1" si="12"/>
        <v>#N/A</v>
      </c>
      <c r="AE78" s="201" t="e">
        <f t="shared" ca="1" si="13"/>
        <v>#N/A</v>
      </c>
      <c r="AF78" s="202" t="e">
        <f t="shared" ca="1" si="14"/>
        <v>#N/A</v>
      </c>
      <c r="AG78" s="201" t="e">
        <f t="shared" ca="1" si="14"/>
        <v>#N/A</v>
      </c>
      <c r="AH78" s="201" t="e">
        <f t="shared" ca="1" si="15"/>
        <v>#N/A</v>
      </c>
      <c r="AI78" s="203" t="e">
        <f t="shared" ca="1" si="16"/>
        <v>#N/A</v>
      </c>
      <c r="AJ78" s="201" t="e">
        <f t="shared" ca="1" si="17"/>
        <v>#N/A</v>
      </c>
      <c r="AK78" s="201" t="e">
        <f t="shared" ca="1" si="18"/>
        <v>#N/A</v>
      </c>
    </row>
    <row r="79" spans="1:37" ht="27" customHeight="1" x14ac:dyDescent="0.25">
      <c r="A79" s="51">
        <f>'OSNOVNA PLAČA'!A73</f>
        <v>64</v>
      </c>
      <c r="B79" s="159" t="str">
        <f t="shared" ca="1" si="19"/>
        <v>A64</v>
      </c>
      <c r="C79" s="52">
        <f ca="1">IF(LEN(B79)&gt;0,'OSNOVNA PLAČA'!C73,"")</f>
        <v>0</v>
      </c>
      <c r="D79" s="54">
        <f ca="1">IF(LEN(B79)&gt;0,'OSNOVNA PLAČA'!D73,"")</f>
        <v>0</v>
      </c>
      <c r="E79" s="175">
        <f ca="1">IF(LEN(B79)&gt;0,SUM('OBRAČUNANA OSNOVNA PLAČA'!K73:P73),"")</f>
        <v>0</v>
      </c>
      <c r="F79" s="55"/>
      <c r="G79" s="55"/>
      <c r="H79" s="55"/>
      <c r="I79" s="55"/>
      <c r="J79" s="55"/>
      <c r="K79" s="176">
        <f t="shared" si="4"/>
        <v>0</v>
      </c>
      <c r="L79" s="120">
        <f t="shared" ca="1" si="5"/>
        <v>0</v>
      </c>
      <c r="M79" s="120">
        <f t="shared" ca="1" si="6"/>
        <v>0</v>
      </c>
      <c r="N79" s="120">
        <f t="shared" ca="1" si="7"/>
        <v>0</v>
      </c>
      <c r="O79" s="120">
        <f t="shared" ca="1" si="8"/>
        <v>0</v>
      </c>
      <c r="P79" s="177">
        <f t="shared" ca="1" si="9"/>
        <v>0</v>
      </c>
      <c r="Q79" s="177">
        <f ca="1">IF(LEN(B79)&gt;0,'1-6'!Q79-'1-6'!P79,"")</f>
        <v>0</v>
      </c>
      <c r="R79" s="178"/>
      <c r="AA79" s="163">
        <f>ROW()</f>
        <v>79</v>
      </c>
      <c r="AB79" s="201" t="e">
        <f t="shared" ca="1" si="10"/>
        <v>#N/A</v>
      </c>
      <c r="AC79" s="201" t="e">
        <f t="shared" ca="1" si="11"/>
        <v>#N/A</v>
      </c>
      <c r="AD79" s="202" t="e">
        <f t="shared" ca="1" si="12"/>
        <v>#N/A</v>
      </c>
      <c r="AE79" s="201" t="e">
        <f t="shared" ca="1" si="13"/>
        <v>#N/A</v>
      </c>
      <c r="AF79" s="202" t="e">
        <f t="shared" ca="1" si="14"/>
        <v>#N/A</v>
      </c>
      <c r="AG79" s="201" t="e">
        <f t="shared" ca="1" si="14"/>
        <v>#N/A</v>
      </c>
      <c r="AH79" s="201" t="e">
        <f t="shared" ca="1" si="15"/>
        <v>#N/A</v>
      </c>
      <c r="AI79" s="203" t="e">
        <f t="shared" ca="1" si="16"/>
        <v>#N/A</v>
      </c>
      <c r="AJ79" s="201" t="e">
        <f t="shared" ca="1" si="17"/>
        <v>#N/A</v>
      </c>
      <c r="AK79" s="201" t="e">
        <f t="shared" ca="1" si="18"/>
        <v>#N/A</v>
      </c>
    </row>
    <row r="80" spans="1:37" ht="27" customHeight="1" x14ac:dyDescent="0.25">
      <c r="A80" s="51">
        <f>'OSNOVNA PLAČA'!A74</f>
        <v>65</v>
      </c>
      <c r="B80" s="159" t="str">
        <f t="shared" ref="B80:B296" ca="1" si="20">IF(LEN(INDIRECT( "'" &amp; $AC$2 &amp; "'!B" &amp; TEXT($AA80-6,0)))&gt;0,INDIRECT( "'" &amp; $AC$2 &amp; "'!B" &amp; TEXT($AA80-6,0)),"")</f>
        <v>A65</v>
      </c>
      <c r="C80" s="52">
        <f ca="1">IF(LEN(B80)&gt;0,'OSNOVNA PLAČA'!C74,"")</f>
        <v>0</v>
      </c>
      <c r="D80" s="54">
        <f ca="1">IF(LEN(B80)&gt;0,'OSNOVNA PLAČA'!D74,"")</f>
        <v>0</v>
      </c>
      <c r="E80" s="175">
        <f ca="1">IF(LEN(B80)&gt;0,SUM('OBRAČUNANA OSNOVNA PLAČA'!K74:P74),"")</f>
        <v>0</v>
      </c>
      <c r="F80" s="55"/>
      <c r="G80" s="55"/>
      <c r="H80" s="55"/>
      <c r="I80" s="55"/>
      <c r="J80" s="55"/>
      <c r="K80" s="176">
        <f t="shared" ref="K80:K143" si="21">+F80+G80+H80+I80+J80</f>
        <v>0</v>
      </c>
      <c r="L80" s="120">
        <f t="shared" ref="L80:L143" ca="1" si="22">IF(LEN(B80)&gt;0,K80/5,"")</f>
        <v>0</v>
      </c>
      <c r="M80" s="120">
        <f t="shared" ref="M80:M143" ca="1" si="23">IF(LEN(B80)&gt;0,E80*L80,"")</f>
        <v>0</v>
      </c>
      <c r="N80" s="120">
        <f t="shared" ref="N80:N143" ca="1" si="24">IF(LEN(B80)&gt;0,L80*$O$1017,"")</f>
        <v>0</v>
      </c>
      <c r="O80" s="120">
        <f t="shared" ref="O80:O143" ca="1" si="25">IF(LEN(B80)&gt;0,E80*N80,"")</f>
        <v>0</v>
      </c>
      <c r="P80" s="177">
        <f t="shared" ref="P80:P143" ca="1" si="26">MIN(O80,Q80)</f>
        <v>0</v>
      </c>
      <c r="Q80" s="177">
        <f ca="1">IF(LEN(B80)&gt;0,'1-6'!Q80-'1-6'!P80,"")</f>
        <v>0</v>
      </c>
      <c r="R80" s="178"/>
      <c r="AA80" s="163">
        <f>ROW()</f>
        <v>80</v>
      </c>
      <c r="AB80" s="201" t="e">
        <f t="shared" ref="AB80:AB296" ca="1" si="27">IF($AN$3=1,0,INDIRECT( "'" &amp; $AN$2 &amp; "'!P" &amp; TEXT($AA80,0)))</f>
        <v>#N/A</v>
      </c>
      <c r="AC80" s="201" t="e">
        <f t="shared" ref="AC80:AC296" ca="1" si="28">IF($AN$3=1,(INDIRECT( "'" &amp; $AC$2 &amp; "'!F" &amp; TEXT($AA80-6,0))*2/12+INDIRECT( "'" &amp; $AC$2 &amp; "'!G" &amp; TEXT($AA80-6,0))*10/12)*2,INDIRECT( "'" &amp; $AN$2 &amp; "'!Q" &amp; TEXT($AA80,0)))</f>
        <v>#N/A</v>
      </c>
      <c r="AD80" s="202" t="e">
        <f t="shared" ref="AD80:AD143" ca="1" si="29">IF(AB80&gt;=AC80,"-",$K80/(5*MAX($L$1021:$L$1022)))</f>
        <v>#N/A</v>
      </c>
      <c r="AE80" s="201" t="e">
        <f t="shared" ref="AE80:AE143" ca="1" si="30">IF(AB80&gt;=AC80,"-",$K80/(5*MAX($L$1021:$L$1022))*AJ80)</f>
        <v>#N/A</v>
      </c>
      <c r="AF80" s="202" t="e">
        <f t="shared" ref="AF80:AG143" ca="1" si="31">IF(AD80="-","-",AD80*$AE$1017)</f>
        <v>#N/A</v>
      </c>
      <c r="AG80" s="201" t="e">
        <f t="shared" ca="1" si="31"/>
        <v>#N/A</v>
      </c>
      <c r="AH80" s="201" t="e">
        <f t="shared" ref="AH80:AH143" ca="1" si="32">IF(AF80="-",0,MIN(AG80,Q80))</f>
        <v>#N/A</v>
      </c>
      <c r="AI80" s="203" t="e">
        <f t="shared" ref="AI80:AI143" ca="1" si="33">+AC80-AB80</f>
        <v>#N/A</v>
      </c>
      <c r="AJ80" s="201" t="e">
        <f t="shared" ref="AJ80:AJ296" ca="1" si="34">SUM(OFFSET(INDIRECT( "'" &amp; $AC$3 &amp; "'!" &amp; $AH$3),ROW()-ROW(INDIRECT( "'" &amp; $AC$3 &amp; "'!" &amp; $AH$3))-$AH$4,COLUMN()-COLUMN(INDIRECT( "'" &amp; $AC$3 &amp; "'!" &amp; $AH$3))-$AH$6+(12/$AN$4)*($AN$3-1),1,12/$AN$4))</f>
        <v>#N/A</v>
      </c>
      <c r="AK80" s="201" t="e">
        <f t="shared" ref="AK80:AK296" ca="1" si="35">SUM(OFFSET(INDIRECT( "'" &amp; $AC$2 &amp; "'!" &amp; $AH$3),ROW()-ROW(INDIRECT( "'" &amp; $AC$2 &amp; "'!" &amp; $AH$3))-$AH$4,COLUMN()-COLUMN(INDIRECT( "'" &amp; $AC$2 &amp; "'!" &amp; $AH$3))-$AH$5+(12/$AN$4)*($AN$3-1),1,12/$AN$4))</f>
        <v>#N/A</v>
      </c>
    </row>
    <row r="81" spans="1:37" ht="27" customHeight="1" x14ac:dyDescent="0.25">
      <c r="A81" s="51">
        <f>'OSNOVNA PLAČA'!A75</f>
        <v>66</v>
      </c>
      <c r="B81" s="159" t="str">
        <f t="shared" ca="1" si="20"/>
        <v>A66</v>
      </c>
      <c r="C81" s="52">
        <f ca="1">IF(LEN(B81)&gt;0,'OSNOVNA PLAČA'!C75,"")</f>
        <v>0</v>
      </c>
      <c r="D81" s="54">
        <f ca="1">IF(LEN(B81)&gt;0,'OSNOVNA PLAČA'!D75,"")</f>
        <v>0</v>
      </c>
      <c r="E81" s="175">
        <f ca="1">IF(LEN(B81)&gt;0,SUM('OBRAČUNANA OSNOVNA PLAČA'!K75:P75),"")</f>
        <v>0</v>
      </c>
      <c r="F81" s="55"/>
      <c r="G81" s="55"/>
      <c r="H81" s="55"/>
      <c r="I81" s="55"/>
      <c r="J81" s="55"/>
      <c r="K81" s="176">
        <f t="shared" si="21"/>
        <v>0</v>
      </c>
      <c r="L81" s="120">
        <f t="shared" ca="1" si="22"/>
        <v>0</v>
      </c>
      <c r="M81" s="120">
        <f t="shared" ca="1" si="23"/>
        <v>0</v>
      </c>
      <c r="N81" s="120">
        <f t="shared" ca="1" si="24"/>
        <v>0</v>
      </c>
      <c r="O81" s="120">
        <f t="shared" ca="1" si="25"/>
        <v>0</v>
      </c>
      <c r="P81" s="177">
        <f t="shared" ca="1" si="26"/>
        <v>0</v>
      </c>
      <c r="Q81" s="177">
        <f ca="1">IF(LEN(B81)&gt;0,'1-6'!Q81-'1-6'!P81,"")</f>
        <v>0</v>
      </c>
      <c r="R81" s="178"/>
      <c r="AA81" s="163">
        <f>ROW()</f>
        <v>81</v>
      </c>
      <c r="AB81" s="201" t="e">
        <f t="shared" ca="1" si="27"/>
        <v>#N/A</v>
      </c>
      <c r="AC81" s="201" t="e">
        <f t="shared" ca="1" si="28"/>
        <v>#N/A</v>
      </c>
      <c r="AD81" s="202" t="e">
        <f t="shared" ca="1" si="29"/>
        <v>#N/A</v>
      </c>
      <c r="AE81" s="201" t="e">
        <f t="shared" ca="1" si="30"/>
        <v>#N/A</v>
      </c>
      <c r="AF81" s="202" t="e">
        <f t="shared" ca="1" si="31"/>
        <v>#N/A</v>
      </c>
      <c r="AG81" s="201" t="e">
        <f t="shared" ca="1" si="31"/>
        <v>#N/A</v>
      </c>
      <c r="AH81" s="201" t="e">
        <f t="shared" ca="1" si="32"/>
        <v>#N/A</v>
      </c>
      <c r="AI81" s="203" t="e">
        <f t="shared" ca="1" si="33"/>
        <v>#N/A</v>
      </c>
      <c r="AJ81" s="201" t="e">
        <f t="shared" ca="1" si="34"/>
        <v>#N/A</v>
      </c>
      <c r="AK81" s="201" t="e">
        <f t="shared" ca="1" si="35"/>
        <v>#N/A</v>
      </c>
    </row>
    <row r="82" spans="1:37" ht="27" customHeight="1" x14ac:dyDescent="0.25">
      <c r="A82" s="51">
        <f>'OSNOVNA PLAČA'!A76</f>
        <v>67</v>
      </c>
      <c r="B82" s="159" t="str">
        <f t="shared" ca="1" si="20"/>
        <v>A67</v>
      </c>
      <c r="C82" s="52">
        <f ca="1">IF(LEN(B82)&gt;0,'OSNOVNA PLAČA'!C76,"")</f>
        <v>0</v>
      </c>
      <c r="D82" s="54">
        <f ca="1">IF(LEN(B82)&gt;0,'OSNOVNA PLAČA'!D76,"")</f>
        <v>0</v>
      </c>
      <c r="E82" s="175">
        <f ca="1">IF(LEN(B82)&gt;0,SUM('OBRAČUNANA OSNOVNA PLAČA'!K76:P76),"")</f>
        <v>0</v>
      </c>
      <c r="F82" s="55"/>
      <c r="G82" s="55"/>
      <c r="H82" s="55"/>
      <c r="I82" s="55"/>
      <c r="J82" s="55"/>
      <c r="K82" s="176">
        <f t="shared" si="21"/>
        <v>0</v>
      </c>
      <c r="L82" s="120">
        <f t="shared" ca="1" si="22"/>
        <v>0</v>
      </c>
      <c r="M82" s="120">
        <f t="shared" ca="1" si="23"/>
        <v>0</v>
      </c>
      <c r="N82" s="120">
        <f t="shared" ca="1" si="24"/>
        <v>0</v>
      </c>
      <c r="O82" s="120">
        <f t="shared" ca="1" si="25"/>
        <v>0</v>
      </c>
      <c r="P82" s="177">
        <f t="shared" ca="1" si="26"/>
        <v>0</v>
      </c>
      <c r="Q82" s="177">
        <f ca="1">IF(LEN(B82)&gt;0,'1-6'!Q82-'1-6'!P82,"")</f>
        <v>0</v>
      </c>
      <c r="R82" s="178"/>
      <c r="AA82" s="163">
        <f>ROW()</f>
        <v>82</v>
      </c>
      <c r="AB82" s="201" t="e">
        <f t="shared" ca="1" si="27"/>
        <v>#N/A</v>
      </c>
      <c r="AC82" s="201" t="e">
        <f t="shared" ca="1" si="28"/>
        <v>#N/A</v>
      </c>
      <c r="AD82" s="202" t="e">
        <f t="shared" ca="1" si="29"/>
        <v>#N/A</v>
      </c>
      <c r="AE82" s="201" t="e">
        <f t="shared" ca="1" si="30"/>
        <v>#N/A</v>
      </c>
      <c r="AF82" s="202" t="e">
        <f t="shared" ca="1" si="31"/>
        <v>#N/A</v>
      </c>
      <c r="AG82" s="201" t="e">
        <f t="shared" ca="1" si="31"/>
        <v>#N/A</v>
      </c>
      <c r="AH82" s="201" t="e">
        <f t="shared" ca="1" si="32"/>
        <v>#N/A</v>
      </c>
      <c r="AI82" s="203" t="e">
        <f t="shared" ca="1" si="33"/>
        <v>#N/A</v>
      </c>
      <c r="AJ82" s="201" t="e">
        <f t="shared" ca="1" si="34"/>
        <v>#N/A</v>
      </c>
      <c r="AK82" s="201" t="e">
        <f t="shared" ca="1" si="35"/>
        <v>#N/A</v>
      </c>
    </row>
    <row r="83" spans="1:37" ht="27" customHeight="1" x14ac:dyDescent="0.25">
      <c r="A83" s="51">
        <f>'OSNOVNA PLAČA'!A77</f>
        <v>68</v>
      </c>
      <c r="B83" s="159" t="str">
        <f t="shared" ca="1" si="20"/>
        <v>A68</v>
      </c>
      <c r="C83" s="52">
        <f ca="1">IF(LEN(B83)&gt;0,'OSNOVNA PLAČA'!C77,"")</f>
        <v>0</v>
      </c>
      <c r="D83" s="54">
        <f ca="1">IF(LEN(B83)&gt;0,'OSNOVNA PLAČA'!D77,"")</f>
        <v>0</v>
      </c>
      <c r="E83" s="175">
        <f ca="1">IF(LEN(B83)&gt;0,SUM('OBRAČUNANA OSNOVNA PLAČA'!K77:P77),"")</f>
        <v>0</v>
      </c>
      <c r="F83" s="55"/>
      <c r="G83" s="55"/>
      <c r="H83" s="55"/>
      <c r="I83" s="55"/>
      <c r="J83" s="55"/>
      <c r="K83" s="176">
        <f t="shared" si="21"/>
        <v>0</v>
      </c>
      <c r="L83" s="120">
        <f t="shared" ca="1" si="22"/>
        <v>0</v>
      </c>
      <c r="M83" s="120">
        <f t="shared" ca="1" si="23"/>
        <v>0</v>
      </c>
      <c r="N83" s="120">
        <f t="shared" ca="1" si="24"/>
        <v>0</v>
      </c>
      <c r="O83" s="120">
        <f t="shared" ca="1" si="25"/>
        <v>0</v>
      </c>
      <c r="P83" s="177">
        <f t="shared" ca="1" si="26"/>
        <v>0</v>
      </c>
      <c r="Q83" s="177">
        <f ca="1">IF(LEN(B83)&gt;0,'1-6'!Q83-'1-6'!P83,"")</f>
        <v>0</v>
      </c>
      <c r="R83" s="178"/>
      <c r="AA83" s="163">
        <f>ROW()</f>
        <v>83</v>
      </c>
      <c r="AB83" s="201" t="e">
        <f t="shared" ca="1" si="27"/>
        <v>#N/A</v>
      </c>
      <c r="AC83" s="201" t="e">
        <f t="shared" ca="1" si="28"/>
        <v>#N/A</v>
      </c>
      <c r="AD83" s="202" t="e">
        <f t="shared" ca="1" si="29"/>
        <v>#N/A</v>
      </c>
      <c r="AE83" s="201" t="e">
        <f t="shared" ca="1" si="30"/>
        <v>#N/A</v>
      </c>
      <c r="AF83" s="202" t="e">
        <f t="shared" ca="1" si="31"/>
        <v>#N/A</v>
      </c>
      <c r="AG83" s="201" t="e">
        <f t="shared" ca="1" si="31"/>
        <v>#N/A</v>
      </c>
      <c r="AH83" s="201" t="e">
        <f t="shared" ca="1" si="32"/>
        <v>#N/A</v>
      </c>
      <c r="AI83" s="203" t="e">
        <f t="shared" ca="1" si="33"/>
        <v>#N/A</v>
      </c>
      <c r="AJ83" s="201" t="e">
        <f t="shared" ca="1" si="34"/>
        <v>#N/A</v>
      </c>
      <c r="AK83" s="201" t="e">
        <f t="shared" ca="1" si="35"/>
        <v>#N/A</v>
      </c>
    </row>
    <row r="84" spans="1:37" ht="27" customHeight="1" x14ac:dyDescent="0.25">
      <c r="A84" s="51">
        <f>'OSNOVNA PLAČA'!A78</f>
        <v>69</v>
      </c>
      <c r="B84" s="159" t="str">
        <f t="shared" ca="1" si="20"/>
        <v>A69</v>
      </c>
      <c r="C84" s="52">
        <f ca="1">IF(LEN(B84)&gt;0,'OSNOVNA PLAČA'!C78,"")</f>
        <v>0</v>
      </c>
      <c r="D84" s="54">
        <f ca="1">IF(LEN(B84)&gt;0,'OSNOVNA PLAČA'!D78,"")</f>
        <v>0</v>
      </c>
      <c r="E84" s="175">
        <f ca="1">IF(LEN(B84)&gt;0,SUM('OBRAČUNANA OSNOVNA PLAČA'!K78:P78),"")</f>
        <v>0</v>
      </c>
      <c r="F84" s="55"/>
      <c r="G84" s="55"/>
      <c r="H84" s="55"/>
      <c r="I84" s="55"/>
      <c r="J84" s="55"/>
      <c r="K84" s="176">
        <f t="shared" si="21"/>
        <v>0</v>
      </c>
      <c r="L84" s="120">
        <f t="shared" ca="1" si="22"/>
        <v>0</v>
      </c>
      <c r="M84" s="120">
        <f t="shared" ca="1" si="23"/>
        <v>0</v>
      </c>
      <c r="N84" s="120">
        <f t="shared" ca="1" si="24"/>
        <v>0</v>
      </c>
      <c r="O84" s="120">
        <f t="shared" ca="1" si="25"/>
        <v>0</v>
      </c>
      <c r="P84" s="177">
        <f t="shared" ca="1" si="26"/>
        <v>0</v>
      </c>
      <c r="Q84" s="177">
        <f ca="1">IF(LEN(B84)&gt;0,'1-6'!Q84-'1-6'!P84,"")</f>
        <v>0</v>
      </c>
      <c r="R84" s="178"/>
      <c r="AA84" s="163">
        <f>ROW()</f>
        <v>84</v>
      </c>
      <c r="AB84" s="201" t="e">
        <f t="shared" ca="1" si="27"/>
        <v>#N/A</v>
      </c>
      <c r="AC84" s="201" t="e">
        <f t="shared" ca="1" si="28"/>
        <v>#N/A</v>
      </c>
      <c r="AD84" s="202" t="e">
        <f t="shared" ca="1" si="29"/>
        <v>#N/A</v>
      </c>
      <c r="AE84" s="201" t="e">
        <f t="shared" ca="1" si="30"/>
        <v>#N/A</v>
      </c>
      <c r="AF84" s="202" t="e">
        <f t="shared" ca="1" si="31"/>
        <v>#N/A</v>
      </c>
      <c r="AG84" s="201" t="e">
        <f t="shared" ca="1" si="31"/>
        <v>#N/A</v>
      </c>
      <c r="AH84" s="201" t="e">
        <f t="shared" ca="1" si="32"/>
        <v>#N/A</v>
      </c>
      <c r="AI84" s="203" t="e">
        <f t="shared" ca="1" si="33"/>
        <v>#N/A</v>
      </c>
      <c r="AJ84" s="201" t="e">
        <f t="shared" ca="1" si="34"/>
        <v>#N/A</v>
      </c>
      <c r="AK84" s="201" t="e">
        <f t="shared" ca="1" si="35"/>
        <v>#N/A</v>
      </c>
    </row>
    <row r="85" spans="1:37" ht="27" customHeight="1" x14ac:dyDescent="0.25">
      <c r="A85" s="51">
        <f>'OSNOVNA PLAČA'!A79</f>
        <v>70</v>
      </c>
      <c r="B85" s="159" t="str">
        <f t="shared" ca="1" si="20"/>
        <v>A70</v>
      </c>
      <c r="C85" s="52">
        <f ca="1">IF(LEN(B85)&gt;0,'OSNOVNA PLAČA'!C79,"")</f>
        <v>0</v>
      </c>
      <c r="D85" s="54">
        <f ca="1">IF(LEN(B85)&gt;0,'OSNOVNA PLAČA'!D79,"")</f>
        <v>0</v>
      </c>
      <c r="E85" s="175">
        <f ca="1">IF(LEN(B85)&gt;0,SUM('OBRAČUNANA OSNOVNA PLAČA'!K79:P79),"")</f>
        <v>0</v>
      </c>
      <c r="F85" s="55"/>
      <c r="G85" s="55"/>
      <c r="H85" s="55"/>
      <c r="I85" s="55"/>
      <c r="J85" s="55"/>
      <c r="K85" s="176">
        <f t="shared" si="21"/>
        <v>0</v>
      </c>
      <c r="L85" s="120">
        <f t="shared" ca="1" si="22"/>
        <v>0</v>
      </c>
      <c r="M85" s="120">
        <f t="shared" ca="1" si="23"/>
        <v>0</v>
      </c>
      <c r="N85" s="120">
        <f t="shared" ca="1" si="24"/>
        <v>0</v>
      </c>
      <c r="O85" s="120">
        <f t="shared" ca="1" si="25"/>
        <v>0</v>
      </c>
      <c r="P85" s="177">
        <f t="shared" ca="1" si="26"/>
        <v>0</v>
      </c>
      <c r="Q85" s="177">
        <f ca="1">IF(LEN(B85)&gt;0,'1-6'!Q85-'1-6'!P85,"")</f>
        <v>0</v>
      </c>
      <c r="R85" s="178"/>
      <c r="AA85" s="163">
        <f>ROW()</f>
        <v>85</v>
      </c>
      <c r="AB85" s="201" t="e">
        <f t="shared" ca="1" si="27"/>
        <v>#N/A</v>
      </c>
      <c r="AC85" s="201" t="e">
        <f t="shared" ca="1" si="28"/>
        <v>#N/A</v>
      </c>
      <c r="AD85" s="202" t="e">
        <f t="shared" ca="1" si="29"/>
        <v>#N/A</v>
      </c>
      <c r="AE85" s="201" t="e">
        <f t="shared" ca="1" si="30"/>
        <v>#N/A</v>
      </c>
      <c r="AF85" s="202" t="e">
        <f t="shared" ca="1" si="31"/>
        <v>#N/A</v>
      </c>
      <c r="AG85" s="201" t="e">
        <f t="shared" ca="1" si="31"/>
        <v>#N/A</v>
      </c>
      <c r="AH85" s="201" t="e">
        <f t="shared" ca="1" si="32"/>
        <v>#N/A</v>
      </c>
      <c r="AI85" s="203" t="e">
        <f t="shared" ca="1" si="33"/>
        <v>#N/A</v>
      </c>
      <c r="AJ85" s="201" t="e">
        <f t="shared" ca="1" si="34"/>
        <v>#N/A</v>
      </c>
      <c r="AK85" s="201" t="e">
        <f t="shared" ca="1" si="35"/>
        <v>#N/A</v>
      </c>
    </row>
    <row r="86" spans="1:37" ht="27" customHeight="1" x14ac:dyDescent="0.25">
      <c r="A86" s="51">
        <f>'OSNOVNA PLAČA'!A80</f>
        <v>71</v>
      </c>
      <c r="B86" s="159" t="str">
        <f t="shared" ca="1" si="20"/>
        <v>A71</v>
      </c>
      <c r="C86" s="52">
        <f ca="1">IF(LEN(B86)&gt;0,'OSNOVNA PLAČA'!C80,"")</f>
        <v>0</v>
      </c>
      <c r="D86" s="54">
        <f ca="1">IF(LEN(B86)&gt;0,'OSNOVNA PLAČA'!D80,"")</f>
        <v>0</v>
      </c>
      <c r="E86" s="175">
        <f ca="1">IF(LEN(B86)&gt;0,SUM('OBRAČUNANA OSNOVNA PLAČA'!K80:P80),"")</f>
        <v>0</v>
      </c>
      <c r="F86" s="55"/>
      <c r="G86" s="55"/>
      <c r="H86" s="55"/>
      <c r="I86" s="55"/>
      <c r="J86" s="55"/>
      <c r="K86" s="176">
        <f t="shared" si="21"/>
        <v>0</v>
      </c>
      <c r="L86" s="120">
        <f t="shared" ca="1" si="22"/>
        <v>0</v>
      </c>
      <c r="M86" s="120">
        <f t="shared" ca="1" si="23"/>
        <v>0</v>
      </c>
      <c r="N86" s="120">
        <f t="shared" ca="1" si="24"/>
        <v>0</v>
      </c>
      <c r="O86" s="120">
        <f t="shared" ca="1" si="25"/>
        <v>0</v>
      </c>
      <c r="P86" s="177">
        <f t="shared" ca="1" si="26"/>
        <v>0</v>
      </c>
      <c r="Q86" s="177">
        <f ca="1">IF(LEN(B86)&gt;0,'1-6'!Q86-'1-6'!P86,"")</f>
        <v>0</v>
      </c>
      <c r="R86" s="178"/>
      <c r="AA86" s="163">
        <f>ROW()</f>
        <v>86</v>
      </c>
      <c r="AB86" s="201" t="e">
        <f t="shared" ca="1" si="27"/>
        <v>#N/A</v>
      </c>
      <c r="AC86" s="201" t="e">
        <f t="shared" ca="1" si="28"/>
        <v>#N/A</v>
      </c>
      <c r="AD86" s="202" t="e">
        <f t="shared" ca="1" si="29"/>
        <v>#N/A</v>
      </c>
      <c r="AE86" s="201" t="e">
        <f t="shared" ca="1" si="30"/>
        <v>#N/A</v>
      </c>
      <c r="AF86" s="202" t="e">
        <f t="shared" ca="1" si="31"/>
        <v>#N/A</v>
      </c>
      <c r="AG86" s="201" t="e">
        <f t="shared" ca="1" si="31"/>
        <v>#N/A</v>
      </c>
      <c r="AH86" s="201" t="e">
        <f t="shared" ca="1" si="32"/>
        <v>#N/A</v>
      </c>
      <c r="AI86" s="203" t="e">
        <f t="shared" ca="1" si="33"/>
        <v>#N/A</v>
      </c>
      <c r="AJ86" s="201" t="e">
        <f t="shared" ca="1" si="34"/>
        <v>#N/A</v>
      </c>
      <c r="AK86" s="201" t="e">
        <f t="shared" ca="1" si="35"/>
        <v>#N/A</v>
      </c>
    </row>
    <row r="87" spans="1:37" ht="27" customHeight="1" x14ac:dyDescent="0.25">
      <c r="A87" s="51">
        <f>'OSNOVNA PLAČA'!A81</f>
        <v>72</v>
      </c>
      <c r="B87" s="159" t="str">
        <f t="shared" ca="1" si="20"/>
        <v>A72</v>
      </c>
      <c r="C87" s="52">
        <f ca="1">IF(LEN(B87)&gt;0,'OSNOVNA PLAČA'!C81,"")</f>
        <v>0</v>
      </c>
      <c r="D87" s="54">
        <f ca="1">IF(LEN(B87)&gt;0,'OSNOVNA PLAČA'!D81,"")</f>
        <v>0</v>
      </c>
      <c r="E87" s="175">
        <f ca="1">IF(LEN(B87)&gt;0,SUM('OBRAČUNANA OSNOVNA PLAČA'!K81:P81),"")</f>
        <v>0</v>
      </c>
      <c r="F87" s="55"/>
      <c r="G87" s="55"/>
      <c r="H87" s="55"/>
      <c r="I87" s="55"/>
      <c r="J87" s="55"/>
      <c r="K87" s="176">
        <f t="shared" si="21"/>
        <v>0</v>
      </c>
      <c r="L87" s="120">
        <f t="shared" ca="1" si="22"/>
        <v>0</v>
      </c>
      <c r="M87" s="120">
        <f t="shared" ca="1" si="23"/>
        <v>0</v>
      </c>
      <c r="N87" s="120">
        <f t="shared" ca="1" si="24"/>
        <v>0</v>
      </c>
      <c r="O87" s="120">
        <f t="shared" ca="1" si="25"/>
        <v>0</v>
      </c>
      <c r="P87" s="177">
        <f t="shared" ca="1" si="26"/>
        <v>0</v>
      </c>
      <c r="Q87" s="177">
        <f ca="1">IF(LEN(B87)&gt;0,'1-6'!Q87-'1-6'!P87,"")</f>
        <v>0</v>
      </c>
      <c r="R87" s="178"/>
      <c r="AA87" s="163">
        <f>ROW()</f>
        <v>87</v>
      </c>
      <c r="AB87" s="201" t="e">
        <f t="shared" ca="1" si="27"/>
        <v>#N/A</v>
      </c>
      <c r="AC87" s="201" t="e">
        <f t="shared" ca="1" si="28"/>
        <v>#N/A</v>
      </c>
      <c r="AD87" s="202" t="e">
        <f t="shared" ca="1" si="29"/>
        <v>#N/A</v>
      </c>
      <c r="AE87" s="201" t="e">
        <f t="shared" ca="1" si="30"/>
        <v>#N/A</v>
      </c>
      <c r="AF87" s="202" t="e">
        <f t="shared" ca="1" si="31"/>
        <v>#N/A</v>
      </c>
      <c r="AG87" s="201" t="e">
        <f t="shared" ca="1" si="31"/>
        <v>#N/A</v>
      </c>
      <c r="AH87" s="201" t="e">
        <f t="shared" ca="1" si="32"/>
        <v>#N/A</v>
      </c>
      <c r="AI87" s="203" t="e">
        <f t="shared" ca="1" si="33"/>
        <v>#N/A</v>
      </c>
      <c r="AJ87" s="201" t="e">
        <f t="shared" ca="1" si="34"/>
        <v>#N/A</v>
      </c>
      <c r="AK87" s="201" t="e">
        <f t="shared" ca="1" si="35"/>
        <v>#N/A</v>
      </c>
    </row>
    <row r="88" spans="1:37" ht="27" customHeight="1" x14ac:dyDescent="0.25">
      <c r="A88" s="51">
        <f>'OSNOVNA PLAČA'!A82</f>
        <v>73</v>
      </c>
      <c r="B88" s="159" t="str">
        <f t="shared" ca="1" si="20"/>
        <v>A73</v>
      </c>
      <c r="C88" s="52">
        <f ca="1">IF(LEN(B88)&gt;0,'OSNOVNA PLAČA'!C82,"")</f>
        <v>0</v>
      </c>
      <c r="D88" s="54">
        <f ca="1">IF(LEN(B88)&gt;0,'OSNOVNA PLAČA'!D82,"")</f>
        <v>0</v>
      </c>
      <c r="E88" s="175">
        <f ca="1">IF(LEN(B88)&gt;0,SUM('OBRAČUNANA OSNOVNA PLAČA'!K82:P82),"")</f>
        <v>0</v>
      </c>
      <c r="F88" s="55"/>
      <c r="G88" s="55"/>
      <c r="H88" s="55"/>
      <c r="I88" s="55"/>
      <c r="J88" s="55"/>
      <c r="K88" s="176">
        <f t="shared" si="21"/>
        <v>0</v>
      </c>
      <c r="L88" s="120">
        <f t="shared" ca="1" si="22"/>
        <v>0</v>
      </c>
      <c r="M88" s="120">
        <f t="shared" ca="1" si="23"/>
        <v>0</v>
      </c>
      <c r="N88" s="120">
        <f t="shared" ca="1" si="24"/>
        <v>0</v>
      </c>
      <c r="O88" s="120">
        <f t="shared" ca="1" si="25"/>
        <v>0</v>
      </c>
      <c r="P88" s="177">
        <f t="shared" ca="1" si="26"/>
        <v>0</v>
      </c>
      <c r="Q88" s="177">
        <f ca="1">IF(LEN(B88)&gt;0,'1-6'!Q88-'1-6'!P88,"")</f>
        <v>0</v>
      </c>
      <c r="R88" s="178"/>
      <c r="AA88" s="163">
        <f>ROW()</f>
        <v>88</v>
      </c>
      <c r="AB88" s="201" t="e">
        <f t="shared" ca="1" si="27"/>
        <v>#N/A</v>
      </c>
      <c r="AC88" s="201" t="e">
        <f t="shared" ca="1" si="28"/>
        <v>#N/A</v>
      </c>
      <c r="AD88" s="202" t="e">
        <f t="shared" ca="1" si="29"/>
        <v>#N/A</v>
      </c>
      <c r="AE88" s="201" t="e">
        <f t="shared" ca="1" si="30"/>
        <v>#N/A</v>
      </c>
      <c r="AF88" s="202" t="e">
        <f t="shared" ca="1" si="31"/>
        <v>#N/A</v>
      </c>
      <c r="AG88" s="201" t="e">
        <f t="shared" ca="1" si="31"/>
        <v>#N/A</v>
      </c>
      <c r="AH88" s="201" t="e">
        <f t="shared" ca="1" si="32"/>
        <v>#N/A</v>
      </c>
      <c r="AI88" s="203" t="e">
        <f t="shared" ca="1" si="33"/>
        <v>#N/A</v>
      </c>
      <c r="AJ88" s="201" t="e">
        <f t="shared" ca="1" si="34"/>
        <v>#N/A</v>
      </c>
      <c r="AK88" s="201" t="e">
        <f t="shared" ca="1" si="35"/>
        <v>#N/A</v>
      </c>
    </row>
    <row r="89" spans="1:37" ht="27" customHeight="1" x14ac:dyDescent="0.25">
      <c r="A89" s="51">
        <f>'OSNOVNA PLAČA'!A83</f>
        <v>74</v>
      </c>
      <c r="B89" s="159" t="str">
        <f t="shared" ca="1" si="20"/>
        <v>A74</v>
      </c>
      <c r="C89" s="52">
        <f ca="1">IF(LEN(B89)&gt;0,'OSNOVNA PLAČA'!C83,"")</f>
        <v>0</v>
      </c>
      <c r="D89" s="54">
        <f ca="1">IF(LEN(B89)&gt;0,'OSNOVNA PLAČA'!D83,"")</f>
        <v>0</v>
      </c>
      <c r="E89" s="175">
        <f ca="1">IF(LEN(B89)&gt;0,SUM('OBRAČUNANA OSNOVNA PLAČA'!K83:P83),"")</f>
        <v>0</v>
      </c>
      <c r="F89" s="55"/>
      <c r="G89" s="55"/>
      <c r="H89" s="55"/>
      <c r="I89" s="55"/>
      <c r="J89" s="55"/>
      <c r="K89" s="176">
        <f t="shared" si="21"/>
        <v>0</v>
      </c>
      <c r="L89" s="120">
        <f t="shared" ca="1" si="22"/>
        <v>0</v>
      </c>
      <c r="M89" s="120">
        <f t="shared" ca="1" si="23"/>
        <v>0</v>
      </c>
      <c r="N89" s="120">
        <f t="shared" ca="1" si="24"/>
        <v>0</v>
      </c>
      <c r="O89" s="120">
        <f t="shared" ca="1" si="25"/>
        <v>0</v>
      </c>
      <c r="P89" s="177">
        <f t="shared" ca="1" si="26"/>
        <v>0</v>
      </c>
      <c r="Q89" s="177">
        <f ca="1">IF(LEN(B89)&gt;0,'1-6'!Q89-'1-6'!P89,"")</f>
        <v>0</v>
      </c>
      <c r="R89" s="178"/>
      <c r="AA89" s="163">
        <f>ROW()</f>
        <v>89</v>
      </c>
      <c r="AB89" s="201" t="e">
        <f t="shared" ca="1" si="27"/>
        <v>#N/A</v>
      </c>
      <c r="AC89" s="201" t="e">
        <f t="shared" ca="1" si="28"/>
        <v>#N/A</v>
      </c>
      <c r="AD89" s="202" t="e">
        <f t="shared" ca="1" si="29"/>
        <v>#N/A</v>
      </c>
      <c r="AE89" s="201" t="e">
        <f t="shared" ca="1" si="30"/>
        <v>#N/A</v>
      </c>
      <c r="AF89" s="202" t="e">
        <f t="shared" ca="1" si="31"/>
        <v>#N/A</v>
      </c>
      <c r="AG89" s="201" t="e">
        <f t="shared" ca="1" si="31"/>
        <v>#N/A</v>
      </c>
      <c r="AH89" s="201" t="e">
        <f t="shared" ca="1" si="32"/>
        <v>#N/A</v>
      </c>
      <c r="AI89" s="203" t="e">
        <f t="shared" ca="1" si="33"/>
        <v>#N/A</v>
      </c>
      <c r="AJ89" s="201" t="e">
        <f t="shared" ca="1" si="34"/>
        <v>#N/A</v>
      </c>
      <c r="AK89" s="201" t="e">
        <f t="shared" ca="1" si="35"/>
        <v>#N/A</v>
      </c>
    </row>
    <row r="90" spans="1:37" ht="27" customHeight="1" x14ac:dyDescent="0.25">
      <c r="A90" s="51">
        <f>'OSNOVNA PLAČA'!A84</f>
        <v>75</v>
      </c>
      <c r="B90" s="159" t="str">
        <f t="shared" ca="1" si="20"/>
        <v>A75</v>
      </c>
      <c r="C90" s="52">
        <f ca="1">IF(LEN(B90)&gt;0,'OSNOVNA PLAČA'!C84,"")</f>
        <v>0</v>
      </c>
      <c r="D90" s="54">
        <f ca="1">IF(LEN(B90)&gt;0,'OSNOVNA PLAČA'!D84,"")</f>
        <v>0</v>
      </c>
      <c r="E90" s="175">
        <f ca="1">IF(LEN(B90)&gt;0,SUM('OBRAČUNANA OSNOVNA PLAČA'!K84:P84),"")</f>
        <v>0</v>
      </c>
      <c r="F90" s="55"/>
      <c r="G90" s="55"/>
      <c r="H90" s="55"/>
      <c r="I90" s="55"/>
      <c r="J90" s="55"/>
      <c r="K90" s="176">
        <f t="shared" si="21"/>
        <v>0</v>
      </c>
      <c r="L90" s="120">
        <f t="shared" ca="1" si="22"/>
        <v>0</v>
      </c>
      <c r="M90" s="120">
        <f t="shared" ca="1" si="23"/>
        <v>0</v>
      </c>
      <c r="N90" s="120">
        <f t="shared" ca="1" si="24"/>
        <v>0</v>
      </c>
      <c r="O90" s="120">
        <f t="shared" ca="1" si="25"/>
        <v>0</v>
      </c>
      <c r="P90" s="177">
        <f t="shared" ca="1" si="26"/>
        <v>0</v>
      </c>
      <c r="Q90" s="177">
        <f ca="1">IF(LEN(B90)&gt;0,'1-6'!Q90-'1-6'!P90,"")</f>
        <v>0</v>
      </c>
      <c r="R90" s="178"/>
      <c r="AA90" s="163">
        <f>ROW()</f>
        <v>90</v>
      </c>
      <c r="AB90" s="201" t="e">
        <f t="shared" ca="1" si="27"/>
        <v>#N/A</v>
      </c>
      <c r="AC90" s="201" t="e">
        <f t="shared" ca="1" si="28"/>
        <v>#N/A</v>
      </c>
      <c r="AD90" s="202" t="e">
        <f t="shared" ca="1" si="29"/>
        <v>#N/A</v>
      </c>
      <c r="AE90" s="201" t="e">
        <f t="shared" ca="1" si="30"/>
        <v>#N/A</v>
      </c>
      <c r="AF90" s="202" t="e">
        <f t="shared" ca="1" si="31"/>
        <v>#N/A</v>
      </c>
      <c r="AG90" s="201" t="e">
        <f t="shared" ca="1" si="31"/>
        <v>#N/A</v>
      </c>
      <c r="AH90" s="201" t="e">
        <f t="shared" ca="1" si="32"/>
        <v>#N/A</v>
      </c>
      <c r="AI90" s="203" t="e">
        <f t="shared" ca="1" si="33"/>
        <v>#N/A</v>
      </c>
      <c r="AJ90" s="201" t="e">
        <f t="shared" ca="1" si="34"/>
        <v>#N/A</v>
      </c>
      <c r="AK90" s="201" t="e">
        <f t="shared" ca="1" si="35"/>
        <v>#N/A</v>
      </c>
    </row>
    <row r="91" spans="1:37" ht="27" customHeight="1" x14ac:dyDescent="0.25">
      <c r="A91" s="51">
        <f>'OSNOVNA PLAČA'!A85</f>
        <v>76</v>
      </c>
      <c r="B91" s="159" t="str">
        <f t="shared" ca="1" si="20"/>
        <v>A76</v>
      </c>
      <c r="C91" s="52">
        <f ca="1">IF(LEN(B91)&gt;0,'OSNOVNA PLAČA'!C85,"")</f>
        <v>0</v>
      </c>
      <c r="D91" s="54">
        <f ca="1">IF(LEN(B91)&gt;0,'OSNOVNA PLAČA'!D85,"")</f>
        <v>0</v>
      </c>
      <c r="E91" s="175">
        <f ca="1">IF(LEN(B91)&gt;0,SUM('OBRAČUNANA OSNOVNA PLAČA'!K85:P85),"")</f>
        <v>0</v>
      </c>
      <c r="F91" s="55"/>
      <c r="G91" s="55"/>
      <c r="H91" s="55"/>
      <c r="I91" s="55"/>
      <c r="J91" s="55"/>
      <c r="K91" s="176">
        <f t="shared" si="21"/>
        <v>0</v>
      </c>
      <c r="L91" s="120">
        <f t="shared" ca="1" si="22"/>
        <v>0</v>
      </c>
      <c r="M91" s="120">
        <f t="shared" ca="1" si="23"/>
        <v>0</v>
      </c>
      <c r="N91" s="120">
        <f t="shared" ca="1" si="24"/>
        <v>0</v>
      </c>
      <c r="O91" s="120">
        <f t="shared" ca="1" si="25"/>
        <v>0</v>
      </c>
      <c r="P91" s="177">
        <f t="shared" ca="1" si="26"/>
        <v>0</v>
      </c>
      <c r="Q91" s="177">
        <f ca="1">IF(LEN(B91)&gt;0,'1-6'!Q91-'1-6'!P91,"")</f>
        <v>0</v>
      </c>
      <c r="R91" s="178"/>
      <c r="AA91" s="163">
        <f>ROW()</f>
        <v>91</v>
      </c>
      <c r="AB91" s="201" t="e">
        <f t="shared" ca="1" si="27"/>
        <v>#N/A</v>
      </c>
      <c r="AC91" s="201" t="e">
        <f t="shared" ca="1" si="28"/>
        <v>#N/A</v>
      </c>
      <c r="AD91" s="202" t="e">
        <f t="shared" ca="1" si="29"/>
        <v>#N/A</v>
      </c>
      <c r="AE91" s="201" t="e">
        <f t="shared" ca="1" si="30"/>
        <v>#N/A</v>
      </c>
      <c r="AF91" s="202" t="e">
        <f t="shared" ca="1" si="31"/>
        <v>#N/A</v>
      </c>
      <c r="AG91" s="201" t="e">
        <f t="shared" ca="1" si="31"/>
        <v>#N/A</v>
      </c>
      <c r="AH91" s="201" t="e">
        <f t="shared" ca="1" si="32"/>
        <v>#N/A</v>
      </c>
      <c r="AI91" s="203" t="e">
        <f t="shared" ca="1" si="33"/>
        <v>#N/A</v>
      </c>
      <c r="AJ91" s="201" t="e">
        <f t="shared" ca="1" si="34"/>
        <v>#N/A</v>
      </c>
      <c r="AK91" s="201" t="e">
        <f t="shared" ca="1" si="35"/>
        <v>#N/A</v>
      </c>
    </row>
    <row r="92" spans="1:37" ht="27" customHeight="1" x14ac:dyDescent="0.25">
      <c r="A92" s="51">
        <f>'OSNOVNA PLAČA'!A86</f>
        <v>77</v>
      </c>
      <c r="B92" s="159" t="str">
        <f t="shared" ca="1" si="20"/>
        <v>A77</v>
      </c>
      <c r="C92" s="52">
        <f ca="1">IF(LEN(B92)&gt;0,'OSNOVNA PLAČA'!C86,"")</f>
        <v>0</v>
      </c>
      <c r="D92" s="54">
        <f ca="1">IF(LEN(B92)&gt;0,'OSNOVNA PLAČA'!D86,"")</f>
        <v>0</v>
      </c>
      <c r="E92" s="175">
        <f ca="1">IF(LEN(B92)&gt;0,SUM('OBRAČUNANA OSNOVNA PLAČA'!K86:P86),"")</f>
        <v>0</v>
      </c>
      <c r="F92" s="55"/>
      <c r="G92" s="55"/>
      <c r="H92" s="55"/>
      <c r="I92" s="55"/>
      <c r="J92" s="55"/>
      <c r="K92" s="176">
        <f t="shared" si="21"/>
        <v>0</v>
      </c>
      <c r="L92" s="120">
        <f t="shared" ca="1" si="22"/>
        <v>0</v>
      </c>
      <c r="M92" s="120">
        <f t="shared" ca="1" si="23"/>
        <v>0</v>
      </c>
      <c r="N92" s="120">
        <f t="shared" ca="1" si="24"/>
        <v>0</v>
      </c>
      <c r="O92" s="120">
        <f t="shared" ca="1" si="25"/>
        <v>0</v>
      </c>
      <c r="P92" s="177">
        <f t="shared" ca="1" si="26"/>
        <v>0</v>
      </c>
      <c r="Q92" s="177">
        <f ca="1">IF(LEN(B92)&gt;0,'1-6'!Q92-'1-6'!P92,"")</f>
        <v>0</v>
      </c>
      <c r="R92" s="178"/>
      <c r="AA92" s="163">
        <f>ROW()</f>
        <v>92</v>
      </c>
      <c r="AB92" s="201" t="e">
        <f t="shared" ca="1" si="27"/>
        <v>#N/A</v>
      </c>
      <c r="AC92" s="201" t="e">
        <f t="shared" ca="1" si="28"/>
        <v>#N/A</v>
      </c>
      <c r="AD92" s="202" t="e">
        <f t="shared" ca="1" si="29"/>
        <v>#N/A</v>
      </c>
      <c r="AE92" s="201" t="e">
        <f t="shared" ca="1" si="30"/>
        <v>#N/A</v>
      </c>
      <c r="AF92" s="202" t="e">
        <f t="shared" ca="1" si="31"/>
        <v>#N/A</v>
      </c>
      <c r="AG92" s="201" t="e">
        <f t="shared" ca="1" si="31"/>
        <v>#N/A</v>
      </c>
      <c r="AH92" s="201" t="e">
        <f t="shared" ca="1" si="32"/>
        <v>#N/A</v>
      </c>
      <c r="AI92" s="203" t="e">
        <f t="shared" ca="1" si="33"/>
        <v>#N/A</v>
      </c>
      <c r="AJ92" s="201" t="e">
        <f t="shared" ca="1" si="34"/>
        <v>#N/A</v>
      </c>
      <c r="AK92" s="201" t="e">
        <f t="shared" ca="1" si="35"/>
        <v>#N/A</v>
      </c>
    </row>
    <row r="93" spans="1:37" ht="27" customHeight="1" x14ac:dyDescent="0.25">
      <c r="A93" s="51">
        <f>'OSNOVNA PLAČA'!A87</f>
        <v>78</v>
      </c>
      <c r="B93" s="159" t="str">
        <f t="shared" ca="1" si="20"/>
        <v>A78</v>
      </c>
      <c r="C93" s="52">
        <f ca="1">IF(LEN(B93)&gt;0,'OSNOVNA PLAČA'!C87,"")</f>
        <v>0</v>
      </c>
      <c r="D93" s="54">
        <f ca="1">IF(LEN(B93)&gt;0,'OSNOVNA PLAČA'!D87,"")</f>
        <v>0</v>
      </c>
      <c r="E93" s="175">
        <f ca="1">IF(LEN(B93)&gt;0,SUM('OBRAČUNANA OSNOVNA PLAČA'!K87:P87),"")</f>
        <v>0</v>
      </c>
      <c r="F93" s="55"/>
      <c r="G93" s="55"/>
      <c r="H93" s="55"/>
      <c r="I93" s="55"/>
      <c r="J93" s="55"/>
      <c r="K93" s="176">
        <f t="shared" si="21"/>
        <v>0</v>
      </c>
      <c r="L93" s="120">
        <f t="shared" ca="1" si="22"/>
        <v>0</v>
      </c>
      <c r="M93" s="120">
        <f t="shared" ca="1" si="23"/>
        <v>0</v>
      </c>
      <c r="N93" s="120">
        <f t="shared" ca="1" si="24"/>
        <v>0</v>
      </c>
      <c r="O93" s="120">
        <f t="shared" ca="1" si="25"/>
        <v>0</v>
      </c>
      <c r="P93" s="177">
        <f t="shared" ca="1" si="26"/>
        <v>0</v>
      </c>
      <c r="Q93" s="177">
        <f ca="1">IF(LEN(B93)&gt;0,'1-6'!Q93-'1-6'!P93,"")</f>
        <v>0</v>
      </c>
      <c r="R93" s="178"/>
      <c r="AA93" s="163">
        <f>ROW()</f>
        <v>93</v>
      </c>
      <c r="AB93" s="201" t="e">
        <f t="shared" ca="1" si="27"/>
        <v>#N/A</v>
      </c>
      <c r="AC93" s="201" t="e">
        <f t="shared" ca="1" si="28"/>
        <v>#N/A</v>
      </c>
      <c r="AD93" s="202" t="e">
        <f t="shared" ca="1" si="29"/>
        <v>#N/A</v>
      </c>
      <c r="AE93" s="201" t="e">
        <f t="shared" ca="1" si="30"/>
        <v>#N/A</v>
      </c>
      <c r="AF93" s="202" t="e">
        <f t="shared" ca="1" si="31"/>
        <v>#N/A</v>
      </c>
      <c r="AG93" s="201" t="e">
        <f t="shared" ca="1" si="31"/>
        <v>#N/A</v>
      </c>
      <c r="AH93" s="201" t="e">
        <f t="shared" ca="1" si="32"/>
        <v>#N/A</v>
      </c>
      <c r="AI93" s="203" t="e">
        <f t="shared" ca="1" si="33"/>
        <v>#N/A</v>
      </c>
      <c r="AJ93" s="201" t="e">
        <f t="shared" ca="1" si="34"/>
        <v>#N/A</v>
      </c>
      <c r="AK93" s="201" t="e">
        <f t="shared" ca="1" si="35"/>
        <v>#N/A</v>
      </c>
    </row>
    <row r="94" spans="1:37" ht="27" customHeight="1" x14ac:dyDescent="0.25">
      <c r="A94" s="51">
        <f>'OSNOVNA PLAČA'!A88</f>
        <v>79</v>
      </c>
      <c r="B94" s="159" t="str">
        <f t="shared" ca="1" si="20"/>
        <v>A79</v>
      </c>
      <c r="C94" s="52">
        <f ca="1">IF(LEN(B94)&gt;0,'OSNOVNA PLAČA'!C88,"")</f>
        <v>0</v>
      </c>
      <c r="D94" s="54">
        <f ca="1">IF(LEN(B94)&gt;0,'OSNOVNA PLAČA'!D88,"")</f>
        <v>0</v>
      </c>
      <c r="E94" s="175">
        <f ca="1">IF(LEN(B94)&gt;0,SUM('OBRAČUNANA OSNOVNA PLAČA'!K88:P88),"")</f>
        <v>0</v>
      </c>
      <c r="F94" s="55"/>
      <c r="G94" s="55"/>
      <c r="H94" s="55"/>
      <c r="I94" s="55"/>
      <c r="J94" s="55"/>
      <c r="K94" s="176">
        <f t="shared" si="21"/>
        <v>0</v>
      </c>
      <c r="L94" s="120">
        <f t="shared" ca="1" si="22"/>
        <v>0</v>
      </c>
      <c r="M94" s="120">
        <f t="shared" ca="1" si="23"/>
        <v>0</v>
      </c>
      <c r="N94" s="120">
        <f t="shared" ca="1" si="24"/>
        <v>0</v>
      </c>
      <c r="O94" s="120">
        <f t="shared" ca="1" si="25"/>
        <v>0</v>
      </c>
      <c r="P94" s="177">
        <f t="shared" ca="1" si="26"/>
        <v>0</v>
      </c>
      <c r="Q94" s="177">
        <f ca="1">IF(LEN(B94)&gt;0,'1-6'!Q94-'1-6'!P94,"")</f>
        <v>0</v>
      </c>
      <c r="R94" s="178"/>
      <c r="AA94" s="163">
        <f>ROW()</f>
        <v>94</v>
      </c>
      <c r="AB94" s="201" t="e">
        <f t="shared" ca="1" si="27"/>
        <v>#N/A</v>
      </c>
      <c r="AC94" s="201" t="e">
        <f t="shared" ca="1" si="28"/>
        <v>#N/A</v>
      </c>
      <c r="AD94" s="202" t="e">
        <f t="shared" ca="1" si="29"/>
        <v>#N/A</v>
      </c>
      <c r="AE94" s="201" t="e">
        <f t="shared" ca="1" si="30"/>
        <v>#N/A</v>
      </c>
      <c r="AF94" s="202" t="e">
        <f t="shared" ca="1" si="31"/>
        <v>#N/A</v>
      </c>
      <c r="AG94" s="201" t="e">
        <f t="shared" ca="1" si="31"/>
        <v>#N/A</v>
      </c>
      <c r="AH94" s="201" t="e">
        <f t="shared" ca="1" si="32"/>
        <v>#N/A</v>
      </c>
      <c r="AI94" s="203" t="e">
        <f t="shared" ca="1" si="33"/>
        <v>#N/A</v>
      </c>
      <c r="AJ94" s="201" t="e">
        <f t="shared" ca="1" si="34"/>
        <v>#N/A</v>
      </c>
      <c r="AK94" s="201" t="e">
        <f t="shared" ca="1" si="35"/>
        <v>#N/A</v>
      </c>
    </row>
    <row r="95" spans="1:37" ht="27" customHeight="1" x14ac:dyDescent="0.25">
      <c r="A95" s="51">
        <f>'OSNOVNA PLAČA'!A89</f>
        <v>80</v>
      </c>
      <c r="B95" s="159" t="str">
        <f t="shared" ca="1" si="20"/>
        <v>A80</v>
      </c>
      <c r="C95" s="52">
        <f ca="1">IF(LEN(B95)&gt;0,'OSNOVNA PLAČA'!C89,"")</f>
        <v>0</v>
      </c>
      <c r="D95" s="54">
        <f ca="1">IF(LEN(B95)&gt;0,'OSNOVNA PLAČA'!D89,"")</f>
        <v>0</v>
      </c>
      <c r="E95" s="175">
        <f ca="1">IF(LEN(B95)&gt;0,SUM('OBRAČUNANA OSNOVNA PLAČA'!K89:P89),"")</f>
        <v>0</v>
      </c>
      <c r="F95" s="55"/>
      <c r="G95" s="55"/>
      <c r="H95" s="55"/>
      <c r="I95" s="55"/>
      <c r="J95" s="55"/>
      <c r="K95" s="176">
        <f t="shared" si="21"/>
        <v>0</v>
      </c>
      <c r="L95" s="120">
        <f t="shared" ca="1" si="22"/>
        <v>0</v>
      </c>
      <c r="M95" s="120">
        <f t="shared" ca="1" si="23"/>
        <v>0</v>
      </c>
      <c r="N95" s="120">
        <f t="shared" ca="1" si="24"/>
        <v>0</v>
      </c>
      <c r="O95" s="120">
        <f t="shared" ca="1" si="25"/>
        <v>0</v>
      </c>
      <c r="P95" s="177">
        <f t="shared" ca="1" si="26"/>
        <v>0</v>
      </c>
      <c r="Q95" s="177">
        <f ca="1">IF(LEN(B95)&gt;0,'1-6'!Q95-'1-6'!P95,"")</f>
        <v>0</v>
      </c>
      <c r="R95" s="178"/>
      <c r="AA95" s="163">
        <f>ROW()</f>
        <v>95</v>
      </c>
      <c r="AB95" s="201" t="e">
        <f t="shared" ca="1" si="27"/>
        <v>#N/A</v>
      </c>
      <c r="AC95" s="201" t="e">
        <f t="shared" ca="1" si="28"/>
        <v>#N/A</v>
      </c>
      <c r="AD95" s="202" t="e">
        <f t="shared" ca="1" si="29"/>
        <v>#N/A</v>
      </c>
      <c r="AE95" s="201" t="e">
        <f t="shared" ca="1" si="30"/>
        <v>#N/A</v>
      </c>
      <c r="AF95" s="202" t="e">
        <f t="shared" ca="1" si="31"/>
        <v>#N/A</v>
      </c>
      <c r="AG95" s="201" t="e">
        <f t="shared" ca="1" si="31"/>
        <v>#N/A</v>
      </c>
      <c r="AH95" s="201" t="e">
        <f t="shared" ca="1" si="32"/>
        <v>#N/A</v>
      </c>
      <c r="AI95" s="203" t="e">
        <f t="shared" ca="1" si="33"/>
        <v>#N/A</v>
      </c>
      <c r="AJ95" s="201" t="e">
        <f t="shared" ca="1" si="34"/>
        <v>#N/A</v>
      </c>
      <c r="AK95" s="201" t="e">
        <f t="shared" ca="1" si="35"/>
        <v>#N/A</v>
      </c>
    </row>
    <row r="96" spans="1:37" ht="27" customHeight="1" x14ac:dyDescent="0.25">
      <c r="A96" s="51">
        <f>'OSNOVNA PLAČA'!A90</f>
        <v>81</v>
      </c>
      <c r="B96" s="159" t="str">
        <f t="shared" ca="1" si="20"/>
        <v>A81</v>
      </c>
      <c r="C96" s="52">
        <f ca="1">IF(LEN(B96)&gt;0,'OSNOVNA PLAČA'!C90,"")</f>
        <v>0</v>
      </c>
      <c r="D96" s="54">
        <f ca="1">IF(LEN(B96)&gt;0,'OSNOVNA PLAČA'!D90,"")</f>
        <v>0</v>
      </c>
      <c r="E96" s="175">
        <f ca="1">IF(LEN(B96)&gt;0,SUM('OBRAČUNANA OSNOVNA PLAČA'!K90:P90),"")</f>
        <v>0</v>
      </c>
      <c r="F96" s="55"/>
      <c r="G96" s="55"/>
      <c r="H96" s="55"/>
      <c r="I96" s="55"/>
      <c r="J96" s="55"/>
      <c r="K96" s="176">
        <f t="shared" si="21"/>
        <v>0</v>
      </c>
      <c r="L96" s="120">
        <f t="shared" ca="1" si="22"/>
        <v>0</v>
      </c>
      <c r="M96" s="120">
        <f t="shared" ca="1" si="23"/>
        <v>0</v>
      </c>
      <c r="N96" s="120">
        <f t="shared" ca="1" si="24"/>
        <v>0</v>
      </c>
      <c r="O96" s="120">
        <f t="shared" ca="1" si="25"/>
        <v>0</v>
      </c>
      <c r="P96" s="177">
        <f t="shared" ca="1" si="26"/>
        <v>0</v>
      </c>
      <c r="Q96" s="177">
        <f ca="1">IF(LEN(B96)&gt;0,'1-6'!Q96-'1-6'!P96,"")</f>
        <v>0</v>
      </c>
      <c r="R96" s="178"/>
      <c r="AA96" s="163">
        <f>ROW()</f>
        <v>96</v>
      </c>
      <c r="AB96" s="201" t="e">
        <f t="shared" ca="1" si="27"/>
        <v>#N/A</v>
      </c>
      <c r="AC96" s="201" t="e">
        <f t="shared" ca="1" si="28"/>
        <v>#N/A</v>
      </c>
      <c r="AD96" s="202" t="e">
        <f t="shared" ca="1" si="29"/>
        <v>#N/A</v>
      </c>
      <c r="AE96" s="201" t="e">
        <f t="shared" ca="1" si="30"/>
        <v>#N/A</v>
      </c>
      <c r="AF96" s="202" t="e">
        <f t="shared" ca="1" si="31"/>
        <v>#N/A</v>
      </c>
      <c r="AG96" s="201" t="e">
        <f t="shared" ca="1" si="31"/>
        <v>#N/A</v>
      </c>
      <c r="AH96" s="201" t="e">
        <f t="shared" ca="1" si="32"/>
        <v>#N/A</v>
      </c>
      <c r="AI96" s="203" t="e">
        <f t="shared" ca="1" si="33"/>
        <v>#N/A</v>
      </c>
      <c r="AJ96" s="201" t="e">
        <f t="shared" ca="1" si="34"/>
        <v>#N/A</v>
      </c>
      <c r="AK96" s="201" t="e">
        <f t="shared" ca="1" si="35"/>
        <v>#N/A</v>
      </c>
    </row>
    <row r="97" spans="1:37" ht="27" customHeight="1" x14ac:dyDescent="0.25">
      <c r="A97" s="51">
        <f>'OSNOVNA PLAČA'!A91</f>
        <v>82</v>
      </c>
      <c r="B97" s="159" t="str">
        <f t="shared" ca="1" si="20"/>
        <v>A82</v>
      </c>
      <c r="C97" s="52">
        <f ca="1">IF(LEN(B97)&gt;0,'OSNOVNA PLAČA'!C91,"")</f>
        <v>0</v>
      </c>
      <c r="D97" s="54">
        <f ca="1">IF(LEN(B97)&gt;0,'OSNOVNA PLAČA'!D91,"")</f>
        <v>0</v>
      </c>
      <c r="E97" s="175">
        <f ca="1">IF(LEN(B97)&gt;0,SUM('OBRAČUNANA OSNOVNA PLAČA'!K91:P91),"")</f>
        <v>0</v>
      </c>
      <c r="F97" s="55"/>
      <c r="G97" s="55"/>
      <c r="H97" s="55"/>
      <c r="I97" s="55"/>
      <c r="J97" s="55"/>
      <c r="K97" s="176">
        <f t="shared" si="21"/>
        <v>0</v>
      </c>
      <c r="L97" s="120">
        <f t="shared" ca="1" si="22"/>
        <v>0</v>
      </c>
      <c r="M97" s="120">
        <f t="shared" ca="1" si="23"/>
        <v>0</v>
      </c>
      <c r="N97" s="120">
        <f t="shared" ca="1" si="24"/>
        <v>0</v>
      </c>
      <c r="O97" s="120">
        <f t="shared" ca="1" si="25"/>
        <v>0</v>
      </c>
      <c r="P97" s="177">
        <f t="shared" ca="1" si="26"/>
        <v>0</v>
      </c>
      <c r="Q97" s="177">
        <f ca="1">IF(LEN(B97)&gt;0,'1-6'!Q97-'1-6'!P97,"")</f>
        <v>0</v>
      </c>
      <c r="R97" s="178"/>
      <c r="AA97" s="163">
        <f>ROW()</f>
        <v>97</v>
      </c>
      <c r="AB97" s="201" t="e">
        <f t="shared" ca="1" si="27"/>
        <v>#N/A</v>
      </c>
      <c r="AC97" s="201" t="e">
        <f t="shared" ca="1" si="28"/>
        <v>#N/A</v>
      </c>
      <c r="AD97" s="202" t="e">
        <f t="shared" ca="1" si="29"/>
        <v>#N/A</v>
      </c>
      <c r="AE97" s="201" t="e">
        <f t="shared" ca="1" si="30"/>
        <v>#N/A</v>
      </c>
      <c r="AF97" s="202" t="e">
        <f t="shared" ca="1" si="31"/>
        <v>#N/A</v>
      </c>
      <c r="AG97" s="201" t="e">
        <f t="shared" ca="1" si="31"/>
        <v>#N/A</v>
      </c>
      <c r="AH97" s="201" t="e">
        <f t="shared" ca="1" si="32"/>
        <v>#N/A</v>
      </c>
      <c r="AI97" s="203" t="e">
        <f t="shared" ca="1" si="33"/>
        <v>#N/A</v>
      </c>
      <c r="AJ97" s="201" t="e">
        <f t="shared" ca="1" si="34"/>
        <v>#N/A</v>
      </c>
      <c r="AK97" s="201" t="e">
        <f t="shared" ca="1" si="35"/>
        <v>#N/A</v>
      </c>
    </row>
    <row r="98" spans="1:37" ht="27" customHeight="1" x14ac:dyDescent="0.25">
      <c r="A98" s="51">
        <f>'OSNOVNA PLAČA'!A92</f>
        <v>83</v>
      </c>
      <c r="B98" s="159" t="str">
        <f t="shared" ca="1" si="20"/>
        <v>A83</v>
      </c>
      <c r="C98" s="52">
        <f ca="1">IF(LEN(B98)&gt;0,'OSNOVNA PLAČA'!C92,"")</f>
        <v>0</v>
      </c>
      <c r="D98" s="54">
        <f ca="1">IF(LEN(B98)&gt;0,'OSNOVNA PLAČA'!D92,"")</f>
        <v>0</v>
      </c>
      <c r="E98" s="175">
        <f ca="1">IF(LEN(B98)&gt;0,SUM('OBRAČUNANA OSNOVNA PLAČA'!K92:P92),"")</f>
        <v>0</v>
      </c>
      <c r="F98" s="55"/>
      <c r="G98" s="55"/>
      <c r="H98" s="55"/>
      <c r="I98" s="55"/>
      <c r="J98" s="55"/>
      <c r="K98" s="176">
        <f t="shared" si="21"/>
        <v>0</v>
      </c>
      <c r="L98" s="120">
        <f t="shared" ca="1" si="22"/>
        <v>0</v>
      </c>
      <c r="M98" s="120">
        <f t="shared" ca="1" si="23"/>
        <v>0</v>
      </c>
      <c r="N98" s="120">
        <f t="shared" ca="1" si="24"/>
        <v>0</v>
      </c>
      <c r="O98" s="120">
        <f t="shared" ca="1" si="25"/>
        <v>0</v>
      </c>
      <c r="P98" s="177">
        <f t="shared" ca="1" si="26"/>
        <v>0</v>
      </c>
      <c r="Q98" s="177">
        <f ca="1">IF(LEN(B98)&gt;0,'1-6'!Q98-'1-6'!P98,"")</f>
        <v>0</v>
      </c>
      <c r="R98" s="178"/>
      <c r="AA98" s="163">
        <f>ROW()</f>
        <v>98</v>
      </c>
      <c r="AB98" s="201" t="e">
        <f t="shared" ca="1" si="27"/>
        <v>#N/A</v>
      </c>
      <c r="AC98" s="201" t="e">
        <f t="shared" ca="1" si="28"/>
        <v>#N/A</v>
      </c>
      <c r="AD98" s="202" t="e">
        <f t="shared" ca="1" si="29"/>
        <v>#N/A</v>
      </c>
      <c r="AE98" s="201" t="e">
        <f t="shared" ca="1" si="30"/>
        <v>#N/A</v>
      </c>
      <c r="AF98" s="202" t="e">
        <f t="shared" ca="1" si="31"/>
        <v>#N/A</v>
      </c>
      <c r="AG98" s="201" t="e">
        <f t="shared" ca="1" si="31"/>
        <v>#N/A</v>
      </c>
      <c r="AH98" s="201" t="e">
        <f t="shared" ca="1" si="32"/>
        <v>#N/A</v>
      </c>
      <c r="AI98" s="203" t="e">
        <f t="shared" ca="1" si="33"/>
        <v>#N/A</v>
      </c>
      <c r="AJ98" s="201" t="e">
        <f t="shared" ca="1" si="34"/>
        <v>#N/A</v>
      </c>
      <c r="AK98" s="201" t="e">
        <f t="shared" ca="1" si="35"/>
        <v>#N/A</v>
      </c>
    </row>
    <row r="99" spans="1:37" ht="27" customHeight="1" x14ac:dyDescent="0.25">
      <c r="A99" s="51">
        <f>'OSNOVNA PLAČA'!A93</f>
        <v>84</v>
      </c>
      <c r="B99" s="159" t="str">
        <f t="shared" ca="1" si="20"/>
        <v>A84</v>
      </c>
      <c r="C99" s="52">
        <f ca="1">IF(LEN(B99)&gt;0,'OSNOVNA PLAČA'!C93,"")</f>
        <v>0</v>
      </c>
      <c r="D99" s="54">
        <f ca="1">IF(LEN(B99)&gt;0,'OSNOVNA PLAČA'!D93,"")</f>
        <v>0</v>
      </c>
      <c r="E99" s="175">
        <f ca="1">IF(LEN(B99)&gt;0,SUM('OBRAČUNANA OSNOVNA PLAČA'!K93:P93),"")</f>
        <v>0</v>
      </c>
      <c r="F99" s="55"/>
      <c r="G99" s="55"/>
      <c r="H99" s="55"/>
      <c r="I99" s="55"/>
      <c r="J99" s="55"/>
      <c r="K99" s="176">
        <f t="shared" si="21"/>
        <v>0</v>
      </c>
      <c r="L99" s="120">
        <f t="shared" ca="1" si="22"/>
        <v>0</v>
      </c>
      <c r="M99" s="120">
        <f t="shared" ca="1" si="23"/>
        <v>0</v>
      </c>
      <c r="N99" s="120">
        <f t="shared" ca="1" si="24"/>
        <v>0</v>
      </c>
      <c r="O99" s="120">
        <f t="shared" ca="1" si="25"/>
        <v>0</v>
      </c>
      <c r="P99" s="177">
        <f t="shared" ca="1" si="26"/>
        <v>0</v>
      </c>
      <c r="Q99" s="177">
        <f ca="1">IF(LEN(B99)&gt;0,'1-6'!Q99-'1-6'!P99,"")</f>
        <v>0</v>
      </c>
      <c r="R99" s="178"/>
      <c r="AA99" s="163">
        <f>ROW()</f>
        <v>99</v>
      </c>
      <c r="AB99" s="201" t="e">
        <f t="shared" ca="1" si="27"/>
        <v>#N/A</v>
      </c>
      <c r="AC99" s="201" t="e">
        <f t="shared" ca="1" si="28"/>
        <v>#N/A</v>
      </c>
      <c r="AD99" s="202" t="e">
        <f t="shared" ca="1" si="29"/>
        <v>#N/A</v>
      </c>
      <c r="AE99" s="201" t="e">
        <f t="shared" ca="1" si="30"/>
        <v>#N/A</v>
      </c>
      <c r="AF99" s="202" t="e">
        <f t="shared" ca="1" si="31"/>
        <v>#N/A</v>
      </c>
      <c r="AG99" s="201" t="e">
        <f t="shared" ca="1" si="31"/>
        <v>#N/A</v>
      </c>
      <c r="AH99" s="201" t="e">
        <f t="shared" ca="1" si="32"/>
        <v>#N/A</v>
      </c>
      <c r="AI99" s="203" t="e">
        <f t="shared" ca="1" si="33"/>
        <v>#N/A</v>
      </c>
      <c r="AJ99" s="201" t="e">
        <f t="shared" ca="1" si="34"/>
        <v>#N/A</v>
      </c>
      <c r="AK99" s="201" t="e">
        <f t="shared" ca="1" si="35"/>
        <v>#N/A</v>
      </c>
    </row>
    <row r="100" spans="1:37" ht="27" customHeight="1" x14ac:dyDescent="0.25">
      <c r="A100" s="51">
        <f>'OSNOVNA PLAČA'!A94</f>
        <v>85</v>
      </c>
      <c r="B100" s="159" t="str">
        <f t="shared" ca="1" si="20"/>
        <v>A85</v>
      </c>
      <c r="C100" s="52">
        <f ca="1">IF(LEN(B100)&gt;0,'OSNOVNA PLAČA'!C94,"")</f>
        <v>0</v>
      </c>
      <c r="D100" s="54">
        <f ca="1">IF(LEN(B100)&gt;0,'OSNOVNA PLAČA'!D94,"")</f>
        <v>0</v>
      </c>
      <c r="E100" s="175">
        <f ca="1">IF(LEN(B100)&gt;0,SUM('OBRAČUNANA OSNOVNA PLAČA'!K94:P94),"")</f>
        <v>0</v>
      </c>
      <c r="F100" s="55"/>
      <c r="G100" s="55"/>
      <c r="H100" s="55"/>
      <c r="I100" s="55"/>
      <c r="J100" s="55"/>
      <c r="K100" s="176">
        <f t="shared" si="21"/>
        <v>0</v>
      </c>
      <c r="L100" s="120">
        <f t="shared" ca="1" si="22"/>
        <v>0</v>
      </c>
      <c r="M100" s="120">
        <f t="shared" ca="1" si="23"/>
        <v>0</v>
      </c>
      <c r="N100" s="120">
        <f t="shared" ca="1" si="24"/>
        <v>0</v>
      </c>
      <c r="O100" s="120">
        <f t="shared" ca="1" si="25"/>
        <v>0</v>
      </c>
      <c r="P100" s="177">
        <f t="shared" ca="1" si="26"/>
        <v>0</v>
      </c>
      <c r="Q100" s="177">
        <f ca="1">IF(LEN(B100)&gt;0,'1-6'!Q100-'1-6'!P100,"")</f>
        <v>0</v>
      </c>
      <c r="R100" s="178"/>
      <c r="AA100" s="163">
        <f>ROW()</f>
        <v>100</v>
      </c>
      <c r="AB100" s="201" t="e">
        <f t="shared" ca="1" si="27"/>
        <v>#N/A</v>
      </c>
      <c r="AC100" s="201" t="e">
        <f t="shared" ca="1" si="28"/>
        <v>#N/A</v>
      </c>
      <c r="AD100" s="202" t="e">
        <f t="shared" ca="1" si="29"/>
        <v>#N/A</v>
      </c>
      <c r="AE100" s="201" t="e">
        <f t="shared" ca="1" si="30"/>
        <v>#N/A</v>
      </c>
      <c r="AF100" s="202" t="e">
        <f t="shared" ca="1" si="31"/>
        <v>#N/A</v>
      </c>
      <c r="AG100" s="201" t="e">
        <f t="shared" ca="1" si="31"/>
        <v>#N/A</v>
      </c>
      <c r="AH100" s="201" t="e">
        <f t="shared" ca="1" si="32"/>
        <v>#N/A</v>
      </c>
      <c r="AI100" s="203" t="e">
        <f t="shared" ca="1" si="33"/>
        <v>#N/A</v>
      </c>
      <c r="AJ100" s="201" t="e">
        <f t="shared" ca="1" si="34"/>
        <v>#N/A</v>
      </c>
      <c r="AK100" s="201" t="e">
        <f t="shared" ca="1" si="35"/>
        <v>#N/A</v>
      </c>
    </row>
    <row r="101" spans="1:37" ht="27" customHeight="1" x14ac:dyDescent="0.25">
      <c r="A101" s="51">
        <f>'OSNOVNA PLAČA'!A95</f>
        <v>86</v>
      </c>
      <c r="B101" s="159" t="str">
        <f t="shared" ca="1" si="20"/>
        <v>A86</v>
      </c>
      <c r="C101" s="52">
        <f ca="1">IF(LEN(B101)&gt;0,'OSNOVNA PLAČA'!C95,"")</f>
        <v>0</v>
      </c>
      <c r="D101" s="54">
        <f ca="1">IF(LEN(B101)&gt;0,'OSNOVNA PLAČA'!D95,"")</f>
        <v>0</v>
      </c>
      <c r="E101" s="175">
        <f ca="1">IF(LEN(B101)&gt;0,SUM('OBRAČUNANA OSNOVNA PLAČA'!K95:P95),"")</f>
        <v>0</v>
      </c>
      <c r="F101" s="55"/>
      <c r="G101" s="55"/>
      <c r="H101" s="55"/>
      <c r="I101" s="55"/>
      <c r="J101" s="55"/>
      <c r="K101" s="176">
        <f t="shared" si="21"/>
        <v>0</v>
      </c>
      <c r="L101" s="120">
        <f t="shared" ca="1" si="22"/>
        <v>0</v>
      </c>
      <c r="M101" s="120">
        <f t="shared" ca="1" si="23"/>
        <v>0</v>
      </c>
      <c r="N101" s="120">
        <f t="shared" ca="1" si="24"/>
        <v>0</v>
      </c>
      <c r="O101" s="120">
        <f t="shared" ca="1" si="25"/>
        <v>0</v>
      </c>
      <c r="P101" s="177">
        <f t="shared" ca="1" si="26"/>
        <v>0</v>
      </c>
      <c r="Q101" s="177">
        <f ca="1">IF(LEN(B101)&gt;0,'1-6'!Q101-'1-6'!P101,"")</f>
        <v>0</v>
      </c>
      <c r="R101" s="178"/>
      <c r="AA101" s="163">
        <f>ROW()</f>
        <v>101</v>
      </c>
      <c r="AB101" s="201" t="e">
        <f t="shared" ca="1" si="27"/>
        <v>#N/A</v>
      </c>
      <c r="AC101" s="201" t="e">
        <f t="shared" ca="1" si="28"/>
        <v>#N/A</v>
      </c>
      <c r="AD101" s="202" t="e">
        <f t="shared" ca="1" si="29"/>
        <v>#N/A</v>
      </c>
      <c r="AE101" s="201" t="e">
        <f t="shared" ca="1" si="30"/>
        <v>#N/A</v>
      </c>
      <c r="AF101" s="202" t="e">
        <f t="shared" ca="1" si="31"/>
        <v>#N/A</v>
      </c>
      <c r="AG101" s="201" t="e">
        <f t="shared" ca="1" si="31"/>
        <v>#N/A</v>
      </c>
      <c r="AH101" s="201" t="e">
        <f t="shared" ca="1" si="32"/>
        <v>#N/A</v>
      </c>
      <c r="AI101" s="203" t="e">
        <f t="shared" ca="1" si="33"/>
        <v>#N/A</v>
      </c>
      <c r="AJ101" s="201" t="e">
        <f t="shared" ca="1" si="34"/>
        <v>#N/A</v>
      </c>
      <c r="AK101" s="201" t="e">
        <f t="shared" ca="1" si="35"/>
        <v>#N/A</v>
      </c>
    </row>
    <row r="102" spans="1:37" ht="27" customHeight="1" x14ac:dyDescent="0.25">
      <c r="A102" s="51">
        <f>'OSNOVNA PLAČA'!A96</f>
        <v>87</v>
      </c>
      <c r="B102" s="159" t="str">
        <f t="shared" ca="1" si="20"/>
        <v>A87</v>
      </c>
      <c r="C102" s="52">
        <f ca="1">IF(LEN(B102)&gt;0,'OSNOVNA PLAČA'!C96,"")</f>
        <v>0</v>
      </c>
      <c r="D102" s="54">
        <f ca="1">IF(LEN(B102)&gt;0,'OSNOVNA PLAČA'!D96,"")</f>
        <v>0</v>
      </c>
      <c r="E102" s="175">
        <f ca="1">IF(LEN(B102)&gt;0,SUM('OBRAČUNANA OSNOVNA PLAČA'!K96:P96),"")</f>
        <v>0</v>
      </c>
      <c r="F102" s="55"/>
      <c r="G102" s="55"/>
      <c r="H102" s="55"/>
      <c r="I102" s="55"/>
      <c r="J102" s="55"/>
      <c r="K102" s="176">
        <f t="shared" si="21"/>
        <v>0</v>
      </c>
      <c r="L102" s="120">
        <f t="shared" ca="1" si="22"/>
        <v>0</v>
      </c>
      <c r="M102" s="120">
        <f t="shared" ca="1" si="23"/>
        <v>0</v>
      </c>
      <c r="N102" s="120">
        <f t="shared" ca="1" si="24"/>
        <v>0</v>
      </c>
      <c r="O102" s="120">
        <f t="shared" ca="1" si="25"/>
        <v>0</v>
      </c>
      <c r="P102" s="177">
        <f t="shared" ca="1" si="26"/>
        <v>0</v>
      </c>
      <c r="Q102" s="177">
        <f ca="1">IF(LEN(B102)&gt;0,'1-6'!Q102-'1-6'!P102,"")</f>
        <v>0</v>
      </c>
      <c r="R102" s="178"/>
      <c r="AA102" s="163">
        <f>ROW()</f>
        <v>102</v>
      </c>
      <c r="AB102" s="201" t="e">
        <f t="shared" ca="1" si="27"/>
        <v>#N/A</v>
      </c>
      <c r="AC102" s="201" t="e">
        <f t="shared" ca="1" si="28"/>
        <v>#N/A</v>
      </c>
      <c r="AD102" s="202" t="e">
        <f t="shared" ca="1" si="29"/>
        <v>#N/A</v>
      </c>
      <c r="AE102" s="201" t="e">
        <f t="shared" ca="1" si="30"/>
        <v>#N/A</v>
      </c>
      <c r="AF102" s="202" t="e">
        <f t="shared" ca="1" si="31"/>
        <v>#N/A</v>
      </c>
      <c r="AG102" s="201" t="e">
        <f t="shared" ca="1" si="31"/>
        <v>#N/A</v>
      </c>
      <c r="AH102" s="201" t="e">
        <f t="shared" ca="1" si="32"/>
        <v>#N/A</v>
      </c>
      <c r="AI102" s="203" t="e">
        <f t="shared" ca="1" si="33"/>
        <v>#N/A</v>
      </c>
      <c r="AJ102" s="201" t="e">
        <f t="shared" ca="1" si="34"/>
        <v>#N/A</v>
      </c>
      <c r="AK102" s="201" t="e">
        <f t="shared" ca="1" si="35"/>
        <v>#N/A</v>
      </c>
    </row>
    <row r="103" spans="1:37" ht="27" customHeight="1" x14ac:dyDescent="0.25">
      <c r="A103" s="51">
        <f>'OSNOVNA PLAČA'!A97</f>
        <v>88</v>
      </c>
      <c r="B103" s="159" t="str">
        <f t="shared" ca="1" si="20"/>
        <v>A88</v>
      </c>
      <c r="C103" s="52">
        <f ca="1">IF(LEN(B103)&gt;0,'OSNOVNA PLAČA'!C97,"")</f>
        <v>0</v>
      </c>
      <c r="D103" s="54">
        <f ca="1">IF(LEN(B103)&gt;0,'OSNOVNA PLAČA'!D97,"")</f>
        <v>0</v>
      </c>
      <c r="E103" s="175">
        <f ca="1">IF(LEN(B103)&gt;0,SUM('OBRAČUNANA OSNOVNA PLAČA'!K97:P97),"")</f>
        <v>0</v>
      </c>
      <c r="F103" s="55"/>
      <c r="G103" s="55"/>
      <c r="H103" s="55"/>
      <c r="I103" s="55"/>
      <c r="J103" s="55"/>
      <c r="K103" s="176">
        <f t="shared" si="21"/>
        <v>0</v>
      </c>
      <c r="L103" s="120">
        <f t="shared" ca="1" si="22"/>
        <v>0</v>
      </c>
      <c r="M103" s="120">
        <f t="shared" ca="1" si="23"/>
        <v>0</v>
      </c>
      <c r="N103" s="120">
        <f t="shared" ca="1" si="24"/>
        <v>0</v>
      </c>
      <c r="O103" s="120">
        <f t="shared" ca="1" si="25"/>
        <v>0</v>
      </c>
      <c r="P103" s="177">
        <f t="shared" ca="1" si="26"/>
        <v>0</v>
      </c>
      <c r="Q103" s="177">
        <f ca="1">IF(LEN(B103)&gt;0,'1-6'!Q103-'1-6'!P103,"")</f>
        <v>0</v>
      </c>
      <c r="R103" s="178"/>
      <c r="AA103" s="163">
        <f>ROW()</f>
        <v>103</v>
      </c>
      <c r="AB103" s="201" t="e">
        <f t="shared" ca="1" si="27"/>
        <v>#N/A</v>
      </c>
      <c r="AC103" s="201" t="e">
        <f t="shared" ca="1" si="28"/>
        <v>#N/A</v>
      </c>
      <c r="AD103" s="202" t="e">
        <f t="shared" ca="1" si="29"/>
        <v>#N/A</v>
      </c>
      <c r="AE103" s="201" t="e">
        <f t="shared" ca="1" si="30"/>
        <v>#N/A</v>
      </c>
      <c r="AF103" s="202" t="e">
        <f t="shared" ca="1" si="31"/>
        <v>#N/A</v>
      </c>
      <c r="AG103" s="201" t="e">
        <f t="shared" ca="1" si="31"/>
        <v>#N/A</v>
      </c>
      <c r="AH103" s="201" t="e">
        <f t="shared" ca="1" si="32"/>
        <v>#N/A</v>
      </c>
      <c r="AI103" s="203" t="e">
        <f t="shared" ca="1" si="33"/>
        <v>#N/A</v>
      </c>
      <c r="AJ103" s="201" t="e">
        <f t="shared" ca="1" si="34"/>
        <v>#N/A</v>
      </c>
      <c r="AK103" s="201" t="e">
        <f t="shared" ca="1" si="35"/>
        <v>#N/A</v>
      </c>
    </row>
    <row r="104" spans="1:37" ht="27" customHeight="1" x14ac:dyDescent="0.25">
      <c r="A104" s="51">
        <f>'OSNOVNA PLAČA'!A98</f>
        <v>89</v>
      </c>
      <c r="B104" s="159" t="str">
        <f t="shared" ca="1" si="20"/>
        <v>A89</v>
      </c>
      <c r="C104" s="52">
        <f ca="1">IF(LEN(B104)&gt;0,'OSNOVNA PLAČA'!C98,"")</f>
        <v>0</v>
      </c>
      <c r="D104" s="54">
        <f ca="1">IF(LEN(B104)&gt;0,'OSNOVNA PLAČA'!D98,"")</f>
        <v>0</v>
      </c>
      <c r="E104" s="175">
        <f ca="1">IF(LEN(B104)&gt;0,SUM('OBRAČUNANA OSNOVNA PLAČA'!K98:P98),"")</f>
        <v>0</v>
      </c>
      <c r="F104" s="55"/>
      <c r="G104" s="55"/>
      <c r="H104" s="55"/>
      <c r="I104" s="55"/>
      <c r="J104" s="55"/>
      <c r="K104" s="176">
        <f t="shared" si="21"/>
        <v>0</v>
      </c>
      <c r="L104" s="120">
        <f t="shared" ca="1" si="22"/>
        <v>0</v>
      </c>
      <c r="M104" s="120">
        <f t="shared" ca="1" si="23"/>
        <v>0</v>
      </c>
      <c r="N104" s="120">
        <f t="shared" ca="1" si="24"/>
        <v>0</v>
      </c>
      <c r="O104" s="120">
        <f t="shared" ca="1" si="25"/>
        <v>0</v>
      </c>
      <c r="P104" s="177">
        <f t="shared" ca="1" si="26"/>
        <v>0</v>
      </c>
      <c r="Q104" s="177">
        <f ca="1">IF(LEN(B104)&gt;0,'1-6'!Q104-'1-6'!P104,"")</f>
        <v>0</v>
      </c>
      <c r="R104" s="178"/>
      <c r="AA104" s="163">
        <f>ROW()</f>
        <v>104</v>
      </c>
      <c r="AB104" s="201" t="e">
        <f t="shared" ca="1" si="27"/>
        <v>#N/A</v>
      </c>
      <c r="AC104" s="201" t="e">
        <f t="shared" ca="1" si="28"/>
        <v>#N/A</v>
      </c>
      <c r="AD104" s="202" t="e">
        <f t="shared" ca="1" si="29"/>
        <v>#N/A</v>
      </c>
      <c r="AE104" s="201" t="e">
        <f t="shared" ca="1" si="30"/>
        <v>#N/A</v>
      </c>
      <c r="AF104" s="202" t="e">
        <f t="shared" ca="1" si="31"/>
        <v>#N/A</v>
      </c>
      <c r="AG104" s="201" t="e">
        <f t="shared" ca="1" si="31"/>
        <v>#N/A</v>
      </c>
      <c r="AH104" s="201" t="e">
        <f t="shared" ca="1" si="32"/>
        <v>#N/A</v>
      </c>
      <c r="AI104" s="203" t="e">
        <f t="shared" ca="1" si="33"/>
        <v>#N/A</v>
      </c>
      <c r="AJ104" s="201" t="e">
        <f t="shared" ca="1" si="34"/>
        <v>#N/A</v>
      </c>
      <c r="AK104" s="201" t="e">
        <f t="shared" ca="1" si="35"/>
        <v>#N/A</v>
      </c>
    </row>
    <row r="105" spans="1:37" ht="27" customHeight="1" x14ac:dyDescent="0.25">
      <c r="A105" s="51">
        <f>'OSNOVNA PLAČA'!A99</f>
        <v>90</v>
      </c>
      <c r="B105" s="159" t="str">
        <f t="shared" ca="1" si="20"/>
        <v>A90</v>
      </c>
      <c r="C105" s="52">
        <f ca="1">IF(LEN(B105)&gt;0,'OSNOVNA PLAČA'!C99,"")</f>
        <v>0</v>
      </c>
      <c r="D105" s="54">
        <f ca="1">IF(LEN(B105)&gt;0,'OSNOVNA PLAČA'!D99,"")</f>
        <v>0</v>
      </c>
      <c r="E105" s="175">
        <f ca="1">IF(LEN(B105)&gt;0,SUM('OBRAČUNANA OSNOVNA PLAČA'!K99:P99),"")</f>
        <v>0</v>
      </c>
      <c r="F105" s="55"/>
      <c r="G105" s="55"/>
      <c r="H105" s="55"/>
      <c r="I105" s="55"/>
      <c r="J105" s="55"/>
      <c r="K105" s="176">
        <f t="shared" si="21"/>
        <v>0</v>
      </c>
      <c r="L105" s="120">
        <f t="shared" ca="1" si="22"/>
        <v>0</v>
      </c>
      <c r="M105" s="120">
        <f t="shared" ca="1" si="23"/>
        <v>0</v>
      </c>
      <c r="N105" s="120">
        <f t="shared" ca="1" si="24"/>
        <v>0</v>
      </c>
      <c r="O105" s="120">
        <f t="shared" ca="1" si="25"/>
        <v>0</v>
      </c>
      <c r="P105" s="177">
        <f t="shared" ca="1" si="26"/>
        <v>0</v>
      </c>
      <c r="Q105" s="177">
        <f ca="1">IF(LEN(B105)&gt;0,'1-6'!Q105-'1-6'!P105,"")</f>
        <v>0</v>
      </c>
      <c r="R105" s="178"/>
      <c r="AA105" s="163">
        <f>ROW()</f>
        <v>105</v>
      </c>
      <c r="AB105" s="201" t="e">
        <f t="shared" ca="1" si="27"/>
        <v>#N/A</v>
      </c>
      <c r="AC105" s="201" t="e">
        <f t="shared" ca="1" si="28"/>
        <v>#N/A</v>
      </c>
      <c r="AD105" s="202" t="e">
        <f t="shared" ca="1" si="29"/>
        <v>#N/A</v>
      </c>
      <c r="AE105" s="201" t="e">
        <f t="shared" ca="1" si="30"/>
        <v>#N/A</v>
      </c>
      <c r="AF105" s="202" t="e">
        <f t="shared" ca="1" si="31"/>
        <v>#N/A</v>
      </c>
      <c r="AG105" s="201" t="e">
        <f t="shared" ca="1" si="31"/>
        <v>#N/A</v>
      </c>
      <c r="AH105" s="201" t="e">
        <f t="shared" ca="1" si="32"/>
        <v>#N/A</v>
      </c>
      <c r="AI105" s="203" t="e">
        <f t="shared" ca="1" si="33"/>
        <v>#N/A</v>
      </c>
      <c r="AJ105" s="201" t="e">
        <f t="shared" ca="1" si="34"/>
        <v>#N/A</v>
      </c>
      <c r="AK105" s="201" t="e">
        <f t="shared" ca="1" si="35"/>
        <v>#N/A</v>
      </c>
    </row>
    <row r="106" spans="1:37" ht="27" customHeight="1" x14ac:dyDescent="0.25">
      <c r="A106" s="51">
        <f>'OSNOVNA PLAČA'!A100</f>
        <v>91</v>
      </c>
      <c r="B106" s="159" t="str">
        <f t="shared" ca="1" si="20"/>
        <v>A91</v>
      </c>
      <c r="C106" s="52">
        <f ca="1">IF(LEN(B106)&gt;0,'OSNOVNA PLAČA'!C100,"")</f>
        <v>0</v>
      </c>
      <c r="D106" s="54">
        <f ca="1">IF(LEN(B106)&gt;0,'OSNOVNA PLAČA'!D100,"")</f>
        <v>0</v>
      </c>
      <c r="E106" s="175">
        <f ca="1">IF(LEN(B106)&gt;0,SUM('OBRAČUNANA OSNOVNA PLAČA'!K100:P100),"")</f>
        <v>0</v>
      </c>
      <c r="F106" s="55"/>
      <c r="G106" s="55"/>
      <c r="H106" s="55"/>
      <c r="I106" s="55"/>
      <c r="J106" s="55"/>
      <c r="K106" s="176">
        <f t="shared" si="21"/>
        <v>0</v>
      </c>
      <c r="L106" s="120">
        <f t="shared" ca="1" si="22"/>
        <v>0</v>
      </c>
      <c r="M106" s="120">
        <f t="shared" ca="1" si="23"/>
        <v>0</v>
      </c>
      <c r="N106" s="120">
        <f t="shared" ca="1" si="24"/>
        <v>0</v>
      </c>
      <c r="O106" s="120">
        <f t="shared" ca="1" si="25"/>
        <v>0</v>
      </c>
      <c r="P106" s="177">
        <f t="shared" ca="1" si="26"/>
        <v>0</v>
      </c>
      <c r="Q106" s="177">
        <f ca="1">IF(LEN(B106)&gt;0,'1-6'!Q106-'1-6'!P106,"")</f>
        <v>0</v>
      </c>
      <c r="R106" s="178"/>
      <c r="AA106" s="163">
        <f>ROW()</f>
        <v>106</v>
      </c>
      <c r="AB106" s="201" t="e">
        <f t="shared" ca="1" si="27"/>
        <v>#N/A</v>
      </c>
      <c r="AC106" s="201" t="e">
        <f t="shared" ca="1" si="28"/>
        <v>#N/A</v>
      </c>
      <c r="AD106" s="202" t="e">
        <f t="shared" ca="1" si="29"/>
        <v>#N/A</v>
      </c>
      <c r="AE106" s="201" t="e">
        <f t="shared" ca="1" si="30"/>
        <v>#N/A</v>
      </c>
      <c r="AF106" s="202" t="e">
        <f t="shared" ca="1" si="31"/>
        <v>#N/A</v>
      </c>
      <c r="AG106" s="201" t="e">
        <f t="shared" ca="1" si="31"/>
        <v>#N/A</v>
      </c>
      <c r="AH106" s="201" t="e">
        <f t="shared" ca="1" si="32"/>
        <v>#N/A</v>
      </c>
      <c r="AI106" s="203" t="e">
        <f t="shared" ca="1" si="33"/>
        <v>#N/A</v>
      </c>
      <c r="AJ106" s="201" t="e">
        <f t="shared" ca="1" si="34"/>
        <v>#N/A</v>
      </c>
      <c r="AK106" s="201" t="e">
        <f t="shared" ca="1" si="35"/>
        <v>#N/A</v>
      </c>
    </row>
    <row r="107" spans="1:37" ht="27" customHeight="1" x14ac:dyDescent="0.25">
      <c r="A107" s="51">
        <f>'OSNOVNA PLAČA'!A101</f>
        <v>92</v>
      </c>
      <c r="B107" s="159" t="str">
        <f t="shared" ca="1" si="20"/>
        <v>A92</v>
      </c>
      <c r="C107" s="52">
        <f ca="1">IF(LEN(B107)&gt;0,'OSNOVNA PLAČA'!C101,"")</f>
        <v>0</v>
      </c>
      <c r="D107" s="54">
        <f ca="1">IF(LEN(B107)&gt;0,'OSNOVNA PLAČA'!D101,"")</f>
        <v>0</v>
      </c>
      <c r="E107" s="175">
        <f ca="1">IF(LEN(B107)&gt;0,SUM('OBRAČUNANA OSNOVNA PLAČA'!K101:P101),"")</f>
        <v>0</v>
      </c>
      <c r="F107" s="55"/>
      <c r="G107" s="55"/>
      <c r="H107" s="55"/>
      <c r="I107" s="55"/>
      <c r="J107" s="55"/>
      <c r="K107" s="176">
        <f t="shared" si="21"/>
        <v>0</v>
      </c>
      <c r="L107" s="120">
        <f t="shared" ca="1" si="22"/>
        <v>0</v>
      </c>
      <c r="M107" s="120">
        <f t="shared" ca="1" si="23"/>
        <v>0</v>
      </c>
      <c r="N107" s="120">
        <f t="shared" ca="1" si="24"/>
        <v>0</v>
      </c>
      <c r="O107" s="120">
        <f t="shared" ca="1" si="25"/>
        <v>0</v>
      </c>
      <c r="P107" s="177">
        <f t="shared" ca="1" si="26"/>
        <v>0</v>
      </c>
      <c r="Q107" s="177">
        <f ca="1">IF(LEN(B107)&gt;0,'1-6'!Q107-'1-6'!P107,"")</f>
        <v>0</v>
      </c>
      <c r="R107" s="178"/>
      <c r="AA107" s="163">
        <f>ROW()</f>
        <v>107</v>
      </c>
      <c r="AB107" s="201" t="e">
        <f t="shared" ca="1" si="27"/>
        <v>#N/A</v>
      </c>
      <c r="AC107" s="201" t="e">
        <f t="shared" ca="1" si="28"/>
        <v>#N/A</v>
      </c>
      <c r="AD107" s="202" t="e">
        <f t="shared" ca="1" si="29"/>
        <v>#N/A</v>
      </c>
      <c r="AE107" s="201" t="e">
        <f t="shared" ca="1" si="30"/>
        <v>#N/A</v>
      </c>
      <c r="AF107" s="202" t="e">
        <f t="shared" ca="1" si="31"/>
        <v>#N/A</v>
      </c>
      <c r="AG107" s="201" t="e">
        <f t="shared" ca="1" si="31"/>
        <v>#N/A</v>
      </c>
      <c r="AH107" s="201" t="e">
        <f t="shared" ca="1" si="32"/>
        <v>#N/A</v>
      </c>
      <c r="AI107" s="203" t="e">
        <f t="shared" ca="1" si="33"/>
        <v>#N/A</v>
      </c>
      <c r="AJ107" s="201" t="e">
        <f t="shared" ca="1" si="34"/>
        <v>#N/A</v>
      </c>
      <c r="AK107" s="201" t="e">
        <f t="shared" ca="1" si="35"/>
        <v>#N/A</v>
      </c>
    </row>
    <row r="108" spans="1:37" ht="27" customHeight="1" x14ac:dyDescent="0.25">
      <c r="A108" s="51">
        <f>'OSNOVNA PLAČA'!A102</f>
        <v>93</v>
      </c>
      <c r="B108" s="159" t="str">
        <f t="shared" ca="1" si="20"/>
        <v>A93</v>
      </c>
      <c r="C108" s="52">
        <f ca="1">IF(LEN(B108)&gt;0,'OSNOVNA PLAČA'!C102,"")</f>
        <v>0</v>
      </c>
      <c r="D108" s="54">
        <f ca="1">IF(LEN(B108)&gt;0,'OSNOVNA PLAČA'!D102,"")</f>
        <v>0</v>
      </c>
      <c r="E108" s="175">
        <f ca="1">IF(LEN(B108)&gt;0,SUM('OBRAČUNANA OSNOVNA PLAČA'!K102:P102),"")</f>
        <v>0</v>
      </c>
      <c r="F108" s="55"/>
      <c r="G108" s="55"/>
      <c r="H108" s="55"/>
      <c r="I108" s="55"/>
      <c r="J108" s="55"/>
      <c r="K108" s="176">
        <f t="shared" si="21"/>
        <v>0</v>
      </c>
      <c r="L108" s="120">
        <f t="shared" ca="1" si="22"/>
        <v>0</v>
      </c>
      <c r="M108" s="120">
        <f t="shared" ca="1" si="23"/>
        <v>0</v>
      </c>
      <c r="N108" s="120">
        <f t="shared" ca="1" si="24"/>
        <v>0</v>
      </c>
      <c r="O108" s="120">
        <f t="shared" ca="1" si="25"/>
        <v>0</v>
      </c>
      <c r="P108" s="177">
        <f t="shared" ca="1" si="26"/>
        <v>0</v>
      </c>
      <c r="Q108" s="177">
        <f ca="1">IF(LEN(B108)&gt;0,'1-6'!Q108-'1-6'!P108,"")</f>
        <v>0</v>
      </c>
      <c r="R108" s="178"/>
      <c r="AA108" s="163">
        <f>ROW()</f>
        <v>108</v>
      </c>
      <c r="AB108" s="201" t="e">
        <f t="shared" ca="1" si="27"/>
        <v>#N/A</v>
      </c>
      <c r="AC108" s="201" t="e">
        <f t="shared" ca="1" si="28"/>
        <v>#N/A</v>
      </c>
      <c r="AD108" s="202" t="e">
        <f t="shared" ca="1" si="29"/>
        <v>#N/A</v>
      </c>
      <c r="AE108" s="201" t="e">
        <f t="shared" ca="1" si="30"/>
        <v>#N/A</v>
      </c>
      <c r="AF108" s="202" t="e">
        <f t="shared" ca="1" si="31"/>
        <v>#N/A</v>
      </c>
      <c r="AG108" s="201" t="e">
        <f t="shared" ca="1" si="31"/>
        <v>#N/A</v>
      </c>
      <c r="AH108" s="201" t="e">
        <f t="shared" ca="1" si="32"/>
        <v>#N/A</v>
      </c>
      <c r="AI108" s="203" t="e">
        <f t="shared" ca="1" si="33"/>
        <v>#N/A</v>
      </c>
      <c r="AJ108" s="201" t="e">
        <f t="shared" ca="1" si="34"/>
        <v>#N/A</v>
      </c>
      <c r="AK108" s="201" t="e">
        <f t="shared" ca="1" si="35"/>
        <v>#N/A</v>
      </c>
    </row>
    <row r="109" spans="1:37" ht="27" customHeight="1" x14ac:dyDescent="0.25">
      <c r="A109" s="51">
        <f>'OSNOVNA PLAČA'!A103</f>
        <v>94</v>
      </c>
      <c r="B109" s="159" t="str">
        <f t="shared" ca="1" si="20"/>
        <v>A94</v>
      </c>
      <c r="C109" s="52">
        <f ca="1">IF(LEN(B109)&gt;0,'OSNOVNA PLAČA'!C103,"")</f>
        <v>0</v>
      </c>
      <c r="D109" s="54">
        <f ca="1">IF(LEN(B109)&gt;0,'OSNOVNA PLAČA'!D103,"")</f>
        <v>0</v>
      </c>
      <c r="E109" s="175">
        <f ca="1">IF(LEN(B109)&gt;0,SUM('OBRAČUNANA OSNOVNA PLAČA'!K103:P103),"")</f>
        <v>0</v>
      </c>
      <c r="F109" s="55"/>
      <c r="G109" s="55"/>
      <c r="H109" s="55"/>
      <c r="I109" s="55"/>
      <c r="J109" s="55"/>
      <c r="K109" s="176">
        <f t="shared" si="21"/>
        <v>0</v>
      </c>
      <c r="L109" s="120">
        <f t="shared" ca="1" si="22"/>
        <v>0</v>
      </c>
      <c r="M109" s="120">
        <f t="shared" ca="1" si="23"/>
        <v>0</v>
      </c>
      <c r="N109" s="120">
        <f t="shared" ca="1" si="24"/>
        <v>0</v>
      </c>
      <c r="O109" s="120">
        <f t="shared" ca="1" si="25"/>
        <v>0</v>
      </c>
      <c r="P109" s="177">
        <f t="shared" ca="1" si="26"/>
        <v>0</v>
      </c>
      <c r="Q109" s="177">
        <f ca="1">IF(LEN(B109)&gt;0,'1-6'!Q109-'1-6'!P109,"")</f>
        <v>0</v>
      </c>
      <c r="R109" s="178"/>
      <c r="AA109" s="163">
        <f>ROW()</f>
        <v>109</v>
      </c>
      <c r="AB109" s="201" t="e">
        <f t="shared" ca="1" si="27"/>
        <v>#N/A</v>
      </c>
      <c r="AC109" s="201" t="e">
        <f t="shared" ca="1" si="28"/>
        <v>#N/A</v>
      </c>
      <c r="AD109" s="202" t="e">
        <f t="shared" ca="1" si="29"/>
        <v>#N/A</v>
      </c>
      <c r="AE109" s="201" t="e">
        <f t="shared" ca="1" si="30"/>
        <v>#N/A</v>
      </c>
      <c r="AF109" s="202" t="e">
        <f t="shared" ca="1" si="31"/>
        <v>#N/A</v>
      </c>
      <c r="AG109" s="201" t="e">
        <f t="shared" ca="1" si="31"/>
        <v>#N/A</v>
      </c>
      <c r="AH109" s="201" t="e">
        <f t="shared" ca="1" si="32"/>
        <v>#N/A</v>
      </c>
      <c r="AI109" s="203" t="e">
        <f t="shared" ca="1" si="33"/>
        <v>#N/A</v>
      </c>
      <c r="AJ109" s="201" t="e">
        <f t="shared" ca="1" si="34"/>
        <v>#N/A</v>
      </c>
      <c r="AK109" s="201" t="e">
        <f t="shared" ca="1" si="35"/>
        <v>#N/A</v>
      </c>
    </row>
    <row r="110" spans="1:37" ht="27" customHeight="1" x14ac:dyDescent="0.25">
      <c r="A110" s="51">
        <f>'OSNOVNA PLAČA'!A104</f>
        <v>95</v>
      </c>
      <c r="B110" s="159" t="str">
        <f t="shared" ca="1" si="20"/>
        <v>A95</v>
      </c>
      <c r="C110" s="52">
        <f ca="1">IF(LEN(B110)&gt;0,'OSNOVNA PLAČA'!C104,"")</f>
        <v>0</v>
      </c>
      <c r="D110" s="54">
        <f ca="1">IF(LEN(B110)&gt;0,'OSNOVNA PLAČA'!D104,"")</f>
        <v>0</v>
      </c>
      <c r="E110" s="175">
        <f ca="1">IF(LEN(B110)&gt;0,SUM('OBRAČUNANA OSNOVNA PLAČA'!K104:P104),"")</f>
        <v>0</v>
      </c>
      <c r="F110" s="55"/>
      <c r="G110" s="55"/>
      <c r="H110" s="55"/>
      <c r="I110" s="55"/>
      <c r="J110" s="55"/>
      <c r="K110" s="176">
        <f t="shared" si="21"/>
        <v>0</v>
      </c>
      <c r="L110" s="120">
        <f t="shared" ca="1" si="22"/>
        <v>0</v>
      </c>
      <c r="M110" s="120">
        <f t="shared" ca="1" si="23"/>
        <v>0</v>
      </c>
      <c r="N110" s="120">
        <f t="shared" ca="1" si="24"/>
        <v>0</v>
      </c>
      <c r="O110" s="120">
        <f t="shared" ca="1" si="25"/>
        <v>0</v>
      </c>
      <c r="P110" s="177">
        <f t="shared" ca="1" si="26"/>
        <v>0</v>
      </c>
      <c r="Q110" s="177">
        <f ca="1">IF(LEN(B110)&gt;0,'1-6'!Q110-'1-6'!P110,"")</f>
        <v>0</v>
      </c>
      <c r="R110" s="178"/>
      <c r="AA110" s="163">
        <f>ROW()</f>
        <v>110</v>
      </c>
      <c r="AB110" s="201" t="e">
        <f t="shared" ca="1" si="27"/>
        <v>#N/A</v>
      </c>
      <c r="AC110" s="201" t="e">
        <f t="shared" ca="1" si="28"/>
        <v>#N/A</v>
      </c>
      <c r="AD110" s="202" t="e">
        <f t="shared" ca="1" si="29"/>
        <v>#N/A</v>
      </c>
      <c r="AE110" s="201" t="e">
        <f t="shared" ca="1" si="30"/>
        <v>#N/A</v>
      </c>
      <c r="AF110" s="202" t="e">
        <f t="shared" ca="1" si="31"/>
        <v>#N/A</v>
      </c>
      <c r="AG110" s="201" t="e">
        <f t="shared" ca="1" si="31"/>
        <v>#N/A</v>
      </c>
      <c r="AH110" s="201" t="e">
        <f t="shared" ca="1" si="32"/>
        <v>#N/A</v>
      </c>
      <c r="AI110" s="203" t="e">
        <f t="shared" ca="1" si="33"/>
        <v>#N/A</v>
      </c>
      <c r="AJ110" s="201" t="e">
        <f t="shared" ca="1" si="34"/>
        <v>#N/A</v>
      </c>
      <c r="AK110" s="201" t="e">
        <f t="shared" ca="1" si="35"/>
        <v>#N/A</v>
      </c>
    </row>
    <row r="111" spans="1:37" ht="27" customHeight="1" x14ac:dyDescent="0.25">
      <c r="A111" s="51">
        <f>'OSNOVNA PLAČA'!A105</f>
        <v>96</v>
      </c>
      <c r="B111" s="159" t="str">
        <f t="shared" ca="1" si="20"/>
        <v>A96</v>
      </c>
      <c r="C111" s="52">
        <f ca="1">IF(LEN(B111)&gt;0,'OSNOVNA PLAČA'!C105,"")</f>
        <v>0</v>
      </c>
      <c r="D111" s="54">
        <f ca="1">IF(LEN(B111)&gt;0,'OSNOVNA PLAČA'!D105,"")</f>
        <v>0</v>
      </c>
      <c r="E111" s="175">
        <f ca="1">IF(LEN(B111)&gt;0,SUM('OBRAČUNANA OSNOVNA PLAČA'!K105:P105),"")</f>
        <v>0</v>
      </c>
      <c r="F111" s="55"/>
      <c r="G111" s="55"/>
      <c r="H111" s="55"/>
      <c r="I111" s="55"/>
      <c r="J111" s="55"/>
      <c r="K111" s="176">
        <f t="shared" si="21"/>
        <v>0</v>
      </c>
      <c r="L111" s="120">
        <f t="shared" ca="1" si="22"/>
        <v>0</v>
      </c>
      <c r="M111" s="120">
        <f t="shared" ca="1" si="23"/>
        <v>0</v>
      </c>
      <c r="N111" s="120">
        <f t="shared" ca="1" si="24"/>
        <v>0</v>
      </c>
      <c r="O111" s="120">
        <f t="shared" ca="1" si="25"/>
        <v>0</v>
      </c>
      <c r="P111" s="177">
        <f t="shared" ca="1" si="26"/>
        <v>0</v>
      </c>
      <c r="Q111" s="177">
        <f ca="1">IF(LEN(B111)&gt;0,'1-6'!Q111-'1-6'!P111,"")</f>
        <v>0</v>
      </c>
      <c r="R111" s="178"/>
      <c r="AA111" s="163">
        <f>ROW()</f>
        <v>111</v>
      </c>
      <c r="AB111" s="201" t="e">
        <f t="shared" ca="1" si="27"/>
        <v>#N/A</v>
      </c>
      <c r="AC111" s="201" t="e">
        <f t="shared" ca="1" si="28"/>
        <v>#N/A</v>
      </c>
      <c r="AD111" s="202" t="e">
        <f t="shared" ca="1" si="29"/>
        <v>#N/A</v>
      </c>
      <c r="AE111" s="201" t="e">
        <f t="shared" ca="1" si="30"/>
        <v>#N/A</v>
      </c>
      <c r="AF111" s="202" t="e">
        <f t="shared" ca="1" si="31"/>
        <v>#N/A</v>
      </c>
      <c r="AG111" s="201" t="e">
        <f t="shared" ca="1" si="31"/>
        <v>#N/A</v>
      </c>
      <c r="AH111" s="201" t="e">
        <f t="shared" ca="1" si="32"/>
        <v>#N/A</v>
      </c>
      <c r="AI111" s="203" t="e">
        <f t="shared" ca="1" si="33"/>
        <v>#N/A</v>
      </c>
      <c r="AJ111" s="201" t="e">
        <f t="shared" ca="1" si="34"/>
        <v>#N/A</v>
      </c>
      <c r="AK111" s="201" t="e">
        <f t="shared" ca="1" si="35"/>
        <v>#N/A</v>
      </c>
    </row>
    <row r="112" spans="1:37" ht="27" customHeight="1" x14ac:dyDescent="0.25">
      <c r="A112" s="51">
        <f>'OSNOVNA PLAČA'!A106</f>
        <v>97</v>
      </c>
      <c r="B112" s="159" t="str">
        <f t="shared" ca="1" si="20"/>
        <v>A97</v>
      </c>
      <c r="C112" s="52">
        <f ca="1">IF(LEN(B112)&gt;0,'OSNOVNA PLAČA'!C106,"")</f>
        <v>0</v>
      </c>
      <c r="D112" s="54">
        <f ca="1">IF(LEN(B112)&gt;0,'OSNOVNA PLAČA'!D106,"")</f>
        <v>0</v>
      </c>
      <c r="E112" s="175">
        <f ca="1">IF(LEN(B112)&gt;0,SUM('OBRAČUNANA OSNOVNA PLAČA'!K106:P106),"")</f>
        <v>0</v>
      </c>
      <c r="F112" s="55"/>
      <c r="G112" s="55"/>
      <c r="H112" s="55"/>
      <c r="I112" s="55"/>
      <c r="J112" s="55"/>
      <c r="K112" s="176">
        <f t="shared" si="21"/>
        <v>0</v>
      </c>
      <c r="L112" s="120">
        <f t="shared" ca="1" si="22"/>
        <v>0</v>
      </c>
      <c r="M112" s="120">
        <f t="shared" ca="1" si="23"/>
        <v>0</v>
      </c>
      <c r="N112" s="120">
        <f t="shared" ca="1" si="24"/>
        <v>0</v>
      </c>
      <c r="O112" s="120">
        <f t="shared" ca="1" si="25"/>
        <v>0</v>
      </c>
      <c r="P112" s="177">
        <f t="shared" ca="1" si="26"/>
        <v>0</v>
      </c>
      <c r="Q112" s="177">
        <f ca="1">IF(LEN(B112)&gt;0,'1-6'!Q112-'1-6'!P112,"")</f>
        <v>0</v>
      </c>
      <c r="R112" s="178"/>
      <c r="AA112" s="163">
        <f>ROW()</f>
        <v>112</v>
      </c>
      <c r="AB112" s="201" t="e">
        <f t="shared" ca="1" si="27"/>
        <v>#N/A</v>
      </c>
      <c r="AC112" s="201" t="e">
        <f t="shared" ca="1" si="28"/>
        <v>#N/A</v>
      </c>
      <c r="AD112" s="202" t="e">
        <f t="shared" ca="1" si="29"/>
        <v>#N/A</v>
      </c>
      <c r="AE112" s="201" t="e">
        <f t="shared" ca="1" si="30"/>
        <v>#N/A</v>
      </c>
      <c r="AF112" s="202" t="e">
        <f t="shared" ca="1" si="31"/>
        <v>#N/A</v>
      </c>
      <c r="AG112" s="201" t="e">
        <f t="shared" ca="1" si="31"/>
        <v>#N/A</v>
      </c>
      <c r="AH112" s="201" t="e">
        <f t="shared" ca="1" si="32"/>
        <v>#N/A</v>
      </c>
      <c r="AI112" s="203" t="e">
        <f t="shared" ca="1" si="33"/>
        <v>#N/A</v>
      </c>
      <c r="AJ112" s="201" t="e">
        <f t="shared" ca="1" si="34"/>
        <v>#N/A</v>
      </c>
      <c r="AK112" s="201" t="e">
        <f t="shared" ca="1" si="35"/>
        <v>#N/A</v>
      </c>
    </row>
    <row r="113" spans="1:37" ht="27" customHeight="1" x14ac:dyDescent="0.25">
      <c r="A113" s="51">
        <f>'OSNOVNA PLAČA'!A107</f>
        <v>98</v>
      </c>
      <c r="B113" s="159" t="str">
        <f t="shared" ca="1" si="20"/>
        <v>A98</v>
      </c>
      <c r="C113" s="52">
        <f ca="1">IF(LEN(B113)&gt;0,'OSNOVNA PLAČA'!C107,"")</f>
        <v>0</v>
      </c>
      <c r="D113" s="54">
        <f ca="1">IF(LEN(B113)&gt;0,'OSNOVNA PLAČA'!D107,"")</f>
        <v>0</v>
      </c>
      <c r="E113" s="175">
        <f ca="1">IF(LEN(B113)&gt;0,SUM('OBRAČUNANA OSNOVNA PLAČA'!K107:P107),"")</f>
        <v>0</v>
      </c>
      <c r="F113" s="55"/>
      <c r="G113" s="55"/>
      <c r="H113" s="55"/>
      <c r="I113" s="55"/>
      <c r="J113" s="55"/>
      <c r="K113" s="176">
        <f t="shared" si="21"/>
        <v>0</v>
      </c>
      <c r="L113" s="120">
        <f t="shared" ca="1" si="22"/>
        <v>0</v>
      </c>
      <c r="M113" s="120">
        <f t="shared" ca="1" si="23"/>
        <v>0</v>
      </c>
      <c r="N113" s="120">
        <f t="shared" ca="1" si="24"/>
        <v>0</v>
      </c>
      <c r="O113" s="120">
        <f t="shared" ca="1" si="25"/>
        <v>0</v>
      </c>
      <c r="P113" s="177">
        <f t="shared" ca="1" si="26"/>
        <v>0</v>
      </c>
      <c r="Q113" s="177">
        <f ca="1">IF(LEN(B113)&gt;0,'1-6'!Q113-'1-6'!P113,"")</f>
        <v>0</v>
      </c>
      <c r="R113" s="178"/>
      <c r="AA113" s="163">
        <f>ROW()</f>
        <v>113</v>
      </c>
      <c r="AB113" s="201" t="e">
        <f t="shared" ca="1" si="27"/>
        <v>#N/A</v>
      </c>
      <c r="AC113" s="201" t="e">
        <f t="shared" ca="1" si="28"/>
        <v>#N/A</v>
      </c>
      <c r="AD113" s="202" t="e">
        <f t="shared" ca="1" si="29"/>
        <v>#N/A</v>
      </c>
      <c r="AE113" s="201" t="e">
        <f t="shared" ca="1" si="30"/>
        <v>#N/A</v>
      </c>
      <c r="AF113" s="202" t="e">
        <f t="shared" ca="1" si="31"/>
        <v>#N/A</v>
      </c>
      <c r="AG113" s="201" t="e">
        <f t="shared" ca="1" si="31"/>
        <v>#N/A</v>
      </c>
      <c r="AH113" s="201" t="e">
        <f t="shared" ca="1" si="32"/>
        <v>#N/A</v>
      </c>
      <c r="AI113" s="203" t="e">
        <f t="shared" ca="1" si="33"/>
        <v>#N/A</v>
      </c>
      <c r="AJ113" s="201" t="e">
        <f t="shared" ca="1" si="34"/>
        <v>#N/A</v>
      </c>
      <c r="AK113" s="201" t="e">
        <f t="shared" ca="1" si="35"/>
        <v>#N/A</v>
      </c>
    </row>
    <row r="114" spans="1:37" ht="27" customHeight="1" x14ac:dyDescent="0.25">
      <c r="A114" s="51">
        <f>'OSNOVNA PLAČA'!A108</f>
        <v>99</v>
      </c>
      <c r="B114" s="159" t="str">
        <f t="shared" ca="1" si="20"/>
        <v>A99</v>
      </c>
      <c r="C114" s="52">
        <f ca="1">IF(LEN(B114)&gt;0,'OSNOVNA PLAČA'!C108,"")</f>
        <v>0</v>
      </c>
      <c r="D114" s="54">
        <f ca="1">IF(LEN(B114)&gt;0,'OSNOVNA PLAČA'!D108,"")</f>
        <v>0</v>
      </c>
      <c r="E114" s="175">
        <f ca="1">IF(LEN(B114)&gt;0,SUM('OBRAČUNANA OSNOVNA PLAČA'!K108:P108),"")</f>
        <v>0</v>
      </c>
      <c r="F114" s="55"/>
      <c r="G114" s="55"/>
      <c r="H114" s="55"/>
      <c r="I114" s="55"/>
      <c r="J114" s="55"/>
      <c r="K114" s="176">
        <f t="shared" si="21"/>
        <v>0</v>
      </c>
      <c r="L114" s="120">
        <f t="shared" ca="1" si="22"/>
        <v>0</v>
      </c>
      <c r="M114" s="120">
        <f t="shared" ca="1" si="23"/>
        <v>0</v>
      </c>
      <c r="N114" s="120">
        <f t="shared" ca="1" si="24"/>
        <v>0</v>
      </c>
      <c r="O114" s="120">
        <f t="shared" ca="1" si="25"/>
        <v>0</v>
      </c>
      <c r="P114" s="177">
        <f t="shared" ca="1" si="26"/>
        <v>0</v>
      </c>
      <c r="Q114" s="177">
        <f ca="1">IF(LEN(B114)&gt;0,'1-6'!Q114-'1-6'!P114,"")</f>
        <v>0</v>
      </c>
      <c r="R114" s="178"/>
      <c r="AA114" s="163">
        <f>ROW()</f>
        <v>114</v>
      </c>
      <c r="AB114" s="201" t="e">
        <f t="shared" ca="1" si="27"/>
        <v>#N/A</v>
      </c>
      <c r="AC114" s="201" t="e">
        <f t="shared" ca="1" si="28"/>
        <v>#N/A</v>
      </c>
      <c r="AD114" s="202" t="e">
        <f t="shared" ca="1" si="29"/>
        <v>#N/A</v>
      </c>
      <c r="AE114" s="201" t="e">
        <f t="shared" ca="1" si="30"/>
        <v>#N/A</v>
      </c>
      <c r="AF114" s="202" t="e">
        <f t="shared" ca="1" si="31"/>
        <v>#N/A</v>
      </c>
      <c r="AG114" s="201" t="e">
        <f t="shared" ca="1" si="31"/>
        <v>#N/A</v>
      </c>
      <c r="AH114" s="201" t="e">
        <f t="shared" ca="1" si="32"/>
        <v>#N/A</v>
      </c>
      <c r="AI114" s="203" t="e">
        <f t="shared" ca="1" si="33"/>
        <v>#N/A</v>
      </c>
      <c r="AJ114" s="201" t="e">
        <f t="shared" ca="1" si="34"/>
        <v>#N/A</v>
      </c>
      <c r="AK114" s="201" t="e">
        <f t="shared" ca="1" si="35"/>
        <v>#N/A</v>
      </c>
    </row>
    <row r="115" spans="1:37" ht="27" customHeight="1" x14ac:dyDescent="0.25">
      <c r="A115" s="51">
        <f>'OSNOVNA PLAČA'!A109</f>
        <v>100</v>
      </c>
      <c r="B115" s="159" t="str">
        <f t="shared" ca="1" si="20"/>
        <v>A100</v>
      </c>
      <c r="C115" s="52">
        <f ca="1">IF(LEN(B115)&gt;0,'OSNOVNA PLAČA'!C109,"")</f>
        <v>0</v>
      </c>
      <c r="D115" s="54">
        <f ca="1">IF(LEN(B115)&gt;0,'OSNOVNA PLAČA'!D109,"")</f>
        <v>0</v>
      </c>
      <c r="E115" s="175">
        <f ca="1">IF(LEN(B115)&gt;0,SUM('OBRAČUNANA OSNOVNA PLAČA'!K109:P109),"")</f>
        <v>0</v>
      </c>
      <c r="F115" s="55"/>
      <c r="G115" s="55"/>
      <c r="H115" s="55"/>
      <c r="I115" s="55"/>
      <c r="J115" s="55"/>
      <c r="K115" s="176">
        <f t="shared" si="21"/>
        <v>0</v>
      </c>
      <c r="L115" s="120">
        <f t="shared" ca="1" si="22"/>
        <v>0</v>
      </c>
      <c r="M115" s="120">
        <f t="shared" ca="1" si="23"/>
        <v>0</v>
      </c>
      <c r="N115" s="120">
        <f t="shared" ca="1" si="24"/>
        <v>0</v>
      </c>
      <c r="O115" s="120">
        <f t="shared" ca="1" si="25"/>
        <v>0</v>
      </c>
      <c r="P115" s="177">
        <f t="shared" ca="1" si="26"/>
        <v>0</v>
      </c>
      <c r="Q115" s="177">
        <f ca="1">IF(LEN(B115)&gt;0,'1-6'!Q115-'1-6'!P115,"")</f>
        <v>0</v>
      </c>
      <c r="R115" s="178"/>
      <c r="AA115" s="163">
        <f>ROW()</f>
        <v>115</v>
      </c>
      <c r="AB115" s="201" t="e">
        <f t="shared" ca="1" si="27"/>
        <v>#N/A</v>
      </c>
      <c r="AC115" s="201" t="e">
        <f t="shared" ca="1" si="28"/>
        <v>#N/A</v>
      </c>
      <c r="AD115" s="202" t="e">
        <f t="shared" ca="1" si="29"/>
        <v>#N/A</v>
      </c>
      <c r="AE115" s="201" t="e">
        <f t="shared" ca="1" si="30"/>
        <v>#N/A</v>
      </c>
      <c r="AF115" s="202" t="e">
        <f t="shared" ca="1" si="31"/>
        <v>#N/A</v>
      </c>
      <c r="AG115" s="201" t="e">
        <f t="shared" ca="1" si="31"/>
        <v>#N/A</v>
      </c>
      <c r="AH115" s="201" t="e">
        <f t="shared" ca="1" si="32"/>
        <v>#N/A</v>
      </c>
      <c r="AI115" s="203" t="e">
        <f t="shared" ca="1" si="33"/>
        <v>#N/A</v>
      </c>
      <c r="AJ115" s="201" t="e">
        <f t="shared" ca="1" si="34"/>
        <v>#N/A</v>
      </c>
      <c r="AK115" s="201" t="e">
        <f t="shared" ca="1" si="35"/>
        <v>#N/A</v>
      </c>
    </row>
    <row r="116" spans="1:37" ht="27" customHeight="1" x14ac:dyDescent="0.25">
      <c r="A116" s="51">
        <f>'OSNOVNA PLAČA'!A110</f>
        <v>101</v>
      </c>
      <c r="B116" s="159" t="str">
        <f t="shared" ca="1" si="20"/>
        <v>A101</v>
      </c>
      <c r="C116" s="52" t="str">
        <f ca="1">IF(LEN(B116)&gt;0,'OSNOVNA PLAČA'!C110,"")</f>
        <v>VII</v>
      </c>
      <c r="D116" s="54">
        <f ca="1">IF(LEN(B116)&gt;0,'OSNOVNA PLAČA'!D110,"")</f>
        <v>54</v>
      </c>
      <c r="E116" s="175">
        <f ca="1">IF(LEN(B116)&gt;0,SUM('OBRAČUNANA OSNOVNA PLAČA'!K110:P110),"")</f>
        <v>21000</v>
      </c>
      <c r="F116" s="55"/>
      <c r="G116" s="55"/>
      <c r="H116" s="55"/>
      <c r="I116" s="55"/>
      <c r="J116" s="55"/>
      <c r="K116" s="176">
        <f t="shared" si="21"/>
        <v>0</v>
      </c>
      <c r="L116" s="120">
        <f t="shared" ca="1" si="22"/>
        <v>0</v>
      </c>
      <c r="M116" s="120">
        <f t="shared" ca="1" si="23"/>
        <v>0</v>
      </c>
      <c r="N116" s="120">
        <f t="shared" ca="1" si="24"/>
        <v>0</v>
      </c>
      <c r="O116" s="120">
        <f t="shared" ca="1" si="25"/>
        <v>0</v>
      </c>
      <c r="P116" s="177">
        <f t="shared" ca="1" si="26"/>
        <v>0</v>
      </c>
      <c r="Q116" s="177">
        <f ca="1">IF(LEN(B116)&gt;0,'1-6'!Q116-'1-6'!P116,"")</f>
        <v>7000</v>
      </c>
      <c r="R116" s="178"/>
      <c r="AA116" s="163">
        <f>ROW()</f>
        <v>116</v>
      </c>
      <c r="AB116" s="201" t="e">
        <f t="shared" ca="1" si="27"/>
        <v>#N/A</v>
      </c>
      <c r="AC116" s="201" t="e">
        <f t="shared" ca="1" si="28"/>
        <v>#N/A</v>
      </c>
      <c r="AD116" s="202" t="e">
        <f t="shared" ca="1" si="29"/>
        <v>#N/A</v>
      </c>
      <c r="AE116" s="201" t="e">
        <f t="shared" ca="1" si="30"/>
        <v>#N/A</v>
      </c>
      <c r="AF116" s="202" t="e">
        <f t="shared" ca="1" si="31"/>
        <v>#N/A</v>
      </c>
      <c r="AG116" s="201" t="e">
        <f t="shared" ca="1" si="31"/>
        <v>#N/A</v>
      </c>
      <c r="AH116" s="201" t="e">
        <f t="shared" ca="1" si="32"/>
        <v>#N/A</v>
      </c>
      <c r="AI116" s="203" t="e">
        <f t="shared" ca="1" si="33"/>
        <v>#N/A</v>
      </c>
      <c r="AJ116" s="201" t="e">
        <f t="shared" ca="1" si="34"/>
        <v>#N/A</v>
      </c>
      <c r="AK116" s="201" t="e">
        <f t="shared" ca="1" si="35"/>
        <v>#N/A</v>
      </c>
    </row>
    <row r="117" spans="1:37" ht="27" customHeight="1" x14ac:dyDescent="0.25">
      <c r="A117" s="51">
        <f>'OSNOVNA PLAČA'!A111</f>
        <v>102</v>
      </c>
      <c r="B117" s="159" t="str">
        <f t="shared" ca="1" si="20"/>
        <v>A102</v>
      </c>
      <c r="C117" s="52">
        <f ca="1">IF(LEN(B117)&gt;0,'OSNOVNA PLAČA'!C111,"")</f>
        <v>0</v>
      </c>
      <c r="D117" s="54">
        <f ca="1">IF(LEN(B117)&gt;0,'OSNOVNA PLAČA'!D111,"")</f>
        <v>0</v>
      </c>
      <c r="E117" s="175">
        <f ca="1">IF(LEN(B117)&gt;0,SUM('OBRAČUNANA OSNOVNA PLAČA'!K111:P111),"")</f>
        <v>0</v>
      </c>
      <c r="F117" s="55"/>
      <c r="G117" s="55"/>
      <c r="H117" s="55"/>
      <c r="I117" s="55"/>
      <c r="J117" s="55"/>
      <c r="K117" s="176">
        <f t="shared" si="21"/>
        <v>0</v>
      </c>
      <c r="L117" s="120">
        <f t="shared" ca="1" si="22"/>
        <v>0</v>
      </c>
      <c r="M117" s="120">
        <f t="shared" ca="1" si="23"/>
        <v>0</v>
      </c>
      <c r="N117" s="120">
        <f t="shared" ca="1" si="24"/>
        <v>0</v>
      </c>
      <c r="O117" s="120">
        <f t="shared" ca="1" si="25"/>
        <v>0</v>
      </c>
      <c r="P117" s="177">
        <f t="shared" ca="1" si="26"/>
        <v>0</v>
      </c>
      <c r="Q117" s="177">
        <f ca="1">IF(LEN(B117)&gt;0,'1-6'!Q117-'1-6'!P117,"")</f>
        <v>0</v>
      </c>
      <c r="R117" s="178"/>
      <c r="AA117" s="163">
        <f>ROW()</f>
        <v>117</v>
      </c>
      <c r="AB117" s="201" t="e">
        <f t="shared" ca="1" si="27"/>
        <v>#N/A</v>
      </c>
      <c r="AC117" s="201" t="e">
        <f t="shared" ca="1" si="28"/>
        <v>#N/A</v>
      </c>
      <c r="AD117" s="202" t="e">
        <f t="shared" ca="1" si="29"/>
        <v>#N/A</v>
      </c>
      <c r="AE117" s="201" t="e">
        <f t="shared" ca="1" si="30"/>
        <v>#N/A</v>
      </c>
      <c r="AF117" s="202" t="e">
        <f t="shared" ca="1" si="31"/>
        <v>#N/A</v>
      </c>
      <c r="AG117" s="201" t="e">
        <f t="shared" ca="1" si="31"/>
        <v>#N/A</v>
      </c>
      <c r="AH117" s="201" t="e">
        <f t="shared" ca="1" si="32"/>
        <v>#N/A</v>
      </c>
      <c r="AI117" s="203" t="e">
        <f t="shared" ca="1" si="33"/>
        <v>#N/A</v>
      </c>
      <c r="AJ117" s="201" t="e">
        <f t="shared" ca="1" si="34"/>
        <v>#N/A</v>
      </c>
      <c r="AK117" s="201" t="e">
        <f t="shared" ca="1" si="35"/>
        <v>#N/A</v>
      </c>
    </row>
    <row r="118" spans="1:37" ht="27" customHeight="1" x14ac:dyDescent="0.25">
      <c r="A118" s="51">
        <f>'OSNOVNA PLAČA'!A112</f>
        <v>103</v>
      </c>
      <c r="B118" s="159" t="str">
        <f t="shared" ca="1" si="20"/>
        <v>A103</v>
      </c>
      <c r="C118" s="52">
        <f ca="1">IF(LEN(B118)&gt;0,'OSNOVNA PLAČA'!C112,"")</f>
        <v>0</v>
      </c>
      <c r="D118" s="54">
        <f ca="1">IF(LEN(B118)&gt;0,'OSNOVNA PLAČA'!D112,"")</f>
        <v>0</v>
      </c>
      <c r="E118" s="175">
        <f ca="1">IF(LEN(B118)&gt;0,SUM('OBRAČUNANA OSNOVNA PLAČA'!K112:P112),"")</f>
        <v>0</v>
      </c>
      <c r="F118" s="55"/>
      <c r="G118" s="55"/>
      <c r="H118" s="55"/>
      <c r="I118" s="55"/>
      <c r="J118" s="55"/>
      <c r="K118" s="176">
        <f t="shared" si="21"/>
        <v>0</v>
      </c>
      <c r="L118" s="120">
        <f t="shared" ca="1" si="22"/>
        <v>0</v>
      </c>
      <c r="M118" s="120">
        <f t="shared" ca="1" si="23"/>
        <v>0</v>
      </c>
      <c r="N118" s="120">
        <f t="shared" ca="1" si="24"/>
        <v>0</v>
      </c>
      <c r="O118" s="120">
        <f t="shared" ca="1" si="25"/>
        <v>0</v>
      </c>
      <c r="P118" s="177">
        <f t="shared" ca="1" si="26"/>
        <v>0</v>
      </c>
      <c r="Q118" s="177">
        <f ca="1">IF(LEN(B118)&gt;0,'1-6'!Q118-'1-6'!P118,"")</f>
        <v>0</v>
      </c>
      <c r="R118" s="178"/>
      <c r="AA118" s="163">
        <f>ROW()</f>
        <v>118</v>
      </c>
      <c r="AB118" s="201" t="e">
        <f t="shared" ca="1" si="27"/>
        <v>#N/A</v>
      </c>
      <c r="AC118" s="201" t="e">
        <f t="shared" ca="1" si="28"/>
        <v>#N/A</v>
      </c>
      <c r="AD118" s="202" t="e">
        <f t="shared" ca="1" si="29"/>
        <v>#N/A</v>
      </c>
      <c r="AE118" s="201" t="e">
        <f t="shared" ca="1" si="30"/>
        <v>#N/A</v>
      </c>
      <c r="AF118" s="202" t="e">
        <f t="shared" ca="1" si="31"/>
        <v>#N/A</v>
      </c>
      <c r="AG118" s="201" t="e">
        <f t="shared" ca="1" si="31"/>
        <v>#N/A</v>
      </c>
      <c r="AH118" s="201" t="e">
        <f t="shared" ca="1" si="32"/>
        <v>#N/A</v>
      </c>
      <c r="AI118" s="203" t="e">
        <f t="shared" ca="1" si="33"/>
        <v>#N/A</v>
      </c>
      <c r="AJ118" s="201" t="e">
        <f t="shared" ca="1" si="34"/>
        <v>#N/A</v>
      </c>
      <c r="AK118" s="201" t="e">
        <f t="shared" ca="1" si="35"/>
        <v>#N/A</v>
      </c>
    </row>
    <row r="119" spans="1:37" ht="27" customHeight="1" x14ac:dyDescent="0.25">
      <c r="A119" s="51">
        <f>'OSNOVNA PLAČA'!A113</f>
        <v>104</v>
      </c>
      <c r="B119" s="159" t="str">
        <f t="shared" ca="1" si="20"/>
        <v>A104</v>
      </c>
      <c r="C119" s="52">
        <f ca="1">IF(LEN(B119)&gt;0,'OSNOVNA PLAČA'!C113,"")</f>
        <v>0</v>
      </c>
      <c r="D119" s="54">
        <f ca="1">IF(LEN(B119)&gt;0,'OSNOVNA PLAČA'!D113,"")</f>
        <v>0</v>
      </c>
      <c r="E119" s="175">
        <f ca="1">IF(LEN(B119)&gt;0,SUM('OBRAČUNANA OSNOVNA PLAČA'!K113:P113),"")</f>
        <v>0</v>
      </c>
      <c r="F119" s="55"/>
      <c r="G119" s="55"/>
      <c r="H119" s="55"/>
      <c r="I119" s="55"/>
      <c r="J119" s="55"/>
      <c r="K119" s="176">
        <f t="shared" si="21"/>
        <v>0</v>
      </c>
      <c r="L119" s="120">
        <f t="shared" ca="1" si="22"/>
        <v>0</v>
      </c>
      <c r="M119" s="120">
        <f t="shared" ca="1" si="23"/>
        <v>0</v>
      </c>
      <c r="N119" s="120">
        <f t="shared" ca="1" si="24"/>
        <v>0</v>
      </c>
      <c r="O119" s="120">
        <f t="shared" ca="1" si="25"/>
        <v>0</v>
      </c>
      <c r="P119" s="177">
        <f t="shared" ca="1" si="26"/>
        <v>0</v>
      </c>
      <c r="Q119" s="177">
        <f ca="1">IF(LEN(B119)&gt;0,'1-6'!Q119-'1-6'!P119,"")</f>
        <v>0</v>
      </c>
      <c r="R119" s="178"/>
      <c r="AA119" s="163">
        <f>ROW()</f>
        <v>119</v>
      </c>
      <c r="AB119" s="201" t="e">
        <f t="shared" ca="1" si="27"/>
        <v>#N/A</v>
      </c>
      <c r="AC119" s="201" t="e">
        <f t="shared" ca="1" si="28"/>
        <v>#N/A</v>
      </c>
      <c r="AD119" s="202" t="e">
        <f t="shared" ca="1" si="29"/>
        <v>#N/A</v>
      </c>
      <c r="AE119" s="201" t="e">
        <f t="shared" ca="1" si="30"/>
        <v>#N/A</v>
      </c>
      <c r="AF119" s="202" t="e">
        <f t="shared" ca="1" si="31"/>
        <v>#N/A</v>
      </c>
      <c r="AG119" s="201" t="e">
        <f t="shared" ca="1" si="31"/>
        <v>#N/A</v>
      </c>
      <c r="AH119" s="201" t="e">
        <f t="shared" ca="1" si="32"/>
        <v>#N/A</v>
      </c>
      <c r="AI119" s="203" t="e">
        <f t="shared" ca="1" si="33"/>
        <v>#N/A</v>
      </c>
      <c r="AJ119" s="201" t="e">
        <f t="shared" ca="1" si="34"/>
        <v>#N/A</v>
      </c>
      <c r="AK119" s="201" t="e">
        <f t="shared" ca="1" si="35"/>
        <v>#N/A</v>
      </c>
    </row>
    <row r="120" spans="1:37" ht="27" customHeight="1" x14ac:dyDescent="0.25">
      <c r="A120" s="51">
        <f>'OSNOVNA PLAČA'!A114</f>
        <v>105</v>
      </c>
      <c r="B120" s="159" t="str">
        <f t="shared" ca="1" si="20"/>
        <v>A105</v>
      </c>
      <c r="C120" s="52">
        <f ca="1">IF(LEN(B120)&gt;0,'OSNOVNA PLAČA'!C114,"")</f>
        <v>0</v>
      </c>
      <c r="D120" s="54">
        <f ca="1">IF(LEN(B120)&gt;0,'OSNOVNA PLAČA'!D114,"")</f>
        <v>0</v>
      </c>
      <c r="E120" s="175">
        <f ca="1">IF(LEN(B120)&gt;0,SUM('OBRAČUNANA OSNOVNA PLAČA'!K114:P114),"")</f>
        <v>0</v>
      </c>
      <c r="F120" s="55"/>
      <c r="G120" s="55"/>
      <c r="H120" s="55"/>
      <c r="I120" s="55"/>
      <c r="J120" s="55"/>
      <c r="K120" s="176">
        <f t="shared" si="21"/>
        <v>0</v>
      </c>
      <c r="L120" s="120">
        <f t="shared" ca="1" si="22"/>
        <v>0</v>
      </c>
      <c r="M120" s="120">
        <f t="shared" ca="1" si="23"/>
        <v>0</v>
      </c>
      <c r="N120" s="120">
        <f t="shared" ca="1" si="24"/>
        <v>0</v>
      </c>
      <c r="O120" s="120">
        <f t="shared" ca="1" si="25"/>
        <v>0</v>
      </c>
      <c r="P120" s="177">
        <f t="shared" ca="1" si="26"/>
        <v>0</v>
      </c>
      <c r="Q120" s="177">
        <f ca="1">IF(LEN(B120)&gt;0,'1-6'!Q120-'1-6'!P120,"")</f>
        <v>0</v>
      </c>
      <c r="R120" s="178"/>
      <c r="AA120" s="163">
        <f>ROW()</f>
        <v>120</v>
      </c>
      <c r="AB120" s="201" t="e">
        <f t="shared" ca="1" si="27"/>
        <v>#N/A</v>
      </c>
      <c r="AC120" s="201" t="e">
        <f t="shared" ca="1" si="28"/>
        <v>#N/A</v>
      </c>
      <c r="AD120" s="202" t="e">
        <f t="shared" ca="1" si="29"/>
        <v>#N/A</v>
      </c>
      <c r="AE120" s="201" t="e">
        <f t="shared" ca="1" si="30"/>
        <v>#N/A</v>
      </c>
      <c r="AF120" s="202" t="e">
        <f t="shared" ca="1" si="31"/>
        <v>#N/A</v>
      </c>
      <c r="AG120" s="201" t="e">
        <f t="shared" ca="1" si="31"/>
        <v>#N/A</v>
      </c>
      <c r="AH120" s="201" t="e">
        <f t="shared" ca="1" si="32"/>
        <v>#N/A</v>
      </c>
      <c r="AI120" s="203" t="e">
        <f t="shared" ca="1" si="33"/>
        <v>#N/A</v>
      </c>
      <c r="AJ120" s="201" t="e">
        <f t="shared" ca="1" si="34"/>
        <v>#N/A</v>
      </c>
      <c r="AK120" s="201" t="e">
        <f t="shared" ca="1" si="35"/>
        <v>#N/A</v>
      </c>
    </row>
    <row r="121" spans="1:37" ht="27" customHeight="1" x14ac:dyDescent="0.25">
      <c r="A121" s="51">
        <f>'OSNOVNA PLAČA'!A115</f>
        <v>106</v>
      </c>
      <c r="B121" s="159" t="str">
        <f t="shared" ca="1" si="20"/>
        <v>A106</v>
      </c>
      <c r="C121" s="52">
        <f ca="1">IF(LEN(B121)&gt;0,'OSNOVNA PLAČA'!C115,"")</f>
        <v>0</v>
      </c>
      <c r="D121" s="54">
        <f ca="1">IF(LEN(B121)&gt;0,'OSNOVNA PLAČA'!D115,"")</f>
        <v>0</v>
      </c>
      <c r="E121" s="175">
        <f ca="1">IF(LEN(B121)&gt;0,SUM('OBRAČUNANA OSNOVNA PLAČA'!K115:P115),"")</f>
        <v>0</v>
      </c>
      <c r="F121" s="55"/>
      <c r="G121" s="55"/>
      <c r="H121" s="55"/>
      <c r="I121" s="55"/>
      <c r="J121" s="55"/>
      <c r="K121" s="176">
        <f t="shared" si="21"/>
        <v>0</v>
      </c>
      <c r="L121" s="120">
        <f t="shared" ca="1" si="22"/>
        <v>0</v>
      </c>
      <c r="M121" s="120">
        <f t="shared" ca="1" si="23"/>
        <v>0</v>
      </c>
      <c r="N121" s="120">
        <f t="shared" ca="1" si="24"/>
        <v>0</v>
      </c>
      <c r="O121" s="120">
        <f t="shared" ca="1" si="25"/>
        <v>0</v>
      </c>
      <c r="P121" s="177">
        <f t="shared" ca="1" si="26"/>
        <v>0</v>
      </c>
      <c r="Q121" s="177">
        <f ca="1">IF(LEN(B121)&gt;0,'1-6'!Q121-'1-6'!P121,"")</f>
        <v>0</v>
      </c>
      <c r="R121" s="178"/>
      <c r="AA121" s="163">
        <f>ROW()</f>
        <v>121</v>
      </c>
      <c r="AB121" s="201" t="e">
        <f t="shared" ca="1" si="27"/>
        <v>#N/A</v>
      </c>
      <c r="AC121" s="201" t="e">
        <f t="shared" ca="1" si="28"/>
        <v>#N/A</v>
      </c>
      <c r="AD121" s="202" t="e">
        <f t="shared" ca="1" si="29"/>
        <v>#N/A</v>
      </c>
      <c r="AE121" s="201" t="e">
        <f t="shared" ca="1" si="30"/>
        <v>#N/A</v>
      </c>
      <c r="AF121" s="202" t="e">
        <f t="shared" ca="1" si="31"/>
        <v>#N/A</v>
      </c>
      <c r="AG121" s="201" t="e">
        <f t="shared" ca="1" si="31"/>
        <v>#N/A</v>
      </c>
      <c r="AH121" s="201" t="e">
        <f t="shared" ca="1" si="32"/>
        <v>#N/A</v>
      </c>
      <c r="AI121" s="203" t="e">
        <f t="shared" ca="1" si="33"/>
        <v>#N/A</v>
      </c>
      <c r="AJ121" s="201" t="e">
        <f t="shared" ca="1" si="34"/>
        <v>#N/A</v>
      </c>
      <c r="AK121" s="201" t="e">
        <f t="shared" ca="1" si="35"/>
        <v>#N/A</v>
      </c>
    </row>
    <row r="122" spans="1:37" ht="27" customHeight="1" x14ac:dyDescent="0.25">
      <c r="A122" s="51">
        <f>'OSNOVNA PLAČA'!A116</f>
        <v>107</v>
      </c>
      <c r="B122" s="159" t="str">
        <f t="shared" ca="1" si="20"/>
        <v>A107</v>
      </c>
      <c r="C122" s="52">
        <f ca="1">IF(LEN(B122)&gt;0,'OSNOVNA PLAČA'!C116,"")</f>
        <v>0</v>
      </c>
      <c r="D122" s="54">
        <f ca="1">IF(LEN(B122)&gt;0,'OSNOVNA PLAČA'!D116,"")</f>
        <v>0</v>
      </c>
      <c r="E122" s="175">
        <f ca="1">IF(LEN(B122)&gt;0,SUM('OBRAČUNANA OSNOVNA PLAČA'!K116:P116),"")</f>
        <v>0</v>
      </c>
      <c r="F122" s="55"/>
      <c r="G122" s="55"/>
      <c r="H122" s="55"/>
      <c r="I122" s="55"/>
      <c r="J122" s="55"/>
      <c r="K122" s="176">
        <f t="shared" si="21"/>
        <v>0</v>
      </c>
      <c r="L122" s="120">
        <f t="shared" ca="1" si="22"/>
        <v>0</v>
      </c>
      <c r="M122" s="120">
        <f t="shared" ca="1" si="23"/>
        <v>0</v>
      </c>
      <c r="N122" s="120">
        <f t="shared" ca="1" si="24"/>
        <v>0</v>
      </c>
      <c r="O122" s="120">
        <f t="shared" ca="1" si="25"/>
        <v>0</v>
      </c>
      <c r="P122" s="177">
        <f t="shared" ca="1" si="26"/>
        <v>0</v>
      </c>
      <c r="Q122" s="177">
        <f ca="1">IF(LEN(B122)&gt;0,'1-6'!Q122-'1-6'!P122,"")</f>
        <v>0</v>
      </c>
      <c r="R122" s="178"/>
      <c r="AA122" s="163">
        <f>ROW()</f>
        <v>122</v>
      </c>
      <c r="AB122" s="201" t="e">
        <f t="shared" ca="1" si="27"/>
        <v>#N/A</v>
      </c>
      <c r="AC122" s="201" t="e">
        <f t="shared" ca="1" si="28"/>
        <v>#N/A</v>
      </c>
      <c r="AD122" s="202" t="e">
        <f t="shared" ca="1" si="29"/>
        <v>#N/A</v>
      </c>
      <c r="AE122" s="201" t="e">
        <f t="shared" ca="1" si="30"/>
        <v>#N/A</v>
      </c>
      <c r="AF122" s="202" t="e">
        <f t="shared" ca="1" si="31"/>
        <v>#N/A</v>
      </c>
      <c r="AG122" s="201" t="e">
        <f t="shared" ca="1" si="31"/>
        <v>#N/A</v>
      </c>
      <c r="AH122" s="201" t="e">
        <f t="shared" ca="1" si="32"/>
        <v>#N/A</v>
      </c>
      <c r="AI122" s="203" t="e">
        <f t="shared" ca="1" si="33"/>
        <v>#N/A</v>
      </c>
      <c r="AJ122" s="201" t="e">
        <f t="shared" ca="1" si="34"/>
        <v>#N/A</v>
      </c>
      <c r="AK122" s="201" t="e">
        <f t="shared" ca="1" si="35"/>
        <v>#N/A</v>
      </c>
    </row>
    <row r="123" spans="1:37" ht="27" customHeight="1" x14ac:dyDescent="0.25">
      <c r="A123" s="51">
        <f>'OSNOVNA PLAČA'!A117</f>
        <v>108</v>
      </c>
      <c r="B123" s="159" t="str">
        <f t="shared" ca="1" si="20"/>
        <v>A108</v>
      </c>
      <c r="C123" s="52">
        <f ca="1">IF(LEN(B123)&gt;0,'OSNOVNA PLAČA'!C117,"")</f>
        <v>0</v>
      </c>
      <c r="D123" s="54">
        <f ca="1">IF(LEN(B123)&gt;0,'OSNOVNA PLAČA'!D117,"")</f>
        <v>0</v>
      </c>
      <c r="E123" s="175">
        <f ca="1">IF(LEN(B123)&gt;0,SUM('OBRAČUNANA OSNOVNA PLAČA'!K117:P117),"")</f>
        <v>0</v>
      </c>
      <c r="F123" s="55"/>
      <c r="G123" s="55"/>
      <c r="H123" s="55"/>
      <c r="I123" s="55"/>
      <c r="J123" s="55"/>
      <c r="K123" s="176">
        <f t="shared" si="21"/>
        <v>0</v>
      </c>
      <c r="L123" s="120">
        <f t="shared" ca="1" si="22"/>
        <v>0</v>
      </c>
      <c r="M123" s="120">
        <f t="shared" ca="1" si="23"/>
        <v>0</v>
      </c>
      <c r="N123" s="120">
        <f t="shared" ca="1" si="24"/>
        <v>0</v>
      </c>
      <c r="O123" s="120">
        <f t="shared" ca="1" si="25"/>
        <v>0</v>
      </c>
      <c r="P123" s="177">
        <f t="shared" ca="1" si="26"/>
        <v>0</v>
      </c>
      <c r="Q123" s="177">
        <f ca="1">IF(LEN(B123)&gt;0,'1-6'!Q123-'1-6'!P123,"")</f>
        <v>0</v>
      </c>
      <c r="R123" s="178"/>
      <c r="AA123" s="163">
        <f>ROW()</f>
        <v>123</v>
      </c>
      <c r="AB123" s="201" t="e">
        <f t="shared" ca="1" si="27"/>
        <v>#N/A</v>
      </c>
      <c r="AC123" s="201" t="e">
        <f t="shared" ca="1" si="28"/>
        <v>#N/A</v>
      </c>
      <c r="AD123" s="202" t="e">
        <f t="shared" ca="1" si="29"/>
        <v>#N/A</v>
      </c>
      <c r="AE123" s="201" t="e">
        <f t="shared" ca="1" si="30"/>
        <v>#N/A</v>
      </c>
      <c r="AF123" s="202" t="e">
        <f t="shared" ca="1" si="31"/>
        <v>#N/A</v>
      </c>
      <c r="AG123" s="201" t="e">
        <f t="shared" ca="1" si="31"/>
        <v>#N/A</v>
      </c>
      <c r="AH123" s="201" t="e">
        <f t="shared" ca="1" si="32"/>
        <v>#N/A</v>
      </c>
      <c r="AI123" s="203" t="e">
        <f t="shared" ca="1" si="33"/>
        <v>#N/A</v>
      </c>
      <c r="AJ123" s="201" t="e">
        <f t="shared" ca="1" si="34"/>
        <v>#N/A</v>
      </c>
      <c r="AK123" s="201" t="e">
        <f t="shared" ca="1" si="35"/>
        <v>#N/A</v>
      </c>
    </row>
    <row r="124" spans="1:37" ht="27" customHeight="1" x14ac:dyDescent="0.25">
      <c r="A124" s="51">
        <f>'OSNOVNA PLAČA'!A118</f>
        <v>109</v>
      </c>
      <c r="B124" s="159" t="str">
        <f t="shared" ca="1" si="20"/>
        <v>A109</v>
      </c>
      <c r="C124" s="52">
        <f ca="1">IF(LEN(B124)&gt;0,'OSNOVNA PLAČA'!C118,"")</f>
        <v>0</v>
      </c>
      <c r="D124" s="54">
        <f ca="1">IF(LEN(B124)&gt;0,'OSNOVNA PLAČA'!D118,"")</f>
        <v>0</v>
      </c>
      <c r="E124" s="175">
        <f ca="1">IF(LEN(B124)&gt;0,SUM('OBRAČUNANA OSNOVNA PLAČA'!K118:P118),"")</f>
        <v>0</v>
      </c>
      <c r="F124" s="55"/>
      <c r="G124" s="55"/>
      <c r="H124" s="55"/>
      <c r="I124" s="55"/>
      <c r="J124" s="55"/>
      <c r="K124" s="176">
        <f t="shared" si="21"/>
        <v>0</v>
      </c>
      <c r="L124" s="120">
        <f t="shared" ca="1" si="22"/>
        <v>0</v>
      </c>
      <c r="M124" s="120">
        <f t="shared" ca="1" si="23"/>
        <v>0</v>
      </c>
      <c r="N124" s="120">
        <f t="shared" ca="1" si="24"/>
        <v>0</v>
      </c>
      <c r="O124" s="120">
        <f t="shared" ca="1" si="25"/>
        <v>0</v>
      </c>
      <c r="P124" s="177">
        <f t="shared" ca="1" si="26"/>
        <v>0</v>
      </c>
      <c r="Q124" s="177">
        <f ca="1">IF(LEN(B124)&gt;0,'1-6'!Q124-'1-6'!P124,"")</f>
        <v>0</v>
      </c>
      <c r="R124" s="178"/>
      <c r="AA124" s="163">
        <f>ROW()</f>
        <v>124</v>
      </c>
      <c r="AB124" s="201" t="e">
        <f t="shared" ca="1" si="27"/>
        <v>#N/A</v>
      </c>
      <c r="AC124" s="201" t="e">
        <f t="shared" ca="1" si="28"/>
        <v>#N/A</v>
      </c>
      <c r="AD124" s="202" t="e">
        <f t="shared" ca="1" si="29"/>
        <v>#N/A</v>
      </c>
      <c r="AE124" s="201" t="e">
        <f t="shared" ca="1" si="30"/>
        <v>#N/A</v>
      </c>
      <c r="AF124" s="202" t="e">
        <f t="shared" ca="1" si="31"/>
        <v>#N/A</v>
      </c>
      <c r="AG124" s="201" t="e">
        <f t="shared" ca="1" si="31"/>
        <v>#N/A</v>
      </c>
      <c r="AH124" s="201" t="e">
        <f t="shared" ca="1" si="32"/>
        <v>#N/A</v>
      </c>
      <c r="AI124" s="203" t="e">
        <f t="shared" ca="1" si="33"/>
        <v>#N/A</v>
      </c>
      <c r="AJ124" s="201" t="e">
        <f t="shared" ca="1" si="34"/>
        <v>#N/A</v>
      </c>
      <c r="AK124" s="201" t="e">
        <f t="shared" ca="1" si="35"/>
        <v>#N/A</v>
      </c>
    </row>
    <row r="125" spans="1:37" ht="27" customHeight="1" x14ac:dyDescent="0.25">
      <c r="A125" s="51">
        <f>'OSNOVNA PLAČA'!A119</f>
        <v>110</v>
      </c>
      <c r="B125" s="159" t="str">
        <f t="shared" ca="1" si="20"/>
        <v>A110</v>
      </c>
      <c r="C125" s="52">
        <f ca="1">IF(LEN(B125)&gt;0,'OSNOVNA PLAČA'!C119,"")</f>
        <v>0</v>
      </c>
      <c r="D125" s="54">
        <f ca="1">IF(LEN(B125)&gt;0,'OSNOVNA PLAČA'!D119,"")</f>
        <v>0</v>
      </c>
      <c r="E125" s="175">
        <f ca="1">IF(LEN(B125)&gt;0,SUM('OBRAČUNANA OSNOVNA PLAČA'!K119:P119),"")</f>
        <v>0</v>
      </c>
      <c r="F125" s="55"/>
      <c r="G125" s="55"/>
      <c r="H125" s="55"/>
      <c r="I125" s="55"/>
      <c r="J125" s="55"/>
      <c r="K125" s="176">
        <f t="shared" si="21"/>
        <v>0</v>
      </c>
      <c r="L125" s="120">
        <f t="shared" ca="1" si="22"/>
        <v>0</v>
      </c>
      <c r="M125" s="120">
        <f t="shared" ca="1" si="23"/>
        <v>0</v>
      </c>
      <c r="N125" s="120">
        <f t="shared" ca="1" si="24"/>
        <v>0</v>
      </c>
      <c r="O125" s="120">
        <f t="shared" ca="1" si="25"/>
        <v>0</v>
      </c>
      <c r="P125" s="177">
        <f t="shared" ca="1" si="26"/>
        <v>0</v>
      </c>
      <c r="Q125" s="177">
        <f ca="1">IF(LEN(B125)&gt;0,'1-6'!Q125-'1-6'!P125,"")</f>
        <v>0</v>
      </c>
      <c r="R125" s="178"/>
      <c r="AA125" s="163">
        <f>ROW()</f>
        <v>125</v>
      </c>
      <c r="AB125" s="201" t="e">
        <f t="shared" ca="1" si="27"/>
        <v>#N/A</v>
      </c>
      <c r="AC125" s="201" t="e">
        <f t="shared" ca="1" si="28"/>
        <v>#N/A</v>
      </c>
      <c r="AD125" s="202" t="e">
        <f t="shared" ca="1" si="29"/>
        <v>#N/A</v>
      </c>
      <c r="AE125" s="201" t="e">
        <f t="shared" ca="1" si="30"/>
        <v>#N/A</v>
      </c>
      <c r="AF125" s="202" t="e">
        <f t="shared" ca="1" si="31"/>
        <v>#N/A</v>
      </c>
      <c r="AG125" s="201" t="e">
        <f t="shared" ca="1" si="31"/>
        <v>#N/A</v>
      </c>
      <c r="AH125" s="201" t="e">
        <f t="shared" ca="1" si="32"/>
        <v>#N/A</v>
      </c>
      <c r="AI125" s="203" t="e">
        <f t="shared" ca="1" si="33"/>
        <v>#N/A</v>
      </c>
      <c r="AJ125" s="201" t="e">
        <f t="shared" ca="1" si="34"/>
        <v>#N/A</v>
      </c>
      <c r="AK125" s="201" t="e">
        <f t="shared" ca="1" si="35"/>
        <v>#N/A</v>
      </c>
    </row>
    <row r="126" spans="1:37" ht="27" customHeight="1" x14ac:dyDescent="0.25">
      <c r="A126" s="51">
        <f>'OSNOVNA PLAČA'!A120</f>
        <v>111</v>
      </c>
      <c r="B126" s="159" t="str">
        <f t="shared" ca="1" si="20"/>
        <v>A111</v>
      </c>
      <c r="C126" s="52">
        <f ca="1">IF(LEN(B126)&gt;0,'OSNOVNA PLAČA'!C120,"")</f>
        <v>0</v>
      </c>
      <c r="D126" s="54">
        <f ca="1">IF(LEN(B126)&gt;0,'OSNOVNA PLAČA'!D120,"")</f>
        <v>0</v>
      </c>
      <c r="E126" s="175">
        <f ca="1">IF(LEN(B126)&gt;0,SUM('OBRAČUNANA OSNOVNA PLAČA'!K120:P120),"")</f>
        <v>0</v>
      </c>
      <c r="F126" s="55"/>
      <c r="G126" s="55"/>
      <c r="H126" s="55"/>
      <c r="I126" s="55"/>
      <c r="J126" s="55"/>
      <c r="K126" s="176">
        <f t="shared" si="21"/>
        <v>0</v>
      </c>
      <c r="L126" s="120">
        <f t="shared" ca="1" si="22"/>
        <v>0</v>
      </c>
      <c r="M126" s="120">
        <f t="shared" ca="1" si="23"/>
        <v>0</v>
      </c>
      <c r="N126" s="120">
        <f t="shared" ca="1" si="24"/>
        <v>0</v>
      </c>
      <c r="O126" s="120">
        <f t="shared" ca="1" si="25"/>
        <v>0</v>
      </c>
      <c r="P126" s="177">
        <f t="shared" ca="1" si="26"/>
        <v>0</v>
      </c>
      <c r="Q126" s="177">
        <f ca="1">IF(LEN(B126)&gt;0,'1-6'!Q126-'1-6'!P126,"")</f>
        <v>0</v>
      </c>
      <c r="R126" s="178"/>
      <c r="AA126" s="163">
        <f>ROW()</f>
        <v>126</v>
      </c>
      <c r="AB126" s="201" t="e">
        <f t="shared" ca="1" si="27"/>
        <v>#N/A</v>
      </c>
      <c r="AC126" s="201" t="e">
        <f t="shared" ca="1" si="28"/>
        <v>#N/A</v>
      </c>
      <c r="AD126" s="202" t="e">
        <f t="shared" ca="1" si="29"/>
        <v>#N/A</v>
      </c>
      <c r="AE126" s="201" t="e">
        <f t="shared" ca="1" si="30"/>
        <v>#N/A</v>
      </c>
      <c r="AF126" s="202" t="e">
        <f t="shared" ca="1" si="31"/>
        <v>#N/A</v>
      </c>
      <c r="AG126" s="201" t="e">
        <f t="shared" ca="1" si="31"/>
        <v>#N/A</v>
      </c>
      <c r="AH126" s="201" t="e">
        <f t="shared" ca="1" si="32"/>
        <v>#N/A</v>
      </c>
      <c r="AI126" s="203" t="e">
        <f t="shared" ca="1" si="33"/>
        <v>#N/A</v>
      </c>
      <c r="AJ126" s="201" t="e">
        <f t="shared" ca="1" si="34"/>
        <v>#N/A</v>
      </c>
      <c r="AK126" s="201" t="e">
        <f t="shared" ca="1" si="35"/>
        <v>#N/A</v>
      </c>
    </row>
    <row r="127" spans="1:37" ht="27" customHeight="1" x14ac:dyDescent="0.25">
      <c r="A127" s="51">
        <f>'OSNOVNA PLAČA'!A121</f>
        <v>112</v>
      </c>
      <c r="B127" s="159" t="str">
        <f t="shared" ca="1" si="20"/>
        <v>A112</v>
      </c>
      <c r="C127" s="52">
        <f ca="1">IF(LEN(B127)&gt;0,'OSNOVNA PLAČA'!C121,"")</f>
        <v>0</v>
      </c>
      <c r="D127" s="54">
        <f ca="1">IF(LEN(B127)&gt;0,'OSNOVNA PLAČA'!D121,"")</f>
        <v>0</v>
      </c>
      <c r="E127" s="175">
        <f ca="1">IF(LEN(B127)&gt;0,SUM('OBRAČUNANA OSNOVNA PLAČA'!K121:P121),"")</f>
        <v>0</v>
      </c>
      <c r="F127" s="55"/>
      <c r="G127" s="55"/>
      <c r="H127" s="55"/>
      <c r="I127" s="55"/>
      <c r="J127" s="55"/>
      <c r="K127" s="176">
        <f t="shared" si="21"/>
        <v>0</v>
      </c>
      <c r="L127" s="120">
        <f t="shared" ca="1" si="22"/>
        <v>0</v>
      </c>
      <c r="M127" s="120">
        <f t="shared" ca="1" si="23"/>
        <v>0</v>
      </c>
      <c r="N127" s="120">
        <f t="shared" ca="1" si="24"/>
        <v>0</v>
      </c>
      <c r="O127" s="120">
        <f t="shared" ca="1" si="25"/>
        <v>0</v>
      </c>
      <c r="P127" s="177">
        <f t="shared" ca="1" si="26"/>
        <v>0</v>
      </c>
      <c r="Q127" s="177">
        <f ca="1">IF(LEN(B127)&gt;0,'1-6'!Q127-'1-6'!P127,"")</f>
        <v>0</v>
      </c>
      <c r="R127" s="178"/>
      <c r="AA127" s="163">
        <f>ROW()</f>
        <v>127</v>
      </c>
      <c r="AB127" s="201" t="e">
        <f t="shared" ca="1" si="27"/>
        <v>#N/A</v>
      </c>
      <c r="AC127" s="201" t="e">
        <f t="shared" ca="1" si="28"/>
        <v>#N/A</v>
      </c>
      <c r="AD127" s="202" t="e">
        <f t="shared" ca="1" si="29"/>
        <v>#N/A</v>
      </c>
      <c r="AE127" s="201" t="e">
        <f t="shared" ca="1" si="30"/>
        <v>#N/A</v>
      </c>
      <c r="AF127" s="202" t="e">
        <f t="shared" ca="1" si="31"/>
        <v>#N/A</v>
      </c>
      <c r="AG127" s="201" t="e">
        <f t="shared" ca="1" si="31"/>
        <v>#N/A</v>
      </c>
      <c r="AH127" s="201" t="e">
        <f t="shared" ca="1" si="32"/>
        <v>#N/A</v>
      </c>
      <c r="AI127" s="203" t="e">
        <f t="shared" ca="1" si="33"/>
        <v>#N/A</v>
      </c>
      <c r="AJ127" s="201" t="e">
        <f t="shared" ca="1" si="34"/>
        <v>#N/A</v>
      </c>
      <c r="AK127" s="201" t="e">
        <f t="shared" ca="1" si="35"/>
        <v>#N/A</v>
      </c>
    </row>
    <row r="128" spans="1:37" ht="27" customHeight="1" x14ac:dyDescent="0.25">
      <c r="A128" s="51">
        <f>'OSNOVNA PLAČA'!A122</f>
        <v>113</v>
      </c>
      <c r="B128" s="159" t="str">
        <f t="shared" ca="1" si="20"/>
        <v>A113</v>
      </c>
      <c r="C128" s="52">
        <f ca="1">IF(LEN(B128)&gt;0,'OSNOVNA PLAČA'!C122,"")</f>
        <v>0</v>
      </c>
      <c r="D128" s="54">
        <f ca="1">IF(LEN(B128)&gt;0,'OSNOVNA PLAČA'!D122,"")</f>
        <v>0</v>
      </c>
      <c r="E128" s="175">
        <f ca="1">IF(LEN(B128)&gt;0,SUM('OBRAČUNANA OSNOVNA PLAČA'!K122:P122),"")</f>
        <v>0</v>
      </c>
      <c r="F128" s="55"/>
      <c r="G128" s="55"/>
      <c r="H128" s="55"/>
      <c r="I128" s="55"/>
      <c r="J128" s="55"/>
      <c r="K128" s="176">
        <f t="shared" si="21"/>
        <v>0</v>
      </c>
      <c r="L128" s="120">
        <f t="shared" ca="1" si="22"/>
        <v>0</v>
      </c>
      <c r="M128" s="120">
        <f t="shared" ca="1" si="23"/>
        <v>0</v>
      </c>
      <c r="N128" s="120">
        <f t="shared" ca="1" si="24"/>
        <v>0</v>
      </c>
      <c r="O128" s="120">
        <f t="shared" ca="1" si="25"/>
        <v>0</v>
      </c>
      <c r="P128" s="177">
        <f t="shared" ca="1" si="26"/>
        <v>0</v>
      </c>
      <c r="Q128" s="177">
        <f ca="1">IF(LEN(B128)&gt;0,'1-6'!Q128-'1-6'!P128,"")</f>
        <v>0</v>
      </c>
      <c r="R128" s="178"/>
      <c r="AA128" s="163">
        <f>ROW()</f>
        <v>128</v>
      </c>
      <c r="AB128" s="201" t="e">
        <f t="shared" ca="1" si="27"/>
        <v>#N/A</v>
      </c>
      <c r="AC128" s="201" t="e">
        <f t="shared" ca="1" si="28"/>
        <v>#N/A</v>
      </c>
      <c r="AD128" s="202" t="e">
        <f t="shared" ca="1" si="29"/>
        <v>#N/A</v>
      </c>
      <c r="AE128" s="201" t="e">
        <f t="shared" ca="1" si="30"/>
        <v>#N/A</v>
      </c>
      <c r="AF128" s="202" t="e">
        <f t="shared" ca="1" si="31"/>
        <v>#N/A</v>
      </c>
      <c r="AG128" s="201" t="e">
        <f t="shared" ca="1" si="31"/>
        <v>#N/A</v>
      </c>
      <c r="AH128" s="201" t="e">
        <f t="shared" ca="1" si="32"/>
        <v>#N/A</v>
      </c>
      <c r="AI128" s="203" t="e">
        <f t="shared" ca="1" si="33"/>
        <v>#N/A</v>
      </c>
      <c r="AJ128" s="201" t="e">
        <f t="shared" ca="1" si="34"/>
        <v>#N/A</v>
      </c>
      <c r="AK128" s="201" t="e">
        <f t="shared" ca="1" si="35"/>
        <v>#N/A</v>
      </c>
    </row>
    <row r="129" spans="1:37" ht="27" customHeight="1" x14ac:dyDescent="0.25">
      <c r="A129" s="51">
        <f>'OSNOVNA PLAČA'!A123</f>
        <v>114</v>
      </c>
      <c r="B129" s="159" t="str">
        <f t="shared" ca="1" si="20"/>
        <v>A114</v>
      </c>
      <c r="C129" s="52">
        <f ca="1">IF(LEN(B129)&gt;0,'OSNOVNA PLAČA'!C123,"")</f>
        <v>0</v>
      </c>
      <c r="D129" s="54">
        <f ca="1">IF(LEN(B129)&gt;0,'OSNOVNA PLAČA'!D123,"")</f>
        <v>0</v>
      </c>
      <c r="E129" s="175">
        <f ca="1">IF(LEN(B129)&gt;0,SUM('OBRAČUNANA OSNOVNA PLAČA'!K123:P123),"")</f>
        <v>0</v>
      </c>
      <c r="F129" s="55"/>
      <c r="G129" s="55"/>
      <c r="H129" s="55"/>
      <c r="I129" s="55"/>
      <c r="J129" s="55"/>
      <c r="K129" s="176">
        <f t="shared" si="21"/>
        <v>0</v>
      </c>
      <c r="L129" s="120">
        <f t="shared" ca="1" si="22"/>
        <v>0</v>
      </c>
      <c r="M129" s="120">
        <f t="shared" ca="1" si="23"/>
        <v>0</v>
      </c>
      <c r="N129" s="120">
        <f t="shared" ca="1" si="24"/>
        <v>0</v>
      </c>
      <c r="O129" s="120">
        <f t="shared" ca="1" si="25"/>
        <v>0</v>
      </c>
      <c r="P129" s="177">
        <f t="shared" ca="1" si="26"/>
        <v>0</v>
      </c>
      <c r="Q129" s="177">
        <f ca="1">IF(LEN(B129)&gt;0,'1-6'!Q129-'1-6'!P129,"")</f>
        <v>0</v>
      </c>
      <c r="R129" s="178"/>
      <c r="AA129" s="163">
        <f>ROW()</f>
        <v>129</v>
      </c>
      <c r="AB129" s="201" t="e">
        <f t="shared" ca="1" si="27"/>
        <v>#N/A</v>
      </c>
      <c r="AC129" s="201" t="e">
        <f t="shared" ca="1" si="28"/>
        <v>#N/A</v>
      </c>
      <c r="AD129" s="202" t="e">
        <f t="shared" ca="1" si="29"/>
        <v>#N/A</v>
      </c>
      <c r="AE129" s="201" t="e">
        <f t="shared" ca="1" si="30"/>
        <v>#N/A</v>
      </c>
      <c r="AF129" s="202" t="e">
        <f t="shared" ca="1" si="31"/>
        <v>#N/A</v>
      </c>
      <c r="AG129" s="201" t="e">
        <f t="shared" ca="1" si="31"/>
        <v>#N/A</v>
      </c>
      <c r="AH129" s="201" t="e">
        <f t="shared" ca="1" si="32"/>
        <v>#N/A</v>
      </c>
      <c r="AI129" s="203" t="e">
        <f t="shared" ca="1" si="33"/>
        <v>#N/A</v>
      </c>
      <c r="AJ129" s="201" t="e">
        <f t="shared" ca="1" si="34"/>
        <v>#N/A</v>
      </c>
      <c r="AK129" s="201" t="e">
        <f t="shared" ca="1" si="35"/>
        <v>#N/A</v>
      </c>
    </row>
    <row r="130" spans="1:37" ht="27" customHeight="1" x14ac:dyDescent="0.25">
      <c r="A130" s="51">
        <f>'OSNOVNA PLAČA'!A124</f>
        <v>115</v>
      </c>
      <c r="B130" s="159" t="str">
        <f t="shared" ca="1" si="20"/>
        <v>A115</v>
      </c>
      <c r="C130" s="52">
        <f ca="1">IF(LEN(B130)&gt;0,'OSNOVNA PLAČA'!C124,"")</f>
        <v>0</v>
      </c>
      <c r="D130" s="54">
        <f ca="1">IF(LEN(B130)&gt;0,'OSNOVNA PLAČA'!D124,"")</f>
        <v>0</v>
      </c>
      <c r="E130" s="175">
        <f ca="1">IF(LEN(B130)&gt;0,SUM('OBRAČUNANA OSNOVNA PLAČA'!K124:P124),"")</f>
        <v>0</v>
      </c>
      <c r="F130" s="55"/>
      <c r="G130" s="55"/>
      <c r="H130" s="55"/>
      <c r="I130" s="55"/>
      <c r="J130" s="55"/>
      <c r="K130" s="176">
        <f t="shared" si="21"/>
        <v>0</v>
      </c>
      <c r="L130" s="120">
        <f t="shared" ca="1" si="22"/>
        <v>0</v>
      </c>
      <c r="M130" s="120">
        <f t="shared" ca="1" si="23"/>
        <v>0</v>
      </c>
      <c r="N130" s="120">
        <f t="shared" ca="1" si="24"/>
        <v>0</v>
      </c>
      <c r="O130" s="120">
        <f t="shared" ca="1" si="25"/>
        <v>0</v>
      </c>
      <c r="P130" s="177">
        <f t="shared" ca="1" si="26"/>
        <v>0</v>
      </c>
      <c r="Q130" s="177">
        <f ca="1">IF(LEN(B130)&gt;0,'1-6'!Q130-'1-6'!P130,"")</f>
        <v>0</v>
      </c>
      <c r="R130" s="178"/>
      <c r="AA130" s="163">
        <f>ROW()</f>
        <v>130</v>
      </c>
      <c r="AB130" s="201" t="e">
        <f t="shared" ca="1" si="27"/>
        <v>#N/A</v>
      </c>
      <c r="AC130" s="201" t="e">
        <f t="shared" ca="1" si="28"/>
        <v>#N/A</v>
      </c>
      <c r="AD130" s="202" t="e">
        <f t="shared" ca="1" si="29"/>
        <v>#N/A</v>
      </c>
      <c r="AE130" s="201" t="e">
        <f t="shared" ca="1" si="30"/>
        <v>#N/A</v>
      </c>
      <c r="AF130" s="202" t="e">
        <f t="shared" ca="1" si="31"/>
        <v>#N/A</v>
      </c>
      <c r="AG130" s="201" t="e">
        <f t="shared" ca="1" si="31"/>
        <v>#N/A</v>
      </c>
      <c r="AH130" s="201" t="e">
        <f t="shared" ca="1" si="32"/>
        <v>#N/A</v>
      </c>
      <c r="AI130" s="203" t="e">
        <f t="shared" ca="1" si="33"/>
        <v>#N/A</v>
      </c>
      <c r="AJ130" s="201" t="e">
        <f t="shared" ca="1" si="34"/>
        <v>#N/A</v>
      </c>
      <c r="AK130" s="201" t="e">
        <f t="shared" ca="1" si="35"/>
        <v>#N/A</v>
      </c>
    </row>
    <row r="131" spans="1:37" ht="27" customHeight="1" x14ac:dyDescent="0.25">
      <c r="A131" s="51">
        <f>'OSNOVNA PLAČA'!A125</f>
        <v>116</v>
      </c>
      <c r="B131" s="159" t="str">
        <f t="shared" ca="1" si="20"/>
        <v>A116</v>
      </c>
      <c r="C131" s="52">
        <f ca="1">IF(LEN(B131)&gt;0,'OSNOVNA PLAČA'!C125,"")</f>
        <v>0</v>
      </c>
      <c r="D131" s="54">
        <f ca="1">IF(LEN(B131)&gt;0,'OSNOVNA PLAČA'!D125,"")</f>
        <v>0</v>
      </c>
      <c r="E131" s="175">
        <f ca="1">IF(LEN(B131)&gt;0,SUM('OBRAČUNANA OSNOVNA PLAČA'!K125:P125),"")</f>
        <v>0</v>
      </c>
      <c r="F131" s="55"/>
      <c r="G131" s="55"/>
      <c r="H131" s="55"/>
      <c r="I131" s="55"/>
      <c r="J131" s="55"/>
      <c r="K131" s="176">
        <f t="shared" si="21"/>
        <v>0</v>
      </c>
      <c r="L131" s="120">
        <f t="shared" ca="1" si="22"/>
        <v>0</v>
      </c>
      <c r="M131" s="120">
        <f t="shared" ca="1" si="23"/>
        <v>0</v>
      </c>
      <c r="N131" s="120">
        <f t="shared" ca="1" si="24"/>
        <v>0</v>
      </c>
      <c r="O131" s="120">
        <f t="shared" ca="1" si="25"/>
        <v>0</v>
      </c>
      <c r="P131" s="177">
        <f t="shared" ca="1" si="26"/>
        <v>0</v>
      </c>
      <c r="Q131" s="177">
        <f ca="1">IF(LEN(B131)&gt;0,'1-6'!Q131-'1-6'!P131,"")</f>
        <v>0</v>
      </c>
      <c r="R131" s="178"/>
      <c r="AA131" s="163">
        <f>ROW()</f>
        <v>131</v>
      </c>
      <c r="AB131" s="201" t="e">
        <f t="shared" ca="1" si="27"/>
        <v>#N/A</v>
      </c>
      <c r="AC131" s="201" t="e">
        <f t="shared" ca="1" si="28"/>
        <v>#N/A</v>
      </c>
      <c r="AD131" s="202" t="e">
        <f t="shared" ca="1" si="29"/>
        <v>#N/A</v>
      </c>
      <c r="AE131" s="201" t="e">
        <f t="shared" ca="1" si="30"/>
        <v>#N/A</v>
      </c>
      <c r="AF131" s="202" t="e">
        <f t="shared" ca="1" si="31"/>
        <v>#N/A</v>
      </c>
      <c r="AG131" s="201" t="e">
        <f t="shared" ca="1" si="31"/>
        <v>#N/A</v>
      </c>
      <c r="AH131" s="201" t="e">
        <f t="shared" ca="1" si="32"/>
        <v>#N/A</v>
      </c>
      <c r="AI131" s="203" t="e">
        <f t="shared" ca="1" si="33"/>
        <v>#N/A</v>
      </c>
      <c r="AJ131" s="201" t="e">
        <f t="shared" ca="1" si="34"/>
        <v>#N/A</v>
      </c>
      <c r="AK131" s="201" t="e">
        <f t="shared" ca="1" si="35"/>
        <v>#N/A</v>
      </c>
    </row>
    <row r="132" spans="1:37" ht="27" customHeight="1" x14ac:dyDescent="0.25">
      <c r="A132" s="51">
        <f>'OSNOVNA PLAČA'!A126</f>
        <v>117</v>
      </c>
      <c r="B132" s="159" t="str">
        <f t="shared" ca="1" si="20"/>
        <v>A117</v>
      </c>
      <c r="C132" s="52">
        <f ca="1">IF(LEN(B132)&gt;0,'OSNOVNA PLAČA'!C126,"")</f>
        <v>0</v>
      </c>
      <c r="D132" s="54">
        <f ca="1">IF(LEN(B132)&gt;0,'OSNOVNA PLAČA'!D126,"")</f>
        <v>0</v>
      </c>
      <c r="E132" s="175">
        <f ca="1">IF(LEN(B132)&gt;0,SUM('OBRAČUNANA OSNOVNA PLAČA'!K126:P126),"")</f>
        <v>0</v>
      </c>
      <c r="F132" s="55"/>
      <c r="G132" s="55"/>
      <c r="H132" s="55"/>
      <c r="I132" s="55"/>
      <c r="J132" s="55"/>
      <c r="K132" s="176">
        <f t="shared" si="21"/>
        <v>0</v>
      </c>
      <c r="L132" s="120">
        <f t="shared" ca="1" si="22"/>
        <v>0</v>
      </c>
      <c r="M132" s="120">
        <f t="shared" ca="1" si="23"/>
        <v>0</v>
      </c>
      <c r="N132" s="120">
        <f t="shared" ca="1" si="24"/>
        <v>0</v>
      </c>
      <c r="O132" s="120">
        <f t="shared" ca="1" si="25"/>
        <v>0</v>
      </c>
      <c r="P132" s="177">
        <f t="shared" ca="1" si="26"/>
        <v>0</v>
      </c>
      <c r="Q132" s="177">
        <f ca="1">IF(LEN(B132)&gt;0,'1-6'!Q132-'1-6'!P132,"")</f>
        <v>0</v>
      </c>
      <c r="R132" s="178"/>
      <c r="AA132" s="163">
        <f>ROW()</f>
        <v>132</v>
      </c>
      <c r="AB132" s="201" t="e">
        <f t="shared" ca="1" si="27"/>
        <v>#N/A</v>
      </c>
      <c r="AC132" s="201" t="e">
        <f t="shared" ca="1" si="28"/>
        <v>#N/A</v>
      </c>
      <c r="AD132" s="202" t="e">
        <f t="shared" ca="1" si="29"/>
        <v>#N/A</v>
      </c>
      <c r="AE132" s="201" t="e">
        <f t="shared" ca="1" si="30"/>
        <v>#N/A</v>
      </c>
      <c r="AF132" s="202" t="e">
        <f t="shared" ca="1" si="31"/>
        <v>#N/A</v>
      </c>
      <c r="AG132" s="201" t="e">
        <f t="shared" ca="1" si="31"/>
        <v>#N/A</v>
      </c>
      <c r="AH132" s="201" t="e">
        <f t="shared" ca="1" si="32"/>
        <v>#N/A</v>
      </c>
      <c r="AI132" s="203" t="e">
        <f t="shared" ca="1" si="33"/>
        <v>#N/A</v>
      </c>
      <c r="AJ132" s="201" t="e">
        <f t="shared" ca="1" si="34"/>
        <v>#N/A</v>
      </c>
      <c r="AK132" s="201" t="e">
        <f t="shared" ca="1" si="35"/>
        <v>#N/A</v>
      </c>
    </row>
    <row r="133" spans="1:37" ht="27" customHeight="1" x14ac:dyDescent="0.25">
      <c r="A133" s="51">
        <f>'OSNOVNA PLAČA'!A127</f>
        <v>118</v>
      </c>
      <c r="B133" s="159" t="str">
        <f t="shared" ca="1" si="20"/>
        <v>A118</v>
      </c>
      <c r="C133" s="52">
        <f ca="1">IF(LEN(B133)&gt;0,'OSNOVNA PLAČA'!C127,"")</f>
        <v>0</v>
      </c>
      <c r="D133" s="54">
        <f ca="1">IF(LEN(B133)&gt;0,'OSNOVNA PLAČA'!D127,"")</f>
        <v>0</v>
      </c>
      <c r="E133" s="175">
        <f ca="1">IF(LEN(B133)&gt;0,SUM('OBRAČUNANA OSNOVNA PLAČA'!K127:P127),"")</f>
        <v>0</v>
      </c>
      <c r="F133" s="55"/>
      <c r="G133" s="55"/>
      <c r="H133" s="55"/>
      <c r="I133" s="55"/>
      <c r="J133" s="55"/>
      <c r="K133" s="176">
        <f t="shared" si="21"/>
        <v>0</v>
      </c>
      <c r="L133" s="120">
        <f t="shared" ca="1" si="22"/>
        <v>0</v>
      </c>
      <c r="M133" s="120">
        <f t="shared" ca="1" si="23"/>
        <v>0</v>
      </c>
      <c r="N133" s="120">
        <f t="shared" ca="1" si="24"/>
        <v>0</v>
      </c>
      <c r="O133" s="120">
        <f t="shared" ca="1" si="25"/>
        <v>0</v>
      </c>
      <c r="P133" s="177">
        <f t="shared" ca="1" si="26"/>
        <v>0</v>
      </c>
      <c r="Q133" s="177">
        <f ca="1">IF(LEN(B133)&gt;0,'1-6'!Q133-'1-6'!P133,"")</f>
        <v>0</v>
      </c>
      <c r="R133" s="178"/>
      <c r="AA133" s="163">
        <f>ROW()</f>
        <v>133</v>
      </c>
      <c r="AB133" s="201" t="e">
        <f t="shared" ca="1" si="27"/>
        <v>#N/A</v>
      </c>
      <c r="AC133" s="201" t="e">
        <f t="shared" ca="1" si="28"/>
        <v>#N/A</v>
      </c>
      <c r="AD133" s="202" t="e">
        <f t="shared" ca="1" si="29"/>
        <v>#N/A</v>
      </c>
      <c r="AE133" s="201" t="e">
        <f t="shared" ca="1" si="30"/>
        <v>#N/A</v>
      </c>
      <c r="AF133" s="202" t="e">
        <f t="shared" ca="1" si="31"/>
        <v>#N/A</v>
      </c>
      <c r="AG133" s="201" t="e">
        <f t="shared" ca="1" si="31"/>
        <v>#N/A</v>
      </c>
      <c r="AH133" s="201" t="e">
        <f t="shared" ca="1" si="32"/>
        <v>#N/A</v>
      </c>
      <c r="AI133" s="203" t="e">
        <f t="shared" ca="1" si="33"/>
        <v>#N/A</v>
      </c>
      <c r="AJ133" s="201" t="e">
        <f t="shared" ca="1" si="34"/>
        <v>#N/A</v>
      </c>
      <c r="AK133" s="201" t="e">
        <f t="shared" ca="1" si="35"/>
        <v>#N/A</v>
      </c>
    </row>
    <row r="134" spans="1:37" ht="27" customHeight="1" x14ac:dyDescent="0.25">
      <c r="A134" s="51">
        <f>'OSNOVNA PLAČA'!A128</f>
        <v>119</v>
      </c>
      <c r="B134" s="159" t="str">
        <f t="shared" ca="1" si="20"/>
        <v>A119</v>
      </c>
      <c r="C134" s="52">
        <f ca="1">IF(LEN(B134)&gt;0,'OSNOVNA PLAČA'!C128,"")</f>
        <v>0</v>
      </c>
      <c r="D134" s="54">
        <f ca="1">IF(LEN(B134)&gt;0,'OSNOVNA PLAČA'!D128,"")</f>
        <v>0</v>
      </c>
      <c r="E134" s="175">
        <f ca="1">IF(LEN(B134)&gt;0,SUM('OBRAČUNANA OSNOVNA PLAČA'!K128:P128),"")</f>
        <v>0</v>
      </c>
      <c r="F134" s="55"/>
      <c r="G134" s="55"/>
      <c r="H134" s="55"/>
      <c r="I134" s="55"/>
      <c r="J134" s="55"/>
      <c r="K134" s="176">
        <f t="shared" si="21"/>
        <v>0</v>
      </c>
      <c r="L134" s="120">
        <f t="shared" ca="1" si="22"/>
        <v>0</v>
      </c>
      <c r="M134" s="120">
        <f t="shared" ca="1" si="23"/>
        <v>0</v>
      </c>
      <c r="N134" s="120">
        <f t="shared" ca="1" si="24"/>
        <v>0</v>
      </c>
      <c r="O134" s="120">
        <f t="shared" ca="1" si="25"/>
        <v>0</v>
      </c>
      <c r="P134" s="177">
        <f t="shared" ca="1" si="26"/>
        <v>0</v>
      </c>
      <c r="Q134" s="177">
        <f ca="1">IF(LEN(B134)&gt;0,'1-6'!Q134-'1-6'!P134,"")</f>
        <v>0</v>
      </c>
      <c r="R134" s="178"/>
      <c r="AA134" s="163">
        <f>ROW()</f>
        <v>134</v>
      </c>
      <c r="AB134" s="201" t="e">
        <f t="shared" ca="1" si="27"/>
        <v>#N/A</v>
      </c>
      <c r="AC134" s="201" t="e">
        <f t="shared" ca="1" si="28"/>
        <v>#N/A</v>
      </c>
      <c r="AD134" s="202" t="e">
        <f t="shared" ca="1" si="29"/>
        <v>#N/A</v>
      </c>
      <c r="AE134" s="201" t="e">
        <f t="shared" ca="1" si="30"/>
        <v>#N/A</v>
      </c>
      <c r="AF134" s="202" t="e">
        <f t="shared" ca="1" si="31"/>
        <v>#N/A</v>
      </c>
      <c r="AG134" s="201" t="e">
        <f t="shared" ca="1" si="31"/>
        <v>#N/A</v>
      </c>
      <c r="AH134" s="201" t="e">
        <f t="shared" ca="1" si="32"/>
        <v>#N/A</v>
      </c>
      <c r="AI134" s="203" t="e">
        <f t="shared" ca="1" si="33"/>
        <v>#N/A</v>
      </c>
      <c r="AJ134" s="201" t="e">
        <f t="shared" ca="1" si="34"/>
        <v>#N/A</v>
      </c>
      <c r="AK134" s="201" t="e">
        <f t="shared" ca="1" si="35"/>
        <v>#N/A</v>
      </c>
    </row>
    <row r="135" spans="1:37" ht="27" customHeight="1" x14ac:dyDescent="0.25">
      <c r="A135" s="51">
        <f>'OSNOVNA PLAČA'!A129</f>
        <v>120</v>
      </c>
      <c r="B135" s="159" t="str">
        <f t="shared" ca="1" si="20"/>
        <v>A120</v>
      </c>
      <c r="C135" s="52">
        <f ca="1">IF(LEN(B135)&gt;0,'OSNOVNA PLAČA'!C129,"")</f>
        <v>0</v>
      </c>
      <c r="D135" s="54">
        <f ca="1">IF(LEN(B135)&gt;0,'OSNOVNA PLAČA'!D129,"")</f>
        <v>0</v>
      </c>
      <c r="E135" s="175">
        <f ca="1">IF(LEN(B135)&gt;0,SUM('OBRAČUNANA OSNOVNA PLAČA'!K129:P129),"")</f>
        <v>0</v>
      </c>
      <c r="F135" s="55"/>
      <c r="G135" s="55"/>
      <c r="H135" s="55"/>
      <c r="I135" s="55"/>
      <c r="J135" s="55"/>
      <c r="K135" s="176">
        <f t="shared" si="21"/>
        <v>0</v>
      </c>
      <c r="L135" s="120">
        <f t="shared" ca="1" si="22"/>
        <v>0</v>
      </c>
      <c r="M135" s="120">
        <f t="shared" ca="1" si="23"/>
        <v>0</v>
      </c>
      <c r="N135" s="120">
        <f t="shared" ca="1" si="24"/>
        <v>0</v>
      </c>
      <c r="O135" s="120">
        <f t="shared" ca="1" si="25"/>
        <v>0</v>
      </c>
      <c r="P135" s="177">
        <f t="shared" ca="1" si="26"/>
        <v>0</v>
      </c>
      <c r="Q135" s="177">
        <f ca="1">IF(LEN(B135)&gt;0,'1-6'!Q135-'1-6'!P135,"")</f>
        <v>0</v>
      </c>
      <c r="R135" s="178"/>
      <c r="AA135" s="163">
        <f>ROW()</f>
        <v>135</v>
      </c>
      <c r="AB135" s="201" t="e">
        <f t="shared" ca="1" si="27"/>
        <v>#N/A</v>
      </c>
      <c r="AC135" s="201" t="e">
        <f t="shared" ca="1" si="28"/>
        <v>#N/A</v>
      </c>
      <c r="AD135" s="202" t="e">
        <f t="shared" ca="1" si="29"/>
        <v>#N/A</v>
      </c>
      <c r="AE135" s="201" t="e">
        <f t="shared" ca="1" si="30"/>
        <v>#N/A</v>
      </c>
      <c r="AF135" s="202" t="e">
        <f t="shared" ca="1" si="31"/>
        <v>#N/A</v>
      </c>
      <c r="AG135" s="201" t="e">
        <f t="shared" ca="1" si="31"/>
        <v>#N/A</v>
      </c>
      <c r="AH135" s="201" t="e">
        <f t="shared" ca="1" si="32"/>
        <v>#N/A</v>
      </c>
      <c r="AI135" s="203" t="e">
        <f t="shared" ca="1" si="33"/>
        <v>#N/A</v>
      </c>
      <c r="AJ135" s="201" t="e">
        <f t="shared" ca="1" si="34"/>
        <v>#N/A</v>
      </c>
      <c r="AK135" s="201" t="e">
        <f t="shared" ca="1" si="35"/>
        <v>#N/A</v>
      </c>
    </row>
    <row r="136" spans="1:37" ht="27" customHeight="1" x14ac:dyDescent="0.25">
      <c r="A136" s="51">
        <f>'OSNOVNA PLAČA'!A130</f>
        <v>121</v>
      </c>
      <c r="B136" s="159" t="str">
        <f t="shared" ca="1" si="20"/>
        <v>A121</v>
      </c>
      <c r="C136" s="52">
        <f ca="1">IF(LEN(B136)&gt;0,'OSNOVNA PLAČA'!C130,"")</f>
        <v>0</v>
      </c>
      <c r="D136" s="54">
        <f ca="1">IF(LEN(B136)&gt;0,'OSNOVNA PLAČA'!D130,"")</f>
        <v>0</v>
      </c>
      <c r="E136" s="175">
        <f ca="1">IF(LEN(B136)&gt;0,SUM('OBRAČUNANA OSNOVNA PLAČA'!K130:P130),"")</f>
        <v>0</v>
      </c>
      <c r="F136" s="55"/>
      <c r="G136" s="55"/>
      <c r="H136" s="55"/>
      <c r="I136" s="55"/>
      <c r="J136" s="55"/>
      <c r="K136" s="176">
        <f t="shared" si="21"/>
        <v>0</v>
      </c>
      <c r="L136" s="120">
        <f t="shared" ca="1" si="22"/>
        <v>0</v>
      </c>
      <c r="M136" s="120">
        <f t="shared" ca="1" si="23"/>
        <v>0</v>
      </c>
      <c r="N136" s="120">
        <f t="shared" ca="1" si="24"/>
        <v>0</v>
      </c>
      <c r="O136" s="120">
        <f t="shared" ca="1" si="25"/>
        <v>0</v>
      </c>
      <c r="P136" s="177">
        <f t="shared" ca="1" si="26"/>
        <v>0</v>
      </c>
      <c r="Q136" s="177">
        <f ca="1">IF(LEN(B136)&gt;0,'1-6'!Q136-'1-6'!P136,"")</f>
        <v>0</v>
      </c>
      <c r="R136" s="178"/>
      <c r="AA136" s="163">
        <f>ROW()</f>
        <v>136</v>
      </c>
      <c r="AB136" s="201" t="e">
        <f t="shared" ca="1" si="27"/>
        <v>#N/A</v>
      </c>
      <c r="AC136" s="201" t="e">
        <f t="shared" ca="1" si="28"/>
        <v>#N/A</v>
      </c>
      <c r="AD136" s="202" t="e">
        <f t="shared" ca="1" si="29"/>
        <v>#N/A</v>
      </c>
      <c r="AE136" s="201" t="e">
        <f t="shared" ca="1" si="30"/>
        <v>#N/A</v>
      </c>
      <c r="AF136" s="202" t="e">
        <f t="shared" ca="1" si="31"/>
        <v>#N/A</v>
      </c>
      <c r="AG136" s="201" t="e">
        <f t="shared" ca="1" si="31"/>
        <v>#N/A</v>
      </c>
      <c r="AH136" s="201" t="e">
        <f t="shared" ca="1" si="32"/>
        <v>#N/A</v>
      </c>
      <c r="AI136" s="203" t="e">
        <f t="shared" ca="1" si="33"/>
        <v>#N/A</v>
      </c>
      <c r="AJ136" s="201" t="e">
        <f t="shared" ca="1" si="34"/>
        <v>#N/A</v>
      </c>
      <c r="AK136" s="201" t="e">
        <f t="shared" ca="1" si="35"/>
        <v>#N/A</v>
      </c>
    </row>
    <row r="137" spans="1:37" ht="27" customHeight="1" x14ac:dyDescent="0.25">
      <c r="A137" s="51">
        <f>'OSNOVNA PLAČA'!A131</f>
        <v>122</v>
      </c>
      <c r="B137" s="159" t="str">
        <f t="shared" ca="1" si="20"/>
        <v>A122</v>
      </c>
      <c r="C137" s="52">
        <f ca="1">IF(LEN(B137)&gt;0,'OSNOVNA PLAČA'!C131,"")</f>
        <v>0</v>
      </c>
      <c r="D137" s="54">
        <f ca="1">IF(LEN(B137)&gt;0,'OSNOVNA PLAČA'!D131,"")</f>
        <v>0</v>
      </c>
      <c r="E137" s="175">
        <f ca="1">IF(LEN(B137)&gt;0,SUM('OBRAČUNANA OSNOVNA PLAČA'!K131:P131),"")</f>
        <v>0</v>
      </c>
      <c r="F137" s="55"/>
      <c r="G137" s="55"/>
      <c r="H137" s="55"/>
      <c r="I137" s="55"/>
      <c r="J137" s="55"/>
      <c r="K137" s="176">
        <f t="shared" si="21"/>
        <v>0</v>
      </c>
      <c r="L137" s="120">
        <f t="shared" ca="1" si="22"/>
        <v>0</v>
      </c>
      <c r="M137" s="120">
        <f t="shared" ca="1" si="23"/>
        <v>0</v>
      </c>
      <c r="N137" s="120">
        <f t="shared" ca="1" si="24"/>
        <v>0</v>
      </c>
      <c r="O137" s="120">
        <f t="shared" ca="1" si="25"/>
        <v>0</v>
      </c>
      <c r="P137" s="177">
        <f t="shared" ca="1" si="26"/>
        <v>0</v>
      </c>
      <c r="Q137" s="177">
        <f ca="1">IF(LEN(B137)&gt;0,'1-6'!Q137-'1-6'!P137,"")</f>
        <v>0</v>
      </c>
      <c r="R137" s="178"/>
      <c r="AA137" s="163">
        <f>ROW()</f>
        <v>137</v>
      </c>
      <c r="AB137" s="201" t="e">
        <f t="shared" ca="1" si="27"/>
        <v>#N/A</v>
      </c>
      <c r="AC137" s="201" t="e">
        <f t="shared" ca="1" si="28"/>
        <v>#N/A</v>
      </c>
      <c r="AD137" s="202" t="e">
        <f t="shared" ca="1" si="29"/>
        <v>#N/A</v>
      </c>
      <c r="AE137" s="201" t="e">
        <f t="shared" ca="1" si="30"/>
        <v>#N/A</v>
      </c>
      <c r="AF137" s="202" t="e">
        <f t="shared" ca="1" si="31"/>
        <v>#N/A</v>
      </c>
      <c r="AG137" s="201" t="e">
        <f t="shared" ca="1" si="31"/>
        <v>#N/A</v>
      </c>
      <c r="AH137" s="201" t="e">
        <f t="shared" ca="1" si="32"/>
        <v>#N/A</v>
      </c>
      <c r="AI137" s="203" t="e">
        <f t="shared" ca="1" si="33"/>
        <v>#N/A</v>
      </c>
      <c r="AJ137" s="201" t="e">
        <f t="shared" ca="1" si="34"/>
        <v>#N/A</v>
      </c>
      <c r="AK137" s="201" t="e">
        <f t="shared" ca="1" si="35"/>
        <v>#N/A</v>
      </c>
    </row>
    <row r="138" spans="1:37" ht="27" customHeight="1" x14ac:dyDescent="0.25">
      <c r="A138" s="51">
        <f>'OSNOVNA PLAČA'!A132</f>
        <v>123</v>
      </c>
      <c r="B138" s="159" t="str">
        <f t="shared" ca="1" si="20"/>
        <v>A123</v>
      </c>
      <c r="C138" s="52">
        <f ca="1">IF(LEN(B138)&gt;0,'OSNOVNA PLAČA'!C132,"")</f>
        <v>0</v>
      </c>
      <c r="D138" s="54">
        <f ca="1">IF(LEN(B138)&gt;0,'OSNOVNA PLAČA'!D132,"")</f>
        <v>0</v>
      </c>
      <c r="E138" s="175">
        <f ca="1">IF(LEN(B138)&gt;0,SUM('OBRAČUNANA OSNOVNA PLAČA'!K132:P132),"")</f>
        <v>0</v>
      </c>
      <c r="F138" s="55"/>
      <c r="G138" s="55"/>
      <c r="H138" s="55"/>
      <c r="I138" s="55"/>
      <c r="J138" s="55"/>
      <c r="K138" s="176">
        <f t="shared" si="21"/>
        <v>0</v>
      </c>
      <c r="L138" s="120">
        <f t="shared" ca="1" si="22"/>
        <v>0</v>
      </c>
      <c r="M138" s="120">
        <f t="shared" ca="1" si="23"/>
        <v>0</v>
      </c>
      <c r="N138" s="120">
        <f t="shared" ca="1" si="24"/>
        <v>0</v>
      </c>
      <c r="O138" s="120">
        <f t="shared" ca="1" si="25"/>
        <v>0</v>
      </c>
      <c r="P138" s="177">
        <f t="shared" ca="1" si="26"/>
        <v>0</v>
      </c>
      <c r="Q138" s="177">
        <f ca="1">IF(LEN(B138)&gt;0,'1-6'!Q138-'1-6'!P138,"")</f>
        <v>0</v>
      </c>
      <c r="R138" s="178"/>
      <c r="AA138" s="163">
        <f>ROW()</f>
        <v>138</v>
      </c>
      <c r="AB138" s="201" t="e">
        <f t="shared" ca="1" si="27"/>
        <v>#N/A</v>
      </c>
      <c r="AC138" s="201" t="e">
        <f t="shared" ca="1" si="28"/>
        <v>#N/A</v>
      </c>
      <c r="AD138" s="202" t="e">
        <f t="shared" ca="1" si="29"/>
        <v>#N/A</v>
      </c>
      <c r="AE138" s="201" t="e">
        <f t="shared" ca="1" si="30"/>
        <v>#N/A</v>
      </c>
      <c r="AF138" s="202" t="e">
        <f t="shared" ca="1" si="31"/>
        <v>#N/A</v>
      </c>
      <c r="AG138" s="201" t="e">
        <f t="shared" ca="1" si="31"/>
        <v>#N/A</v>
      </c>
      <c r="AH138" s="201" t="e">
        <f t="shared" ca="1" si="32"/>
        <v>#N/A</v>
      </c>
      <c r="AI138" s="203" t="e">
        <f t="shared" ca="1" si="33"/>
        <v>#N/A</v>
      </c>
      <c r="AJ138" s="201" t="e">
        <f t="shared" ca="1" si="34"/>
        <v>#N/A</v>
      </c>
      <c r="AK138" s="201" t="e">
        <f t="shared" ca="1" si="35"/>
        <v>#N/A</v>
      </c>
    </row>
    <row r="139" spans="1:37" ht="27" customHeight="1" x14ac:dyDescent="0.25">
      <c r="A139" s="51">
        <f>'OSNOVNA PLAČA'!A133</f>
        <v>124</v>
      </c>
      <c r="B139" s="159" t="str">
        <f t="shared" ca="1" si="20"/>
        <v>A124</v>
      </c>
      <c r="C139" s="52">
        <f ca="1">IF(LEN(B139)&gt;0,'OSNOVNA PLAČA'!C133,"")</f>
        <v>0</v>
      </c>
      <c r="D139" s="54">
        <f ca="1">IF(LEN(B139)&gt;0,'OSNOVNA PLAČA'!D133,"")</f>
        <v>0</v>
      </c>
      <c r="E139" s="175">
        <f ca="1">IF(LEN(B139)&gt;0,SUM('OBRAČUNANA OSNOVNA PLAČA'!K133:P133),"")</f>
        <v>0</v>
      </c>
      <c r="F139" s="55"/>
      <c r="G139" s="55"/>
      <c r="H139" s="55"/>
      <c r="I139" s="55"/>
      <c r="J139" s="55"/>
      <c r="K139" s="176">
        <f t="shared" si="21"/>
        <v>0</v>
      </c>
      <c r="L139" s="120">
        <f t="shared" ca="1" si="22"/>
        <v>0</v>
      </c>
      <c r="M139" s="120">
        <f t="shared" ca="1" si="23"/>
        <v>0</v>
      </c>
      <c r="N139" s="120">
        <f t="shared" ca="1" si="24"/>
        <v>0</v>
      </c>
      <c r="O139" s="120">
        <f t="shared" ca="1" si="25"/>
        <v>0</v>
      </c>
      <c r="P139" s="177">
        <f t="shared" ca="1" si="26"/>
        <v>0</v>
      </c>
      <c r="Q139" s="177">
        <f ca="1">IF(LEN(B139)&gt;0,'1-6'!Q139-'1-6'!P139,"")</f>
        <v>0</v>
      </c>
      <c r="R139" s="178"/>
      <c r="AA139" s="163">
        <f>ROW()</f>
        <v>139</v>
      </c>
      <c r="AB139" s="201" t="e">
        <f t="shared" ca="1" si="27"/>
        <v>#N/A</v>
      </c>
      <c r="AC139" s="201" t="e">
        <f t="shared" ca="1" si="28"/>
        <v>#N/A</v>
      </c>
      <c r="AD139" s="202" t="e">
        <f t="shared" ca="1" si="29"/>
        <v>#N/A</v>
      </c>
      <c r="AE139" s="201" t="e">
        <f t="shared" ca="1" si="30"/>
        <v>#N/A</v>
      </c>
      <c r="AF139" s="202" t="e">
        <f t="shared" ca="1" si="31"/>
        <v>#N/A</v>
      </c>
      <c r="AG139" s="201" t="e">
        <f t="shared" ca="1" si="31"/>
        <v>#N/A</v>
      </c>
      <c r="AH139" s="201" t="e">
        <f t="shared" ca="1" si="32"/>
        <v>#N/A</v>
      </c>
      <c r="AI139" s="203" t="e">
        <f t="shared" ca="1" si="33"/>
        <v>#N/A</v>
      </c>
      <c r="AJ139" s="201" t="e">
        <f t="shared" ca="1" si="34"/>
        <v>#N/A</v>
      </c>
      <c r="AK139" s="201" t="e">
        <f t="shared" ca="1" si="35"/>
        <v>#N/A</v>
      </c>
    </row>
    <row r="140" spans="1:37" ht="27" customHeight="1" x14ac:dyDescent="0.25">
      <c r="A140" s="51">
        <f>'OSNOVNA PLAČA'!A134</f>
        <v>125</v>
      </c>
      <c r="B140" s="159" t="str">
        <f t="shared" ca="1" si="20"/>
        <v>A125</v>
      </c>
      <c r="C140" s="52">
        <f ca="1">IF(LEN(B140)&gt;0,'OSNOVNA PLAČA'!C134,"")</f>
        <v>0</v>
      </c>
      <c r="D140" s="54">
        <f ca="1">IF(LEN(B140)&gt;0,'OSNOVNA PLAČA'!D134,"")</f>
        <v>0</v>
      </c>
      <c r="E140" s="175">
        <f ca="1">IF(LEN(B140)&gt;0,SUM('OBRAČUNANA OSNOVNA PLAČA'!K134:P134),"")</f>
        <v>0</v>
      </c>
      <c r="F140" s="55"/>
      <c r="G140" s="55"/>
      <c r="H140" s="55"/>
      <c r="I140" s="55"/>
      <c r="J140" s="55"/>
      <c r="K140" s="176">
        <f t="shared" si="21"/>
        <v>0</v>
      </c>
      <c r="L140" s="120">
        <f t="shared" ca="1" si="22"/>
        <v>0</v>
      </c>
      <c r="M140" s="120">
        <f t="shared" ca="1" si="23"/>
        <v>0</v>
      </c>
      <c r="N140" s="120">
        <f t="shared" ca="1" si="24"/>
        <v>0</v>
      </c>
      <c r="O140" s="120">
        <f t="shared" ca="1" si="25"/>
        <v>0</v>
      </c>
      <c r="P140" s="177">
        <f t="shared" ca="1" si="26"/>
        <v>0</v>
      </c>
      <c r="Q140" s="177">
        <f ca="1">IF(LEN(B140)&gt;0,'1-6'!Q140-'1-6'!P140,"")</f>
        <v>0</v>
      </c>
      <c r="R140" s="178"/>
      <c r="AA140" s="163">
        <f>ROW()</f>
        <v>140</v>
      </c>
      <c r="AB140" s="201" t="e">
        <f t="shared" ca="1" si="27"/>
        <v>#N/A</v>
      </c>
      <c r="AC140" s="201" t="e">
        <f t="shared" ca="1" si="28"/>
        <v>#N/A</v>
      </c>
      <c r="AD140" s="202" t="e">
        <f t="shared" ca="1" si="29"/>
        <v>#N/A</v>
      </c>
      <c r="AE140" s="201" t="e">
        <f t="shared" ca="1" si="30"/>
        <v>#N/A</v>
      </c>
      <c r="AF140" s="202" t="e">
        <f t="shared" ca="1" si="31"/>
        <v>#N/A</v>
      </c>
      <c r="AG140" s="201" t="e">
        <f t="shared" ca="1" si="31"/>
        <v>#N/A</v>
      </c>
      <c r="AH140" s="201" t="e">
        <f t="shared" ca="1" si="32"/>
        <v>#N/A</v>
      </c>
      <c r="AI140" s="203" t="e">
        <f t="shared" ca="1" si="33"/>
        <v>#N/A</v>
      </c>
      <c r="AJ140" s="201" t="e">
        <f t="shared" ca="1" si="34"/>
        <v>#N/A</v>
      </c>
      <c r="AK140" s="201" t="e">
        <f t="shared" ca="1" si="35"/>
        <v>#N/A</v>
      </c>
    </row>
    <row r="141" spans="1:37" ht="27" customHeight="1" x14ac:dyDescent="0.25">
      <c r="A141" s="51">
        <f>'OSNOVNA PLAČA'!A135</f>
        <v>126</v>
      </c>
      <c r="B141" s="159" t="str">
        <f t="shared" ca="1" si="20"/>
        <v>A126</v>
      </c>
      <c r="C141" s="52">
        <f ca="1">IF(LEN(B141)&gt;0,'OSNOVNA PLAČA'!C135,"")</f>
        <v>0</v>
      </c>
      <c r="D141" s="54">
        <f ca="1">IF(LEN(B141)&gt;0,'OSNOVNA PLAČA'!D135,"")</f>
        <v>0</v>
      </c>
      <c r="E141" s="175">
        <f ca="1">IF(LEN(B141)&gt;0,SUM('OBRAČUNANA OSNOVNA PLAČA'!K135:P135),"")</f>
        <v>0</v>
      </c>
      <c r="F141" s="55"/>
      <c r="G141" s="55"/>
      <c r="H141" s="55"/>
      <c r="I141" s="55"/>
      <c r="J141" s="55"/>
      <c r="K141" s="176">
        <f t="shared" si="21"/>
        <v>0</v>
      </c>
      <c r="L141" s="120">
        <f t="shared" ca="1" si="22"/>
        <v>0</v>
      </c>
      <c r="M141" s="120">
        <f t="shared" ca="1" si="23"/>
        <v>0</v>
      </c>
      <c r="N141" s="120">
        <f t="shared" ca="1" si="24"/>
        <v>0</v>
      </c>
      <c r="O141" s="120">
        <f t="shared" ca="1" si="25"/>
        <v>0</v>
      </c>
      <c r="P141" s="177">
        <f t="shared" ca="1" si="26"/>
        <v>0</v>
      </c>
      <c r="Q141" s="177">
        <f ca="1">IF(LEN(B141)&gt;0,'1-6'!Q141-'1-6'!P141,"")</f>
        <v>0</v>
      </c>
      <c r="R141" s="178"/>
      <c r="AA141" s="163">
        <f>ROW()</f>
        <v>141</v>
      </c>
      <c r="AB141" s="201" t="e">
        <f t="shared" ca="1" si="27"/>
        <v>#N/A</v>
      </c>
      <c r="AC141" s="201" t="e">
        <f t="shared" ca="1" si="28"/>
        <v>#N/A</v>
      </c>
      <c r="AD141" s="202" t="e">
        <f t="shared" ca="1" si="29"/>
        <v>#N/A</v>
      </c>
      <c r="AE141" s="201" t="e">
        <f t="shared" ca="1" si="30"/>
        <v>#N/A</v>
      </c>
      <c r="AF141" s="202" t="e">
        <f t="shared" ca="1" si="31"/>
        <v>#N/A</v>
      </c>
      <c r="AG141" s="201" t="e">
        <f t="shared" ca="1" si="31"/>
        <v>#N/A</v>
      </c>
      <c r="AH141" s="201" t="e">
        <f t="shared" ca="1" si="32"/>
        <v>#N/A</v>
      </c>
      <c r="AI141" s="203" t="e">
        <f t="shared" ca="1" si="33"/>
        <v>#N/A</v>
      </c>
      <c r="AJ141" s="201" t="e">
        <f t="shared" ca="1" si="34"/>
        <v>#N/A</v>
      </c>
      <c r="AK141" s="201" t="e">
        <f t="shared" ca="1" si="35"/>
        <v>#N/A</v>
      </c>
    </row>
    <row r="142" spans="1:37" ht="27" customHeight="1" x14ac:dyDescent="0.25">
      <c r="A142" s="51">
        <f>'OSNOVNA PLAČA'!A136</f>
        <v>127</v>
      </c>
      <c r="B142" s="159" t="str">
        <f t="shared" ca="1" si="20"/>
        <v>A127</v>
      </c>
      <c r="C142" s="52">
        <f ca="1">IF(LEN(B142)&gt;0,'OSNOVNA PLAČA'!C136,"")</f>
        <v>0</v>
      </c>
      <c r="D142" s="54">
        <f ca="1">IF(LEN(B142)&gt;0,'OSNOVNA PLAČA'!D136,"")</f>
        <v>0</v>
      </c>
      <c r="E142" s="175">
        <f ca="1">IF(LEN(B142)&gt;0,SUM('OBRAČUNANA OSNOVNA PLAČA'!K136:P136),"")</f>
        <v>0</v>
      </c>
      <c r="F142" s="55"/>
      <c r="G142" s="55"/>
      <c r="H142" s="55"/>
      <c r="I142" s="55"/>
      <c r="J142" s="55"/>
      <c r="K142" s="176">
        <f t="shared" si="21"/>
        <v>0</v>
      </c>
      <c r="L142" s="120">
        <f t="shared" ca="1" si="22"/>
        <v>0</v>
      </c>
      <c r="M142" s="120">
        <f t="shared" ca="1" si="23"/>
        <v>0</v>
      </c>
      <c r="N142" s="120">
        <f t="shared" ca="1" si="24"/>
        <v>0</v>
      </c>
      <c r="O142" s="120">
        <f t="shared" ca="1" si="25"/>
        <v>0</v>
      </c>
      <c r="P142" s="177">
        <f t="shared" ca="1" si="26"/>
        <v>0</v>
      </c>
      <c r="Q142" s="177">
        <f ca="1">IF(LEN(B142)&gt;0,'1-6'!Q142-'1-6'!P142,"")</f>
        <v>0</v>
      </c>
      <c r="R142" s="178"/>
      <c r="AA142" s="163">
        <f>ROW()</f>
        <v>142</v>
      </c>
      <c r="AB142" s="201" t="e">
        <f t="shared" ca="1" si="27"/>
        <v>#N/A</v>
      </c>
      <c r="AC142" s="201" t="e">
        <f t="shared" ca="1" si="28"/>
        <v>#N/A</v>
      </c>
      <c r="AD142" s="202" t="e">
        <f t="shared" ca="1" si="29"/>
        <v>#N/A</v>
      </c>
      <c r="AE142" s="201" t="e">
        <f t="shared" ca="1" si="30"/>
        <v>#N/A</v>
      </c>
      <c r="AF142" s="202" t="e">
        <f t="shared" ca="1" si="31"/>
        <v>#N/A</v>
      </c>
      <c r="AG142" s="201" t="e">
        <f t="shared" ca="1" si="31"/>
        <v>#N/A</v>
      </c>
      <c r="AH142" s="201" t="e">
        <f t="shared" ca="1" si="32"/>
        <v>#N/A</v>
      </c>
      <c r="AI142" s="203" t="e">
        <f t="shared" ca="1" si="33"/>
        <v>#N/A</v>
      </c>
      <c r="AJ142" s="201" t="e">
        <f t="shared" ca="1" si="34"/>
        <v>#N/A</v>
      </c>
      <c r="AK142" s="201" t="e">
        <f t="shared" ca="1" si="35"/>
        <v>#N/A</v>
      </c>
    </row>
    <row r="143" spans="1:37" ht="27" customHeight="1" x14ac:dyDescent="0.25">
      <c r="A143" s="51">
        <f>'OSNOVNA PLAČA'!A137</f>
        <v>128</v>
      </c>
      <c r="B143" s="159" t="str">
        <f t="shared" ca="1" si="20"/>
        <v>A128</v>
      </c>
      <c r="C143" s="52">
        <f ca="1">IF(LEN(B143)&gt;0,'OSNOVNA PLAČA'!C137,"")</f>
        <v>0</v>
      </c>
      <c r="D143" s="54">
        <f ca="1">IF(LEN(B143)&gt;0,'OSNOVNA PLAČA'!D137,"")</f>
        <v>0</v>
      </c>
      <c r="E143" s="175">
        <f ca="1">IF(LEN(B143)&gt;0,SUM('OBRAČUNANA OSNOVNA PLAČA'!K137:P137),"")</f>
        <v>0</v>
      </c>
      <c r="F143" s="55"/>
      <c r="G143" s="55"/>
      <c r="H143" s="55"/>
      <c r="I143" s="55"/>
      <c r="J143" s="55"/>
      <c r="K143" s="176">
        <f t="shared" si="21"/>
        <v>0</v>
      </c>
      <c r="L143" s="120">
        <f t="shared" ca="1" si="22"/>
        <v>0</v>
      </c>
      <c r="M143" s="120">
        <f t="shared" ca="1" si="23"/>
        <v>0</v>
      </c>
      <c r="N143" s="120">
        <f t="shared" ca="1" si="24"/>
        <v>0</v>
      </c>
      <c r="O143" s="120">
        <f t="shared" ca="1" si="25"/>
        <v>0</v>
      </c>
      <c r="P143" s="177">
        <f t="shared" ca="1" si="26"/>
        <v>0</v>
      </c>
      <c r="Q143" s="177">
        <f ca="1">IF(LEN(B143)&gt;0,'1-6'!Q143-'1-6'!P143,"")</f>
        <v>0</v>
      </c>
      <c r="R143" s="178"/>
      <c r="AA143" s="163">
        <f>ROW()</f>
        <v>143</v>
      </c>
      <c r="AB143" s="201" t="e">
        <f t="shared" ca="1" si="27"/>
        <v>#N/A</v>
      </c>
      <c r="AC143" s="201" t="e">
        <f t="shared" ca="1" si="28"/>
        <v>#N/A</v>
      </c>
      <c r="AD143" s="202" t="e">
        <f t="shared" ca="1" si="29"/>
        <v>#N/A</v>
      </c>
      <c r="AE143" s="201" t="e">
        <f t="shared" ca="1" si="30"/>
        <v>#N/A</v>
      </c>
      <c r="AF143" s="202" t="e">
        <f t="shared" ca="1" si="31"/>
        <v>#N/A</v>
      </c>
      <c r="AG143" s="201" t="e">
        <f t="shared" ca="1" si="31"/>
        <v>#N/A</v>
      </c>
      <c r="AH143" s="201" t="e">
        <f t="shared" ca="1" si="32"/>
        <v>#N/A</v>
      </c>
      <c r="AI143" s="203" t="e">
        <f t="shared" ca="1" si="33"/>
        <v>#N/A</v>
      </c>
      <c r="AJ143" s="201" t="e">
        <f t="shared" ca="1" si="34"/>
        <v>#N/A</v>
      </c>
      <c r="AK143" s="201" t="e">
        <f t="shared" ca="1" si="35"/>
        <v>#N/A</v>
      </c>
    </row>
    <row r="144" spans="1:37" ht="27" customHeight="1" x14ac:dyDescent="0.25">
      <c r="A144" s="51">
        <f>'OSNOVNA PLAČA'!A138</f>
        <v>129</v>
      </c>
      <c r="B144" s="159" t="str">
        <f t="shared" ca="1" si="20"/>
        <v>A129</v>
      </c>
      <c r="C144" s="52">
        <f ca="1">IF(LEN(B144)&gt;0,'OSNOVNA PLAČA'!C138,"")</f>
        <v>0</v>
      </c>
      <c r="D144" s="54">
        <f ca="1">IF(LEN(B144)&gt;0,'OSNOVNA PLAČA'!D138,"")</f>
        <v>0</v>
      </c>
      <c r="E144" s="175">
        <f ca="1">IF(LEN(B144)&gt;0,SUM('OBRAČUNANA OSNOVNA PLAČA'!K138:P138),"")</f>
        <v>0</v>
      </c>
      <c r="F144" s="55"/>
      <c r="G144" s="55"/>
      <c r="H144" s="55"/>
      <c r="I144" s="55"/>
      <c r="J144" s="55"/>
      <c r="K144" s="176">
        <f t="shared" ref="K144:K207" si="36">+F144+G144+H144+I144+J144</f>
        <v>0</v>
      </c>
      <c r="L144" s="120">
        <f t="shared" ref="L144:L207" ca="1" si="37">IF(LEN(B144)&gt;0,K144/5,"")</f>
        <v>0</v>
      </c>
      <c r="M144" s="120">
        <f t="shared" ref="M144:M207" ca="1" si="38">IF(LEN(B144)&gt;0,E144*L144,"")</f>
        <v>0</v>
      </c>
      <c r="N144" s="120">
        <f t="shared" ref="N144:N207" ca="1" si="39">IF(LEN(B144)&gt;0,L144*$O$1017,"")</f>
        <v>0</v>
      </c>
      <c r="O144" s="120">
        <f t="shared" ref="O144:O207" ca="1" si="40">IF(LEN(B144)&gt;0,E144*N144,"")</f>
        <v>0</v>
      </c>
      <c r="P144" s="177">
        <f t="shared" ref="P144:P207" ca="1" si="41">MIN(O144,Q144)</f>
        <v>0</v>
      </c>
      <c r="Q144" s="177">
        <f ca="1">IF(LEN(B144)&gt;0,'1-6'!Q144-'1-6'!P144,"")</f>
        <v>0</v>
      </c>
      <c r="R144" s="178"/>
      <c r="AA144" s="163">
        <f>ROW()</f>
        <v>144</v>
      </c>
      <c r="AB144" s="201" t="e">
        <f t="shared" ca="1" si="27"/>
        <v>#N/A</v>
      </c>
      <c r="AC144" s="201" t="e">
        <f t="shared" ca="1" si="28"/>
        <v>#N/A</v>
      </c>
      <c r="AD144" s="202" t="e">
        <f t="shared" ref="AD144:AD207" ca="1" si="42">IF(AB144&gt;=AC144,"-",$K144/(5*MAX($L$1021:$L$1022)))</f>
        <v>#N/A</v>
      </c>
      <c r="AE144" s="201" t="e">
        <f t="shared" ref="AE144:AE207" ca="1" si="43">IF(AB144&gt;=AC144,"-",$K144/(5*MAX($L$1021:$L$1022))*AJ144)</f>
        <v>#N/A</v>
      </c>
      <c r="AF144" s="202" t="e">
        <f t="shared" ref="AF144:AG207" ca="1" si="44">IF(AD144="-","-",AD144*$AE$1017)</f>
        <v>#N/A</v>
      </c>
      <c r="AG144" s="201" t="e">
        <f t="shared" ca="1" si="44"/>
        <v>#N/A</v>
      </c>
      <c r="AH144" s="201" t="e">
        <f t="shared" ref="AH144:AH207" ca="1" si="45">IF(AF144="-",0,MIN(AG144,Q144))</f>
        <v>#N/A</v>
      </c>
      <c r="AI144" s="203" t="e">
        <f t="shared" ref="AI144:AI207" ca="1" si="46">+AC144-AB144</f>
        <v>#N/A</v>
      </c>
      <c r="AJ144" s="201" t="e">
        <f t="shared" ca="1" si="34"/>
        <v>#N/A</v>
      </c>
      <c r="AK144" s="201" t="e">
        <f t="shared" ca="1" si="35"/>
        <v>#N/A</v>
      </c>
    </row>
    <row r="145" spans="1:37" ht="27" customHeight="1" x14ac:dyDescent="0.25">
      <c r="A145" s="51">
        <f>'OSNOVNA PLAČA'!A139</f>
        <v>130</v>
      </c>
      <c r="B145" s="159" t="str">
        <f t="shared" ca="1" si="20"/>
        <v>A130</v>
      </c>
      <c r="C145" s="52">
        <f ca="1">IF(LEN(B145)&gt;0,'OSNOVNA PLAČA'!C139,"")</f>
        <v>0</v>
      </c>
      <c r="D145" s="54">
        <f ca="1">IF(LEN(B145)&gt;0,'OSNOVNA PLAČA'!D139,"")</f>
        <v>0</v>
      </c>
      <c r="E145" s="175">
        <f ca="1">IF(LEN(B145)&gt;0,SUM('OBRAČUNANA OSNOVNA PLAČA'!K139:P139),"")</f>
        <v>0</v>
      </c>
      <c r="F145" s="55"/>
      <c r="G145" s="55"/>
      <c r="H145" s="55"/>
      <c r="I145" s="55"/>
      <c r="J145" s="55"/>
      <c r="K145" s="176">
        <f t="shared" si="36"/>
        <v>0</v>
      </c>
      <c r="L145" s="120">
        <f t="shared" ca="1" si="37"/>
        <v>0</v>
      </c>
      <c r="M145" s="120">
        <f t="shared" ca="1" si="38"/>
        <v>0</v>
      </c>
      <c r="N145" s="120">
        <f t="shared" ca="1" si="39"/>
        <v>0</v>
      </c>
      <c r="O145" s="120">
        <f t="shared" ca="1" si="40"/>
        <v>0</v>
      </c>
      <c r="P145" s="177">
        <f t="shared" ca="1" si="41"/>
        <v>0</v>
      </c>
      <c r="Q145" s="177">
        <f ca="1">IF(LEN(B145)&gt;0,'1-6'!Q145-'1-6'!P145,"")</f>
        <v>0</v>
      </c>
      <c r="R145" s="178"/>
      <c r="AA145" s="163">
        <f>ROW()</f>
        <v>145</v>
      </c>
      <c r="AB145" s="201" t="e">
        <f t="shared" ca="1" si="27"/>
        <v>#N/A</v>
      </c>
      <c r="AC145" s="201" t="e">
        <f t="shared" ca="1" si="28"/>
        <v>#N/A</v>
      </c>
      <c r="AD145" s="202" t="e">
        <f t="shared" ca="1" si="42"/>
        <v>#N/A</v>
      </c>
      <c r="AE145" s="201" t="e">
        <f t="shared" ca="1" si="43"/>
        <v>#N/A</v>
      </c>
      <c r="AF145" s="202" t="e">
        <f t="shared" ca="1" si="44"/>
        <v>#N/A</v>
      </c>
      <c r="AG145" s="201" t="e">
        <f t="shared" ca="1" si="44"/>
        <v>#N/A</v>
      </c>
      <c r="AH145" s="201" t="e">
        <f t="shared" ca="1" si="45"/>
        <v>#N/A</v>
      </c>
      <c r="AI145" s="203" t="e">
        <f t="shared" ca="1" si="46"/>
        <v>#N/A</v>
      </c>
      <c r="AJ145" s="201" t="e">
        <f t="shared" ca="1" si="34"/>
        <v>#N/A</v>
      </c>
      <c r="AK145" s="201" t="e">
        <f t="shared" ca="1" si="35"/>
        <v>#N/A</v>
      </c>
    </row>
    <row r="146" spans="1:37" ht="27" customHeight="1" x14ac:dyDescent="0.25">
      <c r="A146" s="51">
        <f>'OSNOVNA PLAČA'!A140</f>
        <v>131</v>
      </c>
      <c r="B146" s="159" t="str">
        <f t="shared" ca="1" si="20"/>
        <v>A131</v>
      </c>
      <c r="C146" s="52">
        <f ca="1">IF(LEN(B146)&gt;0,'OSNOVNA PLAČA'!C140,"")</f>
        <v>0</v>
      </c>
      <c r="D146" s="54">
        <f ca="1">IF(LEN(B146)&gt;0,'OSNOVNA PLAČA'!D140,"")</f>
        <v>0</v>
      </c>
      <c r="E146" s="175">
        <f ca="1">IF(LEN(B146)&gt;0,SUM('OBRAČUNANA OSNOVNA PLAČA'!K140:P140),"")</f>
        <v>0</v>
      </c>
      <c r="F146" s="55"/>
      <c r="G146" s="55"/>
      <c r="H146" s="55"/>
      <c r="I146" s="55"/>
      <c r="J146" s="55"/>
      <c r="K146" s="176">
        <f t="shared" si="36"/>
        <v>0</v>
      </c>
      <c r="L146" s="120">
        <f t="shared" ca="1" si="37"/>
        <v>0</v>
      </c>
      <c r="M146" s="120">
        <f t="shared" ca="1" si="38"/>
        <v>0</v>
      </c>
      <c r="N146" s="120">
        <f t="shared" ca="1" si="39"/>
        <v>0</v>
      </c>
      <c r="O146" s="120">
        <f t="shared" ca="1" si="40"/>
        <v>0</v>
      </c>
      <c r="P146" s="177">
        <f t="shared" ca="1" si="41"/>
        <v>0</v>
      </c>
      <c r="Q146" s="177">
        <f ca="1">IF(LEN(B146)&gt;0,'1-6'!Q146-'1-6'!P146,"")</f>
        <v>0</v>
      </c>
      <c r="R146" s="178"/>
      <c r="AA146" s="163">
        <f>ROW()</f>
        <v>146</v>
      </c>
      <c r="AB146" s="201" t="e">
        <f t="shared" ca="1" si="27"/>
        <v>#N/A</v>
      </c>
      <c r="AC146" s="201" t="e">
        <f t="shared" ca="1" si="28"/>
        <v>#N/A</v>
      </c>
      <c r="AD146" s="202" t="e">
        <f t="shared" ca="1" si="42"/>
        <v>#N/A</v>
      </c>
      <c r="AE146" s="201" t="e">
        <f t="shared" ca="1" si="43"/>
        <v>#N/A</v>
      </c>
      <c r="AF146" s="202" t="e">
        <f t="shared" ca="1" si="44"/>
        <v>#N/A</v>
      </c>
      <c r="AG146" s="201" t="e">
        <f t="shared" ca="1" si="44"/>
        <v>#N/A</v>
      </c>
      <c r="AH146" s="201" t="e">
        <f t="shared" ca="1" si="45"/>
        <v>#N/A</v>
      </c>
      <c r="AI146" s="203" t="e">
        <f t="shared" ca="1" si="46"/>
        <v>#N/A</v>
      </c>
      <c r="AJ146" s="201" t="e">
        <f t="shared" ca="1" si="34"/>
        <v>#N/A</v>
      </c>
      <c r="AK146" s="201" t="e">
        <f t="shared" ca="1" si="35"/>
        <v>#N/A</v>
      </c>
    </row>
    <row r="147" spans="1:37" ht="27" customHeight="1" x14ac:dyDescent="0.25">
      <c r="A147" s="51">
        <f>'OSNOVNA PLAČA'!A141</f>
        <v>132</v>
      </c>
      <c r="B147" s="159" t="str">
        <f t="shared" ca="1" si="20"/>
        <v>A132</v>
      </c>
      <c r="C147" s="52">
        <f ca="1">IF(LEN(B147)&gt;0,'OSNOVNA PLAČA'!C141,"")</f>
        <v>0</v>
      </c>
      <c r="D147" s="54">
        <f ca="1">IF(LEN(B147)&gt;0,'OSNOVNA PLAČA'!D141,"")</f>
        <v>0</v>
      </c>
      <c r="E147" s="175">
        <f ca="1">IF(LEN(B147)&gt;0,SUM('OBRAČUNANA OSNOVNA PLAČA'!K141:P141),"")</f>
        <v>0</v>
      </c>
      <c r="F147" s="55"/>
      <c r="G147" s="55"/>
      <c r="H147" s="55"/>
      <c r="I147" s="55"/>
      <c r="J147" s="55"/>
      <c r="K147" s="176">
        <f t="shared" si="36"/>
        <v>0</v>
      </c>
      <c r="L147" s="120">
        <f t="shared" ca="1" si="37"/>
        <v>0</v>
      </c>
      <c r="M147" s="120">
        <f t="shared" ca="1" si="38"/>
        <v>0</v>
      </c>
      <c r="N147" s="120">
        <f t="shared" ca="1" si="39"/>
        <v>0</v>
      </c>
      <c r="O147" s="120">
        <f t="shared" ca="1" si="40"/>
        <v>0</v>
      </c>
      <c r="P147" s="177">
        <f t="shared" ca="1" si="41"/>
        <v>0</v>
      </c>
      <c r="Q147" s="177">
        <f ca="1">IF(LEN(B147)&gt;0,'1-6'!Q147-'1-6'!P147,"")</f>
        <v>0</v>
      </c>
      <c r="R147" s="178"/>
      <c r="AA147" s="163">
        <f>ROW()</f>
        <v>147</v>
      </c>
      <c r="AB147" s="201" t="e">
        <f t="shared" ca="1" si="27"/>
        <v>#N/A</v>
      </c>
      <c r="AC147" s="201" t="e">
        <f t="shared" ca="1" si="28"/>
        <v>#N/A</v>
      </c>
      <c r="AD147" s="202" t="e">
        <f t="shared" ca="1" si="42"/>
        <v>#N/A</v>
      </c>
      <c r="AE147" s="201" t="e">
        <f t="shared" ca="1" si="43"/>
        <v>#N/A</v>
      </c>
      <c r="AF147" s="202" t="e">
        <f t="shared" ca="1" si="44"/>
        <v>#N/A</v>
      </c>
      <c r="AG147" s="201" t="e">
        <f t="shared" ca="1" si="44"/>
        <v>#N/A</v>
      </c>
      <c r="AH147" s="201" t="e">
        <f t="shared" ca="1" si="45"/>
        <v>#N/A</v>
      </c>
      <c r="AI147" s="203" t="e">
        <f t="shared" ca="1" si="46"/>
        <v>#N/A</v>
      </c>
      <c r="AJ147" s="201" t="e">
        <f t="shared" ca="1" si="34"/>
        <v>#N/A</v>
      </c>
      <c r="AK147" s="201" t="e">
        <f t="shared" ca="1" si="35"/>
        <v>#N/A</v>
      </c>
    </row>
    <row r="148" spans="1:37" ht="27" customHeight="1" x14ac:dyDescent="0.25">
      <c r="A148" s="51">
        <f>'OSNOVNA PLAČA'!A142</f>
        <v>133</v>
      </c>
      <c r="B148" s="159" t="str">
        <f t="shared" ca="1" si="20"/>
        <v>A133</v>
      </c>
      <c r="C148" s="52">
        <f ca="1">IF(LEN(B148)&gt;0,'OSNOVNA PLAČA'!C142,"")</f>
        <v>0</v>
      </c>
      <c r="D148" s="54">
        <f ca="1">IF(LEN(B148)&gt;0,'OSNOVNA PLAČA'!D142,"")</f>
        <v>0</v>
      </c>
      <c r="E148" s="175">
        <f ca="1">IF(LEN(B148)&gt;0,SUM('OBRAČUNANA OSNOVNA PLAČA'!K142:P142),"")</f>
        <v>0</v>
      </c>
      <c r="F148" s="55"/>
      <c r="G148" s="55"/>
      <c r="H148" s="55"/>
      <c r="I148" s="55"/>
      <c r="J148" s="55"/>
      <c r="K148" s="176">
        <f t="shared" si="36"/>
        <v>0</v>
      </c>
      <c r="L148" s="120">
        <f t="shared" ca="1" si="37"/>
        <v>0</v>
      </c>
      <c r="M148" s="120">
        <f t="shared" ca="1" si="38"/>
        <v>0</v>
      </c>
      <c r="N148" s="120">
        <f t="shared" ca="1" si="39"/>
        <v>0</v>
      </c>
      <c r="O148" s="120">
        <f t="shared" ca="1" si="40"/>
        <v>0</v>
      </c>
      <c r="P148" s="177">
        <f t="shared" ca="1" si="41"/>
        <v>0</v>
      </c>
      <c r="Q148" s="177">
        <f ca="1">IF(LEN(B148)&gt;0,'1-6'!Q148-'1-6'!P148,"")</f>
        <v>0</v>
      </c>
      <c r="R148" s="178"/>
      <c r="AA148" s="163">
        <f>ROW()</f>
        <v>148</v>
      </c>
      <c r="AB148" s="201" t="e">
        <f t="shared" ca="1" si="27"/>
        <v>#N/A</v>
      </c>
      <c r="AC148" s="201" t="e">
        <f t="shared" ca="1" si="28"/>
        <v>#N/A</v>
      </c>
      <c r="AD148" s="202" t="e">
        <f t="shared" ca="1" si="42"/>
        <v>#N/A</v>
      </c>
      <c r="AE148" s="201" t="e">
        <f t="shared" ca="1" si="43"/>
        <v>#N/A</v>
      </c>
      <c r="AF148" s="202" t="e">
        <f t="shared" ca="1" si="44"/>
        <v>#N/A</v>
      </c>
      <c r="AG148" s="201" t="e">
        <f t="shared" ca="1" si="44"/>
        <v>#N/A</v>
      </c>
      <c r="AH148" s="201" t="e">
        <f t="shared" ca="1" si="45"/>
        <v>#N/A</v>
      </c>
      <c r="AI148" s="203" t="e">
        <f t="shared" ca="1" si="46"/>
        <v>#N/A</v>
      </c>
      <c r="AJ148" s="201" t="e">
        <f t="shared" ca="1" si="34"/>
        <v>#N/A</v>
      </c>
      <c r="AK148" s="201" t="e">
        <f t="shared" ca="1" si="35"/>
        <v>#N/A</v>
      </c>
    </row>
    <row r="149" spans="1:37" ht="27" customHeight="1" x14ac:dyDescent="0.25">
      <c r="A149" s="51">
        <f>'OSNOVNA PLAČA'!A143</f>
        <v>134</v>
      </c>
      <c r="B149" s="159" t="str">
        <f t="shared" ca="1" si="20"/>
        <v>A134</v>
      </c>
      <c r="C149" s="52">
        <f ca="1">IF(LEN(B149)&gt;0,'OSNOVNA PLAČA'!C143,"")</f>
        <v>0</v>
      </c>
      <c r="D149" s="54">
        <f ca="1">IF(LEN(B149)&gt;0,'OSNOVNA PLAČA'!D143,"")</f>
        <v>0</v>
      </c>
      <c r="E149" s="175">
        <f ca="1">IF(LEN(B149)&gt;0,SUM('OBRAČUNANA OSNOVNA PLAČA'!K143:P143),"")</f>
        <v>0</v>
      </c>
      <c r="F149" s="55"/>
      <c r="G149" s="55"/>
      <c r="H149" s="55"/>
      <c r="I149" s="55"/>
      <c r="J149" s="55"/>
      <c r="K149" s="176">
        <f t="shared" si="36"/>
        <v>0</v>
      </c>
      <c r="L149" s="120">
        <f t="shared" ca="1" si="37"/>
        <v>0</v>
      </c>
      <c r="M149" s="120">
        <f t="shared" ca="1" si="38"/>
        <v>0</v>
      </c>
      <c r="N149" s="120">
        <f t="shared" ca="1" si="39"/>
        <v>0</v>
      </c>
      <c r="O149" s="120">
        <f t="shared" ca="1" si="40"/>
        <v>0</v>
      </c>
      <c r="P149" s="177">
        <f t="shared" ca="1" si="41"/>
        <v>0</v>
      </c>
      <c r="Q149" s="177">
        <f ca="1">IF(LEN(B149)&gt;0,'1-6'!Q149-'1-6'!P149,"")</f>
        <v>0</v>
      </c>
      <c r="R149" s="178"/>
      <c r="AA149" s="163">
        <f>ROW()</f>
        <v>149</v>
      </c>
      <c r="AB149" s="201" t="e">
        <f t="shared" ca="1" si="27"/>
        <v>#N/A</v>
      </c>
      <c r="AC149" s="201" t="e">
        <f t="shared" ca="1" si="28"/>
        <v>#N/A</v>
      </c>
      <c r="AD149" s="202" t="e">
        <f t="shared" ca="1" si="42"/>
        <v>#N/A</v>
      </c>
      <c r="AE149" s="201" t="e">
        <f t="shared" ca="1" si="43"/>
        <v>#N/A</v>
      </c>
      <c r="AF149" s="202" t="e">
        <f t="shared" ca="1" si="44"/>
        <v>#N/A</v>
      </c>
      <c r="AG149" s="201" t="e">
        <f t="shared" ca="1" si="44"/>
        <v>#N/A</v>
      </c>
      <c r="AH149" s="201" t="e">
        <f t="shared" ca="1" si="45"/>
        <v>#N/A</v>
      </c>
      <c r="AI149" s="203" t="e">
        <f t="shared" ca="1" si="46"/>
        <v>#N/A</v>
      </c>
      <c r="AJ149" s="201" t="e">
        <f t="shared" ca="1" si="34"/>
        <v>#N/A</v>
      </c>
      <c r="AK149" s="201" t="e">
        <f t="shared" ca="1" si="35"/>
        <v>#N/A</v>
      </c>
    </row>
    <row r="150" spans="1:37" ht="27" customHeight="1" x14ac:dyDescent="0.25">
      <c r="A150" s="51">
        <f>'OSNOVNA PLAČA'!A144</f>
        <v>135</v>
      </c>
      <c r="B150" s="159" t="str">
        <f t="shared" ca="1" si="20"/>
        <v>A135</v>
      </c>
      <c r="C150" s="52">
        <f ca="1">IF(LEN(B150)&gt;0,'OSNOVNA PLAČA'!C144,"")</f>
        <v>0</v>
      </c>
      <c r="D150" s="54">
        <f ca="1">IF(LEN(B150)&gt;0,'OSNOVNA PLAČA'!D144,"")</f>
        <v>0</v>
      </c>
      <c r="E150" s="175">
        <f ca="1">IF(LEN(B150)&gt;0,SUM('OBRAČUNANA OSNOVNA PLAČA'!K144:P144),"")</f>
        <v>0</v>
      </c>
      <c r="F150" s="55"/>
      <c r="G150" s="55"/>
      <c r="H150" s="55"/>
      <c r="I150" s="55"/>
      <c r="J150" s="55"/>
      <c r="K150" s="176">
        <f t="shared" si="36"/>
        <v>0</v>
      </c>
      <c r="L150" s="120">
        <f t="shared" ca="1" si="37"/>
        <v>0</v>
      </c>
      <c r="M150" s="120">
        <f t="shared" ca="1" si="38"/>
        <v>0</v>
      </c>
      <c r="N150" s="120">
        <f t="shared" ca="1" si="39"/>
        <v>0</v>
      </c>
      <c r="O150" s="120">
        <f t="shared" ca="1" si="40"/>
        <v>0</v>
      </c>
      <c r="P150" s="177">
        <f t="shared" ca="1" si="41"/>
        <v>0</v>
      </c>
      <c r="Q150" s="177">
        <f ca="1">IF(LEN(B150)&gt;0,'1-6'!Q150-'1-6'!P150,"")</f>
        <v>0</v>
      </c>
      <c r="R150" s="178"/>
      <c r="AA150" s="163">
        <f>ROW()</f>
        <v>150</v>
      </c>
      <c r="AB150" s="201" t="e">
        <f t="shared" ca="1" si="27"/>
        <v>#N/A</v>
      </c>
      <c r="AC150" s="201" t="e">
        <f t="shared" ca="1" si="28"/>
        <v>#N/A</v>
      </c>
      <c r="AD150" s="202" t="e">
        <f t="shared" ca="1" si="42"/>
        <v>#N/A</v>
      </c>
      <c r="AE150" s="201" t="e">
        <f t="shared" ca="1" si="43"/>
        <v>#N/A</v>
      </c>
      <c r="AF150" s="202" t="e">
        <f t="shared" ca="1" si="44"/>
        <v>#N/A</v>
      </c>
      <c r="AG150" s="201" t="e">
        <f t="shared" ca="1" si="44"/>
        <v>#N/A</v>
      </c>
      <c r="AH150" s="201" t="e">
        <f t="shared" ca="1" si="45"/>
        <v>#N/A</v>
      </c>
      <c r="AI150" s="203" t="e">
        <f t="shared" ca="1" si="46"/>
        <v>#N/A</v>
      </c>
      <c r="AJ150" s="201" t="e">
        <f t="shared" ca="1" si="34"/>
        <v>#N/A</v>
      </c>
      <c r="AK150" s="201" t="e">
        <f t="shared" ca="1" si="35"/>
        <v>#N/A</v>
      </c>
    </row>
    <row r="151" spans="1:37" ht="27" customHeight="1" x14ac:dyDescent="0.25">
      <c r="A151" s="51">
        <f>'OSNOVNA PLAČA'!A145</f>
        <v>136</v>
      </c>
      <c r="B151" s="159" t="str">
        <f t="shared" ca="1" si="20"/>
        <v>A136</v>
      </c>
      <c r="C151" s="52">
        <f ca="1">IF(LEN(B151)&gt;0,'OSNOVNA PLAČA'!C145,"")</f>
        <v>0</v>
      </c>
      <c r="D151" s="54">
        <f ca="1">IF(LEN(B151)&gt;0,'OSNOVNA PLAČA'!D145,"")</f>
        <v>0</v>
      </c>
      <c r="E151" s="175">
        <f ca="1">IF(LEN(B151)&gt;0,SUM('OBRAČUNANA OSNOVNA PLAČA'!K145:P145),"")</f>
        <v>0</v>
      </c>
      <c r="F151" s="55"/>
      <c r="G151" s="55"/>
      <c r="H151" s="55"/>
      <c r="I151" s="55"/>
      <c r="J151" s="55"/>
      <c r="K151" s="176">
        <f t="shared" si="36"/>
        <v>0</v>
      </c>
      <c r="L151" s="120">
        <f t="shared" ca="1" si="37"/>
        <v>0</v>
      </c>
      <c r="M151" s="120">
        <f t="shared" ca="1" si="38"/>
        <v>0</v>
      </c>
      <c r="N151" s="120">
        <f t="shared" ca="1" si="39"/>
        <v>0</v>
      </c>
      <c r="O151" s="120">
        <f t="shared" ca="1" si="40"/>
        <v>0</v>
      </c>
      <c r="P151" s="177">
        <f t="shared" ca="1" si="41"/>
        <v>0</v>
      </c>
      <c r="Q151" s="177">
        <f ca="1">IF(LEN(B151)&gt;0,'1-6'!Q151-'1-6'!P151,"")</f>
        <v>0</v>
      </c>
      <c r="R151" s="178"/>
      <c r="AA151" s="163">
        <f>ROW()</f>
        <v>151</v>
      </c>
      <c r="AB151" s="201" t="e">
        <f t="shared" ca="1" si="27"/>
        <v>#N/A</v>
      </c>
      <c r="AC151" s="201" t="e">
        <f t="shared" ca="1" si="28"/>
        <v>#N/A</v>
      </c>
      <c r="AD151" s="202" t="e">
        <f t="shared" ca="1" si="42"/>
        <v>#N/A</v>
      </c>
      <c r="AE151" s="201" t="e">
        <f t="shared" ca="1" si="43"/>
        <v>#N/A</v>
      </c>
      <c r="AF151" s="202" t="e">
        <f t="shared" ca="1" si="44"/>
        <v>#N/A</v>
      </c>
      <c r="AG151" s="201" t="e">
        <f t="shared" ca="1" si="44"/>
        <v>#N/A</v>
      </c>
      <c r="AH151" s="201" t="e">
        <f t="shared" ca="1" si="45"/>
        <v>#N/A</v>
      </c>
      <c r="AI151" s="203" t="e">
        <f t="shared" ca="1" si="46"/>
        <v>#N/A</v>
      </c>
      <c r="AJ151" s="201" t="e">
        <f t="shared" ca="1" si="34"/>
        <v>#N/A</v>
      </c>
      <c r="AK151" s="201" t="e">
        <f t="shared" ca="1" si="35"/>
        <v>#N/A</v>
      </c>
    </row>
    <row r="152" spans="1:37" ht="27" customHeight="1" x14ac:dyDescent="0.25">
      <c r="A152" s="51">
        <f>'OSNOVNA PLAČA'!A146</f>
        <v>137</v>
      </c>
      <c r="B152" s="159" t="str">
        <f t="shared" ca="1" si="20"/>
        <v>A137</v>
      </c>
      <c r="C152" s="52">
        <f ca="1">IF(LEN(B152)&gt;0,'OSNOVNA PLAČA'!C146,"")</f>
        <v>0</v>
      </c>
      <c r="D152" s="54">
        <f ca="1">IF(LEN(B152)&gt;0,'OSNOVNA PLAČA'!D146,"")</f>
        <v>0</v>
      </c>
      <c r="E152" s="175">
        <f ca="1">IF(LEN(B152)&gt;0,SUM('OBRAČUNANA OSNOVNA PLAČA'!K146:P146),"")</f>
        <v>0</v>
      </c>
      <c r="F152" s="55"/>
      <c r="G152" s="55"/>
      <c r="H152" s="55"/>
      <c r="I152" s="55"/>
      <c r="J152" s="55"/>
      <c r="K152" s="176">
        <f t="shared" si="36"/>
        <v>0</v>
      </c>
      <c r="L152" s="120">
        <f t="shared" ca="1" si="37"/>
        <v>0</v>
      </c>
      <c r="M152" s="120">
        <f t="shared" ca="1" si="38"/>
        <v>0</v>
      </c>
      <c r="N152" s="120">
        <f t="shared" ca="1" si="39"/>
        <v>0</v>
      </c>
      <c r="O152" s="120">
        <f t="shared" ca="1" si="40"/>
        <v>0</v>
      </c>
      <c r="P152" s="177">
        <f t="shared" ca="1" si="41"/>
        <v>0</v>
      </c>
      <c r="Q152" s="177">
        <f ca="1">IF(LEN(B152)&gt;0,'1-6'!Q152-'1-6'!P152,"")</f>
        <v>0</v>
      </c>
      <c r="R152" s="178"/>
      <c r="AA152" s="163">
        <f>ROW()</f>
        <v>152</v>
      </c>
      <c r="AB152" s="201" t="e">
        <f t="shared" ca="1" si="27"/>
        <v>#N/A</v>
      </c>
      <c r="AC152" s="201" t="e">
        <f t="shared" ca="1" si="28"/>
        <v>#N/A</v>
      </c>
      <c r="AD152" s="202" t="e">
        <f t="shared" ca="1" si="42"/>
        <v>#N/A</v>
      </c>
      <c r="AE152" s="201" t="e">
        <f t="shared" ca="1" si="43"/>
        <v>#N/A</v>
      </c>
      <c r="AF152" s="202" t="e">
        <f t="shared" ca="1" si="44"/>
        <v>#N/A</v>
      </c>
      <c r="AG152" s="201" t="e">
        <f t="shared" ca="1" si="44"/>
        <v>#N/A</v>
      </c>
      <c r="AH152" s="201" t="e">
        <f t="shared" ca="1" si="45"/>
        <v>#N/A</v>
      </c>
      <c r="AI152" s="203" t="e">
        <f t="shared" ca="1" si="46"/>
        <v>#N/A</v>
      </c>
      <c r="AJ152" s="201" t="e">
        <f t="shared" ca="1" si="34"/>
        <v>#N/A</v>
      </c>
      <c r="AK152" s="201" t="e">
        <f t="shared" ca="1" si="35"/>
        <v>#N/A</v>
      </c>
    </row>
    <row r="153" spans="1:37" ht="27" customHeight="1" x14ac:dyDescent="0.25">
      <c r="A153" s="51">
        <f>'OSNOVNA PLAČA'!A147</f>
        <v>138</v>
      </c>
      <c r="B153" s="159" t="str">
        <f t="shared" ca="1" si="20"/>
        <v>A138</v>
      </c>
      <c r="C153" s="52">
        <f ca="1">IF(LEN(B153)&gt;0,'OSNOVNA PLAČA'!C147,"")</f>
        <v>0</v>
      </c>
      <c r="D153" s="54">
        <f ca="1">IF(LEN(B153)&gt;0,'OSNOVNA PLAČA'!D147,"")</f>
        <v>0</v>
      </c>
      <c r="E153" s="175">
        <f ca="1">IF(LEN(B153)&gt;0,SUM('OBRAČUNANA OSNOVNA PLAČA'!K147:P147),"")</f>
        <v>0</v>
      </c>
      <c r="F153" s="55"/>
      <c r="G153" s="55"/>
      <c r="H153" s="55"/>
      <c r="I153" s="55"/>
      <c r="J153" s="55"/>
      <c r="K153" s="176">
        <f t="shared" si="36"/>
        <v>0</v>
      </c>
      <c r="L153" s="120">
        <f t="shared" ca="1" si="37"/>
        <v>0</v>
      </c>
      <c r="M153" s="120">
        <f t="shared" ca="1" si="38"/>
        <v>0</v>
      </c>
      <c r="N153" s="120">
        <f t="shared" ca="1" si="39"/>
        <v>0</v>
      </c>
      <c r="O153" s="120">
        <f t="shared" ca="1" si="40"/>
        <v>0</v>
      </c>
      <c r="P153" s="177">
        <f t="shared" ca="1" si="41"/>
        <v>0</v>
      </c>
      <c r="Q153" s="177">
        <f ca="1">IF(LEN(B153)&gt;0,'1-6'!Q153-'1-6'!P153,"")</f>
        <v>0</v>
      </c>
      <c r="R153" s="178"/>
      <c r="AA153" s="163">
        <f>ROW()</f>
        <v>153</v>
      </c>
      <c r="AB153" s="201" t="e">
        <f t="shared" ca="1" si="27"/>
        <v>#N/A</v>
      </c>
      <c r="AC153" s="201" t="e">
        <f t="shared" ca="1" si="28"/>
        <v>#N/A</v>
      </c>
      <c r="AD153" s="202" t="e">
        <f t="shared" ca="1" si="42"/>
        <v>#N/A</v>
      </c>
      <c r="AE153" s="201" t="e">
        <f t="shared" ca="1" si="43"/>
        <v>#N/A</v>
      </c>
      <c r="AF153" s="202" t="e">
        <f t="shared" ca="1" si="44"/>
        <v>#N/A</v>
      </c>
      <c r="AG153" s="201" t="e">
        <f t="shared" ca="1" si="44"/>
        <v>#N/A</v>
      </c>
      <c r="AH153" s="201" t="e">
        <f t="shared" ca="1" si="45"/>
        <v>#N/A</v>
      </c>
      <c r="AI153" s="203" t="e">
        <f t="shared" ca="1" si="46"/>
        <v>#N/A</v>
      </c>
      <c r="AJ153" s="201" t="e">
        <f t="shared" ca="1" si="34"/>
        <v>#N/A</v>
      </c>
      <c r="AK153" s="201" t="e">
        <f t="shared" ca="1" si="35"/>
        <v>#N/A</v>
      </c>
    </row>
    <row r="154" spans="1:37" ht="27" customHeight="1" x14ac:dyDescent="0.25">
      <c r="A154" s="51">
        <f>'OSNOVNA PLAČA'!A148</f>
        <v>139</v>
      </c>
      <c r="B154" s="159" t="str">
        <f t="shared" ca="1" si="20"/>
        <v>A139</v>
      </c>
      <c r="C154" s="52">
        <f ca="1">IF(LEN(B154)&gt;0,'OSNOVNA PLAČA'!C148,"")</f>
        <v>0</v>
      </c>
      <c r="D154" s="54">
        <f ca="1">IF(LEN(B154)&gt;0,'OSNOVNA PLAČA'!D148,"")</f>
        <v>0</v>
      </c>
      <c r="E154" s="175">
        <f ca="1">IF(LEN(B154)&gt;0,SUM('OBRAČUNANA OSNOVNA PLAČA'!K148:P148),"")</f>
        <v>0</v>
      </c>
      <c r="F154" s="55"/>
      <c r="G154" s="55"/>
      <c r="H154" s="55"/>
      <c r="I154" s="55"/>
      <c r="J154" s="55"/>
      <c r="K154" s="176">
        <f t="shared" si="36"/>
        <v>0</v>
      </c>
      <c r="L154" s="120">
        <f t="shared" ca="1" si="37"/>
        <v>0</v>
      </c>
      <c r="M154" s="120">
        <f t="shared" ca="1" si="38"/>
        <v>0</v>
      </c>
      <c r="N154" s="120">
        <f t="shared" ca="1" si="39"/>
        <v>0</v>
      </c>
      <c r="O154" s="120">
        <f t="shared" ca="1" si="40"/>
        <v>0</v>
      </c>
      <c r="P154" s="177">
        <f t="shared" ca="1" si="41"/>
        <v>0</v>
      </c>
      <c r="Q154" s="177">
        <f ca="1">IF(LEN(B154)&gt;0,'1-6'!Q154-'1-6'!P154,"")</f>
        <v>0</v>
      </c>
      <c r="R154" s="178"/>
      <c r="AA154" s="163">
        <f>ROW()</f>
        <v>154</v>
      </c>
      <c r="AB154" s="201" t="e">
        <f t="shared" ca="1" si="27"/>
        <v>#N/A</v>
      </c>
      <c r="AC154" s="201" t="e">
        <f t="shared" ca="1" si="28"/>
        <v>#N/A</v>
      </c>
      <c r="AD154" s="202" t="e">
        <f t="shared" ca="1" si="42"/>
        <v>#N/A</v>
      </c>
      <c r="AE154" s="201" t="e">
        <f t="shared" ca="1" si="43"/>
        <v>#N/A</v>
      </c>
      <c r="AF154" s="202" t="e">
        <f t="shared" ca="1" si="44"/>
        <v>#N/A</v>
      </c>
      <c r="AG154" s="201" t="e">
        <f t="shared" ca="1" si="44"/>
        <v>#N/A</v>
      </c>
      <c r="AH154" s="201" t="e">
        <f t="shared" ca="1" si="45"/>
        <v>#N/A</v>
      </c>
      <c r="AI154" s="203" t="e">
        <f t="shared" ca="1" si="46"/>
        <v>#N/A</v>
      </c>
      <c r="AJ154" s="201" t="e">
        <f t="shared" ca="1" si="34"/>
        <v>#N/A</v>
      </c>
      <c r="AK154" s="201" t="e">
        <f t="shared" ca="1" si="35"/>
        <v>#N/A</v>
      </c>
    </row>
    <row r="155" spans="1:37" ht="27" customHeight="1" x14ac:dyDescent="0.25">
      <c r="A155" s="51">
        <f>'OSNOVNA PLAČA'!A149</f>
        <v>140</v>
      </c>
      <c r="B155" s="159" t="str">
        <f t="shared" ca="1" si="20"/>
        <v>A140</v>
      </c>
      <c r="C155" s="52">
        <f ca="1">IF(LEN(B155)&gt;0,'OSNOVNA PLAČA'!C149,"")</f>
        <v>0</v>
      </c>
      <c r="D155" s="54">
        <f ca="1">IF(LEN(B155)&gt;0,'OSNOVNA PLAČA'!D149,"")</f>
        <v>0</v>
      </c>
      <c r="E155" s="175">
        <f ca="1">IF(LEN(B155)&gt;0,SUM('OBRAČUNANA OSNOVNA PLAČA'!K149:P149),"")</f>
        <v>0</v>
      </c>
      <c r="F155" s="55"/>
      <c r="G155" s="55"/>
      <c r="H155" s="55"/>
      <c r="I155" s="55"/>
      <c r="J155" s="55"/>
      <c r="K155" s="176">
        <f t="shared" si="36"/>
        <v>0</v>
      </c>
      <c r="L155" s="120">
        <f t="shared" ca="1" si="37"/>
        <v>0</v>
      </c>
      <c r="M155" s="120">
        <f t="shared" ca="1" si="38"/>
        <v>0</v>
      </c>
      <c r="N155" s="120">
        <f t="shared" ca="1" si="39"/>
        <v>0</v>
      </c>
      <c r="O155" s="120">
        <f t="shared" ca="1" si="40"/>
        <v>0</v>
      </c>
      <c r="P155" s="177">
        <f t="shared" ca="1" si="41"/>
        <v>0</v>
      </c>
      <c r="Q155" s="177">
        <f ca="1">IF(LEN(B155)&gt;0,'1-6'!Q155-'1-6'!P155,"")</f>
        <v>0</v>
      </c>
      <c r="R155" s="178"/>
      <c r="AA155" s="163">
        <f>ROW()</f>
        <v>155</v>
      </c>
      <c r="AB155" s="201" t="e">
        <f t="shared" ca="1" si="27"/>
        <v>#N/A</v>
      </c>
      <c r="AC155" s="201" t="e">
        <f t="shared" ca="1" si="28"/>
        <v>#N/A</v>
      </c>
      <c r="AD155" s="202" t="e">
        <f t="shared" ca="1" si="42"/>
        <v>#N/A</v>
      </c>
      <c r="AE155" s="201" t="e">
        <f t="shared" ca="1" si="43"/>
        <v>#N/A</v>
      </c>
      <c r="AF155" s="202" t="e">
        <f t="shared" ca="1" si="44"/>
        <v>#N/A</v>
      </c>
      <c r="AG155" s="201" t="e">
        <f t="shared" ca="1" si="44"/>
        <v>#N/A</v>
      </c>
      <c r="AH155" s="201" t="e">
        <f t="shared" ca="1" si="45"/>
        <v>#N/A</v>
      </c>
      <c r="AI155" s="203" t="e">
        <f t="shared" ca="1" si="46"/>
        <v>#N/A</v>
      </c>
      <c r="AJ155" s="201" t="e">
        <f t="shared" ca="1" si="34"/>
        <v>#N/A</v>
      </c>
      <c r="AK155" s="201" t="e">
        <f t="shared" ca="1" si="35"/>
        <v>#N/A</v>
      </c>
    </row>
    <row r="156" spans="1:37" ht="27" customHeight="1" x14ac:dyDescent="0.25">
      <c r="A156" s="51">
        <f>'OSNOVNA PLAČA'!A150</f>
        <v>141</v>
      </c>
      <c r="B156" s="159" t="str">
        <f t="shared" ca="1" si="20"/>
        <v>A141</v>
      </c>
      <c r="C156" s="52">
        <f ca="1">IF(LEN(B156)&gt;0,'OSNOVNA PLAČA'!C150,"")</f>
        <v>0</v>
      </c>
      <c r="D156" s="54">
        <f ca="1">IF(LEN(B156)&gt;0,'OSNOVNA PLAČA'!D150,"")</f>
        <v>0</v>
      </c>
      <c r="E156" s="175">
        <f ca="1">IF(LEN(B156)&gt;0,SUM('OBRAČUNANA OSNOVNA PLAČA'!K150:P150),"")</f>
        <v>0</v>
      </c>
      <c r="F156" s="55"/>
      <c r="G156" s="55"/>
      <c r="H156" s="55"/>
      <c r="I156" s="55"/>
      <c r="J156" s="55"/>
      <c r="K156" s="176">
        <f t="shared" si="36"/>
        <v>0</v>
      </c>
      <c r="L156" s="120">
        <f t="shared" ca="1" si="37"/>
        <v>0</v>
      </c>
      <c r="M156" s="120">
        <f t="shared" ca="1" si="38"/>
        <v>0</v>
      </c>
      <c r="N156" s="120">
        <f t="shared" ca="1" si="39"/>
        <v>0</v>
      </c>
      <c r="O156" s="120">
        <f t="shared" ca="1" si="40"/>
        <v>0</v>
      </c>
      <c r="P156" s="177">
        <f t="shared" ca="1" si="41"/>
        <v>0</v>
      </c>
      <c r="Q156" s="177">
        <f ca="1">IF(LEN(B156)&gt;0,'1-6'!Q156-'1-6'!P156,"")</f>
        <v>0</v>
      </c>
      <c r="R156" s="178"/>
      <c r="AA156" s="163">
        <f>ROW()</f>
        <v>156</v>
      </c>
      <c r="AB156" s="201" t="e">
        <f t="shared" ca="1" si="27"/>
        <v>#N/A</v>
      </c>
      <c r="AC156" s="201" t="e">
        <f t="shared" ca="1" si="28"/>
        <v>#N/A</v>
      </c>
      <c r="AD156" s="202" t="e">
        <f t="shared" ca="1" si="42"/>
        <v>#N/A</v>
      </c>
      <c r="AE156" s="201" t="e">
        <f t="shared" ca="1" si="43"/>
        <v>#N/A</v>
      </c>
      <c r="AF156" s="202" t="e">
        <f t="shared" ca="1" si="44"/>
        <v>#N/A</v>
      </c>
      <c r="AG156" s="201" t="e">
        <f t="shared" ca="1" si="44"/>
        <v>#N/A</v>
      </c>
      <c r="AH156" s="201" t="e">
        <f t="shared" ca="1" si="45"/>
        <v>#N/A</v>
      </c>
      <c r="AI156" s="203" t="e">
        <f t="shared" ca="1" si="46"/>
        <v>#N/A</v>
      </c>
      <c r="AJ156" s="201" t="e">
        <f t="shared" ca="1" si="34"/>
        <v>#N/A</v>
      </c>
      <c r="AK156" s="201" t="e">
        <f t="shared" ca="1" si="35"/>
        <v>#N/A</v>
      </c>
    </row>
    <row r="157" spans="1:37" ht="27" customHeight="1" x14ac:dyDescent="0.25">
      <c r="A157" s="51">
        <f>'OSNOVNA PLAČA'!A151</f>
        <v>142</v>
      </c>
      <c r="B157" s="159" t="str">
        <f t="shared" ca="1" si="20"/>
        <v>A142</v>
      </c>
      <c r="C157" s="52">
        <f ca="1">IF(LEN(B157)&gt;0,'OSNOVNA PLAČA'!C151,"")</f>
        <v>0</v>
      </c>
      <c r="D157" s="54">
        <f ca="1">IF(LEN(B157)&gt;0,'OSNOVNA PLAČA'!D151,"")</f>
        <v>0</v>
      </c>
      <c r="E157" s="175">
        <f ca="1">IF(LEN(B157)&gt;0,SUM('OBRAČUNANA OSNOVNA PLAČA'!K151:P151),"")</f>
        <v>0</v>
      </c>
      <c r="F157" s="55"/>
      <c r="G157" s="55"/>
      <c r="H157" s="55"/>
      <c r="I157" s="55"/>
      <c r="J157" s="55"/>
      <c r="K157" s="176">
        <f t="shared" si="36"/>
        <v>0</v>
      </c>
      <c r="L157" s="120">
        <f t="shared" ca="1" si="37"/>
        <v>0</v>
      </c>
      <c r="M157" s="120">
        <f t="shared" ca="1" si="38"/>
        <v>0</v>
      </c>
      <c r="N157" s="120">
        <f t="shared" ca="1" si="39"/>
        <v>0</v>
      </c>
      <c r="O157" s="120">
        <f t="shared" ca="1" si="40"/>
        <v>0</v>
      </c>
      <c r="P157" s="177">
        <f t="shared" ca="1" si="41"/>
        <v>0</v>
      </c>
      <c r="Q157" s="177">
        <f ca="1">IF(LEN(B157)&gt;0,'1-6'!Q157-'1-6'!P157,"")</f>
        <v>0</v>
      </c>
      <c r="R157" s="178"/>
      <c r="AA157" s="163">
        <f>ROW()</f>
        <v>157</v>
      </c>
      <c r="AB157" s="201" t="e">
        <f t="shared" ca="1" si="27"/>
        <v>#N/A</v>
      </c>
      <c r="AC157" s="201" t="e">
        <f t="shared" ca="1" si="28"/>
        <v>#N/A</v>
      </c>
      <c r="AD157" s="202" t="e">
        <f t="shared" ca="1" si="42"/>
        <v>#N/A</v>
      </c>
      <c r="AE157" s="201" t="e">
        <f t="shared" ca="1" si="43"/>
        <v>#N/A</v>
      </c>
      <c r="AF157" s="202" t="e">
        <f t="shared" ca="1" si="44"/>
        <v>#N/A</v>
      </c>
      <c r="AG157" s="201" t="e">
        <f t="shared" ca="1" si="44"/>
        <v>#N/A</v>
      </c>
      <c r="AH157" s="201" t="e">
        <f t="shared" ca="1" si="45"/>
        <v>#N/A</v>
      </c>
      <c r="AI157" s="203" t="e">
        <f t="shared" ca="1" si="46"/>
        <v>#N/A</v>
      </c>
      <c r="AJ157" s="201" t="e">
        <f t="shared" ca="1" si="34"/>
        <v>#N/A</v>
      </c>
      <c r="AK157" s="201" t="e">
        <f t="shared" ca="1" si="35"/>
        <v>#N/A</v>
      </c>
    </row>
    <row r="158" spans="1:37" ht="27" customHeight="1" x14ac:dyDescent="0.25">
      <c r="A158" s="51">
        <f>'OSNOVNA PLAČA'!A152</f>
        <v>143</v>
      </c>
      <c r="B158" s="159" t="str">
        <f t="shared" ca="1" si="20"/>
        <v>A143</v>
      </c>
      <c r="C158" s="52">
        <f ca="1">IF(LEN(B158)&gt;0,'OSNOVNA PLAČA'!C152,"")</f>
        <v>0</v>
      </c>
      <c r="D158" s="54">
        <f ca="1">IF(LEN(B158)&gt;0,'OSNOVNA PLAČA'!D152,"")</f>
        <v>0</v>
      </c>
      <c r="E158" s="175">
        <f ca="1">IF(LEN(B158)&gt;0,SUM('OBRAČUNANA OSNOVNA PLAČA'!K152:P152),"")</f>
        <v>0</v>
      </c>
      <c r="F158" s="55"/>
      <c r="G158" s="55"/>
      <c r="H158" s="55"/>
      <c r="I158" s="55"/>
      <c r="J158" s="55"/>
      <c r="K158" s="176">
        <f t="shared" si="36"/>
        <v>0</v>
      </c>
      <c r="L158" s="120">
        <f t="shared" ca="1" si="37"/>
        <v>0</v>
      </c>
      <c r="M158" s="120">
        <f t="shared" ca="1" si="38"/>
        <v>0</v>
      </c>
      <c r="N158" s="120">
        <f t="shared" ca="1" si="39"/>
        <v>0</v>
      </c>
      <c r="O158" s="120">
        <f t="shared" ca="1" si="40"/>
        <v>0</v>
      </c>
      <c r="P158" s="177">
        <f t="shared" ca="1" si="41"/>
        <v>0</v>
      </c>
      <c r="Q158" s="177">
        <f ca="1">IF(LEN(B158)&gt;0,'1-6'!Q158-'1-6'!P158,"")</f>
        <v>0</v>
      </c>
      <c r="R158" s="178"/>
      <c r="AA158" s="163">
        <f>ROW()</f>
        <v>158</v>
      </c>
      <c r="AB158" s="201" t="e">
        <f t="shared" ca="1" si="27"/>
        <v>#N/A</v>
      </c>
      <c r="AC158" s="201" t="e">
        <f t="shared" ca="1" si="28"/>
        <v>#N/A</v>
      </c>
      <c r="AD158" s="202" t="e">
        <f t="shared" ca="1" si="42"/>
        <v>#N/A</v>
      </c>
      <c r="AE158" s="201" t="e">
        <f t="shared" ca="1" si="43"/>
        <v>#N/A</v>
      </c>
      <c r="AF158" s="202" t="e">
        <f t="shared" ca="1" si="44"/>
        <v>#N/A</v>
      </c>
      <c r="AG158" s="201" t="e">
        <f t="shared" ca="1" si="44"/>
        <v>#N/A</v>
      </c>
      <c r="AH158" s="201" t="e">
        <f t="shared" ca="1" si="45"/>
        <v>#N/A</v>
      </c>
      <c r="AI158" s="203" t="e">
        <f t="shared" ca="1" si="46"/>
        <v>#N/A</v>
      </c>
      <c r="AJ158" s="201" t="e">
        <f t="shared" ca="1" si="34"/>
        <v>#N/A</v>
      </c>
      <c r="AK158" s="201" t="e">
        <f t="shared" ca="1" si="35"/>
        <v>#N/A</v>
      </c>
    </row>
    <row r="159" spans="1:37" ht="27" customHeight="1" x14ac:dyDescent="0.25">
      <c r="A159" s="51">
        <f>'OSNOVNA PLAČA'!A153</f>
        <v>144</v>
      </c>
      <c r="B159" s="159" t="str">
        <f t="shared" ca="1" si="20"/>
        <v>A144</v>
      </c>
      <c r="C159" s="52">
        <f ca="1">IF(LEN(B159)&gt;0,'OSNOVNA PLAČA'!C153,"")</f>
        <v>0</v>
      </c>
      <c r="D159" s="54">
        <f ca="1">IF(LEN(B159)&gt;0,'OSNOVNA PLAČA'!D153,"")</f>
        <v>0</v>
      </c>
      <c r="E159" s="175">
        <f ca="1">IF(LEN(B159)&gt;0,SUM('OBRAČUNANA OSNOVNA PLAČA'!K153:P153),"")</f>
        <v>0</v>
      </c>
      <c r="F159" s="55"/>
      <c r="G159" s="55"/>
      <c r="H159" s="55"/>
      <c r="I159" s="55"/>
      <c r="J159" s="55"/>
      <c r="K159" s="176">
        <f t="shared" si="36"/>
        <v>0</v>
      </c>
      <c r="L159" s="120">
        <f t="shared" ca="1" si="37"/>
        <v>0</v>
      </c>
      <c r="M159" s="120">
        <f t="shared" ca="1" si="38"/>
        <v>0</v>
      </c>
      <c r="N159" s="120">
        <f t="shared" ca="1" si="39"/>
        <v>0</v>
      </c>
      <c r="O159" s="120">
        <f t="shared" ca="1" si="40"/>
        <v>0</v>
      </c>
      <c r="P159" s="177">
        <f t="shared" ca="1" si="41"/>
        <v>0</v>
      </c>
      <c r="Q159" s="177">
        <f ca="1">IF(LEN(B159)&gt;0,'1-6'!Q159-'1-6'!P159,"")</f>
        <v>0</v>
      </c>
      <c r="R159" s="178"/>
      <c r="AA159" s="163">
        <f>ROW()</f>
        <v>159</v>
      </c>
      <c r="AB159" s="201" t="e">
        <f t="shared" ca="1" si="27"/>
        <v>#N/A</v>
      </c>
      <c r="AC159" s="201" t="e">
        <f t="shared" ca="1" si="28"/>
        <v>#N/A</v>
      </c>
      <c r="AD159" s="202" t="e">
        <f t="shared" ca="1" si="42"/>
        <v>#N/A</v>
      </c>
      <c r="AE159" s="201" t="e">
        <f t="shared" ca="1" si="43"/>
        <v>#N/A</v>
      </c>
      <c r="AF159" s="202" t="e">
        <f t="shared" ca="1" si="44"/>
        <v>#N/A</v>
      </c>
      <c r="AG159" s="201" t="e">
        <f t="shared" ca="1" si="44"/>
        <v>#N/A</v>
      </c>
      <c r="AH159" s="201" t="e">
        <f t="shared" ca="1" si="45"/>
        <v>#N/A</v>
      </c>
      <c r="AI159" s="203" t="e">
        <f t="shared" ca="1" si="46"/>
        <v>#N/A</v>
      </c>
      <c r="AJ159" s="201" t="e">
        <f t="shared" ca="1" si="34"/>
        <v>#N/A</v>
      </c>
      <c r="AK159" s="201" t="e">
        <f t="shared" ca="1" si="35"/>
        <v>#N/A</v>
      </c>
    </row>
    <row r="160" spans="1:37" ht="27" customHeight="1" x14ac:dyDescent="0.25">
      <c r="A160" s="51">
        <f>'OSNOVNA PLAČA'!A154</f>
        <v>145</v>
      </c>
      <c r="B160" s="159" t="str">
        <f t="shared" ca="1" si="20"/>
        <v>A145</v>
      </c>
      <c r="C160" s="52">
        <f ca="1">IF(LEN(B160)&gt;0,'OSNOVNA PLAČA'!C154,"")</f>
        <v>0</v>
      </c>
      <c r="D160" s="54">
        <f ca="1">IF(LEN(B160)&gt;0,'OSNOVNA PLAČA'!D154,"")</f>
        <v>0</v>
      </c>
      <c r="E160" s="175">
        <f ca="1">IF(LEN(B160)&gt;0,SUM('OBRAČUNANA OSNOVNA PLAČA'!K154:P154),"")</f>
        <v>0</v>
      </c>
      <c r="F160" s="55"/>
      <c r="G160" s="55"/>
      <c r="H160" s="55"/>
      <c r="I160" s="55"/>
      <c r="J160" s="55"/>
      <c r="K160" s="176">
        <f t="shared" si="36"/>
        <v>0</v>
      </c>
      <c r="L160" s="120">
        <f t="shared" ca="1" si="37"/>
        <v>0</v>
      </c>
      <c r="M160" s="120">
        <f t="shared" ca="1" si="38"/>
        <v>0</v>
      </c>
      <c r="N160" s="120">
        <f t="shared" ca="1" si="39"/>
        <v>0</v>
      </c>
      <c r="O160" s="120">
        <f t="shared" ca="1" si="40"/>
        <v>0</v>
      </c>
      <c r="P160" s="177">
        <f t="shared" ca="1" si="41"/>
        <v>0</v>
      </c>
      <c r="Q160" s="177">
        <f ca="1">IF(LEN(B160)&gt;0,'1-6'!Q160-'1-6'!P160,"")</f>
        <v>0</v>
      </c>
      <c r="R160" s="178"/>
      <c r="AA160" s="163">
        <f>ROW()</f>
        <v>160</v>
      </c>
      <c r="AB160" s="201" t="e">
        <f t="shared" ca="1" si="27"/>
        <v>#N/A</v>
      </c>
      <c r="AC160" s="201" t="e">
        <f t="shared" ca="1" si="28"/>
        <v>#N/A</v>
      </c>
      <c r="AD160" s="202" t="e">
        <f t="shared" ca="1" si="42"/>
        <v>#N/A</v>
      </c>
      <c r="AE160" s="201" t="e">
        <f t="shared" ca="1" si="43"/>
        <v>#N/A</v>
      </c>
      <c r="AF160" s="202" t="e">
        <f t="shared" ca="1" si="44"/>
        <v>#N/A</v>
      </c>
      <c r="AG160" s="201" t="e">
        <f t="shared" ca="1" si="44"/>
        <v>#N/A</v>
      </c>
      <c r="AH160" s="201" t="e">
        <f t="shared" ca="1" si="45"/>
        <v>#N/A</v>
      </c>
      <c r="AI160" s="203" t="e">
        <f t="shared" ca="1" si="46"/>
        <v>#N/A</v>
      </c>
      <c r="AJ160" s="201" t="e">
        <f t="shared" ca="1" si="34"/>
        <v>#N/A</v>
      </c>
      <c r="AK160" s="201" t="e">
        <f t="shared" ca="1" si="35"/>
        <v>#N/A</v>
      </c>
    </row>
    <row r="161" spans="1:37" ht="27" customHeight="1" x14ac:dyDescent="0.25">
      <c r="A161" s="51">
        <f>'OSNOVNA PLAČA'!A155</f>
        <v>146</v>
      </c>
      <c r="B161" s="159" t="str">
        <f t="shared" ca="1" si="20"/>
        <v>A146</v>
      </c>
      <c r="C161" s="52">
        <f ca="1">IF(LEN(B161)&gt;0,'OSNOVNA PLAČA'!C155,"")</f>
        <v>0</v>
      </c>
      <c r="D161" s="54">
        <f ca="1">IF(LEN(B161)&gt;0,'OSNOVNA PLAČA'!D155,"")</f>
        <v>0</v>
      </c>
      <c r="E161" s="175">
        <f ca="1">IF(LEN(B161)&gt;0,SUM('OBRAČUNANA OSNOVNA PLAČA'!K155:P155),"")</f>
        <v>0</v>
      </c>
      <c r="F161" s="55"/>
      <c r="G161" s="55"/>
      <c r="H161" s="55"/>
      <c r="I161" s="55"/>
      <c r="J161" s="55"/>
      <c r="K161" s="176">
        <f t="shared" si="36"/>
        <v>0</v>
      </c>
      <c r="L161" s="120">
        <f t="shared" ca="1" si="37"/>
        <v>0</v>
      </c>
      <c r="M161" s="120">
        <f t="shared" ca="1" si="38"/>
        <v>0</v>
      </c>
      <c r="N161" s="120">
        <f t="shared" ca="1" si="39"/>
        <v>0</v>
      </c>
      <c r="O161" s="120">
        <f t="shared" ca="1" si="40"/>
        <v>0</v>
      </c>
      <c r="P161" s="177">
        <f t="shared" ca="1" si="41"/>
        <v>0</v>
      </c>
      <c r="Q161" s="177">
        <f ca="1">IF(LEN(B161)&gt;0,'1-6'!Q161-'1-6'!P161,"")</f>
        <v>0</v>
      </c>
      <c r="R161" s="178"/>
      <c r="AA161" s="163">
        <f>ROW()</f>
        <v>161</v>
      </c>
      <c r="AB161" s="201" t="e">
        <f t="shared" ca="1" si="27"/>
        <v>#N/A</v>
      </c>
      <c r="AC161" s="201" t="e">
        <f t="shared" ca="1" si="28"/>
        <v>#N/A</v>
      </c>
      <c r="AD161" s="202" t="e">
        <f t="shared" ca="1" si="42"/>
        <v>#N/A</v>
      </c>
      <c r="AE161" s="201" t="e">
        <f t="shared" ca="1" si="43"/>
        <v>#N/A</v>
      </c>
      <c r="AF161" s="202" t="e">
        <f t="shared" ca="1" si="44"/>
        <v>#N/A</v>
      </c>
      <c r="AG161" s="201" t="e">
        <f t="shared" ca="1" si="44"/>
        <v>#N/A</v>
      </c>
      <c r="AH161" s="201" t="e">
        <f t="shared" ca="1" si="45"/>
        <v>#N/A</v>
      </c>
      <c r="AI161" s="203" t="e">
        <f t="shared" ca="1" si="46"/>
        <v>#N/A</v>
      </c>
      <c r="AJ161" s="201" t="e">
        <f t="shared" ca="1" si="34"/>
        <v>#N/A</v>
      </c>
      <c r="AK161" s="201" t="e">
        <f t="shared" ca="1" si="35"/>
        <v>#N/A</v>
      </c>
    </row>
    <row r="162" spans="1:37" ht="27" customHeight="1" x14ac:dyDescent="0.25">
      <c r="A162" s="51">
        <f>'OSNOVNA PLAČA'!A156</f>
        <v>147</v>
      </c>
      <c r="B162" s="159" t="str">
        <f t="shared" ca="1" si="20"/>
        <v>A147</v>
      </c>
      <c r="C162" s="52">
        <f ca="1">IF(LEN(B162)&gt;0,'OSNOVNA PLAČA'!C156,"")</f>
        <v>0</v>
      </c>
      <c r="D162" s="54">
        <f ca="1">IF(LEN(B162)&gt;0,'OSNOVNA PLAČA'!D156,"")</f>
        <v>0</v>
      </c>
      <c r="E162" s="175">
        <f ca="1">IF(LEN(B162)&gt;0,SUM('OBRAČUNANA OSNOVNA PLAČA'!K156:P156),"")</f>
        <v>0</v>
      </c>
      <c r="F162" s="55"/>
      <c r="G162" s="55"/>
      <c r="H162" s="55"/>
      <c r="I162" s="55"/>
      <c r="J162" s="55"/>
      <c r="K162" s="176">
        <f t="shared" si="36"/>
        <v>0</v>
      </c>
      <c r="L162" s="120">
        <f t="shared" ca="1" si="37"/>
        <v>0</v>
      </c>
      <c r="M162" s="120">
        <f t="shared" ca="1" si="38"/>
        <v>0</v>
      </c>
      <c r="N162" s="120">
        <f t="shared" ca="1" si="39"/>
        <v>0</v>
      </c>
      <c r="O162" s="120">
        <f t="shared" ca="1" si="40"/>
        <v>0</v>
      </c>
      <c r="P162" s="177">
        <f t="shared" ca="1" si="41"/>
        <v>0</v>
      </c>
      <c r="Q162" s="177">
        <f ca="1">IF(LEN(B162)&gt;0,'1-6'!Q162-'1-6'!P162,"")</f>
        <v>0</v>
      </c>
      <c r="R162" s="178"/>
      <c r="AA162" s="163">
        <f>ROW()</f>
        <v>162</v>
      </c>
      <c r="AB162" s="201" t="e">
        <f t="shared" ca="1" si="27"/>
        <v>#N/A</v>
      </c>
      <c r="AC162" s="201" t="e">
        <f t="shared" ca="1" si="28"/>
        <v>#N/A</v>
      </c>
      <c r="AD162" s="202" t="e">
        <f t="shared" ca="1" si="42"/>
        <v>#N/A</v>
      </c>
      <c r="AE162" s="201" t="e">
        <f t="shared" ca="1" si="43"/>
        <v>#N/A</v>
      </c>
      <c r="AF162" s="202" t="e">
        <f t="shared" ca="1" si="44"/>
        <v>#N/A</v>
      </c>
      <c r="AG162" s="201" t="e">
        <f t="shared" ca="1" si="44"/>
        <v>#N/A</v>
      </c>
      <c r="AH162" s="201" t="e">
        <f t="shared" ca="1" si="45"/>
        <v>#N/A</v>
      </c>
      <c r="AI162" s="203" t="e">
        <f t="shared" ca="1" si="46"/>
        <v>#N/A</v>
      </c>
      <c r="AJ162" s="201" t="e">
        <f t="shared" ca="1" si="34"/>
        <v>#N/A</v>
      </c>
      <c r="AK162" s="201" t="e">
        <f t="shared" ca="1" si="35"/>
        <v>#N/A</v>
      </c>
    </row>
    <row r="163" spans="1:37" ht="27" customHeight="1" x14ac:dyDescent="0.25">
      <c r="A163" s="51">
        <f>'OSNOVNA PLAČA'!A157</f>
        <v>148</v>
      </c>
      <c r="B163" s="159" t="str">
        <f t="shared" ca="1" si="20"/>
        <v>A148</v>
      </c>
      <c r="C163" s="52">
        <f ca="1">IF(LEN(B163)&gt;0,'OSNOVNA PLAČA'!C157,"")</f>
        <v>0</v>
      </c>
      <c r="D163" s="54">
        <f ca="1">IF(LEN(B163)&gt;0,'OSNOVNA PLAČA'!D157,"")</f>
        <v>0</v>
      </c>
      <c r="E163" s="175">
        <f ca="1">IF(LEN(B163)&gt;0,SUM('OBRAČUNANA OSNOVNA PLAČA'!K157:P157),"")</f>
        <v>0</v>
      </c>
      <c r="F163" s="55"/>
      <c r="G163" s="55"/>
      <c r="H163" s="55"/>
      <c r="I163" s="55"/>
      <c r="J163" s="55"/>
      <c r="K163" s="176">
        <f t="shared" si="36"/>
        <v>0</v>
      </c>
      <c r="L163" s="120">
        <f t="shared" ca="1" si="37"/>
        <v>0</v>
      </c>
      <c r="M163" s="120">
        <f t="shared" ca="1" si="38"/>
        <v>0</v>
      </c>
      <c r="N163" s="120">
        <f t="shared" ca="1" si="39"/>
        <v>0</v>
      </c>
      <c r="O163" s="120">
        <f t="shared" ca="1" si="40"/>
        <v>0</v>
      </c>
      <c r="P163" s="177">
        <f t="shared" ca="1" si="41"/>
        <v>0</v>
      </c>
      <c r="Q163" s="177">
        <f ca="1">IF(LEN(B163)&gt;0,'1-6'!Q163-'1-6'!P163,"")</f>
        <v>0</v>
      </c>
      <c r="R163" s="178"/>
      <c r="AA163" s="163">
        <f>ROW()</f>
        <v>163</v>
      </c>
      <c r="AB163" s="201" t="e">
        <f t="shared" ca="1" si="27"/>
        <v>#N/A</v>
      </c>
      <c r="AC163" s="201" t="e">
        <f t="shared" ca="1" si="28"/>
        <v>#N/A</v>
      </c>
      <c r="AD163" s="202" t="e">
        <f t="shared" ca="1" si="42"/>
        <v>#N/A</v>
      </c>
      <c r="AE163" s="201" t="e">
        <f t="shared" ca="1" si="43"/>
        <v>#N/A</v>
      </c>
      <c r="AF163" s="202" t="e">
        <f t="shared" ca="1" si="44"/>
        <v>#N/A</v>
      </c>
      <c r="AG163" s="201" t="e">
        <f t="shared" ca="1" si="44"/>
        <v>#N/A</v>
      </c>
      <c r="AH163" s="201" t="e">
        <f t="shared" ca="1" si="45"/>
        <v>#N/A</v>
      </c>
      <c r="AI163" s="203" t="e">
        <f t="shared" ca="1" si="46"/>
        <v>#N/A</v>
      </c>
      <c r="AJ163" s="201" t="e">
        <f t="shared" ca="1" si="34"/>
        <v>#N/A</v>
      </c>
      <c r="AK163" s="201" t="e">
        <f t="shared" ca="1" si="35"/>
        <v>#N/A</v>
      </c>
    </row>
    <row r="164" spans="1:37" ht="27" customHeight="1" x14ac:dyDescent="0.25">
      <c r="A164" s="51">
        <f>'OSNOVNA PLAČA'!A158</f>
        <v>149</v>
      </c>
      <c r="B164" s="159" t="str">
        <f t="shared" ca="1" si="20"/>
        <v>A149</v>
      </c>
      <c r="C164" s="52">
        <f ca="1">IF(LEN(B164)&gt;0,'OSNOVNA PLAČA'!C158,"")</f>
        <v>0</v>
      </c>
      <c r="D164" s="54">
        <f ca="1">IF(LEN(B164)&gt;0,'OSNOVNA PLAČA'!D158,"")</f>
        <v>0</v>
      </c>
      <c r="E164" s="175">
        <f ca="1">IF(LEN(B164)&gt;0,SUM('OBRAČUNANA OSNOVNA PLAČA'!K158:P158),"")</f>
        <v>0</v>
      </c>
      <c r="F164" s="55"/>
      <c r="G164" s="55"/>
      <c r="H164" s="55"/>
      <c r="I164" s="55"/>
      <c r="J164" s="55"/>
      <c r="K164" s="176">
        <f t="shared" si="36"/>
        <v>0</v>
      </c>
      <c r="L164" s="120">
        <f t="shared" ca="1" si="37"/>
        <v>0</v>
      </c>
      <c r="M164" s="120">
        <f t="shared" ca="1" si="38"/>
        <v>0</v>
      </c>
      <c r="N164" s="120">
        <f t="shared" ca="1" si="39"/>
        <v>0</v>
      </c>
      <c r="O164" s="120">
        <f t="shared" ca="1" si="40"/>
        <v>0</v>
      </c>
      <c r="P164" s="177">
        <f t="shared" ca="1" si="41"/>
        <v>0</v>
      </c>
      <c r="Q164" s="177">
        <f ca="1">IF(LEN(B164)&gt;0,'1-6'!Q164-'1-6'!P164,"")</f>
        <v>0</v>
      </c>
      <c r="R164" s="178"/>
      <c r="AA164" s="163">
        <f>ROW()</f>
        <v>164</v>
      </c>
      <c r="AB164" s="201" t="e">
        <f t="shared" ca="1" si="27"/>
        <v>#N/A</v>
      </c>
      <c r="AC164" s="201" t="e">
        <f t="shared" ca="1" si="28"/>
        <v>#N/A</v>
      </c>
      <c r="AD164" s="202" t="e">
        <f t="shared" ca="1" si="42"/>
        <v>#N/A</v>
      </c>
      <c r="AE164" s="201" t="e">
        <f t="shared" ca="1" si="43"/>
        <v>#N/A</v>
      </c>
      <c r="AF164" s="202" t="e">
        <f t="shared" ca="1" si="44"/>
        <v>#N/A</v>
      </c>
      <c r="AG164" s="201" t="e">
        <f t="shared" ca="1" si="44"/>
        <v>#N/A</v>
      </c>
      <c r="AH164" s="201" t="e">
        <f t="shared" ca="1" si="45"/>
        <v>#N/A</v>
      </c>
      <c r="AI164" s="203" t="e">
        <f t="shared" ca="1" si="46"/>
        <v>#N/A</v>
      </c>
      <c r="AJ164" s="201" t="e">
        <f t="shared" ca="1" si="34"/>
        <v>#N/A</v>
      </c>
      <c r="AK164" s="201" t="e">
        <f t="shared" ca="1" si="35"/>
        <v>#N/A</v>
      </c>
    </row>
    <row r="165" spans="1:37" ht="27" customHeight="1" x14ac:dyDescent="0.25">
      <c r="A165" s="51">
        <f>'OSNOVNA PLAČA'!A159</f>
        <v>150</v>
      </c>
      <c r="B165" s="159" t="str">
        <f t="shared" ca="1" si="20"/>
        <v>A150</v>
      </c>
      <c r="C165" s="52">
        <f ca="1">IF(LEN(B165)&gt;0,'OSNOVNA PLAČA'!C159,"")</f>
        <v>0</v>
      </c>
      <c r="D165" s="54">
        <f ca="1">IF(LEN(B165)&gt;0,'OSNOVNA PLAČA'!D159,"")</f>
        <v>0</v>
      </c>
      <c r="E165" s="175">
        <f ca="1">IF(LEN(B165)&gt;0,SUM('OBRAČUNANA OSNOVNA PLAČA'!K159:P159),"")</f>
        <v>0</v>
      </c>
      <c r="F165" s="55"/>
      <c r="G165" s="55"/>
      <c r="H165" s="55"/>
      <c r="I165" s="55"/>
      <c r="J165" s="55"/>
      <c r="K165" s="176">
        <f t="shared" si="36"/>
        <v>0</v>
      </c>
      <c r="L165" s="120">
        <f t="shared" ca="1" si="37"/>
        <v>0</v>
      </c>
      <c r="M165" s="120">
        <f t="shared" ca="1" si="38"/>
        <v>0</v>
      </c>
      <c r="N165" s="120">
        <f t="shared" ca="1" si="39"/>
        <v>0</v>
      </c>
      <c r="O165" s="120">
        <f t="shared" ca="1" si="40"/>
        <v>0</v>
      </c>
      <c r="P165" s="177">
        <f t="shared" ca="1" si="41"/>
        <v>0</v>
      </c>
      <c r="Q165" s="177">
        <f ca="1">IF(LEN(B165)&gt;0,'1-6'!Q165-'1-6'!P165,"")</f>
        <v>0</v>
      </c>
      <c r="R165" s="178"/>
      <c r="AA165" s="163">
        <f>ROW()</f>
        <v>165</v>
      </c>
      <c r="AB165" s="201" t="e">
        <f t="shared" ca="1" si="27"/>
        <v>#N/A</v>
      </c>
      <c r="AC165" s="201" t="e">
        <f t="shared" ca="1" si="28"/>
        <v>#N/A</v>
      </c>
      <c r="AD165" s="202" t="e">
        <f t="shared" ca="1" si="42"/>
        <v>#N/A</v>
      </c>
      <c r="AE165" s="201" t="e">
        <f t="shared" ca="1" si="43"/>
        <v>#N/A</v>
      </c>
      <c r="AF165" s="202" t="e">
        <f t="shared" ca="1" si="44"/>
        <v>#N/A</v>
      </c>
      <c r="AG165" s="201" t="e">
        <f t="shared" ca="1" si="44"/>
        <v>#N/A</v>
      </c>
      <c r="AH165" s="201" t="e">
        <f t="shared" ca="1" si="45"/>
        <v>#N/A</v>
      </c>
      <c r="AI165" s="203" t="e">
        <f t="shared" ca="1" si="46"/>
        <v>#N/A</v>
      </c>
      <c r="AJ165" s="201" t="e">
        <f t="shared" ca="1" si="34"/>
        <v>#N/A</v>
      </c>
      <c r="AK165" s="201" t="e">
        <f t="shared" ca="1" si="35"/>
        <v>#N/A</v>
      </c>
    </row>
    <row r="166" spans="1:37" ht="27" customHeight="1" x14ac:dyDescent="0.25">
      <c r="A166" s="51">
        <f>'OSNOVNA PLAČA'!A160</f>
        <v>151</v>
      </c>
      <c r="B166" s="159" t="str">
        <f t="shared" ca="1" si="20"/>
        <v>A151</v>
      </c>
      <c r="C166" s="52">
        <f ca="1">IF(LEN(B166)&gt;0,'OSNOVNA PLAČA'!C160,"")</f>
        <v>0</v>
      </c>
      <c r="D166" s="54">
        <f ca="1">IF(LEN(B166)&gt;0,'OSNOVNA PLAČA'!D160,"")</f>
        <v>0</v>
      </c>
      <c r="E166" s="175">
        <f ca="1">IF(LEN(B166)&gt;0,SUM('OBRAČUNANA OSNOVNA PLAČA'!K160:P160),"")</f>
        <v>0</v>
      </c>
      <c r="F166" s="55"/>
      <c r="G166" s="55"/>
      <c r="H166" s="55"/>
      <c r="I166" s="55"/>
      <c r="J166" s="55"/>
      <c r="K166" s="176">
        <f t="shared" si="36"/>
        <v>0</v>
      </c>
      <c r="L166" s="120">
        <f t="shared" ca="1" si="37"/>
        <v>0</v>
      </c>
      <c r="M166" s="120">
        <f t="shared" ca="1" si="38"/>
        <v>0</v>
      </c>
      <c r="N166" s="120">
        <f t="shared" ca="1" si="39"/>
        <v>0</v>
      </c>
      <c r="O166" s="120">
        <f t="shared" ca="1" si="40"/>
        <v>0</v>
      </c>
      <c r="P166" s="177">
        <f t="shared" ca="1" si="41"/>
        <v>0</v>
      </c>
      <c r="Q166" s="177">
        <f ca="1">IF(LEN(B166)&gt;0,'1-6'!Q166-'1-6'!P166,"")</f>
        <v>0</v>
      </c>
      <c r="R166" s="178"/>
      <c r="AA166" s="163">
        <f>ROW()</f>
        <v>166</v>
      </c>
      <c r="AB166" s="201" t="e">
        <f t="shared" ca="1" si="27"/>
        <v>#N/A</v>
      </c>
      <c r="AC166" s="201" t="e">
        <f t="shared" ca="1" si="28"/>
        <v>#N/A</v>
      </c>
      <c r="AD166" s="202" t="e">
        <f t="shared" ca="1" si="42"/>
        <v>#N/A</v>
      </c>
      <c r="AE166" s="201" t="e">
        <f t="shared" ca="1" si="43"/>
        <v>#N/A</v>
      </c>
      <c r="AF166" s="202" t="e">
        <f t="shared" ca="1" si="44"/>
        <v>#N/A</v>
      </c>
      <c r="AG166" s="201" t="e">
        <f t="shared" ca="1" si="44"/>
        <v>#N/A</v>
      </c>
      <c r="AH166" s="201" t="e">
        <f t="shared" ca="1" si="45"/>
        <v>#N/A</v>
      </c>
      <c r="AI166" s="203" t="e">
        <f t="shared" ca="1" si="46"/>
        <v>#N/A</v>
      </c>
      <c r="AJ166" s="201" t="e">
        <f t="shared" ca="1" si="34"/>
        <v>#N/A</v>
      </c>
      <c r="AK166" s="201" t="e">
        <f t="shared" ca="1" si="35"/>
        <v>#N/A</v>
      </c>
    </row>
    <row r="167" spans="1:37" ht="27" customHeight="1" x14ac:dyDescent="0.25">
      <c r="A167" s="51">
        <f>'OSNOVNA PLAČA'!A161</f>
        <v>152</v>
      </c>
      <c r="B167" s="159" t="str">
        <f t="shared" ca="1" si="20"/>
        <v>A152</v>
      </c>
      <c r="C167" s="52">
        <f ca="1">IF(LEN(B167)&gt;0,'OSNOVNA PLAČA'!C161,"")</f>
        <v>0</v>
      </c>
      <c r="D167" s="54">
        <f ca="1">IF(LEN(B167)&gt;0,'OSNOVNA PLAČA'!D161,"")</f>
        <v>0</v>
      </c>
      <c r="E167" s="175">
        <f ca="1">IF(LEN(B167)&gt;0,SUM('OBRAČUNANA OSNOVNA PLAČA'!K161:P161),"")</f>
        <v>0</v>
      </c>
      <c r="F167" s="55"/>
      <c r="G167" s="55"/>
      <c r="H167" s="55"/>
      <c r="I167" s="55"/>
      <c r="J167" s="55"/>
      <c r="K167" s="176">
        <f t="shared" si="36"/>
        <v>0</v>
      </c>
      <c r="L167" s="120">
        <f t="shared" ca="1" si="37"/>
        <v>0</v>
      </c>
      <c r="M167" s="120">
        <f t="shared" ca="1" si="38"/>
        <v>0</v>
      </c>
      <c r="N167" s="120">
        <f t="shared" ca="1" si="39"/>
        <v>0</v>
      </c>
      <c r="O167" s="120">
        <f t="shared" ca="1" si="40"/>
        <v>0</v>
      </c>
      <c r="P167" s="177">
        <f t="shared" ca="1" si="41"/>
        <v>0</v>
      </c>
      <c r="Q167" s="177">
        <f ca="1">IF(LEN(B167)&gt;0,'1-6'!Q167-'1-6'!P167,"")</f>
        <v>0</v>
      </c>
      <c r="R167" s="178"/>
      <c r="AA167" s="163">
        <f>ROW()</f>
        <v>167</v>
      </c>
      <c r="AB167" s="201" t="e">
        <f t="shared" ca="1" si="27"/>
        <v>#N/A</v>
      </c>
      <c r="AC167" s="201" t="e">
        <f t="shared" ca="1" si="28"/>
        <v>#N/A</v>
      </c>
      <c r="AD167" s="202" t="e">
        <f t="shared" ca="1" si="42"/>
        <v>#N/A</v>
      </c>
      <c r="AE167" s="201" t="e">
        <f t="shared" ca="1" si="43"/>
        <v>#N/A</v>
      </c>
      <c r="AF167" s="202" t="e">
        <f t="shared" ca="1" si="44"/>
        <v>#N/A</v>
      </c>
      <c r="AG167" s="201" t="e">
        <f t="shared" ca="1" si="44"/>
        <v>#N/A</v>
      </c>
      <c r="AH167" s="201" t="e">
        <f t="shared" ca="1" si="45"/>
        <v>#N/A</v>
      </c>
      <c r="AI167" s="203" t="e">
        <f t="shared" ca="1" si="46"/>
        <v>#N/A</v>
      </c>
      <c r="AJ167" s="201" t="e">
        <f t="shared" ca="1" si="34"/>
        <v>#N/A</v>
      </c>
      <c r="AK167" s="201" t="e">
        <f t="shared" ca="1" si="35"/>
        <v>#N/A</v>
      </c>
    </row>
    <row r="168" spans="1:37" ht="27" customHeight="1" x14ac:dyDescent="0.25">
      <c r="A168" s="51">
        <f>'OSNOVNA PLAČA'!A162</f>
        <v>153</v>
      </c>
      <c r="B168" s="159" t="str">
        <f t="shared" ca="1" si="20"/>
        <v>A153</v>
      </c>
      <c r="C168" s="52">
        <f ca="1">IF(LEN(B168)&gt;0,'OSNOVNA PLAČA'!C162,"")</f>
        <v>0</v>
      </c>
      <c r="D168" s="54">
        <f ca="1">IF(LEN(B168)&gt;0,'OSNOVNA PLAČA'!D162,"")</f>
        <v>0</v>
      </c>
      <c r="E168" s="175">
        <f ca="1">IF(LEN(B168)&gt;0,SUM('OBRAČUNANA OSNOVNA PLAČA'!K162:P162),"")</f>
        <v>0</v>
      </c>
      <c r="F168" s="55"/>
      <c r="G168" s="55"/>
      <c r="H168" s="55"/>
      <c r="I168" s="55"/>
      <c r="J168" s="55"/>
      <c r="K168" s="176">
        <f t="shared" si="36"/>
        <v>0</v>
      </c>
      <c r="L168" s="120">
        <f t="shared" ca="1" si="37"/>
        <v>0</v>
      </c>
      <c r="M168" s="120">
        <f t="shared" ca="1" si="38"/>
        <v>0</v>
      </c>
      <c r="N168" s="120">
        <f t="shared" ca="1" si="39"/>
        <v>0</v>
      </c>
      <c r="O168" s="120">
        <f t="shared" ca="1" si="40"/>
        <v>0</v>
      </c>
      <c r="P168" s="177">
        <f t="shared" ca="1" si="41"/>
        <v>0</v>
      </c>
      <c r="Q168" s="177">
        <f ca="1">IF(LEN(B168)&gt;0,'1-6'!Q168-'1-6'!P168,"")</f>
        <v>0</v>
      </c>
      <c r="R168" s="178"/>
      <c r="AA168" s="163">
        <f>ROW()</f>
        <v>168</v>
      </c>
      <c r="AB168" s="201" t="e">
        <f t="shared" ca="1" si="27"/>
        <v>#N/A</v>
      </c>
      <c r="AC168" s="201" t="e">
        <f t="shared" ca="1" si="28"/>
        <v>#N/A</v>
      </c>
      <c r="AD168" s="202" t="e">
        <f t="shared" ca="1" si="42"/>
        <v>#N/A</v>
      </c>
      <c r="AE168" s="201" t="e">
        <f t="shared" ca="1" si="43"/>
        <v>#N/A</v>
      </c>
      <c r="AF168" s="202" t="e">
        <f t="shared" ca="1" si="44"/>
        <v>#N/A</v>
      </c>
      <c r="AG168" s="201" t="e">
        <f t="shared" ca="1" si="44"/>
        <v>#N/A</v>
      </c>
      <c r="AH168" s="201" t="e">
        <f t="shared" ca="1" si="45"/>
        <v>#N/A</v>
      </c>
      <c r="AI168" s="203" t="e">
        <f t="shared" ca="1" si="46"/>
        <v>#N/A</v>
      </c>
      <c r="AJ168" s="201" t="e">
        <f t="shared" ca="1" si="34"/>
        <v>#N/A</v>
      </c>
      <c r="AK168" s="201" t="e">
        <f t="shared" ca="1" si="35"/>
        <v>#N/A</v>
      </c>
    </row>
    <row r="169" spans="1:37" ht="27" customHeight="1" x14ac:dyDescent="0.25">
      <c r="A169" s="51">
        <f>'OSNOVNA PLAČA'!A163</f>
        <v>154</v>
      </c>
      <c r="B169" s="159" t="str">
        <f t="shared" ca="1" si="20"/>
        <v>A154</v>
      </c>
      <c r="C169" s="52">
        <f ca="1">IF(LEN(B169)&gt;0,'OSNOVNA PLAČA'!C163,"")</f>
        <v>0</v>
      </c>
      <c r="D169" s="54">
        <f ca="1">IF(LEN(B169)&gt;0,'OSNOVNA PLAČA'!D163,"")</f>
        <v>0</v>
      </c>
      <c r="E169" s="175">
        <f ca="1">IF(LEN(B169)&gt;0,SUM('OBRAČUNANA OSNOVNA PLAČA'!K163:P163),"")</f>
        <v>0</v>
      </c>
      <c r="F169" s="55"/>
      <c r="G169" s="55"/>
      <c r="H169" s="55"/>
      <c r="I169" s="55"/>
      <c r="J169" s="55"/>
      <c r="K169" s="176">
        <f t="shared" si="36"/>
        <v>0</v>
      </c>
      <c r="L169" s="120">
        <f t="shared" ca="1" si="37"/>
        <v>0</v>
      </c>
      <c r="M169" s="120">
        <f t="shared" ca="1" si="38"/>
        <v>0</v>
      </c>
      <c r="N169" s="120">
        <f t="shared" ca="1" si="39"/>
        <v>0</v>
      </c>
      <c r="O169" s="120">
        <f t="shared" ca="1" si="40"/>
        <v>0</v>
      </c>
      <c r="P169" s="177">
        <f t="shared" ca="1" si="41"/>
        <v>0</v>
      </c>
      <c r="Q169" s="177">
        <f ca="1">IF(LEN(B169)&gt;0,'1-6'!Q169-'1-6'!P169,"")</f>
        <v>0</v>
      </c>
      <c r="R169" s="178"/>
      <c r="AA169" s="163">
        <f>ROW()</f>
        <v>169</v>
      </c>
      <c r="AB169" s="201" t="e">
        <f t="shared" ca="1" si="27"/>
        <v>#N/A</v>
      </c>
      <c r="AC169" s="201" t="e">
        <f t="shared" ca="1" si="28"/>
        <v>#N/A</v>
      </c>
      <c r="AD169" s="202" t="e">
        <f t="shared" ca="1" si="42"/>
        <v>#N/A</v>
      </c>
      <c r="AE169" s="201" t="e">
        <f t="shared" ca="1" si="43"/>
        <v>#N/A</v>
      </c>
      <c r="AF169" s="202" t="e">
        <f t="shared" ca="1" si="44"/>
        <v>#N/A</v>
      </c>
      <c r="AG169" s="201" t="e">
        <f t="shared" ca="1" si="44"/>
        <v>#N/A</v>
      </c>
      <c r="AH169" s="201" t="e">
        <f t="shared" ca="1" si="45"/>
        <v>#N/A</v>
      </c>
      <c r="AI169" s="203" t="e">
        <f t="shared" ca="1" si="46"/>
        <v>#N/A</v>
      </c>
      <c r="AJ169" s="201" t="e">
        <f t="shared" ca="1" si="34"/>
        <v>#N/A</v>
      </c>
      <c r="AK169" s="201" t="e">
        <f t="shared" ca="1" si="35"/>
        <v>#N/A</v>
      </c>
    </row>
    <row r="170" spans="1:37" ht="27" customHeight="1" x14ac:dyDescent="0.25">
      <c r="A170" s="51">
        <f>'OSNOVNA PLAČA'!A164</f>
        <v>155</v>
      </c>
      <c r="B170" s="159" t="str">
        <f t="shared" ca="1" si="20"/>
        <v>A155</v>
      </c>
      <c r="C170" s="52">
        <f ca="1">IF(LEN(B170)&gt;0,'OSNOVNA PLAČA'!C164,"")</f>
        <v>0</v>
      </c>
      <c r="D170" s="54">
        <f ca="1">IF(LEN(B170)&gt;0,'OSNOVNA PLAČA'!D164,"")</f>
        <v>0</v>
      </c>
      <c r="E170" s="175">
        <f ca="1">IF(LEN(B170)&gt;0,SUM('OBRAČUNANA OSNOVNA PLAČA'!K164:P164),"")</f>
        <v>0</v>
      </c>
      <c r="F170" s="55"/>
      <c r="G170" s="55"/>
      <c r="H170" s="55"/>
      <c r="I170" s="55"/>
      <c r="J170" s="55"/>
      <c r="K170" s="176">
        <f t="shared" si="36"/>
        <v>0</v>
      </c>
      <c r="L170" s="120">
        <f t="shared" ca="1" si="37"/>
        <v>0</v>
      </c>
      <c r="M170" s="120">
        <f t="shared" ca="1" si="38"/>
        <v>0</v>
      </c>
      <c r="N170" s="120">
        <f t="shared" ca="1" si="39"/>
        <v>0</v>
      </c>
      <c r="O170" s="120">
        <f t="shared" ca="1" si="40"/>
        <v>0</v>
      </c>
      <c r="P170" s="177">
        <f t="shared" ca="1" si="41"/>
        <v>0</v>
      </c>
      <c r="Q170" s="177">
        <f ca="1">IF(LEN(B170)&gt;0,'1-6'!Q170-'1-6'!P170,"")</f>
        <v>0</v>
      </c>
      <c r="R170" s="178"/>
      <c r="AA170" s="163">
        <f>ROW()</f>
        <v>170</v>
      </c>
      <c r="AB170" s="201" t="e">
        <f t="shared" ca="1" si="27"/>
        <v>#N/A</v>
      </c>
      <c r="AC170" s="201" t="e">
        <f t="shared" ca="1" si="28"/>
        <v>#N/A</v>
      </c>
      <c r="AD170" s="202" t="e">
        <f t="shared" ca="1" si="42"/>
        <v>#N/A</v>
      </c>
      <c r="AE170" s="201" t="e">
        <f t="shared" ca="1" si="43"/>
        <v>#N/A</v>
      </c>
      <c r="AF170" s="202" t="e">
        <f t="shared" ca="1" si="44"/>
        <v>#N/A</v>
      </c>
      <c r="AG170" s="201" t="e">
        <f t="shared" ca="1" si="44"/>
        <v>#N/A</v>
      </c>
      <c r="AH170" s="201" t="e">
        <f t="shared" ca="1" si="45"/>
        <v>#N/A</v>
      </c>
      <c r="AI170" s="203" t="e">
        <f t="shared" ca="1" si="46"/>
        <v>#N/A</v>
      </c>
      <c r="AJ170" s="201" t="e">
        <f t="shared" ca="1" si="34"/>
        <v>#N/A</v>
      </c>
      <c r="AK170" s="201" t="e">
        <f t="shared" ca="1" si="35"/>
        <v>#N/A</v>
      </c>
    </row>
    <row r="171" spans="1:37" ht="27" customHeight="1" x14ac:dyDescent="0.25">
      <c r="A171" s="51">
        <f>'OSNOVNA PLAČA'!A165</f>
        <v>156</v>
      </c>
      <c r="B171" s="159" t="str">
        <f t="shared" ca="1" si="20"/>
        <v>A156</v>
      </c>
      <c r="C171" s="52">
        <f ca="1">IF(LEN(B171)&gt;0,'OSNOVNA PLAČA'!C165,"")</f>
        <v>0</v>
      </c>
      <c r="D171" s="54">
        <f ca="1">IF(LEN(B171)&gt;0,'OSNOVNA PLAČA'!D165,"")</f>
        <v>0</v>
      </c>
      <c r="E171" s="175">
        <f ca="1">IF(LEN(B171)&gt;0,SUM('OBRAČUNANA OSNOVNA PLAČA'!K165:P165),"")</f>
        <v>0</v>
      </c>
      <c r="F171" s="55"/>
      <c r="G171" s="55"/>
      <c r="H171" s="55"/>
      <c r="I171" s="55"/>
      <c r="J171" s="55"/>
      <c r="K171" s="176">
        <f t="shared" si="36"/>
        <v>0</v>
      </c>
      <c r="L171" s="120">
        <f t="shared" ca="1" si="37"/>
        <v>0</v>
      </c>
      <c r="M171" s="120">
        <f t="shared" ca="1" si="38"/>
        <v>0</v>
      </c>
      <c r="N171" s="120">
        <f t="shared" ca="1" si="39"/>
        <v>0</v>
      </c>
      <c r="O171" s="120">
        <f t="shared" ca="1" si="40"/>
        <v>0</v>
      </c>
      <c r="P171" s="177">
        <f t="shared" ca="1" si="41"/>
        <v>0</v>
      </c>
      <c r="Q171" s="177">
        <f ca="1">IF(LEN(B171)&gt;0,'1-6'!Q171-'1-6'!P171,"")</f>
        <v>0</v>
      </c>
      <c r="R171" s="178"/>
      <c r="AA171" s="163">
        <f>ROW()</f>
        <v>171</v>
      </c>
      <c r="AB171" s="201" t="e">
        <f t="shared" ca="1" si="27"/>
        <v>#N/A</v>
      </c>
      <c r="AC171" s="201" t="e">
        <f t="shared" ca="1" si="28"/>
        <v>#N/A</v>
      </c>
      <c r="AD171" s="202" t="e">
        <f t="shared" ca="1" si="42"/>
        <v>#N/A</v>
      </c>
      <c r="AE171" s="201" t="e">
        <f t="shared" ca="1" si="43"/>
        <v>#N/A</v>
      </c>
      <c r="AF171" s="202" t="e">
        <f t="shared" ca="1" si="44"/>
        <v>#N/A</v>
      </c>
      <c r="AG171" s="201" t="e">
        <f t="shared" ca="1" si="44"/>
        <v>#N/A</v>
      </c>
      <c r="AH171" s="201" t="e">
        <f t="shared" ca="1" si="45"/>
        <v>#N/A</v>
      </c>
      <c r="AI171" s="203" t="e">
        <f t="shared" ca="1" si="46"/>
        <v>#N/A</v>
      </c>
      <c r="AJ171" s="201" t="e">
        <f t="shared" ca="1" si="34"/>
        <v>#N/A</v>
      </c>
      <c r="AK171" s="201" t="e">
        <f t="shared" ca="1" si="35"/>
        <v>#N/A</v>
      </c>
    </row>
    <row r="172" spans="1:37" ht="27" customHeight="1" x14ac:dyDescent="0.25">
      <c r="A172" s="51">
        <f>'OSNOVNA PLAČA'!A166</f>
        <v>157</v>
      </c>
      <c r="B172" s="159" t="str">
        <f t="shared" ca="1" si="20"/>
        <v>A157</v>
      </c>
      <c r="C172" s="52">
        <f ca="1">IF(LEN(B172)&gt;0,'OSNOVNA PLAČA'!C166,"")</f>
        <v>0</v>
      </c>
      <c r="D172" s="54">
        <f ca="1">IF(LEN(B172)&gt;0,'OSNOVNA PLAČA'!D166,"")</f>
        <v>0</v>
      </c>
      <c r="E172" s="175">
        <f ca="1">IF(LEN(B172)&gt;0,SUM('OBRAČUNANA OSNOVNA PLAČA'!K166:P166),"")</f>
        <v>0</v>
      </c>
      <c r="F172" s="55"/>
      <c r="G172" s="55"/>
      <c r="H172" s="55"/>
      <c r="I172" s="55"/>
      <c r="J172" s="55"/>
      <c r="K172" s="176">
        <f t="shared" si="36"/>
        <v>0</v>
      </c>
      <c r="L172" s="120">
        <f t="shared" ca="1" si="37"/>
        <v>0</v>
      </c>
      <c r="M172" s="120">
        <f t="shared" ca="1" si="38"/>
        <v>0</v>
      </c>
      <c r="N172" s="120">
        <f t="shared" ca="1" si="39"/>
        <v>0</v>
      </c>
      <c r="O172" s="120">
        <f t="shared" ca="1" si="40"/>
        <v>0</v>
      </c>
      <c r="P172" s="177">
        <f t="shared" ca="1" si="41"/>
        <v>0</v>
      </c>
      <c r="Q172" s="177">
        <f ca="1">IF(LEN(B172)&gt;0,'1-6'!Q172-'1-6'!P172,"")</f>
        <v>0</v>
      </c>
      <c r="R172" s="178"/>
      <c r="AA172" s="163">
        <f>ROW()</f>
        <v>172</v>
      </c>
      <c r="AB172" s="201" t="e">
        <f t="shared" ca="1" si="27"/>
        <v>#N/A</v>
      </c>
      <c r="AC172" s="201" t="e">
        <f t="shared" ca="1" si="28"/>
        <v>#N/A</v>
      </c>
      <c r="AD172" s="202" t="e">
        <f t="shared" ca="1" si="42"/>
        <v>#N/A</v>
      </c>
      <c r="AE172" s="201" t="e">
        <f t="shared" ca="1" si="43"/>
        <v>#N/A</v>
      </c>
      <c r="AF172" s="202" t="e">
        <f t="shared" ca="1" si="44"/>
        <v>#N/A</v>
      </c>
      <c r="AG172" s="201" t="e">
        <f t="shared" ca="1" si="44"/>
        <v>#N/A</v>
      </c>
      <c r="AH172" s="201" t="e">
        <f t="shared" ca="1" si="45"/>
        <v>#N/A</v>
      </c>
      <c r="AI172" s="203" t="e">
        <f t="shared" ca="1" si="46"/>
        <v>#N/A</v>
      </c>
      <c r="AJ172" s="201" t="e">
        <f t="shared" ca="1" si="34"/>
        <v>#N/A</v>
      </c>
      <c r="AK172" s="201" t="e">
        <f t="shared" ca="1" si="35"/>
        <v>#N/A</v>
      </c>
    </row>
    <row r="173" spans="1:37" ht="27" customHeight="1" x14ac:dyDescent="0.25">
      <c r="A173" s="51">
        <f>'OSNOVNA PLAČA'!A167</f>
        <v>158</v>
      </c>
      <c r="B173" s="159" t="str">
        <f t="shared" ca="1" si="20"/>
        <v>A158</v>
      </c>
      <c r="C173" s="52">
        <f ca="1">IF(LEN(B173)&gt;0,'OSNOVNA PLAČA'!C167,"")</f>
        <v>0</v>
      </c>
      <c r="D173" s="54">
        <f ca="1">IF(LEN(B173)&gt;0,'OSNOVNA PLAČA'!D167,"")</f>
        <v>0</v>
      </c>
      <c r="E173" s="175">
        <f ca="1">IF(LEN(B173)&gt;0,SUM('OBRAČUNANA OSNOVNA PLAČA'!K167:P167),"")</f>
        <v>0</v>
      </c>
      <c r="F173" s="55"/>
      <c r="G173" s="55"/>
      <c r="H173" s="55"/>
      <c r="I173" s="55"/>
      <c r="J173" s="55"/>
      <c r="K173" s="176">
        <f t="shared" si="36"/>
        <v>0</v>
      </c>
      <c r="L173" s="120">
        <f t="shared" ca="1" si="37"/>
        <v>0</v>
      </c>
      <c r="M173" s="120">
        <f t="shared" ca="1" si="38"/>
        <v>0</v>
      </c>
      <c r="N173" s="120">
        <f t="shared" ca="1" si="39"/>
        <v>0</v>
      </c>
      <c r="O173" s="120">
        <f t="shared" ca="1" si="40"/>
        <v>0</v>
      </c>
      <c r="P173" s="177">
        <f t="shared" ca="1" si="41"/>
        <v>0</v>
      </c>
      <c r="Q173" s="177">
        <f ca="1">IF(LEN(B173)&gt;0,'1-6'!Q173-'1-6'!P173,"")</f>
        <v>0</v>
      </c>
      <c r="R173" s="178"/>
      <c r="AA173" s="163">
        <f>ROW()</f>
        <v>173</v>
      </c>
      <c r="AB173" s="201" t="e">
        <f t="shared" ca="1" si="27"/>
        <v>#N/A</v>
      </c>
      <c r="AC173" s="201" t="e">
        <f t="shared" ca="1" si="28"/>
        <v>#N/A</v>
      </c>
      <c r="AD173" s="202" t="e">
        <f t="shared" ca="1" si="42"/>
        <v>#N/A</v>
      </c>
      <c r="AE173" s="201" t="e">
        <f t="shared" ca="1" si="43"/>
        <v>#N/A</v>
      </c>
      <c r="AF173" s="202" t="e">
        <f t="shared" ca="1" si="44"/>
        <v>#N/A</v>
      </c>
      <c r="AG173" s="201" t="e">
        <f t="shared" ca="1" si="44"/>
        <v>#N/A</v>
      </c>
      <c r="AH173" s="201" t="e">
        <f t="shared" ca="1" si="45"/>
        <v>#N/A</v>
      </c>
      <c r="AI173" s="203" t="e">
        <f t="shared" ca="1" si="46"/>
        <v>#N/A</v>
      </c>
      <c r="AJ173" s="201" t="e">
        <f t="shared" ca="1" si="34"/>
        <v>#N/A</v>
      </c>
      <c r="AK173" s="201" t="e">
        <f t="shared" ca="1" si="35"/>
        <v>#N/A</v>
      </c>
    </row>
    <row r="174" spans="1:37" ht="27" customHeight="1" x14ac:dyDescent="0.25">
      <c r="A174" s="51">
        <f>'OSNOVNA PLAČA'!A168</f>
        <v>159</v>
      </c>
      <c r="B174" s="159" t="str">
        <f t="shared" ca="1" si="20"/>
        <v>A159</v>
      </c>
      <c r="C174" s="52">
        <f ca="1">IF(LEN(B174)&gt;0,'OSNOVNA PLAČA'!C168,"")</f>
        <v>0</v>
      </c>
      <c r="D174" s="54">
        <f ca="1">IF(LEN(B174)&gt;0,'OSNOVNA PLAČA'!D168,"")</f>
        <v>0</v>
      </c>
      <c r="E174" s="175">
        <f ca="1">IF(LEN(B174)&gt;0,SUM('OBRAČUNANA OSNOVNA PLAČA'!K168:P168),"")</f>
        <v>0</v>
      </c>
      <c r="F174" s="55"/>
      <c r="G174" s="55"/>
      <c r="H174" s="55"/>
      <c r="I174" s="55"/>
      <c r="J174" s="55"/>
      <c r="K174" s="176">
        <f t="shared" si="36"/>
        <v>0</v>
      </c>
      <c r="L174" s="120">
        <f t="shared" ca="1" si="37"/>
        <v>0</v>
      </c>
      <c r="M174" s="120">
        <f t="shared" ca="1" si="38"/>
        <v>0</v>
      </c>
      <c r="N174" s="120">
        <f t="shared" ca="1" si="39"/>
        <v>0</v>
      </c>
      <c r="O174" s="120">
        <f t="shared" ca="1" si="40"/>
        <v>0</v>
      </c>
      <c r="P174" s="177">
        <f t="shared" ca="1" si="41"/>
        <v>0</v>
      </c>
      <c r="Q174" s="177">
        <f ca="1">IF(LEN(B174)&gt;0,'1-6'!Q174-'1-6'!P174,"")</f>
        <v>0</v>
      </c>
      <c r="R174" s="178"/>
      <c r="AA174" s="163">
        <f>ROW()</f>
        <v>174</v>
      </c>
      <c r="AB174" s="201" t="e">
        <f t="shared" ca="1" si="27"/>
        <v>#N/A</v>
      </c>
      <c r="AC174" s="201" t="e">
        <f t="shared" ca="1" si="28"/>
        <v>#N/A</v>
      </c>
      <c r="AD174" s="202" t="e">
        <f t="shared" ca="1" si="42"/>
        <v>#N/A</v>
      </c>
      <c r="AE174" s="201" t="e">
        <f t="shared" ca="1" si="43"/>
        <v>#N/A</v>
      </c>
      <c r="AF174" s="202" t="e">
        <f t="shared" ca="1" si="44"/>
        <v>#N/A</v>
      </c>
      <c r="AG174" s="201" t="e">
        <f t="shared" ca="1" si="44"/>
        <v>#N/A</v>
      </c>
      <c r="AH174" s="201" t="e">
        <f t="shared" ca="1" si="45"/>
        <v>#N/A</v>
      </c>
      <c r="AI174" s="203" t="e">
        <f t="shared" ca="1" si="46"/>
        <v>#N/A</v>
      </c>
      <c r="AJ174" s="201" t="e">
        <f t="shared" ca="1" si="34"/>
        <v>#N/A</v>
      </c>
      <c r="AK174" s="201" t="e">
        <f t="shared" ca="1" si="35"/>
        <v>#N/A</v>
      </c>
    </row>
    <row r="175" spans="1:37" ht="27" customHeight="1" x14ac:dyDescent="0.25">
      <c r="A175" s="51">
        <f>'OSNOVNA PLAČA'!A169</f>
        <v>160</v>
      </c>
      <c r="B175" s="159" t="str">
        <f t="shared" ca="1" si="20"/>
        <v>A160</v>
      </c>
      <c r="C175" s="52">
        <f ca="1">IF(LEN(B175)&gt;0,'OSNOVNA PLAČA'!C169,"")</f>
        <v>0</v>
      </c>
      <c r="D175" s="54">
        <f ca="1">IF(LEN(B175)&gt;0,'OSNOVNA PLAČA'!D169,"")</f>
        <v>0</v>
      </c>
      <c r="E175" s="175">
        <f ca="1">IF(LEN(B175)&gt;0,SUM('OBRAČUNANA OSNOVNA PLAČA'!K169:P169),"")</f>
        <v>0</v>
      </c>
      <c r="F175" s="55"/>
      <c r="G175" s="55"/>
      <c r="H175" s="55"/>
      <c r="I175" s="55"/>
      <c r="J175" s="55"/>
      <c r="K175" s="176">
        <f t="shared" si="36"/>
        <v>0</v>
      </c>
      <c r="L175" s="120">
        <f t="shared" ca="1" si="37"/>
        <v>0</v>
      </c>
      <c r="M175" s="120">
        <f t="shared" ca="1" si="38"/>
        <v>0</v>
      </c>
      <c r="N175" s="120">
        <f t="shared" ca="1" si="39"/>
        <v>0</v>
      </c>
      <c r="O175" s="120">
        <f t="shared" ca="1" si="40"/>
        <v>0</v>
      </c>
      <c r="P175" s="177">
        <f t="shared" ca="1" si="41"/>
        <v>0</v>
      </c>
      <c r="Q175" s="177">
        <f ca="1">IF(LEN(B175)&gt;0,'1-6'!Q175-'1-6'!P175,"")</f>
        <v>0</v>
      </c>
      <c r="R175" s="178"/>
      <c r="AA175" s="163">
        <f>ROW()</f>
        <v>175</v>
      </c>
      <c r="AB175" s="201" t="e">
        <f t="shared" ca="1" si="27"/>
        <v>#N/A</v>
      </c>
      <c r="AC175" s="201" t="e">
        <f t="shared" ca="1" si="28"/>
        <v>#N/A</v>
      </c>
      <c r="AD175" s="202" t="e">
        <f t="shared" ca="1" si="42"/>
        <v>#N/A</v>
      </c>
      <c r="AE175" s="201" t="e">
        <f t="shared" ca="1" si="43"/>
        <v>#N/A</v>
      </c>
      <c r="AF175" s="202" t="e">
        <f t="shared" ca="1" si="44"/>
        <v>#N/A</v>
      </c>
      <c r="AG175" s="201" t="e">
        <f t="shared" ca="1" si="44"/>
        <v>#N/A</v>
      </c>
      <c r="AH175" s="201" t="e">
        <f t="shared" ca="1" si="45"/>
        <v>#N/A</v>
      </c>
      <c r="AI175" s="203" t="e">
        <f t="shared" ca="1" si="46"/>
        <v>#N/A</v>
      </c>
      <c r="AJ175" s="201" t="e">
        <f t="shared" ca="1" si="34"/>
        <v>#N/A</v>
      </c>
      <c r="AK175" s="201" t="e">
        <f t="shared" ca="1" si="35"/>
        <v>#N/A</v>
      </c>
    </row>
    <row r="176" spans="1:37" ht="27" customHeight="1" x14ac:dyDescent="0.25">
      <c r="A176" s="51">
        <f>'OSNOVNA PLAČA'!A170</f>
        <v>161</v>
      </c>
      <c r="B176" s="159" t="str">
        <f t="shared" ca="1" si="20"/>
        <v>A161</v>
      </c>
      <c r="C176" s="52">
        <f ca="1">IF(LEN(B176)&gt;0,'OSNOVNA PLAČA'!C170,"")</f>
        <v>0</v>
      </c>
      <c r="D176" s="54">
        <f ca="1">IF(LEN(B176)&gt;0,'OSNOVNA PLAČA'!D170,"")</f>
        <v>0</v>
      </c>
      <c r="E176" s="175">
        <f ca="1">IF(LEN(B176)&gt;0,SUM('OBRAČUNANA OSNOVNA PLAČA'!K170:P170),"")</f>
        <v>0</v>
      </c>
      <c r="F176" s="55"/>
      <c r="G176" s="55"/>
      <c r="H176" s="55"/>
      <c r="I176" s="55"/>
      <c r="J176" s="55"/>
      <c r="K176" s="176">
        <f t="shared" si="36"/>
        <v>0</v>
      </c>
      <c r="L176" s="120">
        <f t="shared" ca="1" si="37"/>
        <v>0</v>
      </c>
      <c r="M176" s="120">
        <f t="shared" ca="1" si="38"/>
        <v>0</v>
      </c>
      <c r="N176" s="120">
        <f t="shared" ca="1" si="39"/>
        <v>0</v>
      </c>
      <c r="O176" s="120">
        <f t="shared" ca="1" si="40"/>
        <v>0</v>
      </c>
      <c r="P176" s="177">
        <f t="shared" ca="1" si="41"/>
        <v>0</v>
      </c>
      <c r="Q176" s="177">
        <f ca="1">IF(LEN(B176)&gt;0,'1-6'!Q176-'1-6'!P176,"")</f>
        <v>0</v>
      </c>
      <c r="R176" s="178"/>
      <c r="AA176" s="163">
        <f>ROW()</f>
        <v>176</v>
      </c>
      <c r="AB176" s="201" t="e">
        <f t="shared" ca="1" si="27"/>
        <v>#N/A</v>
      </c>
      <c r="AC176" s="201" t="e">
        <f t="shared" ca="1" si="28"/>
        <v>#N/A</v>
      </c>
      <c r="AD176" s="202" t="e">
        <f t="shared" ca="1" si="42"/>
        <v>#N/A</v>
      </c>
      <c r="AE176" s="201" t="e">
        <f t="shared" ca="1" si="43"/>
        <v>#N/A</v>
      </c>
      <c r="AF176" s="202" t="e">
        <f t="shared" ca="1" si="44"/>
        <v>#N/A</v>
      </c>
      <c r="AG176" s="201" t="e">
        <f t="shared" ca="1" si="44"/>
        <v>#N/A</v>
      </c>
      <c r="AH176" s="201" t="e">
        <f t="shared" ca="1" si="45"/>
        <v>#N/A</v>
      </c>
      <c r="AI176" s="203" t="e">
        <f t="shared" ca="1" si="46"/>
        <v>#N/A</v>
      </c>
      <c r="AJ176" s="201" t="e">
        <f t="shared" ca="1" si="34"/>
        <v>#N/A</v>
      </c>
      <c r="AK176" s="201" t="e">
        <f t="shared" ca="1" si="35"/>
        <v>#N/A</v>
      </c>
    </row>
    <row r="177" spans="1:37" ht="27" customHeight="1" x14ac:dyDescent="0.25">
      <c r="A177" s="51">
        <f>'OSNOVNA PLAČA'!A171</f>
        <v>162</v>
      </c>
      <c r="B177" s="159" t="str">
        <f t="shared" ca="1" si="20"/>
        <v>A162</v>
      </c>
      <c r="C177" s="52">
        <f ca="1">IF(LEN(B177)&gt;0,'OSNOVNA PLAČA'!C171,"")</f>
        <v>0</v>
      </c>
      <c r="D177" s="54">
        <f ca="1">IF(LEN(B177)&gt;0,'OSNOVNA PLAČA'!D171,"")</f>
        <v>0</v>
      </c>
      <c r="E177" s="175">
        <f ca="1">IF(LEN(B177)&gt;0,SUM('OBRAČUNANA OSNOVNA PLAČA'!K171:P171),"")</f>
        <v>0</v>
      </c>
      <c r="F177" s="55"/>
      <c r="G177" s="55"/>
      <c r="H177" s="55"/>
      <c r="I177" s="55"/>
      <c r="J177" s="55"/>
      <c r="K177" s="176">
        <f t="shared" si="36"/>
        <v>0</v>
      </c>
      <c r="L177" s="120">
        <f t="shared" ca="1" si="37"/>
        <v>0</v>
      </c>
      <c r="M177" s="120">
        <f t="shared" ca="1" si="38"/>
        <v>0</v>
      </c>
      <c r="N177" s="120">
        <f t="shared" ca="1" si="39"/>
        <v>0</v>
      </c>
      <c r="O177" s="120">
        <f t="shared" ca="1" si="40"/>
        <v>0</v>
      </c>
      <c r="P177" s="177">
        <f t="shared" ca="1" si="41"/>
        <v>0</v>
      </c>
      <c r="Q177" s="177">
        <f ca="1">IF(LEN(B177)&gt;0,'1-6'!Q177-'1-6'!P177,"")</f>
        <v>0</v>
      </c>
      <c r="R177" s="178"/>
      <c r="AA177" s="163">
        <f>ROW()</f>
        <v>177</v>
      </c>
      <c r="AB177" s="201" t="e">
        <f t="shared" ca="1" si="27"/>
        <v>#N/A</v>
      </c>
      <c r="AC177" s="201" t="e">
        <f t="shared" ca="1" si="28"/>
        <v>#N/A</v>
      </c>
      <c r="AD177" s="202" t="e">
        <f t="shared" ca="1" si="42"/>
        <v>#N/A</v>
      </c>
      <c r="AE177" s="201" t="e">
        <f t="shared" ca="1" si="43"/>
        <v>#N/A</v>
      </c>
      <c r="AF177" s="202" t="e">
        <f t="shared" ca="1" si="44"/>
        <v>#N/A</v>
      </c>
      <c r="AG177" s="201" t="e">
        <f t="shared" ca="1" si="44"/>
        <v>#N/A</v>
      </c>
      <c r="AH177" s="201" t="e">
        <f t="shared" ca="1" si="45"/>
        <v>#N/A</v>
      </c>
      <c r="AI177" s="203" t="e">
        <f t="shared" ca="1" si="46"/>
        <v>#N/A</v>
      </c>
      <c r="AJ177" s="201" t="e">
        <f t="shared" ca="1" si="34"/>
        <v>#N/A</v>
      </c>
      <c r="AK177" s="201" t="e">
        <f t="shared" ca="1" si="35"/>
        <v>#N/A</v>
      </c>
    </row>
    <row r="178" spans="1:37" ht="27" customHeight="1" x14ac:dyDescent="0.25">
      <c r="A178" s="51">
        <f>'OSNOVNA PLAČA'!A172</f>
        <v>163</v>
      </c>
      <c r="B178" s="159" t="str">
        <f t="shared" ca="1" si="20"/>
        <v>A163</v>
      </c>
      <c r="C178" s="52">
        <f ca="1">IF(LEN(B178)&gt;0,'OSNOVNA PLAČA'!C172,"")</f>
        <v>0</v>
      </c>
      <c r="D178" s="54">
        <f ca="1">IF(LEN(B178)&gt;0,'OSNOVNA PLAČA'!D172,"")</f>
        <v>0</v>
      </c>
      <c r="E178" s="175">
        <f ca="1">IF(LEN(B178)&gt;0,SUM('OBRAČUNANA OSNOVNA PLAČA'!K172:P172),"")</f>
        <v>0</v>
      </c>
      <c r="F178" s="55"/>
      <c r="G178" s="55"/>
      <c r="H178" s="55"/>
      <c r="I178" s="55"/>
      <c r="J178" s="55"/>
      <c r="K178" s="176">
        <f t="shared" si="36"/>
        <v>0</v>
      </c>
      <c r="L178" s="120">
        <f t="shared" ca="1" si="37"/>
        <v>0</v>
      </c>
      <c r="M178" s="120">
        <f t="shared" ca="1" si="38"/>
        <v>0</v>
      </c>
      <c r="N178" s="120">
        <f t="shared" ca="1" si="39"/>
        <v>0</v>
      </c>
      <c r="O178" s="120">
        <f t="shared" ca="1" si="40"/>
        <v>0</v>
      </c>
      <c r="P178" s="177">
        <f t="shared" ca="1" si="41"/>
        <v>0</v>
      </c>
      <c r="Q178" s="177">
        <f ca="1">IF(LEN(B178)&gt;0,'1-6'!Q178-'1-6'!P178,"")</f>
        <v>0</v>
      </c>
      <c r="R178" s="178"/>
      <c r="AA178" s="163">
        <f>ROW()</f>
        <v>178</v>
      </c>
      <c r="AB178" s="201" t="e">
        <f t="shared" ca="1" si="27"/>
        <v>#N/A</v>
      </c>
      <c r="AC178" s="201" t="e">
        <f t="shared" ca="1" si="28"/>
        <v>#N/A</v>
      </c>
      <c r="AD178" s="202" t="e">
        <f t="shared" ca="1" si="42"/>
        <v>#N/A</v>
      </c>
      <c r="AE178" s="201" t="e">
        <f t="shared" ca="1" si="43"/>
        <v>#N/A</v>
      </c>
      <c r="AF178" s="202" t="e">
        <f t="shared" ca="1" si="44"/>
        <v>#N/A</v>
      </c>
      <c r="AG178" s="201" t="e">
        <f t="shared" ca="1" si="44"/>
        <v>#N/A</v>
      </c>
      <c r="AH178" s="201" t="e">
        <f t="shared" ca="1" si="45"/>
        <v>#N/A</v>
      </c>
      <c r="AI178" s="203" t="e">
        <f t="shared" ca="1" si="46"/>
        <v>#N/A</v>
      </c>
      <c r="AJ178" s="201" t="e">
        <f t="shared" ca="1" si="34"/>
        <v>#N/A</v>
      </c>
      <c r="AK178" s="201" t="e">
        <f t="shared" ca="1" si="35"/>
        <v>#N/A</v>
      </c>
    </row>
    <row r="179" spans="1:37" ht="27" customHeight="1" x14ac:dyDescent="0.25">
      <c r="A179" s="51">
        <f>'OSNOVNA PLAČA'!A173</f>
        <v>164</v>
      </c>
      <c r="B179" s="159" t="str">
        <f t="shared" ca="1" si="20"/>
        <v>A164</v>
      </c>
      <c r="C179" s="52">
        <f ca="1">IF(LEN(B179)&gt;0,'OSNOVNA PLAČA'!C173,"")</f>
        <v>0</v>
      </c>
      <c r="D179" s="54">
        <f ca="1">IF(LEN(B179)&gt;0,'OSNOVNA PLAČA'!D173,"")</f>
        <v>0</v>
      </c>
      <c r="E179" s="175">
        <f ca="1">IF(LEN(B179)&gt;0,SUM('OBRAČUNANA OSNOVNA PLAČA'!K173:P173),"")</f>
        <v>0</v>
      </c>
      <c r="F179" s="55"/>
      <c r="G179" s="55"/>
      <c r="H179" s="55"/>
      <c r="I179" s="55"/>
      <c r="J179" s="55"/>
      <c r="K179" s="176">
        <f t="shared" si="36"/>
        <v>0</v>
      </c>
      <c r="L179" s="120">
        <f t="shared" ca="1" si="37"/>
        <v>0</v>
      </c>
      <c r="M179" s="120">
        <f t="shared" ca="1" si="38"/>
        <v>0</v>
      </c>
      <c r="N179" s="120">
        <f t="shared" ca="1" si="39"/>
        <v>0</v>
      </c>
      <c r="O179" s="120">
        <f t="shared" ca="1" si="40"/>
        <v>0</v>
      </c>
      <c r="P179" s="177">
        <f t="shared" ca="1" si="41"/>
        <v>0</v>
      </c>
      <c r="Q179" s="177">
        <f ca="1">IF(LEN(B179)&gt;0,'1-6'!Q179-'1-6'!P179,"")</f>
        <v>0</v>
      </c>
      <c r="R179" s="178"/>
      <c r="AA179" s="163">
        <f>ROW()</f>
        <v>179</v>
      </c>
      <c r="AB179" s="201" t="e">
        <f t="shared" ca="1" si="27"/>
        <v>#N/A</v>
      </c>
      <c r="AC179" s="201" t="e">
        <f t="shared" ca="1" si="28"/>
        <v>#N/A</v>
      </c>
      <c r="AD179" s="202" t="e">
        <f t="shared" ca="1" si="42"/>
        <v>#N/A</v>
      </c>
      <c r="AE179" s="201" t="e">
        <f t="shared" ca="1" si="43"/>
        <v>#N/A</v>
      </c>
      <c r="AF179" s="202" t="e">
        <f t="shared" ca="1" si="44"/>
        <v>#N/A</v>
      </c>
      <c r="AG179" s="201" t="e">
        <f t="shared" ca="1" si="44"/>
        <v>#N/A</v>
      </c>
      <c r="AH179" s="201" t="e">
        <f t="shared" ca="1" si="45"/>
        <v>#N/A</v>
      </c>
      <c r="AI179" s="203" t="e">
        <f t="shared" ca="1" si="46"/>
        <v>#N/A</v>
      </c>
      <c r="AJ179" s="201" t="e">
        <f t="shared" ca="1" si="34"/>
        <v>#N/A</v>
      </c>
      <c r="AK179" s="201" t="e">
        <f t="shared" ca="1" si="35"/>
        <v>#N/A</v>
      </c>
    </row>
    <row r="180" spans="1:37" ht="27" customHeight="1" x14ac:dyDescent="0.25">
      <c r="A180" s="51">
        <f>'OSNOVNA PLAČA'!A174</f>
        <v>165</v>
      </c>
      <c r="B180" s="159" t="str">
        <f t="shared" ca="1" si="20"/>
        <v>A165</v>
      </c>
      <c r="C180" s="52">
        <f ca="1">IF(LEN(B180)&gt;0,'OSNOVNA PLAČA'!C174,"")</f>
        <v>0</v>
      </c>
      <c r="D180" s="54">
        <f ca="1">IF(LEN(B180)&gt;0,'OSNOVNA PLAČA'!D174,"")</f>
        <v>0</v>
      </c>
      <c r="E180" s="175">
        <f ca="1">IF(LEN(B180)&gt;0,SUM('OBRAČUNANA OSNOVNA PLAČA'!K174:P174),"")</f>
        <v>0</v>
      </c>
      <c r="F180" s="55"/>
      <c r="G180" s="55"/>
      <c r="H180" s="55"/>
      <c r="I180" s="55"/>
      <c r="J180" s="55"/>
      <c r="K180" s="176">
        <f t="shared" si="36"/>
        <v>0</v>
      </c>
      <c r="L180" s="120">
        <f t="shared" ca="1" si="37"/>
        <v>0</v>
      </c>
      <c r="M180" s="120">
        <f t="shared" ca="1" si="38"/>
        <v>0</v>
      </c>
      <c r="N180" s="120">
        <f t="shared" ca="1" si="39"/>
        <v>0</v>
      </c>
      <c r="O180" s="120">
        <f t="shared" ca="1" si="40"/>
        <v>0</v>
      </c>
      <c r="P180" s="177">
        <f t="shared" ca="1" si="41"/>
        <v>0</v>
      </c>
      <c r="Q180" s="177">
        <f ca="1">IF(LEN(B180)&gt;0,'1-6'!Q180-'1-6'!P180,"")</f>
        <v>0</v>
      </c>
      <c r="R180" s="178"/>
      <c r="AA180" s="163">
        <f>ROW()</f>
        <v>180</v>
      </c>
      <c r="AB180" s="201" t="e">
        <f t="shared" ca="1" si="27"/>
        <v>#N/A</v>
      </c>
      <c r="AC180" s="201" t="e">
        <f t="shared" ca="1" si="28"/>
        <v>#N/A</v>
      </c>
      <c r="AD180" s="202" t="e">
        <f t="shared" ca="1" si="42"/>
        <v>#N/A</v>
      </c>
      <c r="AE180" s="201" t="e">
        <f t="shared" ca="1" si="43"/>
        <v>#N/A</v>
      </c>
      <c r="AF180" s="202" t="e">
        <f t="shared" ca="1" si="44"/>
        <v>#N/A</v>
      </c>
      <c r="AG180" s="201" t="e">
        <f t="shared" ca="1" si="44"/>
        <v>#N/A</v>
      </c>
      <c r="AH180" s="201" t="e">
        <f t="shared" ca="1" si="45"/>
        <v>#N/A</v>
      </c>
      <c r="AI180" s="203" t="e">
        <f t="shared" ca="1" si="46"/>
        <v>#N/A</v>
      </c>
      <c r="AJ180" s="201" t="e">
        <f t="shared" ca="1" si="34"/>
        <v>#N/A</v>
      </c>
      <c r="AK180" s="201" t="e">
        <f t="shared" ca="1" si="35"/>
        <v>#N/A</v>
      </c>
    </row>
    <row r="181" spans="1:37" ht="27" customHeight="1" x14ac:dyDescent="0.25">
      <c r="A181" s="51">
        <f>'OSNOVNA PLAČA'!A175</f>
        <v>166</v>
      </c>
      <c r="B181" s="159" t="str">
        <f t="shared" ca="1" si="20"/>
        <v>A166</v>
      </c>
      <c r="C181" s="52">
        <f ca="1">IF(LEN(B181)&gt;0,'OSNOVNA PLAČA'!C175,"")</f>
        <v>0</v>
      </c>
      <c r="D181" s="54">
        <f ca="1">IF(LEN(B181)&gt;0,'OSNOVNA PLAČA'!D175,"")</f>
        <v>0</v>
      </c>
      <c r="E181" s="175">
        <f ca="1">IF(LEN(B181)&gt;0,SUM('OBRAČUNANA OSNOVNA PLAČA'!K175:P175),"")</f>
        <v>0</v>
      </c>
      <c r="F181" s="55"/>
      <c r="G181" s="55"/>
      <c r="H181" s="55"/>
      <c r="I181" s="55"/>
      <c r="J181" s="55"/>
      <c r="K181" s="176">
        <f t="shared" si="36"/>
        <v>0</v>
      </c>
      <c r="L181" s="120">
        <f t="shared" ca="1" si="37"/>
        <v>0</v>
      </c>
      <c r="M181" s="120">
        <f t="shared" ca="1" si="38"/>
        <v>0</v>
      </c>
      <c r="N181" s="120">
        <f t="shared" ca="1" si="39"/>
        <v>0</v>
      </c>
      <c r="O181" s="120">
        <f t="shared" ca="1" si="40"/>
        <v>0</v>
      </c>
      <c r="P181" s="177">
        <f t="shared" ca="1" si="41"/>
        <v>0</v>
      </c>
      <c r="Q181" s="177">
        <f ca="1">IF(LEN(B181)&gt;0,'1-6'!Q181-'1-6'!P181,"")</f>
        <v>0</v>
      </c>
      <c r="R181" s="178"/>
      <c r="AA181" s="163">
        <f>ROW()</f>
        <v>181</v>
      </c>
      <c r="AB181" s="201" t="e">
        <f t="shared" ca="1" si="27"/>
        <v>#N/A</v>
      </c>
      <c r="AC181" s="201" t="e">
        <f t="shared" ca="1" si="28"/>
        <v>#N/A</v>
      </c>
      <c r="AD181" s="202" t="e">
        <f t="shared" ca="1" si="42"/>
        <v>#N/A</v>
      </c>
      <c r="AE181" s="201" t="e">
        <f t="shared" ca="1" si="43"/>
        <v>#N/A</v>
      </c>
      <c r="AF181" s="202" t="e">
        <f t="shared" ca="1" si="44"/>
        <v>#N/A</v>
      </c>
      <c r="AG181" s="201" t="e">
        <f t="shared" ca="1" si="44"/>
        <v>#N/A</v>
      </c>
      <c r="AH181" s="201" t="e">
        <f t="shared" ca="1" si="45"/>
        <v>#N/A</v>
      </c>
      <c r="AI181" s="203" t="e">
        <f t="shared" ca="1" si="46"/>
        <v>#N/A</v>
      </c>
      <c r="AJ181" s="201" t="e">
        <f t="shared" ca="1" si="34"/>
        <v>#N/A</v>
      </c>
      <c r="AK181" s="201" t="e">
        <f t="shared" ca="1" si="35"/>
        <v>#N/A</v>
      </c>
    </row>
    <row r="182" spans="1:37" ht="27" customHeight="1" x14ac:dyDescent="0.25">
      <c r="A182" s="51">
        <f>'OSNOVNA PLAČA'!A176</f>
        <v>167</v>
      </c>
      <c r="B182" s="159" t="str">
        <f t="shared" ca="1" si="20"/>
        <v>A167</v>
      </c>
      <c r="C182" s="52">
        <f ca="1">IF(LEN(B182)&gt;0,'OSNOVNA PLAČA'!C176,"")</f>
        <v>0</v>
      </c>
      <c r="D182" s="54">
        <f ca="1">IF(LEN(B182)&gt;0,'OSNOVNA PLAČA'!D176,"")</f>
        <v>0</v>
      </c>
      <c r="E182" s="175">
        <f ca="1">IF(LEN(B182)&gt;0,SUM('OBRAČUNANA OSNOVNA PLAČA'!K176:P176),"")</f>
        <v>0</v>
      </c>
      <c r="F182" s="55"/>
      <c r="G182" s="55"/>
      <c r="H182" s="55"/>
      <c r="I182" s="55"/>
      <c r="J182" s="55"/>
      <c r="K182" s="176">
        <f t="shared" si="36"/>
        <v>0</v>
      </c>
      <c r="L182" s="120">
        <f t="shared" ca="1" si="37"/>
        <v>0</v>
      </c>
      <c r="M182" s="120">
        <f t="shared" ca="1" si="38"/>
        <v>0</v>
      </c>
      <c r="N182" s="120">
        <f t="shared" ca="1" si="39"/>
        <v>0</v>
      </c>
      <c r="O182" s="120">
        <f t="shared" ca="1" si="40"/>
        <v>0</v>
      </c>
      <c r="P182" s="177">
        <f t="shared" ca="1" si="41"/>
        <v>0</v>
      </c>
      <c r="Q182" s="177">
        <f ca="1">IF(LEN(B182)&gt;0,'1-6'!Q182-'1-6'!P182,"")</f>
        <v>0</v>
      </c>
      <c r="R182" s="178"/>
      <c r="AA182" s="163">
        <f>ROW()</f>
        <v>182</v>
      </c>
      <c r="AB182" s="201" t="e">
        <f t="shared" ca="1" si="27"/>
        <v>#N/A</v>
      </c>
      <c r="AC182" s="201" t="e">
        <f t="shared" ca="1" si="28"/>
        <v>#N/A</v>
      </c>
      <c r="AD182" s="202" t="e">
        <f t="shared" ca="1" si="42"/>
        <v>#N/A</v>
      </c>
      <c r="AE182" s="201" t="e">
        <f t="shared" ca="1" si="43"/>
        <v>#N/A</v>
      </c>
      <c r="AF182" s="202" t="e">
        <f t="shared" ca="1" si="44"/>
        <v>#N/A</v>
      </c>
      <c r="AG182" s="201" t="e">
        <f t="shared" ca="1" si="44"/>
        <v>#N/A</v>
      </c>
      <c r="AH182" s="201" t="e">
        <f t="shared" ca="1" si="45"/>
        <v>#N/A</v>
      </c>
      <c r="AI182" s="203" t="e">
        <f t="shared" ca="1" si="46"/>
        <v>#N/A</v>
      </c>
      <c r="AJ182" s="201" t="e">
        <f t="shared" ca="1" si="34"/>
        <v>#N/A</v>
      </c>
      <c r="AK182" s="201" t="e">
        <f t="shared" ca="1" si="35"/>
        <v>#N/A</v>
      </c>
    </row>
    <row r="183" spans="1:37" ht="27" customHeight="1" x14ac:dyDescent="0.25">
      <c r="A183" s="51">
        <f>'OSNOVNA PLAČA'!A177</f>
        <v>168</v>
      </c>
      <c r="B183" s="159" t="str">
        <f t="shared" ca="1" si="20"/>
        <v>A168</v>
      </c>
      <c r="C183" s="52">
        <f ca="1">IF(LEN(B183)&gt;0,'OSNOVNA PLAČA'!C177,"")</f>
        <v>0</v>
      </c>
      <c r="D183" s="54">
        <f ca="1">IF(LEN(B183)&gt;0,'OSNOVNA PLAČA'!D177,"")</f>
        <v>0</v>
      </c>
      <c r="E183" s="175">
        <f ca="1">IF(LEN(B183)&gt;0,SUM('OBRAČUNANA OSNOVNA PLAČA'!K177:P177),"")</f>
        <v>0</v>
      </c>
      <c r="F183" s="55"/>
      <c r="G183" s="55"/>
      <c r="H183" s="55"/>
      <c r="I183" s="55"/>
      <c r="J183" s="55"/>
      <c r="K183" s="176">
        <f t="shared" si="36"/>
        <v>0</v>
      </c>
      <c r="L183" s="120">
        <f t="shared" ca="1" si="37"/>
        <v>0</v>
      </c>
      <c r="M183" s="120">
        <f t="shared" ca="1" si="38"/>
        <v>0</v>
      </c>
      <c r="N183" s="120">
        <f t="shared" ca="1" si="39"/>
        <v>0</v>
      </c>
      <c r="O183" s="120">
        <f t="shared" ca="1" si="40"/>
        <v>0</v>
      </c>
      <c r="P183" s="177">
        <f t="shared" ca="1" si="41"/>
        <v>0</v>
      </c>
      <c r="Q183" s="177">
        <f ca="1">IF(LEN(B183)&gt;0,'1-6'!Q183-'1-6'!P183,"")</f>
        <v>0</v>
      </c>
      <c r="R183" s="178"/>
      <c r="AA183" s="163">
        <f>ROW()</f>
        <v>183</v>
      </c>
      <c r="AB183" s="201" t="e">
        <f t="shared" ca="1" si="27"/>
        <v>#N/A</v>
      </c>
      <c r="AC183" s="201" t="e">
        <f t="shared" ca="1" si="28"/>
        <v>#N/A</v>
      </c>
      <c r="AD183" s="202" t="e">
        <f t="shared" ca="1" si="42"/>
        <v>#N/A</v>
      </c>
      <c r="AE183" s="201" t="e">
        <f t="shared" ca="1" si="43"/>
        <v>#N/A</v>
      </c>
      <c r="AF183" s="202" t="e">
        <f t="shared" ca="1" si="44"/>
        <v>#N/A</v>
      </c>
      <c r="AG183" s="201" t="e">
        <f t="shared" ca="1" si="44"/>
        <v>#N/A</v>
      </c>
      <c r="AH183" s="201" t="e">
        <f t="shared" ca="1" si="45"/>
        <v>#N/A</v>
      </c>
      <c r="AI183" s="203" t="e">
        <f t="shared" ca="1" si="46"/>
        <v>#N/A</v>
      </c>
      <c r="AJ183" s="201" t="e">
        <f t="shared" ca="1" si="34"/>
        <v>#N/A</v>
      </c>
      <c r="AK183" s="201" t="e">
        <f t="shared" ca="1" si="35"/>
        <v>#N/A</v>
      </c>
    </row>
    <row r="184" spans="1:37" ht="27" customHeight="1" x14ac:dyDescent="0.25">
      <c r="A184" s="51">
        <f>'OSNOVNA PLAČA'!A178</f>
        <v>169</v>
      </c>
      <c r="B184" s="159" t="str">
        <f t="shared" ca="1" si="20"/>
        <v>A169</v>
      </c>
      <c r="C184" s="52">
        <f ca="1">IF(LEN(B184)&gt;0,'OSNOVNA PLAČA'!C178,"")</f>
        <v>0</v>
      </c>
      <c r="D184" s="54">
        <f ca="1">IF(LEN(B184)&gt;0,'OSNOVNA PLAČA'!D178,"")</f>
        <v>0</v>
      </c>
      <c r="E184" s="175">
        <f ca="1">IF(LEN(B184)&gt;0,SUM('OBRAČUNANA OSNOVNA PLAČA'!K178:P178),"")</f>
        <v>0</v>
      </c>
      <c r="F184" s="55"/>
      <c r="G184" s="55"/>
      <c r="H184" s="55"/>
      <c r="I184" s="55"/>
      <c r="J184" s="55"/>
      <c r="K184" s="176">
        <f t="shared" si="36"/>
        <v>0</v>
      </c>
      <c r="L184" s="120">
        <f t="shared" ca="1" si="37"/>
        <v>0</v>
      </c>
      <c r="M184" s="120">
        <f t="shared" ca="1" si="38"/>
        <v>0</v>
      </c>
      <c r="N184" s="120">
        <f t="shared" ca="1" si="39"/>
        <v>0</v>
      </c>
      <c r="O184" s="120">
        <f t="shared" ca="1" si="40"/>
        <v>0</v>
      </c>
      <c r="P184" s="177">
        <f t="shared" ca="1" si="41"/>
        <v>0</v>
      </c>
      <c r="Q184" s="177">
        <f ca="1">IF(LEN(B184)&gt;0,'1-6'!Q184-'1-6'!P184,"")</f>
        <v>0</v>
      </c>
      <c r="R184" s="178"/>
      <c r="AA184" s="163">
        <f>ROW()</f>
        <v>184</v>
      </c>
      <c r="AB184" s="201" t="e">
        <f t="shared" ca="1" si="27"/>
        <v>#N/A</v>
      </c>
      <c r="AC184" s="201" t="e">
        <f t="shared" ca="1" si="28"/>
        <v>#N/A</v>
      </c>
      <c r="AD184" s="202" t="e">
        <f t="shared" ca="1" si="42"/>
        <v>#N/A</v>
      </c>
      <c r="AE184" s="201" t="e">
        <f t="shared" ca="1" si="43"/>
        <v>#N/A</v>
      </c>
      <c r="AF184" s="202" t="e">
        <f t="shared" ca="1" si="44"/>
        <v>#N/A</v>
      </c>
      <c r="AG184" s="201" t="e">
        <f t="shared" ca="1" si="44"/>
        <v>#N/A</v>
      </c>
      <c r="AH184" s="201" t="e">
        <f t="shared" ca="1" si="45"/>
        <v>#N/A</v>
      </c>
      <c r="AI184" s="203" t="e">
        <f t="shared" ca="1" si="46"/>
        <v>#N/A</v>
      </c>
      <c r="AJ184" s="201" t="e">
        <f t="shared" ca="1" si="34"/>
        <v>#N/A</v>
      </c>
      <c r="AK184" s="201" t="e">
        <f t="shared" ca="1" si="35"/>
        <v>#N/A</v>
      </c>
    </row>
    <row r="185" spans="1:37" ht="27" customHeight="1" x14ac:dyDescent="0.25">
      <c r="A185" s="51">
        <f>'OSNOVNA PLAČA'!A179</f>
        <v>170</v>
      </c>
      <c r="B185" s="159" t="str">
        <f t="shared" ca="1" si="20"/>
        <v>A170</v>
      </c>
      <c r="C185" s="52">
        <f ca="1">IF(LEN(B185)&gt;0,'OSNOVNA PLAČA'!C179,"")</f>
        <v>0</v>
      </c>
      <c r="D185" s="54">
        <f ca="1">IF(LEN(B185)&gt;0,'OSNOVNA PLAČA'!D179,"")</f>
        <v>0</v>
      </c>
      <c r="E185" s="175">
        <f ca="1">IF(LEN(B185)&gt;0,SUM('OBRAČUNANA OSNOVNA PLAČA'!K179:P179),"")</f>
        <v>0</v>
      </c>
      <c r="F185" s="55"/>
      <c r="G185" s="55"/>
      <c r="H185" s="55"/>
      <c r="I185" s="55"/>
      <c r="J185" s="55"/>
      <c r="K185" s="176">
        <f t="shared" si="36"/>
        <v>0</v>
      </c>
      <c r="L185" s="120">
        <f t="shared" ca="1" si="37"/>
        <v>0</v>
      </c>
      <c r="M185" s="120">
        <f t="shared" ca="1" si="38"/>
        <v>0</v>
      </c>
      <c r="N185" s="120">
        <f t="shared" ca="1" si="39"/>
        <v>0</v>
      </c>
      <c r="O185" s="120">
        <f t="shared" ca="1" si="40"/>
        <v>0</v>
      </c>
      <c r="P185" s="177">
        <f t="shared" ca="1" si="41"/>
        <v>0</v>
      </c>
      <c r="Q185" s="177">
        <f ca="1">IF(LEN(B185)&gt;0,'1-6'!Q185-'1-6'!P185,"")</f>
        <v>0</v>
      </c>
      <c r="R185" s="178"/>
      <c r="AA185" s="163">
        <f>ROW()</f>
        <v>185</v>
      </c>
      <c r="AB185" s="201" t="e">
        <f t="shared" ca="1" si="27"/>
        <v>#N/A</v>
      </c>
      <c r="AC185" s="201" t="e">
        <f t="shared" ca="1" si="28"/>
        <v>#N/A</v>
      </c>
      <c r="AD185" s="202" t="e">
        <f t="shared" ca="1" si="42"/>
        <v>#N/A</v>
      </c>
      <c r="AE185" s="201" t="e">
        <f t="shared" ca="1" si="43"/>
        <v>#N/A</v>
      </c>
      <c r="AF185" s="202" t="e">
        <f t="shared" ca="1" si="44"/>
        <v>#N/A</v>
      </c>
      <c r="AG185" s="201" t="e">
        <f t="shared" ca="1" si="44"/>
        <v>#N/A</v>
      </c>
      <c r="AH185" s="201" t="e">
        <f t="shared" ca="1" si="45"/>
        <v>#N/A</v>
      </c>
      <c r="AI185" s="203" t="e">
        <f t="shared" ca="1" si="46"/>
        <v>#N/A</v>
      </c>
      <c r="AJ185" s="201" t="e">
        <f t="shared" ca="1" si="34"/>
        <v>#N/A</v>
      </c>
      <c r="AK185" s="201" t="e">
        <f t="shared" ca="1" si="35"/>
        <v>#N/A</v>
      </c>
    </row>
    <row r="186" spans="1:37" ht="27" customHeight="1" x14ac:dyDescent="0.25">
      <c r="A186" s="51">
        <f>'OSNOVNA PLAČA'!A180</f>
        <v>171</v>
      </c>
      <c r="B186" s="159" t="str">
        <f t="shared" ca="1" si="20"/>
        <v>A171</v>
      </c>
      <c r="C186" s="52">
        <f ca="1">IF(LEN(B186)&gt;0,'OSNOVNA PLAČA'!C180,"")</f>
        <v>0</v>
      </c>
      <c r="D186" s="54">
        <f ca="1">IF(LEN(B186)&gt;0,'OSNOVNA PLAČA'!D180,"")</f>
        <v>0</v>
      </c>
      <c r="E186" s="175">
        <f ca="1">IF(LEN(B186)&gt;0,SUM('OBRAČUNANA OSNOVNA PLAČA'!K180:P180),"")</f>
        <v>0</v>
      </c>
      <c r="F186" s="55"/>
      <c r="G186" s="55"/>
      <c r="H186" s="55"/>
      <c r="I186" s="55"/>
      <c r="J186" s="55"/>
      <c r="K186" s="176">
        <f t="shared" si="36"/>
        <v>0</v>
      </c>
      <c r="L186" s="120">
        <f t="shared" ca="1" si="37"/>
        <v>0</v>
      </c>
      <c r="M186" s="120">
        <f t="shared" ca="1" si="38"/>
        <v>0</v>
      </c>
      <c r="N186" s="120">
        <f t="shared" ca="1" si="39"/>
        <v>0</v>
      </c>
      <c r="O186" s="120">
        <f t="shared" ca="1" si="40"/>
        <v>0</v>
      </c>
      <c r="P186" s="177">
        <f t="shared" ca="1" si="41"/>
        <v>0</v>
      </c>
      <c r="Q186" s="177">
        <f ca="1">IF(LEN(B186)&gt;0,'1-6'!Q186-'1-6'!P186,"")</f>
        <v>0</v>
      </c>
      <c r="R186" s="178"/>
      <c r="AA186" s="163">
        <f>ROW()</f>
        <v>186</v>
      </c>
      <c r="AB186" s="201" t="e">
        <f t="shared" ca="1" si="27"/>
        <v>#N/A</v>
      </c>
      <c r="AC186" s="201" t="e">
        <f t="shared" ca="1" si="28"/>
        <v>#N/A</v>
      </c>
      <c r="AD186" s="202" t="e">
        <f t="shared" ca="1" si="42"/>
        <v>#N/A</v>
      </c>
      <c r="AE186" s="201" t="e">
        <f t="shared" ca="1" si="43"/>
        <v>#N/A</v>
      </c>
      <c r="AF186" s="202" t="e">
        <f t="shared" ca="1" si="44"/>
        <v>#N/A</v>
      </c>
      <c r="AG186" s="201" t="e">
        <f t="shared" ca="1" si="44"/>
        <v>#N/A</v>
      </c>
      <c r="AH186" s="201" t="e">
        <f t="shared" ca="1" si="45"/>
        <v>#N/A</v>
      </c>
      <c r="AI186" s="203" t="e">
        <f t="shared" ca="1" si="46"/>
        <v>#N/A</v>
      </c>
      <c r="AJ186" s="201" t="e">
        <f t="shared" ca="1" si="34"/>
        <v>#N/A</v>
      </c>
      <c r="AK186" s="201" t="e">
        <f t="shared" ca="1" si="35"/>
        <v>#N/A</v>
      </c>
    </row>
    <row r="187" spans="1:37" ht="27" customHeight="1" x14ac:dyDescent="0.25">
      <c r="A187" s="51">
        <f>'OSNOVNA PLAČA'!A181</f>
        <v>172</v>
      </c>
      <c r="B187" s="159" t="str">
        <f t="shared" ca="1" si="20"/>
        <v>A172</v>
      </c>
      <c r="C187" s="52">
        <f ca="1">IF(LEN(B187)&gt;0,'OSNOVNA PLAČA'!C181,"")</f>
        <v>0</v>
      </c>
      <c r="D187" s="54">
        <f ca="1">IF(LEN(B187)&gt;0,'OSNOVNA PLAČA'!D181,"")</f>
        <v>0</v>
      </c>
      <c r="E187" s="175">
        <f ca="1">IF(LEN(B187)&gt;0,SUM('OBRAČUNANA OSNOVNA PLAČA'!K181:P181),"")</f>
        <v>0</v>
      </c>
      <c r="F187" s="55"/>
      <c r="G187" s="55"/>
      <c r="H187" s="55"/>
      <c r="I187" s="55"/>
      <c r="J187" s="55"/>
      <c r="K187" s="176">
        <f t="shared" si="36"/>
        <v>0</v>
      </c>
      <c r="L187" s="120">
        <f t="shared" ca="1" si="37"/>
        <v>0</v>
      </c>
      <c r="M187" s="120">
        <f t="shared" ca="1" si="38"/>
        <v>0</v>
      </c>
      <c r="N187" s="120">
        <f t="shared" ca="1" si="39"/>
        <v>0</v>
      </c>
      <c r="O187" s="120">
        <f t="shared" ca="1" si="40"/>
        <v>0</v>
      </c>
      <c r="P187" s="177">
        <f t="shared" ca="1" si="41"/>
        <v>0</v>
      </c>
      <c r="Q187" s="177">
        <f ca="1">IF(LEN(B187)&gt;0,'1-6'!Q187-'1-6'!P187,"")</f>
        <v>0</v>
      </c>
      <c r="R187" s="178"/>
      <c r="AA187" s="163">
        <f>ROW()</f>
        <v>187</v>
      </c>
      <c r="AB187" s="201" t="e">
        <f t="shared" ca="1" si="27"/>
        <v>#N/A</v>
      </c>
      <c r="AC187" s="201" t="e">
        <f t="shared" ca="1" si="28"/>
        <v>#N/A</v>
      </c>
      <c r="AD187" s="202" t="e">
        <f t="shared" ca="1" si="42"/>
        <v>#N/A</v>
      </c>
      <c r="AE187" s="201" t="e">
        <f t="shared" ca="1" si="43"/>
        <v>#N/A</v>
      </c>
      <c r="AF187" s="202" t="e">
        <f t="shared" ca="1" si="44"/>
        <v>#N/A</v>
      </c>
      <c r="AG187" s="201" t="e">
        <f t="shared" ca="1" si="44"/>
        <v>#N/A</v>
      </c>
      <c r="AH187" s="201" t="e">
        <f t="shared" ca="1" si="45"/>
        <v>#N/A</v>
      </c>
      <c r="AI187" s="203" t="e">
        <f t="shared" ca="1" si="46"/>
        <v>#N/A</v>
      </c>
      <c r="AJ187" s="201" t="e">
        <f t="shared" ca="1" si="34"/>
        <v>#N/A</v>
      </c>
      <c r="AK187" s="201" t="e">
        <f t="shared" ca="1" si="35"/>
        <v>#N/A</v>
      </c>
    </row>
    <row r="188" spans="1:37" ht="27" customHeight="1" x14ac:dyDescent="0.25">
      <c r="A188" s="51">
        <f>'OSNOVNA PLAČA'!A182</f>
        <v>173</v>
      </c>
      <c r="B188" s="159" t="str">
        <f t="shared" ca="1" si="20"/>
        <v>A173</v>
      </c>
      <c r="C188" s="52">
        <f ca="1">IF(LEN(B188)&gt;0,'OSNOVNA PLAČA'!C182,"")</f>
        <v>0</v>
      </c>
      <c r="D188" s="54">
        <f ca="1">IF(LEN(B188)&gt;0,'OSNOVNA PLAČA'!D182,"")</f>
        <v>0</v>
      </c>
      <c r="E188" s="175">
        <f ca="1">IF(LEN(B188)&gt;0,SUM('OBRAČUNANA OSNOVNA PLAČA'!K182:P182),"")</f>
        <v>0</v>
      </c>
      <c r="F188" s="55"/>
      <c r="G188" s="55"/>
      <c r="H188" s="55"/>
      <c r="I188" s="55"/>
      <c r="J188" s="55"/>
      <c r="K188" s="176">
        <f t="shared" si="36"/>
        <v>0</v>
      </c>
      <c r="L188" s="120">
        <f t="shared" ca="1" si="37"/>
        <v>0</v>
      </c>
      <c r="M188" s="120">
        <f t="shared" ca="1" si="38"/>
        <v>0</v>
      </c>
      <c r="N188" s="120">
        <f t="shared" ca="1" si="39"/>
        <v>0</v>
      </c>
      <c r="O188" s="120">
        <f t="shared" ca="1" si="40"/>
        <v>0</v>
      </c>
      <c r="P188" s="177">
        <f t="shared" ca="1" si="41"/>
        <v>0</v>
      </c>
      <c r="Q188" s="177">
        <f ca="1">IF(LEN(B188)&gt;0,'1-6'!Q188-'1-6'!P188,"")</f>
        <v>0</v>
      </c>
      <c r="R188" s="178"/>
      <c r="AA188" s="163">
        <f>ROW()</f>
        <v>188</v>
      </c>
      <c r="AB188" s="201" t="e">
        <f t="shared" ca="1" si="27"/>
        <v>#N/A</v>
      </c>
      <c r="AC188" s="201" t="e">
        <f t="shared" ca="1" si="28"/>
        <v>#N/A</v>
      </c>
      <c r="AD188" s="202" t="e">
        <f t="shared" ca="1" si="42"/>
        <v>#N/A</v>
      </c>
      <c r="AE188" s="201" t="e">
        <f t="shared" ca="1" si="43"/>
        <v>#N/A</v>
      </c>
      <c r="AF188" s="202" t="e">
        <f t="shared" ca="1" si="44"/>
        <v>#N/A</v>
      </c>
      <c r="AG188" s="201" t="e">
        <f t="shared" ca="1" si="44"/>
        <v>#N/A</v>
      </c>
      <c r="AH188" s="201" t="e">
        <f t="shared" ca="1" si="45"/>
        <v>#N/A</v>
      </c>
      <c r="AI188" s="203" t="e">
        <f t="shared" ca="1" si="46"/>
        <v>#N/A</v>
      </c>
      <c r="AJ188" s="201" t="e">
        <f t="shared" ca="1" si="34"/>
        <v>#N/A</v>
      </c>
      <c r="AK188" s="201" t="e">
        <f t="shared" ca="1" si="35"/>
        <v>#N/A</v>
      </c>
    </row>
    <row r="189" spans="1:37" ht="27" customHeight="1" x14ac:dyDescent="0.25">
      <c r="A189" s="51">
        <f>'OSNOVNA PLAČA'!A183</f>
        <v>174</v>
      </c>
      <c r="B189" s="159" t="str">
        <f t="shared" ca="1" si="20"/>
        <v>A174</v>
      </c>
      <c r="C189" s="52">
        <f ca="1">IF(LEN(B189)&gt;0,'OSNOVNA PLAČA'!C183,"")</f>
        <v>0</v>
      </c>
      <c r="D189" s="54">
        <f ca="1">IF(LEN(B189)&gt;0,'OSNOVNA PLAČA'!D183,"")</f>
        <v>0</v>
      </c>
      <c r="E189" s="175">
        <f ca="1">IF(LEN(B189)&gt;0,SUM('OBRAČUNANA OSNOVNA PLAČA'!K183:P183),"")</f>
        <v>0</v>
      </c>
      <c r="F189" s="55"/>
      <c r="G189" s="55"/>
      <c r="H189" s="55"/>
      <c r="I189" s="55"/>
      <c r="J189" s="55"/>
      <c r="K189" s="176">
        <f t="shared" si="36"/>
        <v>0</v>
      </c>
      <c r="L189" s="120">
        <f t="shared" ca="1" si="37"/>
        <v>0</v>
      </c>
      <c r="M189" s="120">
        <f t="shared" ca="1" si="38"/>
        <v>0</v>
      </c>
      <c r="N189" s="120">
        <f t="shared" ca="1" si="39"/>
        <v>0</v>
      </c>
      <c r="O189" s="120">
        <f t="shared" ca="1" si="40"/>
        <v>0</v>
      </c>
      <c r="P189" s="177">
        <f t="shared" ca="1" si="41"/>
        <v>0</v>
      </c>
      <c r="Q189" s="177">
        <f ca="1">IF(LEN(B189)&gt;0,'1-6'!Q189-'1-6'!P189,"")</f>
        <v>0</v>
      </c>
      <c r="R189" s="178"/>
      <c r="AA189" s="163">
        <f>ROW()</f>
        <v>189</v>
      </c>
      <c r="AB189" s="201" t="e">
        <f t="shared" ca="1" si="27"/>
        <v>#N/A</v>
      </c>
      <c r="AC189" s="201" t="e">
        <f t="shared" ca="1" si="28"/>
        <v>#N/A</v>
      </c>
      <c r="AD189" s="202" t="e">
        <f t="shared" ca="1" si="42"/>
        <v>#N/A</v>
      </c>
      <c r="AE189" s="201" t="e">
        <f t="shared" ca="1" si="43"/>
        <v>#N/A</v>
      </c>
      <c r="AF189" s="202" t="e">
        <f t="shared" ca="1" si="44"/>
        <v>#N/A</v>
      </c>
      <c r="AG189" s="201" t="e">
        <f t="shared" ca="1" si="44"/>
        <v>#N/A</v>
      </c>
      <c r="AH189" s="201" t="e">
        <f t="shared" ca="1" si="45"/>
        <v>#N/A</v>
      </c>
      <c r="AI189" s="203" t="e">
        <f t="shared" ca="1" si="46"/>
        <v>#N/A</v>
      </c>
      <c r="AJ189" s="201" t="e">
        <f t="shared" ca="1" si="34"/>
        <v>#N/A</v>
      </c>
      <c r="AK189" s="201" t="e">
        <f t="shared" ca="1" si="35"/>
        <v>#N/A</v>
      </c>
    </row>
    <row r="190" spans="1:37" ht="27" customHeight="1" x14ac:dyDescent="0.25">
      <c r="A190" s="51">
        <f>'OSNOVNA PLAČA'!A184</f>
        <v>175</v>
      </c>
      <c r="B190" s="159" t="str">
        <f t="shared" ca="1" si="20"/>
        <v>A175</v>
      </c>
      <c r="C190" s="52">
        <f ca="1">IF(LEN(B190)&gt;0,'OSNOVNA PLAČA'!C184,"")</f>
        <v>0</v>
      </c>
      <c r="D190" s="54">
        <f ca="1">IF(LEN(B190)&gt;0,'OSNOVNA PLAČA'!D184,"")</f>
        <v>0</v>
      </c>
      <c r="E190" s="175">
        <f ca="1">IF(LEN(B190)&gt;0,SUM('OBRAČUNANA OSNOVNA PLAČA'!K184:P184),"")</f>
        <v>0</v>
      </c>
      <c r="F190" s="55"/>
      <c r="G190" s="55"/>
      <c r="H190" s="55"/>
      <c r="I190" s="55"/>
      <c r="J190" s="55"/>
      <c r="K190" s="176">
        <f t="shared" si="36"/>
        <v>0</v>
      </c>
      <c r="L190" s="120">
        <f t="shared" ca="1" si="37"/>
        <v>0</v>
      </c>
      <c r="M190" s="120">
        <f t="shared" ca="1" si="38"/>
        <v>0</v>
      </c>
      <c r="N190" s="120">
        <f t="shared" ca="1" si="39"/>
        <v>0</v>
      </c>
      <c r="O190" s="120">
        <f t="shared" ca="1" si="40"/>
        <v>0</v>
      </c>
      <c r="P190" s="177">
        <f t="shared" ca="1" si="41"/>
        <v>0</v>
      </c>
      <c r="Q190" s="177">
        <f ca="1">IF(LEN(B190)&gt;0,'1-6'!Q190-'1-6'!P190,"")</f>
        <v>0</v>
      </c>
      <c r="R190" s="178"/>
      <c r="AA190" s="163">
        <f>ROW()</f>
        <v>190</v>
      </c>
      <c r="AB190" s="201" t="e">
        <f t="shared" ca="1" si="27"/>
        <v>#N/A</v>
      </c>
      <c r="AC190" s="201" t="e">
        <f t="shared" ca="1" si="28"/>
        <v>#N/A</v>
      </c>
      <c r="AD190" s="202" t="e">
        <f t="shared" ca="1" si="42"/>
        <v>#N/A</v>
      </c>
      <c r="AE190" s="201" t="e">
        <f t="shared" ca="1" si="43"/>
        <v>#N/A</v>
      </c>
      <c r="AF190" s="202" t="e">
        <f t="shared" ca="1" si="44"/>
        <v>#N/A</v>
      </c>
      <c r="AG190" s="201" t="e">
        <f t="shared" ca="1" si="44"/>
        <v>#N/A</v>
      </c>
      <c r="AH190" s="201" t="e">
        <f t="shared" ca="1" si="45"/>
        <v>#N/A</v>
      </c>
      <c r="AI190" s="203" t="e">
        <f t="shared" ca="1" si="46"/>
        <v>#N/A</v>
      </c>
      <c r="AJ190" s="201" t="e">
        <f t="shared" ca="1" si="34"/>
        <v>#N/A</v>
      </c>
      <c r="AK190" s="201" t="e">
        <f t="shared" ca="1" si="35"/>
        <v>#N/A</v>
      </c>
    </row>
    <row r="191" spans="1:37" ht="27" customHeight="1" x14ac:dyDescent="0.25">
      <c r="A191" s="51">
        <f>'OSNOVNA PLAČA'!A185</f>
        <v>176</v>
      </c>
      <c r="B191" s="159" t="str">
        <f t="shared" ca="1" si="20"/>
        <v>A176</v>
      </c>
      <c r="C191" s="52">
        <f ca="1">IF(LEN(B191)&gt;0,'OSNOVNA PLAČA'!C185,"")</f>
        <v>0</v>
      </c>
      <c r="D191" s="54">
        <f ca="1">IF(LEN(B191)&gt;0,'OSNOVNA PLAČA'!D185,"")</f>
        <v>0</v>
      </c>
      <c r="E191" s="175">
        <f ca="1">IF(LEN(B191)&gt;0,SUM('OBRAČUNANA OSNOVNA PLAČA'!K185:P185),"")</f>
        <v>0</v>
      </c>
      <c r="F191" s="55"/>
      <c r="G191" s="55"/>
      <c r="H191" s="55"/>
      <c r="I191" s="55"/>
      <c r="J191" s="55"/>
      <c r="K191" s="176">
        <f t="shared" si="36"/>
        <v>0</v>
      </c>
      <c r="L191" s="120">
        <f t="shared" ca="1" si="37"/>
        <v>0</v>
      </c>
      <c r="M191" s="120">
        <f t="shared" ca="1" si="38"/>
        <v>0</v>
      </c>
      <c r="N191" s="120">
        <f t="shared" ca="1" si="39"/>
        <v>0</v>
      </c>
      <c r="O191" s="120">
        <f t="shared" ca="1" si="40"/>
        <v>0</v>
      </c>
      <c r="P191" s="177">
        <f t="shared" ca="1" si="41"/>
        <v>0</v>
      </c>
      <c r="Q191" s="177">
        <f ca="1">IF(LEN(B191)&gt;0,'1-6'!Q191-'1-6'!P191,"")</f>
        <v>0</v>
      </c>
      <c r="R191" s="178"/>
      <c r="AA191" s="163">
        <f>ROW()</f>
        <v>191</v>
      </c>
      <c r="AB191" s="201" t="e">
        <f t="shared" ca="1" si="27"/>
        <v>#N/A</v>
      </c>
      <c r="AC191" s="201" t="e">
        <f t="shared" ca="1" si="28"/>
        <v>#N/A</v>
      </c>
      <c r="AD191" s="202" t="e">
        <f t="shared" ca="1" si="42"/>
        <v>#N/A</v>
      </c>
      <c r="AE191" s="201" t="e">
        <f t="shared" ca="1" si="43"/>
        <v>#N/A</v>
      </c>
      <c r="AF191" s="202" t="e">
        <f t="shared" ca="1" si="44"/>
        <v>#N/A</v>
      </c>
      <c r="AG191" s="201" t="e">
        <f t="shared" ca="1" si="44"/>
        <v>#N/A</v>
      </c>
      <c r="AH191" s="201" t="e">
        <f t="shared" ca="1" si="45"/>
        <v>#N/A</v>
      </c>
      <c r="AI191" s="203" t="e">
        <f t="shared" ca="1" si="46"/>
        <v>#N/A</v>
      </c>
      <c r="AJ191" s="201" t="e">
        <f t="shared" ca="1" si="34"/>
        <v>#N/A</v>
      </c>
      <c r="AK191" s="201" t="e">
        <f t="shared" ca="1" si="35"/>
        <v>#N/A</v>
      </c>
    </row>
    <row r="192" spans="1:37" ht="27" customHeight="1" x14ac:dyDescent="0.25">
      <c r="A192" s="51">
        <f>'OSNOVNA PLAČA'!A186</f>
        <v>177</v>
      </c>
      <c r="B192" s="159" t="str">
        <f t="shared" ca="1" si="20"/>
        <v>A177</v>
      </c>
      <c r="C192" s="52">
        <f ca="1">IF(LEN(B192)&gt;0,'OSNOVNA PLAČA'!C186,"")</f>
        <v>0</v>
      </c>
      <c r="D192" s="54">
        <f ca="1">IF(LEN(B192)&gt;0,'OSNOVNA PLAČA'!D186,"")</f>
        <v>0</v>
      </c>
      <c r="E192" s="175">
        <f ca="1">IF(LEN(B192)&gt;0,SUM('OBRAČUNANA OSNOVNA PLAČA'!K186:P186),"")</f>
        <v>0</v>
      </c>
      <c r="F192" s="55"/>
      <c r="G192" s="55"/>
      <c r="H192" s="55"/>
      <c r="I192" s="55"/>
      <c r="J192" s="55"/>
      <c r="K192" s="176">
        <f t="shared" si="36"/>
        <v>0</v>
      </c>
      <c r="L192" s="120">
        <f t="shared" ca="1" si="37"/>
        <v>0</v>
      </c>
      <c r="M192" s="120">
        <f t="shared" ca="1" si="38"/>
        <v>0</v>
      </c>
      <c r="N192" s="120">
        <f t="shared" ca="1" si="39"/>
        <v>0</v>
      </c>
      <c r="O192" s="120">
        <f t="shared" ca="1" si="40"/>
        <v>0</v>
      </c>
      <c r="P192" s="177">
        <f t="shared" ca="1" si="41"/>
        <v>0</v>
      </c>
      <c r="Q192" s="177">
        <f ca="1">IF(LEN(B192)&gt;0,'1-6'!Q192-'1-6'!P192,"")</f>
        <v>0</v>
      </c>
      <c r="R192" s="178"/>
      <c r="AA192" s="163">
        <f>ROW()</f>
        <v>192</v>
      </c>
      <c r="AB192" s="201" t="e">
        <f t="shared" ca="1" si="27"/>
        <v>#N/A</v>
      </c>
      <c r="AC192" s="201" t="e">
        <f t="shared" ca="1" si="28"/>
        <v>#N/A</v>
      </c>
      <c r="AD192" s="202" t="e">
        <f t="shared" ca="1" si="42"/>
        <v>#N/A</v>
      </c>
      <c r="AE192" s="201" t="e">
        <f t="shared" ca="1" si="43"/>
        <v>#N/A</v>
      </c>
      <c r="AF192" s="202" t="e">
        <f t="shared" ca="1" si="44"/>
        <v>#N/A</v>
      </c>
      <c r="AG192" s="201" t="e">
        <f t="shared" ca="1" si="44"/>
        <v>#N/A</v>
      </c>
      <c r="AH192" s="201" t="e">
        <f t="shared" ca="1" si="45"/>
        <v>#N/A</v>
      </c>
      <c r="AI192" s="203" t="e">
        <f t="shared" ca="1" si="46"/>
        <v>#N/A</v>
      </c>
      <c r="AJ192" s="201" t="e">
        <f t="shared" ca="1" si="34"/>
        <v>#N/A</v>
      </c>
      <c r="AK192" s="201" t="e">
        <f t="shared" ca="1" si="35"/>
        <v>#N/A</v>
      </c>
    </row>
    <row r="193" spans="1:37" ht="27" customHeight="1" x14ac:dyDescent="0.25">
      <c r="A193" s="51">
        <f>'OSNOVNA PLAČA'!A187</f>
        <v>178</v>
      </c>
      <c r="B193" s="159" t="str">
        <f t="shared" ca="1" si="20"/>
        <v>A178</v>
      </c>
      <c r="C193" s="52">
        <f ca="1">IF(LEN(B193)&gt;0,'OSNOVNA PLAČA'!C187,"")</f>
        <v>0</v>
      </c>
      <c r="D193" s="54">
        <f ca="1">IF(LEN(B193)&gt;0,'OSNOVNA PLAČA'!D187,"")</f>
        <v>0</v>
      </c>
      <c r="E193" s="175">
        <f ca="1">IF(LEN(B193)&gt;0,SUM('OBRAČUNANA OSNOVNA PLAČA'!K187:P187),"")</f>
        <v>0</v>
      </c>
      <c r="F193" s="55"/>
      <c r="G193" s="55"/>
      <c r="H193" s="55"/>
      <c r="I193" s="55"/>
      <c r="J193" s="55"/>
      <c r="K193" s="176">
        <f t="shared" si="36"/>
        <v>0</v>
      </c>
      <c r="L193" s="120">
        <f t="shared" ca="1" si="37"/>
        <v>0</v>
      </c>
      <c r="M193" s="120">
        <f t="shared" ca="1" si="38"/>
        <v>0</v>
      </c>
      <c r="N193" s="120">
        <f t="shared" ca="1" si="39"/>
        <v>0</v>
      </c>
      <c r="O193" s="120">
        <f t="shared" ca="1" si="40"/>
        <v>0</v>
      </c>
      <c r="P193" s="177">
        <f t="shared" ca="1" si="41"/>
        <v>0</v>
      </c>
      <c r="Q193" s="177">
        <f ca="1">IF(LEN(B193)&gt;0,'1-6'!Q193-'1-6'!P193,"")</f>
        <v>0</v>
      </c>
      <c r="R193" s="178"/>
      <c r="AA193" s="163">
        <f>ROW()</f>
        <v>193</v>
      </c>
      <c r="AB193" s="201" t="e">
        <f t="shared" ca="1" si="27"/>
        <v>#N/A</v>
      </c>
      <c r="AC193" s="201" t="e">
        <f t="shared" ca="1" si="28"/>
        <v>#N/A</v>
      </c>
      <c r="AD193" s="202" t="e">
        <f t="shared" ca="1" si="42"/>
        <v>#N/A</v>
      </c>
      <c r="AE193" s="201" t="e">
        <f t="shared" ca="1" si="43"/>
        <v>#N/A</v>
      </c>
      <c r="AF193" s="202" t="e">
        <f t="shared" ca="1" si="44"/>
        <v>#N/A</v>
      </c>
      <c r="AG193" s="201" t="e">
        <f t="shared" ca="1" si="44"/>
        <v>#N/A</v>
      </c>
      <c r="AH193" s="201" t="e">
        <f t="shared" ca="1" si="45"/>
        <v>#N/A</v>
      </c>
      <c r="AI193" s="203" t="e">
        <f t="shared" ca="1" si="46"/>
        <v>#N/A</v>
      </c>
      <c r="AJ193" s="201" t="e">
        <f t="shared" ca="1" si="34"/>
        <v>#N/A</v>
      </c>
      <c r="AK193" s="201" t="e">
        <f t="shared" ca="1" si="35"/>
        <v>#N/A</v>
      </c>
    </row>
    <row r="194" spans="1:37" ht="27" customHeight="1" x14ac:dyDescent="0.25">
      <c r="A194" s="51">
        <f>'OSNOVNA PLAČA'!A188</f>
        <v>179</v>
      </c>
      <c r="B194" s="159" t="str">
        <f t="shared" ca="1" si="20"/>
        <v>A179</v>
      </c>
      <c r="C194" s="52">
        <f ca="1">IF(LEN(B194)&gt;0,'OSNOVNA PLAČA'!C188,"")</f>
        <v>0</v>
      </c>
      <c r="D194" s="54">
        <f ca="1">IF(LEN(B194)&gt;0,'OSNOVNA PLAČA'!D188,"")</f>
        <v>0</v>
      </c>
      <c r="E194" s="175">
        <f ca="1">IF(LEN(B194)&gt;0,SUM('OBRAČUNANA OSNOVNA PLAČA'!K188:P188),"")</f>
        <v>0</v>
      </c>
      <c r="F194" s="55"/>
      <c r="G194" s="55"/>
      <c r="H194" s="55"/>
      <c r="I194" s="55"/>
      <c r="J194" s="55"/>
      <c r="K194" s="176">
        <f t="shared" si="36"/>
        <v>0</v>
      </c>
      <c r="L194" s="120">
        <f t="shared" ca="1" si="37"/>
        <v>0</v>
      </c>
      <c r="M194" s="120">
        <f t="shared" ca="1" si="38"/>
        <v>0</v>
      </c>
      <c r="N194" s="120">
        <f t="shared" ca="1" si="39"/>
        <v>0</v>
      </c>
      <c r="O194" s="120">
        <f t="shared" ca="1" si="40"/>
        <v>0</v>
      </c>
      <c r="P194" s="177">
        <f t="shared" ca="1" si="41"/>
        <v>0</v>
      </c>
      <c r="Q194" s="177">
        <f ca="1">IF(LEN(B194)&gt;0,'1-6'!Q194-'1-6'!P194,"")</f>
        <v>0</v>
      </c>
      <c r="R194" s="178"/>
      <c r="AA194" s="163">
        <f>ROW()</f>
        <v>194</v>
      </c>
      <c r="AB194" s="201" t="e">
        <f t="shared" ca="1" si="27"/>
        <v>#N/A</v>
      </c>
      <c r="AC194" s="201" t="e">
        <f t="shared" ca="1" si="28"/>
        <v>#N/A</v>
      </c>
      <c r="AD194" s="202" t="e">
        <f t="shared" ca="1" si="42"/>
        <v>#N/A</v>
      </c>
      <c r="AE194" s="201" t="e">
        <f t="shared" ca="1" si="43"/>
        <v>#N/A</v>
      </c>
      <c r="AF194" s="202" t="e">
        <f t="shared" ca="1" si="44"/>
        <v>#N/A</v>
      </c>
      <c r="AG194" s="201" t="e">
        <f t="shared" ca="1" si="44"/>
        <v>#N/A</v>
      </c>
      <c r="AH194" s="201" t="e">
        <f t="shared" ca="1" si="45"/>
        <v>#N/A</v>
      </c>
      <c r="AI194" s="203" t="e">
        <f t="shared" ca="1" si="46"/>
        <v>#N/A</v>
      </c>
      <c r="AJ194" s="201" t="e">
        <f t="shared" ca="1" si="34"/>
        <v>#N/A</v>
      </c>
      <c r="AK194" s="201" t="e">
        <f t="shared" ca="1" si="35"/>
        <v>#N/A</v>
      </c>
    </row>
    <row r="195" spans="1:37" ht="27" customHeight="1" x14ac:dyDescent="0.25">
      <c r="A195" s="51">
        <f>'OSNOVNA PLAČA'!A189</f>
        <v>180</v>
      </c>
      <c r="B195" s="159" t="str">
        <f t="shared" ca="1" si="20"/>
        <v>A180</v>
      </c>
      <c r="C195" s="52">
        <f ca="1">IF(LEN(B195)&gt;0,'OSNOVNA PLAČA'!C189,"")</f>
        <v>0</v>
      </c>
      <c r="D195" s="54">
        <f ca="1">IF(LEN(B195)&gt;0,'OSNOVNA PLAČA'!D189,"")</f>
        <v>0</v>
      </c>
      <c r="E195" s="175">
        <f ca="1">IF(LEN(B195)&gt;0,SUM('OBRAČUNANA OSNOVNA PLAČA'!K189:P189),"")</f>
        <v>0</v>
      </c>
      <c r="F195" s="55"/>
      <c r="G195" s="55"/>
      <c r="H195" s="55"/>
      <c r="I195" s="55"/>
      <c r="J195" s="55"/>
      <c r="K195" s="176">
        <f t="shared" si="36"/>
        <v>0</v>
      </c>
      <c r="L195" s="120">
        <f t="shared" ca="1" si="37"/>
        <v>0</v>
      </c>
      <c r="M195" s="120">
        <f t="shared" ca="1" si="38"/>
        <v>0</v>
      </c>
      <c r="N195" s="120">
        <f t="shared" ca="1" si="39"/>
        <v>0</v>
      </c>
      <c r="O195" s="120">
        <f t="shared" ca="1" si="40"/>
        <v>0</v>
      </c>
      <c r="P195" s="177">
        <f t="shared" ca="1" si="41"/>
        <v>0</v>
      </c>
      <c r="Q195" s="177">
        <f ca="1">IF(LEN(B195)&gt;0,'1-6'!Q195-'1-6'!P195,"")</f>
        <v>0</v>
      </c>
      <c r="R195" s="178"/>
      <c r="AA195" s="163">
        <f>ROW()</f>
        <v>195</v>
      </c>
      <c r="AB195" s="201" t="e">
        <f t="shared" ca="1" si="27"/>
        <v>#N/A</v>
      </c>
      <c r="AC195" s="201" t="e">
        <f t="shared" ca="1" si="28"/>
        <v>#N/A</v>
      </c>
      <c r="AD195" s="202" t="e">
        <f t="shared" ca="1" si="42"/>
        <v>#N/A</v>
      </c>
      <c r="AE195" s="201" t="e">
        <f t="shared" ca="1" si="43"/>
        <v>#N/A</v>
      </c>
      <c r="AF195" s="202" t="e">
        <f t="shared" ca="1" si="44"/>
        <v>#N/A</v>
      </c>
      <c r="AG195" s="201" t="e">
        <f t="shared" ca="1" si="44"/>
        <v>#N/A</v>
      </c>
      <c r="AH195" s="201" t="e">
        <f t="shared" ca="1" si="45"/>
        <v>#N/A</v>
      </c>
      <c r="AI195" s="203" t="e">
        <f t="shared" ca="1" si="46"/>
        <v>#N/A</v>
      </c>
      <c r="AJ195" s="201" t="e">
        <f t="shared" ca="1" si="34"/>
        <v>#N/A</v>
      </c>
      <c r="AK195" s="201" t="e">
        <f t="shared" ca="1" si="35"/>
        <v>#N/A</v>
      </c>
    </row>
    <row r="196" spans="1:37" ht="27" customHeight="1" x14ac:dyDescent="0.25">
      <c r="A196" s="51">
        <f>'OSNOVNA PLAČA'!A190</f>
        <v>181</v>
      </c>
      <c r="B196" s="159" t="str">
        <f t="shared" ca="1" si="20"/>
        <v>A181</v>
      </c>
      <c r="C196" s="52">
        <f ca="1">IF(LEN(B196)&gt;0,'OSNOVNA PLAČA'!C190,"")</f>
        <v>0</v>
      </c>
      <c r="D196" s="54">
        <f ca="1">IF(LEN(B196)&gt;0,'OSNOVNA PLAČA'!D190,"")</f>
        <v>0</v>
      </c>
      <c r="E196" s="175">
        <f ca="1">IF(LEN(B196)&gt;0,SUM('OBRAČUNANA OSNOVNA PLAČA'!K190:P190),"")</f>
        <v>0</v>
      </c>
      <c r="F196" s="55"/>
      <c r="G196" s="55"/>
      <c r="H196" s="55"/>
      <c r="I196" s="55"/>
      <c r="J196" s="55"/>
      <c r="K196" s="176">
        <f t="shared" si="36"/>
        <v>0</v>
      </c>
      <c r="L196" s="120">
        <f t="shared" ca="1" si="37"/>
        <v>0</v>
      </c>
      <c r="M196" s="120">
        <f t="shared" ca="1" si="38"/>
        <v>0</v>
      </c>
      <c r="N196" s="120">
        <f t="shared" ca="1" si="39"/>
        <v>0</v>
      </c>
      <c r="O196" s="120">
        <f t="shared" ca="1" si="40"/>
        <v>0</v>
      </c>
      <c r="P196" s="177">
        <f t="shared" ca="1" si="41"/>
        <v>0</v>
      </c>
      <c r="Q196" s="177">
        <f ca="1">IF(LEN(B196)&gt;0,'1-6'!Q196-'1-6'!P196,"")</f>
        <v>0</v>
      </c>
      <c r="R196" s="178"/>
      <c r="AA196" s="163">
        <f>ROW()</f>
        <v>196</v>
      </c>
      <c r="AB196" s="201" t="e">
        <f t="shared" ca="1" si="27"/>
        <v>#N/A</v>
      </c>
      <c r="AC196" s="201" t="e">
        <f t="shared" ca="1" si="28"/>
        <v>#N/A</v>
      </c>
      <c r="AD196" s="202" t="e">
        <f t="shared" ca="1" si="42"/>
        <v>#N/A</v>
      </c>
      <c r="AE196" s="201" t="e">
        <f t="shared" ca="1" si="43"/>
        <v>#N/A</v>
      </c>
      <c r="AF196" s="202" t="e">
        <f t="shared" ca="1" si="44"/>
        <v>#N/A</v>
      </c>
      <c r="AG196" s="201" t="e">
        <f t="shared" ca="1" si="44"/>
        <v>#N/A</v>
      </c>
      <c r="AH196" s="201" t="e">
        <f t="shared" ca="1" si="45"/>
        <v>#N/A</v>
      </c>
      <c r="AI196" s="203" t="e">
        <f t="shared" ca="1" si="46"/>
        <v>#N/A</v>
      </c>
      <c r="AJ196" s="201" t="e">
        <f t="shared" ca="1" si="34"/>
        <v>#N/A</v>
      </c>
      <c r="AK196" s="201" t="e">
        <f t="shared" ca="1" si="35"/>
        <v>#N/A</v>
      </c>
    </row>
    <row r="197" spans="1:37" ht="27" customHeight="1" x14ac:dyDescent="0.25">
      <c r="A197" s="51">
        <f>'OSNOVNA PLAČA'!A191</f>
        <v>182</v>
      </c>
      <c r="B197" s="159" t="str">
        <f t="shared" ca="1" si="20"/>
        <v>A182</v>
      </c>
      <c r="C197" s="52">
        <f ca="1">IF(LEN(B197)&gt;0,'OSNOVNA PLAČA'!C191,"")</f>
        <v>0</v>
      </c>
      <c r="D197" s="54">
        <f ca="1">IF(LEN(B197)&gt;0,'OSNOVNA PLAČA'!D191,"")</f>
        <v>0</v>
      </c>
      <c r="E197" s="175">
        <f ca="1">IF(LEN(B197)&gt;0,SUM('OBRAČUNANA OSNOVNA PLAČA'!K191:P191),"")</f>
        <v>0</v>
      </c>
      <c r="F197" s="55"/>
      <c r="G197" s="55"/>
      <c r="H197" s="55"/>
      <c r="I197" s="55"/>
      <c r="J197" s="55"/>
      <c r="K197" s="176">
        <f t="shared" si="36"/>
        <v>0</v>
      </c>
      <c r="L197" s="120">
        <f t="shared" ca="1" si="37"/>
        <v>0</v>
      </c>
      <c r="M197" s="120">
        <f t="shared" ca="1" si="38"/>
        <v>0</v>
      </c>
      <c r="N197" s="120">
        <f t="shared" ca="1" si="39"/>
        <v>0</v>
      </c>
      <c r="O197" s="120">
        <f t="shared" ca="1" si="40"/>
        <v>0</v>
      </c>
      <c r="P197" s="177">
        <f t="shared" ca="1" si="41"/>
        <v>0</v>
      </c>
      <c r="Q197" s="177">
        <f ca="1">IF(LEN(B197)&gt;0,'1-6'!Q197-'1-6'!P197,"")</f>
        <v>0</v>
      </c>
      <c r="R197" s="178"/>
      <c r="AA197" s="163">
        <f>ROW()</f>
        <v>197</v>
      </c>
      <c r="AB197" s="201" t="e">
        <f t="shared" ca="1" si="27"/>
        <v>#N/A</v>
      </c>
      <c r="AC197" s="201" t="e">
        <f t="shared" ca="1" si="28"/>
        <v>#N/A</v>
      </c>
      <c r="AD197" s="202" t="e">
        <f t="shared" ca="1" si="42"/>
        <v>#N/A</v>
      </c>
      <c r="AE197" s="201" t="e">
        <f t="shared" ca="1" si="43"/>
        <v>#N/A</v>
      </c>
      <c r="AF197" s="202" t="e">
        <f t="shared" ca="1" si="44"/>
        <v>#N/A</v>
      </c>
      <c r="AG197" s="201" t="e">
        <f t="shared" ca="1" si="44"/>
        <v>#N/A</v>
      </c>
      <c r="AH197" s="201" t="e">
        <f t="shared" ca="1" si="45"/>
        <v>#N/A</v>
      </c>
      <c r="AI197" s="203" t="e">
        <f t="shared" ca="1" si="46"/>
        <v>#N/A</v>
      </c>
      <c r="AJ197" s="201" t="e">
        <f t="shared" ca="1" si="34"/>
        <v>#N/A</v>
      </c>
      <c r="AK197" s="201" t="e">
        <f t="shared" ca="1" si="35"/>
        <v>#N/A</v>
      </c>
    </row>
    <row r="198" spans="1:37" ht="27" customHeight="1" x14ac:dyDescent="0.25">
      <c r="A198" s="51">
        <f>'OSNOVNA PLAČA'!A192</f>
        <v>183</v>
      </c>
      <c r="B198" s="159" t="str">
        <f t="shared" ca="1" si="20"/>
        <v>A183</v>
      </c>
      <c r="C198" s="52">
        <f ca="1">IF(LEN(B198)&gt;0,'OSNOVNA PLAČA'!C192,"")</f>
        <v>0</v>
      </c>
      <c r="D198" s="54">
        <f ca="1">IF(LEN(B198)&gt;0,'OSNOVNA PLAČA'!D192,"")</f>
        <v>0</v>
      </c>
      <c r="E198" s="175">
        <f ca="1">IF(LEN(B198)&gt;0,SUM('OBRAČUNANA OSNOVNA PLAČA'!K192:P192),"")</f>
        <v>0</v>
      </c>
      <c r="F198" s="55"/>
      <c r="G198" s="55"/>
      <c r="H198" s="55"/>
      <c r="I198" s="55"/>
      <c r="J198" s="55"/>
      <c r="K198" s="176">
        <f t="shared" si="36"/>
        <v>0</v>
      </c>
      <c r="L198" s="120">
        <f t="shared" ca="1" si="37"/>
        <v>0</v>
      </c>
      <c r="M198" s="120">
        <f t="shared" ca="1" si="38"/>
        <v>0</v>
      </c>
      <c r="N198" s="120">
        <f t="shared" ca="1" si="39"/>
        <v>0</v>
      </c>
      <c r="O198" s="120">
        <f t="shared" ca="1" si="40"/>
        <v>0</v>
      </c>
      <c r="P198" s="177">
        <f t="shared" ca="1" si="41"/>
        <v>0</v>
      </c>
      <c r="Q198" s="177">
        <f ca="1">IF(LEN(B198)&gt;0,'1-6'!Q198-'1-6'!P198,"")</f>
        <v>0</v>
      </c>
      <c r="R198" s="178"/>
      <c r="AA198" s="163">
        <f>ROW()</f>
        <v>198</v>
      </c>
      <c r="AB198" s="201" t="e">
        <f t="shared" ca="1" si="27"/>
        <v>#N/A</v>
      </c>
      <c r="AC198" s="201" t="e">
        <f t="shared" ca="1" si="28"/>
        <v>#N/A</v>
      </c>
      <c r="AD198" s="202" t="e">
        <f t="shared" ca="1" si="42"/>
        <v>#N/A</v>
      </c>
      <c r="AE198" s="201" t="e">
        <f t="shared" ca="1" si="43"/>
        <v>#N/A</v>
      </c>
      <c r="AF198" s="202" t="e">
        <f t="shared" ca="1" si="44"/>
        <v>#N/A</v>
      </c>
      <c r="AG198" s="201" t="e">
        <f t="shared" ca="1" si="44"/>
        <v>#N/A</v>
      </c>
      <c r="AH198" s="201" t="e">
        <f t="shared" ca="1" si="45"/>
        <v>#N/A</v>
      </c>
      <c r="AI198" s="203" t="e">
        <f t="shared" ca="1" si="46"/>
        <v>#N/A</v>
      </c>
      <c r="AJ198" s="201" t="e">
        <f t="shared" ca="1" si="34"/>
        <v>#N/A</v>
      </c>
      <c r="AK198" s="201" t="e">
        <f t="shared" ca="1" si="35"/>
        <v>#N/A</v>
      </c>
    </row>
    <row r="199" spans="1:37" ht="27" customHeight="1" x14ac:dyDescent="0.25">
      <c r="A199" s="51">
        <f>'OSNOVNA PLAČA'!A193</f>
        <v>184</v>
      </c>
      <c r="B199" s="159" t="str">
        <f t="shared" ca="1" si="20"/>
        <v>A184</v>
      </c>
      <c r="C199" s="52">
        <f ca="1">IF(LEN(B199)&gt;0,'OSNOVNA PLAČA'!C193,"")</f>
        <v>0</v>
      </c>
      <c r="D199" s="54">
        <f ca="1">IF(LEN(B199)&gt;0,'OSNOVNA PLAČA'!D193,"")</f>
        <v>0</v>
      </c>
      <c r="E199" s="175">
        <f ca="1">IF(LEN(B199)&gt;0,SUM('OBRAČUNANA OSNOVNA PLAČA'!K193:P193),"")</f>
        <v>0</v>
      </c>
      <c r="F199" s="55"/>
      <c r="G199" s="55"/>
      <c r="H199" s="55"/>
      <c r="I199" s="55"/>
      <c r="J199" s="55"/>
      <c r="K199" s="176">
        <f t="shared" si="36"/>
        <v>0</v>
      </c>
      <c r="L199" s="120">
        <f t="shared" ca="1" si="37"/>
        <v>0</v>
      </c>
      <c r="M199" s="120">
        <f t="shared" ca="1" si="38"/>
        <v>0</v>
      </c>
      <c r="N199" s="120">
        <f t="shared" ca="1" si="39"/>
        <v>0</v>
      </c>
      <c r="O199" s="120">
        <f t="shared" ca="1" si="40"/>
        <v>0</v>
      </c>
      <c r="P199" s="177">
        <f t="shared" ca="1" si="41"/>
        <v>0</v>
      </c>
      <c r="Q199" s="177">
        <f ca="1">IF(LEN(B199)&gt;0,'1-6'!Q199-'1-6'!P199,"")</f>
        <v>0</v>
      </c>
      <c r="R199" s="178"/>
      <c r="AA199" s="163">
        <f>ROW()</f>
        <v>199</v>
      </c>
      <c r="AB199" s="201" t="e">
        <f t="shared" ca="1" si="27"/>
        <v>#N/A</v>
      </c>
      <c r="AC199" s="201" t="e">
        <f t="shared" ca="1" si="28"/>
        <v>#N/A</v>
      </c>
      <c r="AD199" s="202" t="e">
        <f t="shared" ca="1" si="42"/>
        <v>#N/A</v>
      </c>
      <c r="AE199" s="201" t="e">
        <f t="shared" ca="1" si="43"/>
        <v>#N/A</v>
      </c>
      <c r="AF199" s="202" t="e">
        <f t="shared" ca="1" si="44"/>
        <v>#N/A</v>
      </c>
      <c r="AG199" s="201" t="e">
        <f t="shared" ca="1" si="44"/>
        <v>#N/A</v>
      </c>
      <c r="AH199" s="201" t="e">
        <f t="shared" ca="1" si="45"/>
        <v>#N/A</v>
      </c>
      <c r="AI199" s="203" t="e">
        <f t="shared" ca="1" si="46"/>
        <v>#N/A</v>
      </c>
      <c r="AJ199" s="201" t="e">
        <f t="shared" ca="1" si="34"/>
        <v>#N/A</v>
      </c>
      <c r="AK199" s="201" t="e">
        <f t="shared" ca="1" si="35"/>
        <v>#N/A</v>
      </c>
    </row>
    <row r="200" spans="1:37" ht="27" customHeight="1" x14ac:dyDescent="0.25">
      <c r="A200" s="51">
        <f>'OSNOVNA PLAČA'!A194</f>
        <v>185</v>
      </c>
      <c r="B200" s="159" t="str">
        <f t="shared" ca="1" si="20"/>
        <v>A185</v>
      </c>
      <c r="C200" s="52">
        <f ca="1">IF(LEN(B200)&gt;0,'OSNOVNA PLAČA'!C194,"")</f>
        <v>0</v>
      </c>
      <c r="D200" s="54">
        <f ca="1">IF(LEN(B200)&gt;0,'OSNOVNA PLAČA'!D194,"")</f>
        <v>0</v>
      </c>
      <c r="E200" s="175">
        <f ca="1">IF(LEN(B200)&gt;0,SUM('OBRAČUNANA OSNOVNA PLAČA'!K194:P194),"")</f>
        <v>0</v>
      </c>
      <c r="F200" s="55"/>
      <c r="G200" s="55"/>
      <c r="H200" s="55"/>
      <c r="I200" s="55"/>
      <c r="J200" s="55"/>
      <c r="K200" s="176">
        <f t="shared" si="36"/>
        <v>0</v>
      </c>
      <c r="L200" s="120">
        <f t="shared" ca="1" si="37"/>
        <v>0</v>
      </c>
      <c r="M200" s="120">
        <f t="shared" ca="1" si="38"/>
        <v>0</v>
      </c>
      <c r="N200" s="120">
        <f t="shared" ca="1" si="39"/>
        <v>0</v>
      </c>
      <c r="O200" s="120">
        <f t="shared" ca="1" si="40"/>
        <v>0</v>
      </c>
      <c r="P200" s="177">
        <f t="shared" ca="1" si="41"/>
        <v>0</v>
      </c>
      <c r="Q200" s="177">
        <f ca="1">IF(LEN(B200)&gt;0,'1-6'!Q200-'1-6'!P200,"")</f>
        <v>0</v>
      </c>
      <c r="R200" s="178"/>
      <c r="AA200" s="163">
        <f>ROW()</f>
        <v>200</v>
      </c>
      <c r="AB200" s="201" t="e">
        <f t="shared" ca="1" si="27"/>
        <v>#N/A</v>
      </c>
      <c r="AC200" s="201" t="e">
        <f t="shared" ca="1" si="28"/>
        <v>#N/A</v>
      </c>
      <c r="AD200" s="202" t="e">
        <f t="shared" ca="1" si="42"/>
        <v>#N/A</v>
      </c>
      <c r="AE200" s="201" t="e">
        <f t="shared" ca="1" si="43"/>
        <v>#N/A</v>
      </c>
      <c r="AF200" s="202" t="e">
        <f t="shared" ca="1" si="44"/>
        <v>#N/A</v>
      </c>
      <c r="AG200" s="201" t="e">
        <f t="shared" ca="1" si="44"/>
        <v>#N/A</v>
      </c>
      <c r="AH200" s="201" t="e">
        <f t="shared" ca="1" si="45"/>
        <v>#N/A</v>
      </c>
      <c r="AI200" s="203" t="e">
        <f t="shared" ca="1" si="46"/>
        <v>#N/A</v>
      </c>
      <c r="AJ200" s="201" t="e">
        <f t="shared" ca="1" si="34"/>
        <v>#N/A</v>
      </c>
      <c r="AK200" s="201" t="e">
        <f t="shared" ca="1" si="35"/>
        <v>#N/A</v>
      </c>
    </row>
    <row r="201" spans="1:37" ht="27" customHeight="1" x14ac:dyDescent="0.25">
      <c r="A201" s="51">
        <f>'OSNOVNA PLAČA'!A195</f>
        <v>186</v>
      </c>
      <c r="B201" s="159" t="str">
        <f t="shared" ca="1" si="20"/>
        <v>A186</v>
      </c>
      <c r="C201" s="52">
        <f ca="1">IF(LEN(B201)&gt;0,'OSNOVNA PLAČA'!C195,"")</f>
        <v>0</v>
      </c>
      <c r="D201" s="54">
        <f ca="1">IF(LEN(B201)&gt;0,'OSNOVNA PLAČA'!D195,"")</f>
        <v>0</v>
      </c>
      <c r="E201" s="175">
        <f ca="1">IF(LEN(B201)&gt;0,SUM('OBRAČUNANA OSNOVNA PLAČA'!K195:P195),"")</f>
        <v>0</v>
      </c>
      <c r="F201" s="55"/>
      <c r="G201" s="55"/>
      <c r="H201" s="55"/>
      <c r="I201" s="55"/>
      <c r="J201" s="55"/>
      <c r="K201" s="176">
        <f t="shared" si="36"/>
        <v>0</v>
      </c>
      <c r="L201" s="120">
        <f t="shared" ca="1" si="37"/>
        <v>0</v>
      </c>
      <c r="M201" s="120">
        <f t="shared" ca="1" si="38"/>
        <v>0</v>
      </c>
      <c r="N201" s="120">
        <f t="shared" ca="1" si="39"/>
        <v>0</v>
      </c>
      <c r="O201" s="120">
        <f t="shared" ca="1" si="40"/>
        <v>0</v>
      </c>
      <c r="P201" s="177">
        <f t="shared" ca="1" si="41"/>
        <v>0</v>
      </c>
      <c r="Q201" s="177">
        <f ca="1">IF(LEN(B201)&gt;0,'1-6'!Q201-'1-6'!P201,"")</f>
        <v>0</v>
      </c>
      <c r="R201" s="178"/>
      <c r="AA201" s="163">
        <f>ROW()</f>
        <v>201</v>
      </c>
      <c r="AB201" s="201" t="e">
        <f t="shared" ca="1" si="27"/>
        <v>#N/A</v>
      </c>
      <c r="AC201" s="201" t="e">
        <f t="shared" ca="1" si="28"/>
        <v>#N/A</v>
      </c>
      <c r="AD201" s="202" t="e">
        <f t="shared" ca="1" si="42"/>
        <v>#N/A</v>
      </c>
      <c r="AE201" s="201" t="e">
        <f t="shared" ca="1" si="43"/>
        <v>#N/A</v>
      </c>
      <c r="AF201" s="202" t="e">
        <f t="shared" ca="1" si="44"/>
        <v>#N/A</v>
      </c>
      <c r="AG201" s="201" t="e">
        <f t="shared" ca="1" si="44"/>
        <v>#N/A</v>
      </c>
      <c r="AH201" s="201" t="e">
        <f t="shared" ca="1" si="45"/>
        <v>#N/A</v>
      </c>
      <c r="AI201" s="203" t="e">
        <f t="shared" ca="1" si="46"/>
        <v>#N/A</v>
      </c>
      <c r="AJ201" s="201" t="e">
        <f t="shared" ca="1" si="34"/>
        <v>#N/A</v>
      </c>
      <c r="AK201" s="201" t="e">
        <f t="shared" ca="1" si="35"/>
        <v>#N/A</v>
      </c>
    </row>
    <row r="202" spans="1:37" ht="27" customHeight="1" x14ac:dyDescent="0.25">
      <c r="A202" s="51">
        <f>'OSNOVNA PLAČA'!A196</f>
        <v>187</v>
      </c>
      <c r="B202" s="159" t="str">
        <f t="shared" ca="1" si="20"/>
        <v>A187</v>
      </c>
      <c r="C202" s="52">
        <f ca="1">IF(LEN(B202)&gt;0,'OSNOVNA PLAČA'!C196,"")</f>
        <v>0</v>
      </c>
      <c r="D202" s="54">
        <f ca="1">IF(LEN(B202)&gt;0,'OSNOVNA PLAČA'!D196,"")</f>
        <v>0</v>
      </c>
      <c r="E202" s="175">
        <f ca="1">IF(LEN(B202)&gt;0,SUM('OBRAČUNANA OSNOVNA PLAČA'!K196:P196),"")</f>
        <v>0</v>
      </c>
      <c r="F202" s="55"/>
      <c r="G202" s="55"/>
      <c r="H202" s="55"/>
      <c r="I202" s="55"/>
      <c r="J202" s="55"/>
      <c r="K202" s="176">
        <f t="shared" si="36"/>
        <v>0</v>
      </c>
      <c r="L202" s="120">
        <f t="shared" ca="1" si="37"/>
        <v>0</v>
      </c>
      <c r="M202" s="120">
        <f t="shared" ca="1" si="38"/>
        <v>0</v>
      </c>
      <c r="N202" s="120">
        <f t="shared" ca="1" si="39"/>
        <v>0</v>
      </c>
      <c r="O202" s="120">
        <f t="shared" ca="1" si="40"/>
        <v>0</v>
      </c>
      <c r="P202" s="177">
        <f t="shared" ca="1" si="41"/>
        <v>0</v>
      </c>
      <c r="Q202" s="177">
        <f ca="1">IF(LEN(B202)&gt;0,'1-6'!Q202-'1-6'!P202,"")</f>
        <v>0</v>
      </c>
      <c r="R202" s="178"/>
      <c r="AA202" s="163">
        <f>ROW()</f>
        <v>202</v>
      </c>
      <c r="AB202" s="201" t="e">
        <f t="shared" ca="1" si="27"/>
        <v>#N/A</v>
      </c>
      <c r="AC202" s="201" t="e">
        <f t="shared" ca="1" si="28"/>
        <v>#N/A</v>
      </c>
      <c r="AD202" s="202" t="e">
        <f t="shared" ca="1" si="42"/>
        <v>#N/A</v>
      </c>
      <c r="AE202" s="201" t="e">
        <f t="shared" ca="1" si="43"/>
        <v>#N/A</v>
      </c>
      <c r="AF202" s="202" t="e">
        <f t="shared" ca="1" si="44"/>
        <v>#N/A</v>
      </c>
      <c r="AG202" s="201" t="e">
        <f t="shared" ca="1" si="44"/>
        <v>#N/A</v>
      </c>
      <c r="AH202" s="201" t="e">
        <f t="shared" ca="1" si="45"/>
        <v>#N/A</v>
      </c>
      <c r="AI202" s="203" t="e">
        <f t="shared" ca="1" si="46"/>
        <v>#N/A</v>
      </c>
      <c r="AJ202" s="201" t="e">
        <f t="shared" ca="1" si="34"/>
        <v>#N/A</v>
      </c>
      <c r="AK202" s="201" t="e">
        <f t="shared" ca="1" si="35"/>
        <v>#N/A</v>
      </c>
    </row>
    <row r="203" spans="1:37" ht="27" customHeight="1" x14ac:dyDescent="0.25">
      <c r="A203" s="51">
        <f>'OSNOVNA PLAČA'!A197</f>
        <v>188</v>
      </c>
      <c r="B203" s="159" t="str">
        <f t="shared" ca="1" si="20"/>
        <v>A188</v>
      </c>
      <c r="C203" s="52">
        <f ca="1">IF(LEN(B203)&gt;0,'OSNOVNA PLAČA'!C197,"")</f>
        <v>0</v>
      </c>
      <c r="D203" s="54">
        <f ca="1">IF(LEN(B203)&gt;0,'OSNOVNA PLAČA'!D197,"")</f>
        <v>0</v>
      </c>
      <c r="E203" s="175">
        <f ca="1">IF(LEN(B203)&gt;0,SUM('OBRAČUNANA OSNOVNA PLAČA'!K197:P197),"")</f>
        <v>0</v>
      </c>
      <c r="F203" s="55"/>
      <c r="G203" s="55"/>
      <c r="H203" s="55"/>
      <c r="I203" s="55"/>
      <c r="J203" s="55"/>
      <c r="K203" s="176">
        <f t="shared" si="36"/>
        <v>0</v>
      </c>
      <c r="L203" s="120">
        <f t="shared" ca="1" si="37"/>
        <v>0</v>
      </c>
      <c r="M203" s="120">
        <f t="shared" ca="1" si="38"/>
        <v>0</v>
      </c>
      <c r="N203" s="120">
        <f t="shared" ca="1" si="39"/>
        <v>0</v>
      </c>
      <c r="O203" s="120">
        <f t="shared" ca="1" si="40"/>
        <v>0</v>
      </c>
      <c r="P203" s="177">
        <f t="shared" ca="1" si="41"/>
        <v>0</v>
      </c>
      <c r="Q203" s="177">
        <f ca="1">IF(LEN(B203)&gt;0,'1-6'!Q203-'1-6'!P203,"")</f>
        <v>0</v>
      </c>
      <c r="R203" s="178"/>
      <c r="AA203" s="163">
        <f>ROW()</f>
        <v>203</v>
      </c>
      <c r="AB203" s="201" t="e">
        <f t="shared" ca="1" si="27"/>
        <v>#N/A</v>
      </c>
      <c r="AC203" s="201" t="e">
        <f t="shared" ca="1" si="28"/>
        <v>#N/A</v>
      </c>
      <c r="AD203" s="202" t="e">
        <f t="shared" ca="1" si="42"/>
        <v>#N/A</v>
      </c>
      <c r="AE203" s="201" t="e">
        <f t="shared" ca="1" si="43"/>
        <v>#N/A</v>
      </c>
      <c r="AF203" s="202" t="e">
        <f t="shared" ca="1" si="44"/>
        <v>#N/A</v>
      </c>
      <c r="AG203" s="201" t="e">
        <f t="shared" ca="1" si="44"/>
        <v>#N/A</v>
      </c>
      <c r="AH203" s="201" t="e">
        <f t="shared" ca="1" si="45"/>
        <v>#N/A</v>
      </c>
      <c r="AI203" s="203" t="e">
        <f t="shared" ca="1" si="46"/>
        <v>#N/A</v>
      </c>
      <c r="AJ203" s="201" t="e">
        <f t="shared" ca="1" si="34"/>
        <v>#N/A</v>
      </c>
      <c r="AK203" s="201" t="e">
        <f t="shared" ca="1" si="35"/>
        <v>#N/A</v>
      </c>
    </row>
    <row r="204" spans="1:37" ht="27" customHeight="1" x14ac:dyDescent="0.25">
      <c r="A204" s="51">
        <f>'OSNOVNA PLAČA'!A198</f>
        <v>189</v>
      </c>
      <c r="B204" s="159" t="str">
        <f t="shared" ca="1" si="20"/>
        <v>A189</v>
      </c>
      <c r="C204" s="52">
        <f ca="1">IF(LEN(B204)&gt;0,'OSNOVNA PLAČA'!C198,"")</f>
        <v>0</v>
      </c>
      <c r="D204" s="54">
        <f ca="1">IF(LEN(B204)&gt;0,'OSNOVNA PLAČA'!D198,"")</f>
        <v>0</v>
      </c>
      <c r="E204" s="175">
        <f ca="1">IF(LEN(B204)&gt;0,SUM('OBRAČUNANA OSNOVNA PLAČA'!K198:P198),"")</f>
        <v>0</v>
      </c>
      <c r="F204" s="55"/>
      <c r="G204" s="55"/>
      <c r="H204" s="55"/>
      <c r="I204" s="55"/>
      <c r="J204" s="55"/>
      <c r="K204" s="176">
        <f t="shared" si="36"/>
        <v>0</v>
      </c>
      <c r="L204" s="120">
        <f t="shared" ca="1" si="37"/>
        <v>0</v>
      </c>
      <c r="M204" s="120">
        <f t="shared" ca="1" si="38"/>
        <v>0</v>
      </c>
      <c r="N204" s="120">
        <f t="shared" ca="1" si="39"/>
        <v>0</v>
      </c>
      <c r="O204" s="120">
        <f t="shared" ca="1" si="40"/>
        <v>0</v>
      </c>
      <c r="P204" s="177">
        <f t="shared" ca="1" si="41"/>
        <v>0</v>
      </c>
      <c r="Q204" s="177">
        <f ca="1">IF(LEN(B204)&gt;0,'1-6'!Q204-'1-6'!P204,"")</f>
        <v>0</v>
      </c>
      <c r="R204" s="178"/>
      <c r="AA204" s="163">
        <f>ROW()</f>
        <v>204</v>
      </c>
      <c r="AB204" s="201" t="e">
        <f t="shared" ca="1" si="27"/>
        <v>#N/A</v>
      </c>
      <c r="AC204" s="201" t="e">
        <f t="shared" ca="1" si="28"/>
        <v>#N/A</v>
      </c>
      <c r="AD204" s="202" t="e">
        <f t="shared" ca="1" si="42"/>
        <v>#N/A</v>
      </c>
      <c r="AE204" s="201" t="e">
        <f t="shared" ca="1" si="43"/>
        <v>#N/A</v>
      </c>
      <c r="AF204" s="202" t="e">
        <f t="shared" ca="1" si="44"/>
        <v>#N/A</v>
      </c>
      <c r="AG204" s="201" t="e">
        <f t="shared" ca="1" si="44"/>
        <v>#N/A</v>
      </c>
      <c r="AH204" s="201" t="e">
        <f t="shared" ca="1" si="45"/>
        <v>#N/A</v>
      </c>
      <c r="AI204" s="203" t="e">
        <f t="shared" ca="1" si="46"/>
        <v>#N/A</v>
      </c>
      <c r="AJ204" s="201" t="e">
        <f t="shared" ca="1" si="34"/>
        <v>#N/A</v>
      </c>
      <c r="AK204" s="201" t="e">
        <f t="shared" ca="1" si="35"/>
        <v>#N/A</v>
      </c>
    </row>
    <row r="205" spans="1:37" ht="27" customHeight="1" x14ac:dyDescent="0.25">
      <c r="A205" s="51">
        <f>'OSNOVNA PLAČA'!A199</f>
        <v>190</v>
      </c>
      <c r="B205" s="159" t="str">
        <f t="shared" ca="1" si="20"/>
        <v>A190</v>
      </c>
      <c r="C205" s="52">
        <f ca="1">IF(LEN(B205)&gt;0,'OSNOVNA PLAČA'!C199,"")</f>
        <v>0</v>
      </c>
      <c r="D205" s="54">
        <f ca="1">IF(LEN(B205)&gt;0,'OSNOVNA PLAČA'!D199,"")</f>
        <v>0</v>
      </c>
      <c r="E205" s="175">
        <f ca="1">IF(LEN(B205)&gt;0,SUM('OBRAČUNANA OSNOVNA PLAČA'!K199:P199),"")</f>
        <v>0</v>
      </c>
      <c r="F205" s="55"/>
      <c r="G205" s="55"/>
      <c r="H205" s="55"/>
      <c r="I205" s="55"/>
      <c r="J205" s="55"/>
      <c r="K205" s="176">
        <f t="shared" si="36"/>
        <v>0</v>
      </c>
      <c r="L205" s="120">
        <f t="shared" ca="1" si="37"/>
        <v>0</v>
      </c>
      <c r="M205" s="120">
        <f t="shared" ca="1" si="38"/>
        <v>0</v>
      </c>
      <c r="N205" s="120">
        <f t="shared" ca="1" si="39"/>
        <v>0</v>
      </c>
      <c r="O205" s="120">
        <f t="shared" ca="1" si="40"/>
        <v>0</v>
      </c>
      <c r="P205" s="177">
        <f t="shared" ca="1" si="41"/>
        <v>0</v>
      </c>
      <c r="Q205" s="177">
        <f ca="1">IF(LEN(B205)&gt;0,'1-6'!Q205-'1-6'!P205,"")</f>
        <v>0</v>
      </c>
      <c r="R205" s="178"/>
      <c r="AA205" s="163">
        <f>ROW()</f>
        <v>205</v>
      </c>
      <c r="AB205" s="201" t="e">
        <f t="shared" ca="1" si="27"/>
        <v>#N/A</v>
      </c>
      <c r="AC205" s="201" t="e">
        <f t="shared" ca="1" si="28"/>
        <v>#N/A</v>
      </c>
      <c r="AD205" s="202" t="e">
        <f t="shared" ca="1" si="42"/>
        <v>#N/A</v>
      </c>
      <c r="AE205" s="201" t="e">
        <f t="shared" ca="1" si="43"/>
        <v>#N/A</v>
      </c>
      <c r="AF205" s="202" t="e">
        <f t="shared" ca="1" si="44"/>
        <v>#N/A</v>
      </c>
      <c r="AG205" s="201" t="e">
        <f t="shared" ca="1" si="44"/>
        <v>#N/A</v>
      </c>
      <c r="AH205" s="201" t="e">
        <f t="shared" ca="1" si="45"/>
        <v>#N/A</v>
      </c>
      <c r="AI205" s="203" t="e">
        <f t="shared" ca="1" si="46"/>
        <v>#N/A</v>
      </c>
      <c r="AJ205" s="201" t="e">
        <f t="shared" ca="1" si="34"/>
        <v>#N/A</v>
      </c>
      <c r="AK205" s="201" t="e">
        <f t="shared" ca="1" si="35"/>
        <v>#N/A</v>
      </c>
    </row>
    <row r="206" spans="1:37" ht="27" customHeight="1" x14ac:dyDescent="0.25">
      <c r="A206" s="51">
        <f>'OSNOVNA PLAČA'!A200</f>
        <v>191</v>
      </c>
      <c r="B206" s="159" t="str">
        <f t="shared" ca="1" si="20"/>
        <v>A191</v>
      </c>
      <c r="C206" s="52">
        <f ca="1">IF(LEN(B206)&gt;0,'OSNOVNA PLAČA'!C200,"")</f>
        <v>0</v>
      </c>
      <c r="D206" s="54">
        <f ca="1">IF(LEN(B206)&gt;0,'OSNOVNA PLAČA'!D200,"")</f>
        <v>0</v>
      </c>
      <c r="E206" s="175">
        <f ca="1">IF(LEN(B206)&gt;0,SUM('OBRAČUNANA OSNOVNA PLAČA'!K200:P200),"")</f>
        <v>0</v>
      </c>
      <c r="F206" s="55"/>
      <c r="G206" s="55"/>
      <c r="H206" s="55"/>
      <c r="I206" s="55"/>
      <c r="J206" s="55"/>
      <c r="K206" s="176">
        <f t="shared" si="36"/>
        <v>0</v>
      </c>
      <c r="L206" s="120">
        <f t="shared" ca="1" si="37"/>
        <v>0</v>
      </c>
      <c r="M206" s="120">
        <f t="shared" ca="1" si="38"/>
        <v>0</v>
      </c>
      <c r="N206" s="120">
        <f t="shared" ca="1" si="39"/>
        <v>0</v>
      </c>
      <c r="O206" s="120">
        <f t="shared" ca="1" si="40"/>
        <v>0</v>
      </c>
      <c r="P206" s="177">
        <f t="shared" ca="1" si="41"/>
        <v>0</v>
      </c>
      <c r="Q206" s="177">
        <f ca="1">IF(LEN(B206)&gt;0,'1-6'!Q206-'1-6'!P206,"")</f>
        <v>0</v>
      </c>
      <c r="R206" s="178"/>
      <c r="AA206" s="163">
        <f>ROW()</f>
        <v>206</v>
      </c>
      <c r="AB206" s="201" t="e">
        <f t="shared" ca="1" si="27"/>
        <v>#N/A</v>
      </c>
      <c r="AC206" s="201" t="e">
        <f t="shared" ca="1" si="28"/>
        <v>#N/A</v>
      </c>
      <c r="AD206" s="202" t="e">
        <f t="shared" ca="1" si="42"/>
        <v>#N/A</v>
      </c>
      <c r="AE206" s="201" t="e">
        <f t="shared" ca="1" si="43"/>
        <v>#N/A</v>
      </c>
      <c r="AF206" s="202" t="e">
        <f t="shared" ca="1" si="44"/>
        <v>#N/A</v>
      </c>
      <c r="AG206" s="201" t="e">
        <f t="shared" ca="1" si="44"/>
        <v>#N/A</v>
      </c>
      <c r="AH206" s="201" t="e">
        <f t="shared" ca="1" si="45"/>
        <v>#N/A</v>
      </c>
      <c r="AI206" s="203" t="e">
        <f t="shared" ca="1" si="46"/>
        <v>#N/A</v>
      </c>
      <c r="AJ206" s="201" t="e">
        <f t="shared" ca="1" si="34"/>
        <v>#N/A</v>
      </c>
      <c r="AK206" s="201" t="e">
        <f t="shared" ca="1" si="35"/>
        <v>#N/A</v>
      </c>
    </row>
    <row r="207" spans="1:37" ht="27" customHeight="1" x14ac:dyDescent="0.25">
      <c r="A207" s="51">
        <f>'OSNOVNA PLAČA'!A201</f>
        <v>192</v>
      </c>
      <c r="B207" s="159" t="str">
        <f t="shared" ca="1" si="20"/>
        <v>A192</v>
      </c>
      <c r="C207" s="52">
        <f ca="1">IF(LEN(B207)&gt;0,'OSNOVNA PLAČA'!C201,"")</f>
        <v>0</v>
      </c>
      <c r="D207" s="54">
        <f ca="1">IF(LEN(B207)&gt;0,'OSNOVNA PLAČA'!D201,"")</f>
        <v>0</v>
      </c>
      <c r="E207" s="175">
        <f ca="1">IF(LEN(B207)&gt;0,SUM('OBRAČUNANA OSNOVNA PLAČA'!K201:P201),"")</f>
        <v>0</v>
      </c>
      <c r="F207" s="55"/>
      <c r="G207" s="55"/>
      <c r="H207" s="55"/>
      <c r="I207" s="55"/>
      <c r="J207" s="55"/>
      <c r="K207" s="176">
        <f t="shared" si="36"/>
        <v>0</v>
      </c>
      <c r="L207" s="120">
        <f t="shared" ca="1" si="37"/>
        <v>0</v>
      </c>
      <c r="M207" s="120">
        <f t="shared" ca="1" si="38"/>
        <v>0</v>
      </c>
      <c r="N207" s="120">
        <f t="shared" ca="1" si="39"/>
        <v>0</v>
      </c>
      <c r="O207" s="120">
        <f t="shared" ca="1" si="40"/>
        <v>0</v>
      </c>
      <c r="P207" s="177">
        <f t="shared" ca="1" si="41"/>
        <v>0</v>
      </c>
      <c r="Q207" s="177">
        <f ca="1">IF(LEN(B207)&gt;0,'1-6'!Q207-'1-6'!P207,"")</f>
        <v>0</v>
      </c>
      <c r="R207" s="178"/>
      <c r="AA207" s="163">
        <f>ROW()</f>
        <v>207</v>
      </c>
      <c r="AB207" s="201" t="e">
        <f t="shared" ca="1" si="27"/>
        <v>#N/A</v>
      </c>
      <c r="AC207" s="201" t="e">
        <f t="shared" ca="1" si="28"/>
        <v>#N/A</v>
      </c>
      <c r="AD207" s="202" t="e">
        <f t="shared" ca="1" si="42"/>
        <v>#N/A</v>
      </c>
      <c r="AE207" s="201" t="e">
        <f t="shared" ca="1" si="43"/>
        <v>#N/A</v>
      </c>
      <c r="AF207" s="202" t="e">
        <f t="shared" ca="1" si="44"/>
        <v>#N/A</v>
      </c>
      <c r="AG207" s="201" t="e">
        <f t="shared" ca="1" si="44"/>
        <v>#N/A</v>
      </c>
      <c r="AH207" s="201" t="e">
        <f t="shared" ca="1" si="45"/>
        <v>#N/A</v>
      </c>
      <c r="AI207" s="203" t="e">
        <f t="shared" ca="1" si="46"/>
        <v>#N/A</v>
      </c>
      <c r="AJ207" s="201" t="e">
        <f t="shared" ca="1" si="34"/>
        <v>#N/A</v>
      </c>
      <c r="AK207" s="201" t="e">
        <f t="shared" ca="1" si="35"/>
        <v>#N/A</v>
      </c>
    </row>
    <row r="208" spans="1:37" ht="27" customHeight="1" x14ac:dyDescent="0.25">
      <c r="A208" s="51">
        <f>'OSNOVNA PLAČA'!A202</f>
        <v>193</v>
      </c>
      <c r="B208" s="159" t="str">
        <f t="shared" ca="1" si="20"/>
        <v>A193</v>
      </c>
      <c r="C208" s="52">
        <f ca="1">IF(LEN(B208)&gt;0,'OSNOVNA PLAČA'!C202,"")</f>
        <v>0</v>
      </c>
      <c r="D208" s="54">
        <f ca="1">IF(LEN(B208)&gt;0,'OSNOVNA PLAČA'!D202,"")</f>
        <v>0</v>
      </c>
      <c r="E208" s="175">
        <f ca="1">IF(LEN(B208)&gt;0,SUM('OBRAČUNANA OSNOVNA PLAČA'!K202:P202),"")</f>
        <v>0</v>
      </c>
      <c r="F208" s="55"/>
      <c r="G208" s="55"/>
      <c r="H208" s="55"/>
      <c r="I208" s="55"/>
      <c r="J208" s="55"/>
      <c r="K208" s="176">
        <f t="shared" ref="K208:K271" si="47">+F208+G208+H208+I208+J208</f>
        <v>0</v>
      </c>
      <c r="L208" s="120">
        <f t="shared" ref="L208:L271" ca="1" si="48">IF(LEN(B208)&gt;0,K208/5,"")</f>
        <v>0</v>
      </c>
      <c r="M208" s="120">
        <f t="shared" ref="M208:M271" ca="1" si="49">IF(LEN(B208)&gt;0,E208*L208,"")</f>
        <v>0</v>
      </c>
      <c r="N208" s="120">
        <f t="shared" ref="N208:N271" ca="1" si="50">IF(LEN(B208)&gt;0,L208*$O$1017,"")</f>
        <v>0</v>
      </c>
      <c r="O208" s="120">
        <f t="shared" ref="O208:O271" ca="1" si="51">IF(LEN(B208)&gt;0,E208*N208,"")</f>
        <v>0</v>
      </c>
      <c r="P208" s="177">
        <f t="shared" ref="P208:P271" ca="1" si="52">MIN(O208,Q208)</f>
        <v>0</v>
      </c>
      <c r="Q208" s="177">
        <f ca="1">IF(LEN(B208)&gt;0,'1-6'!Q208-'1-6'!P208,"")</f>
        <v>0</v>
      </c>
      <c r="R208" s="178"/>
      <c r="AA208" s="163">
        <f>ROW()</f>
        <v>208</v>
      </c>
      <c r="AB208" s="201" t="e">
        <f t="shared" ca="1" si="27"/>
        <v>#N/A</v>
      </c>
      <c r="AC208" s="201" t="e">
        <f t="shared" ca="1" si="28"/>
        <v>#N/A</v>
      </c>
      <c r="AD208" s="202" t="e">
        <f t="shared" ref="AD208:AD271" ca="1" si="53">IF(AB208&gt;=AC208,"-",$K208/(5*MAX($L$1021:$L$1022)))</f>
        <v>#N/A</v>
      </c>
      <c r="AE208" s="201" t="e">
        <f t="shared" ref="AE208:AE271" ca="1" si="54">IF(AB208&gt;=AC208,"-",$K208/(5*MAX($L$1021:$L$1022))*AJ208)</f>
        <v>#N/A</v>
      </c>
      <c r="AF208" s="202" t="e">
        <f t="shared" ref="AF208:AG271" ca="1" si="55">IF(AD208="-","-",AD208*$AE$1017)</f>
        <v>#N/A</v>
      </c>
      <c r="AG208" s="201" t="e">
        <f t="shared" ca="1" si="55"/>
        <v>#N/A</v>
      </c>
      <c r="AH208" s="201" t="e">
        <f t="shared" ref="AH208:AH271" ca="1" si="56">IF(AF208="-",0,MIN(AG208,Q208))</f>
        <v>#N/A</v>
      </c>
      <c r="AI208" s="203" t="e">
        <f t="shared" ref="AI208:AI271" ca="1" si="57">+AC208-AB208</f>
        <v>#N/A</v>
      </c>
      <c r="AJ208" s="201" t="e">
        <f t="shared" ca="1" si="34"/>
        <v>#N/A</v>
      </c>
      <c r="AK208" s="201" t="e">
        <f t="shared" ca="1" si="35"/>
        <v>#N/A</v>
      </c>
    </row>
    <row r="209" spans="1:37" ht="27" customHeight="1" x14ac:dyDescent="0.25">
      <c r="A209" s="51">
        <f>'OSNOVNA PLAČA'!A203</f>
        <v>194</v>
      </c>
      <c r="B209" s="159" t="str">
        <f t="shared" ca="1" si="20"/>
        <v>A194</v>
      </c>
      <c r="C209" s="52">
        <f ca="1">IF(LEN(B209)&gt;0,'OSNOVNA PLAČA'!C203,"")</f>
        <v>0</v>
      </c>
      <c r="D209" s="54">
        <f ca="1">IF(LEN(B209)&gt;0,'OSNOVNA PLAČA'!D203,"")</f>
        <v>0</v>
      </c>
      <c r="E209" s="175">
        <f ca="1">IF(LEN(B209)&gt;0,SUM('OBRAČUNANA OSNOVNA PLAČA'!K203:P203),"")</f>
        <v>0</v>
      </c>
      <c r="F209" s="55"/>
      <c r="G209" s="55"/>
      <c r="H209" s="55"/>
      <c r="I209" s="55"/>
      <c r="J209" s="55"/>
      <c r="K209" s="176">
        <f t="shared" si="47"/>
        <v>0</v>
      </c>
      <c r="L209" s="120">
        <f t="shared" ca="1" si="48"/>
        <v>0</v>
      </c>
      <c r="M209" s="120">
        <f t="shared" ca="1" si="49"/>
        <v>0</v>
      </c>
      <c r="N209" s="120">
        <f t="shared" ca="1" si="50"/>
        <v>0</v>
      </c>
      <c r="O209" s="120">
        <f t="shared" ca="1" si="51"/>
        <v>0</v>
      </c>
      <c r="P209" s="177">
        <f t="shared" ca="1" si="52"/>
        <v>0</v>
      </c>
      <c r="Q209" s="177">
        <f ca="1">IF(LEN(B209)&gt;0,'1-6'!Q209-'1-6'!P209,"")</f>
        <v>0</v>
      </c>
      <c r="R209" s="178"/>
      <c r="AA209" s="163">
        <f>ROW()</f>
        <v>209</v>
      </c>
      <c r="AB209" s="201" t="e">
        <f t="shared" ca="1" si="27"/>
        <v>#N/A</v>
      </c>
      <c r="AC209" s="201" t="e">
        <f t="shared" ca="1" si="28"/>
        <v>#N/A</v>
      </c>
      <c r="AD209" s="202" t="e">
        <f t="shared" ca="1" si="53"/>
        <v>#N/A</v>
      </c>
      <c r="AE209" s="201" t="e">
        <f t="shared" ca="1" si="54"/>
        <v>#N/A</v>
      </c>
      <c r="AF209" s="202" t="e">
        <f t="shared" ca="1" si="55"/>
        <v>#N/A</v>
      </c>
      <c r="AG209" s="201" t="e">
        <f t="shared" ca="1" si="55"/>
        <v>#N/A</v>
      </c>
      <c r="AH209" s="201" t="e">
        <f t="shared" ca="1" si="56"/>
        <v>#N/A</v>
      </c>
      <c r="AI209" s="203" t="e">
        <f t="shared" ca="1" si="57"/>
        <v>#N/A</v>
      </c>
      <c r="AJ209" s="201" t="e">
        <f t="shared" ca="1" si="34"/>
        <v>#N/A</v>
      </c>
      <c r="AK209" s="201" t="e">
        <f t="shared" ca="1" si="35"/>
        <v>#N/A</v>
      </c>
    </row>
    <row r="210" spans="1:37" ht="27" customHeight="1" x14ac:dyDescent="0.25">
      <c r="A210" s="51">
        <f>'OSNOVNA PLAČA'!A204</f>
        <v>195</v>
      </c>
      <c r="B210" s="159" t="str">
        <f t="shared" ca="1" si="20"/>
        <v>A195</v>
      </c>
      <c r="C210" s="52">
        <f ca="1">IF(LEN(B210)&gt;0,'OSNOVNA PLAČA'!C204,"")</f>
        <v>0</v>
      </c>
      <c r="D210" s="54">
        <f ca="1">IF(LEN(B210)&gt;0,'OSNOVNA PLAČA'!D204,"")</f>
        <v>0</v>
      </c>
      <c r="E210" s="175">
        <f ca="1">IF(LEN(B210)&gt;0,SUM('OBRAČUNANA OSNOVNA PLAČA'!K204:P204),"")</f>
        <v>0</v>
      </c>
      <c r="F210" s="55"/>
      <c r="G210" s="55"/>
      <c r="H210" s="55"/>
      <c r="I210" s="55"/>
      <c r="J210" s="55"/>
      <c r="K210" s="176">
        <f t="shared" si="47"/>
        <v>0</v>
      </c>
      <c r="L210" s="120">
        <f t="shared" ca="1" si="48"/>
        <v>0</v>
      </c>
      <c r="M210" s="120">
        <f t="shared" ca="1" si="49"/>
        <v>0</v>
      </c>
      <c r="N210" s="120">
        <f t="shared" ca="1" si="50"/>
        <v>0</v>
      </c>
      <c r="O210" s="120">
        <f t="shared" ca="1" si="51"/>
        <v>0</v>
      </c>
      <c r="P210" s="177">
        <f t="shared" ca="1" si="52"/>
        <v>0</v>
      </c>
      <c r="Q210" s="177">
        <f ca="1">IF(LEN(B210)&gt;0,'1-6'!Q210-'1-6'!P210,"")</f>
        <v>0</v>
      </c>
      <c r="R210" s="178"/>
      <c r="AA210" s="163">
        <f>ROW()</f>
        <v>210</v>
      </c>
      <c r="AB210" s="201" t="e">
        <f t="shared" ca="1" si="27"/>
        <v>#N/A</v>
      </c>
      <c r="AC210" s="201" t="e">
        <f t="shared" ca="1" si="28"/>
        <v>#N/A</v>
      </c>
      <c r="AD210" s="202" t="e">
        <f t="shared" ca="1" si="53"/>
        <v>#N/A</v>
      </c>
      <c r="AE210" s="201" t="e">
        <f t="shared" ca="1" si="54"/>
        <v>#N/A</v>
      </c>
      <c r="AF210" s="202" t="e">
        <f t="shared" ca="1" si="55"/>
        <v>#N/A</v>
      </c>
      <c r="AG210" s="201" t="e">
        <f t="shared" ca="1" si="55"/>
        <v>#N/A</v>
      </c>
      <c r="AH210" s="201" t="e">
        <f t="shared" ca="1" si="56"/>
        <v>#N/A</v>
      </c>
      <c r="AI210" s="203" t="e">
        <f t="shared" ca="1" si="57"/>
        <v>#N/A</v>
      </c>
      <c r="AJ210" s="201" t="e">
        <f t="shared" ca="1" si="34"/>
        <v>#N/A</v>
      </c>
      <c r="AK210" s="201" t="e">
        <f t="shared" ca="1" si="35"/>
        <v>#N/A</v>
      </c>
    </row>
    <row r="211" spans="1:37" ht="27" customHeight="1" x14ac:dyDescent="0.25">
      <c r="A211" s="51">
        <f>'OSNOVNA PLAČA'!A205</f>
        <v>196</v>
      </c>
      <c r="B211" s="159" t="str">
        <f t="shared" ca="1" si="20"/>
        <v>A196</v>
      </c>
      <c r="C211" s="52">
        <f ca="1">IF(LEN(B211)&gt;0,'OSNOVNA PLAČA'!C205,"")</f>
        <v>0</v>
      </c>
      <c r="D211" s="54">
        <f ca="1">IF(LEN(B211)&gt;0,'OSNOVNA PLAČA'!D205,"")</f>
        <v>0</v>
      </c>
      <c r="E211" s="175">
        <f ca="1">IF(LEN(B211)&gt;0,SUM('OBRAČUNANA OSNOVNA PLAČA'!K205:P205),"")</f>
        <v>0</v>
      </c>
      <c r="F211" s="55"/>
      <c r="G211" s="55"/>
      <c r="H211" s="55"/>
      <c r="I211" s="55"/>
      <c r="J211" s="55"/>
      <c r="K211" s="176">
        <f t="shared" si="47"/>
        <v>0</v>
      </c>
      <c r="L211" s="120">
        <f t="shared" ca="1" si="48"/>
        <v>0</v>
      </c>
      <c r="M211" s="120">
        <f t="shared" ca="1" si="49"/>
        <v>0</v>
      </c>
      <c r="N211" s="120">
        <f t="shared" ca="1" si="50"/>
        <v>0</v>
      </c>
      <c r="O211" s="120">
        <f t="shared" ca="1" si="51"/>
        <v>0</v>
      </c>
      <c r="P211" s="177">
        <f t="shared" ca="1" si="52"/>
        <v>0</v>
      </c>
      <c r="Q211" s="177">
        <f ca="1">IF(LEN(B211)&gt;0,'1-6'!Q211-'1-6'!P211,"")</f>
        <v>0</v>
      </c>
      <c r="R211" s="178"/>
      <c r="AA211" s="163">
        <f>ROW()</f>
        <v>211</v>
      </c>
      <c r="AB211" s="201" t="e">
        <f t="shared" ca="1" si="27"/>
        <v>#N/A</v>
      </c>
      <c r="AC211" s="201" t="e">
        <f t="shared" ca="1" si="28"/>
        <v>#N/A</v>
      </c>
      <c r="AD211" s="202" t="e">
        <f t="shared" ca="1" si="53"/>
        <v>#N/A</v>
      </c>
      <c r="AE211" s="201" t="e">
        <f t="shared" ca="1" si="54"/>
        <v>#N/A</v>
      </c>
      <c r="AF211" s="202" t="e">
        <f t="shared" ca="1" si="55"/>
        <v>#N/A</v>
      </c>
      <c r="AG211" s="201" t="e">
        <f t="shared" ca="1" si="55"/>
        <v>#N/A</v>
      </c>
      <c r="AH211" s="201" t="e">
        <f t="shared" ca="1" si="56"/>
        <v>#N/A</v>
      </c>
      <c r="AI211" s="203" t="e">
        <f t="shared" ca="1" si="57"/>
        <v>#N/A</v>
      </c>
      <c r="AJ211" s="201" t="e">
        <f t="shared" ca="1" si="34"/>
        <v>#N/A</v>
      </c>
      <c r="AK211" s="201" t="e">
        <f t="shared" ca="1" si="35"/>
        <v>#N/A</v>
      </c>
    </row>
    <row r="212" spans="1:37" ht="27" customHeight="1" x14ac:dyDescent="0.25">
      <c r="A212" s="51">
        <f>'OSNOVNA PLAČA'!A206</f>
        <v>197</v>
      </c>
      <c r="B212" s="159" t="str">
        <f t="shared" ca="1" si="20"/>
        <v>A197</v>
      </c>
      <c r="C212" s="52">
        <f ca="1">IF(LEN(B212)&gt;0,'OSNOVNA PLAČA'!C206,"")</f>
        <v>0</v>
      </c>
      <c r="D212" s="54">
        <f ca="1">IF(LEN(B212)&gt;0,'OSNOVNA PLAČA'!D206,"")</f>
        <v>0</v>
      </c>
      <c r="E212" s="175">
        <f ca="1">IF(LEN(B212)&gt;0,SUM('OBRAČUNANA OSNOVNA PLAČA'!K206:P206),"")</f>
        <v>0</v>
      </c>
      <c r="F212" s="55"/>
      <c r="G212" s="55"/>
      <c r="H212" s="55"/>
      <c r="I212" s="55"/>
      <c r="J212" s="55"/>
      <c r="K212" s="176">
        <f t="shared" si="47"/>
        <v>0</v>
      </c>
      <c r="L212" s="120">
        <f t="shared" ca="1" si="48"/>
        <v>0</v>
      </c>
      <c r="M212" s="120">
        <f t="shared" ca="1" si="49"/>
        <v>0</v>
      </c>
      <c r="N212" s="120">
        <f t="shared" ca="1" si="50"/>
        <v>0</v>
      </c>
      <c r="O212" s="120">
        <f t="shared" ca="1" si="51"/>
        <v>0</v>
      </c>
      <c r="P212" s="177">
        <f t="shared" ca="1" si="52"/>
        <v>0</v>
      </c>
      <c r="Q212" s="177">
        <f ca="1">IF(LEN(B212)&gt;0,'1-6'!Q212-'1-6'!P212,"")</f>
        <v>0</v>
      </c>
      <c r="R212" s="178"/>
      <c r="AA212" s="163">
        <f>ROW()</f>
        <v>212</v>
      </c>
      <c r="AB212" s="201" t="e">
        <f t="shared" ca="1" si="27"/>
        <v>#N/A</v>
      </c>
      <c r="AC212" s="201" t="e">
        <f t="shared" ca="1" si="28"/>
        <v>#N/A</v>
      </c>
      <c r="AD212" s="202" t="e">
        <f t="shared" ca="1" si="53"/>
        <v>#N/A</v>
      </c>
      <c r="AE212" s="201" t="e">
        <f t="shared" ca="1" si="54"/>
        <v>#N/A</v>
      </c>
      <c r="AF212" s="202" t="e">
        <f t="shared" ca="1" si="55"/>
        <v>#N/A</v>
      </c>
      <c r="AG212" s="201" t="e">
        <f t="shared" ca="1" si="55"/>
        <v>#N/A</v>
      </c>
      <c r="AH212" s="201" t="e">
        <f t="shared" ca="1" si="56"/>
        <v>#N/A</v>
      </c>
      <c r="AI212" s="203" t="e">
        <f t="shared" ca="1" si="57"/>
        <v>#N/A</v>
      </c>
      <c r="AJ212" s="201" t="e">
        <f t="shared" ca="1" si="34"/>
        <v>#N/A</v>
      </c>
      <c r="AK212" s="201" t="e">
        <f t="shared" ca="1" si="35"/>
        <v>#N/A</v>
      </c>
    </row>
    <row r="213" spans="1:37" ht="27" customHeight="1" x14ac:dyDescent="0.25">
      <c r="A213" s="51">
        <f>'OSNOVNA PLAČA'!A207</f>
        <v>198</v>
      </c>
      <c r="B213" s="159" t="str">
        <f t="shared" ca="1" si="20"/>
        <v>A198</v>
      </c>
      <c r="C213" s="52">
        <f ca="1">IF(LEN(B213)&gt;0,'OSNOVNA PLAČA'!C207,"")</f>
        <v>0</v>
      </c>
      <c r="D213" s="54">
        <f ca="1">IF(LEN(B213)&gt;0,'OSNOVNA PLAČA'!D207,"")</f>
        <v>0</v>
      </c>
      <c r="E213" s="175">
        <f ca="1">IF(LEN(B213)&gt;0,SUM('OBRAČUNANA OSNOVNA PLAČA'!K207:P207),"")</f>
        <v>0</v>
      </c>
      <c r="F213" s="55"/>
      <c r="G213" s="55"/>
      <c r="H213" s="55"/>
      <c r="I213" s="55"/>
      <c r="J213" s="55"/>
      <c r="K213" s="176">
        <f t="shared" si="47"/>
        <v>0</v>
      </c>
      <c r="L213" s="120">
        <f t="shared" ca="1" si="48"/>
        <v>0</v>
      </c>
      <c r="M213" s="120">
        <f t="shared" ca="1" si="49"/>
        <v>0</v>
      </c>
      <c r="N213" s="120">
        <f t="shared" ca="1" si="50"/>
        <v>0</v>
      </c>
      <c r="O213" s="120">
        <f t="shared" ca="1" si="51"/>
        <v>0</v>
      </c>
      <c r="P213" s="177">
        <f t="shared" ca="1" si="52"/>
        <v>0</v>
      </c>
      <c r="Q213" s="177">
        <f ca="1">IF(LEN(B213)&gt;0,'1-6'!Q213-'1-6'!P213,"")</f>
        <v>0</v>
      </c>
      <c r="R213" s="178"/>
      <c r="AA213" s="163">
        <f>ROW()</f>
        <v>213</v>
      </c>
      <c r="AB213" s="201" t="e">
        <f t="shared" ca="1" si="27"/>
        <v>#N/A</v>
      </c>
      <c r="AC213" s="201" t="e">
        <f t="shared" ca="1" si="28"/>
        <v>#N/A</v>
      </c>
      <c r="AD213" s="202" t="e">
        <f t="shared" ca="1" si="53"/>
        <v>#N/A</v>
      </c>
      <c r="AE213" s="201" t="e">
        <f t="shared" ca="1" si="54"/>
        <v>#N/A</v>
      </c>
      <c r="AF213" s="202" t="e">
        <f t="shared" ca="1" si="55"/>
        <v>#N/A</v>
      </c>
      <c r="AG213" s="201" t="e">
        <f t="shared" ca="1" si="55"/>
        <v>#N/A</v>
      </c>
      <c r="AH213" s="201" t="e">
        <f t="shared" ca="1" si="56"/>
        <v>#N/A</v>
      </c>
      <c r="AI213" s="203" t="e">
        <f t="shared" ca="1" si="57"/>
        <v>#N/A</v>
      </c>
      <c r="AJ213" s="201" t="e">
        <f t="shared" ca="1" si="34"/>
        <v>#N/A</v>
      </c>
      <c r="AK213" s="201" t="e">
        <f t="shared" ca="1" si="35"/>
        <v>#N/A</v>
      </c>
    </row>
    <row r="214" spans="1:37" ht="27" customHeight="1" x14ac:dyDescent="0.25">
      <c r="A214" s="51">
        <f>'OSNOVNA PLAČA'!A208</f>
        <v>199</v>
      </c>
      <c r="B214" s="159" t="str">
        <f t="shared" ca="1" si="20"/>
        <v>A199</v>
      </c>
      <c r="C214" s="52">
        <f ca="1">IF(LEN(B214)&gt;0,'OSNOVNA PLAČA'!C208,"")</f>
        <v>0</v>
      </c>
      <c r="D214" s="54">
        <f ca="1">IF(LEN(B214)&gt;0,'OSNOVNA PLAČA'!D208,"")</f>
        <v>0</v>
      </c>
      <c r="E214" s="175">
        <f ca="1">IF(LEN(B214)&gt;0,SUM('OBRAČUNANA OSNOVNA PLAČA'!K208:P208),"")</f>
        <v>0</v>
      </c>
      <c r="F214" s="55"/>
      <c r="G214" s="55"/>
      <c r="H214" s="55"/>
      <c r="I214" s="55"/>
      <c r="J214" s="55"/>
      <c r="K214" s="176">
        <f t="shared" si="47"/>
        <v>0</v>
      </c>
      <c r="L214" s="120">
        <f t="shared" ca="1" si="48"/>
        <v>0</v>
      </c>
      <c r="M214" s="120">
        <f t="shared" ca="1" si="49"/>
        <v>0</v>
      </c>
      <c r="N214" s="120">
        <f t="shared" ca="1" si="50"/>
        <v>0</v>
      </c>
      <c r="O214" s="120">
        <f t="shared" ca="1" si="51"/>
        <v>0</v>
      </c>
      <c r="P214" s="177">
        <f t="shared" ca="1" si="52"/>
        <v>0</v>
      </c>
      <c r="Q214" s="177">
        <f ca="1">IF(LEN(B214)&gt;0,'1-6'!Q214-'1-6'!P214,"")</f>
        <v>0</v>
      </c>
      <c r="R214" s="178"/>
      <c r="AA214" s="163">
        <f>ROW()</f>
        <v>214</v>
      </c>
      <c r="AB214" s="201" t="e">
        <f t="shared" ca="1" si="27"/>
        <v>#N/A</v>
      </c>
      <c r="AC214" s="201" t="e">
        <f t="shared" ca="1" si="28"/>
        <v>#N/A</v>
      </c>
      <c r="AD214" s="202" t="e">
        <f t="shared" ca="1" si="53"/>
        <v>#N/A</v>
      </c>
      <c r="AE214" s="201" t="e">
        <f t="shared" ca="1" si="54"/>
        <v>#N/A</v>
      </c>
      <c r="AF214" s="202" t="e">
        <f t="shared" ca="1" si="55"/>
        <v>#N/A</v>
      </c>
      <c r="AG214" s="201" t="e">
        <f t="shared" ca="1" si="55"/>
        <v>#N/A</v>
      </c>
      <c r="AH214" s="201" t="e">
        <f t="shared" ca="1" si="56"/>
        <v>#N/A</v>
      </c>
      <c r="AI214" s="203" t="e">
        <f t="shared" ca="1" si="57"/>
        <v>#N/A</v>
      </c>
      <c r="AJ214" s="201" t="e">
        <f t="shared" ca="1" si="34"/>
        <v>#N/A</v>
      </c>
      <c r="AK214" s="201" t="e">
        <f t="shared" ca="1" si="35"/>
        <v>#N/A</v>
      </c>
    </row>
    <row r="215" spans="1:37" ht="27" customHeight="1" x14ac:dyDescent="0.25">
      <c r="A215" s="51">
        <f>'OSNOVNA PLAČA'!A209</f>
        <v>200</v>
      </c>
      <c r="B215" s="159" t="str">
        <f t="shared" ca="1" si="20"/>
        <v>A200</v>
      </c>
      <c r="C215" s="52">
        <f ca="1">IF(LEN(B215)&gt;0,'OSNOVNA PLAČA'!C209,"")</f>
        <v>0</v>
      </c>
      <c r="D215" s="54">
        <f ca="1">IF(LEN(B215)&gt;0,'OSNOVNA PLAČA'!D209,"")</f>
        <v>0</v>
      </c>
      <c r="E215" s="175">
        <f ca="1">IF(LEN(B215)&gt;0,SUM('OBRAČUNANA OSNOVNA PLAČA'!K209:P209),"")</f>
        <v>0</v>
      </c>
      <c r="F215" s="55"/>
      <c r="G215" s="55"/>
      <c r="H215" s="55"/>
      <c r="I215" s="55"/>
      <c r="J215" s="55"/>
      <c r="K215" s="176">
        <f t="shared" si="47"/>
        <v>0</v>
      </c>
      <c r="L215" s="120">
        <f t="shared" ca="1" si="48"/>
        <v>0</v>
      </c>
      <c r="M215" s="120">
        <f t="shared" ca="1" si="49"/>
        <v>0</v>
      </c>
      <c r="N215" s="120">
        <f t="shared" ca="1" si="50"/>
        <v>0</v>
      </c>
      <c r="O215" s="120">
        <f t="shared" ca="1" si="51"/>
        <v>0</v>
      </c>
      <c r="P215" s="177">
        <f t="shared" ca="1" si="52"/>
        <v>0</v>
      </c>
      <c r="Q215" s="177">
        <f ca="1">IF(LEN(B215)&gt;0,'1-6'!Q215-'1-6'!P215,"")</f>
        <v>0</v>
      </c>
      <c r="R215" s="178"/>
      <c r="AA215" s="163">
        <f>ROW()</f>
        <v>215</v>
      </c>
      <c r="AB215" s="201" t="e">
        <f t="shared" ca="1" si="27"/>
        <v>#N/A</v>
      </c>
      <c r="AC215" s="201" t="e">
        <f t="shared" ca="1" si="28"/>
        <v>#N/A</v>
      </c>
      <c r="AD215" s="202" t="e">
        <f t="shared" ca="1" si="53"/>
        <v>#N/A</v>
      </c>
      <c r="AE215" s="201" t="e">
        <f t="shared" ca="1" si="54"/>
        <v>#N/A</v>
      </c>
      <c r="AF215" s="202" t="e">
        <f t="shared" ca="1" si="55"/>
        <v>#N/A</v>
      </c>
      <c r="AG215" s="201" t="e">
        <f t="shared" ca="1" si="55"/>
        <v>#N/A</v>
      </c>
      <c r="AH215" s="201" t="e">
        <f t="shared" ca="1" si="56"/>
        <v>#N/A</v>
      </c>
      <c r="AI215" s="203" t="e">
        <f t="shared" ca="1" si="57"/>
        <v>#N/A</v>
      </c>
      <c r="AJ215" s="201" t="e">
        <f t="shared" ca="1" si="34"/>
        <v>#N/A</v>
      </c>
      <c r="AK215" s="201" t="e">
        <f t="shared" ca="1" si="35"/>
        <v>#N/A</v>
      </c>
    </row>
    <row r="216" spans="1:37" ht="27" customHeight="1" x14ac:dyDescent="0.25">
      <c r="A216" s="51">
        <f>'OSNOVNA PLAČA'!A210</f>
        <v>201</v>
      </c>
      <c r="B216" s="159" t="str">
        <f t="shared" ca="1" si="20"/>
        <v>A201</v>
      </c>
      <c r="C216" s="52">
        <f ca="1">IF(LEN(B216)&gt;0,'OSNOVNA PLAČA'!C210,"")</f>
        <v>0</v>
      </c>
      <c r="D216" s="54">
        <f ca="1">IF(LEN(B216)&gt;0,'OSNOVNA PLAČA'!D210,"")</f>
        <v>0</v>
      </c>
      <c r="E216" s="175">
        <f ca="1">IF(LEN(B216)&gt;0,SUM('OBRAČUNANA OSNOVNA PLAČA'!K210:P210),"")</f>
        <v>0</v>
      </c>
      <c r="F216" s="55"/>
      <c r="G216" s="55"/>
      <c r="H216" s="55"/>
      <c r="I216" s="55"/>
      <c r="J216" s="55"/>
      <c r="K216" s="176">
        <f t="shared" si="47"/>
        <v>0</v>
      </c>
      <c r="L216" s="120">
        <f t="shared" ca="1" si="48"/>
        <v>0</v>
      </c>
      <c r="M216" s="120">
        <f t="shared" ca="1" si="49"/>
        <v>0</v>
      </c>
      <c r="N216" s="120">
        <f t="shared" ca="1" si="50"/>
        <v>0</v>
      </c>
      <c r="O216" s="120">
        <f t="shared" ca="1" si="51"/>
        <v>0</v>
      </c>
      <c r="P216" s="177">
        <f t="shared" ca="1" si="52"/>
        <v>0</v>
      </c>
      <c r="Q216" s="177">
        <f ca="1">IF(LEN(B216)&gt;0,'1-6'!Q216-'1-6'!P216,"")</f>
        <v>0</v>
      </c>
      <c r="R216" s="178"/>
      <c r="AA216" s="163">
        <f>ROW()</f>
        <v>216</v>
      </c>
      <c r="AB216" s="201" t="e">
        <f t="shared" ca="1" si="27"/>
        <v>#N/A</v>
      </c>
      <c r="AC216" s="201" t="e">
        <f t="shared" ca="1" si="28"/>
        <v>#N/A</v>
      </c>
      <c r="AD216" s="202" t="e">
        <f t="shared" ca="1" si="53"/>
        <v>#N/A</v>
      </c>
      <c r="AE216" s="201" t="e">
        <f t="shared" ca="1" si="54"/>
        <v>#N/A</v>
      </c>
      <c r="AF216" s="202" t="e">
        <f t="shared" ca="1" si="55"/>
        <v>#N/A</v>
      </c>
      <c r="AG216" s="201" t="e">
        <f t="shared" ca="1" si="55"/>
        <v>#N/A</v>
      </c>
      <c r="AH216" s="201" t="e">
        <f t="shared" ca="1" si="56"/>
        <v>#N/A</v>
      </c>
      <c r="AI216" s="203" t="e">
        <f t="shared" ca="1" si="57"/>
        <v>#N/A</v>
      </c>
      <c r="AJ216" s="201" t="e">
        <f t="shared" ca="1" si="34"/>
        <v>#N/A</v>
      </c>
      <c r="AK216" s="201" t="e">
        <f t="shared" ca="1" si="35"/>
        <v>#N/A</v>
      </c>
    </row>
    <row r="217" spans="1:37" ht="27" customHeight="1" x14ac:dyDescent="0.25">
      <c r="A217" s="51">
        <f>'OSNOVNA PLAČA'!A211</f>
        <v>202</v>
      </c>
      <c r="B217" s="159" t="str">
        <f t="shared" ca="1" si="20"/>
        <v>A202</v>
      </c>
      <c r="C217" s="52">
        <f ca="1">IF(LEN(B217)&gt;0,'OSNOVNA PLAČA'!C211,"")</f>
        <v>0</v>
      </c>
      <c r="D217" s="54">
        <f ca="1">IF(LEN(B217)&gt;0,'OSNOVNA PLAČA'!D211,"")</f>
        <v>0</v>
      </c>
      <c r="E217" s="175">
        <f ca="1">IF(LEN(B217)&gt;0,SUM('OBRAČUNANA OSNOVNA PLAČA'!K211:P211),"")</f>
        <v>0</v>
      </c>
      <c r="F217" s="55"/>
      <c r="G217" s="55"/>
      <c r="H217" s="55"/>
      <c r="I217" s="55"/>
      <c r="J217" s="55"/>
      <c r="K217" s="176">
        <f t="shared" si="47"/>
        <v>0</v>
      </c>
      <c r="L217" s="120">
        <f t="shared" ca="1" si="48"/>
        <v>0</v>
      </c>
      <c r="M217" s="120">
        <f t="shared" ca="1" si="49"/>
        <v>0</v>
      </c>
      <c r="N217" s="120">
        <f t="shared" ca="1" si="50"/>
        <v>0</v>
      </c>
      <c r="O217" s="120">
        <f t="shared" ca="1" si="51"/>
        <v>0</v>
      </c>
      <c r="P217" s="177">
        <f t="shared" ca="1" si="52"/>
        <v>0</v>
      </c>
      <c r="Q217" s="177">
        <f ca="1">IF(LEN(B217)&gt;0,'1-6'!Q217-'1-6'!P217,"")</f>
        <v>0</v>
      </c>
      <c r="R217" s="178"/>
      <c r="AA217" s="163">
        <f>ROW()</f>
        <v>217</v>
      </c>
      <c r="AB217" s="201" t="e">
        <f t="shared" ca="1" si="27"/>
        <v>#N/A</v>
      </c>
      <c r="AC217" s="201" t="e">
        <f t="shared" ca="1" si="28"/>
        <v>#N/A</v>
      </c>
      <c r="AD217" s="202" t="e">
        <f t="shared" ca="1" si="53"/>
        <v>#N/A</v>
      </c>
      <c r="AE217" s="201" t="e">
        <f t="shared" ca="1" si="54"/>
        <v>#N/A</v>
      </c>
      <c r="AF217" s="202" t="e">
        <f t="shared" ca="1" si="55"/>
        <v>#N/A</v>
      </c>
      <c r="AG217" s="201" t="e">
        <f t="shared" ca="1" si="55"/>
        <v>#N/A</v>
      </c>
      <c r="AH217" s="201" t="e">
        <f t="shared" ca="1" si="56"/>
        <v>#N/A</v>
      </c>
      <c r="AI217" s="203" t="e">
        <f t="shared" ca="1" si="57"/>
        <v>#N/A</v>
      </c>
      <c r="AJ217" s="201" t="e">
        <f t="shared" ca="1" si="34"/>
        <v>#N/A</v>
      </c>
      <c r="AK217" s="201" t="e">
        <f t="shared" ca="1" si="35"/>
        <v>#N/A</v>
      </c>
    </row>
    <row r="218" spans="1:37" ht="27" customHeight="1" x14ac:dyDescent="0.25">
      <c r="A218" s="51">
        <f>'OSNOVNA PLAČA'!A212</f>
        <v>203</v>
      </c>
      <c r="B218" s="159" t="str">
        <f t="shared" ca="1" si="20"/>
        <v>A203</v>
      </c>
      <c r="C218" s="52">
        <f ca="1">IF(LEN(B218)&gt;0,'OSNOVNA PLAČA'!C212,"")</f>
        <v>0</v>
      </c>
      <c r="D218" s="54">
        <f ca="1">IF(LEN(B218)&gt;0,'OSNOVNA PLAČA'!D212,"")</f>
        <v>0</v>
      </c>
      <c r="E218" s="175">
        <f ca="1">IF(LEN(B218)&gt;0,SUM('OBRAČUNANA OSNOVNA PLAČA'!K212:P212),"")</f>
        <v>0</v>
      </c>
      <c r="F218" s="55"/>
      <c r="G218" s="55"/>
      <c r="H218" s="55"/>
      <c r="I218" s="55"/>
      <c r="J218" s="55"/>
      <c r="K218" s="176">
        <f t="shared" si="47"/>
        <v>0</v>
      </c>
      <c r="L218" s="120">
        <f t="shared" ca="1" si="48"/>
        <v>0</v>
      </c>
      <c r="M218" s="120">
        <f t="shared" ca="1" si="49"/>
        <v>0</v>
      </c>
      <c r="N218" s="120">
        <f t="shared" ca="1" si="50"/>
        <v>0</v>
      </c>
      <c r="O218" s="120">
        <f t="shared" ca="1" si="51"/>
        <v>0</v>
      </c>
      <c r="P218" s="177">
        <f t="shared" ca="1" si="52"/>
        <v>0</v>
      </c>
      <c r="Q218" s="177">
        <f ca="1">IF(LEN(B218)&gt;0,'1-6'!Q218-'1-6'!P218,"")</f>
        <v>0</v>
      </c>
      <c r="R218" s="178"/>
      <c r="AA218" s="163">
        <f>ROW()</f>
        <v>218</v>
      </c>
      <c r="AB218" s="201" t="e">
        <f t="shared" ca="1" si="27"/>
        <v>#N/A</v>
      </c>
      <c r="AC218" s="201" t="e">
        <f t="shared" ca="1" si="28"/>
        <v>#N/A</v>
      </c>
      <c r="AD218" s="202" t="e">
        <f t="shared" ca="1" si="53"/>
        <v>#N/A</v>
      </c>
      <c r="AE218" s="201" t="e">
        <f t="shared" ca="1" si="54"/>
        <v>#N/A</v>
      </c>
      <c r="AF218" s="202" t="e">
        <f t="shared" ca="1" si="55"/>
        <v>#N/A</v>
      </c>
      <c r="AG218" s="201" t="e">
        <f t="shared" ca="1" si="55"/>
        <v>#N/A</v>
      </c>
      <c r="AH218" s="201" t="e">
        <f t="shared" ca="1" si="56"/>
        <v>#N/A</v>
      </c>
      <c r="AI218" s="203" t="e">
        <f t="shared" ca="1" si="57"/>
        <v>#N/A</v>
      </c>
      <c r="AJ218" s="201" t="e">
        <f t="shared" ca="1" si="34"/>
        <v>#N/A</v>
      </c>
      <c r="AK218" s="201" t="e">
        <f t="shared" ca="1" si="35"/>
        <v>#N/A</v>
      </c>
    </row>
    <row r="219" spans="1:37" ht="27" customHeight="1" x14ac:dyDescent="0.25">
      <c r="A219" s="51">
        <f>'OSNOVNA PLAČA'!A213</f>
        <v>204</v>
      </c>
      <c r="B219" s="159" t="str">
        <f t="shared" ca="1" si="20"/>
        <v>A204</v>
      </c>
      <c r="C219" s="52">
        <f ca="1">IF(LEN(B219)&gt;0,'OSNOVNA PLAČA'!C213,"")</f>
        <v>0</v>
      </c>
      <c r="D219" s="54">
        <f ca="1">IF(LEN(B219)&gt;0,'OSNOVNA PLAČA'!D213,"")</f>
        <v>0</v>
      </c>
      <c r="E219" s="175">
        <f ca="1">IF(LEN(B219)&gt;0,SUM('OBRAČUNANA OSNOVNA PLAČA'!K213:P213),"")</f>
        <v>0</v>
      </c>
      <c r="F219" s="55"/>
      <c r="G219" s="55"/>
      <c r="H219" s="55"/>
      <c r="I219" s="55"/>
      <c r="J219" s="55"/>
      <c r="K219" s="176">
        <f t="shared" si="47"/>
        <v>0</v>
      </c>
      <c r="L219" s="120">
        <f t="shared" ca="1" si="48"/>
        <v>0</v>
      </c>
      <c r="M219" s="120">
        <f t="shared" ca="1" si="49"/>
        <v>0</v>
      </c>
      <c r="N219" s="120">
        <f t="shared" ca="1" si="50"/>
        <v>0</v>
      </c>
      <c r="O219" s="120">
        <f t="shared" ca="1" si="51"/>
        <v>0</v>
      </c>
      <c r="P219" s="177">
        <f t="shared" ca="1" si="52"/>
        <v>0</v>
      </c>
      <c r="Q219" s="177">
        <f ca="1">IF(LEN(B219)&gt;0,'1-6'!Q219-'1-6'!P219,"")</f>
        <v>0</v>
      </c>
      <c r="R219" s="178"/>
      <c r="AA219" s="163">
        <f>ROW()</f>
        <v>219</v>
      </c>
      <c r="AB219" s="201" t="e">
        <f t="shared" ca="1" si="27"/>
        <v>#N/A</v>
      </c>
      <c r="AC219" s="201" t="e">
        <f t="shared" ca="1" si="28"/>
        <v>#N/A</v>
      </c>
      <c r="AD219" s="202" t="e">
        <f t="shared" ca="1" si="53"/>
        <v>#N/A</v>
      </c>
      <c r="AE219" s="201" t="e">
        <f t="shared" ca="1" si="54"/>
        <v>#N/A</v>
      </c>
      <c r="AF219" s="202" t="e">
        <f t="shared" ca="1" si="55"/>
        <v>#N/A</v>
      </c>
      <c r="AG219" s="201" t="e">
        <f t="shared" ca="1" si="55"/>
        <v>#N/A</v>
      </c>
      <c r="AH219" s="201" t="e">
        <f t="shared" ca="1" si="56"/>
        <v>#N/A</v>
      </c>
      <c r="AI219" s="203" t="e">
        <f t="shared" ca="1" si="57"/>
        <v>#N/A</v>
      </c>
      <c r="AJ219" s="201" t="e">
        <f t="shared" ca="1" si="34"/>
        <v>#N/A</v>
      </c>
      <c r="AK219" s="201" t="e">
        <f t="shared" ca="1" si="35"/>
        <v>#N/A</v>
      </c>
    </row>
    <row r="220" spans="1:37" ht="27" customHeight="1" x14ac:dyDescent="0.25">
      <c r="A220" s="51">
        <f>'OSNOVNA PLAČA'!A214</f>
        <v>205</v>
      </c>
      <c r="B220" s="159" t="str">
        <f t="shared" ca="1" si="20"/>
        <v>A205</v>
      </c>
      <c r="C220" s="52">
        <f ca="1">IF(LEN(B220)&gt;0,'OSNOVNA PLAČA'!C214,"")</f>
        <v>0</v>
      </c>
      <c r="D220" s="54">
        <f ca="1">IF(LEN(B220)&gt;0,'OSNOVNA PLAČA'!D214,"")</f>
        <v>0</v>
      </c>
      <c r="E220" s="175">
        <f ca="1">IF(LEN(B220)&gt;0,SUM('OBRAČUNANA OSNOVNA PLAČA'!K214:P214),"")</f>
        <v>0</v>
      </c>
      <c r="F220" s="55"/>
      <c r="G220" s="55"/>
      <c r="H220" s="55"/>
      <c r="I220" s="55"/>
      <c r="J220" s="55"/>
      <c r="K220" s="176">
        <f t="shared" si="47"/>
        <v>0</v>
      </c>
      <c r="L220" s="120">
        <f t="shared" ca="1" si="48"/>
        <v>0</v>
      </c>
      <c r="M220" s="120">
        <f t="shared" ca="1" si="49"/>
        <v>0</v>
      </c>
      <c r="N220" s="120">
        <f t="shared" ca="1" si="50"/>
        <v>0</v>
      </c>
      <c r="O220" s="120">
        <f t="shared" ca="1" si="51"/>
        <v>0</v>
      </c>
      <c r="P220" s="177">
        <f t="shared" ca="1" si="52"/>
        <v>0</v>
      </c>
      <c r="Q220" s="177">
        <f ca="1">IF(LEN(B220)&gt;0,'1-6'!Q220-'1-6'!P220,"")</f>
        <v>0</v>
      </c>
      <c r="R220" s="178"/>
      <c r="AA220" s="163">
        <f>ROW()</f>
        <v>220</v>
      </c>
      <c r="AB220" s="201" t="e">
        <f t="shared" ca="1" si="27"/>
        <v>#N/A</v>
      </c>
      <c r="AC220" s="201" t="e">
        <f t="shared" ca="1" si="28"/>
        <v>#N/A</v>
      </c>
      <c r="AD220" s="202" t="e">
        <f t="shared" ca="1" si="53"/>
        <v>#N/A</v>
      </c>
      <c r="AE220" s="201" t="e">
        <f t="shared" ca="1" si="54"/>
        <v>#N/A</v>
      </c>
      <c r="AF220" s="202" t="e">
        <f t="shared" ca="1" si="55"/>
        <v>#N/A</v>
      </c>
      <c r="AG220" s="201" t="e">
        <f t="shared" ca="1" si="55"/>
        <v>#N/A</v>
      </c>
      <c r="AH220" s="201" t="e">
        <f t="shared" ca="1" si="56"/>
        <v>#N/A</v>
      </c>
      <c r="AI220" s="203" t="e">
        <f t="shared" ca="1" si="57"/>
        <v>#N/A</v>
      </c>
      <c r="AJ220" s="201" t="e">
        <f t="shared" ca="1" si="34"/>
        <v>#N/A</v>
      </c>
      <c r="AK220" s="201" t="e">
        <f t="shared" ca="1" si="35"/>
        <v>#N/A</v>
      </c>
    </row>
    <row r="221" spans="1:37" ht="27" customHeight="1" x14ac:dyDescent="0.25">
      <c r="A221" s="51">
        <f>'OSNOVNA PLAČA'!A215</f>
        <v>206</v>
      </c>
      <c r="B221" s="159" t="str">
        <f ca="1">IF(LEN(INDIRECT( "'" &amp; $AC$2 &amp; "'!B" &amp; TEXT($AA221-6,0)))&gt;0,INDIRECT( "'" &amp; $AC$2 &amp; "'!B" &amp; TEXT($AA221-6,0)),"")</f>
        <v>A206</v>
      </c>
      <c r="C221" s="52">
        <f ca="1">IF(LEN(B221)&gt;0,'OSNOVNA PLAČA'!C215,"")</f>
        <v>0</v>
      </c>
      <c r="D221" s="54">
        <f ca="1">IF(LEN(B221)&gt;0,'OSNOVNA PLAČA'!D215,"")</f>
        <v>0</v>
      </c>
      <c r="E221" s="175">
        <f ca="1">IF(LEN(B221)&gt;0,SUM('OBRAČUNANA OSNOVNA PLAČA'!K215:P215),"")</f>
        <v>0</v>
      </c>
      <c r="F221" s="55"/>
      <c r="G221" s="55"/>
      <c r="H221" s="55"/>
      <c r="I221" s="55"/>
      <c r="J221" s="55"/>
      <c r="K221" s="176">
        <f t="shared" si="47"/>
        <v>0</v>
      </c>
      <c r="L221" s="120">
        <f t="shared" ca="1" si="48"/>
        <v>0</v>
      </c>
      <c r="M221" s="120">
        <f t="shared" ca="1" si="49"/>
        <v>0</v>
      </c>
      <c r="N221" s="120">
        <f t="shared" ca="1" si="50"/>
        <v>0</v>
      </c>
      <c r="O221" s="120">
        <f t="shared" ca="1" si="51"/>
        <v>0</v>
      </c>
      <c r="P221" s="177">
        <f t="shared" ca="1" si="52"/>
        <v>0</v>
      </c>
      <c r="Q221" s="177">
        <f ca="1">IF(LEN(B221)&gt;0,'1-6'!Q221-'1-6'!P221,"")</f>
        <v>0</v>
      </c>
      <c r="R221" s="178"/>
      <c r="AA221" s="163">
        <f>ROW()</f>
        <v>221</v>
      </c>
      <c r="AB221" s="201" t="e">
        <f t="shared" ca="1" si="27"/>
        <v>#N/A</v>
      </c>
      <c r="AC221" s="201" t="e">
        <f t="shared" ca="1" si="28"/>
        <v>#N/A</v>
      </c>
      <c r="AD221" s="202" t="e">
        <f t="shared" ca="1" si="53"/>
        <v>#N/A</v>
      </c>
      <c r="AE221" s="201" t="e">
        <f t="shared" ca="1" si="54"/>
        <v>#N/A</v>
      </c>
      <c r="AF221" s="202" t="e">
        <f t="shared" ca="1" si="55"/>
        <v>#N/A</v>
      </c>
      <c r="AG221" s="201" t="e">
        <f t="shared" ca="1" si="55"/>
        <v>#N/A</v>
      </c>
      <c r="AH221" s="201" t="e">
        <f t="shared" ca="1" si="56"/>
        <v>#N/A</v>
      </c>
      <c r="AI221" s="203" t="e">
        <f t="shared" ca="1" si="57"/>
        <v>#N/A</v>
      </c>
      <c r="AJ221" s="201" t="e">
        <f t="shared" ca="1" si="34"/>
        <v>#N/A</v>
      </c>
      <c r="AK221" s="201" t="e">
        <f t="shared" ca="1" si="35"/>
        <v>#N/A</v>
      </c>
    </row>
    <row r="222" spans="1:37" ht="27" customHeight="1" x14ac:dyDescent="0.25">
      <c r="A222" s="51">
        <f>'OSNOVNA PLAČA'!A216</f>
        <v>207</v>
      </c>
      <c r="B222" s="159" t="str">
        <f t="shared" ca="1" si="20"/>
        <v>A207</v>
      </c>
      <c r="C222" s="52">
        <f ca="1">IF(LEN(B222)&gt;0,'OSNOVNA PLAČA'!C216,"")</f>
        <v>0</v>
      </c>
      <c r="D222" s="54">
        <f ca="1">IF(LEN(B222)&gt;0,'OSNOVNA PLAČA'!D216,"")</f>
        <v>0</v>
      </c>
      <c r="E222" s="175">
        <f ca="1">IF(LEN(B222)&gt;0,SUM('OBRAČUNANA OSNOVNA PLAČA'!K216:P216),"")</f>
        <v>0</v>
      </c>
      <c r="F222" s="55"/>
      <c r="G222" s="55"/>
      <c r="H222" s="55"/>
      <c r="I222" s="55"/>
      <c r="J222" s="55"/>
      <c r="K222" s="176">
        <f t="shared" si="47"/>
        <v>0</v>
      </c>
      <c r="L222" s="120">
        <f t="shared" ca="1" si="48"/>
        <v>0</v>
      </c>
      <c r="M222" s="120">
        <f t="shared" ca="1" si="49"/>
        <v>0</v>
      </c>
      <c r="N222" s="120">
        <f t="shared" ca="1" si="50"/>
        <v>0</v>
      </c>
      <c r="O222" s="120">
        <f t="shared" ca="1" si="51"/>
        <v>0</v>
      </c>
      <c r="P222" s="177">
        <f t="shared" ca="1" si="52"/>
        <v>0</v>
      </c>
      <c r="Q222" s="177">
        <f ca="1">IF(LEN(B222)&gt;0,'1-6'!Q222-'1-6'!P222,"")</f>
        <v>0</v>
      </c>
      <c r="R222" s="178"/>
      <c r="AA222" s="163">
        <f>ROW()</f>
        <v>222</v>
      </c>
      <c r="AB222" s="201" t="e">
        <f t="shared" ca="1" si="27"/>
        <v>#N/A</v>
      </c>
      <c r="AC222" s="201" t="e">
        <f t="shared" ca="1" si="28"/>
        <v>#N/A</v>
      </c>
      <c r="AD222" s="202" t="e">
        <f t="shared" ca="1" si="53"/>
        <v>#N/A</v>
      </c>
      <c r="AE222" s="201" t="e">
        <f t="shared" ca="1" si="54"/>
        <v>#N/A</v>
      </c>
      <c r="AF222" s="202" t="e">
        <f t="shared" ca="1" si="55"/>
        <v>#N/A</v>
      </c>
      <c r="AG222" s="201" t="e">
        <f t="shared" ca="1" si="55"/>
        <v>#N/A</v>
      </c>
      <c r="AH222" s="201" t="e">
        <f t="shared" ca="1" si="56"/>
        <v>#N/A</v>
      </c>
      <c r="AI222" s="203" t="e">
        <f t="shared" ca="1" si="57"/>
        <v>#N/A</v>
      </c>
      <c r="AJ222" s="201" t="e">
        <f t="shared" ca="1" si="34"/>
        <v>#N/A</v>
      </c>
      <c r="AK222" s="201" t="e">
        <f t="shared" ca="1" si="35"/>
        <v>#N/A</v>
      </c>
    </row>
    <row r="223" spans="1:37" ht="27" customHeight="1" x14ac:dyDescent="0.25">
      <c r="A223" s="51">
        <f>'OSNOVNA PLAČA'!A217</f>
        <v>208</v>
      </c>
      <c r="B223" s="159" t="str">
        <f t="shared" ca="1" si="20"/>
        <v>A208</v>
      </c>
      <c r="C223" s="52">
        <f ca="1">IF(LEN(B223)&gt;0,'OSNOVNA PLAČA'!C217,"")</f>
        <v>0</v>
      </c>
      <c r="D223" s="54">
        <f ca="1">IF(LEN(B223)&gt;0,'OSNOVNA PLAČA'!D217,"")</f>
        <v>0</v>
      </c>
      <c r="E223" s="175">
        <f ca="1">IF(LEN(B223)&gt;0,SUM('OBRAČUNANA OSNOVNA PLAČA'!K217:P217),"")</f>
        <v>0</v>
      </c>
      <c r="F223" s="55"/>
      <c r="G223" s="55"/>
      <c r="H223" s="55"/>
      <c r="I223" s="55"/>
      <c r="J223" s="55"/>
      <c r="K223" s="176">
        <f t="shared" si="47"/>
        <v>0</v>
      </c>
      <c r="L223" s="120">
        <f t="shared" ca="1" si="48"/>
        <v>0</v>
      </c>
      <c r="M223" s="120">
        <f t="shared" ca="1" si="49"/>
        <v>0</v>
      </c>
      <c r="N223" s="120">
        <f t="shared" ca="1" si="50"/>
        <v>0</v>
      </c>
      <c r="O223" s="120">
        <f t="shared" ca="1" si="51"/>
        <v>0</v>
      </c>
      <c r="P223" s="177">
        <f t="shared" ca="1" si="52"/>
        <v>0</v>
      </c>
      <c r="Q223" s="177">
        <f ca="1">IF(LEN(B223)&gt;0,'1-6'!Q223-'1-6'!P223,"")</f>
        <v>0</v>
      </c>
      <c r="R223" s="178"/>
      <c r="AA223" s="163">
        <f>ROW()</f>
        <v>223</v>
      </c>
      <c r="AB223" s="201" t="e">
        <f t="shared" ca="1" si="27"/>
        <v>#N/A</v>
      </c>
      <c r="AC223" s="201" t="e">
        <f t="shared" ca="1" si="28"/>
        <v>#N/A</v>
      </c>
      <c r="AD223" s="202" t="e">
        <f t="shared" ca="1" si="53"/>
        <v>#N/A</v>
      </c>
      <c r="AE223" s="201" t="e">
        <f t="shared" ca="1" si="54"/>
        <v>#N/A</v>
      </c>
      <c r="AF223" s="202" t="e">
        <f t="shared" ca="1" si="55"/>
        <v>#N/A</v>
      </c>
      <c r="AG223" s="201" t="e">
        <f t="shared" ca="1" si="55"/>
        <v>#N/A</v>
      </c>
      <c r="AH223" s="201" t="e">
        <f t="shared" ca="1" si="56"/>
        <v>#N/A</v>
      </c>
      <c r="AI223" s="203" t="e">
        <f t="shared" ca="1" si="57"/>
        <v>#N/A</v>
      </c>
      <c r="AJ223" s="201" t="e">
        <f t="shared" ca="1" si="34"/>
        <v>#N/A</v>
      </c>
      <c r="AK223" s="201" t="e">
        <f t="shared" ca="1" si="35"/>
        <v>#N/A</v>
      </c>
    </row>
    <row r="224" spans="1:37" ht="27" customHeight="1" x14ac:dyDescent="0.25">
      <c r="A224" s="51">
        <f>'OSNOVNA PLAČA'!A218</f>
        <v>209</v>
      </c>
      <c r="B224" s="159" t="str">
        <f t="shared" ca="1" si="20"/>
        <v>A209</v>
      </c>
      <c r="C224" s="52">
        <f ca="1">IF(LEN(B224)&gt;0,'OSNOVNA PLAČA'!C218,"")</f>
        <v>0</v>
      </c>
      <c r="D224" s="54">
        <f ca="1">IF(LEN(B224)&gt;0,'OSNOVNA PLAČA'!D218,"")</f>
        <v>0</v>
      </c>
      <c r="E224" s="175">
        <f ca="1">IF(LEN(B224)&gt;0,SUM('OBRAČUNANA OSNOVNA PLAČA'!K218:P218),"")</f>
        <v>0</v>
      </c>
      <c r="F224" s="55"/>
      <c r="G224" s="55"/>
      <c r="H224" s="55"/>
      <c r="I224" s="55"/>
      <c r="J224" s="55"/>
      <c r="K224" s="176">
        <f t="shared" si="47"/>
        <v>0</v>
      </c>
      <c r="L224" s="120">
        <f t="shared" ca="1" si="48"/>
        <v>0</v>
      </c>
      <c r="M224" s="120">
        <f t="shared" ca="1" si="49"/>
        <v>0</v>
      </c>
      <c r="N224" s="120">
        <f t="shared" ca="1" si="50"/>
        <v>0</v>
      </c>
      <c r="O224" s="120">
        <f t="shared" ca="1" si="51"/>
        <v>0</v>
      </c>
      <c r="P224" s="177">
        <f t="shared" ca="1" si="52"/>
        <v>0</v>
      </c>
      <c r="Q224" s="177">
        <f ca="1">IF(LEN(B224)&gt;0,'1-6'!Q224-'1-6'!P224,"")</f>
        <v>0</v>
      </c>
      <c r="R224" s="178"/>
      <c r="AA224" s="163">
        <f>ROW()</f>
        <v>224</v>
      </c>
      <c r="AB224" s="201" t="e">
        <f t="shared" ca="1" si="27"/>
        <v>#N/A</v>
      </c>
      <c r="AC224" s="201" t="e">
        <f t="shared" ca="1" si="28"/>
        <v>#N/A</v>
      </c>
      <c r="AD224" s="202" t="e">
        <f t="shared" ca="1" si="53"/>
        <v>#N/A</v>
      </c>
      <c r="AE224" s="201" t="e">
        <f t="shared" ca="1" si="54"/>
        <v>#N/A</v>
      </c>
      <c r="AF224" s="202" t="e">
        <f t="shared" ca="1" si="55"/>
        <v>#N/A</v>
      </c>
      <c r="AG224" s="201" t="e">
        <f t="shared" ca="1" si="55"/>
        <v>#N/A</v>
      </c>
      <c r="AH224" s="201" t="e">
        <f t="shared" ca="1" si="56"/>
        <v>#N/A</v>
      </c>
      <c r="AI224" s="203" t="e">
        <f t="shared" ca="1" si="57"/>
        <v>#N/A</v>
      </c>
      <c r="AJ224" s="201" t="e">
        <f t="shared" ca="1" si="34"/>
        <v>#N/A</v>
      </c>
      <c r="AK224" s="201" t="e">
        <f t="shared" ca="1" si="35"/>
        <v>#N/A</v>
      </c>
    </row>
    <row r="225" spans="1:37" ht="27" customHeight="1" x14ac:dyDescent="0.25">
      <c r="A225" s="51">
        <f>'OSNOVNA PLAČA'!A219</f>
        <v>210</v>
      </c>
      <c r="B225" s="159" t="str">
        <f t="shared" ca="1" si="20"/>
        <v>A210</v>
      </c>
      <c r="C225" s="52">
        <f ca="1">IF(LEN(B225)&gt;0,'OSNOVNA PLAČA'!C219,"")</f>
        <v>0</v>
      </c>
      <c r="D225" s="54">
        <f ca="1">IF(LEN(B225)&gt;0,'OSNOVNA PLAČA'!D219,"")</f>
        <v>0</v>
      </c>
      <c r="E225" s="175">
        <f ca="1">IF(LEN(B225)&gt;0,SUM('OBRAČUNANA OSNOVNA PLAČA'!K219:P219),"")</f>
        <v>0</v>
      </c>
      <c r="F225" s="55"/>
      <c r="G225" s="55"/>
      <c r="H225" s="55"/>
      <c r="I225" s="55"/>
      <c r="J225" s="55"/>
      <c r="K225" s="176">
        <f t="shared" si="47"/>
        <v>0</v>
      </c>
      <c r="L225" s="120">
        <f t="shared" ca="1" si="48"/>
        <v>0</v>
      </c>
      <c r="M225" s="120">
        <f t="shared" ca="1" si="49"/>
        <v>0</v>
      </c>
      <c r="N225" s="120">
        <f t="shared" ca="1" si="50"/>
        <v>0</v>
      </c>
      <c r="O225" s="120">
        <f t="shared" ca="1" si="51"/>
        <v>0</v>
      </c>
      <c r="P225" s="177">
        <f t="shared" ca="1" si="52"/>
        <v>0</v>
      </c>
      <c r="Q225" s="177">
        <f ca="1">IF(LEN(B225)&gt;0,'1-6'!Q225-'1-6'!P225,"")</f>
        <v>0</v>
      </c>
      <c r="R225" s="178"/>
      <c r="AA225" s="163">
        <f>ROW()</f>
        <v>225</v>
      </c>
      <c r="AB225" s="201" t="e">
        <f t="shared" ca="1" si="27"/>
        <v>#N/A</v>
      </c>
      <c r="AC225" s="201" t="e">
        <f t="shared" ca="1" si="28"/>
        <v>#N/A</v>
      </c>
      <c r="AD225" s="202" t="e">
        <f t="shared" ca="1" si="53"/>
        <v>#N/A</v>
      </c>
      <c r="AE225" s="201" t="e">
        <f t="shared" ca="1" si="54"/>
        <v>#N/A</v>
      </c>
      <c r="AF225" s="202" t="e">
        <f t="shared" ca="1" si="55"/>
        <v>#N/A</v>
      </c>
      <c r="AG225" s="201" t="e">
        <f t="shared" ca="1" si="55"/>
        <v>#N/A</v>
      </c>
      <c r="AH225" s="201" t="e">
        <f t="shared" ca="1" si="56"/>
        <v>#N/A</v>
      </c>
      <c r="AI225" s="203" t="e">
        <f t="shared" ca="1" si="57"/>
        <v>#N/A</v>
      </c>
      <c r="AJ225" s="201" t="e">
        <f t="shared" ca="1" si="34"/>
        <v>#N/A</v>
      </c>
      <c r="AK225" s="201" t="e">
        <f t="shared" ca="1" si="35"/>
        <v>#N/A</v>
      </c>
    </row>
    <row r="226" spans="1:37" ht="27" customHeight="1" x14ac:dyDescent="0.25">
      <c r="A226" s="51">
        <f>'OSNOVNA PLAČA'!A220</f>
        <v>211</v>
      </c>
      <c r="B226" s="159" t="str">
        <f t="shared" ca="1" si="20"/>
        <v>A211</v>
      </c>
      <c r="C226" s="52">
        <f ca="1">IF(LEN(B226)&gt;0,'OSNOVNA PLAČA'!C220,"")</f>
        <v>0</v>
      </c>
      <c r="D226" s="54">
        <f ca="1">IF(LEN(B226)&gt;0,'OSNOVNA PLAČA'!D220,"")</f>
        <v>0</v>
      </c>
      <c r="E226" s="175">
        <f ca="1">IF(LEN(B226)&gt;0,SUM('OBRAČUNANA OSNOVNA PLAČA'!K220:P220),"")</f>
        <v>0</v>
      </c>
      <c r="F226" s="55"/>
      <c r="G226" s="55"/>
      <c r="H226" s="55"/>
      <c r="I226" s="55"/>
      <c r="J226" s="55"/>
      <c r="K226" s="176">
        <f t="shared" si="47"/>
        <v>0</v>
      </c>
      <c r="L226" s="120">
        <f t="shared" ca="1" si="48"/>
        <v>0</v>
      </c>
      <c r="M226" s="120">
        <f t="shared" ca="1" si="49"/>
        <v>0</v>
      </c>
      <c r="N226" s="120">
        <f t="shared" ca="1" si="50"/>
        <v>0</v>
      </c>
      <c r="O226" s="120">
        <f t="shared" ca="1" si="51"/>
        <v>0</v>
      </c>
      <c r="P226" s="177">
        <f t="shared" ca="1" si="52"/>
        <v>0</v>
      </c>
      <c r="Q226" s="177">
        <f ca="1">IF(LEN(B226)&gt;0,'1-6'!Q226-'1-6'!P226,"")</f>
        <v>0</v>
      </c>
      <c r="R226" s="178"/>
      <c r="AA226" s="163">
        <f>ROW()</f>
        <v>226</v>
      </c>
      <c r="AB226" s="201" t="e">
        <f t="shared" ca="1" si="27"/>
        <v>#N/A</v>
      </c>
      <c r="AC226" s="201" t="e">
        <f t="shared" ca="1" si="28"/>
        <v>#N/A</v>
      </c>
      <c r="AD226" s="202" t="e">
        <f t="shared" ca="1" si="53"/>
        <v>#N/A</v>
      </c>
      <c r="AE226" s="201" t="e">
        <f t="shared" ca="1" si="54"/>
        <v>#N/A</v>
      </c>
      <c r="AF226" s="202" t="e">
        <f t="shared" ca="1" si="55"/>
        <v>#N/A</v>
      </c>
      <c r="AG226" s="201" t="e">
        <f t="shared" ca="1" si="55"/>
        <v>#N/A</v>
      </c>
      <c r="AH226" s="201" t="e">
        <f t="shared" ca="1" si="56"/>
        <v>#N/A</v>
      </c>
      <c r="AI226" s="203" t="e">
        <f t="shared" ca="1" si="57"/>
        <v>#N/A</v>
      </c>
      <c r="AJ226" s="201" t="e">
        <f t="shared" ca="1" si="34"/>
        <v>#N/A</v>
      </c>
      <c r="AK226" s="201" t="e">
        <f t="shared" ca="1" si="35"/>
        <v>#N/A</v>
      </c>
    </row>
    <row r="227" spans="1:37" ht="27" customHeight="1" x14ac:dyDescent="0.25">
      <c r="A227" s="51">
        <f>'OSNOVNA PLAČA'!A221</f>
        <v>212</v>
      </c>
      <c r="B227" s="159" t="str">
        <f t="shared" ca="1" si="20"/>
        <v>A212</v>
      </c>
      <c r="C227" s="52">
        <f ca="1">IF(LEN(B227)&gt;0,'OSNOVNA PLAČA'!C221,"")</f>
        <v>0</v>
      </c>
      <c r="D227" s="54">
        <f ca="1">IF(LEN(B227)&gt;0,'OSNOVNA PLAČA'!D221,"")</f>
        <v>0</v>
      </c>
      <c r="E227" s="175">
        <f ca="1">IF(LEN(B227)&gt;0,SUM('OBRAČUNANA OSNOVNA PLAČA'!K221:P221),"")</f>
        <v>0</v>
      </c>
      <c r="F227" s="55"/>
      <c r="G227" s="55"/>
      <c r="H227" s="55"/>
      <c r="I227" s="55"/>
      <c r="J227" s="55"/>
      <c r="K227" s="176">
        <f t="shared" si="47"/>
        <v>0</v>
      </c>
      <c r="L227" s="120">
        <f t="shared" ca="1" si="48"/>
        <v>0</v>
      </c>
      <c r="M227" s="120">
        <f t="shared" ca="1" si="49"/>
        <v>0</v>
      </c>
      <c r="N227" s="120">
        <f t="shared" ca="1" si="50"/>
        <v>0</v>
      </c>
      <c r="O227" s="120">
        <f t="shared" ca="1" si="51"/>
        <v>0</v>
      </c>
      <c r="P227" s="177">
        <f t="shared" ca="1" si="52"/>
        <v>0</v>
      </c>
      <c r="Q227" s="177">
        <f ca="1">IF(LEN(B227)&gt;0,'1-6'!Q227-'1-6'!P227,"")</f>
        <v>0</v>
      </c>
      <c r="R227" s="178"/>
      <c r="AA227" s="163">
        <f>ROW()</f>
        <v>227</v>
      </c>
      <c r="AB227" s="201" t="e">
        <f t="shared" ca="1" si="27"/>
        <v>#N/A</v>
      </c>
      <c r="AC227" s="201" t="e">
        <f t="shared" ca="1" si="28"/>
        <v>#N/A</v>
      </c>
      <c r="AD227" s="202" t="e">
        <f t="shared" ca="1" si="53"/>
        <v>#N/A</v>
      </c>
      <c r="AE227" s="201" t="e">
        <f t="shared" ca="1" si="54"/>
        <v>#N/A</v>
      </c>
      <c r="AF227" s="202" t="e">
        <f t="shared" ca="1" si="55"/>
        <v>#N/A</v>
      </c>
      <c r="AG227" s="201" t="e">
        <f t="shared" ca="1" si="55"/>
        <v>#N/A</v>
      </c>
      <c r="AH227" s="201" t="e">
        <f t="shared" ca="1" si="56"/>
        <v>#N/A</v>
      </c>
      <c r="AI227" s="203" t="e">
        <f t="shared" ca="1" si="57"/>
        <v>#N/A</v>
      </c>
      <c r="AJ227" s="201" t="e">
        <f t="shared" ca="1" si="34"/>
        <v>#N/A</v>
      </c>
      <c r="AK227" s="201" t="e">
        <f t="shared" ca="1" si="35"/>
        <v>#N/A</v>
      </c>
    </row>
    <row r="228" spans="1:37" ht="27" customHeight="1" x14ac:dyDescent="0.25">
      <c r="A228" s="51">
        <f>'OSNOVNA PLAČA'!A222</f>
        <v>213</v>
      </c>
      <c r="B228" s="159" t="str">
        <f t="shared" ca="1" si="20"/>
        <v>A213</v>
      </c>
      <c r="C228" s="52">
        <f ca="1">IF(LEN(B228)&gt;0,'OSNOVNA PLAČA'!C222,"")</f>
        <v>0</v>
      </c>
      <c r="D228" s="54">
        <f ca="1">IF(LEN(B228)&gt;0,'OSNOVNA PLAČA'!D222,"")</f>
        <v>0</v>
      </c>
      <c r="E228" s="175">
        <f ca="1">IF(LEN(B228)&gt;0,SUM('OBRAČUNANA OSNOVNA PLAČA'!K222:P222),"")</f>
        <v>0</v>
      </c>
      <c r="F228" s="55"/>
      <c r="G228" s="55"/>
      <c r="H228" s="55"/>
      <c r="I228" s="55"/>
      <c r="J228" s="55"/>
      <c r="K228" s="176">
        <f t="shared" si="47"/>
        <v>0</v>
      </c>
      <c r="L228" s="120">
        <f t="shared" ca="1" si="48"/>
        <v>0</v>
      </c>
      <c r="M228" s="120">
        <f t="shared" ca="1" si="49"/>
        <v>0</v>
      </c>
      <c r="N228" s="120">
        <f t="shared" ca="1" si="50"/>
        <v>0</v>
      </c>
      <c r="O228" s="120">
        <f t="shared" ca="1" si="51"/>
        <v>0</v>
      </c>
      <c r="P228" s="177">
        <f t="shared" ca="1" si="52"/>
        <v>0</v>
      </c>
      <c r="Q228" s="177">
        <f ca="1">IF(LEN(B228)&gt;0,'1-6'!Q228-'1-6'!P228,"")</f>
        <v>0</v>
      </c>
      <c r="R228" s="178"/>
      <c r="AA228" s="163">
        <f>ROW()</f>
        <v>228</v>
      </c>
      <c r="AB228" s="201" t="e">
        <f t="shared" ca="1" si="27"/>
        <v>#N/A</v>
      </c>
      <c r="AC228" s="201" t="e">
        <f t="shared" ca="1" si="28"/>
        <v>#N/A</v>
      </c>
      <c r="AD228" s="202" t="e">
        <f t="shared" ca="1" si="53"/>
        <v>#N/A</v>
      </c>
      <c r="AE228" s="201" t="e">
        <f t="shared" ca="1" si="54"/>
        <v>#N/A</v>
      </c>
      <c r="AF228" s="202" t="e">
        <f t="shared" ca="1" si="55"/>
        <v>#N/A</v>
      </c>
      <c r="AG228" s="201" t="e">
        <f t="shared" ca="1" si="55"/>
        <v>#N/A</v>
      </c>
      <c r="AH228" s="201" t="e">
        <f t="shared" ca="1" si="56"/>
        <v>#N/A</v>
      </c>
      <c r="AI228" s="203" t="e">
        <f t="shared" ca="1" si="57"/>
        <v>#N/A</v>
      </c>
      <c r="AJ228" s="201" t="e">
        <f t="shared" ca="1" si="34"/>
        <v>#N/A</v>
      </c>
      <c r="AK228" s="201" t="e">
        <f t="shared" ca="1" si="35"/>
        <v>#N/A</v>
      </c>
    </row>
    <row r="229" spans="1:37" ht="27" customHeight="1" x14ac:dyDescent="0.25">
      <c r="A229" s="51">
        <f>'OSNOVNA PLAČA'!A223</f>
        <v>214</v>
      </c>
      <c r="B229" s="159" t="str">
        <f t="shared" ca="1" si="20"/>
        <v>A214</v>
      </c>
      <c r="C229" s="52">
        <f ca="1">IF(LEN(B229)&gt;0,'OSNOVNA PLAČA'!C223,"")</f>
        <v>0</v>
      </c>
      <c r="D229" s="54">
        <f ca="1">IF(LEN(B229)&gt;0,'OSNOVNA PLAČA'!D223,"")</f>
        <v>0</v>
      </c>
      <c r="E229" s="175">
        <f ca="1">IF(LEN(B229)&gt;0,SUM('OBRAČUNANA OSNOVNA PLAČA'!K223:P223),"")</f>
        <v>0</v>
      </c>
      <c r="F229" s="55"/>
      <c r="G229" s="55"/>
      <c r="H229" s="55"/>
      <c r="I229" s="55"/>
      <c r="J229" s="55"/>
      <c r="K229" s="176">
        <f t="shared" si="47"/>
        <v>0</v>
      </c>
      <c r="L229" s="120">
        <f t="shared" ca="1" si="48"/>
        <v>0</v>
      </c>
      <c r="M229" s="120">
        <f t="shared" ca="1" si="49"/>
        <v>0</v>
      </c>
      <c r="N229" s="120">
        <f t="shared" ca="1" si="50"/>
        <v>0</v>
      </c>
      <c r="O229" s="120">
        <f t="shared" ca="1" si="51"/>
        <v>0</v>
      </c>
      <c r="P229" s="177">
        <f t="shared" ca="1" si="52"/>
        <v>0</v>
      </c>
      <c r="Q229" s="177">
        <f ca="1">IF(LEN(B229)&gt;0,'1-6'!Q229-'1-6'!P229,"")</f>
        <v>0</v>
      </c>
      <c r="R229" s="178"/>
      <c r="AA229" s="163">
        <f>ROW()</f>
        <v>229</v>
      </c>
      <c r="AB229" s="201" t="e">
        <f t="shared" ca="1" si="27"/>
        <v>#N/A</v>
      </c>
      <c r="AC229" s="201" t="e">
        <f t="shared" ca="1" si="28"/>
        <v>#N/A</v>
      </c>
      <c r="AD229" s="202" t="e">
        <f t="shared" ca="1" si="53"/>
        <v>#N/A</v>
      </c>
      <c r="AE229" s="201" t="e">
        <f t="shared" ca="1" si="54"/>
        <v>#N/A</v>
      </c>
      <c r="AF229" s="202" t="e">
        <f t="shared" ca="1" si="55"/>
        <v>#N/A</v>
      </c>
      <c r="AG229" s="201" t="e">
        <f t="shared" ca="1" si="55"/>
        <v>#N/A</v>
      </c>
      <c r="AH229" s="201" t="e">
        <f t="shared" ca="1" si="56"/>
        <v>#N/A</v>
      </c>
      <c r="AI229" s="203" t="e">
        <f t="shared" ca="1" si="57"/>
        <v>#N/A</v>
      </c>
      <c r="AJ229" s="201" t="e">
        <f t="shared" ca="1" si="34"/>
        <v>#N/A</v>
      </c>
      <c r="AK229" s="201" t="e">
        <f t="shared" ca="1" si="35"/>
        <v>#N/A</v>
      </c>
    </row>
    <row r="230" spans="1:37" ht="27" customHeight="1" x14ac:dyDescent="0.25">
      <c r="A230" s="51">
        <f>'OSNOVNA PLAČA'!A224</f>
        <v>215</v>
      </c>
      <c r="B230" s="159" t="str">
        <f t="shared" ca="1" si="20"/>
        <v>A215</v>
      </c>
      <c r="C230" s="52">
        <f ca="1">IF(LEN(B230)&gt;0,'OSNOVNA PLAČA'!C224,"")</f>
        <v>0</v>
      </c>
      <c r="D230" s="54">
        <f ca="1">IF(LEN(B230)&gt;0,'OSNOVNA PLAČA'!D224,"")</f>
        <v>0</v>
      </c>
      <c r="E230" s="175">
        <f ca="1">IF(LEN(B230)&gt;0,SUM('OBRAČUNANA OSNOVNA PLAČA'!K224:P224),"")</f>
        <v>0</v>
      </c>
      <c r="F230" s="55"/>
      <c r="G230" s="55"/>
      <c r="H230" s="55"/>
      <c r="I230" s="55"/>
      <c r="J230" s="55"/>
      <c r="K230" s="176">
        <f t="shared" si="47"/>
        <v>0</v>
      </c>
      <c r="L230" s="120">
        <f t="shared" ca="1" si="48"/>
        <v>0</v>
      </c>
      <c r="M230" s="120">
        <f t="shared" ca="1" si="49"/>
        <v>0</v>
      </c>
      <c r="N230" s="120">
        <f t="shared" ca="1" si="50"/>
        <v>0</v>
      </c>
      <c r="O230" s="120">
        <f t="shared" ca="1" si="51"/>
        <v>0</v>
      </c>
      <c r="P230" s="177">
        <f t="shared" ca="1" si="52"/>
        <v>0</v>
      </c>
      <c r="Q230" s="177">
        <f ca="1">IF(LEN(B230)&gt;0,'1-6'!Q230-'1-6'!P230,"")</f>
        <v>0</v>
      </c>
      <c r="R230" s="178"/>
      <c r="AA230" s="163">
        <f>ROW()</f>
        <v>230</v>
      </c>
      <c r="AB230" s="201" t="e">
        <f t="shared" ca="1" si="27"/>
        <v>#N/A</v>
      </c>
      <c r="AC230" s="201" t="e">
        <f t="shared" ca="1" si="28"/>
        <v>#N/A</v>
      </c>
      <c r="AD230" s="202" t="e">
        <f t="shared" ca="1" si="53"/>
        <v>#N/A</v>
      </c>
      <c r="AE230" s="201" t="e">
        <f t="shared" ca="1" si="54"/>
        <v>#N/A</v>
      </c>
      <c r="AF230" s="202" t="e">
        <f t="shared" ca="1" si="55"/>
        <v>#N/A</v>
      </c>
      <c r="AG230" s="201" t="e">
        <f t="shared" ca="1" si="55"/>
        <v>#N/A</v>
      </c>
      <c r="AH230" s="201" t="e">
        <f t="shared" ca="1" si="56"/>
        <v>#N/A</v>
      </c>
      <c r="AI230" s="203" t="e">
        <f t="shared" ca="1" si="57"/>
        <v>#N/A</v>
      </c>
      <c r="AJ230" s="201" t="e">
        <f t="shared" ca="1" si="34"/>
        <v>#N/A</v>
      </c>
      <c r="AK230" s="201" t="e">
        <f t="shared" ca="1" si="35"/>
        <v>#N/A</v>
      </c>
    </row>
    <row r="231" spans="1:37" ht="27" customHeight="1" x14ac:dyDescent="0.25">
      <c r="A231" s="51">
        <f>'OSNOVNA PLAČA'!A225</f>
        <v>216</v>
      </c>
      <c r="B231" s="159" t="str">
        <f t="shared" ca="1" si="20"/>
        <v>A216</v>
      </c>
      <c r="C231" s="52">
        <f ca="1">IF(LEN(B231)&gt;0,'OSNOVNA PLAČA'!C225,"")</f>
        <v>0</v>
      </c>
      <c r="D231" s="54">
        <f ca="1">IF(LEN(B231)&gt;0,'OSNOVNA PLAČA'!D225,"")</f>
        <v>0</v>
      </c>
      <c r="E231" s="175">
        <f ca="1">IF(LEN(B231)&gt;0,SUM('OBRAČUNANA OSNOVNA PLAČA'!K225:P225),"")</f>
        <v>0</v>
      </c>
      <c r="F231" s="55"/>
      <c r="G231" s="55"/>
      <c r="H231" s="55"/>
      <c r="I231" s="55"/>
      <c r="J231" s="55"/>
      <c r="K231" s="176">
        <f t="shared" si="47"/>
        <v>0</v>
      </c>
      <c r="L231" s="120">
        <f t="shared" ca="1" si="48"/>
        <v>0</v>
      </c>
      <c r="M231" s="120">
        <f t="shared" ca="1" si="49"/>
        <v>0</v>
      </c>
      <c r="N231" s="120">
        <f t="shared" ca="1" si="50"/>
        <v>0</v>
      </c>
      <c r="O231" s="120">
        <f t="shared" ca="1" si="51"/>
        <v>0</v>
      </c>
      <c r="P231" s="177">
        <f t="shared" ca="1" si="52"/>
        <v>0</v>
      </c>
      <c r="Q231" s="177">
        <f ca="1">IF(LEN(B231)&gt;0,'1-6'!Q231-'1-6'!P231,"")</f>
        <v>0</v>
      </c>
      <c r="R231" s="178"/>
      <c r="AA231" s="163">
        <f>ROW()</f>
        <v>231</v>
      </c>
      <c r="AB231" s="201" t="e">
        <f t="shared" ca="1" si="27"/>
        <v>#N/A</v>
      </c>
      <c r="AC231" s="201" t="e">
        <f t="shared" ca="1" si="28"/>
        <v>#N/A</v>
      </c>
      <c r="AD231" s="202" t="e">
        <f t="shared" ca="1" si="53"/>
        <v>#N/A</v>
      </c>
      <c r="AE231" s="201" t="e">
        <f t="shared" ca="1" si="54"/>
        <v>#N/A</v>
      </c>
      <c r="AF231" s="202" t="e">
        <f t="shared" ca="1" si="55"/>
        <v>#N/A</v>
      </c>
      <c r="AG231" s="201" t="e">
        <f t="shared" ca="1" si="55"/>
        <v>#N/A</v>
      </c>
      <c r="AH231" s="201" t="e">
        <f t="shared" ca="1" si="56"/>
        <v>#N/A</v>
      </c>
      <c r="AI231" s="203" t="e">
        <f t="shared" ca="1" si="57"/>
        <v>#N/A</v>
      </c>
      <c r="AJ231" s="201" t="e">
        <f t="shared" ca="1" si="34"/>
        <v>#N/A</v>
      </c>
      <c r="AK231" s="201" t="e">
        <f t="shared" ca="1" si="35"/>
        <v>#N/A</v>
      </c>
    </row>
    <row r="232" spans="1:37" ht="27" customHeight="1" x14ac:dyDescent="0.25">
      <c r="A232" s="51">
        <f>'OSNOVNA PLAČA'!A226</f>
        <v>217</v>
      </c>
      <c r="B232" s="159" t="str">
        <f t="shared" ca="1" si="20"/>
        <v>A217</v>
      </c>
      <c r="C232" s="52">
        <f ca="1">IF(LEN(B232)&gt;0,'OSNOVNA PLAČA'!C226,"")</f>
        <v>0</v>
      </c>
      <c r="D232" s="54">
        <f ca="1">IF(LEN(B232)&gt;0,'OSNOVNA PLAČA'!D226,"")</f>
        <v>0</v>
      </c>
      <c r="E232" s="175">
        <f ca="1">IF(LEN(B232)&gt;0,SUM('OBRAČUNANA OSNOVNA PLAČA'!K226:P226),"")</f>
        <v>0</v>
      </c>
      <c r="F232" s="55"/>
      <c r="G232" s="55"/>
      <c r="H232" s="55"/>
      <c r="I232" s="55"/>
      <c r="J232" s="55"/>
      <c r="K232" s="176">
        <f t="shared" si="47"/>
        <v>0</v>
      </c>
      <c r="L232" s="120">
        <f t="shared" ca="1" si="48"/>
        <v>0</v>
      </c>
      <c r="M232" s="120">
        <f t="shared" ca="1" si="49"/>
        <v>0</v>
      </c>
      <c r="N232" s="120">
        <f t="shared" ca="1" si="50"/>
        <v>0</v>
      </c>
      <c r="O232" s="120">
        <f t="shared" ca="1" si="51"/>
        <v>0</v>
      </c>
      <c r="P232" s="177">
        <f t="shared" ca="1" si="52"/>
        <v>0</v>
      </c>
      <c r="Q232" s="177">
        <f ca="1">IF(LEN(B232)&gt;0,'1-6'!Q232-'1-6'!P232,"")</f>
        <v>0</v>
      </c>
      <c r="R232" s="178"/>
      <c r="AA232" s="163">
        <f>ROW()</f>
        <v>232</v>
      </c>
      <c r="AB232" s="201" t="e">
        <f t="shared" ca="1" si="27"/>
        <v>#N/A</v>
      </c>
      <c r="AC232" s="201" t="e">
        <f t="shared" ca="1" si="28"/>
        <v>#N/A</v>
      </c>
      <c r="AD232" s="202" t="e">
        <f t="shared" ca="1" si="53"/>
        <v>#N/A</v>
      </c>
      <c r="AE232" s="201" t="e">
        <f t="shared" ca="1" si="54"/>
        <v>#N/A</v>
      </c>
      <c r="AF232" s="202" t="e">
        <f t="shared" ca="1" si="55"/>
        <v>#N/A</v>
      </c>
      <c r="AG232" s="201" t="e">
        <f t="shared" ca="1" si="55"/>
        <v>#N/A</v>
      </c>
      <c r="AH232" s="201" t="e">
        <f t="shared" ca="1" si="56"/>
        <v>#N/A</v>
      </c>
      <c r="AI232" s="203" t="e">
        <f t="shared" ca="1" si="57"/>
        <v>#N/A</v>
      </c>
      <c r="AJ232" s="201" t="e">
        <f t="shared" ca="1" si="34"/>
        <v>#N/A</v>
      </c>
      <c r="AK232" s="201" t="e">
        <f t="shared" ca="1" si="35"/>
        <v>#N/A</v>
      </c>
    </row>
    <row r="233" spans="1:37" ht="27" customHeight="1" x14ac:dyDescent="0.25">
      <c r="A233" s="51">
        <f>'OSNOVNA PLAČA'!A227</f>
        <v>218</v>
      </c>
      <c r="B233" s="159" t="str">
        <f t="shared" ca="1" si="20"/>
        <v>A218</v>
      </c>
      <c r="C233" s="52">
        <f ca="1">IF(LEN(B233)&gt;0,'OSNOVNA PLAČA'!C227,"")</f>
        <v>0</v>
      </c>
      <c r="D233" s="54">
        <f ca="1">IF(LEN(B233)&gt;0,'OSNOVNA PLAČA'!D227,"")</f>
        <v>0</v>
      </c>
      <c r="E233" s="175">
        <f ca="1">IF(LEN(B233)&gt;0,SUM('OBRAČUNANA OSNOVNA PLAČA'!K227:P227),"")</f>
        <v>0</v>
      </c>
      <c r="F233" s="55"/>
      <c r="G233" s="55"/>
      <c r="H233" s="55"/>
      <c r="I233" s="55"/>
      <c r="J233" s="55"/>
      <c r="K233" s="176">
        <f t="shared" si="47"/>
        <v>0</v>
      </c>
      <c r="L233" s="120">
        <f t="shared" ca="1" si="48"/>
        <v>0</v>
      </c>
      <c r="M233" s="120">
        <f t="shared" ca="1" si="49"/>
        <v>0</v>
      </c>
      <c r="N233" s="120">
        <f t="shared" ca="1" si="50"/>
        <v>0</v>
      </c>
      <c r="O233" s="120">
        <f t="shared" ca="1" si="51"/>
        <v>0</v>
      </c>
      <c r="P233" s="177">
        <f t="shared" ca="1" si="52"/>
        <v>0</v>
      </c>
      <c r="Q233" s="177">
        <f ca="1">IF(LEN(B233)&gt;0,'1-6'!Q233-'1-6'!P233,"")</f>
        <v>0</v>
      </c>
      <c r="R233" s="178"/>
      <c r="AA233" s="163">
        <f>ROW()</f>
        <v>233</v>
      </c>
      <c r="AB233" s="201" t="e">
        <f t="shared" ca="1" si="27"/>
        <v>#N/A</v>
      </c>
      <c r="AC233" s="201" t="e">
        <f t="shared" ca="1" si="28"/>
        <v>#N/A</v>
      </c>
      <c r="AD233" s="202" t="e">
        <f t="shared" ca="1" si="53"/>
        <v>#N/A</v>
      </c>
      <c r="AE233" s="201" t="e">
        <f t="shared" ca="1" si="54"/>
        <v>#N/A</v>
      </c>
      <c r="AF233" s="202" t="e">
        <f t="shared" ca="1" si="55"/>
        <v>#N/A</v>
      </c>
      <c r="AG233" s="201" t="e">
        <f t="shared" ca="1" si="55"/>
        <v>#N/A</v>
      </c>
      <c r="AH233" s="201" t="e">
        <f t="shared" ca="1" si="56"/>
        <v>#N/A</v>
      </c>
      <c r="AI233" s="203" t="e">
        <f t="shared" ca="1" si="57"/>
        <v>#N/A</v>
      </c>
      <c r="AJ233" s="201" t="e">
        <f t="shared" ca="1" si="34"/>
        <v>#N/A</v>
      </c>
      <c r="AK233" s="201" t="e">
        <f t="shared" ca="1" si="35"/>
        <v>#N/A</v>
      </c>
    </row>
    <row r="234" spans="1:37" ht="27" customHeight="1" x14ac:dyDescent="0.25">
      <c r="A234" s="51">
        <f>'OSNOVNA PLAČA'!A228</f>
        <v>219</v>
      </c>
      <c r="B234" s="159" t="str">
        <f t="shared" ca="1" si="20"/>
        <v>A219</v>
      </c>
      <c r="C234" s="52">
        <f ca="1">IF(LEN(B234)&gt;0,'OSNOVNA PLAČA'!C228,"")</f>
        <v>0</v>
      </c>
      <c r="D234" s="54">
        <f ca="1">IF(LEN(B234)&gt;0,'OSNOVNA PLAČA'!D228,"")</f>
        <v>0</v>
      </c>
      <c r="E234" s="175">
        <f ca="1">IF(LEN(B234)&gt;0,SUM('OBRAČUNANA OSNOVNA PLAČA'!K228:P228),"")</f>
        <v>0</v>
      </c>
      <c r="F234" s="55"/>
      <c r="G234" s="55"/>
      <c r="H234" s="55"/>
      <c r="I234" s="55"/>
      <c r="J234" s="55"/>
      <c r="K234" s="176">
        <f t="shared" si="47"/>
        <v>0</v>
      </c>
      <c r="L234" s="120">
        <f t="shared" ca="1" si="48"/>
        <v>0</v>
      </c>
      <c r="M234" s="120">
        <f t="shared" ca="1" si="49"/>
        <v>0</v>
      </c>
      <c r="N234" s="120">
        <f t="shared" ca="1" si="50"/>
        <v>0</v>
      </c>
      <c r="O234" s="120">
        <f t="shared" ca="1" si="51"/>
        <v>0</v>
      </c>
      <c r="P234" s="177">
        <f t="shared" ca="1" si="52"/>
        <v>0</v>
      </c>
      <c r="Q234" s="177">
        <f ca="1">IF(LEN(B234)&gt;0,'1-6'!Q234-'1-6'!P234,"")</f>
        <v>0</v>
      </c>
      <c r="R234" s="178"/>
      <c r="AA234" s="163">
        <f>ROW()</f>
        <v>234</v>
      </c>
      <c r="AB234" s="201" t="e">
        <f t="shared" ca="1" si="27"/>
        <v>#N/A</v>
      </c>
      <c r="AC234" s="201" t="e">
        <f t="shared" ca="1" si="28"/>
        <v>#N/A</v>
      </c>
      <c r="AD234" s="202" t="e">
        <f t="shared" ca="1" si="53"/>
        <v>#N/A</v>
      </c>
      <c r="AE234" s="201" t="e">
        <f t="shared" ca="1" si="54"/>
        <v>#N/A</v>
      </c>
      <c r="AF234" s="202" t="e">
        <f t="shared" ca="1" si="55"/>
        <v>#N/A</v>
      </c>
      <c r="AG234" s="201" t="e">
        <f t="shared" ca="1" si="55"/>
        <v>#N/A</v>
      </c>
      <c r="AH234" s="201" t="e">
        <f t="shared" ca="1" si="56"/>
        <v>#N/A</v>
      </c>
      <c r="AI234" s="203" t="e">
        <f t="shared" ca="1" si="57"/>
        <v>#N/A</v>
      </c>
      <c r="AJ234" s="201" t="e">
        <f t="shared" ca="1" si="34"/>
        <v>#N/A</v>
      </c>
      <c r="AK234" s="201" t="e">
        <f t="shared" ca="1" si="35"/>
        <v>#N/A</v>
      </c>
    </row>
    <row r="235" spans="1:37" ht="27" customHeight="1" x14ac:dyDescent="0.25">
      <c r="A235" s="51">
        <f>'OSNOVNA PLAČA'!A229</f>
        <v>220</v>
      </c>
      <c r="B235" s="159" t="str">
        <f t="shared" ca="1" si="20"/>
        <v>A220</v>
      </c>
      <c r="C235" s="52">
        <f ca="1">IF(LEN(B235)&gt;0,'OSNOVNA PLAČA'!C229,"")</f>
        <v>0</v>
      </c>
      <c r="D235" s="54">
        <f ca="1">IF(LEN(B235)&gt;0,'OSNOVNA PLAČA'!D229,"")</f>
        <v>0</v>
      </c>
      <c r="E235" s="175">
        <f ca="1">IF(LEN(B235)&gt;0,SUM('OBRAČUNANA OSNOVNA PLAČA'!K229:P229),"")</f>
        <v>0</v>
      </c>
      <c r="F235" s="55"/>
      <c r="G235" s="55"/>
      <c r="H235" s="55"/>
      <c r="I235" s="55"/>
      <c r="J235" s="55"/>
      <c r="K235" s="176">
        <f t="shared" si="47"/>
        <v>0</v>
      </c>
      <c r="L235" s="120">
        <f t="shared" ca="1" si="48"/>
        <v>0</v>
      </c>
      <c r="M235" s="120">
        <f t="shared" ca="1" si="49"/>
        <v>0</v>
      </c>
      <c r="N235" s="120">
        <f t="shared" ca="1" si="50"/>
        <v>0</v>
      </c>
      <c r="O235" s="120">
        <f t="shared" ca="1" si="51"/>
        <v>0</v>
      </c>
      <c r="P235" s="177">
        <f t="shared" ca="1" si="52"/>
        <v>0</v>
      </c>
      <c r="Q235" s="177">
        <f ca="1">IF(LEN(B235)&gt;0,'1-6'!Q235-'1-6'!P235,"")</f>
        <v>0</v>
      </c>
      <c r="R235" s="178"/>
      <c r="AA235" s="163">
        <f>ROW()</f>
        <v>235</v>
      </c>
      <c r="AB235" s="201" t="e">
        <f t="shared" ca="1" si="27"/>
        <v>#N/A</v>
      </c>
      <c r="AC235" s="201" t="e">
        <f t="shared" ca="1" si="28"/>
        <v>#N/A</v>
      </c>
      <c r="AD235" s="202" t="e">
        <f t="shared" ca="1" si="53"/>
        <v>#N/A</v>
      </c>
      <c r="AE235" s="201" t="e">
        <f t="shared" ca="1" si="54"/>
        <v>#N/A</v>
      </c>
      <c r="AF235" s="202" t="e">
        <f t="shared" ca="1" si="55"/>
        <v>#N/A</v>
      </c>
      <c r="AG235" s="201" t="e">
        <f t="shared" ca="1" si="55"/>
        <v>#N/A</v>
      </c>
      <c r="AH235" s="201" t="e">
        <f t="shared" ca="1" si="56"/>
        <v>#N/A</v>
      </c>
      <c r="AI235" s="203" t="e">
        <f t="shared" ca="1" si="57"/>
        <v>#N/A</v>
      </c>
      <c r="AJ235" s="201" t="e">
        <f t="shared" ca="1" si="34"/>
        <v>#N/A</v>
      </c>
      <c r="AK235" s="201" t="e">
        <f t="shared" ca="1" si="35"/>
        <v>#N/A</v>
      </c>
    </row>
    <row r="236" spans="1:37" ht="27" customHeight="1" x14ac:dyDescent="0.25">
      <c r="A236" s="51">
        <f>'OSNOVNA PLAČA'!A230</f>
        <v>221</v>
      </c>
      <c r="B236" s="159" t="str">
        <f t="shared" ca="1" si="20"/>
        <v>A221</v>
      </c>
      <c r="C236" s="52">
        <f ca="1">IF(LEN(B236)&gt;0,'OSNOVNA PLAČA'!C230,"")</f>
        <v>0</v>
      </c>
      <c r="D236" s="54">
        <f ca="1">IF(LEN(B236)&gt;0,'OSNOVNA PLAČA'!D230,"")</f>
        <v>0</v>
      </c>
      <c r="E236" s="175">
        <f ca="1">IF(LEN(B236)&gt;0,SUM('OBRAČUNANA OSNOVNA PLAČA'!K230:P230),"")</f>
        <v>0</v>
      </c>
      <c r="F236" s="55"/>
      <c r="G236" s="55"/>
      <c r="H236" s="55"/>
      <c r="I236" s="55"/>
      <c r="J236" s="55"/>
      <c r="K236" s="176">
        <f t="shared" si="47"/>
        <v>0</v>
      </c>
      <c r="L236" s="120">
        <f t="shared" ca="1" si="48"/>
        <v>0</v>
      </c>
      <c r="M236" s="120">
        <f t="shared" ca="1" si="49"/>
        <v>0</v>
      </c>
      <c r="N236" s="120">
        <f t="shared" ca="1" si="50"/>
        <v>0</v>
      </c>
      <c r="O236" s="120">
        <f t="shared" ca="1" si="51"/>
        <v>0</v>
      </c>
      <c r="P236" s="177">
        <f t="shared" ca="1" si="52"/>
        <v>0</v>
      </c>
      <c r="Q236" s="177">
        <f ca="1">IF(LEN(B236)&gt;0,'1-6'!Q236-'1-6'!P236,"")</f>
        <v>0</v>
      </c>
      <c r="R236" s="178"/>
      <c r="AA236" s="163">
        <f>ROW()</f>
        <v>236</v>
      </c>
      <c r="AB236" s="201" t="e">
        <f t="shared" ca="1" si="27"/>
        <v>#N/A</v>
      </c>
      <c r="AC236" s="201" t="e">
        <f t="shared" ca="1" si="28"/>
        <v>#N/A</v>
      </c>
      <c r="AD236" s="202" t="e">
        <f t="shared" ca="1" si="53"/>
        <v>#N/A</v>
      </c>
      <c r="AE236" s="201" t="e">
        <f t="shared" ca="1" si="54"/>
        <v>#N/A</v>
      </c>
      <c r="AF236" s="202" t="e">
        <f t="shared" ca="1" si="55"/>
        <v>#N/A</v>
      </c>
      <c r="AG236" s="201" t="e">
        <f t="shared" ca="1" si="55"/>
        <v>#N/A</v>
      </c>
      <c r="AH236" s="201" t="e">
        <f t="shared" ca="1" si="56"/>
        <v>#N/A</v>
      </c>
      <c r="AI236" s="203" t="e">
        <f t="shared" ca="1" si="57"/>
        <v>#N/A</v>
      </c>
      <c r="AJ236" s="201" t="e">
        <f t="shared" ca="1" si="34"/>
        <v>#N/A</v>
      </c>
      <c r="AK236" s="201" t="e">
        <f t="shared" ca="1" si="35"/>
        <v>#N/A</v>
      </c>
    </row>
    <row r="237" spans="1:37" ht="27" customHeight="1" x14ac:dyDescent="0.25">
      <c r="A237" s="51">
        <f>'OSNOVNA PLAČA'!A231</f>
        <v>222</v>
      </c>
      <c r="B237" s="159" t="str">
        <f t="shared" ca="1" si="20"/>
        <v>A222</v>
      </c>
      <c r="C237" s="52">
        <f ca="1">IF(LEN(B237)&gt;0,'OSNOVNA PLAČA'!C231,"")</f>
        <v>0</v>
      </c>
      <c r="D237" s="54">
        <f ca="1">IF(LEN(B237)&gt;0,'OSNOVNA PLAČA'!D231,"")</f>
        <v>0</v>
      </c>
      <c r="E237" s="175">
        <f ca="1">IF(LEN(B237)&gt;0,SUM('OBRAČUNANA OSNOVNA PLAČA'!K231:P231),"")</f>
        <v>0</v>
      </c>
      <c r="F237" s="55"/>
      <c r="G237" s="55"/>
      <c r="H237" s="55"/>
      <c r="I237" s="55"/>
      <c r="J237" s="55"/>
      <c r="K237" s="176">
        <f t="shared" si="47"/>
        <v>0</v>
      </c>
      <c r="L237" s="120">
        <f t="shared" ca="1" si="48"/>
        <v>0</v>
      </c>
      <c r="M237" s="120">
        <f t="shared" ca="1" si="49"/>
        <v>0</v>
      </c>
      <c r="N237" s="120">
        <f t="shared" ca="1" si="50"/>
        <v>0</v>
      </c>
      <c r="O237" s="120">
        <f t="shared" ca="1" si="51"/>
        <v>0</v>
      </c>
      <c r="P237" s="177">
        <f t="shared" ca="1" si="52"/>
        <v>0</v>
      </c>
      <c r="Q237" s="177">
        <f ca="1">IF(LEN(B237)&gt;0,'1-6'!Q237-'1-6'!P237,"")</f>
        <v>0</v>
      </c>
      <c r="R237" s="178"/>
      <c r="AA237" s="163">
        <f>ROW()</f>
        <v>237</v>
      </c>
      <c r="AB237" s="201" t="e">
        <f t="shared" ca="1" si="27"/>
        <v>#N/A</v>
      </c>
      <c r="AC237" s="201" t="e">
        <f t="shared" ca="1" si="28"/>
        <v>#N/A</v>
      </c>
      <c r="AD237" s="202" t="e">
        <f t="shared" ca="1" si="53"/>
        <v>#N/A</v>
      </c>
      <c r="AE237" s="201" t="e">
        <f t="shared" ca="1" si="54"/>
        <v>#N/A</v>
      </c>
      <c r="AF237" s="202" t="e">
        <f t="shared" ca="1" si="55"/>
        <v>#N/A</v>
      </c>
      <c r="AG237" s="201" t="e">
        <f t="shared" ca="1" si="55"/>
        <v>#N/A</v>
      </c>
      <c r="AH237" s="201" t="e">
        <f t="shared" ca="1" si="56"/>
        <v>#N/A</v>
      </c>
      <c r="AI237" s="203" t="e">
        <f t="shared" ca="1" si="57"/>
        <v>#N/A</v>
      </c>
      <c r="AJ237" s="201" t="e">
        <f t="shared" ca="1" si="34"/>
        <v>#N/A</v>
      </c>
      <c r="AK237" s="201" t="e">
        <f t="shared" ca="1" si="35"/>
        <v>#N/A</v>
      </c>
    </row>
    <row r="238" spans="1:37" ht="27" customHeight="1" x14ac:dyDescent="0.25">
      <c r="A238" s="51">
        <f>'OSNOVNA PLAČA'!A232</f>
        <v>223</v>
      </c>
      <c r="B238" s="159" t="str">
        <f t="shared" ca="1" si="20"/>
        <v>A223</v>
      </c>
      <c r="C238" s="52">
        <f ca="1">IF(LEN(B238)&gt;0,'OSNOVNA PLAČA'!C232,"")</f>
        <v>0</v>
      </c>
      <c r="D238" s="54">
        <f ca="1">IF(LEN(B238)&gt;0,'OSNOVNA PLAČA'!D232,"")</f>
        <v>0</v>
      </c>
      <c r="E238" s="175">
        <f ca="1">IF(LEN(B238)&gt;0,SUM('OBRAČUNANA OSNOVNA PLAČA'!K232:P232),"")</f>
        <v>0</v>
      </c>
      <c r="F238" s="55"/>
      <c r="G238" s="55"/>
      <c r="H238" s="55"/>
      <c r="I238" s="55"/>
      <c r="J238" s="55"/>
      <c r="K238" s="176">
        <f t="shared" si="47"/>
        <v>0</v>
      </c>
      <c r="L238" s="120">
        <f t="shared" ca="1" si="48"/>
        <v>0</v>
      </c>
      <c r="M238" s="120">
        <f t="shared" ca="1" si="49"/>
        <v>0</v>
      </c>
      <c r="N238" s="120">
        <f t="shared" ca="1" si="50"/>
        <v>0</v>
      </c>
      <c r="O238" s="120">
        <f t="shared" ca="1" si="51"/>
        <v>0</v>
      </c>
      <c r="P238" s="177">
        <f t="shared" ca="1" si="52"/>
        <v>0</v>
      </c>
      <c r="Q238" s="177">
        <f ca="1">IF(LEN(B238)&gt;0,'1-6'!Q238-'1-6'!P238,"")</f>
        <v>0</v>
      </c>
      <c r="R238" s="178"/>
      <c r="AA238" s="163">
        <f>ROW()</f>
        <v>238</v>
      </c>
      <c r="AB238" s="201" t="e">
        <f t="shared" ca="1" si="27"/>
        <v>#N/A</v>
      </c>
      <c r="AC238" s="201" t="e">
        <f t="shared" ca="1" si="28"/>
        <v>#N/A</v>
      </c>
      <c r="AD238" s="202" t="e">
        <f t="shared" ca="1" si="53"/>
        <v>#N/A</v>
      </c>
      <c r="AE238" s="201" t="e">
        <f t="shared" ca="1" si="54"/>
        <v>#N/A</v>
      </c>
      <c r="AF238" s="202" t="e">
        <f t="shared" ca="1" si="55"/>
        <v>#N/A</v>
      </c>
      <c r="AG238" s="201" t="e">
        <f t="shared" ca="1" si="55"/>
        <v>#N/A</v>
      </c>
      <c r="AH238" s="201" t="e">
        <f t="shared" ca="1" si="56"/>
        <v>#N/A</v>
      </c>
      <c r="AI238" s="203" t="e">
        <f t="shared" ca="1" si="57"/>
        <v>#N/A</v>
      </c>
      <c r="AJ238" s="201" t="e">
        <f t="shared" ca="1" si="34"/>
        <v>#N/A</v>
      </c>
      <c r="AK238" s="201" t="e">
        <f t="shared" ca="1" si="35"/>
        <v>#N/A</v>
      </c>
    </row>
    <row r="239" spans="1:37" ht="27" customHeight="1" x14ac:dyDescent="0.25">
      <c r="A239" s="51">
        <f>'OSNOVNA PLAČA'!A233</f>
        <v>224</v>
      </c>
      <c r="B239" s="159" t="str">
        <f t="shared" ca="1" si="20"/>
        <v>A224</v>
      </c>
      <c r="C239" s="52">
        <f ca="1">IF(LEN(B239)&gt;0,'OSNOVNA PLAČA'!C233,"")</f>
        <v>0</v>
      </c>
      <c r="D239" s="54">
        <f ca="1">IF(LEN(B239)&gt;0,'OSNOVNA PLAČA'!D233,"")</f>
        <v>0</v>
      </c>
      <c r="E239" s="175">
        <f ca="1">IF(LEN(B239)&gt;0,SUM('OBRAČUNANA OSNOVNA PLAČA'!K233:P233),"")</f>
        <v>0</v>
      </c>
      <c r="F239" s="55"/>
      <c r="G239" s="55"/>
      <c r="H239" s="55"/>
      <c r="I239" s="55"/>
      <c r="J239" s="55"/>
      <c r="K239" s="176">
        <f t="shared" si="47"/>
        <v>0</v>
      </c>
      <c r="L239" s="120">
        <f t="shared" ca="1" si="48"/>
        <v>0</v>
      </c>
      <c r="M239" s="120">
        <f t="shared" ca="1" si="49"/>
        <v>0</v>
      </c>
      <c r="N239" s="120">
        <f t="shared" ca="1" si="50"/>
        <v>0</v>
      </c>
      <c r="O239" s="120">
        <f t="shared" ca="1" si="51"/>
        <v>0</v>
      </c>
      <c r="P239" s="177">
        <f t="shared" ca="1" si="52"/>
        <v>0</v>
      </c>
      <c r="Q239" s="177">
        <f ca="1">IF(LEN(B239)&gt;0,'1-6'!Q239-'1-6'!P239,"")</f>
        <v>0</v>
      </c>
      <c r="R239" s="178"/>
      <c r="AA239" s="163">
        <f>ROW()</f>
        <v>239</v>
      </c>
      <c r="AB239" s="201" t="e">
        <f t="shared" ca="1" si="27"/>
        <v>#N/A</v>
      </c>
      <c r="AC239" s="201" t="e">
        <f t="shared" ca="1" si="28"/>
        <v>#N/A</v>
      </c>
      <c r="AD239" s="202" t="e">
        <f t="shared" ca="1" si="53"/>
        <v>#N/A</v>
      </c>
      <c r="AE239" s="201" t="e">
        <f t="shared" ca="1" si="54"/>
        <v>#N/A</v>
      </c>
      <c r="AF239" s="202" t="e">
        <f t="shared" ca="1" si="55"/>
        <v>#N/A</v>
      </c>
      <c r="AG239" s="201" t="e">
        <f t="shared" ca="1" si="55"/>
        <v>#N/A</v>
      </c>
      <c r="AH239" s="201" t="e">
        <f t="shared" ca="1" si="56"/>
        <v>#N/A</v>
      </c>
      <c r="AI239" s="203" t="e">
        <f t="shared" ca="1" si="57"/>
        <v>#N/A</v>
      </c>
      <c r="AJ239" s="201" t="e">
        <f t="shared" ca="1" si="34"/>
        <v>#N/A</v>
      </c>
      <c r="AK239" s="201" t="e">
        <f t="shared" ca="1" si="35"/>
        <v>#N/A</v>
      </c>
    </row>
    <row r="240" spans="1:37" ht="27" customHeight="1" x14ac:dyDescent="0.25">
      <c r="A240" s="51">
        <f>'OSNOVNA PLAČA'!A234</f>
        <v>225</v>
      </c>
      <c r="B240" s="159" t="str">
        <f t="shared" ca="1" si="20"/>
        <v>A225</v>
      </c>
      <c r="C240" s="52">
        <f ca="1">IF(LEN(B240)&gt;0,'OSNOVNA PLAČA'!C234,"")</f>
        <v>0</v>
      </c>
      <c r="D240" s="54">
        <f ca="1">IF(LEN(B240)&gt;0,'OSNOVNA PLAČA'!D234,"")</f>
        <v>0</v>
      </c>
      <c r="E240" s="175">
        <f ca="1">IF(LEN(B240)&gt;0,SUM('OBRAČUNANA OSNOVNA PLAČA'!K234:P234),"")</f>
        <v>0</v>
      </c>
      <c r="F240" s="55"/>
      <c r="G240" s="55"/>
      <c r="H240" s="55"/>
      <c r="I240" s="55"/>
      <c r="J240" s="55"/>
      <c r="K240" s="176">
        <f t="shared" si="47"/>
        <v>0</v>
      </c>
      <c r="L240" s="120">
        <f t="shared" ca="1" si="48"/>
        <v>0</v>
      </c>
      <c r="M240" s="120">
        <f t="shared" ca="1" si="49"/>
        <v>0</v>
      </c>
      <c r="N240" s="120">
        <f t="shared" ca="1" si="50"/>
        <v>0</v>
      </c>
      <c r="O240" s="120">
        <f t="shared" ca="1" si="51"/>
        <v>0</v>
      </c>
      <c r="P240" s="177">
        <f t="shared" ca="1" si="52"/>
        <v>0</v>
      </c>
      <c r="Q240" s="177">
        <f ca="1">IF(LEN(B240)&gt;0,'1-6'!Q240-'1-6'!P240,"")</f>
        <v>0</v>
      </c>
      <c r="R240" s="178"/>
      <c r="AA240" s="163">
        <f>ROW()</f>
        <v>240</v>
      </c>
      <c r="AB240" s="201" t="e">
        <f t="shared" ca="1" si="27"/>
        <v>#N/A</v>
      </c>
      <c r="AC240" s="201" t="e">
        <f t="shared" ca="1" si="28"/>
        <v>#N/A</v>
      </c>
      <c r="AD240" s="202" t="e">
        <f t="shared" ca="1" si="53"/>
        <v>#N/A</v>
      </c>
      <c r="AE240" s="201" t="e">
        <f t="shared" ca="1" si="54"/>
        <v>#N/A</v>
      </c>
      <c r="AF240" s="202" t="e">
        <f t="shared" ca="1" si="55"/>
        <v>#N/A</v>
      </c>
      <c r="AG240" s="201" t="e">
        <f t="shared" ca="1" si="55"/>
        <v>#N/A</v>
      </c>
      <c r="AH240" s="201" t="e">
        <f t="shared" ca="1" si="56"/>
        <v>#N/A</v>
      </c>
      <c r="AI240" s="203" t="e">
        <f t="shared" ca="1" si="57"/>
        <v>#N/A</v>
      </c>
      <c r="AJ240" s="201" t="e">
        <f t="shared" ca="1" si="34"/>
        <v>#N/A</v>
      </c>
      <c r="AK240" s="201" t="e">
        <f t="shared" ca="1" si="35"/>
        <v>#N/A</v>
      </c>
    </row>
    <row r="241" spans="1:37" ht="27" customHeight="1" x14ac:dyDescent="0.25">
      <c r="A241" s="51">
        <f>'OSNOVNA PLAČA'!A235</f>
        <v>226</v>
      </c>
      <c r="B241" s="159" t="str">
        <f t="shared" ca="1" si="20"/>
        <v>A226</v>
      </c>
      <c r="C241" s="52">
        <f ca="1">IF(LEN(B241)&gt;0,'OSNOVNA PLAČA'!C235,"")</f>
        <v>0</v>
      </c>
      <c r="D241" s="54">
        <f ca="1">IF(LEN(B241)&gt;0,'OSNOVNA PLAČA'!D235,"")</f>
        <v>0</v>
      </c>
      <c r="E241" s="175">
        <f ca="1">IF(LEN(B241)&gt;0,SUM('OBRAČUNANA OSNOVNA PLAČA'!K235:P235),"")</f>
        <v>0</v>
      </c>
      <c r="F241" s="55"/>
      <c r="G241" s="55"/>
      <c r="H241" s="55"/>
      <c r="I241" s="55"/>
      <c r="J241" s="55"/>
      <c r="K241" s="176">
        <f t="shared" si="47"/>
        <v>0</v>
      </c>
      <c r="L241" s="120">
        <f t="shared" ca="1" si="48"/>
        <v>0</v>
      </c>
      <c r="M241" s="120">
        <f t="shared" ca="1" si="49"/>
        <v>0</v>
      </c>
      <c r="N241" s="120">
        <f t="shared" ca="1" si="50"/>
        <v>0</v>
      </c>
      <c r="O241" s="120">
        <f t="shared" ca="1" si="51"/>
        <v>0</v>
      </c>
      <c r="P241" s="177">
        <f t="shared" ca="1" si="52"/>
        <v>0</v>
      </c>
      <c r="Q241" s="177">
        <f ca="1">IF(LEN(B241)&gt;0,'1-6'!Q241-'1-6'!P241,"")</f>
        <v>0</v>
      </c>
      <c r="R241" s="178"/>
      <c r="AA241" s="163">
        <f>ROW()</f>
        <v>241</v>
      </c>
      <c r="AB241" s="201" t="e">
        <f t="shared" ca="1" si="27"/>
        <v>#N/A</v>
      </c>
      <c r="AC241" s="201" t="e">
        <f t="shared" ca="1" si="28"/>
        <v>#N/A</v>
      </c>
      <c r="AD241" s="202" t="e">
        <f t="shared" ca="1" si="53"/>
        <v>#N/A</v>
      </c>
      <c r="AE241" s="201" t="e">
        <f t="shared" ca="1" si="54"/>
        <v>#N/A</v>
      </c>
      <c r="AF241" s="202" t="e">
        <f t="shared" ca="1" si="55"/>
        <v>#N/A</v>
      </c>
      <c r="AG241" s="201" t="e">
        <f t="shared" ca="1" si="55"/>
        <v>#N/A</v>
      </c>
      <c r="AH241" s="201" t="e">
        <f t="shared" ca="1" si="56"/>
        <v>#N/A</v>
      </c>
      <c r="AI241" s="203" t="e">
        <f t="shared" ca="1" si="57"/>
        <v>#N/A</v>
      </c>
      <c r="AJ241" s="201" t="e">
        <f t="shared" ca="1" si="34"/>
        <v>#N/A</v>
      </c>
      <c r="AK241" s="201" t="e">
        <f t="shared" ca="1" si="35"/>
        <v>#N/A</v>
      </c>
    </row>
    <row r="242" spans="1:37" ht="27" customHeight="1" x14ac:dyDescent="0.25">
      <c r="A242" s="51">
        <f>'OSNOVNA PLAČA'!A236</f>
        <v>227</v>
      </c>
      <c r="B242" s="159" t="str">
        <f t="shared" ca="1" si="20"/>
        <v>A227</v>
      </c>
      <c r="C242" s="52">
        <f ca="1">IF(LEN(B242)&gt;0,'OSNOVNA PLAČA'!C236,"")</f>
        <v>0</v>
      </c>
      <c r="D242" s="54">
        <f ca="1">IF(LEN(B242)&gt;0,'OSNOVNA PLAČA'!D236,"")</f>
        <v>0</v>
      </c>
      <c r="E242" s="175">
        <f ca="1">IF(LEN(B242)&gt;0,SUM('OBRAČUNANA OSNOVNA PLAČA'!K236:P236),"")</f>
        <v>0</v>
      </c>
      <c r="F242" s="55"/>
      <c r="G242" s="55"/>
      <c r="H242" s="55"/>
      <c r="I242" s="55"/>
      <c r="J242" s="55"/>
      <c r="K242" s="176">
        <f t="shared" si="47"/>
        <v>0</v>
      </c>
      <c r="L242" s="120">
        <f t="shared" ca="1" si="48"/>
        <v>0</v>
      </c>
      <c r="M242" s="120">
        <f t="shared" ca="1" si="49"/>
        <v>0</v>
      </c>
      <c r="N242" s="120">
        <f t="shared" ca="1" si="50"/>
        <v>0</v>
      </c>
      <c r="O242" s="120">
        <f t="shared" ca="1" si="51"/>
        <v>0</v>
      </c>
      <c r="P242" s="177">
        <f t="shared" ca="1" si="52"/>
        <v>0</v>
      </c>
      <c r="Q242" s="177">
        <f ca="1">IF(LEN(B242)&gt;0,'1-6'!Q242-'1-6'!P242,"")</f>
        <v>0</v>
      </c>
      <c r="R242" s="178"/>
      <c r="AA242" s="163">
        <f>ROW()</f>
        <v>242</v>
      </c>
      <c r="AB242" s="201" t="e">
        <f t="shared" ca="1" si="27"/>
        <v>#N/A</v>
      </c>
      <c r="AC242" s="201" t="e">
        <f t="shared" ca="1" si="28"/>
        <v>#N/A</v>
      </c>
      <c r="AD242" s="202" t="e">
        <f t="shared" ca="1" si="53"/>
        <v>#N/A</v>
      </c>
      <c r="AE242" s="201" t="e">
        <f t="shared" ca="1" si="54"/>
        <v>#N/A</v>
      </c>
      <c r="AF242" s="202" t="e">
        <f t="shared" ca="1" si="55"/>
        <v>#N/A</v>
      </c>
      <c r="AG242" s="201" t="e">
        <f t="shared" ca="1" si="55"/>
        <v>#N/A</v>
      </c>
      <c r="AH242" s="201" t="e">
        <f t="shared" ca="1" si="56"/>
        <v>#N/A</v>
      </c>
      <c r="AI242" s="203" t="e">
        <f t="shared" ca="1" si="57"/>
        <v>#N/A</v>
      </c>
      <c r="AJ242" s="201" t="e">
        <f t="shared" ca="1" si="34"/>
        <v>#N/A</v>
      </c>
      <c r="AK242" s="201" t="e">
        <f t="shared" ca="1" si="35"/>
        <v>#N/A</v>
      </c>
    </row>
    <row r="243" spans="1:37" ht="27" customHeight="1" x14ac:dyDescent="0.25">
      <c r="A243" s="51">
        <f>'OSNOVNA PLAČA'!A237</f>
        <v>228</v>
      </c>
      <c r="B243" s="159" t="str">
        <f t="shared" ca="1" si="20"/>
        <v>A228</v>
      </c>
      <c r="C243" s="52">
        <f ca="1">IF(LEN(B243)&gt;0,'OSNOVNA PLAČA'!C237,"")</f>
        <v>0</v>
      </c>
      <c r="D243" s="54">
        <f ca="1">IF(LEN(B243)&gt;0,'OSNOVNA PLAČA'!D237,"")</f>
        <v>0</v>
      </c>
      <c r="E243" s="175">
        <f ca="1">IF(LEN(B243)&gt;0,SUM('OBRAČUNANA OSNOVNA PLAČA'!K237:P237),"")</f>
        <v>0</v>
      </c>
      <c r="F243" s="55"/>
      <c r="G243" s="55"/>
      <c r="H243" s="55"/>
      <c r="I243" s="55"/>
      <c r="J243" s="55"/>
      <c r="K243" s="176">
        <f t="shared" si="47"/>
        <v>0</v>
      </c>
      <c r="L243" s="120">
        <f t="shared" ca="1" si="48"/>
        <v>0</v>
      </c>
      <c r="M243" s="120">
        <f t="shared" ca="1" si="49"/>
        <v>0</v>
      </c>
      <c r="N243" s="120">
        <f t="shared" ca="1" si="50"/>
        <v>0</v>
      </c>
      <c r="O243" s="120">
        <f t="shared" ca="1" si="51"/>
        <v>0</v>
      </c>
      <c r="P243" s="177">
        <f t="shared" ca="1" si="52"/>
        <v>0</v>
      </c>
      <c r="Q243" s="177">
        <f ca="1">IF(LEN(B243)&gt;0,'1-6'!Q243-'1-6'!P243,"")</f>
        <v>0</v>
      </c>
      <c r="R243" s="178"/>
      <c r="AA243" s="163">
        <f>ROW()</f>
        <v>243</v>
      </c>
      <c r="AB243" s="201" t="e">
        <f t="shared" ca="1" si="27"/>
        <v>#N/A</v>
      </c>
      <c r="AC243" s="201" t="e">
        <f t="shared" ca="1" si="28"/>
        <v>#N/A</v>
      </c>
      <c r="AD243" s="202" t="e">
        <f t="shared" ca="1" si="53"/>
        <v>#N/A</v>
      </c>
      <c r="AE243" s="201" t="e">
        <f t="shared" ca="1" si="54"/>
        <v>#N/A</v>
      </c>
      <c r="AF243" s="202" t="e">
        <f t="shared" ca="1" si="55"/>
        <v>#N/A</v>
      </c>
      <c r="AG243" s="201" t="e">
        <f t="shared" ca="1" si="55"/>
        <v>#N/A</v>
      </c>
      <c r="AH243" s="201" t="e">
        <f t="shared" ca="1" si="56"/>
        <v>#N/A</v>
      </c>
      <c r="AI243" s="203" t="e">
        <f t="shared" ca="1" si="57"/>
        <v>#N/A</v>
      </c>
      <c r="AJ243" s="201" t="e">
        <f t="shared" ca="1" si="34"/>
        <v>#N/A</v>
      </c>
      <c r="AK243" s="201" t="e">
        <f t="shared" ca="1" si="35"/>
        <v>#N/A</v>
      </c>
    </row>
    <row r="244" spans="1:37" ht="27" customHeight="1" x14ac:dyDescent="0.25">
      <c r="A244" s="51">
        <f>'OSNOVNA PLAČA'!A238</f>
        <v>229</v>
      </c>
      <c r="B244" s="159" t="str">
        <f t="shared" ca="1" si="20"/>
        <v>A229</v>
      </c>
      <c r="C244" s="52">
        <f ca="1">IF(LEN(B244)&gt;0,'OSNOVNA PLAČA'!C238,"")</f>
        <v>0</v>
      </c>
      <c r="D244" s="54">
        <f ca="1">IF(LEN(B244)&gt;0,'OSNOVNA PLAČA'!D238,"")</f>
        <v>0</v>
      </c>
      <c r="E244" s="175">
        <f ca="1">IF(LEN(B244)&gt;0,SUM('OBRAČUNANA OSNOVNA PLAČA'!K238:P238),"")</f>
        <v>0</v>
      </c>
      <c r="F244" s="55"/>
      <c r="G244" s="55"/>
      <c r="H244" s="55"/>
      <c r="I244" s="55"/>
      <c r="J244" s="55"/>
      <c r="K244" s="176">
        <f t="shared" si="47"/>
        <v>0</v>
      </c>
      <c r="L244" s="120">
        <f t="shared" ca="1" si="48"/>
        <v>0</v>
      </c>
      <c r="M244" s="120">
        <f t="shared" ca="1" si="49"/>
        <v>0</v>
      </c>
      <c r="N244" s="120">
        <f t="shared" ca="1" si="50"/>
        <v>0</v>
      </c>
      <c r="O244" s="120">
        <f t="shared" ca="1" si="51"/>
        <v>0</v>
      </c>
      <c r="P244" s="177">
        <f t="shared" ca="1" si="52"/>
        <v>0</v>
      </c>
      <c r="Q244" s="177">
        <f ca="1">IF(LEN(B244)&gt;0,'1-6'!Q244-'1-6'!P244,"")</f>
        <v>0</v>
      </c>
      <c r="R244" s="178"/>
      <c r="AA244" s="163">
        <f>ROW()</f>
        <v>244</v>
      </c>
      <c r="AB244" s="201" t="e">
        <f t="shared" ca="1" si="27"/>
        <v>#N/A</v>
      </c>
      <c r="AC244" s="201" t="e">
        <f t="shared" ca="1" si="28"/>
        <v>#N/A</v>
      </c>
      <c r="AD244" s="202" t="e">
        <f t="shared" ca="1" si="53"/>
        <v>#N/A</v>
      </c>
      <c r="AE244" s="201" t="e">
        <f t="shared" ca="1" si="54"/>
        <v>#N/A</v>
      </c>
      <c r="AF244" s="202" t="e">
        <f t="shared" ca="1" si="55"/>
        <v>#N/A</v>
      </c>
      <c r="AG244" s="201" t="e">
        <f t="shared" ca="1" si="55"/>
        <v>#N/A</v>
      </c>
      <c r="AH244" s="201" t="e">
        <f t="shared" ca="1" si="56"/>
        <v>#N/A</v>
      </c>
      <c r="AI244" s="203" t="e">
        <f t="shared" ca="1" si="57"/>
        <v>#N/A</v>
      </c>
      <c r="AJ244" s="201" t="e">
        <f t="shared" ca="1" si="34"/>
        <v>#N/A</v>
      </c>
      <c r="AK244" s="201" t="e">
        <f t="shared" ca="1" si="35"/>
        <v>#N/A</v>
      </c>
    </row>
    <row r="245" spans="1:37" ht="27" customHeight="1" x14ac:dyDescent="0.25">
      <c r="A245" s="51">
        <f>'OSNOVNA PLAČA'!A239</f>
        <v>230</v>
      </c>
      <c r="B245" s="159" t="str">
        <f t="shared" ca="1" si="20"/>
        <v>A230</v>
      </c>
      <c r="C245" s="52">
        <f ca="1">IF(LEN(B245)&gt;0,'OSNOVNA PLAČA'!C239,"")</f>
        <v>0</v>
      </c>
      <c r="D245" s="54">
        <f ca="1">IF(LEN(B245)&gt;0,'OSNOVNA PLAČA'!D239,"")</f>
        <v>0</v>
      </c>
      <c r="E245" s="175">
        <f ca="1">IF(LEN(B245)&gt;0,SUM('OBRAČUNANA OSNOVNA PLAČA'!K239:P239),"")</f>
        <v>0</v>
      </c>
      <c r="F245" s="55"/>
      <c r="G245" s="55"/>
      <c r="H245" s="55"/>
      <c r="I245" s="55"/>
      <c r="J245" s="55"/>
      <c r="K245" s="176">
        <f t="shared" si="47"/>
        <v>0</v>
      </c>
      <c r="L245" s="120">
        <f t="shared" ca="1" si="48"/>
        <v>0</v>
      </c>
      <c r="M245" s="120">
        <f t="shared" ca="1" si="49"/>
        <v>0</v>
      </c>
      <c r="N245" s="120">
        <f t="shared" ca="1" si="50"/>
        <v>0</v>
      </c>
      <c r="O245" s="120">
        <f t="shared" ca="1" si="51"/>
        <v>0</v>
      </c>
      <c r="P245" s="177">
        <f t="shared" ca="1" si="52"/>
        <v>0</v>
      </c>
      <c r="Q245" s="177">
        <f ca="1">IF(LEN(B245)&gt;0,'1-6'!Q245-'1-6'!P245,"")</f>
        <v>0</v>
      </c>
      <c r="R245" s="178"/>
      <c r="AA245" s="163">
        <f>ROW()</f>
        <v>245</v>
      </c>
      <c r="AB245" s="201" t="e">
        <f t="shared" ca="1" si="27"/>
        <v>#N/A</v>
      </c>
      <c r="AC245" s="201" t="e">
        <f t="shared" ca="1" si="28"/>
        <v>#N/A</v>
      </c>
      <c r="AD245" s="202" t="e">
        <f t="shared" ca="1" si="53"/>
        <v>#N/A</v>
      </c>
      <c r="AE245" s="201" t="e">
        <f t="shared" ca="1" si="54"/>
        <v>#N/A</v>
      </c>
      <c r="AF245" s="202" t="e">
        <f t="shared" ca="1" si="55"/>
        <v>#N/A</v>
      </c>
      <c r="AG245" s="201" t="e">
        <f t="shared" ca="1" si="55"/>
        <v>#N/A</v>
      </c>
      <c r="AH245" s="201" t="e">
        <f t="shared" ca="1" si="56"/>
        <v>#N/A</v>
      </c>
      <c r="AI245" s="203" t="e">
        <f t="shared" ca="1" si="57"/>
        <v>#N/A</v>
      </c>
      <c r="AJ245" s="201" t="e">
        <f t="shared" ca="1" si="34"/>
        <v>#N/A</v>
      </c>
      <c r="AK245" s="201" t="e">
        <f t="shared" ca="1" si="35"/>
        <v>#N/A</v>
      </c>
    </row>
    <row r="246" spans="1:37" ht="27" customHeight="1" x14ac:dyDescent="0.25">
      <c r="A246" s="51">
        <f>'OSNOVNA PLAČA'!A240</f>
        <v>231</v>
      </c>
      <c r="B246" s="159" t="str">
        <f t="shared" ca="1" si="20"/>
        <v>A231</v>
      </c>
      <c r="C246" s="52">
        <f ca="1">IF(LEN(B246)&gt;0,'OSNOVNA PLAČA'!C240,"")</f>
        <v>0</v>
      </c>
      <c r="D246" s="54">
        <f ca="1">IF(LEN(B246)&gt;0,'OSNOVNA PLAČA'!D240,"")</f>
        <v>0</v>
      </c>
      <c r="E246" s="175">
        <f ca="1">IF(LEN(B246)&gt;0,SUM('OBRAČUNANA OSNOVNA PLAČA'!K240:P240),"")</f>
        <v>0</v>
      </c>
      <c r="F246" s="55"/>
      <c r="G246" s="55"/>
      <c r="H246" s="55"/>
      <c r="I246" s="55"/>
      <c r="J246" s="55"/>
      <c r="K246" s="176">
        <f t="shared" si="47"/>
        <v>0</v>
      </c>
      <c r="L246" s="120">
        <f t="shared" ca="1" si="48"/>
        <v>0</v>
      </c>
      <c r="M246" s="120">
        <f t="shared" ca="1" si="49"/>
        <v>0</v>
      </c>
      <c r="N246" s="120">
        <f t="shared" ca="1" si="50"/>
        <v>0</v>
      </c>
      <c r="O246" s="120">
        <f t="shared" ca="1" si="51"/>
        <v>0</v>
      </c>
      <c r="P246" s="177">
        <f t="shared" ca="1" si="52"/>
        <v>0</v>
      </c>
      <c r="Q246" s="177">
        <f ca="1">IF(LEN(B246)&gt;0,'1-6'!Q246-'1-6'!P246,"")</f>
        <v>0</v>
      </c>
      <c r="R246" s="178"/>
      <c r="AA246" s="163">
        <f>ROW()</f>
        <v>246</v>
      </c>
      <c r="AB246" s="201" t="e">
        <f t="shared" ca="1" si="27"/>
        <v>#N/A</v>
      </c>
      <c r="AC246" s="201" t="e">
        <f t="shared" ca="1" si="28"/>
        <v>#N/A</v>
      </c>
      <c r="AD246" s="202" t="e">
        <f t="shared" ca="1" si="53"/>
        <v>#N/A</v>
      </c>
      <c r="AE246" s="201" t="e">
        <f t="shared" ca="1" si="54"/>
        <v>#N/A</v>
      </c>
      <c r="AF246" s="202" t="e">
        <f t="shared" ca="1" si="55"/>
        <v>#N/A</v>
      </c>
      <c r="AG246" s="201" t="e">
        <f t="shared" ca="1" si="55"/>
        <v>#N/A</v>
      </c>
      <c r="AH246" s="201" t="e">
        <f t="shared" ca="1" si="56"/>
        <v>#N/A</v>
      </c>
      <c r="AI246" s="203" t="e">
        <f t="shared" ca="1" si="57"/>
        <v>#N/A</v>
      </c>
      <c r="AJ246" s="201" t="e">
        <f t="shared" ca="1" si="34"/>
        <v>#N/A</v>
      </c>
      <c r="AK246" s="201" t="e">
        <f t="shared" ca="1" si="35"/>
        <v>#N/A</v>
      </c>
    </row>
    <row r="247" spans="1:37" ht="27" customHeight="1" x14ac:dyDescent="0.25">
      <c r="A247" s="51">
        <f>'OSNOVNA PLAČA'!A241</f>
        <v>232</v>
      </c>
      <c r="B247" s="159" t="str">
        <f t="shared" ca="1" si="20"/>
        <v>A232</v>
      </c>
      <c r="C247" s="52">
        <f ca="1">IF(LEN(B247)&gt;0,'OSNOVNA PLAČA'!C241,"")</f>
        <v>0</v>
      </c>
      <c r="D247" s="54">
        <f ca="1">IF(LEN(B247)&gt;0,'OSNOVNA PLAČA'!D241,"")</f>
        <v>0</v>
      </c>
      <c r="E247" s="175">
        <f ca="1">IF(LEN(B247)&gt;0,SUM('OBRAČUNANA OSNOVNA PLAČA'!K241:P241),"")</f>
        <v>0</v>
      </c>
      <c r="F247" s="55"/>
      <c r="G247" s="55"/>
      <c r="H247" s="55"/>
      <c r="I247" s="55"/>
      <c r="J247" s="55"/>
      <c r="K247" s="176">
        <f t="shared" si="47"/>
        <v>0</v>
      </c>
      <c r="L247" s="120">
        <f t="shared" ca="1" si="48"/>
        <v>0</v>
      </c>
      <c r="M247" s="120">
        <f t="shared" ca="1" si="49"/>
        <v>0</v>
      </c>
      <c r="N247" s="120">
        <f t="shared" ca="1" si="50"/>
        <v>0</v>
      </c>
      <c r="O247" s="120">
        <f t="shared" ca="1" si="51"/>
        <v>0</v>
      </c>
      <c r="P247" s="177">
        <f t="shared" ca="1" si="52"/>
        <v>0</v>
      </c>
      <c r="Q247" s="177">
        <f ca="1">IF(LEN(B247)&gt;0,'1-6'!Q247-'1-6'!P247,"")</f>
        <v>0</v>
      </c>
      <c r="R247" s="178"/>
      <c r="AA247" s="163">
        <f>ROW()</f>
        <v>247</v>
      </c>
      <c r="AB247" s="201" t="e">
        <f t="shared" ca="1" si="27"/>
        <v>#N/A</v>
      </c>
      <c r="AC247" s="201" t="e">
        <f t="shared" ca="1" si="28"/>
        <v>#N/A</v>
      </c>
      <c r="AD247" s="202" t="e">
        <f t="shared" ca="1" si="53"/>
        <v>#N/A</v>
      </c>
      <c r="AE247" s="201" t="e">
        <f t="shared" ca="1" si="54"/>
        <v>#N/A</v>
      </c>
      <c r="AF247" s="202" t="e">
        <f t="shared" ca="1" si="55"/>
        <v>#N/A</v>
      </c>
      <c r="AG247" s="201" t="e">
        <f t="shared" ca="1" si="55"/>
        <v>#N/A</v>
      </c>
      <c r="AH247" s="201" t="e">
        <f t="shared" ca="1" si="56"/>
        <v>#N/A</v>
      </c>
      <c r="AI247" s="203" t="e">
        <f t="shared" ca="1" si="57"/>
        <v>#N/A</v>
      </c>
      <c r="AJ247" s="201" t="e">
        <f t="shared" ca="1" si="34"/>
        <v>#N/A</v>
      </c>
      <c r="AK247" s="201" t="e">
        <f t="shared" ca="1" si="35"/>
        <v>#N/A</v>
      </c>
    </row>
    <row r="248" spans="1:37" ht="27" customHeight="1" x14ac:dyDescent="0.25">
      <c r="A248" s="51">
        <f>'OSNOVNA PLAČA'!A242</f>
        <v>233</v>
      </c>
      <c r="B248" s="159" t="str">
        <f t="shared" ca="1" si="20"/>
        <v>A233</v>
      </c>
      <c r="C248" s="52">
        <f ca="1">IF(LEN(B248)&gt;0,'OSNOVNA PLAČA'!C242,"")</f>
        <v>0</v>
      </c>
      <c r="D248" s="54">
        <f ca="1">IF(LEN(B248)&gt;0,'OSNOVNA PLAČA'!D242,"")</f>
        <v>0</v>
      </c>
      <c r="E248" s="175">
        <f ca="1">IF(LEN(B248)&gt;0,SUM('OBRAČUNANA OSNOVNA PLAČA'!K242:P242),"")</f>
        <v>0</v>
      </c>
      <c r="F248" s="55"/>
      <c r="G248" s="55"/>
      <c r="H248" s="55"/>
      <c r="I248" s="55"/>
      <c r="J248" s="55"/>
      <c r="K248" s="176">
        <f t="shared" si="47"/>
        <v>0</v>
      </c>
      <c r="L248" s="120">
        <f t="shared" ca="1" si="48"/>
        <v>0</v>
      </c>
      <c r="M248" s="120">
        <f t="shared" ca="1" si="49"/>
        <v>0</v>
      </c>
      <c r="N248" s="120">
        <f t="shared" ca="1" si="50"/>
        <v>0</v>
      </c>
      <c r="O248" s="120">
        <f t="shared" ca="1" si="51"/>
        <v>0</v>
      </c>
      <c r="P248" s="177">
        <f t="shared" ca="1" si="52"/>
        <v>0</v>
      </c>
      <c r="Q248" s="177">
        <f ca="1">IF(LEN(B248)&gt;0,'1-6'!Q248-'1-6'!P248,"")</f>
        <v>0</v>
      </c>
      <c r="R248" s="178"/>
      <c r="AA248" s="163">
        <f>ROW()</f>
        <v>248</v>
      </c>
      <c r="AB248" s="201" t="e">
        <f t="shared" ca="1" si="27"/>
        <v>#N/A</v>
      </c>
      <c r="AC248" s="201" t="e">
        <f t="shared" ca="1" si="28"/>
        <v>#N/A</v>
      </c>
      <c r="AD248" s="202" t="e">
        <f t="shared" ca="1" si="53"/>
        <v>#N/A</v>
      </c>
      <c r="AE248" s="201" t="e">
        <f t="shared" ca="1" si="54"/>
        <v>#N/A</v>
      </c>
      <c r="AF248" s="202" t="e">
        <f t="shared" ca="1" si="55"/>
        <v>#N/A</v>
      </c>
      <c r="AG248" s="201" t="e">
        <f t="shared" ca="1" si="55"/>
        <v>#N/A</v>
      </c>
      <c r="AH248" s="201" t="e">
        <f t="shared" ca="1" si="56"/>
        <v>#N/A</v>
      </c>
      <c r="AI248" s="203" t="e">
        <f t="shared" ca="1" si="57"/>
        <v>#N/A</v>
      </c>
      <c r="AJ248" s="201" t="e">
        <f t="shared" ca="1" si="34"/>
        <v>#N/A</v>
      </c>
      <c r="AK248" s="201" t="e">
        <f t="shared" ca="1" si="35"/>
        <v>#N/A</v>
      </c>
    </row>
    <row r="249" spans="1:37" ht="27" customHeight="1" x14ac:dyDescent="0.25">
      <c r="A249" s="51">
        <f>'OSNOVNA PLAČA'!A243</f>
        <v>234</v>
      </c>
      <c r="B249" s="159" t="str">
        <f t="shared" ca="1" si="20"/>
        <v>A234</v>
      </c>
      <c r="C249" s="52">
        <f ca="1">IF(LEN(B249)&gt;0,'OSNOVNA PLAČA'!C243,"")</f>
        <v>0</v>
      </c>
      <c r="D249" s="54">
        <f ca="1">IF(LEN(B249)&gt;0,'OSNOVNA PLAČA'!D243,"")</f>
        <v>0</v>
      </c>
      <c r="E249" s="175">
        <f ca="1">IF(LEN(B249)&gt;0,SUM('OBRAČUNANA OSNOVNA PLAČA'!K243:P243),"")</f>
        <v>0</v>
      </c>
      <c r="F249" s="55"/>
      <c r="G249" s="55"/>
      <c r="H249" s="55"/>
      <c r="I249" s="55"/>
      <c r="J249" s="55"/>
      <c r="K249" s="176">
        <f t="shared" si="47"/>
        <v>0</v>
      </c>
      <c r="L249" s="120">
        <f t="shared" ca="1" si="48"/>
        <v>0</v>
      </c>
      <c r="M249" s="120">
        <f t="shared" ca="1" si="49"/>
        <v>0</v>
      </c>
      <c r="N249" s="120">
        <f t="shared" ca="1" si="50"/>
        <v>0</v>
      </c>
      <c r="O249" s="120">
        <f t="shared" ca="1" si="51"/>
        <v>0</v>
      </c>
      <c r="P249" s="177">
        <f t="shared" ca="1" si="52"/>
        <v>0</v>
      </c>
      <c r="Q249" s="177">
        <f ca="1">IF(LEN(B249)&gt;0,'1-6'!Q249-'1-6'!P249,"")</f>
        <v>0</v>
      </c>
      <c r="R249" s="178"/>
      <c r="AA249" s="163">
        <f>ROW()</f>
        <v>249</v>
      </c>
      <c r="AB249" s="201" t="e">
        <f t="shared" ca="1" si="27"/>
        <v>#N/A</v>
      </c>
      <c r="AC249" s="201" t="e">
        <f t="shared" ca="1" si="28"/>
        <v>#N/A</v>
      </c>
      <c r="AD249" s="202" t="e">
        <f t="shared" ca="1" si="53"/>
        <v>#N/A</v>
      </c>
      <c r="AE249" s="201" t="e">
        <f t="shared" ca="1" si="54"/>
        <v>#N/A</v>
      </c>
      <c r="AF249" s="202" t="e">
        <f t="shared" ca="1" si="55"/>
        <v>#N/A</v>
      </c>
      <c r="AG249" s="201" t="e">
        <f t="shared" ca="1" si="55"/>
        <v>#N/A</v>
      </c>
      <c r="AH249" s="201" t="e">
        <f t="shared" ca="1" si="56"/>
        <v>#N/A</v>
      </c>
      <c r="AI249" s="203" t="e">
        <f t="shared" ca="1" si="57"/>
        <v>#N/A</v>
      </c>
      <c r="AJ249" s="201" t="e">
        <f t="shared" ca="1" si="34"/>
        <v>#N/A</v>
      </c>
      <c r="AK249" s="201" t="e">
        <f t="shared" ca="1" si="35"/>
        <v>#N/A</v>
      </c>
    </row>
    <row r="250" spans="1:37" ht="27" customHeight="1" x14ac:dyDescent="0.25">
      <c r="A250" s="51">
        <f>'OSNOVNA PLAČA'!A244</f>
        <v>235</v>
      </c>
      <c r="B250" s="159" t="str">
        <f t="shared" ca="1" si="20"/>
        <v>A235</v>
      </c>
      <c r="C250" s="52">
        <f ca="1">IF(LEN(B250)&gt;0,'OSNOVNA PLAČA'!C244,"")</f>
        <v>0</v>
      </c>
      <c r="D250" s="54">
        <f ca="1">IF(LEN(B250)&gt;0,'OSNOVNA PLAČA'!D244,"")</f>
        <v>0</v>
      </c>
      <c r="E250" s="175">
        <f ca="1">IF(LEN(B250)&gt;0,SUM('OBRAČUNANA OSNOVNA PLAČA'!K244:P244),"")</f>
        <v>0</v>
      </c>
      <c r="F250" s="55"/>
      <c r="G250" s="55"/>
      <c r="H250" s="55"/>
      <c r="I250" s="55"/>
      <c r="J250" s="55"/>
      <c r="K250" s="176">
        <f t="shared" si="47"/>
        <v>0</v>
      </c>
      <c r="L250" s="120">
        <f t="shared" ca="1" si="48"/>
        <v>0</v>
      </c>
      <c r="M250" s="120">
        <f t="shared" ca="1" si="49"/>
        <v>0</v>
      </c>
      <c r="N250" s="120">
        <f t="shared" ca="1" si="50"/>
        <v>0</v>
      </c>
      <c r="O250" s="120">
        <f t="shared" ca="1" si="51"/>
        <v>0</v>
      </c>
      <c r="P250" s="177">
        <f t="shared" ca="1" si="52"/>
        <v>0</v>
      </c>
      <c r="Q250" s="177">
        <f ca="1">IF(LEN(B250)&gt;0,'1-6'!Q250-'1-6'!P250,"")</f>
        <v>0</v>
      </c>
      <c r="R250" s="178"/>
      <c r="AA250" s="163">
        <f>ROW()</f>
        <v>250</v>
      </c>
      <c r="AB250" s="201" t="e">
        <f t="shared" ca="1" si="27"/>
        <v>#N/A</v>
      </c>
      <c r="AC250" s="201" t="e">
        <f t="shared" ca="1" si="28"/>
        <v>#N/A</v>
      </c>
      <c r="AD250" s="202" t="e">
        <f t="shared" ca="1" si="53"/>
        <v>#N/A</v>
      </c>
      <c r="AE250" s="201" t="e">
        <f t="shared" ca="1" si="54"/>
        <v>#N/A</v>
      </c>
      <c r="AF250" s="202" t="e">
        <f t="shared" ca="1" si="55"/>
        <v>#N/A</v>
      </c>
      <c r="AG250" s="201" t="e">
        <f t="shared" ca="1" si="55"/>
        <v>#N/A</v>
      </c>
      <c r="AH250" s="201" t="e">
        <f t="shared" ca="1" si="56"/>
        <v>#N/A</v>
      </c>
      <c r="AI250" s="203" t="e">
        <f t="shared" ca="1" si="57"/>
        <v>#N/A</v>
      </c>
      <c r="AJ250" s="201" t="e">
        <f t="shared" ca="1" si="34"/>
        <v>#N/A</v>
      </c>
      <c r="AK250" s="201" t="e">
        <f t="shared" ca="1" si="35"/>
        <v>#N/A</v>
      </c>
    </row>
    <row r="251" spans="1:37" ht="27" customHeight="1" x14ac:dyDescent="0.25">
      <c r="A251" s="51">
        <f>'OSNOVNA PLAČA'!A245</f>
        <v>236</v>
      </c>
      <c r="B251" s="159" t="str">
        <f t="shared" ca="1" si="20"/>
        <v>A236</v>
      </c>
      <c r="C251" s="52">
        <f ca="1">IF(LEN(B251)&gt;0,'OSNOVNA PLAČA'!C245,"")</f>
        <v>0</v>
      </c>
      <c r="D251" s="54">
        <f ca="1">IF(LEN(B251)&gt;0,'OSNOVNA PLAČA'!D245,"")</f>
        <v>0</v>
      </c>
      <c r="E251" s="175">
        <f ca="1">IF(LEN(B251)&gt;0,SUM('OBRAČUNANA OSNOVNA PLAČA'!K245:P245),"")</f>
        <v>0</v>
      </c>
      <c r="F251" s="55"/>
      <c r="G251" s="55"/>
      <c r="H251" s="55"/>
      <c r="I251" s="55"/>
      <c r="J251" s="55"/>
      <c r="K251" s="176">
        <f t="shared" si="47"/>
        <v>0</v>
      </c>
      <c r="L251" s="120">
        <f t="shared" ca="1" si="48"/>
        <v>0</v>
      </c>
      <c r="M251" s="120">
        <f t="shared" ca="1" si="49"/>
        <v>0</v>
      </c>
      <c r="N251" s="120">
        <f t="shared" ca="1" si="50"/>
        <v>0</v>
      </c>
      <c r="O251" s="120">
        <f t="shared" ca="1" si="51"/>
        <v>0</v>
      </c>
      <c r="P251" s="177">
        <f t="shared" ca="1" si="52"/>
        <v>0</v>
      </c>
      <c r="Q251" s="177">
        <f ca="1">IF(LEN(B251)&gt;0,'1-6'!Q251-'1-6'!P251,"")</f>
        <v>0</v>
      </c>
      <c r="R251" s="178"/>
      <c r="AA251" s="163">
        <f>ROW()</f>
        <v>251</v>
      </c>
      <c r="AB251" s="201" t="e">
        <f t="shared" ca="1" si="27"/>
        <v>#N/A</v>
      </c>
      <c r="AC251" s="201" t="e">
        <f t="shared" ca="1" si="28"/>
        <v>#N/A</v>
      </c>
      <c r="AD251" s="202" t="e">
        <f t="shared" ca="1" si="53"/>
        <v>#N/A</v>
      </c>
      <c r="AE251" s="201" t="e">
        <f t="shared" ca="1" si="54"/>
        <v>#N/A</v>
      </c>
      <c r="AF251" s="202" t="e">
        <f t="shared" ca="1" si="55"/>
        <v>#N/A</v>
      </c>
      <c r="AG251" s="201" t="e">
        <f t="shared" ca="1" si="55"/>
        <v>#N/A</v>
      </c>
      <c r="AH251" s="201" t="e">
        <f t="shared" ca="1" si="56"/>
        <v>#N/A</v>
      </c>
      <c r="AI251" s="203" t="e">
        <f t="shared" ca="1" si="57"/>
        <v>#N/A</v>
      </c>
      <c r="AJ251" s="201" t="e">
        <f t="shared" ca="1" si="34"/>
        <v>#N/A</v>
      </c>
      <c r="AK251" s="201" t="e">
        <f t="shared" ca="1" si="35"/>
        <v>#N/A</v>
      </c>
    </row>
    <row r="252" spans="1:37" ht="27" customHeight="1" x14ac:dyDescent="0.25">
      <c r="A252" s="51">
        <f>'OSNOVNA PLAČA'!A246</f>
        <v>237</v>
      </c>
      <c r="B252" s="159" t="str">
        <f t="shared" ca="1" si="20"/>
        <v>A237</v>
      </c>
      <c r="C252" s="52">
        <f ca="1">IF(LEN(B252)&gt;0,'OSNOVNA PLAČA'!C246,"")</f>
        <v>0</v>
      </c>
      <c r="D252" s="54">
        <f ca="1">IF(LEN(B252)&gt;0,'OSNOVNA PLAČA'!D246,"")</f>
        <v>0</v>
      </c>
      <c r="E252" s="175">
        <f ca="1">IF(LEN(B252)&gt;0,SUM('OBRAČUNANA OSNOVNA PLAČA'!K246:P246),"")</f>
        <v>0</v>
      </c>
      <c r="F252" s="55"/>
      <c r="G252" s="55"/>
      <c r="H252" s="55"/>
      <c r="I252" s="55"/>
      <c r="J252" s="55"/>
      <c r="K252" s="176">
        <f t="shared" si="47"/>
        <v>0</v>
      </c>
      <c r="L252" s="120">
        <f t="shared" ca="1" si="48"/>
        <v>0</v>
      </c>
      <c r="M252" s="120">
        <f t="shared" ca="1" si="49"/>
        <v>0</v>
      </c>
      <c r="N252" s="120">
        <f t="shared" ca="1" si="50"/>
        <v>0</v>
      </c>
      <c r="O252" s="120">
        <f t="shared" ca="1" si="51"/>
        <v>0</v>
      </c>
      <c r="P252" s="177">
        <f t="shared" ca="1" si="52"/>
        <v>0</v>
      </c>
      <c r="Q252" s="177">
        <f ca="1">IF(LEN(B252)&gt;0,'1-6'!Q252-'1-6'!P252,"")</f>
        <v>0</v>
      </c>
      <c r="R252" s="178"/>
      <c r="AA252" s="163">
        <f>ROW()</f>
        <v>252</v>
      </c>
      <c r="AB252" s="201" t="e">
        <f t="shared" ca="1" si="27"/>
        <v>#N/A</v>
      </c>
      <c r="AC252" s="201" t="e">
        <f t="shared" ca="1" si="28"/>
        <v>#N/A</v>
      </c>
      <c r="AD252" s="202" t="e">
        <f t="shared" ca="1" si="53"/>
        <v>#N/A</v>
      </c>
      <c r="AE252" s="201" t="e">
        <f t="shared" ca="1" si="54"/>
        <v>#N/A</v>
      </c>
      <c r="AF252" s="202" t="e">
        <f t="shared" ca="1" si="55"/>
        <v>#N/A</v>
      </c>
      <c r="AG252" s="201" t="e">
        <f t="shared" ca="1" si="55"/>
        <v>#N/A</v>
      </c>
      <c r="AH252" s="201" t="e">
        <f t="shared" ca="1" si="56"/>
        <v>#N/A</v>
      </c>
      <c r="AI252" s="203" t="e">
        <f t="shared" ca="1" si="57"/>
        <v>#N/A</v>
      </c>
      <c r="AJ252" s="201" t="e">
        <f t="shared" ca="1" si="34"/>
        <v>#N/A</v>
      </c>
      <c r="AK252" s="201" t="e">
        <f t="shared" ca="1" si="35"/>
        <v>#N/A</v>
      </c>
    </row>
    <row r="253" spans="1:37" ht="27" customHeight="1" x14ac:dyDescent="0.25">
      <c r="A253" s="51">
        <f>'OSNOVNA PLAČA'!A247</f>
        <v>238</v>
      </c>
      <c r="B253" s="159" t="str">
        <f t="shared" ca="1" si="20"/>
        <v>A238</v>
      </c>
      <c r="C253" s="52">
        <f ca="1">IF(LEN(B253)&gt;0,'OSNOVNA PLAČA'!C247,"")</f>
        <v>0</v>
      </c>
      <c r="D253" s="54">
        <f ca="1">IF(LEN(B253)&gt;0,'OSNOVNA PLAČA'!D247,"")</f>
        <v>0</v>
      </c>
      <c r="E253" s="175">
        <f ca="1">IF(LEN(B253)&gt;0,SUM('OBRAČUNANA OSNOVNA PLAČA'!K247:P247),"")</f>
        <v>0</v>
      </c>
      <c r="F253" s="55"/>
      <c r="G253" s="55"/>
      <c r="H253" s="55"/>
      <c r="I253" s="55"/>
      <c r="J253" s="55"/>
      <c r="K253" s="176">
        <f t="shared" si="47"/>
        <v>0</v>
      </c>
      <c r="L253" s="120">
        <f t="shared" ca="1" si="48"/>
        <v>0</v>
      </c>
      <c r="M253" s="120">
        <f t="shared" ca="1" si="49"/>
        <v>0</v>
      </c>
      <c r="N253" s="120">
        <f t="shared" ca="1" si="50"/>
        <v>0</v>
      </c>
      <c r="O253" s="120">
        <f t="shared" ca="1" si="51"/>
        <v>0</v>
      </c>
      <c r="P253" s="177">
        <f t="shared" ca="1" si="52"/>
        <v>0</v>
      </c>
      <c r="Q253" s="177">
        <f ca="1">IF(LEN(B253)&gt;0,'1-6'!Q253-'1-6'!P253,"")</f>
        <v>0</v>
      </c>
      <c r="R253" s="178"/>
      <c r="AA253" s="163">
        <f>ROW()</f>
        <v>253</v>
      </c>
      <c r="AB253" s="201" t="e">
        <f t="shared" ca="1" si="27"/>
        <v>#N/A</v>
      </c>
      <c r="AC253" s="201" t="e">
        <f t="shared" ca="1" si="28"/>
        <v>#N/A</v>
      </c>
      <c r="AD253" s="202" t="e">
        <f t="shared" ca="1" si="53"/>
        <v>#N/A</v>
      </c>
      <c r="AE253" s="201" t="e">
        <f t="shared" ca="1" si="54"/>
        <v>#N/A</v>
      </c>
      <c r="AF253" s="202" t="e">
        <f t="shared" ca="1" si="55"/>
        <v>#N/A</v>
      </c>
      <c r="AG253" s="201" t="e">
        <f t="shared" ca="1" si="55"/>
        <v>#N/A</v>
      </c>
      <c r="AH253" s="201" t="e">
        <f t="shared" ca="1" si="56"/>
        <v>#N/A</v>
      </c>
      <c r="AI253" s="203" t="e">
        <f t="shared" ca="1" si="57"/>
        <v>#N/A</v>
      </c>
      <c r="AJ253" s="201" t="e">
        <f t="shared" ca="1" si="34"/>
        <v>#N/A</v>
      </c>
      <c r="AK253" s="201" t="e">
        <f t="shared" ca="1" si="35"/>
        <v>#N/A</v>
      </c>
    </row>
    <row r="254" spans="1:37" ht="27" customHeight="1" x14ac:dyDescent="0.25">
      <c r="A254" s="51">
        <f>'OSNOVNA PLAČA'!A248</f>
        <v>239</v>
      </c>
      <c r="B254" s="159" t="str">
        <f t="shared" ca="1" si="20"/>
        <v>A239</v>
      </c>
      <c r="C254" s="52">
        <f ca="1">IF(LEN(B254)&gt;0,'OSNOVNA PLAČA'!C248,"")</f>
        <v>0</v>
      </c>
      <c r="D254" s="54">
        <f ca="1">IF(LEN(B254)&gt;0,'OSNOVNA PLAČA'!D248,"")</f>
        <v>0</v>
      </c>
      <c r="E254" s="175">
        <f ca="1">IF(LEN(B254)&gt;0,SUM('OBRAČUNANA OSNOVNA PLAČA'!K248:P248),"")</f>
        <v>0</v>
      </c>
      <c r="F254" s="55"/>
      <c r="G254" s="55"/>
      <c r="H254" s="55"/>
      <c r="I254" s="55"/>
      <c r="J254" s="55"/>
      <c r="K254" s="176">
        <f t="shared" si="47"/>
        <v>0</v>
      </c>
      <c r="L254" s="120">
        <f t="shared" ca="1" si="48"/>
        <v>0</v>
      </c>
      <c r="M254" s="120">
        <f t="shared" ca="1" si="49"/>
        <v>0</v>
      </c>
      <c r="N254" s="120">
        <f t="shared" ca="1" si="50"/>
        <v>0</v>
      </c>
      <c r="O254" s="120">
        <f t="shared" ca="1" si="51"/>
        <v>0</v>
      </c>
      <c r="P254" s="177">
        <f t="shared" ca="1" si="52"/>
        <v>0</v>
      </c>
      <c r="Q254" s="177">
        <f ca="1">IF(LEN(B254)&gt;0,'1-6'!Q254-'1-6'!P254,"")</f>
        <v>0</v>
      </c>
      <c r="R254" s="178"/>
      <c r="AA254" s="163">
        <f>ROW()</f>
        <v>254</v>
      </c>
      <c r="AB254" s="201" t="e">
        <f t="shared" ca="1" si="27"/>
        <v>#N/A</v>
      </c>
      <c r="AC254" s="201" t="e">
        <f t="shared" ca="1" si="28"/>
        <v>#N/A</v>
      </c>
      <c r="AD254" s="202" t="e">
        <f t="shared" ca="1" si="53"/>
        <v>#N/A</v>
      </c>
      <c r="AE254" s="201" t="e">
        <f t="shared" ca="1" si="54"/>
        <v>#N/A</v>
      </c>
      <c r="AF254" s="202" t="e">
        <f t="shared" ca="1" si="55"/>
        <v>#N/A</v>
      </c>
      <c r="AG254" s="201" t="e">
        <f t="shared" ca="1" si="55"/>
        <v>#N/A</v>
      </c>
      <c r="AH254" s="201" t="e">
        <f t="shared" ca="1" si="56"/>
        <v>#N/A</v>
      </c>
      <c r="AI254" s="203" t="e">
        <f t="shared" ca="1" si="57"/>
        <v>#N/A</v>
      </c>
      <c r="AJ254" s="201" t="e">
        <f t="shared" ca="1" si="34"/>
        <v>#N/A</v>
      </c>
      <c r="AK254" s="201" t="e">
        <f t="shared" ca="1" si="35"/>
        <v>#N/A</v>
      </c>
    </row>
    <row r="255" spans="1:37" ht="27" customHeight="1" x14ac:dyDescent="0.25">
      <c r="A255" s="51">
        <f>'OSNOVNA PLAČA'!A249</f>
        <v>240</v>
      </c>
      <c r="B255" s="159" t="str">
        <f t="shared" ca="1" si="20"/>
        <v>A240</v>
      </c>
      <c r="C255" s="52">
        <f ca="1">IF(LEN(B255)&gt;0,'OSNOVNA PLAČA'!C249,"")</f>
        <v>0</v>
      </c>
      <c r="D255" s="54">
        <f ca="1">IF(LEN(B255)&gt;0,'OSNOVNA PLAČA'!D249,"")</f>
        <v>0</v>
      </c>
      <c r="E255" s="175">
        <f ca="1">IF(LEN(B255)&gt;0,SUM('OBRAČUNANA OSNOVNA PLAČA'!K249:P249),"")</f>
        <v>0</v>
      </c>
      <c r="F255" s="55"/>
      <c r="G255" s="55"/>
      <c r="H255" s="55"/>
      <c r="I255" s="55"/>
      <c r="J255" s="55"/>
      <c r="K255" s="176">
        <f t="shared" si="47"/>
        <v>0</v>
      </c>
      <c r="L255" s="120">
        <f t="shared" ca="1" si="48"/>
        <v>0</v>
      </c>
      <c r="M255" s="120">
        <f t="shared" ca="1" si="49"/>
        <v>0</v>
      </c>
      <c r="N255" s="120">
        <f t="shared" ca="1" si="50"/>
        <v>0</v>
      </c>
      <c r="O255" s="120">
        <f t="shared" ca="1" si="51"/>
        <v>0</v>
      </c>
      <c r="P255" s="177">
        <f t="shared" ca="1" si="52"/>
        <v>0</v>
      </c>
      <c r="Q255" s="177">
        <f ca="1">IF(LEN(B255)&gt;0,'1-6'!Q255-'1-6'!P255,"")</f>
        <v>0</v>
      </c>
      <c r="R255" s="178"/>
      <c r="AA255" s="163">
        <f>ROW()</f>
        <v>255</v>
      </c>
      <c r="AB255" s="201" t="e">
        <f t="shared" ca="1" si="27"/>
        <v>#N/A</v>
      </c>
      <c r="AC255" s="201" t="e">
        <f t="shared" ca="1" si="28"/>
        <v>#N/A</v>
      </c>
      <c r="AD255" s="202" t="e">
        <f t="shared" ca="1" si="53"/>
        <v>#N/A</v>
      </c>
      <c r="AE255" s="201" t="e">
        <f t="shared" ca="1" si="54"/>
        <v>#N/A</v>
      </c>
      <c r="AF255" s="202" t="e">
        <f t="shared" ca="1" si="55"/>
        <v>#N/A</v>
      </c>
      <c r="AG255" s="201" t="e">
        <f t="shared" ca="1" si="55"/>
        <v>#N/A</v>
      </c>
      <c r="AH255" s="201" t="e">
        <f t="shared" ca="1" si="56"/>
        <v>#N/A</v>
      </c>
      <c r="AI255" s="203" t="e">
        <f t="shared" ca="1" si="57"/>
        <v>#N/A</v>
      </c>
      <c r="AJ255" s="201" t="e">
        <f t="shared" ca="1" si="34"/>
        <v>#N/A</v>
      </c>
      <c r="AK255" s="201" t="e">
        <f t="shared" ca="1" si="35"/>
        <v>#N/A</v>
      </c>
    </row>
    <row r="256" spans="1:37" ht="27" customHeight="1" x14ac:dyDescent="0.25">
      <c r="A256" s="51">
        <f>'OSNOVNA PLAČA'!A250</f>
        <v>241</v>
      </c>
      <c r="B256" s="159" t="str">
        <f t="shared" ca="1" si="20"/>
        <v>A241</v>
      </c>
      <c r="C256" s="52">
        <f ca="1">IF(LEN(B256)&gt;0,'OSNOVNA PLAČA'!C250,"")</f>
        <v>0</v>
      </c>
      <c r="D256" s="54">
        <f ca="1">IF(LEN(B256)&gt;0,'OSNOVNA PLAČA'!D250,"")</f>
        <v>0</v>
      </c>
      <c r="E256" s="175">
        <f ca="1">IF(LEN(B256)&gt;0,SUM('OBRAČUNANA OSNOVNA PLAČA'!K250:P250),"")</f>
        <v>0</v>
      </c>
      <c r="F256" s="55"/>
      <c r="G256" s="55"/>
      <c r="H256" s="55"/>
      <c r="I256" s="55"/>
      <c r="J256" s="55"/>
      <c r="K256" s="176">
        <f t="shared" si="47"/>
        <v>0</v>
      </c>
      <c r="L256" s="120">
        <f t="shared" ca="1" si="48"/>
        <v>0</v>
      </c>
      <c r="M256" s="120">
        <f t="shared" ca="1" si="49"/>
        <v>0</v>
      </c>
      <c r="N256" s="120">
        <f t="shared" ca="1" si="50"/>
        <v>0</v>
      </c>
      <c r="O256" s="120">
        <f t="shared" ca="1" si="51"/>
        <v>0</v>
      </c>
      <c r="P256" s="177">
        <f t="shared" ca="1" si="52"/>
        <v>0</v>
      </c>
      <c r="Q256" s="177">
        <f ca="1">IF(LEN(B256)&gt;0,'1-6'!Q256-'1-6'!P256,"")</f>
        <v>0</v>
      </c>
      <c r="R256" s="178"/>
      <c r="AA256" s="163">
        <f>ROW()</f>
        <v>256</v>
      </c>
      <c r="AB256" s="201" t="e">
        <f t="shared" ca="1" si="27"/>
        <v>#N/A</v>
      </c>
      <c r="AC256" s="201" t="e">
        <f t="shared" ca="1" si="28"/>
        <v>#N/A</v>
      </c>
      <c r="AD256" s="202" t="e">
        <f t="shared" ca="1" si="53"/>
        <v>#N/A</v>
      </c>
      <c r="AE256" s="201" t="e">
        <f t="shared" ca="1" si="54"/>
        <v>#N/A</v>
      </c>
      <c r="AF256" s="202" t="e">
        <f t="shared" ca="1" si="55"/>
        <v>#N/A</v>
      </c>
      <c r="AG256" s="201" t="e">
        <f t="shared" ca="1" si="55"/>
        <v>#N/A</v>
      </c>
      <c r="AH256" s="201" t="e">
        <f t="shared" ca="1" si="56"/>
        <v>#N/A</v>
      </c>
      <c r="AI256" s="203" t="e">
        <f t="shared" ca="1" si="57"/>
        <v>#N/A</v>
      </c>
      <c r="AJ256" s="201" t="e">
        <f t="shared" ca="1" si="34"/>
        <v>#N/A</v>
      </c>
      <c r="AK256" s="201" t="e">
        <f t="shared" ca="1" si="35"/>
        <v>#N/A</v>
      </c>
    </row>
    <row r="257" spans="1:37" ht="27" customHeight="1" x14ac:dyDescent="0.25">
      <c r="A257" s="51">
        <f>'OSNOVNA PLAČA'!A251</f>
        <v>242</v>
      </c>
      <c r="B257" s="159" t="str">
        <f t="shared" ca="1" si="20"/>
        <v>A242</v>
      </c>
      <c r="C257" s="52">
        <f ca="1">IF(LEN(B257)&gt;0,'OSNOVNA PLAČA'!C251,"")</f>
        <v>0</v>
      </c>
      <c r="D257" s="54">
        <f ca="1">IF(LEN(B257)&gt;0,'OSNOVNA PLAČA'!D251,"")</f>
        <v>0</v>
      </c>
      <c r="E257" s="175">
        <f ca="1">IF(LEN(B257)&gt;0,SUM('OBRAČUNANA OSNOVNA PLAČA'!K251:P251),"")</f>
        <v>0</v>
      </c>
      <c r="F257" s="55"/>
      <c r="G257" s="55"/>
      <c r="H257" s="55"/>
      <c r="I257" s="55"/>
      <c r="J257" s="55"/>
      <c r="K257" s="176">
        <f t="shared" si="47"/>
        <v>0</v>
      </c>
      <c r="L257" s="120">
        <f t="shared" ca="1" si="48"/>
        <v>0</v>
      </c>
      <c r="M257" s="120">
        <f t="shared" ca="1" si="49"/>
        <v>0</v>
      </c>
      <c r="N257" s="120">
        <f t="shared" ca="1" si="50"/>
        <v>0</v>
      </c>
      <c r="O257" s="120">
        <f t="shared" ca="1" si="51"/>
        <v>0</v>
      </c>
      <c r="P257" s="177">
        <f t="shared" ca="1" si="52"/>
        <v>0</v>
      </c>
      <c r="Q257" s="177">
        <f ca="1">IF(LEN(B257)&gt;0,'1-6'!Q257-'1-6'!P257,"")</f>
        <v>0</v>
      </c>
      <c r="R257" s="178"/>
      <c r="AA257" s="163">
        <f>ROW()</f>
        <v>257</v>
      </c>
      <c r="AB257" s="201" t="e">
        <f t="shared" ca="1" si="27"/>
        <v>#N/A</v>
      </c>
      <c r="AC257" s="201" t="e">
        <f t="shared" ca="1" si="28"/>
        <v>#N/A</v>
      </c>
      <c r="AD257" s="202" t="e">
        <f t="shared" ca="1" si="53"/>
        <v>#N/A</v>
      </c>
      <c r="AE257" s="201" t="e">
        <f t="shared" ca="1" si="54"/>
        <v>#N/A</v>
      </c>
      <c r="AF257" s="202" t="e">
        <f t="shared" ca="1" si="55"/>
        <v>#N/A</v>
      </c>
      <c r="AG257" s="201" t="e">
        <f t="shared" ca="1" si="55"/>
        <v>#N/A</v>
      </c>
      <c r="AH257" s="201" t="e">
        <f t="shared" ca="1" si="56"/>
        <v>#N/A</v>
      </c>
      <c r="AI257" s="203" t="e">
        <f t="shared" ca="1" si="57"/>
        <v>#N/A</v>
      </c>
      <c r="AJ257" s="201" t="e">
        <f t="shared" ca="1" si="34"/>
        <v>#N/A</v>
      </c>
      <c r="AK257" s="201" t="e">
        <f t="shared" ca="1" si="35"/>
        <v>#N/A</v>
      </c>
    </row>
    <row r="258" spans="1:37" ht="27" customHeight="1" x14ac:dyDescent="0.25">
      <c r="A258" s="51">
        <f>'OSNOVNA PLAČA'!A252</f>
        <v>243</v>
      </c>
      <c r="B258" s="159" t="str">
        <f t="shared" ca="1" si="20"/>
        <v>A243</v>
      </c>
      <c r="C258" s="52">
        <f ca="1">IF(LEN(B258)&gt;0,'OSNOVNA PLAČA'!C252,"")</f>
        <v>0</v>
      </c>
      <c r="D258" s="54">
        <f ca="1">IF(LEN(B258)&gt;0,'OSNOVNA PLAČA'!D252,"")</f>
        <v>0</v>
      </c>
      <c r="E258" s="175">
        <f ca="1">IF(LEN(B258)&gt;0,SUM('OBRAČUNANA OSNOVNA PLAČA'!K252:P252),"")</f>
        <v>0</v>
      </c>
      <c r="F258" s="55"/>
      <c r="G258" s="55"/>
      <c r="H258" s="55"/>
      <c r="I258" s="55"/>
      <c r="J258" s="55"/>
      <c r="K258" s="176">
        <f t="shared" si="47"/>
        <v>0</v>
      </c>
      <c r="L258" s="120">
        <f t="shared" ca="1" si="48"/>
        <v>0</v>
      </c>
      <c r="M258" s="120">
        <f t="shared" ca="1" si="49"/>
        <v>0</v>
      </c>
      <c r="N258" s="120">
        <f t="shared" ca="1" si="50"/>
        <v>0</v>
      </c>
      <c r="O258" s="120">
        <f t="shared" ca="1" si="51"/>
        <v>0</v>
      </c>
      <c r="P258" s="177">
        <f t="shared" ca="1" si="52"/>
        <v>0</v>
      </c>
      <c r="Q258" s="177">
        <f ca="1">IF(LEN(B258)&gt;0,'1-6'!Q258-'1-6'!P258,"")</f>
        <v>0</v>
      </c>
      <c r="R258" s="178"/>
      <c r="AA258" s="163">
        <f>ROW()</f>
        <v>258</v>
      </c>
      <c r="AB258" s="201" t="e">
        <f t="shared" ca="1" si="27"/>
        <v>#N/A</v>
      </c>
      <c r="AC258" s="201" t="e">
        <f t="shared" ca="1" si="28"/>
        <v>#N/A</v>
      </c>
      <c r="AD258" s="202" t="e">
        <f t="shared" ca="1" si="53"/>
        <v>#N/A</v>
      </c>
      <c r="AE258" s="201" t="e">
        <f t="shared" ca="1" si="54"/>
        <v>#N/A</v>
      </c>
      <c r="AF258" s="202" t="e">
        <f t="shared" ca="1" si="55"/>
        <v>#N/A</v>
      </c>
      <c r="AG258" s="201" t="e">
        <f t="shared" ca="1" si="55"/>
        <v>#N/A</v>
      </c>
      <c r="AH258" s="201" t="e">
        <f t="shared" ca="1" si="56"/>
        <v>#N/A</v>
      </c>
      <c r="AI258" s="203" t="e">
        <f t="shared" ca="1" si="57"/>
        <v>#N/A</v>
      </c>
      <c r="AJ258" s="201" t="e">
        <f t="shared" ca="1" si="34"/>
        <v>#N/A</v>
      </c>
      <c r="AK258" s="201" t="e">
        <f t="shared" ca="1" si="35"/>
        <v>#N/A</v>
      </c>
    </row>
    <row r="259" spans="1:37" ht="27" customHeight="1" x14ac:dyDescent="0.25">
      <c r="A259" s="51">
        <f>'OSNOVNA PLAČA'!A253</f>
        <v>244</v>
      </c>
      <c r="B259" s="159" t="str">
        <f t="shared" ca="1" si="20"/>
        <v>A244</v>
      </c>
      <c r="C259" s="52">
        <f ca="1">IF(LEN(B259)&gt;0,'OSNOVNA PLAČA'!C253,"")</f>
        <v>0</v>
      </c>
      <c r="D259" s="54">
        <f ca="1">IF(LEN(B259)&gt;0,'OSNOVNA PLAČA'!D253,"")</f>
        <v>0</v>
      </c>
      <c r="E259" s="175">
        <f ca="1">IF(LEN(B259)&gt;0,SUM('OBRAČUNANA OSNOVNA PLAČA'!K253:P253),"")</f>
        <v>0</v>
      </c>
      <c r="F259" s="55"/>
      <c r="G259" s="55"/>
      <c r="H259" s="55"/>
      <c r="I259" s="55"/>
      <c r="J259" s="55"/>
      <c r="K259" s="176">
        <f t="shared" si="47"/>
        <v>0</v>
      </c>
      <c r="L259" s="120">
        <f t="shared" ca="1" si="48"/>
        <v>0</v>
      </c>
      <c r="M259" s="120">
        <f t="shared" ca="1" si="49"/>
        <v>0</v>
      </c>
      <c r="N259" s="120">
        <f t="shared" ca="1" si="50"/>
        <v>0</v>
      </c>
      <c r="O259" s="120">
        <f t="shared" ca="1" si="51"/>
        <v>0</v>
      </c>
      <c r="P259" s="177">
        <f t="shared" ca="1" si="52"/>
        <v>0</v>
      </c>
      <c r="Q259" s="177">
        <f ca="1">IF(LEN(B259)&gt;0,'1-6'!Q259-'1-6'!P259,"")</f>
        <v>0</v>
      </c>
      <c r="R259" s="178"/>
      <c r="AA259" s="163">
        <f>ROW()</f>
        <v>259</v>
      </c>
      <c r="AB259" s="201" t="e">
        <f t="shared" ca="1" si="27"/>
        <v>#N/A</v>
      </c>
      <c r="AC259" s="201" t="e">
        <f t="shared" ca="1" si="28"/>
        <v>#N/A</v>
      </c>
      <c r="AD259" s="202" t="e">
        <f t="shared" ca="1" si="53"/>
        <v>#N/A</v>
      </c>
      <c r="AE259" s="201" t="e">
        <f t="shared" ca="1" si="54"/>
        <v>#N/A</v>
      </c>
      <c r="AF259" s="202" t="e">
        <f t="shared" ca="1" si="55"/>
        <v>#N/A</v>
      </c>
      <c r="AG259" s="201" t="e">
        <f t="shared" ca="1" si="55"/>
        <v>#N/A</v>
      </c>
      <c r="AH259" s="201" t="e">
        <f t="shared" ca="1" si="56"/>
        <v>#N/A</v>
      </c>
      <c r="AI259" s="203" t="e">
        <f t="shared" ca="1" si="57"/>
        <v>#N/A</v>
      </c>
      <c r="AJ259" s="201" t="e">
        <f t="shared" ca="1" si="34"/>
        <v>#N/A</v>
      </c>
      <c r="AK259" s="201" t="e">
        <f t="shared" ca="1" si="35"/>
        <v>#N/A</v>
      </c>
    </row>
    <row r="260" spans="1:37" ht="27" customHeight="1" x14ac:dyDescent="0.25">
      <c r="A260" s="51">
        <f>'OSNOVNA PLAČA'!A254</f>
        <v>245</v>
      </c>
      <c r="B260" s="159" t="str">
        <f t="shared" ca="1" si="20"/>
        <v>A245</v>
      </c>
      <c r="C260" s="52">
        <f ca="1">IF(LEN(B260)&gt;0,'OSNOVNA PLAČA'!C254,"")</f>
        <v>0</v>
      </c>
      <c r="D260" s="54">
        <f ca="1">IF(LEN(B260)&gt;0,'OSNOVNA PLAČA'!D254,"")</f>
        <v>0</v>
      </c>
      <c r="E260" s="175">
        <f ca="1">IF(LEN(B260)&gt;0,SUM('OBRAČUNANA OSNOVNA PLAČA'!K254:P254),"")</f>
        <v>0</v>
      </c>
      <c r="F260" s="55"/>
      <c r="G260" s="55"/>
      <c r="H260" s="55"/>
      <c r="I260" s="55"/>
      <c r="J260" s="55"/>
      <c r="K260" s="176">
        <f t="shared" si="47"/>
        <v>0</v>
      </c>
      <c r="L260" s="120">
        <f t="shared" ca="1" si="48"/>
        <v>0</v>
      </c>
      <c r="M260" s="120">
        <f t="shared" ca="1" si="49"/>
        <v>0</v>
      </c>
      <c r="N260" s="120">
        <f t="shared" ca="1" si="50"/>
        <v>0</v>
      </c>
      <c r="O260" s="120">
        <f t="shared" ca="1" si="51"/>
        <v>0</v>
      </c>
      <c r="P260" s="177">
        <f t="shared" ca="1" si="52"/>
        <v>0</v>
      </c>
      <c r="Q260" s="177">
        <f ca="1">IF(LEN(B260)&gt;0,'1-6'!Q260-'1-6'!P260,"")</f>
        <v>0</v>
      </c>
      <c r="R260" s="178"/>
      <c r="AA260" s="163">
        <f>ROW()</f>
        <v>260</v>
      </c>
      <c r="AB260" s="201" t="e">
        <f t="shared" ca="1" si="27"/>
        <v>#N/A</v>
      </c>
      <c r="AC260" s="201" t="e">
        <f t="shared" ca="1" si="28"/>
        <v>#N/A</v>
      </c>
      <c r="AD260" s="202" t="e">
        <f t="shared" ca="1" si="53"/>
        <v>#N/A</v>
      </c>
      <c r="AE260" s="201" t="e">
        <f t="shared" ca="1" si="54"/>
        <v>#N/A</v>
      </c>
      <c r="AF260" s="202" t="e">
        <f t="shared" ca="1" si="55"/>
        <v>#N/A</v>
      </c>
      <c r="AG260" s="201" t="e">
        <f t="shared" ca="1" si="55"/>
        <v>#N/A</v>
      </c>
      <c r="AH260" s="201" t="e">
        <f t="shared" ca="1" si="56"/>
        <v>#N/A</v>
      </c>
      <c r="AI260" s="203" t="e">
        <f t="shared" ca="1" si="57"/>
        <v>#N/A</v>
      </c>
      <c r="AJ260" s="201" t="e">
        <f t="shared" ca="1" si="34"/>
        <v>#N/A</v>
      </c>
      <c r="AK260" s="201" t="e">
        <f t="shared" ca="1" si="35"/>
        <v>#N/A</v>
      </c>
    </row>
    <row r="261" spans="1:37" ht="27" customHeight="1" x14ac:dyDescent="0.25">
      <c r="A261" s="51">
        <f>'OSNOVNA PLAČA'!A255</f>
        <v>246</v>
      </c>
      <c r="B261" s="159" t="str">
        <f t="shared" ca="1" si="20"/>
        <v>A246</v>
      </c>
      <c r="C261" s="52">
        <f ca="1">IF(LEN(B261)&gt;0,'OSNOVNA PLAČA'!C255,"")</f>
        <v>0</v>
      </c>
      <c r="D261" s="54">
        <f ca="1">IF(LEN(B261)&gt;0,'OSNOVNA PLAČA'!D255,"")</f>
        <v>0</v>
      </c>
      <c r="E261" s="175">
        <f ca="1">IF(LEN(B261)&gt;0,SUM('OBRAČUNANA OSNOVNA PLAČA'!K255:P255),"")</f>
        <v>0</v>
      </c>
      <c r="F261" s="55"/>
      <c r="G261" s="55"/>
      <c r="H261" s="55"/>
      <c r="I261" s="55"/>
      <c r="J261" s="55"/>
      <c r="K261" s="176">
        <f t="shared" si="47"/>
        <v>0</v>
      </c>
      <c r="L261" s="120">
        <f t="shared" ca="1" si="48"/>
        <v>0</v>
      </c>
      <c r="M261" s="120">
        <f t="shared" ca="1" si="49"/>
        <v>0</v>
      </c>
      <c r="N261" s="120">
        <f t="shared" ca="1" si="50"/>
        <v>0</v>
      </c>
      <c r="O261" s="120">
        <f t="shared" ca="1" si="51"/>
        <v>0</v>
      </c>
      <c r="P261" s="177">
        <f t="shared" ca="1" si="52"/>
        <v>0</v>
      </c>
      <c r="Q261" s="177">
        <f ca="1">IF(LEN(B261)&gt;0,'1-6'!Q261-'1-6'!P261,"")</f>
        <v>0</v>
      </c>
      <c r="R261" s="178"/>
      <c r="AA261" s="163">
        <f>ROW()</f>
        <v>261</v>
      </c>
      <c r="AB261" s="201" t="e">
        <f t="shared" ca="1" si="27"/>
        <v>#N/A</v>
      </c>
      <c r="AC261" s="201" t="e">
        <f t="shared" ca="1" si="28"/>
        <v>#N/A</v>
      </c>
      <c r="AD261" s="202" t="e">
        <f t="shared" ca="1" si="53"/>
        <v>#N/A</v>
      </c>
      <c r="AE261" s="201" t="e">
        <f t="shared" ca="1" si="54"/>
        <v>#N/A</v>
      </c>
      <c r="AF261" s="202" t="e">
        <f t="shared" ca="1" si="55"/>
        <v>#N/A</v>
      </c>
      <c r="AG261" s="201" t="e">
        <f t="shared" ca="1" si="55"/>
        <v>#N/A</v>
      </c>
      <c r="AH261" s="201" t="e">
        <f t="shared" ca="1" si="56"/>
        <v>#N/A</v>
      </c>
      <c r="AI261" s="203" t="e">
        <f t="shared" ca="1" si="57"/>
        <v>#N/A</v>
      </c>
      <c r="AJ261" s="201" t="e">
        <f t="shared" ca="1" si="34"/>
        <v>#N/A</v>
      </c>
      <c r="AK261" s="201" t="e">
        <f t="shared" ca="1" si="35"/>
        <v>#N/A</v>
      </c>
    </row>
    <row r="262" spans="1:37" ht="27" customHeight="1" x14ac:dyDescent="0.25">
      <c r="A262" s="51">
        <f>'OSNOVNA PLAČA'!A256</f>
        <v>247</v>
      </c>
      <c r="B262" s="159" t="str">
        <f t="shared" ca="1" si="20"/>
        <v>A247</v>
      </c>
      <c r="C262" s="52">
        <f ca="1">IF(LEN(B262)&gt;0,'OSNOVNA PLAČA'!C256,"")</f>
        <v>0</v>
      </c>
      <c r="D262" s="54">
        <f ca="1">IF(LEN(B262)&gt;0,'OSNOVNA PLAČA'!D256,"")</f>
        <v>0</v>
      </c>
      <c r="E262" s="175">
        <f ca="1">IF(LEN(B262)&gt;0,SUM('OBRAČUNANA OSNOVNA PLAČA'!K256:P256),"")</f>
        <v>0</v>
      </c>
      <c r="F262" s="55"/>
      <c r="G262" s="55"/>
      <c r="H262" s="55"/>
      <c r="I262" s="55"/>
      <c r="J262" s="55"/>
      <c r="K262" s="176">
        <f t="shared" si="47"/>
        <v>0</v>
      </c>
      <c r="L262" s="120">
        <f t="shared" ca="1" si="48"/>
        <v>0</v>
      </c>
      <c r="M262" s="120">
        <f t="shared" ca="1" si="49"/>
        <v>0</v>
      </c>
      <c r="N262" s="120">
        <f t="shared" ca="1" si="50"/>
        <v>0</v>
      </c>
      <c r="O262" s="120">
        <f t="shared" ca="1" si="51"/>
        <v>0</v>
      </c>
      <c r="P262" s="177">
        <f t="shared" ca="1" si="52"/>
        <v>0</v>
      </c>
      <c r="Q262" s="177">
        <f ca="1">IF(LEN(B262)&gt;0,'1-6'!Q262-'1-6'!P262,"")</f>
        <v>0</v>
      </c>
      <c r="R262" s="178"/>
      <c r="AA262" s="163">
        <f>ROW()</f>
        <v>262</v>
      </c>
      <c r="AB262" s="201" t="e">
        <f t="shared" ca="1" si="27"/>
        <v>#N/A</v>
      </c>
      <c r="AC262" s="201" t="e">
        <f t="shared" ca="1" si="28"/>
        <v>#N/A</v>
      </c>
      <c r="AD262" s="202" t="e">
        <f t="shared" ca="1" si="53"/>
        <v>#N/A</v>
      </c>
      <c r="AE262" s="201" t="e">
        <f t="shared" ca="1" si="54"/>
        <v>#N/A</v>
      </c>
      <c r="AF262" s="202" t="e">
        <f t="shared" ca="1" si="55"/>
        <v>#N/A</v>
      </c>
      <c r="AG262" s="201" t="e">
        <f t="shared" ca="1" si="55"/>
        <v>#N/A</v>
      </c>
      <c r="AH262" s="201" t="e">
        <f t="shared" ca="1" si="56"/>
        <v>#N/A</v>
      </c>
      <c r="AI262" s="203" t="e">
        <f t="shared" ca="1" si="57"/>
        <v>#N/A</v>
      </c>
      <c r="AJ262" s="201" t="e">
        <f t="shared" ca="1" si="34"/>
        <v>#N/A</v>
      </c>
      <c r="AK262" s="201" t="e">
        <f t="shared" ca="1" si="35"/>
        <v>#N/A</v>
      </c>
    </row>
    <row r="263" spans="1:37" ht="27" customHeight="1" x14ac:dyDescent="0.25">
      <c r="A263" s="51">
        <f>'OSNOVNA PLAČA'!A257</f>
        <v>248</v>
      </c>
      <c r="B263" s="159" t="str">
        <f t="shared" ca="1" si="20"/>
        <v>A248</v>
      </c>
      <c r="C263" s="52">
        <f ca="1">IF(LEN(B263)&gt;0,'OSNOVNA PLAČA'!C257,"")</f>
        <v>0</v>
      </c>
      <c r="D263" s="54">
        <f ca="1">IF(LEN(B263)&gt;0,'OSNOVNA PLAČA'!D257,"")</f>
        <v>0</v>
      </c>
      <c r="E263" s="175">
        <f ca="1">IF(LEN(B263)&gt;0,SUM('OBRAČUNANA OSNOVNA PLAČA'!K257:P257),"")</f>
        <v>0</v>
      </c>
      <c r="F263" s="55"/>
      <c r="G263" s="55"/>
      <c r="H263" s="55"/>
      <c r="I263" s="55"/>
      <c r="J263" s="55"/>
      <c r="K263" s="176">
        <f t="shared" si="47"/>
        <v>0</v>
      </c>
      <c r="L263" s="120">
        <f t="shared" ca="1" si="48"/>
        <v>0</v>
      </c>
      <c r="M263" s="120">
        <f t="shared" ca="1" si="49"/>
        <v>0</v>
      </c>
      <c r="N263" s="120">
        <f t="shared" ca="1" si="50"/>
        <v>0</v>
      </c>
      <c r="O263" s="120">
        <f t="shared" ca="1" si="51"/>
        <v>0</v>
      </c>
      <c r="P263" s="177">
        <f t="shared" ca="1" si="52"/>
        <v>0</v>
      </c>
      <c r="Q263" s="177">
        <f ca="1">IF(LEN(B263)&gt;0,'1-6'!Q263-'1-6'!P263,"")</f>
        <v>0</v>
      </c>
      <c r="R263" s="178"/>
      <c r="AA263" s="163">
        <f>ROW()</f>
        <v>263</v>
      </c>
      <c r="AB263" s="201" t="e">
        <f t="shared" ca="1" si="27"/>
        <v>#N/A</v>
      </c>
      <c r="AC263" s="201" t="e">
        <f t="shared" ca="1" si="28"/>
        <v>#N/A</v>
      </c>
      <c r="AD263" s="202" t="e">
        <f t="shared" ca="1" si="53"/>
        <v>#N/A</v>
      </c>
      <c r="AE263" s="201" t="e">
        <f t="shared" ca="1" si="54"/>
        <v>#N/A</v>
      </c>
      <c r="AF263" s="202" t="e">
        <f t="shared" ca="1" si="55"/>
        <v>#N/A</v>
      </c>
      <c r="AG263" s="201" t="e">
        <f t="shared" ca="1" si="55"/>
        <v>#N/A</v>
      </c>
      <c r="AH263" s="201" t="e">
        <f t="shared" ca="1" si="56"/>
        <v>#N/A</v>
      </c>
      <c r="AI263" s="203" t="e">
        <f t="shared" ca="1" si="57"/>
        <v>#N/A</v>
      </c>
      <c r="AJ263" s="201" t="e">
        <f t="shared" ca="1" si="34"/>
        <v>#N/A</v>
      </c>
      <c r="AK263" s="201" t="e">
        <f t="shared" ca="1" si="35"/>
        <v>#N/A</v>
      </c>
    </row>
    <row r="264" spans="1:37" ht="27" customHeight="1" x14ac:dyDescent="0.25">
      <c r="A264" s="51">
        <f>'OSNOVNA PLAČA'!A258</f>
        <v>249</v>
      </c>
      <c r="B264" s="159" t="str">
        <f t="shared" ca="1" si="20"/>
        <v>A249</v>
      </c>
      <c r="C264" s="52">
        <f ca="1">IF(LEN(B264)&gt;0,'OSNOVNA PLAČA'!C258,"")</f>
        <v>0</v>
      </c>
      <c r="D264" s="54">
        <f ca="1">IF(LEN(B264)&gt;0,'OSNOVNA PLAČA'!D258,"")</f>
        <v>0</v>
      </c>
      <c r="E264" s="175">
        <f ca="1">IF(LEN(B264)&gt;0,SUM('OBRAČUNANA OSNOVNA PLAČA'!K258:P258),"")</f>
        <v>0</v>
      </c>
      <c r="F264" s="55"/>
      <c r="G264" s="55"/>
      <c r="H264" s="55"/>
      <c r="I264" s="55"/>
      <c r="J264" s="55"/>
      <c r="K264" s="176">
        <f t="shared" si="47"/>
        <v>0</v>
      </c>
      <c r="L264" s="120">
        <f t="shared" ca="1" si="48"/>
        <v>0</v>
      </c>
      <c r="M264" s="120">
        <f t="shared" ca="1" si="49"/>
        <v>0</v>
      </c>
      <c r="N264" s="120">
        <f t="shared" ca="1" si="50"/>
        <v>0</v>
      </c>
      <c r="O264" s="120">
        <f t="shared" ca="1" si="51"/>
        <v>0</v>
      </c>
      <c r="P264" s="177">
        <f t="shared" ca="1" si="52"/>
        <v>0</v>
      </c>
      <c r="Q264" s="177">
        <f ca="1">IF(LEN(B264)&gt;0,'1-6'!Q264-'1-6'!P264,"")</f>
        <v>0</v>
      </c>
      <c r="R264" s="178"/>
      <c r="AA264" s="163">
        <f>ROW()</f>
        <v>264</v>
      </c>
      <c r="AB264" s="201" t="e">
        <f t="shared" ca="1" si="27"/>
        <v>#N/A</v>
      </c>
      <c r="AC264" s="201" t="e">
        <f t="shared" ca="1" si="28"/>
        <v>#N/A</v>
      </c>
      <c r="AD264" s="202" t="e">
        <f t="shared" ca="1" si="53"/>
        <v>#N/A</v>
      </c>
      <c r="AE264" s="201" t="e">
        <f t="shared" ca="1" si="54"/>
        <v>#N/A</v>
      </c>
      <c r="AF264" s="202" t="e">
        <f t="shared" ca="1" si="55"/>
        <v>#N/A</v>
      </c>
      <c r="AG264" s="201" t="e">
        <f t="shared" ca="1" si="55"/>
        <v>#N/A</v>
      </c>
      <c r="AH264" s="201" t="e">
        <f t="shared" ca="1" si="56"/>
        <v>#N/A</v>
      </c>
      <c r="AI264" s="203" t="e">
        <f t="shared" ca="1" si="57"/>
        <v>#N/A</v>
      </c>
      <c r="AJ264" s="201" t="e">
        <f t="shared" ca="1" si="34"/>
        <v>#N/A</v>
      </c>
      <c r="AK264" s="201" t="e">
        <f t="shared" ca="1" si="35"/>
        <v>#N/A</v>
      </c>
    </row>
    <row r="265" spans="1:37" ht="27" customHeight="1" x14ac:dyDescent="0.25">
      <c r="A265" s="51">
        <f>'OSNOVNA PLAČA'!A259</f>
        <v>250</v>
      </c>
      <c r="B265" s="159" t="str">
        <f t="shared" ca="1" si="20"/>
        <v>A250</v>
      </c>
      <c r="C265" s="52">
        <f ca="1">IF(LEN(B265)&gt;0,'OSNOVNA PLAČA'!C259,"")</f>
        <v>0</v>
      </c>
      <c r="D265" s="54">
        <f ca="1">IF(LEN(B265)&gt;0,'OSNOVNA PLAČA'!D259,"")</f>
        <v>0</v>
      </c>
      <c r="E265" s="175">
        <f ca="1">IF(LEN(B265)&gt;0,SUM('OBRAČUNANA OSNOVNA PLAČA'!K259:P259),"")</f>
        <v>0</v>
      </c>
      <c r="F265" s="55"/>
      <c r="G265" s="55"/>
      <c r="H265" s="55"/>
      <c r="I265" s="55"/>
      <c r="J265" s="55"/>
      <c r="K265" s="176">
        <f t="shared" si="47"/>
        <v>0</v>
      </c>
      <c r="L265" s="120">
        <f t="shared" ca="1" si="48"/>
        <v>0</v>
      </c>
      <c r="M265" s="120">
        <f t="shared" ca="1" si="49"/>
        <v>0</v>
      </c>
      <c r="N265" s="120">
        <f t="shared" ca="1" si="50"/>
        <v>0</v>
      </c>
      <c r="O265" s="120">
        <f t="shared" ca="1" si="51"/>
        <v>0</v>
      </c>
      <c r="P265" s="177">
        <f t="shared" ca="1" si="52"/>
        <v>0</v>
      </c>
      <c r="Q265" s="177">
        <f ca="1">IF(LEN(B265)&gt;0,'1-6'!Q265-'1-6'!P265,"")</f>
        <v>0</v>
      </c>
      <c r="R265" s="178"/>
      <c r="AA265" s="163">
        <f>ROW()</f>
        <v>265</v>
      </c>
      <c r="AB265" s="201" t="e">
        <f t="shared" ca="1" si="27"/>
        <v>#N/A</v>
      </c>
      <c r="AC265" s="201" t="e">
        <f t="shared" ca="1" si="28"/>
        <v>#N/A</v>
      </c>
      <c r="AD265" s="202" t="e">
        <f t="shared" ca="1" si="53"/>
        <v>#N/A</v>
      </c>
      <c r="AE265" s="201" t="e">
        <f t="shared" ca="1" si="54"/>
        <v>#N/A</v>
      </c>
      <c r="AF265" s="202" t="e">
        <f t="shared" ca="1" si="55"/>
        <v>#N/A</v>
      </c>
      <c r="AG265" s="201" t="e">
        <f t="shared" ca="1" si="55"/>
        <v>#N/A</v>
      </c>
      <c r="AH265" s="201" t="e">
        <f t="shared" ca="1" si="56"/>
        <v>#N/A</v>
      </c>
      <c r="AI265" s="203" t="e">
        <f t="shared" ca="1" si="57"/>
        <v>#N/A</v>
      </c>
      <c r="AJ265" s="201" t="e">
        <f t="shared" ca="1" si="34"/>
        <v>#N/A</v>
      </c>
      <c r="AK265" s="201" t="e">
        <f t="shared" ca="1" si="35"/>
        <v>#N/A</v>
      </c>
    </row>
    <row r="266" spans="1:37" ht="27" customHeight="1" x14ac:dyDescent="0.25">
      <c r="A266" s="51">
        <f>'OSNOVNA PLAČA'!A260</f>
        <v>251</v>
      </c>
      <c r="B266" s="159" t="str">
        <f t="shared" ca="1" si="20"/>
        <v>A251</v>
      </c>
      <c r="C266" s="52">
        <f ca="1">IF(LEN(B266)&gt;0,'OSNOVNA PLAČA'!C260,"")</f>
        <v>0</v>
      </c>
      <c r="D266" s="54">
        <f ca="1">IF(LEN(B266)&gt;0,'OSNOVNA PLAČA'!D260,"")</f>
        <v>0</v>
      </c>
      <c r="E266" s="175">
        <f ca="1">IF(LEN(B266)&gt;0,SUM('OBRAČUNANA OSNOVNA PLAČA'!K260:P260),"")</f>
        <v>0</v>
      </c>
      <c r="F266" s="55"/>
      <c r="G266" s="55"/>
      <c r="H266" s="55"/>
      <c r="I266" s="55"/>
      <c r="J266" s="55"/>
      <c r="K266" s="176">
        <f t="shared" si="47"/>
        <v>0</v>
      </c>
      <c r="L266" s="120">
        <f t="shared" ca="1" si="48"/>
        <v>0</v>
      </c>
      <c r="M266" s="120">
        <f t="shared" ca="1" si="49"/>
        <v>0</v>
      </c>
      <c r="N266" s="120">
        <f t="shared" ca="1" si="50"/>
        <v>0</v>
      </c>
      <c r="O266" s="120">
        <f t="shared" ca="1" si="51"/>
        <v>0</v>
      </c>
      <c r="P266" s="177">
        <f t="shared" ca="1" si="52"/>
        <v>0</v>
      </c>
      <c r="Q266" s="177">
        <f ca="1">IF(LEN(B266)&gt;0,'1-6'!Q266-'1-6'!P266,"")</f>
        <v>0</v>
      </c>
      <c r="R266" s="178"/>
      <c r="AA266" s="163">
        <f>ROW()</f>
        <v>266</v>
      </c>
      <c r="AB266" s="201" t="e">
        <f t="shared" ca="1" si="27"/>
        <v>#N/A</v>
      </c>
      <c r="AC266" s="201" t="e">
        <f t="shared" ca="1" si="28"/>
        <v>#N/A</v>
      </c>
      <c r="AD266" s="202" t="e">
        <f t="shared" ca="1" si="53"/>
        <v>#N/A</v>
      </c>
      <c r="AE266" s="201" t="e">
        <f t="shared" ca="1" si="54"/>
        <v>#N/A</v>
      </c>
      <c r="AF266" s="202" t="e">
        <f t="shared" ca="1" si="55"/>
        <v>#N/A</v>
      </c>
      <c r="AG266" s="201" t="e">
        <f t="shared" ca="1" si="55"/>
        <v>#N/A</v>
      </c>
      <c r="AH266" s="201" t="e">
        <f t="shared" ca="1" si="56"/>
        <v>#N/A</v>
      </c>
      <c r="AI266" s="203" t="e">
        <f t="shared" ca="1" si="57"/>
        <v>#N/A</v>
      </c>
      <c r="AJ266" s="201" t="e">
        <f t="shared" ca="1" si="34"/>
        <v>#N/A</v>
      </c>
      <c r="AK266" s="201" t="e">
        <f t="shared" ca="1" si="35"/>
        <v>#N/A</v>
      </c>
    </row>
    <row r="267" spans="1:37" ht="27" customHeight="1" x14ac:dyDescent="0.25">
      <c r="A267" s="51">
        <f>'OSNOVNA PLAČA'!A261</f>
        <v>252</v>
      </c>
      <c r="B267" s="159" t="str">
        <f t="shared" ca="1" si="20"/>
        <v>A252</v>
      </c>
      <c r="C267" s="52">
        <f ca="1">IF(LEN(B267)&gt;0,'OSNOVNA PLAČA'!C261,"")</f>
        <v>0</v>
      </c>
      <c r="D267" s="54">
        <f ca="1">IF(LEN(B267)&gt;0,'OSNOVNA PLAČA'!D261,"")</f>
        <v>0</v>
      </c>
      <c r="E267" s="175">
        <f ca="1">IF(LEN(B267)&gt;0,SUM('OBRAČUNANA OSNOVNA PLAČA'!K261:P261),"")</f>
        <v>0</v>
      </c>
      <c r="F267" s="55"/>
      <c r="G267" s="55"/>
      <c r="H267" s="55"/>
      <c r="I267" s="55"/>
      <c r="J267" s="55"/>
      <c r="K267" s="176">
        <f t="shared" si="47"/>
        <v>0</v>
      </c>
      <c r="L267" s="120">
        <f t="shared" ca="1" si="48"/>
        <v>0</v>
      </c>
      <c r="M267" s="120">
        <f t="shared" ca="1" si="49"/>
        <v>0</v>
      </c>
      <c r="N267" s="120">
        <f t="shared" ca="1" si="50"/>
        <v>0</v>
      </c>
      <c r="O267" s="120">
        <f t="shared" ca="1" si="51"/>
        <v>0</v>
      </c>
      <c r="P267" s="177">
        <f t="shared" ca="1" si="52"/>
        <v>0</v>
      </c>
      <c r="Q267" s="177">
        <f ca="1">IF(LEN(B267)&gt;0,'1-6'!Q267-'1-6'!P267,"")</f>
        <v>0</v>
      </c>
      <c r="R267" s="178"/>
      <c r="AA267" s="163">
        <f>ROW()</f>
        <v>267</v>
      </c>
      <c r="AB267" s="201" t="e">
        <f t="shared" ca="1" si="27"/>
        <v>#N/A</v>
      </c>
      <c r="AC267" s="201" t="e">
        <f t="shared" ca="1" si="28"/>
        <v>#N/A</v>
      </c>
      <c r="AD267" s="202" t="e">
        <f t="shared" ca="1" si="53"/>
        <v>#N/A</v>
      </c>
      <c r="AE267" s="201" t="e">
        <f t="shared" ca="1" si="54"/>
        <v>#N/A</v>
      </c>
      <c r="AF267" s="202" t="e">
        <f t="shared" ca="1" si="55"/>
        <v>#N/A</v>
      </c>
      <c r="AG267" s="201" t="e">
        <f t="shared" ca="1" si="55"/>
        <v>#N/A</v>
      </c>
      <c r="AH267" s="201" t="e">
        <f t="shared" ca="1" si="56"/>
        <v>#N/A</v>
      </c>
      <c r="AI267" s="203" t="e">
        <f t="shared" ca="1" si="57"/>
        <v>#N/A</v>
      </c>
      <c r="AJ267" s="201" t="e">
        <f t="shared" ca="1" si="34"/>
        <v>#N/A</v>
      </c>
      <c r="AK267" s="201" t="e">
        <f t="shared" ca="1" si="35"/>
        <v>#N/A</v>
      </c>
    </row>
    <row r="268" spans="1:37" ht="27" customHeight="1" x14ac:dyDescent="0.25">
      <c r="A268" s="51">
        <f>'OSNOVNA PLAČA'!A262</f>
        <v>253</v>
      </c>
      <c r="B268" s="159" t="str">
        <f t="shared" ca="1" si="20"/>
        <v>A253</v>
      </c>
      <c r="C268" s="52">
        <f ca="1">IF(LEN(B268)&gt;0,'OSNOVNA PLAČA'!C262,"")</f>
        <v>0</v>
      </c>
      <c r="D268" s="54">
        <f ca="1">IF(LEN(B268)&gt;0,'OSNOVNA PLAČA'!D262,"")</f>
        <v>0</v>
      </c>
      <c r="E268" s="175">
        <f ca="1">IF(LEN(B268)&gt;0,SUM('OBRAČUNANA OSNOVNA PLAČA'!K262:P262),"")</f>
        <v>0</v>
      </c>
      <c r="F268" s="55"/>
      <c r="G268" s="55"/>
      <c r="H268" s="55"/>
      <c r="I268" s="55"/>
      <c r="J268" s="55"/>
      <c r="K268" s="176">
        <f t="shared" si="47"/>
        <v>0</v>
      </c>
      <c r="L268" s="120">
        <f t="shared" ca="1" si="48"/>
        <v>0</v>
      </c>
      <c r="M268" s="120">
        <f t="shared" ca="1" si="49"/>
        <v>0</v>
      </c>
      <c r="N268" s="120">
        <f t="shared" ca="1" si="50"/>
        <v>0</v>
      </c>
      <c r="O268" s="120">
        <f t="shared" ca="1" si="51"/>
        <v>0</v>
      </c>
      <c r="P268" s="177">
        <f t="shared" ca="1" si="52"/>
        <v>0</v>
      </c>
      <c r="Q268" s="177">
        <f ca="1">IF(LEN(B268)&gt;0,'1-6'!Q268-'1-6'!P268,"")</f>
        <v>0</v>
      </c>
      <c r="R268" s="178"/>
      <c r="AA268" s="163">
        <f>ROW()</f>
        <v>268</v>
      </c>
      <c r="AB268" s="201" t="e">
        <f t="shared" ca="1" si="27"/>
        <v>#N/A</v>
      </c>
      <c r="AC268" s="201" t="e">
        <f t="shared" ca="1" si="28"/>
        <v>#N/A</v>
      </c>
      <c r="AD268" s="202" t="e">
        <f t="shared" ca="1" si="53"/>
        <v>#N/A</v>
      </c>
      <c r="AE268" s="201" t="e">
        <f t="shared" ca="1" si="54"/>
        <v>#N/A</v>
      </c>
      <c r="AF268" s="202" t="e">
        <f t="shared" ca="1" si="55"/>
        <v>#N/A</v>
      </c>
      <c r="AG268" s="201" t="e">
        <f t="shared" ca="1" si="55"/>
        <v>#N/A</v>
      </c>
      <c r="AH268" s="201" t="e">
        <f t="shared" ca="1" si="56"/>
        <v>#N/A</v>
      </c>
      <c r="AI268" s="203" t="e">
        <f t="shared" ca="1" si="57"/>
        <v>#N/A</v>
      </c>
      <c r="AJ268" s="201" t="e">
        <f t="shared" ca="1" si="34"/>
        <v>#N/A</v>
      </c>
      <c r="AK268" s="201" t="e">
        <f t="shared" ca="1" si="35"/>
        <v>#N/A</v>
      </c>
    </row>
    <row r="269" spans="1:37" ht="27" customHeight="1" x14ac:dyDescent="0.25">
      <c r="A269" s="51">
        <f>'OSNOVNA PLAČA'!A263</f>
        <v>254</v>
      </c>
      <c r="B269" s="159" t="str">
        <f t="shared" ca="1" si="20"/>
        <v>A254</v>
      </c>
      <c r="C269" s="52">
        <f ca="1">IF(LEN(B269)&gt;0,'OSNOVNA PLAČA'!C263,"")</f>
        <v>0</v>
      </c>
      <c r="D269" s="54">
        <f ca="1">IF(LEN(B269)&gt;0,'OSNOVNA PLAČA'!D263,"")</f>
        <v>0</v>
      </c>
      <c r="E269" s="175">
        <f ca="1">IF(LEN(B269)&gt;0,SUM('OBRAČUNANA OSNOVNA PLAČA'!K263:P263),"")</f>
        <v>0</v>
      </c>
      <c r="F269" s="55"/>
      <c r="G269" s="55"/>
      <c r="H269" s="55"/>
      <c r="I269" s="55"/>
      <c r="J269" s="55"/>
      <c r="K269" s="176">
        <f t="shared" si="47"/>
        <v>0</v>
      </c>
      <c r="L269" s="120">
        <f t="shared" ca="1" si="48"/>
        <v>0</v>
      </c>
      <c r="M269" s="120">
        <f t="shared" ca="1" si="49"/>
        <v>0</v>
      </c>
      <c r="N269" s="120">
        <f t="shared" ca="1" si="50"/>
        <v>0</v>
      </c>
      <c r="O269" s="120">
        <f t="shared" ca="1" si="51"/>
        <v>0</v>
      </c>
      <c r="P269" s="177">
        <f t="shared" ca="1" si="52"/>
        <v>0</v>
      </c>
      <c r="Q269" s="177">
        <f ca="1">IF(LEN(B269)&gt;0,'1-6'!Q269-'1-6'!P269,"")</f>
        <v>0</v>
      </c>
      <c r="R269" s="178"/>
      <c r="AA269" s="163">
        <f>ROW()</f>
        <v>269</v>
      </c>
      <c r="AB269" s="201" t="e">
        <f t="shared" ca="1" si="27"/>
        <v>#N/A</v>
      </c>
      <c r="AC269" s="201" t="e">
        <f t="shared" ca="1" si="28"/>
        <v>#N/A</v>
      </c>
      <c r="AD269" s="202" t="e">
        <f t="shared" ca="1" si="53"/>
        <v>#N/A</v>
      </c>
      <c r="AE269" s="201" t="e">
        <f t="shared" ca="1" si="54"/>
        <v>#N/A</v>
      </c>
      <c r="AF269" s="202" t="e">
        <f t="shared" ca="1" si="55"/>
        <v>#N/A</v>
      </c>
      <c r="AG269" s="201" t="e">
        <f t="shared" ca="1" si="55"/>
        <v>#N/A</v>
      </c>
      <c r="AH269" s="201" t="e">
        <f t="shared" ca="1" si="56"/>
        <v>#N/A</v>
      </c>
      <c r="AI269" s="203" t="e">
        <f t="shared" ca="1" si="57"/>
        <v>#N/A</v>
      </c>
      <c r="AJ269" s="201" t="e">
        <f t="shared" ca="1" si="34"/>
        <v>#N/A</v>
      </c>
      <c r="AK269" s="201" t="e">
        <f t="shared" ca="1" si="35"/>
        <v>#N/A</v>
      </c>
    </row>
    <row r="270" spans="1:37" ht="27" customHeight="1" x14ac:dyDescent="0.25">
      <c r="A270" s="51">
        <f>'OSNOVNA PLAČA'!A264</f>
        <v>255</v>
      </c>
      <c r="B270" s="159" t="str">
        <f t="shared" ca="1" si="20"/>
        <v>A255</v>
      </c>
      <c r="C270" s="52">
        <f ca="1">IF(LEN(B270)&gt;0,'OSNOVNA PLAČA'!C264,"")</f>
        <v>0</v>
      </c>
      <c r="D270" s="54">
        <f ca="1">IF(LEN(B270)&gt;0,'OSNOVNA PLAČA'!D264,"")</f>
        <v>0</v>
      </c>
      <c r="E270" s="175">
        <f ca="1">IF(LEN(B270)&gt;0,SUM('OBRAČUNANA OSNOVNA PLAČA'!K264:P264),"")</f>
        <v>0</v>
      </c>
      <c r="F270" s="55"/>
      <c r="G270" s="55"/>
      <c r="H270" s="55"/>
      <c r="I270" s="55"/>
      <c r="J270" s="55"/>
      <c r="K270" s="176">
        <f t="shared" si="47"/>
        <v>0</v>
      </c>
      <c r="L270" s="120">
        <f t="shared" ca="1" si="48"/>
        <v>0</v>
      </c>
      <c r="M270" s="120">
        <f t="shared" ca="1" si="49"/>
        <v>0</v>
      </c>
      <c r="N270" s="120">
        <f t="shared" ca="1" si="50"/>
        <v>0</v>
      </c>
      <c r="O270" s="120">
        <f t="shared" ca="1" si="51"/>
        <v>0</v>
      </c>
      <c r="P270" s="177">
        <f t="shared" ca="1" si="52"/>
        <v>0</v>
      </c>
      <c r="Q270" s="177">
        <f ca="1">IF(LEN(B270)&gt;0,'1-6'!Q270-'1-6'!P270,"")</f>
        <v>0</v>
      </c>
      <c r="R270" s="178"/>
      <c r="AA270" s="163">
        <f>ROW()</f>
        <v>270</v>
      </c>
      <c r="AB270" s="201" t="e">
        <f t="shared" ca="1" si="27"/>
        <v>#N/A</v>
      </c>
      <c r="AC270" s="201" t="e">
        <f t="shared" ca="1" si="28"/>
        <v>#N/A</v>
      </c>
      <c r="AD270" s="202" t="e">
        <f t="shared" ca="1" si="53"/>
        <v>#N/A</v>
      </c>
      <c r="AE270" s="201" t="e">
        <f t="shared" ca="1" si="54"/>
        <v>#N/A</v>
      </c>
      <c r="AF270" s="202" t="e">
        <f t="shared" ca="1" si="55"/>
        <v>#N/A</v>
      </c>
      <c r="AG270" s="201" t="e">
        <f t="shared" ca="1" si="55"/>
        <v>#N/A</v>
      </c>
      <c r="AH270" s="201" t="e">
        <f t="shared" ca="1" si="56"/>
        <v>#N/A</v>
      </c>
      <c r="AI270" s="203" t="e">
        <f t="shared" ca="1" si="57"/>
        <v>#N/A</v>
      </c>
      <c r="AJ270" s="201" t="e">
        <f t="shared" ca="1" si="34"/>
        <v>#N/A</v>
      </c>
      <c r="AK270" s="201" t="e">
        <f t="shared" ca="1" si="35"/>
        <v>#N/A</v>
      </c>
    </row>
    <row r="271" spans="1:37" ht="27" customHeight="1" x14ac:dyDescent="0.25">
      <c r="A271" s="51">
        <f>'OSNOVNA PLAČA'!A265</f>
        <v>256</v>
      </c>
      <c r="B271" s="159" t="str">
        <f t="shared" ca="1" si="20"/>
        <v>A256</v>
      </c>
      <c r="C271" s="52">
        <f ca="1">IF(LEN(B271)&gt;0,'OSNOVNA PLAČA'!C265,"")</f>
        <v>0</v>
      </c>
      <c r="D271" s="54">
        <f ca="1">IF(LEN(B271)&gt;0,'OSNOVNA PLAČA'!D265,"")</f>
        <v>0</v>
      </c>
      <c r="E271" s="175">
        <f ca="1">IF(LEN(B271)&gt;0,SUM('OBRAČUNANA OSNOVNA PLAČA'!K265:P265),"")</f>
        <v>0</v>
      </c>
      <c r="F271" s="55"/>
      <c r="G271" s="55"/>
      <c r="H271" s="55"/>
      <c r="I271" s="55"/>
      <c r="J271" s="55"/>
      <c r="K271" s="176">
        <f t="shared" si="47"/>
        <v>0</v>
      </c>
      <c r="L271" s="120">
        <f t="shared" ca="1" si="48"/>
        <v>0</v>
      </c>
      <c r="M271" s="120">
        <f t="shared" ca="1" si="49"/>
        <v>0</v>
      </c>
      <c r="N271" s="120">
        <f t="shared" ca="1" si="50"/>
        <v>0</v>
      </c>
      <c r="O271" s="120">
        <f t="shared" ca="1" si="51"/>
        <v>0</v>
      </c>
      <c r="P271" s="177">
        <f t="shared" ca="1" si="52"/>
        <v>0</v>
      </c>
      <c r="Q271" s="177">
        <f ca="1">IF(LEN(B271)&gt;0,'1-6'!Q271-'1-6'!P271,"")</f>
        <v>0</v>
      </c>
      <c r="R271" s="178"/>
      <c r="AA271" s="163">
        <f>ROW()</f>
        <v>271</v>
      </c>
      <c r="AB271" s="201" t="e">
        <f t="shared" ca="1" si="27"/>
        <v>#N/A</v>
      </c>
      <c r="AC271" s="201" t="e">
        <f t="shared" ca="1" si="28"/>
        <v>#N/A</v>
      </c>
      <c r="AD271" s="202" t="e">
        <f t="shared" ca="1" si="53"/>
        <v>#N/A</v>
      </c>
      <c r="AE271" s="201" t="e">
        <f t="shared" ca="1" si="54"/>
        <v>#N/A</v>
      </c>
      <c r="AF271" s="202" t="e">
        <f t="shared" ca="1" si="55"/>
        <v>#N/A</v>
      </c>
      <c r="AG271" s="201" t="e">
        <f t="shared" ca="1" si="55"/>
        <v>#N/A</v>
      </c>
      <c r="AH271" s="201" t="e">
        <f t="shared" ca="1" si="56"/>
        <v>#N/A</v>
      </c>
      <c r="AI271" s="203" t="e">
        <f t="shared" ca="1" si="57"/>
        <v>#N/A</v>
      </c>
      <c r="AJ271" s="201" t="e">
        <f t="shared" ca="1" si="34"/>
        <v>#N/A</v>
      </c>
      <c r="AK271" s="201" t="e">
        <f t="shared" ca="1" si="35"/>
        <v>#N/A</v>
      </c>
    </row>
    <row r="272" spans="1:37" ht="27" customHeight="1" x14ac:dyDescent="0.25">
      <c r="A272" s="51">
        <f>'OSNOVNA PLAČA'!A266</f>
        <v>257</v>
      </c>
      <c r="B272" s="159" t="str">
        <f t="shared" ca="1" si="20"/>
        <v>A257</v>
      </c>
      <c r="C272" s="52">
        <f ca="1">IF(LEN(B272)&gt;0,'OSNOVNA PLAČA'!C266,"")</f>
        <v>0</v>
      </c>
      <c r="D272" s="54">
        <f ca="1">IF(LEN(B272)&gt;0,'OSNOVNA PLAČA'!D266,"")</f>
        <v>0</v>
      </c>
      <c r="E272" s="175">
        <f ca="1">IF(LEN(B272)&gt;0,SUM('OBRAČUNANA OSNOVNA PLAČA'!K266:P266),"")</f>
        <v>0</v>
      </c>
      <c r="F272" s="55"/>
      <c r="G272" s="55"/>
      <c r="H272" s="55"/>
      <c r="I272" s="55"/>
      <c r="J272" s="55"/>
      <c r="K272" s="176">
        <f t="shared" ref="K272:K335" si="58">+F272+G272+H272+I272+J272</f>
        <v>0</v>
      </c>
      <c r="L272" s="120">
        <f t="shared" ref="L272:L335" ca="1" si="59">IF(LEN(B272)&gt;0,K272/5,"")</f>
        <v>0</v>
      </c>
      <c r="M272" s="120">
        <f t="shared" ref="M272:M335" ca="1" si="60">IF(LEN(B272)&gt;0,E272*L272,"")</f>
        <v>0</v>
      </c>
      <c r="N272" s="120">
        <f t="shared" ref="N272:N335" ca="1" si="61">IF(LEN(B272)&gt;0,L272*$O$1017,"")</f>
        <v>0</v>
      </c>
      <c r="O272" s="120">
        <f t="shared" ref="O272:O335" ca="1" si="62">IF(LEN(B272)&gt;0,E272*N272,"")</f>
        <v>0</v>
      </c>
      <c r="P272" s="177">
        <f t="shared" ref="P272:P335" ca="1" si="63">MIN(O272,Q272)</f>
        <v>0</v>
      </c>
      <c r="Q272" s="177">
        <f ca="1">IF(LEN(B272)&gt;0,'1-6'!Q272-'1-6'!P272,"")</f>
        <v>0</v>
      </c>
      <c r="R272" s="178"/>
      <c r="AA272" s="163">
        <f>ROW()</f>
        <v>272</v>
      </c>
      <c r="AB272" s="201" t="e">
        <f t="shared" ca="1" si="27"/>
        <v>#N/A</v>
      </c>
      <c r="AC272" s="201" t="e">
        <f t="shared" ca="1" si="28"/>
        <v>#N/A</v>
      </c>
      <c r="AD272" s="202" t="e">
        <f t="shared" ref="AD272:AD335" ca="1" si="64">IF(AB272&gt;=AC272,"-",$K272/(5*MAX($L$1021:$L$1022)))</f>
        <v>#N/A</v>
      </c>
      <c r="AE272" s="201" t="e">
        <f t="shared" ref="AE272:AE335" ca="1" si="65">IF(AB272&gt;=AC272,"-",$K272/(5*MAX($L$1021:$L$1022))*AJ272)</f>
        <v>#N/A</v>
      </c>
      <c r="AF272" s="202" t="e">
        <f t="shared" ref="AF272:AG335" ca="1" si="66">IF(AD272="-","-",AD272*$AE$1017)</f>
        <v>#N/A</v>
      </c>
      <c r="AG272" s="201" t="e">
        <f t="shared" ca="1" si="66"/>
        <v>#N/A</v>
      </c>
      <c r="AH272" s="201" t="e">
        <f t="shared" ref="AH272:AH335" ca="1" si="67">IF(AF272="-",0,MIN(AG272,Q272))</f>
        <v>#N/A</v>
      </c>
      <c r="AI272" s="203" t="e">
        <f t="shared" ref="AI272:AI335" ca="1" si="68">+AC272-AB272</f>
        <v>#N/A</v>
      </c>
      <c r="AJ272" s="201" t="e">
        <f t="shared" ca="1" si="34"/>
        <v>#N/A</v>
      </c>
      <c r="AK272" s="201" t="e">
        <f t="shared" ca="1" si="35"/>
        <v>#N/A</v>
      </c>
    </row>
    <row r="273" spans="1:37" ht="27" customHeight="1" x14ac:dyDescent="0.25">
      <c r="A273" s="51">
        <f>'OSNOVNA PLAČA'!A267</f>
        <v>258</v>
      </c>
      <c r="B273" s="159" t="str">
        <f t="shared" ca="1" si="20"/>
        <v>A258</v>
      </c>
      <c r="C273" s="52">
        <f ca="1">IF(LEN(B273)&gt;0,'OSNOVNA PLAČA'!C267,"")</f>
        <v>0</v>
      </c>
      <c r="D273" s="54">
        <f ca="1">IF(LEN(B273)&gt;0,'OSNOVNA PLAČA'!D267,"")</f>
        <v>0</v>
      </c>
      <c r="E273" s="175">
        <f ca="1">IF(LEN(B273)&gt;0,SUM('OBRAČUNANA OSNOVNA PLAČA'!K267:P267),"")</f>
        <v>0</v>
      </c>
      <c r="F273" s="55"/>
      <c r="G273" s="55"/>
      <c r="H273" s="55"/>
      <c r="I273" s="55"/>
      <c r="J273" s="55"/>
      <c r="K273" s="176">
        <f t="shared" si="58"/>
        <v>0</v>
      </c>
      <c r="L273" s="120">
        <f t="shared" ca="1" si="59"/>
        <v>0</v>
      </c>
      <c r="M273" s="120">
        <f t="shared" ca="1" si="60"/>
        <v>0</v>
      </c>
      <c r="N273" s="120">
        <f t="shared" ca="1" si="61"/>
        <v>0</v>
      </c>
      <c r="O273" s="120">
        <f t="shared" ca="1" si="62"/>
        <v>0</v>
      </c>
      <c r="P273" s="177">
        <f t="shared" ca="1" si="63"/>
        <v>0</v>
      </c>
      <c r="Q273" s="177">
        <f ca="1">IF(LEN(B273)&gt;0,'1-6'!Q273-'1-6'!P273,"")</f>
        <v>0</v>
      </c>
      <c r="R273" s="178"/>
      <c r="AA273" s="163">
        <f>ROW()</f>
        <v>273</v>
      </c>
      <c r="AB273" s="201" t="e">
        <f t="shared" ca="1" si="27"/>
        <v>#N/A</v>
      </c>
      <c r="AC273" s="201" t="e">
        <f t="shared" ca="1" si="28"/>
        <v>#N/A</v>
      </c>
      <c r="AD273" s="202" t="e">
        <f t="shared" ca="1" si="64"/>
        <v>#N/A</v>
      </c>
      <c r="AE273" s="201" t="e">
        <f t="shared" ca="1" si="65"/>
        <v>#N/A</v>
      </c>
      <c r="AF273" s="202" t="e">
        <f t="shared" ca="1" si="66"/>
        <v>#N/A</v>
      </c>
      <c r="AG273" s="201" t="e">
        <f t="shared" ca="1" si="66"/>
        <v>#N/A</v>
      </c>
      <c r="AH273" s="201" t="e">
        <f t="shared" ca="1" si="67"/>
        <v>#N/A</v>
      </c>
      <c r="AI273" s="203" t="e">
        <f t="shared" ca="1" si="68"/>
        <v>#N/A</v>
      </c>
      <c r="AJ273" s="201" t="e">
        <f t="shared" ca="1" si="34"/>
        <v>#N/A</v>
      </c>
      <c r="AK273" s="201" t="e">
        <f t="shared" ca="1" si="35"/>
        <v>#N/A</v>
      </c>
    </row>
    <row r="274" spans="1:37" ht="27" customHeight="1" x14ac:dyDescent="0.25">
      <c r="A274" s="51">
        <f>'OSNOVNA PLAČA'!A268</f>
        <v>259</v>
      </c>
      <c r="B274" s="159" t="str">
        <f t="shared" ca="1" si="20"/>
        <v>A259</v>
      </c>
      <c r="C274" s="52">
        <f ca="1">IF(LEN(B274)&gt;0,'OSNOVNA PLAČA'!C268,"")</f>
        <v>0</v>
      </c>
      <c r="D274" s="54">
        <f ca="1">IF(LEN(B274)&gt;0,'OSNOVNA PLAČA'!D268,"")</f>
        <v>0</v>
      </c>
      <c r="E274" s="175">
        <f ca="1">IF(LEN(B274)&gt;0,SUM('OBRAČUNANA OSNOVNA PLAČA'!K268:P268),"")</f>
        <v>0</v>
      </c>
      <c r="F274" s="55"/>
      <c r="G274" s="55"/>
      <c r="H274" s="55"/>
      <c r="I274" s="55"/>
      <c r="J274" s="55"/>
      <c r="K274" s="176">
        <f t="shared" si="58"/>
        <v>0</v>
      </c>
      <c r="L274" s="120">
        <f t="shared" ca="1" si="59"/>
        <v>0</v>
      </c>
      <c r="M274" s="120">
        <f t="shared" ca="1" si="60"/>
        <v>0</v>
      </c>
      <c r="N274" s="120">
        <f t="shared" ca="1" si="61"/>
        <v>0</v>
      </c>
      <c r="O274" s="120">
        <f t="shared" ca="1" si="62"/>
        <v>0</v>
      </c>
      <c r="P274" s="177">
        <f t="shared" ca="1" si="63"/>
        <v>0</v>
      </c>
      <c r="Q274" s="177">
        <f ca="1">IF(LEN(B274)&gt;0,'1-6'!Q274-'1-6'!P274,"")</f>
        <v>0</v>
      </c>
      <c r="R274" s="178"/>
      <c r="AA274" s="163">
        <f>ROW()</f>
        <v>274</v>
      </c>
      <c r="AB274" s="201" t="e">
        <f t="shared" ca="1" si="27"/>
        <v>#N/A</v>
      </c>
      <c r="AC274" s="201" t="e">
        <f t="shared" ca="1" si="28"/>
        <v>#N/A</v>
      </c>
      <c r="AD274" s="202" t="e">
        <f t="shared" ca="1" si="64"/>
        <v>#N/A</v>
      </c>
      <c r="AE274" s="201" t="e">
        <f t="shared" ca="1" si="65"/>
        <v>#N/A</v>
      </c>
      <c r="AF274" s="202" t="e">
        <f t="shared" ca="1" si="66"/>
        <v>#N/A</v>
      </c>
      <c r="AG274" s="201" t="e">
        <f t="shared" ca="1" si="66"/>
        <v>#N/A</v>
      </c>
      <c r="AH274" s="201" t="e">
        <f t="shared" ca="1" si="67"/>
        <v>#N/A</v>
      </c>
      <c r="AI274" s="203" t="e">
        <f t="shared" ca="1" si="68"/>
        <v>#N/A</v>
      </c>
      <c r="AJ274" s="201" t="e">
        <f t="shared" ca="1" si="34"/>
        <v>#N/A</v>
      </c>
      <c r="AK274" s="201" t="e">
        <f t="shared" ca="1" si="35"/>
        <v>#N/A</v>
      </c>
    </row>
    <row r="275" spans="1:37" ht="27" customHeight="1" x14ac:dyDescent="0.25">
      <c r="A275" s="51">
        <f>'OSNOVNA PLAČA'!A269</f>
        <v>260</v>
      </c>
      <c r="B275" s="159" t="str">
        <f t="shared" ca="1" si="20"/>
        <v>A260</v>
      </c>
      <c r="C275" s="52">
        <f ca="1">IF(LEN(B275)&gt;0,'OSNOVNA PLAČA'!C269,"")</f>
        <v>0</v>
      </c>
      <c r="D275" s="54">
        <f ca="1">IF(LEN(B275)&gt;0,'OSNOVNA PLAČA'!D269,"")</f>
        <v>0</v>
      </c>
      <c r="E275" s="175">
        <f ca="1">IF(LEN(B275)&gt;0,SUM('OBRAČUNANA OSNOVNA PLAČA'!K269:P269),"")</f>
        <v>0</v>
      </c>
      <c r="F275" s="55"/>
      <c r="G275" s="55"/>
      <c r="H275" s="55"/>
      <c r="I275" s="55"/>
      <c r="J275" s="55"/>
      <c r="K275" s="176">
        <f t="shared" si="58"/>
        <v>0</v>
      </c>
      <c r="L275" s="120">
        <f t="shared" ca="1" si="59"/>
        <v>0</v>
      </c>
      <c r="M275" s="120">
        <f t="shared" ca="1" si="60"/>
        <v>0</v>
      </c>
      <c r="N275" s="120">
        <f t="shared" ca="1" si="61"/>
        <v>0</v>
      </c>
      <c r="O275" s="120">
        <f t="shared" ca="1" si="62"/>
        <v>0</v>
      </c>
      <c r="P275" s="177">
        <f t="shared" ca="1" si="63"/>
        <v>0</v>
      </c>
      <c r="Q275" s="177">
        <f ca="1">IF(LEN(B275)&gt;0,'1-6'!Q275-'1-6'!P275,"")</f>
        <v>0</v>
      </c>
      <c r="R275" s="178"/>
      <c r="AA275" s="163">
        <f>ROW()</f>
        <v>275</v>
      </c>
      <c r="AB275" s="201" t="e">
        <f t="shared" ca="1" si="27"/>
        <v>#N/A</v>
      </c>
      <c r="AC275" s="201" t="e">
        <f t="shared" ca="1" si="28"/>
        <v>#N/A</v>
      </c>
      <c r="AD275" s="202" t="e">
        <f t="shared" ca="1" si="64"/>
        <v>#N/A</v>
      </c>
      <c r="AE275" s="201" t="e">
        <f t="shared" ca="1" si="65"/>
        <v>#N/A</v>
      </c>
      <c r="AF275" s="202" t="e">
        <f t="shared" ca="1" si="66"/>
        <v>#N/A</v>
      </c>
      <c r="AG275" s="201" t="e">
        <f t="shared" ca="1" si="66"/>
        <v>#N/A</v>
      </c>
      <c r="AH275" s="201" t="e">
        <f t="shared" ca="1" si="67"/>
        <v>#N/A</v>
      </c>
      <c r="AI275" s="203" t="e">
        <f t="shared" ca="1" si="68"/>
        <v>#N/A</v>
      </c>
      <c r="AJ275" s="201" t="e">
        <f t="shared" ca="1" si="34"/>
        <v>#N/A</v>
      </c>
      <c r="AK275" s="201" t="e">
        <f t="shared" ca="1" si="35"/>
        <v>#N/A</v>
      </c>
    </row>
    <row r="276" spans="1:37" ht="27" customHeight="1" x14ac:dyDescent="0.25">
      <c r="A276" s="51">
        <f>'OSNOVNA PLAČA'!A270</f>
        <v>261</v>
      </c>
      <c r="B276" s="159" t="str">
        <f t="shared" ca="1" si="20"/>
        <v>A261</v>
      </c>
      <c r="C276" s="52">
        <f ca="1">IF(LEN(B276)&gt;0,'OSNOVNA PLAČA'!C270,"")</f>
        <v>0</v>
      </c>
      <c r="D276" s="54">
        <f ca="1">IF(LEN(B276)&gt;0,'OSNOVNA PLAČA'!D270,"")</f>
        <v>0</v>
      </c>
      <c r="E276" s="175">
        <f ca="1">IF(LEN(B276)&gt;0,SUM('OBRAČUNANA OSNOVNA PLAČA'!K270:P270),"")</f>
        <v>0</v>
      </c>
      <c r="F276" s="55"/>
      <c r="G276" s="55"/>
      <c r="H276" s="55"/>
      <c r="I276" s="55"/>
      <c r="J276" s="55"/>
      <c r="K276" s="176">
        <f t="shared" si="58"/>
        <v>0</v>
      </c>
      <c r="L276" s="120">
        <f t="shared" ca="1" si="59"/>
        <v>0</v>
      </c>
      <c r="M276" s="120">
        <f t="shared" ca="1" si="60"/>
        <v>0</v>
      </c>
      <c r="N276" s="120">
        <f t="shared" ca="1" si="61"/>
        <v>0</v>
      </c>
      <c r="O276" s="120">
        <f t="shared" ca="1" si="62"/>
        <v>0</v>
      </c>
      <c r="P276" s="177">
        <f t="shared" ca="1" si="63"/>
        <v>0</v>
      </c>
      <c r="Q276" s="177">
        <f ca="1">IF(LEN(B276)&gt;0,'1-6'!Q276-'1-6'!P276,"")</f>
        <v>0</v>
      </c>
      <c r="R276" s="178"/>
      <c r="AA276" s="163">
        <f>ROW()</f>
        <v>276</v>
      </c>
      <c r="AB276" s="201" t="e">
        <f t="shared" ca="1" si="27"/>
        <v>#N/A</v>
      </c>
      <c r="AC276" s="201" t="e">
        <f t="shared" ca="1" si="28"/>
        <v>#N/A</v>
      </c>
      <c r="AD276" s="202" t="e">
        <f t="shared" ca="1" si="64"/>
        <v>#N/A</v>
      </c>
      <c r="AE276" s="201" t="e">
        <f t="shared" ca="1" si="65"/>
        <v>#N/A</v>
      </c>
      <c r="AF276" s="202" t="e">
        <f t="shared" ca="1" si="66"/>
        <v>#N/A</v>
      </c>
      <c r="AG276" s="201" t="e">
        <f t="shared" ca="1" si="66"/>
        <v>#N/A</v>
      </c>
      <c r="AH276" s="201" t="e">
        <f t="shared" ca="1" si="67"/>
        <v>#N/A</v>
      </c>
      <c r="AI276" s="203" t="e">
        <f t="shared" ca="1" si="68"/>
        <v>#N/A</v>
      </c>
      <c r="AJ276" s="201" t="e">
        <f t="shared" ca="1" si="34"/>
        <v>#N/A</v>
      </c>
      <c r="AK276" s="201" t="e">
        <f t="shared" ca="1" si="35"/>
        <v>#N/A</v>
      </c>
    </row>
    <row r="277" spans="1:37" ht="27" customHeight="1" x14ac:dyDescent="0.25">
      <c r="A277" s="51">
        <f>'OSNOVNA PLAČA'!A271</f>
        <v>262</v>
      </c>
      <c r="B277" s="159" t="str">
        <f t="shared" ca="1" si="20"/>
        <v>A262</v>
      </c>
      <c r="C277" s="52">
        <f ca="1">IF(LEN(B277)&gt;0,'OSNOVNA PLAČA'!C271,"")</f>
        <v>0</v>
      </c>
      <c r="D277" s="54">
        <f ca="1">IF(LEN(B277)&gt;0,'OSNOVNA PLAČA'!D271,"")</f>
        <v>0</v>
      </c>
      <c r="E277" s="175">
        <f ca="1">IF(LEN(B277)&gt;0,SUM('OBRAČUNANA OSNOVNA PLAČA'!K271:P271),"")</f>
        <v>0</v>
      </c>
      <c r="F277" s="55"/>
      <c r="G277" s="55"/>
      <c r="H277" s="55"/>
      <c r="I277" s="55"/>
      <c r="J277" s="55"/>
      <c r="K277" s="176">
        <f t="shared" si="58"/>
        <v>0</v>
      </c>
      <c r="L277" s="120">
        <f t="shared" ca="1" si="59"/>
        <v>0</v>
      </c>
      <c r="M277" s="120">
        <f t="shared" ca="1" si="60"/>
        <v>0</v>
      </c>
      <c r="N277" s="120">
        <f t="shared" ca="1" si="61"/>
        <v>0</v>
      </c>
      <c r="O277" s="120">
        <f t="shared" ca="1" si="62"/>
        <v>0</v>
      </c>
      <c r="P277" s="177">
        <f t="shared" ca="1" si="63"/>
        <v>0</v>
      </c>
      <c r="Q277" s="177">
        <f ca="1">IF(LEN(B277)&gt;0,'1-6'!Q277-'1-6'!P277,"")</f>
        <v>0</v>
      </c>
      <c r="R277" s="178"/>
      <c r="AA277" s="163">
        <f>ROW()</f>
        <v>277</v>
      </c>
      <c r="AB277" s="201" t="e">
        <f t="shared" ca="1" si="27"/>
        <v>#N/A</v>
      </c>
      <c r="AC277" s="201" t="e">
        <f t="shared" ca="1" si="28"/>
        <v>#N/A</v>
      </c>
      <c r="AD277" s="202" t="e">
        <f t="shared" ca="1" si="64"/>
        <v>#N/A</v>
      </c>
      <c r="AE277" s="201" t="e">
        <f t="shared" ca="1" si="65"/>
        <v>#N/A</v>
      </c>
      <c r="AF277" s="202" t="e">
        <f t="shared" ca="1" si="66"/>
        <v>#N/A</v>
      </c>
      <c r="AG277" s="201" t="e">
        <f t="shared" ca="1" si="66"/>
        <v>#N/A</v>
      </c>
      <c r="AH277" s="201" t="e">
        <f t="shared" ca="1" si="67"/>
        <v>#N/A</v>
      </c>
      <c r="AI277" s="203" t="e">
        <f t="shared" ca="1" si="68"/>
        <v>#N/A</v>
      </c>
      <c r="AJ277" s="201" t="e">
        <f t="shared" ca="1" si="34"/>
        <v>#N/A</v>
      </c>
      <c r="AK277" s="201" t="e">
        <f t="shared" ca="1" si="35"/>
        <v>#N/A</v>
      </c>
    </row>
    <row r="278" spans="1:37" ht="27" customHeight="1" x14ac:dyDescent="0.25">
      <c r="A278" s="51">
        <f>'OSNOVNA PLAČA'!A272</f>
        <v>263</v>
      </c>
      <c r="B278" s="159" t="str">
        <f t="shared" ca="1" si="20"/>
        <v>A263</v>
      </c>
      <c r="C278" s="52">
        <f ca="1">IF(LEN(B278)&gt;0,'OSNOVNA PLAČA'!C272,"")</f>
        <v>0</v>
      </c>
      <c r="D278" s="54">
        <f ca="1">IF(LEN(B278)&gt;0,'OSNOVNA PLAČA'!D272,"")</f>
        <v>0</v>
      </c>
      <c r="E278" s="175">
        <f ca="1">IF(LEN(B278)&gt;0,SUM('OBRAČUNANA OSNOVNA PLAČA'!K272:P272),"")</f>
        <v>0</v>
      </c>
      <c r="F278" s="55"/>
      <c r="G278" s="55"/>
      <c r="H278" s="55"/>
      <c r="I278" s="55"/>
      <c r="J278" s="55"/>
      <c r="K278" s="176">
        <f t="shared" si="58"/>
        <v>0</v>
      </c>
      <c r="L278" s="120">
        <f t="shared" ca="1" si="59"/>
        <v>0</v>
      </c>
      <c r="M278" s="120">
        <f t="shared" ca="1" si="60"/>
        <v>0</v>
      </c>
      <c r="N278" s="120">
        <f t="shared" ca="1" si="61"/>
        <v>0</v>
      </c>
      <c r="O278" s="120">
        <f t="shared" ca="1" si="62"/>
        <v>0</v>
      </c>
      <c r="P278" s="177">
        <f t="shared" ca="1" si="63"/>
        <v>0</v>
      </c>
      <c r="Q278" s="177">
        <f ca="1">IF(LEN(B278)&gt;0,'1-6'!Q278-'1-6'!P278,"")</f>
        <v>0</v>
      </c>
      <c r="R278" s="178"/>
      <c r="AA278" s="163">
        <f>ROW()</f>
        <v>278</v>
      </c>
      <c r="AB278" s="201" t="e">
        <f t="shared" ca="1" si="27"/>
        <v>#N/A</v>
      </c>
      <c r="AC278" s="201" t="e">
        <f t="shared" ca="1" si="28"/>
        <v>#N/A</v>
      </c>
      <c r="AD278" s="202" t="e">
        <f t="shared" ca="1" si="64"/>
        <v>#N/A</v>
      </c>
      <c r="AE278" s="201" t="e">
        <f t="shared" ca="1" si="65"/>
        <v>#N/A</v>
      </c>
      <c r="AF278" s="202" t="e">
        <f t="shared" ca="1" si="66"/>
        <v>#N/A</v>
      </c>
      <c r="AG278" s="201" t="e">
        <f t="shared" ca="1" si="66"/>
        <v>#N/A</v>
      </c>
      <c r="AH278" s="201" t="e">
        <f t="shared" ca="1" si="67"/>
        <v>#N/A</v>
      </c>
      <c r="AI278" s="203" t="e">
        <f t="shared" ca="1" si="68"/>
        <v>#N/A</v>
      </c>
      <c r="AJ278" s="201" t="e">
        <f t="shared" ca="1" si="34"/>
        <v>#N/A</v>
      </c>
      <c r="AK278" s="201" t="e">
        <f t="shared" ca="1" si="35"/>
        <v>#N/A</v>
      </c>
    </row>
    <row r="279" spans="1:37" ht="27" customHeight="1" x14ac:dyDescent="0.25">
      <c r="A279" s="51">
        <f>'OSNOVNA PLAČA'!A273</f>
        <v>264</v>
      </c>
      <c r="B279" s="159" t="str">
        <f t="shared" ca="1" si="20"/>
        <v>A264</v>
      </c>
      <c r="C279" s="52">
        <f ca="1">IF(LEN(B279)&gt;0,'OSNOVNA PLAČA'!C273,"")</f>
        <v>0</v>
      </c>
      <c r="D279" s="54">
        <f ca="1">IF(LEN(B279)&gt;0,'OSNOVNA PLAČA'!D273,"")</f>
        <v>0</v>
      </c>
      <c r="E279" s="175">
        <f ca="1">IF(LEN(B279)&gt;0,SUM('OBRAČUNANA OSNOVNA PLAČA'!K273:P273),"")</f>
        <v>0</v>
      </c>
      <c r="F279" s="55"/>
      <c r="G279" s="55"/>
      <c r="H279" s="55"/>
      <c r="I279" s="55"/>
      <c r="J279" s="55"/>
      <c r="K279" s="176">
        <f t="shared" si="58"/>
        <v>0</v>
      </c>
      <c r="L279" s="120">
        <f t="shared" ca="1" si="59"/>
        <v>0</v>
      </c>
      <c r="M279" s="120">
        <f t="shared" ca="1" si="60"/>
        <v>0</v>
      </c>
      <c r="N279" s="120">
        <f t="shared" ca="1" si="61"/>
        <v>0</v>
      </c>
      <c r="O279" s="120">
        <f t="shared" ca="1" si="62"/>
        <v>0</v>
      </c>
      <c r="P279" s="177">
        <f t="shared" ca="1" si="63"/>
        <v>0</v>
      </c>
      <c r="Q279" s="177">
        <f ca="1">IF(LEN(B279)&gt;0,'1-6'!Q279-'1-6'!P279,"")</f>
        <v>0</v>
      </c>
      <c r="R279" s="178"/>
      <c r="AA279" s="163">
        <f>ROW()</f>
        <v>279</v>
      </c>
      <c r="AB279" s="201" t="e">
        <f t="shared" ca="1" si="27"/>
        <v>#N/A</v>
      </c>
      <c r="AC279" s="201" t="e">
        <f t="shared" ca="1" si="28"/>
        <v>#N/A</v>
      </c>
      <c r="AD279" s="202" t="e">
        <f t="shared" ca="1" si="64"/>
        <v>#N/A</v>
      </c>
      <c r="AE279" s="201" t="e">
        <f t="shared" ca="1" si="65"/>
        <v>#N/A</v>
      </c>
      <c r="AF279" s="202" t="e">
        <f t="shared" ca="1" si="66"/>
        <v>#N/A</v>
      </c>
      <c r="AG279" s="201" t="e">
        <f t="shared" ca="1" si="66"/>
        <v>#N/A</v>
      </c>
      <c r="AH279" s="201" t="e">
        <f t="shared" ca="1" si="67"/>
        <v>#N/A</v>
      </c>
      <c r="AI279" s="203" t="e">
        <f t="shared" ca="1" si="68"/>
        <v>#N/A</v>
      </c>
      <c r="AJ279" s="201" t="e">
        <f t="shared" ca="1" si="34"/>
        <v>#N/A</v>
      </c>
      <c r="AK279" s="201" t="e">
        <f t="shared" ca="1" si="35"/>
        <v>#N/A</v>
      </c>
    </row>
    <row r="280" spans="1:37" ht="27" customHeight="1" x14ac:dyDescent="0.25">
      <c r="A280" s="51">
        <f>'OSNOVNA PLAČA'!A274</f>
        <v>265</v>
      </c>
      <c r="B280" s="159" t="str">
        <f t="shared" ca="1" si="20"/>
        <v>A265</v>
      </c>
      <c r="C280" s="52">
        <f ca="1">IF(LEN(B280)&gt;0,'OSNOVNA PLAČA'!C274,"")</f>
        <v>0</v>
      </c>
      <c r="D280" s="54">
        <f ca="1">IF(LEN(B280)&gt;0,'OSNOVNA PLAČA'!D274,"")</f>
        <v>0</v>
      </c>
      <c r="E280" s="175">
        <f ca="1">IF(LEN(B280)&gt;0,SUM('OBRAČUNANA OSNOVNA PLAČA'!K274:P274),"")</f>
        <v>0</v>
      </c>
      <c r="F280" s="55"/>
      <c r="G280" s="55"/>
      <c r="H280" s="55"/>
      <c r="I280" s="55"/>
      <c r="J280" s="55"/>
      <c r="K280" s="176">
        <f t="shared" si="58"/>
        <v>0</v>
      </c>
      <c r="L280" s="120">
        <f t="shared" ca="1" si="59"/>
        <v>0</v>
      </c>
      <c r="M280" s="120">
        <f t="shared" ca="1" si="60"/>
        <v>0</v>
      </c>
      <c r="N280" s="120">
        <f t="shared" ca="1" si="61"/>
        <v>0</v>
      </c>
      <c r="O280" s="120">
        <f t="shared" ca="1" si="62"/>
        <v>0</v>
      </c>
      <c r="P280" s="177">
        <f t="shared" ca="1" si="63"/>
        <v>0</v>
      </c>
      <c r="Q280" s="177">
        <f ca="1">IF(LEN(B280)&gt;0,'1-6'!Q280-'1-6'!P280,"")</f>
        <v>0</v>
      </c>
      <c r="R280" s="178"/>
      <c r="AA280" s="163">
        <f>ROW()</f>
        <v>280</v>
      </c>
      <c r="AB280" s="201" t="e">
        <f t="shared" ca="1" si="27"/>
        <v>#N/A</v>
      </c>
      <c r="AC280" s="201" t="e">
        <f t="shared" ca="1" si="28"/>
        <v>#N/A</v>
      </c>
      <c r="AD280" s="202" t="e">
        <f t="shared" ca="1" si="64"/>
        <v>#N/A</v>
      </c>
      <c r="AE280" s="201" t="e">
        <f t="shared" ca="1" si="65"/>
        <v>#N/A</v>
      </c>
      <c r="AF280" s="202" t="e">
        <f t="shared" ca="1" si="66"/>
        <v>#N/A</v>
      </c>
      <c r="AG280" s="201" t="e">
        <f t="shared" ca="1" si="66"/>
        <v>#N/A</v>
      </c>
      <c r="AH280" s="201" t="e">
        <f t="shared" ca="1" si="67"/>
        <v>#N/A</v>
      </c>
      <c r="AI280" s="203" t="e">
        <f t="shared" ca="1" si="68"/>
        <v>#N/A</v>
      </c>
      <c r="AJ280" s="201" t="e">
        <f t="shared" ca="1" si="34"/>
        <v>#N/A</v>
      </c>
      <c r="AK280" s="201" t="e">
        <f t="shared" ca="1" si="35"/>
        <v>#N/A</v>
      </c>
    </row>
    <row r="281" spans="1:37" ht="27" customHeight="1" x14ac:dyDescent="0.25">
      <c r="A281" s="51">
        <f>'OSNOVNA PLAČA'!A275</f>
        <v>266</v>
      </c>
      <c r="B281" s="159" t="str">
        <f t="shared" ca="1" si="20"/>
        <v>A266</v>
      </c>
      <c r="C281" s="52">
        <f ca="1">IF(LEN(B281)&gt;0,'OSNOVNA PLAČA'!C275,"")</f>
        <v>0</v>
      </c>
      <c r="D281" s="54">
        <f ca="1">IF(LEN(B281)&gt;0,'OSNOVNA PLAČA'!D275,"")</f>
        <v>0</v>
      </c>
      <c r="E281" s="175">
        <f ca="1">IF(LEN(B281)&gt;0,SUM('OBRAČUNANA OSNOVNA PLAČA'!K275:P275),"")</f>
        <v>0</v>
      </c>
      <c r="F281" s="55"/>
      <c r="G281" s="55"/>
      <c r="H281" s="55"/>
      <c r="I281" s="55"/>
      <c r="J281" s="55"/>
      <c r="K281" s="176">
        <f t="shared" si="58"/>
        <v>0</v>
      </c>
      <c r="L281" s="120">
        <f t="shared" ca="1" si="59"/>
        <v>0</v>
      </c>
      <c r="M281" s="120">
        <f t="shared" ca="1" si="60"/>
        <v>0</v>
      </c>
      <c r="N281" s="120">
        <f t="shared" ca="1" si="61"/>
        <v>0</v>
      </c>
      <c r="O281" s="120">
        <f t="shared" ca="1" si="62"/>
        <v>0</v>
      </c>
      <c r="P281" s="177">
        <f t="shared" ca="1" si="63"/>
        <v>0</v>
      </c>
      <c r="Q281" s="177">
        <f ca="1">IF(LEN(B281)&gt;0,'1-6'!Q281-'1-6'!P281,"")</f>
        <v>0</v>
      </c>
      <c r="R281" s="178"/>
      <c r="AA281" s="163">
        <f>ROW()</f>
        <v>281</v>
      </c>
      <c r="AB281" s="201" t="e">
        <f t="shared" ca="1" si="27"/>
        <v>#N/A</v>
      </c>
      <c r="AC281" s="201" t="e">
        <f t="shared" ca="1" si="28"/>
        <v>#N/A</v>
      </c>
      <c r="AD281" s="202" t="e">
        <f t="shared" ca="1" si="64"/>
        <v>#N/A</v>
      </c>
      <c r="AE281" s="201" t="e">
        <f t="shared" ca="1" si="65"/>
        <v>#N/A</v>
      </c>
      <c r="AF281" s="202" t="e">
        <f t="shared" ca="1" si="66"/>
        <v>#N/A</v>
      </c>
      <c r="AG281" s="201" t="e">
        <f t="shared" ca="1" si="66"/>
        <v>#N/A</v>
      </c>
      <c r="AH281" s="201" t="e">
        <f t="shared" ca="1" si="67"/>
        <v>#N/A</v>
      </c>
      <c r="AI281" s="203" t="e">
        <f t="shared" ca="1" si="68"/>
        <v>#N/A</v>
      </c>
      <c r="AJ281" s="201" t="e">
        <f t="shared" ca="1" si="34"/>
        <v>#N/A</v>
      </c>
      <c r="AK281" s="201" t="e">
        <f t="shared" ca="1" si="35"/>
        <v>#N/A</v>
      </c>
    </row>
    <row r="282" spans="1:37" ht="27" customHeight="1" x14ac:dyDescent="0.25">
      <c r="A282" s="51">
        <f>'OSNOVNA PLAČA'!A276</f>
        <v>267</v>
      </c>
      <c r="B282" s="159" t="str">
        <f t="shared" ca="1" si="20"/>
        <v>A267</v>
      </c>
      <c r="C282" s="52">
        <f ca="1">IF(LEN(B282)&gt;0,'OSNOVNA PLAČA'!C276,"")</f>
        <v>0</v>
      </c>
      <c r="D282" s="54">
        <f ca="1">IF(LEN(B282)&gt;0,'OSNOVNA PLAČA'!D276,"")</f>
        <v>0</v>
      </c>
      <c r="E282" s="175">
        <f ca="1">IF(LEN(B282)&gt;0,SUM('OBRAČUNANA OSNOVNA PLAČA'!K276:P276),"")</f>
        <v>0</v>
      </c>
      <c r="F282" s="55"/>
      <c r="G282" s="55"/>
      <c r="H282" s="55"/>
      <c r="I282" s="55"/>
      <c r="J282" s="55"/>
      <c r="K282" s="176">
        <f t="shared" si="58"/>
        <v>0</v>
      </c>
      <c r="L282" s="120">
        <f t="shared" ca="1" si="59"/>
        <v>0</v>
      </c>
      <c r="M282" s="120">
        <f t="shared" ca="1" si="60"/>
        <v>0</v>
      </c>
      <c r="N282" s="120">
        <f t="shared" ca="1" si="61"/>
        <v>0</v>
      </c>
      <c r="O282" s="120">
        <f t="shared" ca="1" si="62"/>
        <v>0</v>
      </c>
      <c r="P282" s="177">
        <f t="shared" ca="1" si="63"/>
        <v>0</v>
      </c>
      <c r="Q282" s="177">
        <f ca="1">IF(LEN(B282)&gt;0,'1-6'!Q282-'1-6'!P282,"")</f>
        <v>0</v>
      </c>
      <c r="R282" s="178"/>
      <c r="AA282" s="163">
        <f>ROW()</f>
        <v>282</v>
      </c>
      <c r="AB282" s="201" t="e">
        <f t="shared" ca="1" si="27"/>
        <v>#N/A</v>
      </c>
      <c r="AC282" s="201" t="e">
        <f t="shared" ca="1" si="28"/>
        <v>#N/A</v>
      </c>
      <c r="AD282" s="202" t="e">
        <f t="shared" ca="1" si="64"/>
        <v>#N/A</v>
      </c>
      <c r="AE282" s="201" t="e">
        <f t="shared" ca="1" si="65"/>
        <v>#N/A</v>
      </c>
      <c r="AF282" s="202" t="e">
        <f t="shared" ca="1" si="66"/>
        <v>#N/A</v>
      </c>
      <c r="AG282" s="201" t="e">
        <f t="shared" ca="1" si="66"/>
        <v>#N/A</v>
      </c>
      <c r="AH282" s="201" t="e">
        <f t="shared" ca="1" si="67"/>
        <v>#N/A</v>
      </c>
      <c r="AI282" s="203" t="e">
        <f t="shared" ca="1" si="68"/>
        <v>#N/A</v>
      </c>
      <c r="AJ282" s="201" t="e">
        <f t="shared" ca="1" si="34"/>
        <v>#N/A</v>
      </c>
      <c r="AK282" s="201" t="e">
        <f t="shared" ca="1" si="35"/>
        <v>#N/A</v>
      </c>
    </row>
    <row r="283" spans="1:37" ht="27" customHeight="1" x14ac:dyDescent="0.25">
      <c r="A283" s="51">
        <f>'OSNOVNA PLAČA'!A277</f>
        <v>268</v>
      </c>
      <c r="B283" s="159" t="str">
        <f t="shared" ca="1" si="20"/>
        <v>A268</v>
      </c>
      <c r="C283" s="52">
        <f ca="1">IF(LEN(B283)&gt;0,'OSNOVNA PLAČA'!C277,"")</f>
        <v>0</v>
      </c>
      <c r="D283" s="54">
        <f ca="1">IF(LEN(B283)&gt;0,'OSNOVNA PLAČA'!D277,"")</f>
        <v>0</v>
      </c>
      <c r="E283" s="175">
        <f ca="1">IF(LEN(B283)&gt;0,SUM('OBRAČUNANA OSNOVNA PLAČA'!K277:P277),"")</f>
        <v>0</v>
      </c>
      <c r="F283" s="55"/>
      <c r="G283" s="55"/>
      <c r="H283" s="55"/>
      <c r="I283" s="55"/>
      <c r="J283" s="55"/>
      <c r="K283" s="176">
        <f t="shared" si="58"/>
        <v>0</v>
      </c>
      <c r="L283" s="120">
        <f t="shared" ca="1" si="59"/>
        <v>0</v>
      </c>
      <c r="M283" s="120">
        <f t="shared" ca="1" si="60"/>
        <v>0</v>
      </c>
      <c r="N283" s="120">
        <f t="shared" ca="1" si="61"/>
        <v>0</v>
      </c>
      <c r="O283" s="120">
        <f t="shared" ca="1" si="62"/>
        <v>0</v>
      </c>
      <c r="P283" s="177">
        <f t="shared" ca="1" si="63"/>
        <v>0</v>
      </c>
      <c r="Q283" s="177">
        <f ca="1">IF(LEN(B283)&gt;0,'1-6'!Q283-'1-6'!P283,"")</f>
        <v>0</v>
      </c>
      <c r="R283" s="178"/>
      <c r="AA283" s="163">
        <f>ROW()</f>
        <v>283</v>
      </c>
      <c r="AB283" s="201" t="e">
        <f t="shared" ca="1" si="27"/>
        <v>#N/A</v>
      </c>
      <c r="AC283" s="201" t="e">
        <f t="shared" ca="1" si="28"/>
        <v>#N/A</v>
      </c>
      <c r="AD283" s="202" t="e">
        <f t="shared" ca="1" si="64"/>
        <v>#N/A</v>
      </c>
      <c r="AE283" s="201" t="e">
        <f t="shared" ca="1" si="65"/>
        <v>#N/A</v>
      </c>
      <c r="AF283" s="202" t="e">
        <f t="shared" ca="1" si="66"/>
        <v>#N/A</v>
      </c>
      <c r="AG283" s="201" t="e">
        <f t="shared" ca="1" si="66"/>
        <v>#N/A</v>
      </c>
      <c r="AH283" s="201" t="e">
        <f t="shared" ca="1" si="67"/>
        <v>#N/A</v>
      </c>
      <c r="AI283" s="203" t="e">
        <f t="shared" ca="1" si="68"/>
        <v>#N/A</v>
      </c>
      <c r="AJ283" s="201" t="e">
        <f t="shared" ca="1" si="34"/>
        <v>#N/A</v>
      </c>
      <c r="AK283" s="201" t="e">
        <f t="shared" ca="1" si="35"/>
        <v>#N/A</v>
      </c>
    </row>
    <row r="284" spans="1:37" ht="27" customHeight="1" x14ac:dyDescent="0.25">
      <c r="A284" s="51">
        <f>'OSNOVNA PLAČA'!A278</f>
        <v>269</v>
      </c>
      <c r="B284" s="159" t="str">
        <f t="shared" ca="1" si="20"/>
        <v>A269</v>
      </c>
      <c r="C284" s="52">
        <f ca="1">IF(LEN(B284)&gt;0,'OSNOVNA PLAČA'!C278,"")</f>
        <v>0</v>
      </c>
      <c r="D284" s="54">
        <f ca="1">IF(LEN(B284)&gt;0,'OSNOVNA PLAČA'!D278,"")</f>
        <v>0</v>
      </c>
      <c r="E284" s="175">
        <f ca="1">IF(LEN(B284)&gt;0,SUM('OBRAČUNANA OSNOVNA PLAČA'!K278:P278),"")</f>
        <v>0</v>
      </c>
      <c r="F284" s="55"/>
      <c r="G284" s="55"/>
      <c r="H284" s="55"/>
      <c r="I284" s="55"/>
      <c r="J284" s="55"/>
      <c r="K284" s="176">
        <f t="shared" si="58"/>
        <v>0</v>
      </c>
      <c r="L284" s="120">
        <f t="shared" ca="1" si="59"/>
        <v>0</v>
      </c>
      <c r="M284" s="120">
        <f t="shared" ca="1" si="60"/>
        <v>0</v>
      </c>
      <c r="N284" s="120">
        <f t="shared" ca="1" si="61"/>
        <v>0</v>
      </c>
      <c r="O284" s="120">
        <f t="shared" ca="1" si="62"/>
        <v>0</v>
      </c>
      <c r="P284" s="177">
        <f t="shared" ca="1" si="63"/>
        <v>0</v>
      </c>
      <c r="Q284" s="177">
        <f ca="1">IF(LEN(B284)&gt;0,'1-6'!Q284-'1-6'!P284,"")</f>
        <v>0</v>
      </c>
      <c r="R284" s="178"/>
      <c r="AA284" s="163">
        <f>ROW()</f>
        <v>284</v>
      </c>
      <c r="AB284" s="201" t="e">
        <f t="shared" ca="1" si="27"/>
        <v>#N/A</v>
      </c>
      <c r="AC284" s="201" t="e">
        <f t="shared" ca="1" si="28"/>
        <v>#N/A</v>
      </c>
      <c r="AD284" s="202" t="e">
        <f t="shared" ca="1" si="64"/>
        <v>#N/A</v>
      </c>
      <c r="AE284" s="201" t="e">
        <f t="shared" ca="1" si="65"/>
        <v>#N/A</v>
      </c>
      <c r="AF284" s="202" t="e">
        <f t="shared" ca="1" si="66"/>
        <v>#N/A</v>
      </c>
      <c r="AG284" s="201" t="e">
        <f t="shared" ca="1" si="66"/>
        <v>#N/A</v>
      </c>
      <c r="AH284" s="201" t="e">
        <f t="shared" ca="1" si="67"/>
        <v>#N/A</v>
      </c>
      <c r="AI284" s="203" t="e">
        <f t="shared" ca="1" si="68"/>
        <v>#N/A</v>
      </c>
      <c r="AJ284" s="201" t="e">
        <f t="shared" ca="1" si="34"/>
        <v>#N/A</v>
      </c>
      <c r="AK284" s="201" t="e">
        <f t="shared" ca="1" si="35"/>
        <v>#N/A</v>
      </c>
    </row>
    <row r="285" spans="1:37" ht="27" customHeight="1" x14ac:dyDescent="0.25">
      <c r="A285" s="51">
        <f>'OSNOVNA PLAČA'!A279</f>
        <v>270</v>
      </c>
      <c r="B285" s="159" t="str">
        <f t="shared" ca="1" si="20"/>
        <v>A270</v>
      </c>
      <c r="C285" s="52">
        <f ca="1">IF(LEN(B285)&gt;0,'OSNOVNA PLAČA'!C279,"")</f>
        <v>0</v>
      </c>
      <c r="D285" s="54">
        <f ca="1">IF(LEN(B285)&gt;0,'OSNOVNA PLAČA'!D279,"")</f>
        <v>0</v>
      </c>
      <c r="E285" s="175">
        <f ca="1">IF(LEN(B285)&gt;0,SUM('OBRAČUNANA OSNOVNA PLAČA'!K279:P279),"")</f>
        <v>0</v>
      </c>
      <c r="F285" s="55"/>
      <c r="G285" s="55"/>
      <c r="H285" s="55"/>
      <c r="I285" s="55"/>
      <c r="J285" s="55"/>
      <c r="K285" s="176">
        <f t="shared" si="58"/>
        <v>0</v>
      </c>
      <c r="L285" s="120">
        <f t="shared" ca="1" si="59"/>
        <v>0</v>
      </c>
      <c r="M285" s="120">
        <f t="shared" ca="1" si="60"/>
        <v>0</v>
      </c>
      <c r="N285" s="120">
        <f t="shared" ca="1" si="61"/>
        <v>0</v>
      </c>
      <c r="O285" s="120">
        <f t="shared" ca="1" si="62"/>
        <v>0</v>
      </c>
      <c r="P285" s="177">
        <f t="shared" ca="1" si="63"/>
        <v>0</v>
      </c>
      <c r="Q285" s="177">
        <f ca="1">IF(LEN(B285)&gt;0,'1-6'!Q285-'1-6'!P285,"")</f>
        <v>0</v>
      </c>
      <c r="R285" s="178"/>
      <c r="AA285" s="163">
        <f>ROW()</f>
        <v>285</v>
      </c>
      <c r="AB285" s="201" t="e">
        <f t="shared" ca="1" si="27"/>
        <v>#N/A</v>
      </c>
      <c r="AC285" s="201" t="e">
        <f t="shared" ca="1" si="28"/>
        <v>#N/A</v>
      </c>
      <c r="AD285" s="202" t="e">
        <f t="shared" ca="1" si="64"/>
        <v>#N/A</v>
      </c>
      <c r="AE285" s="201" t="e">
        <f t="shared" ca="1" si="65"/>
        <v>#N/A</v>
      </c>
      <c r="AF285" s="202" t="e">
        <f t="shared" ca="1" si="66"/>
        <v>#N/A</v>
      </c>
      <c r="AG285" s="201" t="e">
        <f t="shared" ca="1" si="66"/>
        <v>#N/A</v>
      </c>
      <c r="AH285" s="201" t="e">
        <f t="shared" ca="1" si="67"/>
        <v>#N/A</v>
      </c>
      <c r="AI285" s="203" t="e">
        <f t="shared" ca="1" si="68"/>
        <v>#N/A</v>
      </c>
      <c r="AJ285" s="201" t="e">
        <f t="shared" ca="1" si="34"/>
        <v>#N/A</v>
      </c>
      <c r="AK285" s="201" t="e">
        <f t="shared" ca="1" si="35"/>
        <v>#N/A</v>
      </c>
    </row>
    <row r="286" spans="1:37" ht="27" customHeight="1" x14ac:dyDescent="0.25">
      <c r="A286" s="51">
        <f>'OSNOVNA PLAČA'!A280</f>
        <v>271</v>
      </c>
      <c r="B286" s="159" t="str">
        <f t="shared" ca="1" si="20"/>
        <v>A271</v>
      </c>
      <c r="C286" s="52">
        <f ca="1">IF(LEN(B286)&gt;0,'OSNOVNA PLAČA'!C280,"")</f>
        <v>0</v>
      </c>
      <c r="D286" s="54">
        <f ca="1">IF(LEN(B286)&gt;0,'OSNOVNA PLAČA'!D280,"")</f>
        <v>0</v>
      </c>
      <c r="E286" s="175">
        <f ca="1">IF(LEN(B286)&gt;0,SUM('OBRAČUNANA OSNOVNA PLAČA'!K280:P280),"")</f>
        <v>0</v>
      </c>
      <c r="F286" s="55"/>
      <c r="G286" s="55"/>
      <c r="H286" s="55"/>
      <c r="I286" s="55"/>
      <c r="J286" s="55"/>
      <c r="K286" s="176">
        <f t="shared" si="58"/>
        <v>0</v>
      </c>
      <c r="L286" s="120">
        <f t="shared" ca="1" si="59"/>
        <v>0</v>
      </c>
      <c r="M286" s="120">
        <f t="shared" ca="1" si="60"/>
        <v>0</v>
      </c>
      <c r="N286" s="120">
        <f t="shared" ca="1" si="61"/>
        <v>0</v>
      </c>
      <c r="O286" s="120">
        <f t="shared" ca="1" si="62"/>
        <v>0</v>
      </c>
      <c r="P286" s="177">
        <f t="shared" ca="1" si="63"/>
        <v>0</v>
      </c>
      <c r="Q286" s="177">
        <f ca="1">IF(LEN(B286)&gt;0,'1-6'!Q286-'1-6'!P286,"")</f>
        <v>0</v>
      </c>
      <c r="R286" s="178"/>
      <c r="AA286" s="163">
        <f>ROW()</f>
        <v>286</v>
      </c>
      <c r="AB286" s="201" t="e">
        <f t="shared" ca="1" si="27"/>
        <v>#N/A</v>
      </c>
      <c r="AC286" s="201" t="e">
        <f t="shared" ca="1" si="28"/>
        <v>#N/A</v>
      </c>
      <c r="AD286" s="202" t="e">
        <f t="shared" ca="1" si="64"/>
        <v>#N/A</v>
      </c>
      <c r="AE286" s="201" t="e">
        <f t="shared" ca="1" si="65"/>
        <v>#N/A</v>
      </c>
      <c r="AF286" s="202" t="e">
        <f t="shared" ca="1" si="66"/>
        <v>#N/A</v>
      </c>
      <c r="AG286" s="201" t="e">
        <f t="shared" ca="1" si="66"/>
        <v>#N/A</v>
      </c>
      <c r="AH286" s="201" t="e">
        <f t="shared" ca="1" si="67"/>
        <v>#N/A</v>
      </c>
      <c r="AI286" s="203" t="e">
        <f t="shared" ca="1" si="68"/>
        <v>#N/A</v>
      </c>
      <c r="AJ286" s="201" t="e">
        <f t="shared" ca="1" si="34"/>
        <v>#N/A</v>
      </c>
      <c r="AK286" s="201" t="e">
        <f t="shared" ca="1" si="35"/>
        <v>#N/A</v>
      </c>
    </row>
    <row r="287" spans="1:37" ht="27" customHeight="1" x14ac:dyDescent="0.25">
      <c r="A287" s="51">
        <f>'OSNOVNA PLAČA'!A281</f>
        <v>272</v>
      </c>
      <c r="B287" s="159" t="str">
        <f t="shared" ca="1" si="20"/>
        <v>A272</v>
      </c>
      <c r="C287" s="52">
        <f ca="1">IF(LEN(B287)&gt;0,'OSNOVNA PLAČA'!C281,"")</f>
        <v>0</v>
      </c>
      <c r="D287" s="54">
        <f ca="1">IF(LEN(B287)&gt;0,'OSNOVNA PLAČA'!D281,"")</f>
        <v>0</v>
      </c>
      <c r="E287" s="175">
        <f ca="1">IF(LEN(B287)&gt;0,SUM('OBRAČUNANA OSNOVNA PLAČA'!K281:P281),"")</f>
        <v>0</v>
      </c>
      <c r="F287" s="55"/>
      <c r="G287" s="55"/>
      <c r="H287" s="55"/>
      <c r="I287" s="55"/>
      <c r="J287" s="55"/>
      <c r="K287" s="176">
        <f t="shared" si="58"/>
        <v>0</v>
      </c>
      <c r="L287" s="120">
        <f t="shared" ca="1" si="59"/>
        <v>0</v>
      </c>
      <c r="M287" s="120">
        <f t="shared" ca="1" si="60"/>
        <v>0</v>
      </c>
      <c r="N287" s="120">
        <f t="shared" ca="1" si="61"/>
        <v>0</v>
      </c>
      <c r="O287" s="120">
        <f t="shared" ca="1" si="62"/>
        <v>0</v>
      </c>
      <c r="P287" s="177">
        <f t="shared" ca="1" si="63"/>
        <v>0</v>
      </c>
      <c r="Q287" s="177">
        <f ca="1">IF(LEN(B287)&gt;0,'1-6'!Q287-'1-6'!P287,"")</f>
        <v>0</v>
      </c>
      <c r="R287" s="178"/>
      <c r="AA287" s="163">
        <f>ROW()</f>
        <v>287</v>
      </c>
      <c r="AB287" s="201" t="e">
        <f t="shared" ca="1" si="27"/>
        <v>#N/A</v>
      </c>
      <c r="AC287" s="201" t="e">
        <f t="shared" ca="1" si="28"/>
        <v>#N/A</v>
      </c>
      <c r="AD287" s="202" t="e">
        <f t="shared" ca="1" si="64"/>
        <v>#N/A</v>
      </c>
      <c r="AE287" s="201" t="e">
        <f t="shared" ca="1" si="65"/>
        <v>#N/A</v>
      </c>
      <c r="AF287" s="202" t="e">
        <f t="shared" ca="1" si="66"/>
        <v>#N/A</v>
      </c>
      <c r="AG287" s="201" t="e">
        <f t="shared" ca="1" si="66"/>
        <v>#N/A</v>
      </c>
      <c r="AH287" s="201" t="e">
        <f t="shared" ca="1" si="67"/>
        <v>#N/A</v>
      </c>
      <c r="AI287" s="203" t="e">
        <f t="shared" ca="1" si="68"/>
        <v>#N/A</v>
      </c>
      <c r="AJ287" s="201" t="e">
        <f t="shared" ca="1" si="34"/>
        <v>#N/A</v>
      </c>
      <c r="AK287" s="201" t="e">
        <f t="shared" ca="1" si="35"/>
        <v>#N/A</v>
      </c>
    </row>
    <row r="288" spans="1:37" ht="27" customHeight="1" x14ac:dyDescent="0.25">
      <c r="A288" s="51">
        <f>'OSNOVNA PLAČA'!A282</f>
        <v>273</v>
      </c>
      <c r="B288" s="159" t="str">
        <f t="shared" ca="1" si="20"/>
        <v>A273</v>
      </c>
      <c r="C288" s="52">
        <f ca="1">IF(LEN(B288)&gt;0,'OSNOVNA PLAČA'!C282,"")</f>
        <v>0</v>
      </c>
      <c r="D288" s="54">
        <f ca="1">IF(LEN(B288)&gt;0,'OSNOVNA PLAČA'!D282,"")</f>
        <v>0</v>
      </c>
      <c r="E288" s="175">
        <f ca="1">IF(LEN(B288)&gt;0,SUM('OBRAČUNANA OSNOVNA PLAČA'!K282:P282),"")</f>
        <v>0</v>
      </c>
      <c r="F288" s="55"/>
      <c r="G288" s="55"/>
      <c r="H288" s="55"/>
      <c r="I288" s="55"/>
      <c r="J288" s="55"/>
      <c r="K288" s="176">
        <f t="shared" si="58"/>
        <v>0</v>
      </c>
      <c r="L288" s="120">
        <f t="shared" ca="1" si="59"/>
        <v>0</v>
      </c>
      <c r="M288" s="120">
        <f t="shared" ca="1" si="60"/>
        <v>0</v>
      </c>
      <c r="N288" s="120">
        <f t="shared" ca="1" si="61"/>
        <v>0</v>
      </c>
      <c r="O288" s="120">
        <f t="shared" ca="1" si="62"/>
        <v>0</v>
      </c>
      <c r="P288" s="177">
        <f t="shared" ca="1" si="63"/>
        <v>0</v>
      </c>
      <c r="Q288" s="177">
        <f ca="1">IF(LEN(B288)&gt;0,'1-6'!Q288-'1-6'!P288,"")</f>
        <v>0</v>
      </c>
      <c r="R288" s="178"/>
      <c r="AA288" s="163">
        <f>ROW()</f>
        <v>288</v>
      </c>
      <c r="AB288" s="201" t="e">
        <f t="shared" ca="1" si="27"/>
        <v>#N/A</v>
      </c>
      <c r="AC288" s="201" t="e">
        <f t="shared" ca="1" si="28"/>
        <v>#N/A</v>
      </c>
      <c r="AD288" s="202" t="e">
        <f t="shared" ca="1" si="64"/>
        <v>#N/A</v>
      </c>
      <c r="AE288" s="201" t="e">
        <f t="shared" ca="1" si="65"/>
        <v>#N/A</v>
      </c>
      <c r="AF288" s="202" t="e">
        <f t="shared" ca="1" si="66"/>
        <v>#N/A</v>
      </c>
      <c r="AG288" s="201" t="e">
        <f t="shared" ca="1" si="66"/>
        <v>#N/A</v>
      </c>
      <c r="AH288" s="201" t="e">
        <f t="shared" ca="1" si="67"/>
        <v>#N/A</v>
      </c>
      <c r="AI288" s="203" t="e">
        <f t="shared" ca="1" si="68"/>
        <v>#N/A</v>
      </c>
      <c r="AJ288" s="201" t="e">
        <f t="shared" ca="1" si="34"/>
        <v>#N/A</v>
      </c>
      <c r="AK288" s="201" t="e">
        <f t="shared" ca="1" si="35"/>
        <v>#N/A</v>
      </c>
    </row>
    <row r="289" spans="1:37" ht="27" customHeight="1" x14ac:dyDescent="0.25">
      <c r="A289" s="51">
        <f>'OSNOVNA PLAČA'!A283</f>
        <v>274</v>
      </c>
      <c r="B289" s="159" t="str">
        <f t="shared" ca="1" si="20"/>
        <v>A274</v>
      </c>
      <c r="C289" s="52">
        <f ca="1">IF(LEN(B289)&gt;0,'OSNOVNA PLAČA'!C283,"")</f>
        <v>0</v>
      </c>
      <c r="D289" s="54">
        <f ca="1">IF(LEN(B289)&gt;0,'OSNOVNA PLAČA'!D283,"")</f>
        <v>0</v>
      </c>
      <c r="E289" s="175">
        <f ca="1">IF(LEN(B289)&gt;0,SUM('OBRAČUNANA OSNOVNA PLAČA'!K283:P283),"")</f>
        <v>0</v>
      </c>
      <c r="F289" s="55"/>
      <c r="G289" s="55"/>
      <c r="H289" s="55"/>
      <c r="I289" s="55"/>
      <c r="J289" s="55"/>
      <c r="K289" s="176">
        <f t="shared" si="58"/>
        <v>0</v>
      </c>
      <c r="L289" s="120">
        <f t="shared" ca="1" si="59"/>
        <v>0</v>
      </c>
      <c r="M289" s="120">
        <f t="shared" ca="1" si="60"/>
        <v>0</v>
      </c>
      <c r="N289" s="120">
        <f t="shared" ca="1" si="61"/>
        <v>0</v>
      </c>
      <c r="O289" s="120">
        <f t="shared" ca="1" si="62"/>
        <v>0</v>
      </c>
      <c r="P289" s="177">
        <f t="shared" ca="1" si="63"/>
        <v>0</v>
      </c>
      <c r="Q289" s="177">
        <f ca="1">IF(LEN(B289)&gt;0,'1-6'!Q289-'1-6'!P289,"")</f>
        <v>0</v>
      </c>
      <c r="R289" s="178"/>
      <c r="AA289" s="163">
        <f>ROW()</f>
        <v>289</v>
      </c>
      <c r="AB289" s="201" t="e">
        <f t="shared" ca="1" si="27"/>
        <v>#N/A</v>
      </c>
      <c r="AC289" s="201" t="e">
        <f t="shared" ca="1" si="28"/>
        <v>#N/A</v>
      </c>
      <c r="AD289" s="202" t="e">
        <f t="shared" ca="1" si="64"/>
        <v>#N/A</v>
      </c>
      <c r="AE289" s="201" t="e">
        <f t="shared" ca="1" si="65"/>
        <v>#N/A</v>
      </c>
      <c r="AF289" s="202" t="e">
        <f t="shared" ca="1" si="66"/>
        <v>#N/A</v>
      </c>
      <c r="AG289" s="201" t="e">
        <f t="shared" ca="1" si="66"/>
        <v>#N/A</v>
      </c>
      <c r="AH289" s="201" t="e">
        <f t="shared" ca="1" si="67"/>
        <v>#N/A</v>
      </c>
      <c r="AI289" s="203" t="e">
        <f t="shared" ca="1" si="68"/>
        <v>#N/A</v>
      </c>
      <c r="AJ289" s="201" t="e">
        <f t="shared" ca="1" si="34"/>
        <v>#N/A</v>
      </c>
      <c r="AK289" s="201" t="e">
        <f t="shared" ca="1" si="35"/>
        <v>#N/A</v>
      </c>
    </row>
    <row r="290" spans="1:37" ht="27" customHeight="1" x14ac:dyDescent="0.25">
      <c r="A290" s="51">
        <f>'OSNOVNA PLAČA'!A284</f>
        <v>275</v>
      </c>
      <c r="B290" s="159" t="str">
        <f t="shared" ca="1" si="20"/>
        <v>A275</v>
      </c>
      <c r="C290" s="52">
        <f ca="1">IF(LEN(B290)&gt;0,'OSNOVNA PLAČA'!C284,"")</f>
        <v>0</v>
      </c>
      <c r="D290" s="54">
        <f ca="1">IF(LEN(B290)&gt;0,'OSNOVNA PLAČA'!D284,"")</f>
        <v>0</v>
      </c>
      <c r="E290" s="175">
        <f ca="1">IF(LEN(B290)&gt;0,SUM('OBRAČUNANA OSNOVNA PLAČA'!K284:P284),"")</f>
        <v>0</v>
      </c>
      <c r="F290" s="55"/>
      <c r="G290" s="55"/>
      <c r="H290" s="55"/>
      <c r="I290" s="55"/>
      <c r="J290" s="55"/>
      <c r="K290" s="176">
        <f t="shared" si="58"/>
        <v>0</v>
      </c>
      <c r="L290" s="120">
        <f t="shared" ca="1" si="59"/>
        <v>0</v>
      </c>
      <c r="M290" s="120">
        <f t="shared" ca="1" si="60"/>
        <v>0</v>
      </c>
      <c r="N290" s="120">
        <f t="shared" ca="1" si="61"/>
        <v>0</v>
      </c>
      <c r="O290" s="120">
        <f t="shared" ca="1" si="62"/>
        <v>0</v>
      </c>
      <c r="P290" s="177">
        <f t="shared" ca="1" si="63"/>
        <v>0</v>
      </c>
      <c r="Q290" s="177">
        <f ca="1">IF(LEN(B290)&gt;0,'1-6'!Q290-'1-6'!P290,"")</f>
        <v>0</v>
      </c>
      <c r="R290" s="178"/>
      <c r="AA290" s="163">
        <f>ROW()</f>
        <v>290</v>
      </c>
      <c r="AB290" s="201" t="e">
        <f t="shared" ca="1" si="27"/>
        <v>#N/A</v>
      </c>
      <c r="AC290" s="201" t="e">
        <f t="shared" ca="1" si="28"/>
        <v>#N/A</v>
      </c>
      <c r="AD290" s="202" t="e">
        <f t="shared" ca="1" si="64"/>
        <v>#N/A</v>
      </c>
      <c r="AE290" s="201" t="e">
        <f t="shared" ca="1" si="65"/>
        <v>#N/A</v>
      </c>
      <c r="AF290" s="202" t="e">
        <f t="shared" ca="1" si="66"/>
        <v>#N/A</v>
      </c>
      <c r="AG290" s="201" t="e">
        <f t="shared" ca="1" si="66"/>
        <v>#N/A</v>
      </c>
      <c r="AH290" s="201" t="e">
        <f t="shared" ca="1" si="67"/>
        <v>#N/A</v>
      </c>
      <c r="AI290" s="203" t="e">
        <f t="shared" ca="1" si="68"/>
        <v>#N/A</v>
      </c>
      <c r="AJ290" s="201" t="e">
        <f t="shared" ca="1" si="34"/>
        <v>#N/A</v>
      </c>
      <c r="AK290" s="201" t="e">
        <f t="shared" ca="1" si="35"/>
        <v>#N/A</v>
      </c>
    </row>
    <row r="291" spans="1:37" ht="27" customHeight="1" x14ac:dyDescent="0.25">
      <c r="A291" s="51">
        <f>'OSNOVNA PLAČA'!A285</f>
        <v>276</v>
      </c>
      <c r="B291" s="159" t="str">
        <f t="shared" ca="1" si="20"/>
        <v>A276</v>
      </c>
      <c r="C291" s="52">
        <f ca="1">IF(LEN(B291)&gt;0,'OSNOVNA PLAČA'!C285,"")</f>
        <v>0</v>
      </c>
      <c r="D291" s="54">
        <f ca="1">IF(LEN(B291)&gt;0,'OSNOVNA PLAČA'!D285,"")</f>
        <v>0</v>
      </c>
      <c r="E291" s="175">
        <f ca="1">IF(LEN(B291)&gt;0,SUM('OBRAČUNANA OSNOVNA PLAČA'!K285:P285),"")</f>
        <v>0</v>
      </c>
      <c r="F291" s="55"/>
      <c r="G291" s="55"/>
      <c r="H291" s="55"/>
      <c r="I291" s="55"/>
      <c r="J291" s="55"/>
      <c r="K291" s="176">
        <f t="shared" si="58"/>
        <v>0</v>
      </c>
      <c r="L291" s="120">
        <f t="shared" ca="1" si="59"/>
        <v>0</v>
      </c>
      <c r="M291" s="120">
        <f t="shared" ca="1" si="60"/>
        <v>0</v>
      </c>
      <c r="N291" s="120">
        <f t="shared" ca="1" si="61"/>
        <v>0</v>
      </c>
      <c r="O291" s="120">
        <f t="shared" ca="1" si="62"/>
        <v>0</v>
      </c>
      <c r="P291" s="177">
        <f t="shared" ca="1" si="63"/>
        <v>0</v>
      </c>
      <c r="Q291" s="177">
        <f ca="1">IF(LEN(B291)&gt;0,'1-6'!Q291-'1-6'!P291,"")</f>
        <v>0</v>
      </c>
      <c r="R291" s="178"/>
      <c r="AA291" s="163">
        <f>ROW()</f>
        <v>291</v>
      </c>
      <c r="AB291" s="201" t="e">
        <f t="shared" ca="1" si="27"/>
        <v>#N/A</v>
      </c>
      <c r="AC291" s="201" t="e">
        <f t="shared" ca="1" si="28"/>
        <v>#N/A</v>
      </c>
      <c r="AD291" s="202" t="e">
        <f t="shared" ca="1" si="64"/>
        <v>#N/A</v>
      </c>
      <c r="AE291" s="201" t="e">
        <f t="shared" ca="1" si="65"/>
        <v>#N/A</v>
      </c>
      <c r="AF291" s="202" t="e">
        <f t="shared" ca="1" si="66"/>
        <v>#N/A</v>
      </c>
      <c r="AG291" s="201" t="e">
        <f t="shared" ca="1" si="66"/>
        <v>#N/A</v>
      </c>
      <c r="AH291" s="201" t="e">
        <f t="shared" ca="1" si="67"/>
        <v>#N/A</v>
      </c>
      <c r="AI291" s="203" t="e">
        <f t="shared" ca="1" si="68"/>
        <v>#N/A</v>
      </c>
      <c r="AJ291" s="201" t="e">
        <f t="shared" ca="1" si="34"/>
        <v>#N/A</v>
      </c>
      <c r="AK291" s="201" t="e">
        <f t="shared" ca="1" si="35"/>
        <v>#N/A</v>
      </c>
    </row>
    <row r="292" spans="1:37" ht="27" customHeight="1" x14ac:dyDescent="0.25">
      <c r="A292" s="51">
        <f>'OSNOVNA PLAČA'!A286</f>
        <v>277</v>
      </c>
      <c r="B292" s="159" t="str">
        <f t="shared" ca="1" si="20"/>
        <v>A277</v>
      </c>
      <c r="C292" s="52">
        <f ca="1">IF(LEN(B292)&gt;0,'OSNOVNA PLAČA'!C286,"")</f>
        <v>0</v>
      </c>
      <c r="D292" s="54">
        <f ca="1">IF(LEN(B292)&gt;0,'OSNOVNA PLAČA'!D286,"")</f>
        <v>0</v>
      </c>
      <c r="E292" s="175">
        <f ca="1">IF(LEN(B292)&gt;0,SUM('OBRAČUNANA OSNOVNA PLAČA'!K286:P286),"")</f>
        <v>0</v>
      </c>
      <c r="F292" s="55"/>
      <c r="G292" s="55"/>
      <c r="H292" s="55"/>
      <c r="I292" s="55"/>
      <c r="J292" s="55"/>
      <c r="K292" s="176">
        <f t="shared" si="58"/>
        <v>0</v>
      </c>
      <c r="L292" s="120">
        <f t="shared" ca="1" si="59"/>
        <v>0</v>
      </c>
      <c r="M292" s="120">
        <f t="shared" ca="1" si="60"/>
        <v>0</v>
      </c>
      <c r="N292" s="120">
        <f t="shared" ca="1" si="61"/>
        <v>0</v>
      </c>
      <c r="O292" s="120">
        <f t="shared" ca="1" si="62"/>
        <v>0</v>
      </c>
      <c r="P292" s="177">
        <f t="shared" ca="1" si="63"/>
        <v>0</v>
      </c>
      <c r="Q292" s="177">
        <f ca="1">IF(LEN(B292)&gt;0,'1-6'!Q292-'1-6'!P292,"")</f>
        <v>0</v>
      </c>
      <c r="R292" s="178"/>
      <c r="AA292" s="163">
        <f>ROW()</f>
        <v>292</v>
      </c>
      <c r="AB292" s="201" t="e">
        <f t="shared" ca="1" si="27"/>
        <v>#N/A</v>
      </c>
      <c r="AC292" s="201" t="e">
        <f t="shared" ca="1" si="28"/>
        <v>#N/A</v>
      </c>
      <c r="AD292" s="202" t="e">
        <f t="shared" ca="1" si="64"/>
        <v>#N/A</v>
      </c>
      <c r="AE292" s="201" t="e">
        <f t="shared" ca="1" si="65"/>
        <v>#N/A</v>
      </c>
      <c r="AF292" s="202" t="e">
        <f t="shared" ca="1" si="66"/>
        <v>#N/A</v>
      </c>
      <c r="AG292" s="201" t="e">
        <f t="shared" ca="1" si="66"/>
        <v>#N/A</v>
      </c>
      <c r="AH292" s="201" t="e">
        <f t="shared" ca="1" si="67"/>
        <v>#N/A</v>
      </c>
      <c r="AI292" s="203" t="e">
        <f t="shared" ca="1" si="68"/>
        <v>#N/A</v>
      </c>
      <c r="AJ292" s="201" t="e">
        <f t="shared" ca="1" si="34"/>
        <v>#N/A</v>
      </c>
      <c r="AK292" s="201" t="e">
        <f t="shared" ca="1" si="35"/>
        <v>#N/A</v>
      </c>
    </row>
    <row r="293" spans="1:37" ht="27" customHeight="1" x14ac:dyDescent="0.25">
      <c r="A293" s="51">
        <f>'OSNOVNA PLAČA'!A287</f>
        <v>278</v>
      </c>
      <c r="B293" s="159" t="str">
        <f t="shared" ca="1" si="20"/>
        <v>A278</v>
      </c>
      <c r="C293" s="52">
        <f ca="1">IF(LEN(B293)&gt;0,'OSNOVNA PLAČA'!C287,"")</f>
        <v>0</v>
      </c>
      <c r="D293" s="54">
        <f ca="1">IF(LEN(B293)&gt;0,'OSNOVNA PLAČA'!D287,"")</f>
        <v>0</v>
      </c>
      <c r="E293" s="175">
        <f ca="1">IF(LEN(B293)&gt;0,SUM('OBRAČUNANA OSNOVNA PLAČA'!K287:P287),"")</f>
        <v>0</v>
      </c>
      <c r="F293" s="55"/>
      <c r="G293" s="55"/>
      <c r="H293" s="55"/>
      <c r="I293" s="55"/>
      <c r="J293" s="55"/>
      <c r="K293" s="176">
        <f t="shared" si="58"/>
        <v>0</v>
      </c>
      <c r="L293" s="120">
        <f t="shared" ca="1" si="59"/>
        <v>0</v>
      </c>
      <c r="M293" s="120">
        <f t="shared" ca="1" si="60"/>
        <v>0</v>
      </c>
      <c r="N293" s="120">
        <f t="shared" ca="1" si="61"/>
        <v>0</v>
      </c>
      <c r="O293" s="120">
        <f t="shared" ca="1" si="62"/>
        <v>0</v>
      </c>
      <c r="P293" s="177">
        <f t="shared" ca="1" si="63"/>
        <v>0</v>
      </c>
      <c r="Q293" s="177">
        <f ca="1">IF(LEN(B293)&gt;0,'1-6'!Q293-'1-6'!P293,"")</f>
        <v>0</v>
      </c>
      <c r="R293" s="178"/>
      <c r="AA293" s="163">
        <f>ROW()</f>
        <v>293</v>
      </c>
      <c r="AB293" s="201" t="e">
        <f t="shared" ca="1" si="27"/>
        <v>#N/A</v>
      </c>
      <c r="AC293" s="201" t="e">
        <f t="shared" ca="1" si="28"/>
        <v>#N/A</v>
      </c>
      <c r="AD293" s="202" t="e">
        <f t="shared" ca="1" si="64"/>
        <v>#N/A</v>
      </c>
      <c r="AE293" s="201" t="e">
        <f t="shared" ca="1" si="65"/>
        <v>#N/A</v>
      </c>
      <c r="AF293" s="202" t="e">
        <f t="shared" ca="1" si="66"/>
        <v>#N/A</v>
      </c>
      <c r="AG293" s="201" t="e">
        <f t="shared" ca="1" si="66"/>
        <v>#N/A</v>
      </c>
      <c r="AH293" s="201" t="e">
        <f t="shared" ca="1" si="67"/>
        <v>#N/A</v>
      </c>
      <c r="AI293" s="203" t="e">
        <f t="shared" ca="1" si="68"/>
        <v>#N/A</v>
      </c>
      <c r="AJ293" s="201" t="e">
        <f t="shared" ca="1" si="34"/>
        <v>#N/A</v>
      </c>
      <c r="AK293" s="201" t="e">
        <f t="shared" ca="1" si="35"/>
        <v>#N/A</v>
      </c>
    </row>
    <row r="294" spans="1:37" ht="27" customHeight="1" x14ac:dyDescent="0.25">
      <c r="A294" s="51">
        <f>'OSNOVNA PLAČA'!A288</f>
        <v>279</v>
      </c>
      <c r="B294" s="159" t="str">
        <f t="shared" ca="1" si="20"/>
        <v>A279</v>
      </c>
      <c r="C294" s="52">
        <f ca="1">IF(LEN(B294)&gt;0,'OSNOVNA PLAČA'!C288,"")</f>
        <v>0</v>
      </c>
      <c r="D294" s="54">
        <f ca="1">IF(LEN(B294)&gt;0,'OSNOVNA PLAČA'!D288,"")</f>
        <v>0</v>
      </c>
      <c r="E294" s="175">
        <f ca="1">IF(LEN(B294)&gt;0,SUM('OBRAČUNANA OSNOVNA PLAČA'!K288:P288),"")</f>
        <v>0</v>
      </c>
      <c r="F294" s="55"/>
      <c r="G294" s="55"/>
      <c r="H294" s="55"/>
      <c r="I294" s="55"/>
      <c r="J294" s="55"/>
      <c r="K294" s="176">
        <f t="shared" si="58"/>
        <v>0</v>
      </c>
      <c r="L294" s="120">
        <f t="shared" ca="1" si="59"/>
        <v>0</v>
      </c>
      <c r="M294" s="120">
        <f t="shared" ca="1" si="60"/>
        <v>0</v>
      </c>
      <c r="N294" s="120">
        <f t="shared" ca="1" si="61"/>
        <v>0</v>
      </c>
      <c r="O294" s="120">
        <f t="shared" ca="1" si="62"/>
        <v>0</v>
      </c>
      <c r="P294" s="177">
        <f t="shared" ca="1" si="63"/>
        <v>0</v>
      </c>
      <c r="Q294" s="177">
        <f ca="1">IF(LEN(B294)&gt;0,'1-6'!Q294-'1-6'!P294,"")</f>
        <v>0</v>
      </c>
      <c r="R294" s="178"/>
      <c r="AA294" s="163">
        <f>ROW()</f>
        <v>294</v>
      </c>
      <c r="AB294" s="201" t="e">
        <f t="shared" ca="1" si="27"/>
        <v>#N/A</v>
      </c>
      <c r="AC294" s="201" t="e">
        <f t="shared" ca="1" si="28"/>
        <v>#N/A</v>
      </c>
      <c r="AD294" s="202" t="e">
        <f t="shared" ca="1" si="64"/>
        <v>#N/A</v>
      </c>
      <c r="AE294" s="201" t="e">
        <f t="shared" ca="1" si="65"/>
        <v>#N/A</v>
      </c>
      <c r="AF294" s="202" t="e">
        <f t="shared" ca="1" si="66"/>
        <v>#N/A</v>
      </c>
      <c r="AG294" s="201" t="e">
        <f t="shared" ca="1" si="66"/>
        <v>#N/A</v>
      </c>
      <c r="AH294" s="201" t="e">
        <f t="shared" ca="1" si="67"/>
        <v>#N/A</v>
      </c>
      <c r="AI294" s="203" t="e">
        <f t="shared" ca="1" si="68"/>
        <v>#N/A</v>
      </c>
      <c r="AJ294" s="201" t="e">
        <f t="shared" ca="1" si="34"/>
        <v>#N/A</v>
      </c>
      <c r="AK294" s="201" t="e">
        <f t="shared" ca="1" si="35"/>
        <v>#N/A</v>
      </c>
    </row>
    <row r="295" spans="1:37" ht="27" customHeight="1" x14ac:dyDescent="0.25">
      <c r="A295" s="51">
        <f>'OSNOVNA PLAČA'!A289</f>
        <v>280</v>
      </c>
      <c r="B295" s="159" t="str">
        <f t="shared" ca="1" si="20"/>
        <v>A280</v>
      </c>
      <c r="C295" s="52">
        <f ca="1">IF(LEN(B295)&gt;0,'OSNOVNA PLAČA'!C289,"")</f>
        <v>0</v>
      </c>
      <c r="D295" s="54">
        <f ca="1">IF(LEN(B295)&gt;0,'OSNOVNA PLAČA'!D289,"")</f>
        <v>0</v>
      </c>
      <c r="E295" s="175">
        <f ca="1">IF(LEN(B295)&gt;0,SUM('OBRAČUNANA OSNOVNA PLAČA'!K289:P289),"")</f>
        <v>0</v>
      </c>
      <c r="F295" s="55"/>
      <c r="G295" s="55"/>
      <c r="H295" s="55"/>
      <c r="I295" s="55"/>
      <c r="J295" s="55"/>
      <c r="K295" s="176">
        <f t="shared" si="58"/>
        <v>0</v>
      </c>
      <c r="L295" s="120">
        <f t="shared" ca="1" si="59"/>
        <v>0</v>
      </c>
      <c r="M295" s="120">
        <f t="shared" ca="1" si="60"/>
        <v>0</v>
      </c>
      <c r="N295" s="120">
        <f t="shared" ca="1" si="61"/>
        <v>0</v>
      </c>
      <c r="O295" s="120">
        <f t="shared" ca="1" si="62"/>
        <v>0</v>
      </c>
      <c r="P295" s="177">
        <f t="shared" ca="1" si="63"/>
        <v>0</v>
      </c>
      <c r="Q295" s="177">
        <f ca="1">IF(LEN(B295)&gt;0,'1-6'!Q295-'1-6'!P295,"")</f>
        <v>0</v>
      </c>
      <c r="R295" s="178"/>
      <c r="AA295" s="163">
        <f>ROW()</f>
        <v>295</v>
      </c>
      <c r="AB295" s="201" t="e">
        <f t="shared" ca="1" si="27"/>
        <v>#N/A</v>
      </c>
      <c r="AC295" s="201" t="e">
        <f t="shared" ca="1" si="28"/>
        <v>#N/A</v>
      </c>
      <c r="AD295" s="202" t="e">
        <f t="shared" ca="1" si="64"/>
        <v>#N/A</v>
      </c>
      <c r="AE295" s="201" t="e">
        <f t="shared" ca="1" si="65"/>
        <v>#N/A</v>
      </c>
      <c r="AF295" s="202" t="e">
        <f t="shared" ca="1" si="66"/>
        <v>#N/A</v>
      </c>
      <c r="AG295" s="201" t="e">
        <f t="shared" ca="1" si="66"/>
        <v>#N/A</v>
      </c>
      <c r="AH295" s="201" t="e">
        <f t="shared" ca="1" si="67"/>
        <v>#N/A</v>
      </c>
      <c r="AI295" s="203" t="e">
        <f t="shared" ca="1" si="68"/>
        <v>#N/A</v>
      </c>
      <c r="AJ295" s="201" t="e">
        <f t="shared" ca="1" si="34"/>
        <v>#N/A</v>
      </c>
      <c r="AK295" s="201" t="e">
        <f t="shared" ca="1" si="35"/>
        <v>#N/A</v>
      </c>
    </row>
    <row r="296" spans="1:37" ht="27" customHeight="1" x14ac:dyDescent="0.25">
      <c r="A296" s="51">
        <f>'OSNOVNA PLAČA'!A290</f>
        <v>281</v>
      </c>
      <c r="B296" s="159" t="str">
        <f t="shared" ca="1" si="20"/>
        <v>A281</v>
      </c>
      <c r="C296" s="52">
        <f ca="1">IF(LEN(B296)&gt;0,'OSNOVNA PLAČA'!C290,"")</f>
        <v>0</v>
      </c>
      <c r="D296" s="54">
        <f ca="1">IF(LEN(B296)&gt;0,'OSNOVNA PLAČA'!D290,"")</f>
        <v>0</v>
      </c>
      <c r="E296" s="175">
        <f ca="1">IF(LEN(B296)&gt;0,SUM('OBRAČUNANA OSNOVNA PLAČA'!K290:P290),"")</f>
        <v>0</v>
      </c>
      <c r="F296" s="55"/>
      <c r="G296" s="55"/>
      <c r="H296" s="55"/>
      <c r="I296" s="55"/>
      <c r="J296" s="55"/>
      <c r="K296" s="176">
        <f t="shared" si="58"/>
        <v>0</v>
      </c>
      <c r="L296" s="120">
        <f t="shared" ca="1" si="59"/>
        <v>0</v>
      </c>
      <c r="M296" s="120">
        <f t="shared" ca="1" si="60"/>
        <v>0</v>
      </c>
      <c r="N296" s="120">
        <f t="shared" ca="1" si="61"/>
        <v>0</v>
      </c>
      <c r="O296" s="120">
        <f t="shared" ca="1" si="62"/>
        <v>0</v>
      </c>
      <c r="P296" s="177">
        <f t="shared" ca="1" si="63"/>
        <v>0</v>
      </c>
      <c r="Q296" s="177">
        <f ca="1">IF(LEN(B296)&gt;0,'1-6'!Q296-'1-6'!P296,"")</f>
        <v>0</v>
      </c>
      <c r="R296" s="178"/>
      <c r="AA296" s="163">
        <f>ROW()</f>
        <v>296</v>
      </c>
      <c r="AB296" s="201" t="e">
        <f t="shared" ca="1" si="27"/>
        <v>#N/A</v>
      </c>
      <c r="AC296" s="201" t="e">
        <f t="shared" ca="1" si="28"/>
        <v>#N/A</v>
      </c>
      <c r="AD296" s="202" t="e">
        <f t="shared" ca="1" si="64"/>
        <v>#N/A</v>
      </c>
      <c r="AE296" s="201" t="e">
        <f t="shared" ca="1" si="65"/>
        <v>#N/A</v>
      </c>
      <c r="AF296" s="202" t="e">
        <f t="shared" ca="1" si="66"/>
        <v>#N/A</v>
      </c>
      <c r="AG296" s="201" t="e">
        <f t="shared" ca="1" si="66"/>
        <v>#N/A</v>
      </c>
      <c r="AH296" s="201" t="e">
        <f t="shared" ca="1" si="67"/>
        <v>#N/A</v>
      </c>
      <c r="AI296" s="203" t="e">
        <f t="shared" ca="1" si="68"/>
        <v>#N/A</v>
      </c>
      <c r="AJ296" s="201" t="e">
        <f t="shared" ca="1" si="34"/>
        <v>#N/A</v>
      </c>
      <c r="AK296" s="201" t="e">
        <f t="shared" ca="1" si="35"/>
        <v>#N/A</v>
      </c>
    </row>
    <row r="297" spans="1:37" ht="27" customHeight="1" x14ac:dyDescent="0.25">
      <c r="A297" s="51">
        <f>'OSNOVNA PLAČA'!A291</f>
        <v>282</v>
      </c>
      <c r="B297" s="159" t="str">
        <f t="shared" ref="B297:B551" ca="1" si="69">IF(LEN(INDIRECT( "'" &amp; $AC$2 &amp; "'!B" &amp; TEXT($AA297-6,0)))&gt;0,INDIRECT( "'" &amp; $AC$2 &amp; "'!B" &amp; TEXT($AA297-6,0)),"")</f>
        <v>A282</v>
      </c>
      <c r="C297" s="52">
        <f ca="1">IF(LEN(B297)&gt;0,'OSNOVNA PLAČA'!C291,"")</f>
        <v>0</v>
      </c>
      <c r="D297" s="54">
        <f ca="1">IF(LEN(B297)&gt;0,'OSNOVNA PLAČA'!D291,"")</f>
        <v>0</v>
      </c>
      <c r="E297" s="175">
        <f ca="1">IF(LEN(B297)&gt;0,SUM('OBRAČUNANA OSNOVNA PLAČA'!K291:P291),"")</f>
        <v>0</v>
      </c>
      <c r="F297" s="55"/>
      <c r="G297" s="55"/>
      <c r="H297" s="55"/>
      <c r="I297" s="55"/>
      <c r="J297" s="55"/>
      <c r="K297" s="176">
        <f t="shared" si="58"/>
        <v>0</v>
      </c>
      <c r="L297" s="120">
        <f t="shared" ca="1" si="59"/>
        <v>0</v>
      </c>
      <c r="M297" s="120">
        <f t="shared" ca="1" si="60"/>
        <v>0</v>
      </c>
      <c r="N297" s="120">
        <f t="shared" ca="1" si="61"/>
        <v>0</v>
      </c>
      <c r="O297" s="120">
        <f t="shared" ca="1" si="62"/>
        <v>0</v>
      </c>
      <c r="P297" s="177">
        <f t="shared" ca="1" si="63"/>
        <v>0</v>
      </c>
      <c r="Q297" s="177">
        <f ca="1">IF(LEN(B297)&gt;0,'1-6'!Q297-'1-6'!P297,"")</f>
        <v>0</v>
      </c>
      <c r="R297" s="178"/>
      <c r="AA297" s="163">
        <f>ROW()</f>
        <v>297</v>
      </c>
      <c r="AB297" s="201" t="e">
        <f t="shared" ref="AB297:AB551" ca="1" si="70">IF($AN$3=1,0,INDIRECT( "'" &amp; $AN$2 &amp; "'!P" &amp; TEXT($AA297,0)))</f>
        <v>#N/A</v>
      </c>
      <c r="AC297" s="201" t="e">
        <f t="shared" ref="AC297:AC551" ca="1" si="71">IF($AN$3=1,(INDIRECT( "'" &amp; $AC$2 &amp; "'!F" &amp; TEXT($AA297-6,0))*2/12+INDIRECT( "'" &amp; $AC$2 &amp; "'!G" &amp; TEXT($AA297-6,0))*10/12)*2,INDIRECT( "'" &amp; $AN$2 &amp; "'!Q" &amp; TEXT($AA297,0)))</f>
        <v>#N/A</v>
      </c>
      <c r="AD297" s="202" t="e">
        <f t="shared" ca="1" si="64"/>
        <v>#N/A</v>
      </c>
      <c r="AE297" s="201" t="e">
        <f t="shared" ca="1" si="65"/>
        <v>#N/A</v>
      </c>
      <c r="AF297" s="202" t="e">
        <f t="shared" ca="1" si="66"/>
        <v>#N/A</v>
      </c>
      <c r="AG297" s="201" t="e">
        <f t="shared" ca="1" si="66"/>
        <v>#N/A</v>
      </c>
      <c r="AH297" s="201" t="e">
        <f t="shared" ca="1" si="67"/>
        <v>#N/A</v>
      </c>
      <c r="AI297" s="203" t="e">
        <f t="shared" ca="1" si="68"/>
        <v>#N/A</v>
      </c>
      <c r="AJ297" s="201" t="e">
        <f t="shared" ref="AJ297:AJ551" ca="1" si="72">SUM(OFFSET(INDIRECT( "'" &amp; $AC$3 &amp; "'!" &amp; $AH$3),ROW()-ROW(INDIRECT( "'" &amp; $AC$3 &amp; "'!" &amp; $AH$3))-$AH$4,COLUMN()-COLUMN(INDIRECT( "'" &amp; $AC$3 &amp; "'!" &amp; $AH$3))-$AH$6+(12/$AN$4)*($AN$3-1),1,12/$AN$4))</f>
        <v>#N/A</v>
      </c>
      <c r="AK297" s="201" t="e">
        <f t="shared" ref="AK297:AK551" ca="1" si="73">SUM(OFFSET(INDIRECT( "'" &amp; $AC$2 &amp; "'!" &amp; $AH$3),ROW()-ROW(INDIRECT( "'" &amp; $AC$2 &amp; "'!" &amp; $AH$3))-$AH$4,COLUMN()-COLUMN(INDIRECT( "'" &amp; $AC$2 &amp; "'!" &amp; $AH$3))-$AH$5+(12/$AN$4)*($AN$3-1),1,12/$AN$4))</f>
        <v>#N/A</v>
      </c>
    </row>
    <row r="298" spans="1:37" ht="27" customHeight="1" x14ac:dyDescent="0.25">
      <c r="A298" s="51">
        <f>'OSNOVNA PLAČA'!A292</f>
        <v>283</v>
      </c>
      <c r="B298" s="159" t="str">
        <f t="shared" ca="1" si="69"/>
        <v>A283</v>
      </c>
      <c r="C298" s="52">
        <f ca="1">IF(LEN(B298)&gt;0,'OSNOVNA PLAČA'!C292,"")</f>
        <v>0</v>
      </c>
      <c r="D298" s="54">
        <f ca="1">IF(LEN(B298)&gt;0,'OSNOVNA PLAČA'!D292,"")</f>
        <v>0</v>
      </c>
      <c r="E298" s="175">
        <f ca="1">IF(LEN(B298)&gt;0,SUM('OBRAČUNANA OSNOVNA PLAČA'!K292:P292),"")</f>
        <v>0</v>
      </c>
      <c r="F298" s="55"/>
      <c r="G298" s="55"/>
      <c r="H298" s="55"/>
      <c r="I298" s="55"/>
      <c r="J298" s="55"/>
      <c r="K298" s="176">
        <f t="shared" si="58"/>
        <v>0</v>
      </c>
      <c r="L298" s="120">
        <f t="shared" ca="1" si="59"/>
        <v>0</v>
      </c>
      <c r="M298" s="120">
        <f t="shared" ca="1" si="60"/>
        <v>0</v>
      </c>
      <c r="N298" s="120">
        <f t="shared" ca="1" si="61"/>
        <v>0</v>
      </c>
      <c r="O298" s="120">
        <f t="shared" ca="1" si="62"/>
        <v>0</v>
      </c>
      <c r="P298" s="177">
        <f t="shared" ca="1" si="63"/>
        <v>0</v>
      </c>
      <c r="Q298" s="177">
        <f ca="1">IF(LEN(B298)&gt;0,'1-6'!Q298-'1-6'!P298,"")</f>
        <v>0</v>
      </c>
      <c r="R298" s="178"/>
      <c r="AA298" s="163">
        <f>ROW()</f>
        <v>298</v>
      </c>
      <c r="AB298" s="201" t="e">
        <f t="shared" ca="1" si="70"/>
        <v>#N/A</v>
      </c>
      <c r="AC298" s="201" t="e">
        <f t="shared" ca="1" si="71"/>
        <v>#N/A</v>
      </c>
      <c r="AD298" s="202" t="e">
        <f t="shared" ca="1" si="64"/>
        <v>#N/A</v>
      </c>
      <c r="AE298" s="201" t="e">
        <f t="shared" ca="1" si="65"/>
        <v>#N/A</v>
      </c>
      <c r="AF298" s="202" t="e">
        <f t="shared" ca="1" si="66"/>
        <v>#N/A</v>
      </c>
      <c r="AG298" s="201" t="e">
        <f t="shared" ca="1" si="66"/>
        <v>#N/A</v>
      </c>
      <c r="AH298" s="201" t="e">
        <f t="shared" ca="1" si="67"/>
        <v>#N/A</v>
      </c>
      <c r="AI298" s="203" t="e">
        <f t="shared" ca="1" si="68"/>
        <v>#N/A</v>
      </c>
      <c r="AJ298" s="201" t="e">
        <f t="shared" ca="1" si="72"/>
        <v>#N/A</v>
      </c>
      <c r="AK298" s="201" t="e">
        <f t="shared" ca="1" si="73"/>
        <v>#N/A</v>
      </c>
    </row>
    <row r="299" spans="1:37" ht="27" customHeight="1" x14ac:dyDescent="0.25">
      <c r="A299" s="51">
        <f>'OSNOVNA PLAČA'!A293</f>
        <v>284</v>
      </c>
      <c r="B299" s="159" t="str">
        <f t="shared" ca="1" si="69"/>
        <v>A284</v>
      </c>
      <c r="C299" s="52">
        <f ca="1">IF(LEN(B299)&gt;0,'OSNOVNA PLAČA'!C293,"")</f>
        <v>0</v>
      </c>
      <c r="D299" s="54">
        <f ca="1">IF(LEN(B299)&gt;0,'OSNOVNA PLAČA'!D293,"")</f>
        <v>0</v>
      </c>
      <c r="E299" s="175">
        <f ca="1">IF(LEN(B299)&gt;0,SUM('OBRAČUNANA OSNOVNA PLAČA'!K293:P293),"")</f>
        <v>0</v>
      </c>
      <c r="F299" s="55"/>
      <c r="G299" s="55"/>
      <c r="H299" s="55"/>
      <c r="I299" s="55"/>
      <c r="J299" s="55"/>
      <c r="K299" s="176">
        <f t="shared" si="58"/>
        <v>0</v>
      </c>
      <c r="L299" s="120">
        <f t="shared" ca="1" si="59"/>
        <v>0</v>
      </c>
      <c r="M299" s="120">
        <f t="shared" ca="1" si="60"/>
        <v>0</v>
      </c>
      <c r="N299" s="120">
        <f t="shared" ca="1" si="61"/>
        <v>0</v>
      </c>
      <c r="O299" s="120">
        <f t="shared" ca="1" si="62"/>
        <v>0</v>
      </c>
      <c r="P299" s="177">
        <f t="shared" ca="1" si="63"/>
        <v>0</v>
      </c>
      <c r="Q299" s="177">
        <f ca="1">IF(LEN(B299)&gt;0,'1-6'!Q299-'1-6'!P299,"")</f>
        <v>0</v>
      </c>
      <c r="R299" s="178"/>
      <c r="AA299" s="163">
        <f>ROW()</f>
        <v>299</v>
      </c>
      <c r="AB299" s="201" t="e">
        <f t="shared" ca="1" si="70"/>
        <v>#N/A</v>
      </c>
      <c r="AC299" s="201" t="e">
        <f t="shared" ca="1" si="71"/>
        <v>#N/A</v>
      </c>
      <c r="AD299" s="202" t="e">
        <f t="shared" ca="1" si="64"/>
        <v>#N/A</v>
      </c>
      <c r="AE299" s="201" t="e">
        <f t="shared" ca="1" si="65"/>
        <v>#N/A</v>
      </c>
      <c r="AF299" s="202" t="e">
        <f t="shared" ca="1" si="66"/>
        <v>#N/A</v>
      </c>
      <c r="AG299" s="201" t="e">
        <f t="shared" ca="1" si="66"/>
        <v>#N/A</v>
      </c>
      <c r="AH299" s="201" t="e">
        <f t="shared" ca="1" si="67"/>
        <v>#N/A</v>
      </c>
      <c r="AI299" s="203" t="e">
        <f t="shared" ca="1" si="68"/>
        <v>#N/A</v>
      </c>
      <c r="AJ299" s="201" t="e">
        <f t="shared" ca="1" si="72"/>
        <v>#N/A</v>
      </c>
      <c r="AK299" s="201" t="e">
        <f t="shared" ca="1" si="73"/>
        <v>#N/A</v>
      </c>
    </row>
    <row r="300" spans="1:37" ht="27" customHeight="1" x14ac:dyDescent="0.25">
      <c r="A300" s="51">
        <f>'OSNOVNA PLAČA'!A294</f>
        <v>285</v>
      </c>
      <c r="B300" s="159" t="str">
        <f t="shared" ca="1" si="69"/>
        <v>A285</v>
      </c>
      <c r="C300" s="52">
        <f ca="1">IF(LEN(B300)&gt;0,'OSNOVNA PLAČA'!C294,"")</f>
        <v>0</v>
      </c>
      <c r="D300" s="54">
        <f ca="1">IF(LEN(B300)&gt;0,'OSNOVNA PLAČA'!D294,"")</f>
        <v>0</v>
      </c>
      <c r="E300" s="175">
        <f ca="1">IF(LEN(B300)&gt;0,SUM('OBRAČUNANA OSNOVNA PLAČA'!K294:P294),"")</f>
        <v>0</v>
      </c>
      <c r="F300" s="55"/>
      <c r="G300" s="55"/>
      <c r="H300" s="55"/>
      <c r="I300" s="55"/>
      <c r="J300" s="55"/>
      <c r="K300" s="176">
        <f t="shared" si="58"/>
        <v>0</v>
      </c>
      <c r="L300" s="120">
        <f t="shared" ca="1" si="59"/>
        <v>0</v>
      </c>
      <c r="M300" s="120">
        <f t="shared" ca="1" si="60"/>
        <v>0</v>
      </c>
      <c r="N300" s="120">
        <f t="shared" ca="1" si="61"/>
        <v>0</v>
      </c>
      <c r="O300" s="120">
        <f t="shared" ca="1" si="62"/>
        <v>0</v>
      </c>
      <c r="P300" s="177">
        <f t="shared" ca="1" si="63"/>
        <v>0</v>
      </c>
      <c r="Q300" s="177">
        <f ca="1">IF(LEN(B300)&gt;0,'1-6'!Q300-'1-6'!P300,"")</f>
        <v>0</v>
      </c>
      <c r="R300" s="178"/>
      <c r="AA300" s="163">
        <f>ROW()</f>
        <v>300</v>
      </c>
      <c r="AB300" s="201" t="e">
        <f t="shared" ca="1" si="70"/>
        <v>#N/A</v>
      </c>
      <c r="AC300" s="201" t="e">
        <f t="shared" ca="1" si="71"/>
        <v>#N/A</v>
      </c>
      <c r="AD300" s="202" t="e">
        <f t="shared" ca="1" si="64"/>
        <v>#N/A</v>
      </c>
      <c r="AE300" s="201" t="e">
        <f t="shared" ca="1" si="65"/>
        <v>#N/A</v>
      </c>
      <c r="AF300" s="202" t="e">
        <f t="shared" ca="1" si="66"/>
        <v>#N/A</v>
      </c>
      <c r="AG300" s="201" t="e">
        <f t="shared" ca="1" si="66"/>
        <v>#N/A</v>
      </c>
      <c r="AH300" s="201" t="e">
        <f t="shared" ca="1" si="67"/>
        <v>#N/A</v>
      </c>
      <c r="AI300" s="203" t="e">
        <f t="shared" ca="1" si="68"/>
        <v>#N/A</v>
      </c>
      <c r="AJ300" s="201" t="e">
        <f t="shared" ca="1" si="72"/>
        <v>#N/A</v>
      </c>
      <c r="AK300" s="201" t="e">
        <f t="shared" ca="1" si="73"/>
        <v>#N/A</v>
      </c>
    </row>
    <row r="301" spans="1:37" ht="27" customHeight="1" x14ac:dyDescent="0.25">
      <c r="A301" s="51">
        <f>'OSNOVNA PLAČA'!A295</f>
        <v>286</v>
      </c>
      <c r="B301" s="159" t="str">
        <f t="shared" ca="1" si="69"/>
        <v>A286</v>
      </c>
      <c r="C301" s="52">
        <f ca="1">IF(LEN(B301)&gt;0,'OSNOVNA PLAČA'!C295,"")</f>
        <v>0</v>
      </c>
      <c r="D301" s="54">
        <f ca="1">IF(LEN(B301)&gt;0,'OSNOVNA PLAČA'!D295,"")</f>
        <v>0</v>
      </c>
      <c r="E301" s="175">
        <f ca="1">IF(LEN(B301)&gt;0,SUM('OBRAČUNANA OSNOVNA PLAČA'!K295:P295),"")</f>
        <v>0</v>
      </c>
      <c r="F301" s="55"/>
      <c r="G301" s="55"/>
      <c r="H301" s="55"/>
      <c r="I301" s="55"/>
      <c r="J301" s="55"/>
      <c r="K301" s="176">
        <f t="shared" si="58"/>
        <v>0</v>
      </c>
      <c r="L301" s="120">
        <f t="shared" ca="1" si="59"/>
        <v>0</v>
      </c>
      <c r="M301" s="120">
        <f t="shared" ca="1" si="60"/>
        <v>0</v>
      </c>
      <c r="N301" s="120">
        <f t="shared" ca="1" si="61"/>
        <v>0</v>
      </c>
      <c r="O301" s="120">
        <f t="shared" ca="1" si="62"/>
        <v>0</v>
      </c>
      <c r="P301" s="177">
        <f t="shared" ca="1" si="63"/>
        <v>0</v>
      </c>
      <c r="Q301" s="177">
        <f ca="1">IF(LEN(B301)&gt;0,'1-6'!Q301-'1-6'!P301,"")</f>
        <v>0</v>
      </c>
      <c r="R301" s="178"/>
      <c r="AA301" s="163">
        <f>ROW()</f>
        <v>301</v>
      </c>
      <c r="AB301" s="201" t="e">
        <f t="shared" ca="1" si="70"/>
        <v>#N/A</v>
      </c>
      <c r="AC301" s="201" t="e">
        <f t="shared" ca="1" si="71"/>
        <v>#N/A</v>
      </c>
      <c r="AD301" s="202" t="e">
        <f t="shared" ca="1" si="64"/>
        <v>#N/A</v>
      </c>
      <c r="AE301" s="201" t="e">
        <f t="shared" ca="1" si="65"/>
        <v>#N/A</v>
      </c>
      <c r="AF301" s="202" t="e">
        <f t="shared" ca="1" si="66"/>
        <v>#N/A</v>
      </c>
      <c r="AG301" s="201" t="e">
        <f t="shared" ca="1" si="66"/>
        <v>#N/A</v>
      </c>
      <c r="AH301" s="201" t="e">
        <f t="shared" ca="1" si="67"/>
        <v>#N/A</v>
      </c>
      <c r="AI301" s="203" t="e">
        <f t="shared" ca="1" si="68"/>
        <v>#N/A</v>
      </c>
      <c r="AJ301" s="201" t="e">
        <f t="shared" ca="1" si="72"/>
        <v>#N/A</v>
      </c>
      <c r="AK301" s="201" t="e">
        <f t="shared" ca="1" si="73"/>
        <v>#N/A</v>
      </c>
    </row>
    <row r="302" spans="1:37" ht="27" customHeight="1" x14ac:dyDescent="0.25">
      <c r="A302" s="51">
        <f>'OSNOVNA PLAČA'!A296</f>
        <v>287</v>
      </c>
      <c r="B302" s="159" t="str">
        <f t="shared" ca="1" si="69"/>
        <v>A287</v>
      </c>
      <c r="C302" s="52">
        <f ca="1">IF(LEN(B302)&gt;0,'OSNOVNA PLAČA'!C296,"")</f>
        <v>0</v>
      </c>
      <c r="D302" s="54">
        <f ca="1">IF(LEN(B302)&gt;0,'OSNOVNA PLAČA'!D296,"")</f>
        <v>0</v>
      </c>
      <c r="E302" s="175">
        <f ca="1">IF(LEN(B302)&gt;0,SUM('OBRAČUNANA OSNOVNA PLAČA'!K296:P296),"")</f>
        <v>0</v>
      </c>
      <c r="F302" s="55"/>
      <c r="G302" s="55"/>
      <c r="H302" s="55"/>
      <c r="I302" s="55"/>
      <c r="J302" s="55"/>
      <c r="K302" s="176">
        <f t="shared" si="58"/>
        <v>0</v>
      </c>
      <c r="L302" s="120">
        <f t="shared" ca="1" si="59"/>
        <v>0</v>
      </c>
      <c r="M302" s="120">
        <f t="shared" ca="1" si="60"/>
        <v>0</v>
      </c>
      <c r="N302" s="120">
        <f t="shared" ca="1" si="61"/>
        <v>0</v>
      </c>
      <c r="O302" s="120">
        <f t="shared" ca="1" si="62"/>
        <v>0</v>
      </c>
      <c r="P302" s="177">
        <f t="shared" ca="1" si="63"/>
        <v>0</v>
      </c>
      <c r="Q302" s="177">
        <f ca="1">IF(LEN(B302)&gt;0,'1-6'!Q302-'1-6'!P302,"")</f>
        <v>0</v>
      </c>
      <c r="R302" s="178"/>
      <c r="AA302" s="163">
        <f>ROW()</f>
        <v>302</v>
      </c>
      <c r="AB302" s="201" t="e">
        <f t="shared" ca="1" si="70"/>
        <v>#N/A</v>
      </c>
      <c r="AC302" s="201" t="e">
        <f t="shared" ca="1" si="71"/>
        <v>#N/A</v>
      </c>
      <c r="AD302" s="202" t="e">
        <f t="shared" ca="1" si="64"/>
        <v>#N/A</v>
      </c>
      <c r="AE302" s="201" t="e">
        <f t="shared" ca="1" si="65"/>
        <v>#N/A</v>
      </c>
      <c r="AF302" s="202" t="e">
        <f t="shared" ca="1" si="66"/>
        <v>#N/A</v>
      </c>
      <c r="AG302" s="201" t="e">
        <f t="shared" ca="1" si="66"/>
        <v>#N/A</v>
      </c>
      <c r="AH302" s="201" t="e">
        <f t="shared" ca="1" si="67"/>
        <v>#N/A</v>
      </c>
      <c r="AI302" s="203" t="e">
        <f t="shared" ca="1" si="68"/>
        <v>#N/A</v>
      </c>
      <c r="AJ302" s="201" t="e">
        <f t="shared" ca="1" si="72"/>
        <v>#N/A</v>
      </c>
      <c r="AK302" s="201" t="e">
        <f t="shared" ca="1" si="73"/>
        <v>#N/A</v>
      </c>
    </row>
    <row r="303" spans="1:37" ht="27" customHeight="1" x14ac:dyDescent="0.25">
      <c r="A303" s="51">
        <f>'OSNOVNA PLAČA'!A297</f>
        <v>288</v>
      </c>
      <c r="B303" s="159" t="str">
        <f t="shared" ca="1" si="69"/>
        <v>A288</v>
      </c>
      <c r="C303" s="52">
        <f ca="1">IF(LEN(B303)&gt;0,'OSNOVNA PLAČA'!C297,"")</f>
        <v>0</v>
      </c>
      <c r="D303" s="54">
        <f ca="1">IF(LEN(B303)&gt;0,'OSNOVNA PLAČA'!D297,"")</f>
        <v>0</v>
      </c>
      <c r="E303" s="175">
        <f ca="1">IF(LEN(B303)&gt;0,SUM('OBRAČUNANA OSNOVNA PLAČA'!K297:P297),"")</f>
        <v>0</v>
      </c>
      <c r="F303" s="55"/>
      <c r="G303" s="55"/>
      <c r="H303" s="55"/>
      <c r="I303" s="55"/>
      <c r="J303" s="55"/>
      <c r="K303" s="176">
        <f t="shared" si="58"/>
        <v>0</v>
      </c>
      <c r="L303" s="120">
        <f t="shared" ca="1" si="59"/>
        <v>0</v>
      </c>
      <c r="M303" s="120">
        <f t="shared" ca="1" si="60"/>
        <v>0</v>
      </c>
      <c r="N303" s="120">
        <f t="shared" ca="1" si="61"/>
        <v>0</v>
      </c>
      <c r="O303" s="120">
        <f t="shared" ca="1" si="62"/>
        <v>0</v>
      </c>
      <c r="P303" s="177">
        <f t="shared" ca="1" si="63"/>
        <v>0</v>
      </c>
      <c r="Q303" s="177">
        <f ca="1">IF(LEN(B303)&gt;0,'1-6'!Q303-'1-6'!P303,"")</f>
        <v>0</v>
      </c>
      <c r="R303" s="178"/>
      <c r="AA303" s="163">
        <f>ROW()</f>
        <v>303</v>
      </c>
      <c r="AB303" s="201" t="e">
        <f t="shared" ca="1" si="70"/>
        <v>#N/A</v>
      </c>
      <c r="AC303" s="201" t="e">
        <f t="shared" ca="1" si="71"/>
        <v>#N/A</v>
      </c>
      <c r="AD303" s="202" t="e">
        <f t="shared" ca="1" si="64"/>
        <v>#N/A</v>
      </c>
      <c r="AE303" s="201" t="e">
        <f t="shared" ca="1" si="65"/>
        <v>#N/A</v>
      </c>
      <c r="AF303" s="202" t="e">
        <f t="shared" ca="1" si="66"/>
        <v>#N/A</v>
      </c>
      <c r="AG303" s="201" t="e">
        <f t="shared" ca="1" si="66"/>
        <v>#N/A</v>
      </c>
      <c r="AH303" s="201" t="e">
        <f t="shared" ca="1" si="67"/>
        <v>#N/A</v>
      </c>
      <c r="AI303" s="203" t="e">
        <f t="shared" ca="1" si="68"/>
        <v>#N/A</v>
      </c>
      <c r="AJ303" s="201" t="e">
        <f t="shared" ca="1" si="72"/>
        <v>#N/A</v>
      </c>
      <c r="AK303" s="201" t="e">
        <f t="shared" ca="1" si="73"/>
        <v>#N/A</v>
      </c>
    </row>
    <row r="304" spans="1:37" ht="27" customHeight="1" x14ac:dyDescent="0.25">
      <c r="A304" s="51">
        <f>'OSNOVNA PLAČA'!A298</f>
        <v>289</v>
      </c>
      <c r="B304" s="159" t="str">
        <f t="shared" ca="1" si="69"/>
        <v>A289</v>
      </c>
      <c r="C304" s="52">
        <f ca="1">IF(LEN(B304)&gt;0,'OSNOVNA PLAČA'!C298,"")</f>
        <v>0</v>
      </c>
      <c r="D304" s="54">
        <f ca="1">IF(LEN(B304)&gt;0,'OSNOVNA PLAČA'!D298,"")</f>
        <v>0</v>
      </c>
      <c r="E304" s="175">
        <f ca="1">IF(LEN(B304)&gt;0,SUM('OBRAČUNANA OSNOVNA PLAČA'!K298:P298),"")</f>
        <v>0</v>
      </c>
      <c r="F304" s="55"/>
      <c r="G304" s="55"/>
      <c r="H304" s="55"/>
      <c r="I304" s="55"/>
      <c r="J304" s="55"/>
      <c r="K304" s="176">
        <f t="shared" si="58"/>
        <v>0</v>
      </c>
      <c r="L304" s="120">
        <f t="shared" ca="1" si="59"/>
        <v>0</v>
      </c>
      <c r="M304" s="120">
        <f t="shared" ca="1" si="60"/>
        <v>0</v>
      </c>
      <c r="N304" s="120">
        <f t="shared" ca="1" si="61"/>
        <v>0</v>
      </c>
      <c r="O304" s="120">
        <f t="shared" ca="1" si="62"/>
        <v>0</v>
      </c>
      <c r="P304" s="177">
        <f t="shared" ca="1" si="63"/>
        <v>0</v>
      </c>
      <c r="Q304" s="177">
        <f ca="1">IF(LEN(B304)&gt;0,'1-6'!Q304-'1-6'!P304,"")</f>
        <v>0</v>
      </c>
      <c r="R304" s="178"/>
      <c r="AA304" s="163">
        <f>ROW()</f>
        <v>304</v>
      </c>
      <c r="AB304" s="201" t="e">
        <f t="shared" ca="1" si="70"/>
        <v>#N/A</v>
      </c>
      <c r="AC304" s="201" t="e">
        <f t="shared" ca="1" si="71"/>
        <v>#N/A</v>
      </c>
      <c r="AD304" s="202" t="e">
        <f t="shared" ca="1" si="64"/>
        <v>#N/A</v>
      </c>
      <c r="AE304" s="201" t="e">
        <f t="shared" ca="1" si="65"/>
        <v>#N/A</v>
      </c>
      <c r="AF304" s="202" t="e">
        <f t="shared" ca="1" si="66"/>
        <v>#N/A</v>
      </c>
      <c r="AG304" s="201" t="e">
        <f t="shared" ca="1" si="66"/>
        <v>#N/A</v>
      </c>
      <c r="AH304" s="201" t="e">
        <f t="shared" ca="1" si="67"/>
        <v>#N/A</v>
      </c>
      <c r="AI304" s="203" t="e">
        <f t="shared" ca="1" si="68"/>
        <v>#N/A</v>
      </c>
      <c r="AJ304" s="201" t="e">
        <f t="shared" ca="1" si="72"/>
        <v>#N/A</v>
      </c>
      <c r="AK304" s="201" t="e">
        <f t="shared" ca="1" si="73"/>
        <v>#N/A</v>
      </c>
    </row>
    <row r="305" spans="1:37" ht="27" customHeight="1" x14ac:dyDescent="0.25">
      <c r="A305" s="51">
        <f>'OSNOVNA PLAČA'!A299</f>
        <v>290</v>
      </c>
      <c r="B305" s="159" t="str">
        <f t="shared" ca="1" si="69"/>
        <v>A290</v>
      </c>
      <c r="C305" s="52">
        <f ca="1">IF(LEN(B305)&gt;0,'OSNOVNA PLAČA'!C299,"")</f>
        <v>0</v>
      </c>
      <c r="D305" s="54">
        <f ca="1">IF(LEN(B305)&gt;0,'OSNOVNA PLAČA'!D299,"")</f>
        <v>0</v>
      </c>
      <c r="E305" s="175">
        <f ca="1">IF(LEN(B305)&gt;0,SUM('OBRAČUNANA OSNOVNA PLAČA'!K299:P299),"")</f>
        <v>0</v>
      </c>
      <c r="F305" s="55"/>
      <c r="G305" s="55"/>
      <c r="H305" s="55"/>
      <c r="I305" s="55"/>
      <c r="J305" s="55"/>
      <c r="K305" s="176">
        <f t="shared" si="58"/>
        <v>0</v>
      </c>
      <c r="L305" s="120">
        <f t="shared" ca="1" si="59"/>
        <v>0</v>
      </c>
      <c r="M305" s="120">
        <f t="shared" ca="1" si="60"/>
        <v>0</v>
      </c>
      <c r="N305" s="120">
        <f t="shared" ca="1" si="61"/>
        <v>0</v>
      </c>
      <c r="O305" s="120">
        <f t="shared" ca="1" si="62"/>
        <v>0</v>
      </c>
      <c r="P305" s="177">
        <f t="shared" ca="1" si="63"/>
        <v>0</v>
      </c>
      <c r="Q305" s="177">
        <f ca="1">IF(LEN(B305)&gt;0,'1-6'!Q305-'1-6'!P305,"")</f>
        <v>0</v>
      </c>
      <c r="R305" s="178"/>
      <c r="AA305" s="163">
        <f>ROW()</f>
        <v>305</v>
      </c>
      <c r="AB305" s="201" t="e">
        <f t="shared" ca="1" si="70"/>
        <v>#N/A</v>
      </c>
      <c r="AC305" s="201" t="e">
        <f t="shared" ca="1" si="71"/>
        <v>#N/A</v>
      </c>
      <c r="AD305" s="202" t="e">
        <f t="shared" ca="1" si="64"/>
        <v>#N/A</v>
      </c>
      <c r="AE305" s="201" t="e">
        <f t="shared" ca="1" si="65"/>
        <v>#N/A</v>
      </c>
      <c r="AF305" s="202" t="e">
        <f t="shared" ca="1" si="66"/>
        <v>#N/A</v>
      </c>
      <c r="AG305" s="201" t="e">
        <f t="shared" ca="1" si="66"/>
        <v>#N/A</v>
      </c>
      <c r="AH305" s="201" t="e">
        <f t="shared" ca="1" si="67"/>
        <v>#N/A</v>
      </c>
      <c r="AI305" s="203" t="e">
        <f t="shared" ca="1" si="68"/>
        <v>#N/A</v>
      </c>
      <c r="AJ305" s="201" t="e">
        <f t="shared" ca="1" si="72"/>
        <v>#N/A</v>
      </c>
      <c r="AK305" s="201" t="e">
        <f t="shared" ca="1" si="73"/>
        <v>#N/A</v>
      </c>
    </row>
    <row r="306" spans="1:37" ht="27" customHeight="1" x14ac:dyDescent="0.25">
      <c r="A306" s="51">
        <f>'OSNOVNA PLAČA'!A300</f>
        <v>291</v>
      </c>
      <c r="B306" s="159" t="str">
        <f t="shared" ca="1" si="69"/>
        <v>A291</v>
      </c>
      <c r="C306" s="52">
        <f ca="1">IF(LEN(B306)&gt;0,'OSNOVNA PLAČA'!C300,"")</f>
        <v>0</v>
      </c>
      <c r="D306" s="54">
        <f ca="1">IF(LEN(B306)&gt;0,'OSNOVNA PLAČA'!D300,"")</f>
        <v>0</v>
      </c>
      <c r="E306" s="175">
        <f ca="1">IF(LEN(B306)&gt;0,SUM('OBRAČUNANA OSNOVNA PLAČA'!K300:P300),"")</f>
        <v>0</v>
      </c>
      <c r="F306" s="55"/>
      <c r="G306" s="55"/>
      <c r="H306" s="55"/>
      <c r="I306" s="55"/>
      <c r="J306" s="55"/>
      <c r="K306" s="176">
        <f t="shared" si="58"/>
        <v>0</v>
      </c>
      <c r="L306" s="120">
        <f t="shared" ca="1" si="59"/>
        <v>0</v>
      </c>
      <c r="M306" s="120">
        <f t="shared" ca="1" si="60"/>
        <v>0</v>
      </c>
      <c r="N306" s="120">
        <f t="shared" ca="1" si="61"/>
        <v>0</v>
      </c>
      <c r="O306" s="120">
        <f t="shared" ca="1" si="62"/>
        <v>0</v>
      </c>
      <c r="P306" s="177">
        <f t="shared" ca="1" si="63"/>
        <v>0</v>
      </c>
      <c r="Q306" s="177">
        <f ca="1">IF(LEN(B306)&gt;0,'1-6'!Q306-'1-6'!P306,"")</f>
        <v>0</v>
      </c>
      <c r="R306" s="178"/>
      <c r="AA306" s="163">
        <f>ROW()</f>
        <v>306</v>
      </c>
      <c r="AB306" s="201" t="e">
        <f t="shared" ca="1" si="70"/>
        <v>#N/A</v>
      </c>
      <c r="AC306" s="201" t="e">
        <f t="shared" ca="1" si="71"/>
        <v>#N/A</v>
      </c>
      <c r="AD306" s="202" t="e">
        <f t="shared" ca="1" si="64"/>
        <v>#N/A</v>
      </c>
      <c r="AE306" s="201" t="e">
        <f t="shared" ca="1" si="65"/>
        <v>#N/A</v>
      </c>
      <c r="AF306" s="202" t="e">
        <f t="shared" ca="1" si="66"/>
        <v>#N/A</v>
      </c>
      <c r="AG306" s="201" t="e">
        <f t="shared" ca="1" si="66"/>
        <v>#N/A</v>
      </c>
      <c r="AH306" s="201" t="e">
        <f t="shared" ca="1" si="67"/>
        <v>#N/A</v>
      </c>
      <c r="AI306" s="203" t="e">
        <f t="shared" ca="1" si="68"/>
        <v>#N/A</v>
      </c>
      <c r="AJ306" s="201" t="e">
        <f t="shared" ca="1" si="72"/>
        <v>#N/A</v>
      </c>
      <c r="AK306" s="201" t="e">
        <f t="shared" ca="1" si="73"/>
        <v>#N/A</v>
      </c>
    </row>
    <row r="307" spans="1:37" ht="27" customHeight="1" x14ac:dyDescent="0.25">
      <c r="A307" s="51">
        <f>'OSNOVNA PLAČA'!A301</f>
        <v>292</v>
      </c>
      <c r="B307" s="159" t="str">
        <f t="shared" ca="1" si="69"/>
        <v>A292</v>
      </c>
      <c r="C307" s="52">
        <f ca="1">IF(LEN(B307)&gt;0,'OSNOVNA PLAČA'!C301,"")</f>
        <v>0</v>
      </c>
      <c r="D307" s="54">
        <f ca="1">IF(LEN(B307)&gt;0,'OSNOVNA PLAČA'!D301,"")</f>
        <v>0</v>
      </c>
      <c r="E307" s="175">
        <f ca="1">IF(LEN(B307)&gt;0,SUM('OBRAČUNANA OSNOVNA PLAČA'!K301:P301),"")</f>
        <v>0</v>
      </c>
      <c r="F307" s="55"/>
      <c r="G307" s="55"/>
      <c r="H307" s="55"/>
      <c r="I307" s="55"/>
      <c r="J307" s="55"/>
      <c r="K307" s="176">
        <f t="shared" si="58"/>
        <v>0</v>
      </c>
      <c r="L307" s="120">
        <f t="shared" ca="1" si="59"/>
        <v>0</v>
      </c>
      <c r="M307" s="120">
        <f t="shared" ca="1" si="60"/>
        <v>0</v>
      </c>
      <c r="N307" s="120">
        <f t="shared" ca="1" si="61"/>
        <v>0</v>
      </c>
      <c r="O307" s="120">
        <f t="shared" ca="1" si="62"/>
        <v>0</v>
      </c>
      <c r="P307" s="177">
        <f t="shared" ca="1" si="63"/>
        <v>0</v>
      </c>
      <c r="Q307" s="177">
        <f ca="1">IF(LEN(B307)&gt;0,'1-6'!Q307-'1-6'!P307,"")</f>
        <v>0</v>
      </c>
      <c r="R307" s="178"/>
      <c r="AA307" s="163">
        <f>ROW()</f>
        <v>307</v>
      </c>
      <c r="AB307" s="201" t="e">
        <f t="shared" ca="1" si="70"/>
        <v>#N/A</v>
      </c>
      <c r="AC307" s="201" t="e">
        <f t="shared" ca="1" si="71"/>
        <v>#N/A</v>
      </c>
      <c r="AD307" s="202" t="e">
        <f t="shared" ca="1" si="64"/>
        <v>#N/A</v>
      </c>
      <c r="AE307" s="201" t="e">
        <f t="shared" ca="1" si="65"/>
        <v>#N/A</v>
      </c>
      <c r="AF307" s="202" t="e">
        <f t="shared" ca="1" si="66"/>
        <v>#N/A</v>
      </c>
      <c r="AG307" s="201" t="e">
        <f t="shared" ca="1" si="66"/>
        <v>#N/A</v>
      </c>
      <c r="AH307" s="201" t="e">
        <f t="shared" ca="1" si="67"/>
        <v>#N/A</v>
      </c>
      <c r="AI307" s="203" t="e">
        <f t="shared" ca="1" si="68"/>
        <v>#N/A</v>
      </c>
      <c r="AJ307" s="201" t="e">
        <f t="shared" ca="1" si="72"/>
        <v>#N/A</v>
      </c>
      <c r="AK307" s="201" t="e">
        <f t="shared" ca="1" si="73"/>
        <v>#N/A</v>
      </c>
    </row>
    <row r="308" spans="1:37" ht="27" customHeight="1" x14ac:dyDescent="0.25">
      <c r="A308" s="51">
        <f>'OSNOVNA PLAČA'!A302</f>
        <v>293</v>
      </c>
      <c r="B308" s="159" t="str">
        <f t="shared" ca="1" si="69"/>
        <v>A293</v>
      </c>
      <c r="C308" s="52">
        <f ca="1">IF(LEN(B308)&gt;0,'OSNOVNA PLAČA'!C302,"")</f>
        <v>0</v>
      </c>
      <c r="D308" s="54">
        <f ca="1">IF(LEN(B308)&gt;0,'OSNOVNA PLAČA'!D302,"")</f>
        <v>0</v>
      </c>
      <c r="E308" s="175">
        <f ca="1">IF(LEN(B308)&gt;0,SUM('OBRAČUNANA OSNOVNA PLAČA'!K302:P302),"")</f>
        <v>0</v>
      </c>
      <c r="F308" s="55"/>
      <c r="G308" s="55"/>
      <c r="H308" s="55"/>
      <c r="I308" s="55"/>
      <c r="J308" s="55"/>
      <c r="K308" s="176">
        <f t="shared" si="58"/>
        <v>0</v>
      </c>
      <c r="L308" s="120">
        <f t="shared" ca="1" si="59"/>
        <v>0</v>
      </c>
      <c r="M308" s="120">
        <f t="shared" ca="1" si="60"/>
        <v>0</v>
      </c>
      <c r="N308" s="120">
        <f t="shared" ca="1" si="61"/>
        <v>0</v>
      </c>
      <c r="O308" s="120">
        <f t="shared" ca="1" si="62"/>
        <v>0</v>
      </c>
      <c r="P308" s="177">
        <f t="shared" ca="1" si="63"/>
        <v>0</v>
      </c>
      <c r="Q308" s="177">
        <f ca="1">IF(LEN(B308)&gt;0,'1-6'!Q308-'1-6'!P308,"")</f>
        <v>0</v>
      </c>
      <c r="R308" s="178"/>
      <c r="AA308" s="163">
        <f>ROW()</f>
        <v>308</v>
      </c>
      <c r="AB308" s="201" t="e">
        <f t="shared" ca="1" si="70"/>
        <v>#N/A</v>
      </c>
      <c r="AC308" s="201" t="e">
        <f t="shared" ca="1" si="71"/>
        <v>#N/A</v>
      </c>
      <c r="AD308" s="202" t="e">
        <f t="shared" ca="1" si="64"/>
        <v>#N/A</v>
      </c>
      <c r="AE308" s="201" t="e">
        <f t="shared" ca="1" si="65"/>
        <v>#N/A</v>
      </c>
      <c r="AF308" s="202" t="e">
        <f t="shared" ca="1" si="66"/>
        <v>#N/A</v>
      </c>
      <c r="AG308" s="201" t="e">
        <f t="shared" ca="1" si="66"/>
        <v>#N/A</v>
      </c>
      <c r="AH308" s="201" t="e">
        <f t="shared" ca="1" si="67"/>
        <v>#N/A</v>
      </c>
      <c r="AI308" s="203" t="e">
        <f t="shared" ca="1" si="68"/>
        <v>#N/A</v>
      </c>
      <c r="AJ308" s="201" t="e">
        <f t="shared" ca="1" si="72"/>
        <v>#N/A</v>
      </c>
      <c r="AK308" s="201" t="e">
        <f t="shared" ca="1" si="73"/>
        <v>#N/A</v>
      </c>
    </row>
    <row r="309" spans="1:37" ht="27" customHeight="1" x14ac:dyDescent="0.25">
      <c r="A309" s="51">
        <f>'OSNOVNA PLAČA'!A303</f>
        <v>294</v>
      </c>
      <c r="B309" s="159" t="str">
        <f t="shared" ca="1" si="69"/>
        <v>A294</v>
      </c>
      <c r="C309" s="52">
        <f ca="1">IF(LEN(B309)&gt;0,'OSNOVNA PLAČA'!C303,"")</f>
        <v>0</v>
      </c>
      <c r="D309" s="54">
        <f ca="1">IF(LEN(B309)&gt;0,'OSNOVNA PLAČA'!D303,"")</f>
        <v>0</v>
      </c>
      <c r="E309" s="175">
        <f ca="1">IF(LEN(B309)&gt;0,SUM('OBRAČUNANA OSNOVNA PLAČA'!K303:P303),"")</f>
        <v>0</v>
      </c>
      <c r="F309" s="55"/>
      <c r="G309" s="55"/>
      <c r="H309" s="55"/>
      <c r="I309" s="55"/>
      <c r="J309" s="55"/>
      <c r="K309" s="176">
        <f t="shared" si="58"/>
        <v>0</v>
      </c>
      <c r="L309" s="120">
        <f t="shared" ca="1" si="59"/>
        <v>0</v>
      </c>
      <c r="M309" s="120">
        <f t="shared" ca="1" si="60"/>
        <v>0</v>
      </c>
      <c r="N309" s="120">
        <f t="shared" ca="1" si="61"/>
        <v>0</v>
      </c>
      <c r="O309" s="120">
        <f t="shared" ca="1" si="62"/>
        <v>0</v>
      </c>
      <c r="P309" s="177">
        <f t="shared" ca="1" si="63"/>
        <v>0</v>
      </c>
      <c r="Q309" s="177">
        <f ca="1">IF(LEN(B309)&gt;0,'1-6'!Q309-'1-6'!P309,"")</f>
        <v>0</v>
      </c>
      <c r="R309" s="178"/>
      <c r="AA309" s="163">
        <f>ROW()</f>
        <v>309</v>
      </c>
      <c r="AB309" s="201" t="e">
        <f t="shared" ca="1" si="70"/>
        <v>#N/A</v>
      </c>
      <c r="AC309" s="201" t="e">
        <f t="shared" ca="1" si="71"/>
        <v>#N/A</v>
      </c>
      <c r="AD309" s="202" t="e">
        <f t="shared" ca="1" si="64"/>
        <v>#N/A</v>
      </c>
      <c r="AE309" s="201" t="e">
        <f t="shared" ca="1" si="65"/>
        <v>#N/A</v>
      </c>
      <c r="AF309" s="202" t="e">
        <f t="shared" ca="1" si="66"/>
        <v>#N/A</v>
      </c>
      <c r="AG309" s="201" t="e">
        <f t="shared" ca="1" si="66"/>
        <v>#N/A</v>
      </c>
      <c r="AH309" s="201" t="e">
        <f t="shared" ca="1" si="67"/>
        <v>#N/A</v>
      </c>
      <c r="AI309" s="203" t="e">
        <f t="shared" ca="1" si="68"/>
        <v>#N/A</v>
      </c>
      <c r="AJ309" s="201" t="e">
        <f t="shared" ca="1" si="72"/>
        <v>#N/A</v>
      </c>
      <c r="AK309" s="201" t="e">
        <f t="shared" ca="1" si="73"/>
        <v>#N/A</v>
      </c>
    </row>
    <row r="310" spans="1:37" ht="27" customHeight="1" x14ac:dyDescent="0.25">
      <c r="A310" s="51">
        <f>'OSNOVNA PLAČA'!A304</f>
        <v>295</v>
      </c>
      <c r="B310" s="159" t="str">
        <f t="shared" ca="1" si="69"/>
        <v>A295</v>
      </c>
      <c r="C310" s="52">
        <f ca="1">IF(LEN(B310)&gt;0,'OSNOVNA PLAČA'!C304,"")</f>
        <v>0</v>
      </c>
      <c r="D310" s="54">
        <f ca="1">IF(LEN(B310)&gt;0,'OSNOVNA PLAČA'!D304,"")</f>
        <v>0</v>
      </c>
      <c r="E310" s="175">
        <f ca="1">IF(LEN(B310)&gt;0,SUM('OBRAČUNANA OSNOVNA PLAČA'!K304:P304),"")</f>
        <v>0</v>
      </c>
      <c r="F310" s="55"/>
      <c r="G310" s="55"/>
      <c r="H310" s="55"/>
      <c r="I310" s="55"/>
      <c r="J310" s="55"/>
      <c r="K310" s="176">
        <f t="shared" si="58"/>
        <v>0</v>
      </c>
      <c r="L310" s="120">
        <f t="shared" ca="1" si="59"/>
        <v>0</v>
      </c>
      <c r="M310" s="120">
        <f t="shared" ca="1" si="60"/>
        <v>0</v>
      </c>
      <c r="N310" s="120">
        <f t="shared" ca="1" si="61"/>
        <v>0</v>
      </c>
      <c r="O310" s="120">
        <f t="shared" ca="1" si="62"/>
        <v>0</v>
      </c>
      <c r="P310" s="177">
        <f t="shared" ca="1" si="63"/>
        <v>0</v>
      </c>
      <c r="Q310" s="177">
        <f ca="1">IF(LEN(B310)&gt;0,'1-6'!Q310-'1-6'!P310,"")</f>
        <v>0</v>
      </c>
      <c r="R310" s="178"/>
      <c r="AA310" s="163">
        <f>ROW()</f>
        <v>310</v>
      </c>
      <c r="AB310" s="201" t="e">
        <f t="shared" ca="1" si="70"/>
        <v>#N/A</v>
      </c>
      <c r="AC310" s="201" t="e">
        <f t="shared" ca="1" si="71"/>
        <v>#N/A</v>
      </c>
      <c r="AD310" s="202" t="e">
        <f t="shared" ca="1" si="64"/>
        <v>#N/A</v>
      </c>
      <c r="AE310" s="201" t="e">
        <f t="shared" ca="1" si="65"/>
        <v>#N/A</v>
      </c>
      <c r="AF310" s="202" t="e">
        <f t="shared" ca="1" si="66"/>
        <v>#N/A</v>
      </c>
      <c r="AG310" s="201" t="e">
        <f t="shared" ca="1" si="66"/>
        <v>#N/A</v>
      </c>
      <c r="AH310" s="201" t="e">
        <f t="shared" ca="1" si="67"/>
        <v>#N/A</v>
      </c>
      <c r="AI310" s="203" t="e">
        <f t="shared" ca="1" si="68"/>
        <v>#N/A</v>
      </c>
      <c r="AJ310" s="201" t="e">
        <f t="shared" ca="1" si="72"/>
        <v>#N/A</v>
      </c>
      <c r="AK310" s="201" t="e">
        <f t="shared" ca="1" si="73"/>
        <v>#N/A</v>
      </c>
    </row>
    <row r="311" spans="1:37" ht="27" customHeight="1" x14ac:dyDescent="0.25">
      <c r="A311" s="51">
        <f>'OSNOVNA PLAČA'!A305</f>
        <v>296</v>
      </c>
      <c r="B311" s="159" t="str">
        <f t="shared" ca="1" si="69"/>
        <v>A296</v>
      </c>
      <c r="C311" s="52">
        <f ca="1">IF(LEN(B311)&gt;0,'OSNOVNA PLAČA'!C305,"")</f>
        <v>0</v>
      </c>
      <c r="D311" s="54">
        <f ca="1">IF(LEN(B311)&gt;0,'OSNOVNA PLAČA'!D305,"")</f>
        <v>0</v>
      </c>
      <c r="E311" s="175">
        <f ca="1">IF(LEN(B311)&gt;0,SUM('OBRAČUNANA OSNOVNA PLAČA'!K305:P305),"")</f>
        <v>0</v>
      </c>
      <c r="F311" s="55"/>
      <c r="G311" s="55"/>
      <c r="H311" s="55"/>
      <c r="I311" s="55"/>
      <c r="J311" s="55"/>
      <c r="K311" s="176">
        <f t="shared" si="58"/>
        <v>0</v>
      </c>
      <c r="L311" s="120">
        <f t="shared" ca="1" si="59"/>
        <v>0</v>
      </c>
      <c r="M311" s="120">
        <f t="shared" ca="1" si="60"/>
        <v>0</v>
      </c>
      <c r="N311" s="120">
        <f t="shared" ca="1" si="61"/>
        <v>0</v>
      </c>
      <c r="O311" s="120">
        <f t="shared" ca="1" si="62"/>
        <v>0</v>
      </c>
      <c r="P311" s="177">
        <f t="shared" ca="1" si="63"/>
        <v>0</v>
      </c>
      <c r="Q311" s="177">
        <f ca="1">IF(LEN(B311)&gt;0,'1-6'!Q311-'1-6'!P311,"")</f>
        <v>0</v>
      </c>
      <c r="R311" s="178"/>
      <c r="AA311" s="163">
        <f>ROW()</f>
        <v>311</v>
      </c>
      <c r="AB311" s="201" t="e">
        <f t="shared" ca="1" si="70"/>
        <v>#N/A</v>
      </c>
      <c r="AC311" s="201" t="e">
        <f t="shared" ca="1" si="71"/>
        <v>#N/A</v>
      </c>
      <c r="AD311" s="202" t="e">
        <f t="shared" ca="1" si="64"/>
        <v>#N/A</v>
      </c>
      <c r="AE311" s="201" t="e">
        <f t="shared" ca="1" si="65"/>
        <v>#N/A</v>
      </c>
      <c r="AF311" s="202" t="e">
        <f t="shared" ca="1" si="66"/>
        <v>#N/A</v>
      </c>
      <c r="AG311" s="201" t="e">
        <f t="shared" ca="1" si="66"/>
        <v>#N/A</v>
      </c>
      <c r="AH311" s="201" t="e">
        <f t="shared" ca="1" si="67"/>
        <v>#N/A</v>
      </c>
      <c r="AI311" s="203" t="e">
        <f t="shared" ca="1" si="68"/>
        <v>#N/A</v>
      </c>
      <c r="AJ311" s="201" t="e">
        <f t="shared" ca="1" si="72"/>
        <v>#N/A</v>
      </c>
      <c r="AK311" s="201" t="e">
        <f t="shared" ca="1" si="73"/>
        <v>#N/A</v>
      </c>
    </row>
    <row r="312" spans="1:37" ht="27" customHeight="1" x14ac:dyDescent="0.25">
      <c r="A312" s="51">
        <f>'OSNOVNA PLAČA'!A306</f>
        <v>297</v>
      </c>
      <c r="B312" s="159" t="str">
        <f t="shared" ca="1" si="69"/>
        <v>A297</v>
      </c>
      <c r="C312" s="52">
        <f ca="1">IF(LEN(B312)&gt;0,'OSNOVNA PLAČA'!C306,"")</f>
        <v>0</v>
      </c>
      <c r="D312" s="54">
        <f ca="1">IF(LEN(B312)&gt;0,'OSNOVNA PLAČA'!D306,"")</f>
        <v>0</v>
      </c>
      <c r="E312" s="175">
        <f ca="1">IF(LEN(B312)&gt;0,SUM('OBRAČUNANA OSNOVNA PLAČA'!K306:P306),"")</f>
        <v>0</v>
      </c>
      <c r="F312" s="55"/>
      <c r="G312" s="55"/>
      <c r="H312" s="55"/>
      <c r="I312" s="55"/>
      <c r="J312" s="55"/>
      <c r="K312" s="176">
        <f t="shared" si="58"/>
        <v>0</v>
      </c>
      <c r="L312" s="120">
        <f t="shared" ca="1" si="59"/>
        <v>0</v>
      </c>
      <c r="M312" s="120">
        <f t="shared" ca="1" si="60"/>
        <v>0</v>
      </c>
      <c r="N312" s="120">
        <f t="shared" ca="1" si="61"/>
        <v>0</v>
      </c>
      <c r="O312" s="120">
        <f t="shared" ca="1" si="62"/>
        <v>0</v>
      </c>
      <c r="P312" s="177">
        <f t="shared" ca="1" si="63"/>
        <v>0</v>
      </c>
      <c r="Q312" s="177">
        <f ca="1">IF(LEN(B312)&gt;0,'1-6'!Q312-'1-6'!P312,"")</f>
        <v>0</v>
      </c>
      <c r="R312" s="178"/>
      <c r="AA312" s="163">
        <f>ROW()</f>
        <v>312</v>
      </c>
      <c r="AB312" s="201" t="e">
        <f t="shared" ca="1" si="70"/>
        <v>#N/A</v>
      </c>
      <c r="AC312" s="201" t="e">
        <f t="shared" ca="1" si="71"/>
        <v>#N/A</v>
      </c>
      <c r="AD312" s="202" t="e">
        <f t="shared" ca="1" si="64"/>
        <v>#N/A</v>
      </c>
      <c r="AE312" s="201" t="e">
        <f t="shared" ca="1" si="65"/>
        <v>#N/A</v>
      </c>
      <c r="AF312" s="202" t="e">
        <f t="shared" ca="1" si="66"/>
        <v>#N/A</v>
      </c>
      <c r="AG312" s="201" t="e">
        <f t="shared" ca="1" si="66"/>
        <v>#N/A</v>
      </c>
      <c r="AH312" s="201" t="e">
        <f t="shared" ca="1" si="67"/>
        <v>#N/A</v>
      </c>
      <c r="AI312" s="203" t="e">
        <f t="shared" ca="1" si="68"/>
        <v>#N/A</v>
      </c>
      <c r="AJ312" s="201" t="e">
        <f t="shared" ca="1" si="72"/>
        <v>#N/A</v>
      </c>
      <c r="AK312" s="201" t="e">
        <f t="shared" ca="1" si="73"/>
        <v>#N/A</v>
      </c>
    </row>
    <row r="313" spans="1:37" ht="27" customHeight="1" x14ac:dyDescent="0.25">
      <c r="A313" s="51">
        <f>'OSNOVNA PLAČA'!A307</f>
        <v>298</v>
      </c>
      <c r="B313" s="159" t="str">
        <f t="shared" ca="1" si="69"/>
        <v>A298</v>
      </c>
      <c r="C313" s="52">
        <f ca="1">IF(LEN(B313)&gt;0,'OSNOVNA PLAČA'!C307,"")</f>
        <v>0</v>
      </c>
      <c r="D313" s="54">
        <f ca="1">IF(LEN(B313)&gt;0,'OSNOVNA PLAČA'!D307,"")</f>
        <v>0</v>
      </c>
      <c r="E313" s="175">
        <f ca="1">IF(LEN(B313)&gt;0,SUM('OBRAČUNANA OSNOVNA PLAČA'!K307:P307),"")</f>
        <v>0</v>
      </c>
      <c r="F313" s="55"/>
      <c r="G313" s="55"/>
      <c r="H313" s="55"/>
      <c r="I313" s="55"/>
      <c r="J313" s="55"/>
      <c r="K313" s="176">
        <f t="shared" si="58"/>
        <v>0</v>
      </c>
      <c r="L313" s="120">
        <f t="shared" ca="1" si="59"/>
        <v>0</v>
      </c>
      <c r="M313" s="120">
        <f t="shared" ca="1" si="60"/>
        <v>0</v>
      </c>
      <c r="N313" s="120">
        <f t="shared" ca="1" si="61"/>
        <v>0</v>
      </c>
      <c r="O313" s="120">
        <f t="shared" ca="1" si="62"/>
        <v>0</v>
      </c>
      <c r="P313" s="177">
        <f t="shared" ca="1" si="63"/>
        <v>0</v>
      </c>
      <c r="Q313" s="177">
        <f ca="1">IF(LEN(B313)&gt;0,'1-6'!Q313-'1-6'!P313,"")</f>
        <v>0</v>
      </c>
      <c r="R313" s="178"/>
      <c r="AA313" s="163">
        <f>ROW()</f>
        <v>313</v>
      </c>
      <c r="AB313" s="201" t="e">
        <f t="shared" ca="1" si="70"/>
        <v>#N/A</v>
      </c>
      <c r="AC313" s="201" t="e">
        <f t="shared" ca="1" si="71"/>
        <v>#N/A</v>
      </c>
      <c r="AD313" s="202" t="e">
        <f t="shared" ca="1" si="64"/>
        <v>#N/A</v>
      </c>
      <c r="AE313" s="201" t="e">
        <f t="shared" ca="1" si="65"/>
        <v>#N/A</v>
      </c>
      <c r="AF313" s="202" t="e">
        <f t="shared" ca="1" si="66"/>
        <v>#N/A</v>
      </c>
      <c r="AG313" s="201" t="e">
        <f t="shared" ca="1" si="66"/>
        <v>#N/A</v>
      </c>
      <c r="AH313" s="201" t="e">
        <f t="shared" ca="1" si="67"/>
        <v>#N/A</v>
      </c>
      <c r="AI313" s="203" t="e">
        <f t="shared" ca="1" si="68"/>
        <v>#N/A</v>
      </c>
      <c r="AJ313" s="201" t="e">
        <f t="shared" ca="1" si="72"/>
        <v>#N/A</v>
      </c>
      <c r="AK313" s="201" t="e">
        <f t="shared" ca="1" si="73"/>
        <v>#N/A</v>
      </c>
    </row>
    <row r="314" spans="1:37" ht="27" customHeight="1" x14ac:dyDescent="0.25">
      <c r="A314" s="51">
        <f>'OSNOVNA PLAČA'!A308</f>
        <v>299</v>
      </c>
      <c r="B314" s="159" t="str">
        <f t="shared" ca="1" si="69"/>
        <v>A299</v>
      </c>
      <c r="C314" s="52">
        <f ca="1">IF(LEN(B314)&gt;0,'OSNOVNA PLAČA'!C308,"")</f>
        <v>0</v>
      </c>
      <c r="D314" s="54">
        <f ca="1">IF(LEN(B314)&gt;0,'OSNOVNA PLAČA'!D308,"")</f>
        <v>0</v>
      </c>
      <c r="E314" s="175">
        <f ca="1">IF(LEN(B314)&gt;0,SUM('OBRAČUNANA OSNOVNA PLAČA'!K308:P308),"")</f>
        <v>0</v>
      </c>
      <c r="F314" s="55"/>
      <c r="G314" s="55"/>
      <c r="H314" s="55"/>
      <c r="I314" s="55"/>
      <c r="J314" s="55"/>
      <c r="K314" s="176">
        <f t="shared" si="58"/>
        <v>0</v>
      </c>
      <c r="L314" s="120">
        <f t="shared" ca="1" si="59"/>
        <v>0</v>
      </c>
      <c r="M314" s="120">
        <f t="shared" ca="1" si="60"/>
        <v>0</v>
      </c>
      <c r="N314" s="120">
        <f t="shared" ca="1" si="61"/>
        <v>0</v>
      </c>
      <c r="O314" s="120">
        <f t="shared" ca="1" si="62"/>
        <v>0</v>
      </c>
      <c r="P314" s="177">
        <f t="shared" ca="1" si="63"/>
        <v>0</v>
      </c>
      <c r="Q314" s="177">
        <f ca="1">IF(LEN(B314)&gt;0,'1-6'!Q314-'1-6'!P314,"")</f>
        <v>0</v>
      </c>
      <c r="R314" s="178"/>
      <c r="AA314" s="163">
        <f>ROW()</f>
        <v>314</v>
      </c>
      <c r="AB314" s="201" t="e">
        <f t="shared" ca="1" si="70"/>
        <v>#N/A</v>
      </c>
      <c r="AC314" s="201" t="e">
        <f t="shared" ca="1" si="71"/>
        <v>#N/A</v>
      </c>
      <c r="AD314" s="202" t="e">
        <f t="shared" ca="1" si="64"/>
        <v>#N/A</v>
      </c>
      <c r="AE314" s="201" t="e">
        <f t="shared" ca="1" si="65"/>
        <v>#N/A</v>
      </c>
      <c r="AF314" s="202" t="e">
        <f t="shared" ca="1" si="66"/>
        <v>#N/A</v>
      </c>
      <c r="AG314" s="201" t="e">
        <f t="shared" ca="1" si="66"/>
        <v>#N/A</v>
      </c>
      <c r="AH314" s="201" t="e">
        <f t="shared" ca="1" si="67"/>
        <v>#N/A</v>
      </c>
      <c r="AI314" s="203" t="e">
        <f t="shared" ca="1" si="68"/>
        <v>#N/A</v>
      </c>
      <c r="AJ314" s="201" t="e">
        <f t="shared" ca="1" si="72"/>
        <v>#N/A</v>
      </c>
      <c r="AK314" s="201" t="e">
        <f t="shared" ca="1" si="73"/>
        <v>#N/A</v>
      </c>
    </row>
    <row r="315" spans="1:37" ht="27" customHeight="1" x14ac:dyDescent="0.25">
      <c r="A315" s="51">
        <f>'OSNOVNA PLAČA'!A309</f>
        <v>300</v>
      </c>
      <c r="B315" s="159" t="str">
        <f t="shared" ca="1" si="69"/>
        <v>A300</v>
      </c>
      <c r="C315" s="52">
        <f ca="1">IF(LEN(B315)&gt;0,'OSNOVNA PLAČA'!C309,"")</f>
        <v>0</v>
      </c>
      <c r="D315" s="54">
        <f ca="1">IF(LEN(B315)&gt;0,'OSNOVNA PLAČA'!D309,"")</f>
        <v>0</v>
      </c>
      <c r="E315" s="175">
        <f ca="1">IF(LEN(B315)&gt;0,SUM('OBRAČUNANA OSNOVNA PLAČA'!K309:P309),"")</f>
        <v>0</v>
      </c>
      <c r="F315" s="55"/>
      <c r="G315" s="55"/>
      <c r="H315" s="55"/>
      <c r="I315" s="55"/>
      <c r="J315" s="55"/>
      <c r="K315" s="176">
        <f t="shared" si="58"/>
        <v>0</v>
      </c>
      <c r="L315" s="120">
        <f t="shared" ca="1" si="59"/>
        <v>0</v>
      </c>
      <c r="M315" s="120">
        <f t="shared" ca="1" si="60"/>
        <v>0</v>
      </c>
      <c r="N315" s="120">
        <f t="shared" ca="1" si="61"/>
        <v>0</v>
      </c>
      <c r="O315" s="120">
        <f t="shared" ca="1" si="62"/>
        <v>0</v>
      </c>
      <c r="P315" s="177">
        <f t="shared" ca="1" si="63"/>
        <v>0</v>
      </c>
      <c r="Q315" s="177">
        <f ca="1">IF(LEN(B315)&gt;0,'1-6'!Q315-'1-6'!P315,"")</f>
        <v>0</v>
      </c>
      <c r="R315" s="178"/>
      <c r="AA315" s="163">
        <f>ROW()</f>
        <v>315</v>
      </c>
      <c r="AB315" s="201" t="e">
        <f t="shared" ca="1" si="70"/>
        <v>#N/A</v>
      </c>
      <c r="AC315" s="201" t="e">
        <f t="shared" ca="1" si="71"/>
        <v>#N/A</v>
      </c>
      <c r="AD315" s="202" t="e">
        <f t="shared" ca="1" si="64"/>
        <v>#N/A</v>
      </c>
      <c r="AE315" s="201" t="e">
        <f t="shared" ca="1" si="65"/>
        <v>#N/A</v>
      </c>
      <c r="AF315" s="202" t="e">
        <f t="shared" ca="1" si="66"/>
        <v>#N/A</v>
      </c>
      <c r="AG315" s="201" t="e">
        <f t="shared" ca="1" si="66"/>
        <v>#N/A</v>
      </c>
      <c r="AH315" s="201" t="e">
        <f t="shared" ca="1" si="67"/>
        <v>#N/A</v>
      </c>
      <c r="AI315" s="203" t="e">
        <f t="shared" ca="1" si="68"/>
        <v>#N/A</v>
      </c>
      <c r="AJ315" s="201" t="e">
        <f t="shared" ca="1" si="72"/>
        <v>#N/A</v>
      </c>
      <c r="AK315" s="201" t="e">
        <f t="shared" ca="1" si="73"/>
        <v>#N/A</v>
      </c>
    </row>
    <row r="316" spans="1:37" ht="27" customHeight="1" x14ac:dyDescent="0.25">
      <c r="A316" s="51">
        <f>'OSNOVNA PLAČA'!A310</f>
        <v>301</v>
      </c>
      <c r="B316" s="159" t="str">
        <f t="shared" ca="1" si="69"/>
        <v>A301</v>
      </c>
      <c r="C316" s="52">
        <f ca="1">IF(LEN(B316)&gt;0,'OSNOVNA PLAČA'!C310,"")</f>
        <v>0</v>
      </c>
      <c r="D316" s="54">
        <f ca="1">IF(LEN(B316)&gt;0,'OSNOVNA PLAČA'!D310,"")</f>
        <v>0</v>
      </c>
      <c r="E316" s="175">
        <f ca="1">IF(LEN(B316)&gt;0,SUM('OBRAČUNANA OSNOVNA PLAČA'!K310:P310),"")</f>
        <v>0</v>
      </c>
      <c r="F316" s="55"/>
      <c r="G316" s="55"/>
      <c r="H316" s="55"/>
      <c r="I316" s="55"/>
      <c r="J316" s="55"/>
      <c r="K316" s="176">
        <f t="shared" si="58"/>
        <v>0</v>
      </c>
      <c r="L316" s="120">
        <f t="shared" ca="1" si="59"/>
        <v>0</v>
      </c>
      <c r="M316" s="120">
        <f t="shared" ca="1" si="60"/>
        <v>0</v>
      </c>
      <c r="N316" s="120">
        <f t="shared" ca="1" si="61"/>
        <v>0</v>
      </c>
      <c r="O316" s="120">
        <f t="shared" ca="1" si="62"/>
        <v>0</v>
      </c>
      <c r="P316" s="177">
        <f t="shared" ca="1" si="63"/>
        <v>0</v>
      </c>
      <c r="Q316" s="177">
        <f ca="1">IF(LEN(B316)&gt;0,'1-6'!Q316-'1-6'!P316,"")</f>
        <v>0</v>
      </c>
      <c r="R316" s="178"/>
      <c r="AA316" s="163">
        <f>ROW()</f>
        <v>316</v>
      </c>
      <c r="AB316" s="201" t="e">
        <f t="shared" ca="1" si="70"/>
        <v>#N/A</v>
      </c>
      <c r="AC316" s="201" t="e">
        <f t="shared" ca="1" si="71"/>
        <v>#N/A</v>
      </c>
      <c r="AD316" s="202" t="e">
        <f t="shared" ca="1" si="64"/>
        <v>#N/A</v>
      </c>
      <c r="AE316" s="201" t="e">
        <f t="shared" ca="1" si="65"/>
        <v>#N/A</v>
      </c>
      <c r="AF316" s="202" t="e">
        <f t="shared" ca="1" si="66"/>
        <v>#N/A</v>
      </c>
      <c r="AG316" s="201" t="e">
        <f t="shared" ca="1" si="66"/>
        <v>#N/A</v>
      </c>
      <c r="AH316" s="201" t="e">
        <f t="shared" ca="1" si="67"/>
        <v>#N/A</v>
      </c>
      <c r="AI316" s="203" t="e">
        <f t="shared" ca="1" si="68"/>
        <v>#N/A</v>
      </c>
      <c r="AJ316" s="201" t="e">
        <f t="shared" ca="1" si="72"/>
        <v>#N/A</v>
      </c>
      <c r="AK316" s="201" t="e">
        <f t="shared" ca="1" si="73"/>
        <v>#N/A</v>
      </c>
    </row>
    <row r="317" spans="1:37" ht="27" customHeight="1" x14ac:dyDescent="0.25">
      <c r="A317" s="51">
        <f>'OSNOVNA PLAČA'!A311</f>
        <v>302</v>
      </c>
      <c r="B317" s="159" t="str">
        <f t="shared" ca="1" si="69"/>
        <v>A302</v>
      </c>
      <c r="C317" s="52">
        <f ca="1">IF(LEN(B317)&gt;0,'OSNOVNA PLAČA'!C311,"")</f>
        <v>0</v>
      </c>
      <c r="D317" s="54">
        <f ca="1">IF(LEN(B317)&gt;0,'OSNOVNA PLAČA'!D311,"")</f>
        <v>0</v>
      </c>
      <c r="E317" s="175">
        <f ca="1">IF(LEN(B317)&gt;0,SUM('OBRAČUNANA OSNOVNA PLAČA'!K311:P311),"")</f>
        <v>0</v>
      </c>
      <c r="F317" s="55"/>
      <c r="G317" s="55"/>
      <c r="H317" s="55"/>
      <c r="I317" s="55"/>
      <c r="J317" s="55"/>
      <c r="K317" s="176">
        <f t="shared" si="58"/>
        <v>0</v>
      </c>
      <c r="L317" s="120">
        <f t="shared" ca="1" si="59"/>
        <v>0</v>
      </c>
      <c r="M317" s="120">
        <f t="shared" ca="1" si="60"/>
        <v>0</v>
      </c>
      <c r="N317" s="120">
        <f t="shared" ca="1" si="61"/>
        <v>0</v>
      </c>
      <c r="O317" s="120">
        <f t="shared" ca="1" si="62"/>
        <v>0</v>
      </c>
      <c r="P317" s="177">
        <f t="shared" ca="1" si="63"/>
        <v>0</v>
      </c>
      <c r="Q317" s="177">
        <f ca="1">IF(LEN(B317)&gt;0,'1-6'!Q317-'1-6'!P317,"")</f>
        <v>0</v>
      </c>
      <c r="R317" s="178"/>
      <c r="AA317" s="163">
        <f>ROW()</f>
        <v>317</v>
      </c>
      <c r="AB317" s="201" t="e">
        <f t="shared" ca="1" si="70"/>
        <v>#N/A</v>
      </c>
      <c r="AC317" s="201" t="e">
        <f t="shared" ca="1" si="71"/>
        <v>#N/A</v>
      </c>
      <c r="AD317" s="202" t="e">
        <f t="shared" ca="1" si="64"/>
        <v>#N/A</v>
      </c>
      <c r="AE317" s="201" t="e">
        <f t="shared" ca="1" si="65"/>
        <v>#N/A</v>
      </c>
      <c r="AF317" s="202" t="e">
        <f t="shared" ca="1" si="66"/>
        <v>#N/A</v>
      </c>
      <c r="AG317" s="201" t="e">
        <f t="shared" ca="1" si="66"/>
        <v>#N/A</v>
      </c>
      <c r="AH317" s="201" t="e">
        <f t="shared" ca="1" si="67"/>
        <v>#N/A</v>
      </c>
      <c r="AI317" s="203" t="e">
        <f t="shared" ca="1" si="68"/>
        <v>#N/A</v>
      </c>
      <c r="AJ317" s="201" t="e">
        <f t="shared" ca="1" si="72"/>
        <v>#N/A</v>
      </c>
      <c r="AK317" s="201" t="e">
        <f t="shared" ca="1" si="73"/>
        <v>#N/A</v>
      </c>
    </row>
    <row r="318" spans="1:37" ht="27" customHeight="1" x14ac:dyDescent="0.25">
      <c r="A318" s="51">
        <f>'OSNOVNA PLAČA'!A312</f>
        <v>303</v>
      </c>
      <c r="B318" s="159" t="str">
        <f t="shared" ca="1" si="69"/>
        <v>A303</v>
      </c>
      <c r="C318" s="52">
        <f ca="1">IF(LEN(B318)&gt;0,'OSNOVNA PLAČA'!C312,"")</f>
        <v>0</v>
      </c>
      <c r="D318" s="54">
        <f ca="1">IF(LEN(B318)&gt;0,'OSNOVNA PLAČA'!D312,"")</f>
        <v>0</v>
      </c>
      <c r="E318" s="175">
        <f ca="1">IF(LEN(B318)&gt;0,SUM('OBRAČUNANA OSNOVNA PLAČA'!K312:P312),"")</f>
        <v>0</v>
      </c>
      <c r="F318" s="55"/>
      <c r="G318" s="55"/>
      <c r="H318" s="55"/>
      <c r="I318" s="55"/>
      <c r="J318" s="55"/>
      <c r="K318" s="176">
        <f t="shared" si="58"/>
        <v>0</v>
      </c>
      <c r="L318" s="120">
        <f t="shared" ca="1" si="59"/>
        <v>0</v>
      </c>
      <c r="M318" s="120">
        <f t="shared" ca="1" si="60"/>
        <v>0</v>
      </c>
      <c r="N318" s="120">
        <f t="shared" ca="1" si="61"/>
        <v>0</v>
      </c>
      <c r="O318" s="120">
        <f t="shared" ca="1" si="62"/>
        <v>0</v>
      </c>
      <c r="P318" s="177">
        <f t="shared" ca="1" si="63"/>
        <v>0</v>
      </c>
      <c r="Q318" s="177">
        <f ca="1">IF(LEN(B318)&gt;0,'1-6'!Q318-'1-6'!P318,"")</f>
        <v>0</v>
      </c>
      <c r="R318" s="178"/>
      <c r="AA318" s="163">
        <f>ROW()</f>
        <v>318</v>
      </c>
      <c r="AB318" s="201" t="e">
        <f t="shared" ca="1" si="70"/>
        <v>#N/A</v>
      </c>
      <c r="AC318" s="201" t="e">
        <f t="shared" ca="1" si="71"/>
        <v>#N/A</v>
      </c>
      <c r="AD318" s="202" t="e">
        <f t="shared" ca="1" si="64"/>
        <v>#N/A</v>
      </c>
      <c r="AE318" s="201" t="e">
        <f t="shared" ca="1" si="65"/>
        <v>#N/A</v>
      </c>
      <c r="AF318" s="202" t="e">
        <f t="shared" ca="1" si="66"/>
        <v>#N/A</v>
      </c>
      <c r="AG318" s="201" t="e">
        <f t="shared" ca="1" si="66"/>
        <v>#N/A</v>
      </c>
      <c r="AH318" s="201" t="e">
        <f t="shared" ca="1" si="67"/>
        <v>#N/A</v>
      </c>
      <c r="AI318" s="203" t="e">
        <f t="shared" ca="1" si="68"/>
        <v>#N/A</v>
      </c>
      <c r="AJ318" s="201" t="e">
        <f t="shared" ca="1" si="72"/>
        <v>#N/A</v>
      </c>
      <c r="AK318" s="201" t="e">
        <f t="shared" ca="1" si="73"/>
        <v>#N/A</v>
      </c>
    </row>
    <row r="319" spans="1:37" ht="27" customHeight="1" x14ac:dyDescent="0.25">
      <c r="A319" s="51">
        <f>'OSNOVNA PLAČA'!A313</f>
        <v>304</v>
      </c>
      <c r="B319" s="159" t="str">
        <f t="shared" ca="1" si="69"/>
        <v>A304</v>
      </c>
      <c r="C319" s="52">
        <f ca="1">IF(LEN(B319)&gt;0,'OSNOVNA PLAČA'!C313,"")</f>
        <v>0</v>
      </c>
      <c r="D319" s="54">
        <f ca="1">IF(LEN(B319)&gt;0,'OSNOVNA PLAČA'!D313,"")</f>
        <v>0</v>
      </c>
      <c r="E319" s="175">
        <f ca="1">IF(LEN(B319)&gt;0,SUM('OBRAČUNANA OSNOVNA PLAČA'!K313:P313),"")</f>
        <v>0</v>
      </c>
      <c r="F319" s="55"/>
      <c r="G319" s="55"/>
      <c r="H319" s="55"/>
      <c r="I319" s="55"/>
      <c r="J319" s="55"/>
      <c r="K319" s="176">
        <f t="shared" si="58"/>
        <v>0</v>
      </c>
      <c r="L319" s="120">
        <f t="shared" ca="1" si="59"/>
        <v>0</v>
      </c>
      <c r="M319" s="120">
        <f t="shared" ca="1" si="60"/>
        <v>0</v>
      </c>
      <c r="N319" s="120">
        <f t="shared" ca="1" si="61"/>
        <v>0</v>
      </c>
      <c r="O319" s="120">
        <f t="shared" ca="1" si="62"/>
        <v>0</v>
      </c>
      <c r="P319" s="177">
        <f t="shared" ca="1" si="63"/>
        <v>0</v>
      </c>
      <c r="Q319" s="177">
        <f ca="1">IF(LEN(B319)&gt;0,'1-6'!Q319-'1-6'!P319,"")</f>
        <v>0</v>
      </c>
      <c r="R319" s="178"/>
      <c r="AA319" s="163">
        <f>ROW()</f>
        <v>319</v>
      </c>
      <c r="AB319" s="201" t="e">
        <f t="shared" ca="1" si="70"/>
        <v>#N/A</v>
      </c>
      <c r="AC319" s="201" t="e">
        <f t="shared" ca="1" si="71"/>
        <v>#N/A</v>
      </c>
      <c r="AD319" s="202" t="e">
        <f t="shared" ca="1" si="64"/>
        <v>#N/A</v>
      </c>
      <c r="AE319" s="201" t="e">
        <f t="shared" ca="1" si="65"/>
        <v>#N/A</v>
      </c>
      <c r="AF319" s="202" t="e">
        <f t="shared" ca="1" si="66"/>
        <v>#N/A</v>
      </c>
      <c r="AG319" s="201" t="e">
        <f t="shared" ca="1" si="66"/>
        <v>#N/A</v>
      </c>
      <c r="AH319" s="201" t="e">
        <f t="shared" ca="1" si="67"/>
        <v>#N/A</v>
      </c>
      <c r="AI319" s="203" t="e">
        <f t="shared" ca="1" si="68"/>
        <v>#N/A</v>
      </c>
      <c r="AJ319" s="201" t="e">
        <f t="shared" ca="1" si="72"/>
        <v>#N/A</v>
      </c>
      <c r="AK319" s="201" t="e">
        <f t="shared" ca="1" si="73"/>
        <v>#N/A</v>
      </c>
    </row>
    <row r="320" spans="1:37" ht="27" customHeight="1" x14ac:dyDescent="0.25">
      <c r="A320" s="51">
        <f>'OSNOVNA PLAČA'!A314</f>
        <v>305</v>
      </c>
      <c r="B320" s="159" t="str">
        <f t="shared" ca="1" si="69"/>
        <v>A305</v>
      </c>
      <c r="C320" s="52">
        <f ca="1">IF(LEN(B320)&gt;0,'OSNOVNA PLAČA'!C314,"")</f>
        <v>0</v>
      </c>
      <c r="D320" s="54">
        <f ca="1">IF(LEN(B320)&gt;0,'OSNOVNA PLAČA'!D314,"")</f>
        <v>0</v>
      </c>
      <c r="E320" s="175">
        <f ca="1">IF(LEN(B320)&gt;0,SUM('OBRAČUNANA OSNOVNA PLAČA'!K314:P314),"")</f>
        <v>0</v>
      </c>
      <c r="F320" s="55"/>
      <c r="G320" s="55"/>
      <c r="H320" s="55"/>
      <c r="I320" s="55"/>
      <c r="J320" s="55"/>
      <c r="K320" s="176">
        <f t="shared" si="58"/>
        <v>0</v>
      </c>
      <c r="L320" s="120">
        <f t="shared" ca="1" si="59"/>
        <v>0</v>
      </c>
      <c r="M320" s="120">
        <f t="shared" ca="1" si="60"/>
        <v>0</v>
      </c>
      <c r="N320" s="120">
        <f t="shared" ca="1" si="61"/>
        <v>0</v>
      </c>
      <c r="O320" s="120">
        <f t="shared" ca="1" si="62"/>
        <v>0</v>
      </c>
      <c r="P320" s="177">
        <f t="shared" ca="1" si="63"/>
        <v>0</v>
      </c>
      <c r="Q320" s="177">
        <f ca="1">IF(LEN(B320)&gt;0,'1-6'!Q320-'1-6'!P320,"")</f>
        <v>0</v>
      </c>
      <c r="R320" s="178"/>
      <c r="AA320" s="163">
        <f>ROW()</f>
        <v>320</v>
      </c>
      <c r="AB320" s="201" t="e">
        <f t="shared" ca="1" si="70"/>
        <v>#N/A</v>
      </c>
      <c r="AC320" s="201" t="e">
        <f t="shared" ca="1" si="71"/>
        <v>#N/A</v>
      </c>
      <c r="AD320" s="202" t="e">
        <f t="shared" ca="1" si="64"/>
        <v>#N/A</v>
      </c>
      <c r="AE320" s="201" t="e">
        <f t="shared" ca="1" si="65"/>
        <v>#N/A</v>
      </c>
      <c r="AF320" s="202" t="e">
        <f t="shared" ca="1" si="66"/>
        <v>#N/A</v>
      </c>
      <c r="AG320" s="201" t="e">
        <f t="shared" ca="1" si="66"/>
        <v>#N/A</v>
      </c>
      <c r="AH320" s="201" t="e">
        <f t="shared" ca="1" si="67"/>
        <v>#N/A</v>
      </c>
      <c r="AI320" s="203" t="e">
        <f t="shared" ca="1" si="68"/>
        <v>#N/A</v>
      </c>
      <c r="AJ320" s="201" t="e">
        <f t="shared" ca="1" si="72"/>
        <v>#N/A</v>
      </c>
      <c r="AK320" s="201" t="e">
        <f t="shared" ca="1" si="73"/>
        <v>#N/A</v>
      </c>
    </row>
    <row r="321" spans="1:37" ht="27" customHeight="1" x14ac:dyDescent="0.25">
      <c r="A321" s="51">
        <f>'OSNOVNA PLAČA'!A315</f>
        <v>306</v>
      </c>
      <c r="B321" s="159" t="str">
        <f t="shared" ca="1" si="69"/>
        <v>A306</v>
      </c>
      <c r="C321" s="52">
        <f ca="1">IF(LEN(B321)&gt;0,'OSNOVNA PLAČA'!C315,"")</f>
        <v>0</v>
      </c>
      <c r="D321" s="54">
        <f ca="1">IF(LEN(B321)&gt;0,'OSNOVNA PLAČA'!D315,"")</f>
        <v>0</v>
      </c>
      <c r="E321" s="175">
        <f ca="1">IF(LEN(B321)&gt;0,SUM('OBRAČUNANA OSNOVNA PLAČA'!K315:P315),"")</f>
        <v>0</v>
      </c>
      <c r="F321" s="55"/>
      <c r="G321" s="55"/>
      <c r="H321" s="55"/>
      <c r="I321" s="55"/>
      <c r="J321" s="55"/>
      <c r="K321" s="176">
        <f t="shared" si="58"/>
        <v>0</v>
      </c>
      <c r="L321" s="120">
        <f t="shared" ca="1" si="59"/>
        <v>0</v>
      </c>
      <c r="M321" s="120">
        <f t="shared" ca="1" si="60"/>
        <v>0</v>
      </c>
      <c r="N321" s="120">
        <f t="shared" ca="1" si="61"/>
        <v>0</v>
      </c>
      <c r="O321" s="120">
        <f t="shared" ca="1" si="62"/>
        <v>0</v>
      </c>
      <c r="P321" s="177">
        <f t="shared" ca="1" si="63"/>
        <v>0</v>
      </c>
      <c r="Q321" s="177">
        <f ca="1">IF(LEN(B321)&gt;0,'1-6'!Q321-'1-6'!P321,"")</f>
        <v>0</v>
      </c>
      <c r="R321" s="178"/>
      <c r="AA321" s="163">
        <f>ROW()</f>
        <v>321</v>
      </c>
      <c r="AB321" s="201" t="e">
        <f t="shared" ca="1" si="70"/>
        <v>#N/A</v>
      </c>
      <c r="AC321" s="201" t="e">
        <f t="shared" ca="1" si="71"/>
        <v>#N/A</v>
      </c>
      <c r="AD321" s="202" t="e">
        <f t="shared" ca="1" si="64"/>
        <v>#N/A</v>
      </c>
      <c r="AE321" s="201" t="e">
        <f t="shared" ca="1" si="65"/>
        <v>#N/A</v>
      </c>
      <c r="AF321" s="202" t="e">
        <f t="shared" ca="1" si="66"/>
        <v>#N/A</v>
      </c>
      <c r="AG321" s="201" t="e">
        <f t="shared" ca="1" si="66"/>
        <v>#N/A</v>
      </c>
      <c r="AH321" s="201" t="e">
        <f t="shared" ca="1" si="67"/>
        <v>#N/A</v>
      </c>
      <c r="AI321" s="203" t="e">
        <f t="shared" ca="1" si="68"/>
        <v>#N/A</v>
      </c>
      <c r="AJ321" s="201" t="e">
        <f t="shared" ca="1" si="72"/>
        <v>#N/A</v>
      </c>
      <c r="AK321" s="201" t="e">
        <f t="shared" ca="1" si="73"/>
        <v>#N/A</v>
      </c>
    </row>
    <row r="322" spans="1:37" ht="27" customHeight="1" x14ac:dyDescent="0.25">
      <c r="A322" s="51">
        <f>'OSNOVNA PLAČA'!A316</f>
        <v>307</v>
      </c>
      <c r="B322" s="159" t="str">
        <f t="shared" ca="1" si="69"/>
        <v>A307</v>
      </c>
      <c r="C322" s="52">
        <f ca="1">IF(LEN(B322)&gt;0,'OSNOVNA PLAČA'!C316,"")</f>
        <v>0</v>
      </c>
      <c r="D322" s="54">
        <f ca="1">IF(LEN(B322)&gt;0,'OSNOVNA PLAČA'!D316,"")</f>
        <v>0</v>
      </c>
      <c r="E322" s="175">
        <f ca="1">IF(LEN(B322)&gt;0,SUM('OBRAČUNANA OSNOVNA PLAČA'!K316:P316),"")</f>
        <v>0</v>
      </c>
      <c r="F322" s="55"/>
      <c r="G322" s="55"/>
      <c r="H322" s="55"/>
      <c r="I322" s="55"/>
      <c r="J322" s="55"/>
      <c r="K322" s="176">
        <f t="shared" si="58"/>
        <v>0</v>
      </c>
      <c r="L322" s="120">
        <f t="shared" ca="1" si="59"/>
        <v>0</v>
      </c>
      <c r="M322" s="120">
        <f t="shared" ca="1" si="60"/>
        <v>0</v>
      </c>
      <c r="N322" s="120">
        <f t="shared" ca="1" si="61"/>
        <v>0</v>
      </c>
      <c r="O322" s="120">
        <f t="shared" ca="1" si="62"/>
        <v>0</v>
      </c>
      <c r="P322" s="177">
        <f t="shared" ca="1" si="63"/>
        <v>0</v>
      </c>
      <c r="Q322" s="177">
        <f ca="1">IF(LEN(B322)&gt;0,'1-6'!Q322-'1-6'!P322,"")</f>
        <v>0</v>
      </c>
      <c r="R322" s="178"/>
      <c r="AA322" s="163">
        <f>ROW()</f>
        <v>322</v>
      </c>
      <c r="AB322" s="201" t="e">
        <f t="shared" ca="1" si="70"/>
        <v>#N/A</v>
      </c>
      <c r="AC322" s="201" t="e">
        <f t="shared" ca="1" si="71"/>
        <v>#N/A</v>
      </c>
      <c r="AD322" s="202" t="e">
        <f t="shared" ca="1" si="64"/>
        <v>#N/A</v>
      </c>
      <c r="AE322" s="201" t="e">
        <f t="shared" ca="1" si="65"/>
        <v>#N/A</v>
      </c>
      <c r="AF322" s="202" t="e">
        <f t="shared" ca="1" si="66"/>
        <v>#N/A</v>
      </c>
      <c r="AG322" s="201" t="e">
        <f t="shared" ca="1" si="66"/>
        <v>#N/A</v>
      </c>
      <c r="AH322" s="201" t="e">
        <f t="shared" ca="1" si="67"/>
        <v>#N/A</v>
      </c>
      <c r="AI322" s="203" t="e">
        <f t="shared" ca="1" si="68"/>
        <v>#N/A</v>
      </c>
      <c r="AJ322" s="201" t="e">
        <f t="shared" ca="1" si="72"/>
        <v>#N/A</v>
      </c>
      <c r="AK322" s="201" t="e">
        <f t="shared" ca="1" si="73"/>
        <v>#N/A</v>
      </c>
    </row>
    <row r="323" spans="1:37" ht="27" customHeight="1" x14ac:dyDescent="0.25">
      <c r="A323" s="51">
        <f>'OSNOVNA PLAČA'!A317</f>
        <v>308</v>
      </c>
      <c r="B323" s="159" t="str">
        <f t="shared" ca="1" si="69"/>
        <v>A308</v>
      </c>
      <c r="C323" s="52">
        <f ca="1">IF(LEN(B323)&gt;0,'OSNOVNA PLAČA'!C317,"")</f>
        <v>0</v>
      </c>
      <c r="D323" s="54">
        <f ca="1">IF(LEN(B323)&gt;0,'OSNOVNA PLAČA'!D317,"")</f>
        <v>0</v>
      </c>
      <c r="E323" s="175">
        <f ca="1">IF(LEN(B323)&gt;0,SUM('OBRAČUNANA OSNOVNA PLAČA'!K317:P317),"")</f>
        <v>0</v>
      </c>
      <c r="F323" s="55"/>
      <c r="G323" s="55"/>
      <c r="H323" s="55"/>
      <c r="I323" s="55"/>
      <c r="J323" s="55"/>
      <c r="K323" s="176">
        <f t="shared" si="58"/>
        <v>0</v>
      </c>
      <c r="L323" s="120">
        <f t="shared" ca="1" si="59"/>
        <v>0</v>
      </c>
      <c r="M323" s="120">
        <f t="shared" ca="1" si="60"/>
        <v>0</v>
      </c>
      <c r="N323" s="120">
        <f t="shared" ca="1" si="61"/>
        <v>0</v>
      </c>
      <c r="O323" s="120">
        <f t="shared" ca="1" si="62"/>
        <v>0</v>
      </c>
      <c r="P323" s="177">
        <f t="shared" ca="1" si="63"/>
        <v>0</v>
      </c>
      <c r="Q323" s="177">
        <f ca="1">IF(LEN(B323)&gt;0,'1-6'!Q323-'1-6'!P323,"")</f>
        <v>0</v>
      </c>
      <c r="R323" s="178"/>
      <c r="AA323" s="163">
        <f>ROW()</f>
        <v>323</v>
      </c>
      <c r="AB323" s="201" t="e">
        <f t="shared" ca="1" si="70"/>
        <v>#N/A</v>
      </c>
      <c r="AC323" s="201" t="e">
        <f t="shared" ca="1" si="71"/>
        <v>#N/A</v>
      </c>
      <c r="AD323" s="202" t="e">
        <f t="shared" ca="1" si="64"/>
        <v>#N/A</v>
      </c>
      <c r="AE323" s="201" t="e">
        <f t="shared" ca="1" si="65"/>
        <v>#N/A</v>
      </c>
      <c r="AF323" s="202" t="e">
        <f t="shared" ca="1" si="66"/>
        <v>#N/A</v>
      </c>
      <c r="AG323" s="201" t="e">
        <f t="shared" ca="1" si="66"/>
        <v>#N/A</v>
      </c>
      <c r="AH323" s="201" t="e">
        <f t="shared" ca="1" si="67"/>
        <v>#N/A</v>
      </c>
      <c r="AI323" s="203" t="e">
        <f t="shared" ca="1" si="68"/>
        <v>#N/A</v>
      </c>
      <c r="AJ323" s="201" t="e">
        <f t="shared" ca="1" si="72"/>
        <v>#N/A</v>
      </c>
      <c r="AK323" s="201" t="e">
        <f t="shared" ca="1" si="73"/>
        <v>#N/A</v>
      </c>
    </row>
    <row r="324" spans="1:37" ht="27" customHeight="1" x14ac:dyDescent="0.25">
      <c r="A324" s="51">
        <f>'OSNOVNA PLAČA'!A318</f>
        <v>309</v>
      </c>
      <c r="B324" s="159" t="str">
        <f t="shared" ca="1" si="69"/>
        <v>A309</v>
      </c>
      <c r="C324" s="52">
        <f ca="1">IF(LEN(B324)&gt;0,'OSNOVNA PLAČA'!C318,"")</f>
        <v>0</v>
      </c>
      <c r="D324" s="54">
        <f ca="1">IF(LEN(B324)&gt;0,'OSNOVNA PLAČA'!D318,"")</f>
        <v>0</v>
      </c>
      <c r="E324" s="175">
        <f ca="1">IF(LEN(B324)&gt;0,SUM('OBRAČUNANA OSNOVNA PLAČA'!K318:P318),"")</f>
        <v>0</v>
      </c>
      <c r="F324" s="55"/>
      <c r="G324" s="55"/>
      <c r="H324" s="55"/>
      <c r="I324" s="55"/>
      <c r="J324" s="55"/>
      <c r="K324" s="176">
        <f t="shared" si="58"/>
        <v>0</v>
      </c>
      <c r="L324" s="120">
        <f t="shared" ca="1" si="59"/>
        <v>0</v>
      </c>
      <c r="M324" s="120">
        <f t="shared" ca="1" si="60"/>
        <v>0</v>
      </c>
      <c r="N324" s="120">
        <f t="shared" ca="1" si="61"/>
        <v>0</v>
      </c>
      <c r="O324" s="120">
        <f t="shared" ca="1" si="62"/>
        <v>0</v>
      </c>
      <c r="P324" s="177">
        <f t="shared" ca="1" si="63"/>
        <v>0</v>
      </c>
      <c r="Q324" s="177">
        <f ca="1">IF(LEN(B324)&gt;0,'1-6'!Q324-'1-6'!P324,"")</f>
        <v>0</v>
      </c>
      <c r="R324" s="178"/>
      <c r="AA324" s="163">
        <f>ROW()</f>
        <v>324</v>
      </c>
      <c r="AB324" s="201" t="e">
        <f t="shared" ca="1" si="70"/>
        <v>#N/A</v>
      </c>
      <c r="AC324" s="201" t="e">
        <f t="shared" ca="1" si="71"/>
        <v>#N/A</v>
      </c>
      <c r="AD324" s="202" t="e">
        <f t="shared" ca="1" si="64"/>
        <v>#N/A</v>
      </c>
      <c r="AE324" s="201" t="e">
        <f t="shared" ca="1" si="65"/>
        <v>#N/A</v>
      </c>
      <c r="AF324" s="202" t="e">
        <f t="shared" ca="1" si="66"/>
        <v>#N/A</v>
      </c>
      <c r="AG324" s="201" t="e">
        <f t="shared" ca="1" si="66"/>
        <v>#N/A</v>
      </c>
      <c r="AH324" s="201" t="e">
        <f t="shared" ca="1" si="67"/>
        <v>#N/A</v>
      </c>
      <c r="AI324" s="203" t="e">
        <f t="shared" ca="1" si="68"/>
        <v>#N/A</v>
      </c>
      <c r="AJ324" s="201" t="e">
        <f t="shared" ca="1" si="72"/>
        <v>#N/A</v>
      </c>
      <c r="AK324" s="201" t="e">
        <f t="shared" ca="1" si="73"/>
        <v>#N/A</v>
      </c>
    </row>
    <row r="325" spans="1:37" ht="27" customHeight="1" x14ac:dyDescent="0.25">
      <c r="A325" s="51">
        <f>'OSNOVNA PLAČA'!A319</f>
        <v>310</v>
      </c>
      <c r="B325" s="159" t="str">
        <f t="shared" ca="1" si="69"/>
        <v>A310</v>
      </c>
      <c r="C325" s="52">
        <f ca="1">IF(LEN(B325)&gt;0,'OSNOVNA PLAČA'!C319,"")</f>
        <v>0</v>
      </c>
      <c r="D325" s="54">
        <f ca="1">IF(LEN(B325)&gt;0,'OSNOVNA PLAČA'!D319,"")</f>
        <v>0</v>
      </c>
      <c r="E325" s="175">
        <f ca="1">IF(LEN(B325)&gt;0,SUM('OBRAČUNANA OSNOVNA PLAČA'!K319:P319),"")</f>
        <v>0</v>
      </c>
      <c r="F325" s="55"/>
      <c r="G325" s="55"/>
      <c r="H325" s="55"/>
      <c r="I325" s="55"/>
      <c r="J325" s="55"/>
      <c r="K325" s="176">
        <f t="shared" si="58"/>
        <v>0</v>
      </c>
      <c r="L325" s="120">
        <f t="shared" ca="1" si="59"/>
        <v>0</v>
      </c>
      <c r="M325" s="120">
        <f t="shared" ca="1" si="60"/>
        <v>0</v>
      </c>
      <c r="N325" s="120">
        <f t="shared" ca="1" si="61"/>
        <v>0</v>
      </c>
      <c r="O325" s="120">
        <f t="shared" ca="1" si="62"/>
        <v>0</v>
      </c>
      <c r="P325" s="177">
        <f t="shared" ca="1" si="63"/>
        <v>0</v>
      </c>
      <c r="Q325" s="177">
        <f ca="1">IF(LEN(B325)&gt;0,'1-6'!Q325-'1-6'!P325,"")</f>
        <v>0</v>
      </c>
      <c r="R325" s="178"/>
      <c r="AA325" s="163">
        <f>ROW()</f>
        <v>325</v>
      </c>
      <c r="AB325" s="201" t="e">
        <f t="shared" ca="1" si="70"/>
        <v>#N/A</v>
      </c>
      <c r="AC325" s="201" t="e">
        <f t="shared" ca="1" si="71"/>
        <v>#N/A</v>
      </c>
      <c r="AD325" s="202" t="e">
        <f t="shared" ca="1" si="64"/>
        <v>#N/A</v>
      </c>
      <c r="AE325" s="201" t="e">
        <f t="shared" ca="1" si="65"/>
        <v>#N/A</v>
      </c>
      <c r="AF325" s="202" t="e">
        <f t="shared" ca="1" si="66"/>
        <v>#N/A</v>
      </c>
      <c r="AG325" s="201" t="e">
        <f t="shared" ca="1" si="66"/>
        <v>#N/A</v>
      </c>
      <c r="AH325" s="201" t="e">
        <f t="shared" ca="1" si="67"/>
        <v>#N/A</v>
      </c>
      <c r="AI325" s="203" t="e">
        <f t="shared" ca="1" si="68"/>
        <v>#N/A</v>
      </c>
      <c r="AJ325" s="201" t="e">
        <f t="shared" ca="1" si="72"/>
        <v>#N/A</v>
      </c>
      <c r="AK325" s="201" t="e">
        <f t="shared" ca="1" si="73"/>
        <v>#N/A</v>
      </c>
    </row>
    <row r="326" spans="1:37" ht="27" customHeight="1" x14ac:dyDescent="0.25">
      <c r="A326" s="51">
        <f>'OSNOVNA PLAČA'!A320</f>
        <v>311</v>
      </c>
      <c r="B326" s="159" t="str">
        <f t="shared" ca="1" si="69"/>
        <v>A311</v>
      </c>
      <c r="C326" s="52">
        <f ca="1">IF(LEN(B326)&gt;0,'OSNOVNA PLAČA'!C320,"")</f>
        <v>0</v>
      </c>
      <c r="D326" s="54">
        <f ca="1">IF(LEN(B326)&gt;0,'OSNOVNA PLAČA'!D320,"")</f>
        <v>0</v>
      </c>
      <c r="E326" s="175">
        <f ca="1">IF(LEN(B326)&gt;0,SUM('OBRAČUNANA OSNOVNA PLAČA'!K320:P320),"")</f>
        <v>0</v>
      </c>
      <c r="F326" s="55"/>
      <c r="G326" s="55"/>
      <c r="H326" s="55"/>
      <c r="I326" s="55"/>
      <c r="J326" s="55"/>
      <c r="K326" s="176">
        <f t="shared" si="58"/>
        <v>0</v>
      </c>
      <c r="L326" s="120">
        <f t="shared" ca="1" si="59"/>
        <v>0</v>
      </c>
      <c r="M326" s="120">
        <f t="shared" ca="1" si="60"/>
        <v>0</v>
      </c>
      <c r="N326" s="120">
        <f t="shared" ca="1" si="61"/>
        <v>0</v>
      </c>
      <c r="O326" s="120">
        <f t="shared" ca="1" si="62"/>
        <v>0</v>
      </c>
      <c r="P326" s="177">
        <f t="shared" ca="1" si="63"/>
        <v>0</v>
      </c>
      <c r="Q326" s="177">
        <f ca="1">IF(LEN(B326)&gt;0,'1-6'!Q326-'1-6'!P326,"")</f>
        <v>0</v>
      </c>
      <c r="R326" s="178"/>
      <c r="AA326" s="163">
        <f>ROW()</f>
        <v>326</v>
      </c>
      <c r="AB326" s="201" t="e">
        <f t="shared" ca="1" si="70"/>
        <v>#N/A</v>
      </c>
      <c r="AC326" s="201" t="e">
        <f t="shared" ca="1" si="71"/>
        <v>#N/A</v>
      </c>
      <c r="AD326" s="202" t="e">
        <f t="shared" ca="1" si="64"/>
        <v>#N/A</v>
      </c>
      <c r="AE326" s="201" t="e">
        <f t="shared" ca="1" si="65"/>
        <v>#N/A</v>
      </c>
      <c r="AF326" s="202" t="e">
        <f t="shared" ca="1" si="66"/>
        <v>#N/A</v>
      </c>
      <c r="AG326" s="201" t="e">
        <f t="shared" ca="1" si="66"/>
        <v>#N/A</v>
      </c>
      <c r="AH326" s="201" t="e">
        <f t="shared" ca="1" si="67"/>
        <v>#N/A</v>
      </c>
      <c r="AI326" s="203" t="e">
        <f t="shared" ca="1" si="68"/>
        <v>#N/A</v>
      </c>
      <c r="AJ326" s="201" t="e">
        <f t="shared" ca="1" si="72"/>
        <v>#N/A</v>
      </c>
      <c r="AK326" s="201" t="e">
        <f t="shared" ca="1" si="73"/>
        <v>#N/A</v>
      </c>
    </row>
    <row r="327" spans="1:37" ht="27" customHeight="1" x14ac:dyDescent="0.25">
      <c r="A327" s="51">
        <f>'OSNOVNA PLAČA'!A321</f>
        <v>312</v>
      </c>
      <c r="B327" s="159" t="str">
        <f t="shared" ca="1" si="69"/>
        <v>A312</v>
      </c>
      <c r="C327" s="52">
        <f ca="1">IF(LEN(B327)&gt;0,'OSNOVNA PLAČA'!C321,"")</f>
        <v>0</v>
      </c>
      <c r="D327" s="54">
        <f ca="1">IF(LEN(B327)&gt;0,'OSNOVNA PLAČA'!D321,"")</f>
        <v>0</v>
      </c>
      <c r="E327" s="175">
        <f ca="1">IF(LEN(B327)&gt;0,SUM('OBRAČUNANA OSNOVNA PLAČA'!K321:P321),"")</f>
        <v>0</v>
      </c>
      <c r="F327" s="55"/>
      <c r="G327" s="55"/>
      <c r="H327" s="55"/>
      <c r="I327" s="55"/>
      <c r="J327" s="55"/>
      <c r="K327" s="176">
        <f t="shared" si="58"/>
        <v>0</v>
      </c>
      <c r="L327" s="120">
        <f t="shared" ca="1" si="59"/>
        <v>0</v>
      </c>
      <c r="M327" s="120">
        <f t="shared" ca="1" si="60"/>
        <v>0</v>
      </c>
      <c r="N327" s="120">
        <f t="shared" ca="1" si="61"/>
        <v>0</v>
      </c>
      <c r="O327" s="120">
        <f t="shared" ca="1" si="62"/>
        <v>0</v>
      </c>
      <c r="P327" s="177">
        <f t="shared" ca="1" si="63"/>
        <v>0</v>
      </c>
      <c r="Q327" s="177">
        <f ca="1">IF(LEN(B327)&gt;0,'1-6'!Q327-'1-6'!P327,"")</f>
        <v>0</v>
      </c>
      <c r="R327" s="178"/>
      <c r="AA327" s="163">
        <f>ROW()</f>
        <v>327</v>
      </c>
      <c r="AB327" s="201" t="e">
        <f t="shared" ca="1" si="70"/>
        <v>#N/A</v>
      </c>
      <c r="AC327" s="201" t="e">
        <f t="shared" ca="1" si="71"/>
        <v>#N/A</v>
      </c>
      <c r="AD327" s="202" t="e">
        <f t="shared" ca="1" si="64"/>
        <v>#N/A</v>
      </c>
      <c r="AE327" s="201" t="e">
        <f t="shared" ca="1" si="65"/>
        <v>#N/A</v>
      </c>
      <c r="AF327" s="202" t="e">
        <f t="shared" ca="1" si="66"/>
        <v>#N/A</v>
      </c>
      <c r="AG327" s="201" t="e">
        <f t="shared" ca="1" si="66"/>
        <v>#N/A</v>
      </c>
      <c r="AH327" s="201" t="e">
        <f t="shared" ca="1" si="67"/>
        <v>#N/A</v>
      </c>
      <c r="AI327" s="203" t="e">
        <f t="shared" ca="1" si="68"/>
        <v>#N/A</v>
      </c>
      <c r="AJ327" s="201" t="e">
        <f t="shared" ca="1" si="72"/>
        <v>#N/A</v>
      </c>
      <c r="AK327" s="201" t="e">
        <f t="shared" ca="1" si="73"/>
        <v>#N/A</v>
      </c>
    </row>
    <row r="328" spans="1:37" ht="27" customHeight="1" x14ac:dyDescent="0.25">
      <c r="A328" s="51">
        <f>'OSNOVNA PLAČA'!A322</f>
        <v>313</v>
      </c>
      <c r="B328" s="159" t="str">
        <f t="shared" ca="1" si="69"/>
        <v>A313</v>
      </c>
      <c r="C328" s="52">
        <f ca="1">IF(LEN(B328)&gt;0,'OSNOVNA PLAČA'!C322,"")</f>
        <v>0</v>
      </c>
      <c r="D328" s="54">
        <f ca="1">IF(LEN(B328)&gt;0,'OSNOVNA PLAČA'!D322,"")</f>
        <v>0</v>
      </c>
      <c r="E328" s="175">
        <f ca="1">IF(LEN(B328)&gt;0,SUM('OBRAČUNANA OSNOVNA PLAČA'!K322:P322),"")</f>
        <v>0</v>
      </c>
      <c r="F328" s="55"/>
      <c r="G328" s="55"/>
      <c r="H328" s="55"/>
      <c r="I328" s="55"/>
      <c r="J328" s="55"/>
      <c r="K328" s="176">
        <f t="shared" si="58"/>
        <v>0</v>
      </c>
      <c r="L328" s="120">
        <f t="shared" ca="1" si="59"/>
        <v>0</v>
      </c>
      <c r="M328" s="120">
        <f t="shared" ca="1" si="60"/>
        <v>0</v>
      </c>
      <c r="N328" s="120">
        <f t="shared" ca="1" si="61"/>
        <v>0</v>
      </c>
      <c r="O328" s="120">
        <f t="shared" ca="1" si="62"/>
        <v>0</v>
      </c>
      <c r="P328" s="177">
        <f t="shared" ca="1" si="63"/>
        <v>0</v>
      </c>
      <c r="Q328" s="177">
        <f ca="1">IF(LEN(B328)&gt;0,'1-6'!Q328-'1-6'!P328,"")</f>
        <v>0</v>
      </c>
      <c r="R328" s="178"/>
      <c r="AA328" s="163">
        <f>ROW()</f>
        <v>328</v>
      </c>
      <c r="AB328" s="201" t="e">
        <f t="shared" ca="1" si="70"/>
        <v>#N/A</v>
      </c>
      <c r="AC328" s="201" t="e">
        <f t="shared" ca="1" si="71"/>
        <v>#N/A</v>
      </c>
      <c r="AD328" s="202" t="e">
        <f t="shared" ca="1" si="64"/>
        <v>#N/A</v>
      </c>
      <c r="AE328" s="201" t="e">
        <f t="shared" ca="1" si="65"/>
        <v>#N/A</v>
      </c>
      <c r="AF328" s="202" t="e">
        <f t="shared" ca="1" si="66"/>
        <v>#N/A</v>
      </c>
      <c r="AG328" s="201" t="e">
        <f t="shared" ca="1" si="66"/>
        <v>#N/A</v>
      </c>
      <c r="AH328" s="201" t="e">
        <f t="shared" ca="1" si="67"/>
        <v>#N/A</v>
      </c>
      <c r="AI328" s="203" t="e">
        <f t="shared" ca="1" si="68"/>
        <v>#N/A</v>
      </c>
      <c r="AJ328" s="201" t="e">
        <f t="shared" ca="1" si="72"/>
        <v>#N/A</v>
      </c>
      <c r="AK328" s="201" t="e">
        <f t="shared" ca="1" si="73"/>
        <v>#N/A</v>
      </c>
    </row>
    <row r="329" spans="1:37" ht="27" customHeight="1" x14ac:dyDescent="0.25">
      <c r="A329" s="51">
        <f>'OSNOVNA PLAČA'!A323</f>
        <v>314</v>
      </c>
      <c r="B329" s="159" t="str">
        <f t="shared" ca="1" si="69"/>
        <v>A314</v>
      </c>
      <c r="C329" s="52">
        <f ca="1">IF(LEN(B329)&gt;0,'OSNOVNA PLAČA'!C323,"")</f>
        <v>0</v>
      </c>
      <c r="D329" s="54">
        <f ca="1">IF(LEN(B329)&gt;0,'OSNOVNA PLAČA'!D323,"")</f>
        <v>0</v>
      </c>
      <c r="E329" s="175">
        <f ca="1">IF(LEN(B329)&gt;0,SUM('OBRAČUNANA OSNOVNA PLAČA'!K323:P323),"")</f>
        <v>0</v>
      </c>
      <c r="F329" s="55"/>
      <c r="G329" s="55"/>
      <c r="H329" s="55"/>
      <c r="I329" s="55"/>
      <c r="J329" s="55"/>
      <c r="K329" s="176">
        <f t="shared" si="58"/>
        <v>0</v>
      </c>
      <c r="L329" s="120">
        <f t="shared" ca="1" si="59"/>
        <v>0</v>
      </c>
      <c r="M329" s="120">
        <f t="shared" ca="1" si="60"/>
        <v>0</v>
      </c>
      <c r="N329" s="120">
        <f t="shared" ca="1" si="61"/>
        <v>0</v>
      </c>
      <c r="O329" s="120">
        <f t="shared" ca="1" si="62"/>
        <v>0</v>
      </c>
      <c r="P329" s="177">
        <f t="shared" ca="1" si="63"/>
        <v>0</v>
      </c>
      <c r="Q329" s="177">
        <f ca="1">IF(LEN(B329)&gt;0,'1-6'!Q329-'1-6'!P329,"")</f>
        <v>0</v>
      </c>
      <c r="R329" s="178"/>
      <c r="AA329" s="163">
        <f>ROW()</f>
        <v>329</v>
      </c>
      <c r="AB329" s="201" t="e">
        <f t="shared" ca="1" si="70"/>
        <v>#N/A</v>
      </c>
      <c r="AC329" s="201" t="e">
        <f t="shared" ca="1" si="71"/>
        <v>#N/A</v>
      </c>
      <c r="AD329" s="202" t="e">
        <f t="shared" ca="1" si="64"/>
        <v>#N/A</v>
      </c>
      <c r="AE329" s="201" t="e">
        <f t="shared" ca="1" si="65"/>
        <v>#N/A</v>
      </c>
      <c r="AF329" s="202" t="e">
        <f t="shared" ca="1" si="66"/>
        <v>#N/A</v>
      </c>
      <c r="AG329" s="201" t="e">
        <f t="shared" ca="1" si="66"/>
        <v>#N/A</v>
      </c>
      <c r="AH329" s="201" t="e">
        <f t="shared" ca="1" si="67"/>
        <v>#N/A</v>
      </c>
      <c r="AI329" s="203" t="e">
        <f t="shared" ca="1" si="68"/>
        <v>#N/A</v>
      </c>
      <c r="AJ329" s="201" t="e">
        <f t="shared" ca="1" si="72"/>
        <v>#N/A</v>
      </c>
      <c r="AK329" s="201" t="e">
        <f t="shared" ca="1" si="73"/>
        <v>#N/A</v>
      </c>
    </row>
    <row r="330" spans="1:37" ht="27" customHeight="1" x14ac:dyDescent="0.25">
      <c r="A330" s="51">
        <f>'OSNOVNA PLAČA'!A324</f>
        <v>315</v>
      </c>
      <c r="B330" s="159" t="str">
        <f t="shared" ca="1" si="69"/>
        <v>A315</v>
      </c>
      <c r="C330" s="52">
        <f ca="1">IF(LEN(B330)&gt;0,'OSNOVNA PLAČA'!C324,"")</f>
        <v>0</v>
      </c>
      <c r="D330" s="54">
        <f ca="1">IF(LEN(B330)&gt;0,'OSNOVNA PLAČA'!D324,"")</f>
        <v>0</v>
      </c>
      <c r="E330" s="175">
        <f ca="1">IF(LEN(B330)&gt;0,SUM('OBRAČUNANA OSNOVNA PLAČA'!K324:P324),"")</f>
        <v>0</v>
      </c>
      <c r="F330" s="55"/>
      <c r="G330" s="55"/>
      <c r="H330" s="55"/>
      <c r="I330" s="55"/>
      <c r="J330" s="55"/>
      <c r="K330" s="176">
        <f t="shared" si="58"/>
        <v>0</v>
      </c>
      <c r="L330" s="120">
        <f t="shared" ca="1" si="59"/>
        <v>0</v>
      </c>
      <c r="M330" s="120">
        <f t="shared" ca="1" si="60"/>
        <v>0</v>
      </c>
      <c r="N330" s="120">
        <f t="shared" ca="1" si="61"/>
        <v>0</v>
      </c>
      <c r="O330" s="120">
        <f t="shared" ca="1" si="62"/>
        <v>0</v>
      </c>
      <c r="P330" s="177">
        <f t="shared" ca="1" si="63"/>
        <v>0</v>
      </c>
      <c r="Q330" s="177">
        <f ca="1">IF(LEN(B330)&gt;0,'1-6'!Q330-'1-6'!P330,"")</f>
        <v>0</v>
      </c>
      <c r="R330" s="178"/>
      <c r="AA330" s="163">
        <f>ROW()</f>
        <v>330</v>
      </c>
      <c r="AB330" s="201" t="e">
        <f t="shared" ca="1" si="70"/>
        <v>#N/A</v>
      </c>
      <c r="AC330" s="201" t="e">
        <f t="shared" ca="1" si="71"/>
        <v>#N/A</v>
      </c>
      <c r="AD330" s="202" t="e">
        <f t="shared" ca="1" si="64"/>
        <v>#N/A</v>
      </c>
      <c r="AE330" s="201" t="e">
        <f t="shared" ca="1" si="65"/>
        <v>#N/A</v>
      </c>
      <c r="AF330" s="202" t="e">
        <f t="shared" ca="1" si="66"/>
        <v>#N/A</v>
      </c>
      <c r="AG330" s="201" t="e">
        <f t="shared" ca="1" si="66"/>
        <v>#N/A</v>
      </c>
      <c r="AH330" s="201" t="e">
        <f t="shared" ca="1" si="67"/>
        <v>#N/A</v>
      </c>
      <c r="AI330" s="203" t="e">
        <f t="shared" ca="1" si="68"/>
        <v>#N/A</v>
      </c>
      <c r="AJ330" s="201" t="e">
        <f t="shared" ca="1" si="72"/>
        <v>#N/A</v>
      </c>
      <c r="AK330" s="201" t="e">
        <f t="shared" ca="1" si="73"/>
        <v>#N/A</v>
      </c>
    </row>
    <row r="331" spans="1:37" ht="27" customHeight="1" x14ac:dyDescent="0.25">
      <c r="A331" s="51">
        <f>'OSNOVNA PLAČA'!A325</f>
        <v>316</v>
      </c>
      <c r="B331" s="159" t="str">
        <f t="shared" ca="1" si="69"/>
        <v>A316</v>
      </c>
      <c r="C331" s="52">
        <f ca="1">IF(LEN(B331)&gt;0,'OSNOVNA PLAČA'!C325,"")</f>
        <v>0</v>
      </c>
      <c r="D331" s="54">
        <f ca="1">IF(LEN(B331)&gt;0,'OSNOVNA PLAČA'!D325,"")</f>
        <v>0</v>
      </c>
      <c r="E331" s="175">
        <f ca="1">IF(LEN(B331)&gt;0,SUM('OBRAČUNANA OSNOVNA PLAČA'!K325:P325),"")</f>
        <v>0</v>
      </c>
      <c r="F331" s="55"/>
      <c r="G331" s="55"/>
      <c r="H331" s="55"/>
      <c r="I331" s="55"/>
      <c r="J331" s="55"/>
      <c r="K331" s="176">
        <f t="shared" si="58"/>
        <v>0</v>
      </c>
      <c r="L331" s="120">
        <f t="shared" ca="1" si="59"/>
        <v>0</v>
      </c>
      <c r="M331" s="120">
        <f t="shared" ca="1" si="60"/>
        <v>0</v>
      </c>
      <c r="N331" s="120">
        <f t="shared" ca="1" si="61"/>
        <v>0</v>
      </c>
      <c r="O331" s="120">
        <f t="shared" ca="1" si="62"/>
        <v>0</v>
      </c>
      <c r="P331" s="177">
        <f t="shared" ca="1" si="63"/>
        <v>0</v>
      </c>
      <c r="Q331" s="177">
        <f ca="1">IF(LEN(B331)&gt;0,'1-6'!Q331-'1-6'!P331,"")</f>
        <v>0</v>
      </c>
      <c r="R331" s="178"/>
      <c r="AA331" s="163">
        <f>ROW()</f>
        <v>331</v>
      </c>
      <c r="AB331" s="201" t="e">
        <f t="shared" ca="1" si="70"/>
        <v>#N/A</v>
      </c>
      <c r="AC331" s="201" t="e">
        <f t="shared" ca="1" si="71"/>
        <v>#N/A</v>
      </c>
      <c r="AD331" s="202" t="e">
        <f t="shared" ca="1" si="64"/>
        <v>#N/A</v>
      </c>
      <c r="AE331" s="201" t="e">
        <f t="shared" ca="1" si="65"/>
        <v>#N/A</v>
      </c>
      <c r="AF331" s="202" t="e">
        <f t="shared" ca="1" si="66"/>
        <v>#N/A</v>
      </c>
      <c r="AG331" s="201" t="e">
        <f t="shared" ca="1" si="66"/>
        <v>#N/A</v>
      </c>
      <c r="AH331" s="201" t="e">
        <f t="shared" ca="1" si="67"/>
        <v>#N/A</v>
      </c>
      <c r="AI331" s="203" t="e">
        <f t="shared" ca="1" si="68"/>
        <v>#N/A</v>
      </c>
      <c r="AJ331" s="201" t="e">
        <f t="shared" ca="1" si="72"/>
        <v>#N/A</v>
      </c>
      <c r="AK331" s="201" t="e">
        <f t="shared" ca="1" si="73"/>
        <v>#N/A</v>
      </c>
    </row>
    <row r="332" spans="1:37" ht="27" customHeight="1" x14ac:dyDescent="0.25">
      <c r="A332" s="51">
        <f>'OSNOVNA PLAČA'!A326</f>
        <v>317</v>
      </c>
      <c r="B332" s="159" t="str">
        <f t="shared" ca="1" si="69"/>
        <v>A317</v>
      </c>
      <c r="C332" s="52">
        <f ca="1">IF(LEN(B332)&gt;0,'OSNOVNA PLAČA'!C326,"")</f>
        <v>0</v>
      </c>
      <c r="D332" s="54">
        <f ca="1">IF(LEN(B332)&gt;0,'OSNOVNA PLAČA'!D326,"")</f>
        <v>0</v>
      </c>
      <c r="E332" s="175">
        <f ca="1">IF(LEN(B332)&gt;0,SUM('OBRAČUNANA OSNOVNA PLAČA'!K326:P326),"")</f>
        <v>0</v>
      </c>
      <c r="F332" s="55"/>
      <c r="G332" s="55"/>
      <c r="H332" s="55"/>
      <c r="I332" s="55"/>
      <c r="J332" s="55"/>
      <c r="K332" s="176">
        <f t="shared" si="58"/>
        <v>0</v>
      </c>
      <c r="L332" s="120">
        <f t="shared" ca="1" si="59"/>
        <v>0</v>
      </c>
      <c r="M332" s="120">
        <f t="shared" ca="1" si="60"/>
        <v>0</v>
      </c>
      <c r="N332" s="120">
        <f t="shared" ca="1" si="61"/>
        <v>0</v>
      </c>
      <c r="O332" s="120">
        <f t="shared" ca="1" si="62"/>
        <v>0</v>
      </c>
      <c r="P332" s="177">
        <f t="shared" ca="1" si="63"/>
        <v>0</v>
      </c>
      <c r="Q332" s="177">
        <f ca="1">IF(LEN(B332)&gt;0,'1-6'!Q332-'1-6'!P332,"")</f>
        <v>0</v>
      </c>
      <c r="R332" s="178"/>
      <c r="AA332" s="163">
        <f>ROW()</f>
        <v>332</v>
      </c>
      <c r="AB332" s="201" t="e">
        <f t="shared" ca="1" si="70"/>
        <v>#N/A</v>
      </c>
      <c r="AC332" s="201" t="e">
        <f t="shared" ca="1" si="71"/>
        <v>#N/A</v>
      </c>
      <c r="AD332" s="202" t="e">
        <f t="shared" ca="1" si="64"/>
        <v>#N/A</v>
      </c>
      <c r="AE332" s="201" t="e">
        <f t="shared" ca="1" si="65"/>
        <v>#N/A</v>
      </c>
      <c r="AF332" s="202" t="e">
        <f t="shared" ca="1" si="66"/>
        <v>#N/A</v>
      </c>
      <c r="AG332" s="201" t="e">
        <f t="shared" ca="1" si="66"/>
        <v>#N/A</v>
      </c>
      <c r="AH332" s="201" t="e">
        <f t="shared" ca="1" si="67"/>
        <v>#N/A</v>
      </c>
      <c r="AI332" s="203" t="e">
        <f t="shared" ca="1" si="68"/>
        <v>#N/A</v>
      </c>
      <c r="AJ332" s="201" t="e">
        <f t="shared" ca="1" si="72"/>
        <v>#N/A</v>
      </c>
      <c r="AK332" s="201" t="e">
        <f t="shared" ca="1" si="73"/>
        <v>#N/A</v>
      </c>
    </row>
    <row r="333" spans="1:37" ht="27" customHeight="1" x14ac:dyDescent="0.25">
      <c r="A333" s="51">
        <f>'OSNOVNA PLAČA'!A327</f>
        <v>318</v>
      </c>
      <c r="B333" s="159" t="str">
        <f t="shared" ca="1" si="69"/>
        <v>A318</v>
      </c>
      <c r="C333" s="52">
        <f ca="1">IF(LEN(B333)&gt;0,'OSNOVNA PLAČA'!C327,"")</f>
        <v>0</v>
      </c>
      <c r="D333" s="54">
        <f ca="1">IF(LEN(B333)&gt;0,'OSNOVNA PLAČA'!D327,"")</f>
        <v>0</v>
      </c>
      <c r="E333" s="175">
        <f ca="1">IF(LEN(B333)&gt;0,SUM('OBRAČUNANA OSNOVNA PLAČA'!K327:P327),"")</f>
        <v>0</v>
      </c>
      <c r="F333" s="55"/>
      <c r="G333" s="55"/>
      <c r="H333" s="55"/>
      <c r="I333" s="55"/>
      <c r="J333" s="55"/>
      <c r="K333" s="176">
        <f t="shared" si="58"/>
        <v>0</v>
      </c>
      <c r="L333" s="120">
        <f t="shared" ca="1" si="59"/>
        <v>0</v>
      </c>
      <c r="M333" s="120">
        <f t="shared" ca="1" si="60"/>
        <v>0</v>
      </c>
      <c r="N333" s="120">
        <f t="shared" ca="1" si="61"/>
        <v>0</v>
      </c>
      <c r="O333" s="120">
        <f t="shared" ca="1" si="62"/>
        <v>0</v>
      </c>
      <c r="P333" s="177">
        <f t="shared" ca="1" si="63"/>
        <v>0</v>
      </c>
      <c r="Q333" s="177">
        <f ca="1">IF(LEN(B333)&gt;0,'1-6'!Q333-'1-6'!P333,"")</f>
        <v>0</v>
      </c>
      <c r="R333" s="178"/>
      <c r="AA333" s="163">
        <f>ROW()</f>
        <v>333</v>
      </c>
      <c r="AB333" s="201" t="e">
        <f t="shared" ca="1" si="70"/>
        <v>#N/A</v>
      </c>
      <c r="AC333" s="201" t="e">
        <f t="shared" ca="1" si="71"/>
        <v>#N/A</v>
      </c>
      <c r="AD333" s="202" t="e">
        <f t="shared" ca="1" si="64"/>
        <v>#N/A</v>
      </c>
      <c r="AE333" s="201" t="e">
        <f t="shared" ca="1" si="65"/>
        <v>#N/A</v>
      </c>
      <c r="AF333" s="202" t="e">
        <f t="shared" ca="1" si="66"/>
        <v>#N/A</v>
      </c>
      <c r="AG333" s="201" t="e">
        <f t="shared" ca="1" si="66"/>
        <v>#N/A</v>
      </c>
      <c r="AH333" s="201" t="e">
        <f t="shared" ca="1" si="67"/>
        <v>#N/A</v>
      </c>
      <c r="AI333" s="203" t="e">
        <f t="shared" ca="1" si="68"/>
        <v>#N/A</v>
      </c>
      <c r="AJ333" s="201" t="e">
        <f t="shared" ca="1" si="72"/>
        <v>#N/A</v>
      </c>
      <c r="AK333" s="201" t="e">
        <f t="shared" ca="1" si="73"/>
        <v>#N/A</v>
      </c>
    </row>
    <row r="334" spans="1:37" ht="27" customHeight="1" x14ac:dyDescent="0.25">
      <c r="A334" s="51">
        <f>'OSNOVNA PLAČA'!A328</f>
        <v>319</v>
      </c>
      <c r="B334" s="159" t="str">
        <f t="shared" ca="1" si="69"/>
        <v>A319</v>
      </c>
      <c r="C334" s="52">
        <f ca="1">IF(LEN(B334)&gt;0,'OSNOVNA PLAČA'!C328,"")</f>
        <v>0</v>
      </c>
      <c r="D334" s="54">
        <f ca="1">IF(LEN(B334)&gt;0,'OSNOVNA PLAČA'!D328,"")</f>
        <v>0</v>
      </c>
      <c r="E334" s="175">
        <f ca="1">IF(LEN(B334)&gt;0,SUM('OBRAČUNANA OSNOVNA PLAČA'!K328:P328),"")</f>
        <v>0</v>
      </c>
      <c r="F334" s="55"/>
      <c r="G334" s="55"/>
      <c r="H334" s="55"/>
      <c r="I334" s="55"/>
      <c r="J334" s="55"/>
      <c r="K334" s="176">
        <f t="shared" si="58"/>
        <v>0</v>
      </c>
      <c r="L334" s="120">
        <f t="shared" ca="1" si="59"/>
        <v>0</v>
      </c>
      <c r="M334" s="120">
        <f t="shared" ca="1" si="60"/>
        <v>0</v>
      </c>
      <c r="N334" s="120">
        <f t="shared" ca="1" si="61"/>
        <v>0</v>
      </c>
      <c r="O334" s="120">
        <f t="shared" ca="1" si="62"/>
        <v>0</v>
      </c>
      <c r="P334" s="177">
        <f t="shared" ca="1" si="63"/>
        <v>0</v>
      </c>
      <c r="Q334" s="177">
        <f ca="1">IF(LEN(B334)&gt;0,'1-6'!Q334-'1-6'!P334,"")</f>
        <v>0</v>
      </c>
      <c r="R334" s="178"/>
      <c r="AA334" s="163">
        <f>ROW()</f>
        <v>334</v>
      </c>
      <c r="AB334" s="201" t="e">
        <f t="shared" ca="1" si="70"/>
        <v>#N/A</v>
      </c>
      <c r="AC334" s="201" t="e">
        <f t="shared" ca="1" si="71"/>
        <v>#N/A</v>
      </c>
      <c r="AD334" s="202" t="e">
        <f t="shared" ca="1" si="64"/>
        <v>#N/A</v>
      </c>
      <c r="AE334" s="201" t="e">
        <f t="shared" ca="1" si="65"/>
        <v>#N/A</v>
      </c>
      <c r="AF334" s="202" t="e">
        <f t="shared" ca="1" si="66"/>
        <v>#N/A</v>
      </c>
      <c r="AG334" s="201" t="e">
        <f t="shared" ca="1" si="66"/>
        <v>#N/A</v>
      </c>
      <c r="AH334" s="201" t="e">
        <f t="shared" ca="1" si="67"/>
        <v>#N/A</v>
      </c>
      <c r="AI334" s="203" t="e">
        <f t="shared" ca="1" si="68"/>
        <v>#N/A</v>
      </c>
      <c r="AJ334" s="201" t="e">
        <f t="shared" ca="1" si="72"/>
        <v>#N/A</v>
      </c>
      <c r="AK334" s="201" t="e">
        <f t="shared" ca="1" si="73"/>
        <v>#N/A</v>
      </c>
    </row>
    <row r="335" spans="1:37" ht="27" customHeight="1" x14ac:dyDescent="0.25">
      <c r="A335" s="51">
        <f>'OSNOVNA PLAČA'!A329</f>
        <v>320</v>
      </c>
      <c r="B335" s="159" t="str">
        <f t="shared" ca="1" si="69"/>
        <v>A320</v>
      </c>
      <c r="C335" s="52">
        <f ca="1">IF(LEN(B335)&gt;0,'OSNOVNA PLAČA'!C329,"")</f>
        <v>0</v>
      </c>
      <c r="D335" s="54">
        <f ca="1">IF(LEN(B335)&gt;0,'OSNOVNA PLAČA'!D329,"")</f>
        <v>0</v>
      </c>
      <c r="E335" s="175">
        <f ca="1">IF(LEN(B335)&gt;0,SUM('OBRAČUNANA OSNOVNA PLAČA'!K329:P329),"")</f>
        <v>0</v>
      </c>
      <c r="F335" s="55"/>
      <c r="G335" s="55"/>
      <c r="H335" s="55"/>
      <c r="I335" s="55"/>
      <c r="J335" s="55"/>
      <c r="K335" s="176">
        <f t="shared" si="58"/>
        <v>0</v>
      </c>
      <c r="L335" s="120">
        <f t="shared" ca="1" si="59"/>
        <v>0</v>
      </c>
      <c r="M335" s="120">
        <f t="shared" ca="1" si="60"/>
        <v>0</v>
      </c>
      <c r="N335" s="120">
        <f t="shared" ca="1" si="61"/>
        <v>0</v>
      </c>
      <c r="O335" s="120">
        <f t="shared" ca="1" si="62"/>
        <v>0</v>
      </c>
      <c r="P335" s="177">
        <f t="shared" ca="1" si="63"/>
        <v>0</v>
      </c>
      <c r="Q335" s="177">
        <f ca="1">IF(LEN(B335)&gt;0,'1-6'!Q335-'1-6'!P335,"")</f>
        <v>0</v>
      </c>
      <c r="R335" s="178"/>
      <c r="AA335" s="163">
        <f>ROW()</f>
        <v>335</v>
      </c>
      <c r="AB335" s="201" t="e">
        <f t="shared" ca="1" si="70"/>
        <v>#N/A</v>
      </c>
      <c r="AC335" s="201" t="e">
        <f t="shared" ca="1" si="71"/>
        <v>#N/A</v>
      </c>
      <c r="AD335" s="202" t="e">
        <f t="shared" ca="1" si="64"/>
        <v>#N/A</v>
      </c>
      <c r="AE335" s="201" t="e">
        <f t="shared" ca="1" si="65"/>
        <v>#N/A</v>
      </c>
      <c r="AF335" s="202" t="e">
        <f t="shared" ca="1" si="66"/>
        <v>#N/A</v>
      </c>
      <c r="AG335" s="201" t="e">
        <f t="shared" ca="1" si="66"/>
        <v>#N/A</v>
      </c>
      <c r="AH335" s="201" t="e">
        <f t="shared" ca="1" si="67"/>
        <v>#N/A</v>
      </c>
      <c r="AI335" s="203" t="e">
        <f t="shared" ca="1" si="68"/>
        <v>#N/A</v>
      </c>
      <c r="AJ335" s="201" t="e">
        <f t="shared" ca="1" si="72"/>
        <v>#N/A</v>
      </c>
      <c r="AK335" s="201" t="e">
        <f t="shared" ca="1" si="73"/>
        <v>#N/A</v>
      </c>
    </row>
    <row r="336" spans="1:37" ht="27" customHeight="1" x14ac:dyDescent="0.25">
      <c r="A336" s="51">
        <f>'OSNOVNA PLAČA'!A330</f>
        <v>321</v>
      </c>
      <c r="B336" s="159" t="str">
        <f t="shared" ca="1" si="69"/>
        <v>A321</v>
      </c>
      <c r="C336" s="52">
        <f ca="1">IF(LEN(B336)&gt;0,'OSNOVNA PLAČA'!C330,"")</f>
        <v>0</v>
      </c>
      <c r="D336" s="54">
        <f ca="1">IF(LEN(B336)&gt;0,'OSNOVNA PLAČA'!D330,"")</f>
        <v>0</v>
      </c>
      <c r="E336" s="175">
        <f ca="1">IF(LEN(B336)&gt;0,SUM('OBRAČUNANA OSNOVNA PLAČA'!K330:P330),"")</f>
        <v>0</v>
      </c>
      <c r="F336" s="55"/>
      <c r="G336" s="55"/>
      <c r="H336" s="55"/>
      <c r="I336" s="55"/>
      <c r="J336" s="55"/>
      <c r="K336" s="176">
        <f t="shared" ref="K336:K399" si="74">+F336+G336+H336+I336+J336</f>
        <v>0</v>
      </c>
      <c r="L336" s="120">
        <f t="shared" ref="L336:L399" ca="1" si="75">IF(LEN(B336)&gt;0,K336/5,"")</f>
        <v>0</v>
      </c>
      <c r="M336" s="120">
        <f t="shared" ref="M336:M399" ca="1" si="76">IF(LEN(B336)&gt;0,E336*L336,"")</f>
        <v>0</v>
      </c>
      <c r="N336" s="120">
        <f t="shared" ref="N336:N399" ca="1" si="77">IF(LEN(B336)&gt;0,L336*$O$1017,"")</f>
        <v>0</v>
      </c>
      <c r="O336" s="120">
        <f t="shared" ref="O336:O399" ca="1" si="78">IF(LEN(B336)&gt;0,E336*N336,"")</f>
        <v>0</v>
      </c>
      <c r="P336" s="177">
        <f t="shared" ref="P336:P399" ca="1" si="79">MIN(O336,Q336)</f>
        <v>0</v>
      </c>
      <c r="Q336" s="177">
        <f ca="1">IF(LEN(B336)&gt;0,'1-6'!Q336-'1-6'!P336,"")</f>
        <v>0</v>
      </c>
      <c r="R336" s="178"/>
      <c r="AA336" s="163">
        <f>ROW()</f>
        <v>336</v>
      </c>
      <c r="AB336" s="201" t="e">
        <f t="shared" ca="1" si="70"/>
        <v>#N/A</v>
      </c>
      <c r="AC336" s="201" t="e">
        <f t="shared" ca="1" si="71"/>
        <v>#N/A</v>
      </c>
      <c r="AD336" s="202" t="e">
        <f t="shared" ref="AD336:AD399" ca="1" si="80">IF(AB336&gt;=AC336,"-",$K336/(5*MAX($L$1021:$L$1022)))</f>
        <v>#N/A</v>
      </c>
      <c r="AE336" s="201" t="e">
        <f t="shared" ref="AE336:AE399" ca="1" si="81">IF(AB336&gt;=AC336,"-",$K336/(5*MAX($L$1021:$L$1022))*AJ336)</f>
        <v>#N/A</v>
      </c>
      <c r="AF336" s="202" t="e">
        <f t="shared" ref="AF336:AG399" ca="1" si="82">IF(AD336="-","-",AD336*$AE$1017)</f>
        <v>#N/A</v>
      </c>
      <c r="AG336" s="201" t="e">
        <f t="shared" ca="1" si="82"/>
        <v>#N/A</v>
      </c>
      <c r="AH336" s="201" t="e">
        <f t="shared" ref="AH336:AH399" ca="1" si="83">IF(AF336="-",0,MIN(AG336,Q336))</f>
        <v>#N/A</v>
      </c>
      <c r="AI336" s="203" t="e">
        <f t="shared" ref="AI336:AI399" ca="1" si="84">+AC336-AB336</f>
        <v>#N/A</v>
      </c>
      <c r="AJ336" s="201" t="e">
        <f t="shared" ca="1" si="72"/>
        <v>#N/A</v>
      </c>
      <c r="AK336" s="201" t="e">
        <f t="shared" ca="1" si="73"/>
        <v>#N/A</v>
      </c>
    </row>
    <row r="337" spans="1:37" ht="27" customHeight="1" x14ac:dyDescent="0.25">
      <c r="A337" s="51">
        <f>'OSNOVNA PLAČA'!A331</f>
        <v>322</v>
      </c>
      <c r="B337" s="159" t="str">
        <f t="shared" ca="1" si="69"/>
        <v>A322</v>
      </c>
      <c r="C337" s="52">
        <f ca="1">IF(LEN(B337)&gt;0,'OSNOVNA PLAČA'!C331,"")</f>
        <v>0</v>
      </c>
      <c r="D337" s="54">
        <f ca="1">IF(LEN(B337)&gt;0,'OSNOVNA PLAČA'!D331,"")</f>
        <v>0</v>
      </c>
      <c r="E337" s="175">
        <f ca="1">IF(LEN(B337)&gt;0,SUM('OBRAČUNANA OSNOVNA PLAČA'!K331:P331),"")</f>
        <v>0</v>
      </c>
      <c r="F337" s="55"/>
      <c r="G337" s="55"/>
      <c r="H337" s="55"/>
      <c r="I337" s="55"/>
      <c r="J337" s="55"/>
      <c r="K337" s="176">
        <f t="shared" si="74"/>
        <v>0</v>
      </c>
      <c r="L337" s="120">
        <f t="shared" ca="1" si="75"/>
        <v>0</v>
      </c>
      <c r="M337" s="120">
        <f t="shared" ca="1" si="76"/>
        <v>0</v>
      </c>
      <c r="N337" s="120">
        <f t="shared" ca="1" si="77"/>
        <v>0</v>
      </c>
      <c r="O337" s="120">
        <f t="shared" ca="1" si="78"/>
        <v>0</v>
      </c>
      <c r="P337" s="177">
        <f t="shared" ca="1" si="79"/>
        <v>0</v>
      </c>
      <c r="Q337" s="177">
        <f ca="1">IF(LEN(B337)&gt;0,'1-6'!Q337-'1-6'!P337,"")</f>
        <v>0</v>
      </c>
      <c r="R337" s="178"/>
      <c r="AA337" s="163">
        <f>ROW()</f>
        <v>337</v>
      </c>
      <c r="AB337" s="201" t="e">
        <f t="shared" ca="1" si="70"/>
        <v>#N/A</v>
      </c>
      <c r="AC337" s="201" t="e">
        <f t="shared" ca="1" si="71"/>
        <v>#N/A</v>
      </c>
      <c r="AD337" s="202" t="e">
        <f t="shared" ca="1" si="80"/>
        <v>#N/A</v>
      </c>
      <c r="AE337" s="201" t="e">
        <f t="shared" ca="1" si="81"/>
        <v>#N/A</v>
      </c>
      <c r="AF337" s="202" t="e">
        <f t="shared" ca="1" si="82"/>
        <v>#N/A</v>
      </c>
      <c r="AG337" s="201" t="e">
        <f t="shared" ca="1" si="82"/>
        <v>#N/A</v>
      </c>
      <c r="AH337" s="201" t="e">
        <f t="shared" ca="1" si="83"/>
        <v>#N/A</v>
      </c>
      <c r="AI337" s="203" t="e">
        <f t="shared" ca="1" si="84"/>
        <v>#N/A</v>
      </c>
      <c r="AJ337" s="201" t="e">
        <f t="shared" ca="1" si="72"/>
        <v>#N/A</v>
      </c>
      <c r="AK337" s="201" t="e">
        <f t="shared" ca="1" si="73"/>
        <v>#N/A</v>
      </c>
    </row>
    <row r="338" spans="1:37" ht="27" customHeight="1" x14ac:dyDescent="0.25">
      <c r="A338" s="51">
        <f>'OSNOVNA PLAČA'!A332</f>
        <v>323</v>
      </c>
      <c r="B338" s="159" t="str">
        <f t="shared" ca="1" si="69"/>
        <v>A323</v>
      </c>
      <c r="C338" s="52">
        <f ca="1">IF(LEN(B338)&gt;0,'OSNOVNA PLAČA'!C332,"")</f>
        <v>0</v>
      </c>
      <c r="D338" s="54">
        <f ca="1">IF(LEN(B338)&gt;0,'OSNOVNA PLAČA'!D332,"")</f>
        <v>0</v>
      </c>
      <c r="E338" s="175">
        <f ca="1">IF(LEN(B338)&gt;0,SUM('OBRAČUNANA OSNOVNA PLAČA'!K332:P332),"")</f>
        <v>0</v>
      </c>
      <c r="F338" s="55"/>
      <c r="G338" s="55"/>
      <c r="H338" s="55"/>
      <c r="I338" s="55"/>
      <c r="J338" s="55"/>
      <c r="K338" s="176">
        <f t="shared" si="74"/>
        <v>0</v>
      </c>
      <c r="L338" s="120">
        <f t="shared" ca="1" si="75"/>
        <v>0</v>
      </c>
      <c r="M338" s="120">
        <f t="shared" ca="1" si="76"/>
        <v>0</v>
      </c>
      <c r="N338" s="120">
        <f t="shared" ca="1" si="77"/>
        <v>0</v>
      </c>
      <c r="O338" s="120">
        <f t="shared" ca="1" si="78"/>
        <v>0</v>
      </c>
      <c r="P338" s="177">
        <f t="shared" ca="1" si="79"/>
        <v>0</v>
      </c>
      <c r="Q338" s="177">
        <f ca="1">IF(LEN(B338)&gt;0,'1-6'!Q338-'1-6'!P338,"")</f>
        <v>0</v>
      </c>
      <c r="R338" s="178"/>
      <c r="AA338" s="163">
        <f>ROW()</f>
        <v>338</v>
      </c>
      <c r="AB338" s="201" t="e">
        <f t="shared" ca="1" si="70"/>
        <v>#N/A</v>
      </c>
      <c r="AC338" s="201" t="e">
        <f t="shared" ca="1" si="71"/>
        <v>#N/A</v>
      </c>
      <c r="AD338" s="202" t="e">
        <f t="shared" ca="1" si="80"/>
        <v>#N/A</v>
      </c>
      <c r="AE338" s="201" t="e">
        <f t="shared" ca="1" si="81"/>
        <v>#N/A</v>
      </c>
      <c r="AF338" s="202" t="e">
        <f t="shared" ca="1" si="82"/>
        <v>#N/A</v>
      </c>
      <c r="AG338" s="201" t="e">
        <f t="shared" ca="1" si="82"/>
        <v>#N/A</v>
      </c>
      <c r="AH338" s="201" t="e">
        <f t="shared" ca="1" si="83"/>
        <v>#N/A</v>
      </c>
      <c r="AI338" s="203" t="e">
        <f t="shared" ca="1" si="84"/>
        <v>#N/A</v>
      </c>
      <c r="AJ338" s="201" t="e">
        <f t="shared" ca="1" si="72"/>
        <v>#N/A</v>
      </c>
      <c r="AK338" s="201" t="e">
        <f t="shared" ca="1" si="73"/>
        <v>#N/A</v>
      </c>
    </row>
    <row r="339" spans="1:37" ht="27" customHeight="1" x14ac:dyDescent="0.25">
      <c r="A339" s="51">
        <f>'OSNOVNA PLAČA'!A333</f>
        <v>324</v>
      </c>
      <c r="B339" s="159" t="str">
        <f t="shared" ca="1" si="69"/>
        <v>A324</v>
      </c>
      <c r="C339" s="52">
        <f ca="1">IF(LEN(B339)&gt;0,'OSNOVNA PLAČA'!C333,"")</f>
        <v>0</v>
      </c>
      <c r="D339" s="54">
        <f ca="1">IF(LEN(B339)&gt;0,'OSNOVNA PLAČA'!D333,"")</f>
        <v>0</v>
      </c>
      <c r="E339" s="175">
        <f ca="1">IF(LEN(B339)&gt;0,SUM('OBRAČUNANA OSNOVNA PLAČA'!K333:P333),"")</f>
        <v>0</v>
      </c>
      <c r="F339" s="55"/>
      <c r="G339" s="55"/>
      <c r="H339" s="55"/>
      <c r="I339" s="55"/>
      <c r="J339" s="55"/>
      <c r="K339" s="176">
        <f t="shared" si="74"/>
        <v>0</v>
      </c>
      <c r="L339" s="120">
        <f t="shared" ca="1" si="75"/>
        <v>0</v>
      </c>
      <c r="M339" s="120">
        <f t="shared" ca="1" si="76"/>
        <v>0</v>
      </c>
      <c r="N339" s="120">
        <f t="shared" ca="1" si="77"/>
        <v>0</v>
      </c>
      <c r="O339" s="120">
        <f t="shared" ca="1" si="78"/>
        <v>0</v>
      </c>
      <c r="P339" s="177">
        <f t="shared" ca="1" si="79"/>
        <v>0</v>
      </c>
      <c r="Q339" s="177">
        <f ca="1">IF(LEN(B339)&gt;0,'1-6'!Q339-'1-6'!P339,"")</f>
        <v>0</v>
      </c>
      <c r="R339" s="178"/>
      <c r="AA339" s="163">
        <f>ROW()</f>
        <v>339</v>
      </c>
      <c r="AB339" s="201" t="e">
        <f t="shared" ca="1" si="70"/>
        <v>#N/A</v>
      </c>
      <c r="AC339" s="201" t="e">
        <f t="shared" ca="1" si="71"/>
        <v>#N/A</v>
      </c>
      <c r="AD339" s="202" t="e">
        <f t="shared" ca="1" si="80"/>
        <v>#N/A</v>
      </c>
      <c r="AE339" s="201" t="e">
        <f t="shared" ca="1" si="81"/>
        <v>#N/A</v>
      </c>
      <c r="AF339" s="202" t="e">
        <f t="shared" ca="1" si="82"/>
        <v>#N/A</v>
      </c>
      <c r="AG339" s="201" t="e">
        <f t="shared" ca="1" si="82"/>
        <v>#N/A</v>
      </c>
      <c r="AH339" s="201" t="e">
        <f t="shared" ca="1" si="83"/>
        <v>#N/A</v>
      </c>
      <c r="AI339" s="203" t="e">
        <f t="shared" ca="1" si="84"/>
        <v>#N/A</v>
      </c>
      <c r="AJ339" s="201" t="e">
        <f t="shared" ca="1" si="72"/>
        <v>#N/A</v>
      </c>
      <c r="AK339" s="201" t="e">
        <f t="shared" ca="1" si="73"/>
        <v>#N/A</v>
      </c>
    </row>
    <row r="340" spans="1:37" ht="27" customHeight="1" x14ac:dyDescent="0.25">
      <c r="A340" s="51">
        <f>'OSNOVNA PLAČA'!A334</f>
        <v>325</v>
      </c>
      <c r="B340" s="159" t="str">
        <f t="shared" ca="1" si="69"/>
        <v>A325</v>
      </c>
      <c r="C340" s="52">
        <f ca="1">IF(LEN(B340)&gt;0,'OSNOVNA PLAČA'!C334,"")</f>
        <v>0</v>
      </c>
      <c r="D340" s="54">
        <f ca="1">IF(LEN(B340)&gt;0,'OSNOVNA PLAČA'!D334,"")</f>
        <v>0</v>
      </c>
      <c r="E340" s="175">
        <f ca="1">IF(LEN(B340)&gt;0,SUM('OBRAČUNANA OSNOVNA PLAČA'!K334:P334),"")</f>
        <v>0</v>
      </c>
      <c r="F340" s="55"/>
      <c r="G340" s="55"/>
      <c r="H340" s="55"/>
      <c r="I340" s="55"/>
      <c r="J340" s="55"/>
      <c r="K340" s="176">
        <f t="shared" si="74"/>
        <v>0</v>
      </c>
      <c r="L340" s="120">
        <f t="shared" ca="1" si="75"/>
        <v>0</v>
      </c>
      <c r="M340" s="120">
        <f t="shared" ca="1" si="76"/>
        <v>0</v>
      </c>
      <c r="N340" s="120">
        <f t="shared" ca="1" si="77"/>
        <v>0</v>
      </c>
      <c r="O340" s="120">
        <f t="shared" ca="1" si="78"/>
        <v>0</v>
      </c>
      <c r="P340" s="177">
        <f t="shared" ca="1" si="79"/>
        <v>0</v>
      </c>
      <c r="Q340" s="177">
        <f ca="1">IF(LEN(B340)&gt;0,'1-6'!Q340-'1-6'!P340,"")</f>
        <v>0</v>
      </c>
      <c r="R340" s="178"/>
      <c r="AA340" s="163">
        <f>ROW()</f>
        <v>340</v>
      </c>
      <c r="AB340" s="201" t="e">
        <f t="shared" ca="1" si="70"/>
        <v>#N/A</v>
      </c>
      <c r="AC340" s="201" t="e">
        <f t="shared" ca="1" si="71"/>
        <v>#N/A</v>
      </c>
      <c r="AD340" s="202" t="e">
        <f t="shared" ca="1" si="80"/>
        <v>#N/A</v>
      </c>
      <c r="AE340" s="201" t="e">
        <f t="shared" ca="1" si="81"/>
        <v>#N/A</v>
      </c>
      <c r="AF340" s="202" t="e">
        <f t="shared" ca="1" si="82"/>
        <v>#N/A</v>
      </c>
      <c r="AG340" s="201" t="e">
        <f t="shared" ca="1" si="82"/>
        <v>#N/A</v>
      </c>
      <c r="AH340" s="201" t="e">
        <f t="shared" ca="1" si="83"/>
        <v>#N/A</v>
      </c>
      <c r="AI340" s="203" t="e">
        <f t="shared" ca="1" si="84"/>
        <v>#N/A</v>
      </c>
      <c r="AJ340" s="201" t="e">
        <f t="shared" ca="1" si="72"/>
        <v>#N/A</v>
      </c>
      <c r="AK340" s="201" t="e">
        <f t="shared" ca="1" si="73"/>
        <v>#N/A</v>
      </c>
    </row>
    <row r="341" spans="1:37" ht="27" customHeight="1" x14ac:dyDescent="0.25">
      <c r="A341" s="51">
        <f>'OSNOVNA PLAČA'!A335</f>
        <v>326</v>
      </c>
      <c r="B341" s="159" t="str">
        <f t="shared" ca="1" si="69"/>
        <v>A326</v>
      </c>
      <c r="C341" s="52">
        <f ca="1">IF(LEN(B341)&gt;0,'OSNOVNA PLAČA'!C335,"")</f>
        <v>0</v>
      </c>
      <c r="D341" s="54">
        <f ca="1">IF(LEN(B341)&gt;0,'OSNOVNA PLAČA'!D335,"")</f>
        <v>0</v>
      </c>
      <c r="E341" s="175">
        <f ca="1">IF(LEN(B341)&gt;0,SUM('OBRAČUNANA OSNOVNA PLAČA'!K335:P335),"")</f>
        <v>0</v>
      </c>
      <c r="F341" s="55"/>
      <c r="G341" s="55"/>
      <c r="H341" s="55"/>
      <c r="I341" s="55"/>
      <c r="J341" s="55"/>
      <c r="K341" s="176">
        <f t="shared" si="74"/>
        <v>0</v>
      </c>
      <c r="L341" s="120">
        <f t="shared" ca="1" si="75"/>
        <v>0</v>
      </c>
      <c r="M341" s="120">
        <f t="shared" ca="1" si="76"/>
        <v>0</v>
      </c>
      <c r="N341" s="120">
        <f t="shared" ca="1" si="77"/>
        <v>0</v>
      </c>
      <c r="O341" s="120">
        <f t="shared" ca="1" si="78"/>
        <v>0</v>
      </c>
      <c r="P341" s="177">
        <f t="shared" ca="1" si="79"/>
        <v>0</v>
      </c>
      <c r="Q341" s="177">
        <f ca="1">IF(LEN(B341)&gt;0,'1-6'!Q341-'1-6'!P341,"")</f>
        <v>0</v>
      </c>
      <c r="R341" s="178"/>
      <c r="AA341" s="163">
        <f>ROW()</f>
        <v>341</v>
      </c>
      <c r="AB341" s="201" t="e">
        <f t="shared" ca="1" si="70"/>
        <v>#N/A</v>
      </c>
      <c r="AC341" s="201" t="e">
        <f t="shared" ca="1" si="71"/>
        <v>#N/A</v>
      </c>
      <c r="AD341" s="202" t="e">
        <f t="shared" ca="1" si="80"/>
        <v>#N/A</v>
      </c>
      <c r="AE341" s="201" t="e">
        <f t="shared" ca="1" si="81"/>
        <v>#N/A</v>
      </c>
      <c r="AF341" s="202" t="e">
        <f t="shared" ca="1" si="82"/>
        <v>#N/A</v>
      </c>
      <c r="AG341" s="201" t="e">
        <f t="shared" ca="1" si="82"/>
        <v>#N/A</v>
      </c>
      <c r="AH341" s="201" t="e">
        <f t="shared" ca="1" si="83"/>
        <v>#N/A</v>
      </c>
      <c r="AI341" s="203" t="e">
        <f t="shared" ca="1" si="84"/>
        <v>#N/A</v>
      </c>
      <c r="AJ341" s="201" t="e">
        <f t="shared" ca="1" si="72"/>
        <v>#N/A</v>
      </c>
      <c r="AK341" s="201" t="e">
        <f t="shared" ca="1" si="73"/>
        <v>#N/A</v>
      </c>
    </row>
    <row r="342" spans="1:37" ht="27" customHeight="1" x14ac:dyDescent="0.25">
      <c r="A342" s="51">
        <f>'OSNOVNA PLAČA'!A336</f>
        <v>327</v>
      </c>
      <c r="B342" s="159" t="str">
        <f t="shared" ca="1" si="69"/>
        <v>A327</v>
      </c>
      <c r="C342" s="52">
        <f ca="1">IF(LEN(B342)&gt;0,'OSNOVNA PLAČA'!C336,"")</f>
        <v>0</v>
      </c>
      <c r="D342" s="54">
        <f ca="1">IF(LEN(B342)&gt;0,'OSNOVNA PLAČA'!D336,"")</f>
        <v>0</v>
      </c>
      <c r="E342" s="175">
        <f ca="1">IF(LEN(B342)&gt;0,SUM('OBRAČUNANA OSNOVNA PLAČA'!K336:P336),"")</f>
        <v>0</v>
      </c>
      <c r="F342" s="55"/>
      <c r="G342" s="55"/>
      <c r="H342" s="55"/>
      <c r="I342" s="55"/>
      <c r="J342" s="55"/>
      <c r="K342" s="176">
        <f t="shared" si="74"/>
        <v>0</v>
      </c>
      <c r="L342" s="120">
        <f t="shared" ca="1" si="75"/>
        <v>0</v>
      </c>
      <c r="M342" s="120">
        <f t="shared" ca="1" si="76"/>
        <v>0</v>
      </c>
      <c r="N342" s="120">
        <f t="shared" ca="1" si="77"/>
        <v>0</v>
      </c>
      <c r="O342" s="120">
        <f t="shared" ca="1" si="78"/>
        <v>0</v>
      </c>
      <c r="P342" s="177">
        <f t="shared" ca="1" si="79"/>
        <v>0</v>
      </c>
      <c r="Q342" s="177">
        <f ca="1">IF(LEN(B342)&gt;0,'1-6'!Q342-'1-6'!P342,"")</f>
        <v>0</v>
      </c>
      <c r="R342" s="178"/>
      <c r="AA342" s="163">
        <f>ROW()</f>
        <v>342</v>
      </c>
      <c r="AB342" s="201" t="e">
        <f t="shared" ca="1" si="70"/>
        <v>#N/A</v>
      </c>
      <c r="AC342" s="201" t="e">
        <f t="shared" ca="1" si="71"/>
        <v>#N/A</v>
      </c>
      <c r="AD342" s="202" t="e">
        <f t="shared" ca="1" si="80"/>
        <v>#N/A</v>
      </c>
      <c r="AE342" s="201" t="e">
        <f t="shared" ca="1" si="81"/>
        <v>#N/A</v>
      </c>
      <c r="AF342" s="202" t="e">
        <f t="shared" ca="1" si="82"/>
        <v>#N/A</v>
      </c>
      <c r="AG342" s="201" t="e">
        <f t="shared" ca="1" si="82"/>
        <v>#N/A</v>
      </c>
      <c r="AH342" s="201" t="e">
        <f t="shared" ca="1" si="83"/>
        <v>#N/A</v>
      </c>
      <c r="AI342" s="203" t="e">
        <f t="shared" ca="1" si="84"/>
        <v>#N/A</v>
      </c>
      <c r="AJ342" s="201" t="e">
        <f t="shared" ca="1" si="72"/>
        <v>#N/A</v>
      </c>
      <c r="AK342" s="201" t="e">
        <f t="shared" ca="1" si="73"/>
        <v>#N/A</v>
      </c>
    </row>
    <row r="343" spans="1:37" ht="27" customHeight="1" x14ac:dyDescent="0.25">
      <c r="A343" s="51">
        <f>'OSNOVNA PLAČA'!A337</f>
        <v>328</v>
      </c>
      <c r="B343" s="159" t="str">
        <f t="shared" ca="1" si="69"/>
        <v>A328</v>
      </c>
      <c r="C343" s="52">
        <f ca="1">IF(LEN(B343)&gt;0,'OSNOVNA PLAČA'!C337,"")</f>
        <v>0</v>
      </c>
      <c r="D343" s="54">
        <f ca="1">IF(LEN(B343)&gt;0,'OSNOVNA PLAČA'!D337,"")</f>
        <v>0</v>
      </c>
      <c r="E343" s="175">
        <f ca="1">IF(LEN(B343)&gt;0,SUM('OBRAČUNANA OSNOVNA PLAČA'!K337:P337),"")</f>
        <v>0</v>
      </c>
      <c r="F343" s="55"/>
      <c r="G343" s="55"/>
      <c r="H343" s="55"/>
      <c r="I343" s="55"/>
      <c r="J343" s="55"/>
      <c r="K343" s="176">
        <f t="shared" si="74"/>
        <v>0</v>
      </c>
      <c r="L343" s="120">
        <f t="shared" ca="1" si="75"/>
        <v>0</v>
      </c>
      <c r="M343" s="120">
        <f t="shared" ca="1" si="76"/>
        <v>0</v>
      </c>
      <c r="N343" s="120">
        <f t="shared" ca="1" si="77"/>
        <v>0</v>
      </c>
      <c r="O343" s="120">
        <f t="shared" ca="1" si="78"/>
        <v>0</v>
      </c>
      <c r="P343" s="177">
        <f t="shared" ca="1" si="79"/>
        <v>0</v>
      </c>
      <c r="Q343" s="177">
        <f ca="1">IF(LEN(B343)&gt;0,'1-6'!Q343-'1-6'!P343,"")</f>
        <v>0</v>
      </c>
      <c r="R343" s="178"/>
      <c r="AA343" s="163">
        <f>ROW()</f>
        <v>343</v>
      </c>
      <c r="AB343" s="201" t="e">
        <f t="shared" ca="1" si="70"/>
        <v>#N/A</v>
      </c>
      <c r="AC343" s="201" t="e">
        <f t="shared" ca="1" si="71"/>
        <v>#N/A</v>
      </c>
      <c r="AD343" s="202" t="e">
        <f t="shared" ca="1" si="80"/>
        <v>#N/A</v>
      </c>
      <c r="AE343" s="201" t="e">
        <f t="shared" ca="1" si="81"/>
        <v>#N/A</v>
      </c>
      <c r="AF343" s="202" t="e">
        <f t="shared" ca="1" si="82"/>
        <v>#N/A</v>
      </c>
      <c r="AG343" s="201" t="e">
        <f t="shared" ca="1" si="82"/>
        <v>#N/A</v>
      </c>
      <c r="AH343" s="201" t="e">
        <f t="shared" ca="1" si="83"/>
        <v>#N/A</v>
      </c>
      <c r="AI343" s="203" t="e">
        <f t="shared" ca="1" si="84"/>
        <v>#N/A</v>
      </c>
      <c r="AJ343" s="201" t="e">
        <f t="shared" ca="1" si="72"/>
        <v>#N/A</v>
      </c>
      <c r="AK343" s="201" t="e">
        <f t="shared" ca="1" si="73"/>
        <v>#N/A</v>
      </c>
    </row>
    <row r="344" spans="1:37" ht="27" customHeight="1" x14ac:dyDescent="0.25">
      <c r="A344" s="51">
        <f>'OSNOVNA PLAČA'!A338</f>
        <v>329</v>
      </c>
      <c r="B344" s="159" t="str">
        <f t="shared" ca="1" si="69"/>
        <v>A329</v>
      </c>
      <c r="C344" s="52">
        <f ca="1">IF(LEN(B344)&gt;0,'OSNOVNA PLAČA'!C338,"")</f>
        <v>0</v>
      </c>
      <c r="D344" s="54">
        <f ca="1">IF(LEN(B344)&gt;0,'OSNOVNA PLAČA'!D338,"")</f>
        <v>0</v>
      </c>
      <c r="E344" s="175">
        <f ca="1">IF(LEN(B344)&gt;0,SUM('OBRAČUNANA OSNOVNA PLAČA'!K338:P338),"")</f>
        <v>0</v>
      </c>
      <c r="F344" s="55"/>
      <c r="G344" s="55"/>
      <c r="H344" s="55"/>
      <c r="I344" s="55"/>
      <c r="J344" s="55"/>
      <c r="K344" s="176">
        <f t="shared" si="74"/>
        <v>0</v>
      </c>
      <c r="L344" s="120">
        <f t="shared" ca="1" si="75"/>
        <v>0</v>
      </c>
      <c r="M344" s="120">
        <f t="shared" ca="1" si="76"/>
        <v>0</v>
      </c>
      <c r="N344" s="120">
        <f t="shared" ca="1" si="77"/>
        <v>0</v>
      </c>
      <c r="O344" s="120">
        <f t="shared" ca="1" si="78"/>
        <v>0</v>
      </c>
      <c r="P344" s="177">
        <f t="shared" ca="1" si="79"/>
        <v>0</v>
      </c>
      <c r="Q344" s="177">
        <f ca="1">IF(LEN(B344)&gt;0,'1-6'!Q344-'1-6'!P344,"")</f>
        <v>0</v>
      </c>
      <c r="R344" s="178"/>
      <c r="AA344" s="163">
        <f>ROW()</f>
        <v>344</v>
      </c>
      <c r="AB344" s="201" t="e">
        <f t="shared" ca="1" si="70"/>
        <v>#N/A</v>
      </c>
      <c r="AC344" s="201" t="e">
        <f t="shared" ca="1" si="71"/>
        <v>#N/A</v>
      </c>
      <c r="AD344" s="202" t="e">
        <f t="shared" ca="1" si="80"/>
        <v>#N/A</v>
      </c>
      <c r="AE344" s="201" t="e">
        <f t="shared" ca="1" si="81"/>
        <v>#N/A</v>
      </c>
      <c r="AF344" s="202" t="e">
        <f t="shared" ca="1" si="82"/>
        <v>#N/A</v>
      </c>
      <c r="AG344" s="201" t="e">
        <f t="shared" ca="1" si="82"/>
        <v>#N/A</v>
      </c>
      <c r="AH344" s="201" t="e">
        <f t="shared" ca="1" si="83"/>
        <v>#N/A</v>
      </c>
      <c r="AI344" s="203" t="e">
        <f t="shared" ca="1" si="84"/>
        <v>#N/A</v>
      </c>
      <c r="AJ344" s="201" t="e">
        <f t="shared" ca="1" si="72"/>
        <v>#N/A</v>
      </c>
      <c r="AK344" s="201" t="e">
        <f t="shared" ca="1" si="73"/>
        <v>#N/A</v>
      </c>
    </row>
    <row r="345" spans="1:37" ht="27" customHeight="1" x14ac:dyDescent="0.25">
      <c r="A345" s="51">
        <f>'OSNOVNA PLAČA'!A339</f>
        <v>330</v>
      </c>
      <c r="B345" s="159" t="str">
        <f t="shared" ca="1" si="69"/>
        <v>A330</v>
      </c>
      <c r="C345" s="52">
        <f ca="1">IF(LEN(B345)&gt;0,'OSNOVNA PLAČA'!C339,"")</f>
        <v>0</v>
      </c>
      <c r="D345" s="54">
        <f ca="1">IF(LEN(B345)&gt;0,'OSNOVNA PLAČA'!D339,"")</f>
        <v>0</v>
      </c>
      <c r="E345" s="175">
        <f ca="1">IF(LEN(B345)&gt;0,SUM('OBRAČUNANA OSNOVNA PLAČA'!K339:P339),"")</f>
        <v>0</v>
      </c>
      <c r="F345" s="55"/>
      <c r="G345" s="55"/>
      <c r="H345" s="55"/>
      <c r="I345" s="55"/>
      <c r="J345" s="55"/>
      <c r="K345" s="176">
        <f t="shared" si="74"/>
        <v>0</v>
      </c>
      <c r="L345" s="120">
        <f t="shared" ca="1" si="75"/>
        <v>0</v>
      </c>
      <c r="M345" s="120">
        <f t="shared" ca="1" si="76"/>
        <v>0</v>
      </c>
      <c r="N345" s="120">
        <f t="shared" ca="1" si="77"/>
        <v>0</v>
      </c>
      <c r="O345" s="120">
        <f t="shared" ca="1" si="78"/>
        <v>0</v>
      </c>
      <c r="P345" s="177">
        <f t="shared" ca="1" si="79"/>
        <v>0</v>
      </c>
      <c r="Q345" s="177">
        <f ca="1">IF(LEN(B345)&gt;0,'1-6'!Q345-'1-6'!P345,"")</f>
        <v>0</v>
      </c>
      <c r="R345" s="178"/>
      <c r="AA345" s="163">
        <f>ROW()</f>
        <v>345</v>
      </c>
      <c r="AB345" s="201" t="e">
        <f t="shared" ca="1" si="70"/>
        <v>#N/A</v>
      </c>
      <c r="AC345" s="201" t="e">
        <f t="shared" ca="1" si="71"/>
        <v>#N/A</v>
      </c>
      <c r="AD345" s="202" t="e">
        <f t="shared" ca="1" si="80"/>
        <v>#N/A</v>
      </c>
      <c r="AE345" s="201" t="e">
        <f t="shared" ca="1" si="81"/>
        <v>#N/A</v>
      </c>
      <c r="AF345" s="202" t="e">
        <f t="shared" ca="1" si="82"/>
        <v>#N/A</v>
      </c>
      <c r="AG345" s="201" t="e">
        <f t="shared" ca="1" si="82"/>
        <v>#N/A</v>
      </c>
      <c r="AH345" s="201" t="e">
        <f t="shared" ca="1" si="83"/>
        <v>#N/A</v>
      </c>
      <c r="AI345" s="203" t="e">
        <f t="shared" ca="1" si="84"/>
        <v>#N/A</v>
      </c>
      <c r="AJ345" s="201" t="e">
        <f t="shared" ca="1" si="72"/>
        <v>#N/A</v>
      </c>
      <c r="AK345" s="201" t="e">
        <f t="shared" ca="1" si="73"/>
        <v>#N/A</v>
      </c>
    </row>
    <row r="346" spans="1:37" ht="27" customHeight="1" x14ac:dyDescent="0.25">
      <c r="A346" s="51">
        <f>'OSNOVNA PLAČA'!A340</f>
        <v>331</v>
      </c>
      <c r="B346" s="159" t="str">
        <f t="shared" ca="1" si="69"/>
        <v>A331</v>
      </c>
      <c r="C346" s="52">
        <f ca="1">IF(LEN(B346)&gt;0,'OSNOVNA PLAČA'!C340,"")</f>
        <v>0</v>
      </c>
      <c r="D346" s="54">
        <f ca="1">IF(LEN(B346)&gt;0,'OSNOVNA PLAČA'!D340,"")</f>
        <v>0</v>
      </c>
      <c r="E346" s="175">
        <f ca="1">IF(LEN(B346)&gt;0,SUM('OBRAČUNANA OSNOVNA PLAČA'!K340:P340),"")</f>
        <v>0</v>
      </c>
      <c r="F346" s="55"/>
      <c r="G346" s="55"/>
      <c r="H346" s="55"/>
      <c r="I346" s="55"/>
      <c r="J346" s="55"/>
      <c r="K346" s="176">
        <f t="shared" si="74"/>
        <v>0</v>
      </c>
      <c r="L346" s="120">
        <f t="shared" ca="1" si="75"/>
        <v>0</v>
      </c>
      <c r="M346" s="120">
        <f t="shared" ca="1" si="76"/>
        <v>0</v>
      </c>
      <c r="N346" s="120">
        <f t="shared" ca="1" si="77"/>
        <v>0</v>
      </c>
      <c r="O346" s="120">
        <f t="shared" ca="1" si="78"/>
        <v>0</v>
      </c>
      <c r="P346" s="177">
        <f t="shared" ca="1" si="79"/>
        <v>0</v>
      </c>
      <c r="Q346" s="177">
        <f ca="1">IF(LEN(B346)&gt;0,'1-6'!Q346-'1-6'!P346,"")</f>
        <v>0</v>
      </c>
      <c r="R346" s="178"/>
      <c r="AA346" s="163">
        <f>ROW()</f>
        <v>346</v>
      </c>
      <c r="AB346" s="201" t="e">
        <f t="shared" ca="1" si="70"/>
        <v>#N/A</v>
      </c>
      <c r="AC346" s="201" t="e">
        <f t="shared" ca="1" si="71"/>
        <v>#N/A</v>
      </c>
      <c r="AD346" s="202" t="e">
        <f t="shared" ca="1" si="80"/>
        <v>#N/A</v>
      </c>
      <c r="AE346" s="201" t="e">
        <f t="shared" ca="1" si="81"/>
        <v>#N/A</v>
      </c>
      <c r="AF346" s="202" t="e">
        <f t="shared" ca="1" si="82"/>
        <v>#N/A</v>
      </c>
      <c r="AG346" s="201" t="e">
        <f t="shared" ca="1" si="82"/>
        <v>#N/A</v>
      </c>
      <c r="AH346" s="201" t="e">
        <f t="shared" ca="1" si="83"/>
        <v>#N/A</v>
      </c>
      <c r="AI346" s="203" t="e">
        <f t="shared" ca="1" si="84"/>
        <v>#N/A</v>
      </c>
      <c r="AJ346" s="201" t="e">
        <f t="shared" ca="1" si="72"/>
        <v>#N/A</v>
      </c>
      <c r="AK346" s="201" t="e">
        <f t="shared" ca="1" si="73"/>
        <v>#N/A</v>
      </c>
    </row>
    <row r="347" spans="1:37" ht="27" customHeight="1" x14ac:dyDescent="0.25">
      <c r="A347" s="51">
        <f>'OSNOVNA PLAČA'!A341</f>
        <v>332</v>
      </c>
      <c r="B347" s="159" t="str">
        <f t="shared" ca="1" si="69"/>
        <v>A332</v>
      </c>
      <c r="C347" s="52">
        <f ca="1">IF(LEN(B347)&gt;0,'OSNOVNA PLAČA'!C341,"")</f>
        <v>0</v>
      </c>
      <c r="D347" s="54">
        <f ca="1">IF(LEN(B347)&gt;0,'OSNOVNA PLAČA'!D341,"")</f>
        <v>0</v>
      </c>
      <c r="E347" s="175">
        <f ca="1">IF(LEN(B347)&gt;0,SUM('OBRAČUNANA OSNOVNA PLAČA'!K341:P341),"")</f>
        <v>0</v>
      </c>
      <c r="F347" s="55"/>
      <c r="G347" s="55"/>
      <c r="H347" s="55"/>
      <c r="I347" s="55"/>
      <c r="J347" s="55"/>
      <c r="K347" s="176">
        <f t="shared" si="74"/>
        <v>0</v>
      </c>
      <c r="L347" s="120">
        <f t="shared" ca="1" si="75"/>
        <v>0</v>
      </c>
      <c r="M347" s="120">
        <f t="shared" ca="1" si="76"/>
        <v>0</v>
      </c>
      <c r="N347" s="120">
        <f t="shared" ca="1" si="77"/>
        <v>0</v>
      </c>
      <c r="O347" s="120">
        <f t="shared" ca="1" si="78"/>
        <v>0</v>
      </c>
      <c r="P347" s="177">
        <f t="shared" ca="1" si="79"/>
        <v>0</v>
      </c>
      <c r="Q347" s="177">
        <f ca="1">IF(LEN(B347)&gt;0,'1-6'!Q347-'1-6'!P347,"")</f>
        <v>0</v>
      </c>
      <c r="R347" s="178"/>
      <c r="AA347" s="163">
        <f>ROW()</f>
        <v>347</v>
      </c>
      <c r="AB347" s="201" t="e">
        <f t="shared" ca="1" si="70"/>
        <v>#N/A</v>
      </c>
      <c r="AC347" s="201" t="e">
        <f t="shared" ca="1" si="71"/>
        <v>#N/A</v>
      </c>
      <c r="AD347" s="202" t="e">
        <f t="shared" ca="1" si="80"/>
        <v>#N/A</v>
      </c>
      <c r="AE347" s="201" t="e">
        <f t="shared" ca="1" si="81"/>
        <v>#N/A</v>
      </c>
      <c r="AF347" s="202" t="e">
        <f t="shared" ca="1" si="82"/>
        <v>#N/A</v>
      </c>
      <c r="AG347" s="201" t="e">
        <f t="shared" ca="1" si="82"/>
        <v>#N/A</v>
      </c>
      <c r="AH347" s="201" t="e">
        <f t="shared" ca="1" si="83"/>
        <v>#N/A</v>
      </c>
      <c r="AI347" s="203" t="e">
        <f t="shared" ca="1" si="84"/>
        <v>#N/A</v>
      </c>
      <c r="AJ347" s="201" t="e">
        <f t="shared" ca="1" si="72"/>
        <v>#N/A</v>
      </c>
      <c r="AK347" s="201" t="e">
        <f t="shared" ca="1" si="73"/>
        <v>#N/A</v>
      </c>
    </row>
    <row r="348" spans="1:37" ht="27" customHeight="1" x14ac:dyDescent="0.25">
      <c r="A348" s="51">
        <f>'OSNOVNA PLAČA'!A342</f>
        <v>333</v>
      </c>
      <c r="B348" s="159" t="str">
        <f t="shared" ca="1" si="69"/>
        <v>A333</v>
      </c>
      <c r="C348" s="52">
        <f ca="1">IF(LEN(B348)&gt;0,'OSNOVNA PLAČA'!C342,"")</f>
        <v>0</v>
      </c>
      <c r="D348" s="54">
        <f ca="1">IF(LEN(B348)&gt;0,'OSNOVNA PLAČA'!D342,"")</f>
        <v>0</v>
      </c>
      <c r="E348" s="175">
        <f ca="1">IF(LEN(B348)&gt;0,SUM('OBRAČUNANA OSNOVNA PLAČA'!K342:P342),"")</f>
        <v>0</v>
      </c>
      <c r="F348" s="55"/>
      <c r="G348" s="55"/>
      <c r="H348" s="55"/>
      <c r="I348" s="55"/>
      <c r="J348" s="55"/>
      <c r="K348" s="176">
        <f t="shared" si="74"/>
        <v>0</v>
      </c>
      <c r="L348" s="120">
        <f t="shared" ca="1" si="75"/>
        <v>0</v>
      </c>
      <c r="M348" s="120">
        <f t="shared" ca="1" si="76"/>
        <v>0</v>
      </c>
      <c r="N348" s="120">
        <f t="shared" ca="1" si="77"/>
        <v>0</v>
      </c>
      <c r="O348" s="120">
        <f t="shared" ca="1" si="78"/>
        <v>0</v>
      </c>
      <c r="P348" s="177">
        <f t="shared" ca="1" si="79"/>
        <v>0</v>
      </c>
      <c r="Q348" s="177">
        <f ca="1">IF(LEN(B348)&gt;0,'1-6'!Q348-'1-6'!P348,"")</f>
        <v>0</v>
      </c>
      <c r="R348" s="178"/>
      <c r="AA348" s="163">
        <f>ROW()</f>
        <v>348</v>
      </c>
      <c r="AB348" s="201" t="e">
        <f t="shared" ca="1" si="70"/>
        <v>#N/A</v>
      </c>
      <c r="AC348" s="201" t="e">
        <f t="shared" ca="1" si="71"/>
        <v>#N/A</v>
      </c>
      <c r="AD348" s="202" t="e">
        <f t="shared" ca="1" si="80"/>
        <v>#N/A</v>
      </c>
      <c r="AE348" s="201" t="e">
        <f t="shared" ca="1" si="81"/>
        <v>#N/A</v>
      </c>
      <c r="AF348" s="202" t="e">
        <f t="shared" ca="1" si="82"/>
        <v>#N/A</v>
      </c>
      <c r="AG348" s="201" t="e">
        <f t="shared" ca="1" si="82"/>
        <v>#N/A</v>
      </c>
      <c r="AH348" s="201" t="e">
        <f t="shared" ca="1" si="83"/>
        <v>#N/A</v>
      </c>
      <c r="AI348" s="203" t="e">
        <f t="shared" ca="1" si="84"/>
        <v>#N/A</v>
      </c>
      <c r="AJ348" s="201" t="e">
        <f t="shared" ca="1" si="72"/>
        <v>#N/A</v>
      </c>
      <c r="AK348" s="201" t="e">
        <f t="shared" ca="1" si="73"/>
        <v>#N/A</v>
      </c>
    </row>
    <row r="349" spans="1:37" ht="27" customHeight="1" x14ac:dyDescent="0.25">
      <c r="A349" s="51">
        <f>'OSNOVNA PLAČA'!A343</f>
        <v>334</v>
      </c>
      <c r="B349" s="159" t="str">
        <f t="shared" ca="1" si="69"/>
        <v>A334</v>
      </c>
      <c r="C349" s="52">
        <f ca="1">IF(LEN(B349)&gt;0,'OSNOVNA PLAČA'!C343,"")</f>
        <v>0</v>
      </c>
      <c r="D349" s="54">
        <f ca="1">IF(LEN(B349)&gt;0,'OSNOVNA PLAČA'!D343,"")</f>
        <v>0</v>
      </c>
      <c r="E349" s="175">
        <f ca="1">IF(LEN(B349)&gt;0,SUM('OBRAČUNANA OSNOVNA PLAČA'!K343:P343),"")</f>
        <v>0</v>
      </c>
      <c r="F349" s="55"/>
      <c r="G349" s="55"/>
      <c r="H349" s="55"/>
      <c r="I349" s="55"/>
      <c r="J349" s="55"/>
      <c r="K349" s="176">
        <f t="shared" si="74"/>
        <v>0</v>
      </c>
      <c r="L349" s="120">
        <f t="shared" ca="1" si="75"/>
        <v>0</v>
      </c>
      <c r="M349" s="120">
        <f t="shared" ca="1" si="76"/>
        <v>0</v>
      </c>
      <c r="N349" s="120">
        <f t="shared" ca="1" si="77"/>
        <v>0</v>
      </c>
      <c r="O349" s="120">
        <f t="shared" ca="1" si="78"/>
        <v>0</v>
      </c>
      <c r="P349" s="177">
        <f t="shared" ca="1" si="79"/>
        <v>0</v>
      </c>
      <c r="Q349" s="177">
        <f ca="1">IF(LEN(B349)&gt;0,'1-6'!Q349-'1-6'!P349,"")</f>
        <v>0</v>
      </c>
      <c r="R349" s="178"/>
      <c r="AA349" s="163">
        <f>ROW()</f>
        <v>349</v>
      </c>
      <c r="AB349" s="201" t="e">
        <f t="shared" ca="1" si="70"/>
        <v>#N/A</v>
      </c>
      <c r="AC349" s="201" t="e">
        <f t="shared" ca="1" si="71"/>
        <v>#N/A</v>
      </c>
      <c r="AD349" s="202" t="e">
        <f t="shared" ca="1" si="80"/>
        <v>#N/A</v>
      </c>
      <c r="AE349" s="201" t="e">
        <f t="shared" ca="1" si="81"/>
        <v>#N/A</v>
      </c>
      <c r="AF349" s="202" t="e">
        <f t="shared" ca="1" si="82"/>
        <v>#N/A</v>
      </c>
      <c r="AG349" s="201" t="e">
        <f t="shared" ca="1" si="82"/>
        <v>#N/A</v>
      </c>
      <c r="AH349" s="201" t="e">
        <f t="shared" ca="1" si="83"/>
        <v>#N/A</v>
      </c>
      <c r="AI349" s="203" t="e">
        <f t="shared" ca="1" si="84"/>
        <v>#N/A</v>
      </c>
      <c r="AJ349" s="201" t="e">
        <f t="shared" ca="1" si="72"/>
        <v>#N/A</v>
      </c>
      <c r="AK349" s="201" t="e">
        <f t="shared" ca="1" si="73"/>
        <v>#N/A</v>
      </c>
    </row>
    <row r="350" spans="1:37" ht="27" customHeight="1" x14ac:dyDescent="0.25">
      <c r="A350" s="51">
        <f>'OSNOVNA PLAČA'!A344</f>
        <v>335</v>
      </c>
      <c r="B350" s="159" t="str">
        <f t="shared" ca="1" si="69"/>
        <v>A335</v>
      </c>
      <c r="C350" s="52">
        <f ca="1">IF(LEN(B350)&gt;0,'OSNOVNA PLAČA'!C344,"")</f>
        <v>0</v>
      </c>
      <c r="D350" s="54">
        <f ca="1">IF(LEN(B350)&gt;0,'OSNOVNA PLAČA'!D344,"")</f>
        <v>0</v>
      </c>
      <c r="E350" s="175">
        <f ca="1">IF(LEN(B350)&gt;0,SUM('OBRAČUNANA OSNOVNA PLAČA'!K344:P344),"")</f>
        <v>0</v>
      </c>
      <c r="F350" s="55"/>
      <c r="G350" s="55"/>
      <c r="H350" s="55"/>
      <c r="I350" s="55"/>
      <c r="J350" s="55"/>
      <c r="K350" s="176">
        <f t="shared" si="74"/>
        <v>0</v>
      </c>
      <c r="L350" s="120">
        <f t="shared" ca="1" si="75"/>
        <v>0</v>
      </c>
      <c r="M350" s="120">
        <f t="shared" ca="1" si="76"/>
        <v>0</v>
      </c>
      <c r="N350" s="120">
        <f t="shared" ca="1" si="77"/>
        <v>0</v>
      </c>
      <c r="O350" s="120">
        <f t="shared" ca="1" si="78"/>
        <v>0</v>
      </c>
      <c r="P350" s="177">
        <f t="shared" ca="1" si="79"/>
        <v>0</v>
      </c>
      <c r="Q350" s="177">
        <f ca="1">IF(LEN(B350)&gt;0,'1-6'!Q350-'1-6'!P350,"")</f>
        <v>0</v>
      </c>
      <c r="R350" s="178"/>
      <c r="AA350" s="163">
        <f>ROW()</f>
        <v>350</v>
      </c>
      <c r="AB350" s="201" t="e">
        <f t="shared" ca="1" si="70"/>
        <v>#N/A</v>
      </c>
      <c r="AC350" s="201" t="e">
        <f t="shared" ca="1" si="71"/>
        <v>#N/A</v>
      </c>
      <c r="AD350" s="202" t="e">
        <f t="shared" ca="1" si="80"/>
        <v>#N/A</v>
      </c>
      <c r="AE350" s="201" t="e">
        <f t="shared" ca="1" si="81"/>
        <v>#N/A</v>
      </c>
      <c r="AF350" s="202" t="e">
        <f t="shared" ca="1" si="82"/>
        <v>#N/A</v>
      </c>
      <c r="AG350" s="201" t="e">
        <f t="shared" ca="1" si="82"/>
        <v>#N/A</v>
      </c>
      <c r="AH350" s="201" t="e">
        <f t="shared" ca="1" si="83"/>
        <v>#N/A</v>
      </c>
      <c r="AI350" s="203" t="e">
        <f t="shared" ca="1" si="84"/>
        <v>#N/A</v>
      </c>
      <c r="AJ350" s="201" t="e">
        <f t="shared" ca="1" si="72"/>
        <v>#N/A</v>
      </c>
      <c r="AK350" s="201" t="e">
        <f t="shared" ca="1" si="73"/>
        <v>#N/A</v>
      </c>
    </row>
    <row r="351" spans="1:37" ht="27" customHeight="1" x14ac:dyDescent="0.25">
      <c r="A351" s="51">
        <f>'OSNOVNA PLAČA'!A345</f>
        <v>336</v>
      </c>
      <c r="B351" s="159" t="str">
        <f t="shared" ca="1" si="69"/>
        <v>A336</v>
      </c>
      <c r="C351" s="52">
        <f ca="1">IF(LEN(B351)&gt;0,'OSNOVNA PLAČA'!C345,"")</f>
        <v>0</v>
      </c>
      <c r="D351" s="54">
        <f ca="1">IF(LEN(B351)&gt;0,'OSNOVNA PLAČA'!D345,"")</f>
        <v>0</v>
      </c>
      <c r="E351" s="175">
        <f ca="1">IF(LEN(B351)&gt;0,SUM('OBRAČUNANA OSNOVNA PLAČA'!K345:P345),"")</f>
        <v>0</v>
      </c>
      <c r="F351" s="55"/>
      <c r="G351" s="55"/>
      <c r="H351" s="55"/>
      <c r="I351" s="55"/>
      <c r="J351" s="55"/>
      <c r="K351" s="176">
        <f t="shared" si="74"/>
        <v>0</v>
      </c>
      <c r="L351" s="120">
        <f t="shared" ca="1" si="75"/>
        <v>0</v>
      </c>
      <c r="M351" s="120">
        <f t="shared" ca="1" si="76"/>
        <v>0</v>
      </c>
      <c r="N351" s="120">
        <f t="shared" ca="1" si="77"/>
        <v>0</v>
      </c>
      <c r="O351" s="120">
        <f t="shared" ca="1" si="78"/>
        <v>0</v>
      </c>
      <c r="P351" s="177">
        <f t="shared" ca="1" si="79"/>
        <v>0</v>
      </c>
      <c r="Q351" s="177">
        <f ca="1">IF(LEN(B351)&gt;0,'1-6'!Q351-'1-6'!P351,"")</f>
        <v>0</v>
      </c>
      <c r="R351" s="178"/>
      <c r="AA351" s="163">
        <f>ROW()</f>
        <v>351</v>
      </c>
      <c r="AB351" s="201" t="e">
        <f t="shared" ca="1" si="70"/>
        <v>#N/A</v>
      </c>
      <c r="AC351" s="201" t="e">
        <f t="shared" ca="1" si="71"/>
        <v>#N/A</v>
      </c>
      <c r="AD351" s="202" t="e">
        <f t="shared" ca="1" si="80"/>
        <v>#N/A</v>
      </c>
      <c r="AE351" s="201" t="e">
        <f t="shared" ca="1" si="81"/>
        <v>#N/A</v>
      </c>
      <c r="AF351" s="202" t="e">
        <f t="shared" ca="1" si="82"/>
        <v>#N/A</v>
      </c>
      <c r="AG351" s="201" t="e">
        <f t="shared" ca="1" si="82"/>
        <v>#N/A</v>
      </c>
      <c r="AH351" s="201" t="e">
        <f t="shared" ca="1" si="83"/>
        <v>#N/A</v>
      </c>
      <c r="AI351" s="203" t="e">
        <f t="shared" ca="1" si="84"/>
        <v>#N/A</v>
      </c>
      <c r="AJ351" s="201" t="e">
        <f t="shared" ca="1" si="72"/>
        <v>#N/A</v>
      </c>
      <c r="AK351" s="201" t="e">
        <f t="shared" ca="1" si="73"/>
        <v>#N/A</v>
      </c>
    </row>
    <row r="352" spans="1:37" ht="27" customHeight="1" x14ac:dyDescent="0.25">
      <c r="A352" s="51">
        <f>'OSNOVNA PLAČA'!A346</f>
        <v>337</v>
      </c>
      <c r="B352" s="159" t="str">
        <f t="shared" ca="1" si="69"/>
        <v>A337</v>
      </c>
      <c r="C352" s="52">
        <f ca="1">IF(LEN(B352)&gt;0,'OSNOVNA PLAČA'!C346,"")</f>
        <v>0</v>
      </c>
      <c r="D352" s="54">
        <f ca="1">IF(LEN(B352)&gt;0,'OSNOVNA PLAČA'!D346,"")</f>
        <v>0</v>
      </c>
      <c r="E352" s="175">
        <f ca="1">IF(LEN(B352)&gt;0,SUM('OBRAČUNANA OSNOVNA PLAČA'!K346:P346),"")</f>
        <v>0</v>
      </c>
      <c r="F352" s="55"/>
      <c r="G352" s="55"/>
      <c r="H352" s="55"/>
      <c r="I352" s="55"/>
      <c r="J352" s="55"/>
      <c r="K352" s="176">
        <f t="shared" si="74"/>
        <v>0</v>
      </c>
      <c r="L352" s="120">
        <f t="shared" ca="1" si="75"/>
        <v>0</v>
      </c>
      <c r="M352" s="120">
        <f t="shared" ca="1" si="76"/>
        <v>0</v>
      </c>
      <c r="N352" s="120">
        <f t="shared" ca="1" si="77"/>
        <v>0</v>
      </c>
      <c r="O352" s="120">
        <f t="shared" ca="1" si="78"/>
        <v>0</v>
      </c>
      <c r="P352" s="177">
        <f t="shared" ca="1" si="79"/>
        <v>0</v>
      </c>
      <c r="Q352" s="177">
        <f ca="1">IF(LEN(B352)&gt;0,'1-6'!Q352-'1-6'!P352,"")</f>
        <v>0</v>
      </c>
      <c r="R352" s="178"/>
      <c r="AA352" s="163">
        <f>ROW()</f>
        <v>352</v>
      </c>
      <c r="AB352" s="201" t="e">
        <f t="shared" ca="1" si="70"/>
        <v>#N/A</v>
      </c>
      <c r="AC352" s="201" t="e">
        <f t="shared" ca="1" si="71"/>
        <v>#N/A</v>
      </c>
      <c r="AD352" s="202" t="e">
        <f t="shared" ca="1" si="80"/>
        <v>#N/A</v>
      </c>
      <c r="AE352" s="201" t="e">
        <f t="shared" ca="1" si="81"/>
        <v>#N/A</v>
      </c>
      <c r="AF352" s="202" t="e">
        <f t="shared" ca="1" si="82"/>
        <v>#N/A</v>
      </c>
      <c r="AG352" s="201" t="e">
        <f t="shared" ca="1" si="82"/>
        <v>#N/A</v>
      </c>
      <c r="AH352" s="201" t="e">
        <f t="shared" ca="1" si="83"/>
        <v>#N/A</v>
      </c>
      <c r="AI352" s="203" t="e">
        <f t="shared" ca="1" si="84"/>
        <v>#N/A</v>
      </c>
      <c r="AJ352" s="201" t="e">
        <f t="shared" ca="1" si="72"/>
        <v>#N/A</v>
      </c>
      <c r="AK352" s="201" t="e">
        <f t="shared" ca="1" si="73"/>
        <v>#N/A</v>
      </c>
    </row>
    <row r="353" spans="1:37" ht="27" customHeight="1" x14ac:dyDescent="0.25">
      <c r="A353" s="51">
        <f>'OSNOVNA PLAČA'!A347</f>
        <v>338</v>
      </c>
      <c r="B353" s="159" t="str">
        <f t="shared" ca="1" si="69"/>
        <v>A338</v>
      </c>
      <c r="C353" s="52">
        <f ca="1">IF(LEN(B353)&gt;0,'OSNOVNA PLAČA'!C347,"")</f>
        <v>0</v>
      </c>
      <c r="D353" s="54">
        <f ca="1">IF(LEN(B353)&gt;0,'OSNOVNA PLAČA'!D347,"")</f>
        <v>0</v>
      </c>
      <c r="E353" s="175">
        <f ca="1">IF(LEN(B353)&gt;0,SUM('OBRAČUNANA OSNOVNA PLAČA'!K347:P347),"")</f>
        <v>0</v>
      </c>
      <c r="F353" s="55"/>
      <c r="G353" s="55"/>
      <c r="H353" s="55"/>
      <c r="I353" s="55"/>
      <c r="J353" s="55"/>
      <c r="K353" s="176">
        <f t="shared" si="74"/>
        <v>0</v>
      </c>
      <c r="L353" s="120">
        <f t="shared" ca="1" si="75"/>
        <v>0</v>
      </c>
      <c r="M353" s="120">
        <f t="shared" ca="1" si="76"/>
        <v>0</v>
      </c>
      <c r="N353" s="120">
        <f t="shared" ca="1" si="77"/>
        <v>0</v>
      </c>
      <c r="O353" s="120">
        <f t="shared" ca="1" si="78"/>
        <v>0</v>
      </c>
      <c r="P353" s="177">
        <f t="shared" ca="1" si="79"/>
        <v>0</v>
      </c>
      <c r="Q353" s="177">
        <f ca="1">IF(LEN(B353)&gt;0,'1-6'!Q353-'1-6'!P353,"")</f>
        <v>0</v>
      </c>
      <c r="R353" s="178"/>
      <c r="AA353" s="163">
        <f>ROW()</f>
        <v>353</v>
      </c>
      <c r="AB353" s="201" t="e">
        <f t="shared" ca="1" si="70"/>
        <v>#N/A</v>
      </c>
      <c r="AC353" s="201" t="e">
        <f t="shared" ca="1" si="71"/>
        <v>#N/A</v>
      </c>
      <c r="AD353" s="202" t="e">
        <f t="shared" ca="1" si="80"/>
        <v>#N/A</v>
      </c>
      <c r="AE353" s="201" t="e">
        <f t="shared" ca="1" si="81"/>
        <v>#N/A</v>
      </c>
      <c r="AF353" s="202" t="e">
        <f t="shared" ca="1" si="82"/>
        <v>#N/A</v>
      </c>
      <c r="AG353" s="201" t="e">
        <f t="shared" ca="1" si="82"/>
        <v>#N/A</v>
      </c>
      <c r="AH353" s="201" t="e">
        <f t="shared" ca="1" si="83"/>
        <v>#N/A</v>
      </c>
      <c r="AI353" s="203" t="e">
        <f t="shared" ca="1" si="84"/>
        <v>#N/A</v>
      </c>
      <c r="AJ353" s="201" t="e">
        <f t="shared" ca="1" si="72"/>
        <v>#N/A</v>
      </c>
      <c r="AK353" s="201" t="e">
        <f t="shared" ca="1" si="73"/>
        <v>#N/A</v>
      </c>
    </row>
    <row r="354" spans="1:37" ht="27" customHeight="1" x14ac:dyDescent="0.25">
      <c r="A354" s="51">
        <f>'OSNOVNA PLAČA'!A348</f>
        <v>339</v>
      </c>
      <c r="B354" s="159" t="str">
        <f t="shared" ca="1" si="69"/>
        <v>A339</v>
      </c>
      <c r="C354" s="52">
        <f ca="1">IF(LEN(B354)&gt;0,'OSNOVNA PLAČA'!C348,"")</f>
        <v>0</v>
      </c>
      <c r="D354" s="54">
        <f ca="1">IF(LEN(B354)&gt;0,'OSNOVNA PLAČA'!D348,"")</f>
        <v>0</v>
      </c>
      <c r="E354" s="175">
        <f ca="1">IF(LEN(B354)&gt;0,SUM('OBRAČUNANA OSNOVNA PLAČA'!K348:P348),"")</f>
        <v>0</v>
      </c>
      <c r="F354" s="55"/>
      <c r="G354" s="55"/>
      <c r="H354" s="55"/>
      <c r="I354" s="55"/>
      <c r="J354" s="55"/>
      <c r="K354" s="176">
        <f t="shared" si="74"/>
        <v>0</v>
      </c>
      <c r="L354" s="120">
        <f t="shared" ca="1" si="75"/>
        <v>0</v>
      </c>
      <c r="M354" s="120">
        <f t="shared" ca="1" si="76"/>
        <v>0</v>
      </c>
      <c r="N354" s="120">
        <f t="shared" ca="1" si="77"/>
        <v>0</v>
      </c>
      <c r="O354" s="120">
        <f t="shared" ca="1" si="78"/>
        <v>0</v>
      </c>
      <c r="P354" s="177">
        <f t="shared" ca="1" si="79"/>
        <v>0</v>
      </c>
      <c r="Q354" s="177">
        <f ca="1">IF(LEN(B354)&gt;0,'1-6'!Q354-'1-6'!P354,"")</f>
        <v>0</v>
      </c>
      <c r="R354" s="178"/>
      <c r="AA354" s="163">
        <f>ROW()</f>
        <v>354</v>
      </c>
      <c r="AB354" s="201" t="e">
        <f t="shared" ca="1" si="70"/>
        <v>#N/A</v>
      </c>
      <c r="AC354" s="201" t="e">
        <f t="shared" ca="1" si="71"/>
        <v>#N/A</v>
      </c>
      <c r="AD354" s="202" t="e">
        <f t="shared" ca="1" si="80"/>
        <v>#N/A</v>
      </c>
      <c r="AE354" s="201" t="e">
        <f t="shared" ca="1" si="81"/>
        <v>#N/A</v>
      </c>
      <c r="AF354" s="202" t="e">
        <f t="shared" ca="1" si="82"/>
        <v>#N/A</v>
      </c>
      <c r="AG354" s="201" t="e">
        <f t="shared" ca="1" si="82"/>
        <v>#N/A</v>
      </c>
      <c r="AH354" s="201" t="e">
        <f t="shared" ca="1" si="83"/>
        <v>#N/A</v>
      </c>
      <c r="AI354" s="203" t="e">
        <f t="shared" ca="1" si="84"/>
        <v>#N/A</v>
      </c>
      <c r="AJ354" s="201" t="e">
        <f t="shared" ca="1" si="72"/>
        <v>#N/A</v>
      </c>
      <c r="AK354" s="201" t="e">
        <f t="shared" ca="1" si="73"/>
        <v>#N/A</v>
      </c>
    </row>
    <row r="355" spans="1:37" ht="27" customHeight="1" x14ac:dyDescent="0.25">
      <c r="A355" s="51">
        <f>'OSNOVNA PLAČA'!A349</f>
        <v>340</v>
      </c>
      <c r="B355" s="159" t="str">
        <f t="shared" ca="1" si="69"/>
        <v>A340</v>
      </c>
      <c r="C355" s="52">
        <f ca="1">IF(LEN(B355)&gt;0,'OSNOVNA PLAČA'!C349,"")</f>
        <v>0</v>
      </c>
      <c r="D355" s="54">
        <f ca="1">IF(LEN(B355)&gt;0,'OSNOVNA PLAČA'!D349,"")</f>
        <v>0</v>
      </c>
      <c r="E355" s="175">
        <f ca="1">IF(LEN(B355)&gt;0,SUM('OBRAČUNANA OSNOVNA PLAČA'!K349:P349),"")</f>
        <v>0</v>
      </c>
      <c r="F355" s="55"/>
      <c r="G355" s="55"/>
      <c r="H355" s="55"/>
      <c r="I355" s="55"/>
      <c r="J355" s="55"/>
      <c r="K355" s="176">
        <f t="shared" si="74"/>
        <v>0</v>
      </c>
      <c r="L355" s="120">
        <f t="shared" ca="1" si="75"/>
        <v>0</v>
      </c>
      <c r="M355" s="120">
        <f t="shared" ca="1" si="76"/>
        <v>0</v>
      </c>
      <c r="N355" s="120">
        <f t="shared" ca="1" si="77"/>
        <v>0</v>
      </c>
      <c r="O355" s="120">
        <f t="shared" ca="1" si="78"/>
        <v>0</v>
      </c>
      <c r="P355" s="177">
        <f t="shared" ca="1" si="79"/>
        <v>0</v>
      </c>
      <c r="Q355" s="177">
        <f ca="1">IF(LEN(B355)&gt;0,'1-6'!Q355-'1-6'!P355,"")</f>
        <v>0</v>
      </c>
      <c r="R355" s="178"/>
      <c r="AA355" s="163">
        <f>ROW()</f>
        <v>355</v>
      </c>
      <c r="AB355" s="201" t="e">
        <f t="shared" ca="1" si="70"/>
        <v>#N/A</v>
      </c>
      <c r="AC355" s="201" t="e">
        <f t="shared" ca="1" si="71"/>
        <v>#N/A</v>
      </c>
      <c r="AD355" s="202" t="e">
        <f t="shared" ca="1" si="80"/>
        <v>#N/A</v>
      </c>
      <c r="AE355" s="201" t="e">
        <f t="shared" ca="1" si="81"/>
        <v>#N/A</v>
      </c>
      <c r="AF355" s="202" t="e">
        <f t="shared" ca="1" si="82"/>
        <v>#N/A</v>
      </c>
      <c r="AG355" s="201" t="e">
        <f t="shared" ca="1" si="82"/>
        <v>#N/A</v>
      </c>
      <c r="AH355" s="201" t="e">
        <f t="shared" ca="1" si="83"/>
        <v>#N/A</v>
      </c>
      <c r="AI355" s="203" t="e">
        <f t="shared" ca="1" si="84"/>
        <v>#N/A</v>
      </c>
      <c r="AJ355" s="201" t="e">
        <f t="shared" ca="1" si="72"/>
        <v>#N/A</v>
      </c>
      <c r="AK355" s="201" t="e">
        <f t="shared" ca="1" si="73"/>
        <v>#N/A</v>
      </c>
    </row>
    <row r="356" spans="1:37" ht="27" customHeight="1" x14ac:dyDescent="0.25">
      <c r="A356" s="51">
        <f>'OSNOVNA PLAČA'!A350</f>
        <v>341</v>
      </c>
      <c r="B356" s="159" t="str">
        <f t="shared" ca="1" si="69"/>
        <v>A341</v>
      </c>
      <c r="C356" s="52">
        <f ca="1">IF(LEN(B356)&gt;0,'OSNOVNA PLAČA'!C350,"")</f>
        <v>0</v>
      </c>
      <c r="D356" s="54">
        <f ca="1">IF(LEN(B356)&gt;0,'OSNOVNA PLAČA'!D350,"")</f>
        <v>0</v>
      </c>
      <c r="E356" s="175">
        <f ca="1">IF(LEN(B356)&gt;0,SUM('OBRAČUNANA OSNOVNA PLAČA'!K350:P350),"")</f>
        <v>0</v>
      </c>
      <c r="F356" s="55"/>
      <c r="G356" s="55"/>
      <c r="H356" s="55"/>
      <c r="I356" s="55"/>
      <c r="J356" s="55"/>
      <c r="K356" s="176">
        <f t="shared" si="74"/>
        <v>0</v>
      </c>
      <c r="L356" s="120">
        <f t="shared" ca="1" si="75"/>
        <v>0</v>
      </c>
      <c r="M356" s="120">
        <f t="shared" ca="1" si="76"/>
        <v>0</v>
      </c>
      <c r="N356" s="120">
        <f t="shared" ca="1" si="77"/>
        <v>0</v>
      </c>
      <c r="O356" s="120">
        <f t="shared" ca="1" si="78"/>
        <v>0</v>
      </c>
      <c r="P356" s="177">
        <f t="shared" ca="1" si="79"/>
        <v>0</v>
      </c>
      <c r="Q356" s="177">
        <f ca="1">IF(LEN(B356)&gt;0,'1-6'!Q356-'1-6'!P356,"")</f>
        <v>0</v>
      </c>
      <c r="R356" s="178"/>
      <c r="AA356" s="163">
        <f>ROW()</f>
        <v>356</v>
      </c>
      <c r="AB356" s="201" t="e">
        <f t="shared" ca="1" si="70"/>
        <v>#N/A</v>
      </c>
      <c r="AC356" s="201" t="e">
        <f t="shared" ca="1" si="71"/>
        <v>#N/A</v>
      </c>
      <c r="AD356" s="202" t="e">
        <f t="shared" ca="1" si="80"/>
        <v>#N/A</v>
      </c>
      <c r="AE356" s="201" t="e">
        <f t="shared" ca="1" si="81"/>
        <v>#N/A</v>
      </c>
      <c r="AF356" s="202" t="e">
        <f t="shared" ca="1" si="82"/>
        <v>#N/A</v>
      </c>
      <c r="AG356" s="201" t="e">
        <f t="shared" ca="1" si="82"/>
        <v>#N/A</v>
      </c>
      <c r="AH356" s="201" t="e">
        <f t="shared" ca="1" si="83"/>
        <v>#N/A</v>
      </c>
      <c r="AI356" s="203" t="e">
        <f t="shared" ca="1" si="84"/>
        <v>#N/A</v>
      </c>
      <c r="AJ356" s="201" t="e">
        <f t="shared" ca="1" si="72"/>
        <v>#N/A</v>
      </c>
      <c r="AK356" s="201" t="e">
        <f t="shared" ca="1" si="73"/>
        <v>#N/A</v>
      </c>
    </row>
    <row r="357" spans="1:37" ht="27" customHeight="1" x14ac:dyDescent="0.25">
      <c r="A357" s="51">
        <f>'OSNOVNA PLAČA'!A351</f>
        <v>342</v>
      </c>
      <c r="B357" s="159" t="str">
        <f t="shared" ca="1" si="69"/>
        <v>A342</v>
      </c>
      <c r="C357" s="52">
        <f ca="1">IF(LEN(B357)&gt;0,'OSNOVNA PLAČA'!C351,"")</f>
        <v>0</v>
      </c>
      <c r="D357" s="54">
        <f ca="1">IF(LEN(B357)&gt;0,'OSNOVNA PLAČA'!D351,"")</f>
        <v>0</v>
      </c>
      <c r="E357" s="175">
        <f ca="1">IF(LEN(B357)&gt;0,SUM('OBRAČUNANA OSNOVNA PLAČA'!K351:P351),"")</f>
        <v>0</v>
      </c>
      <c r="F357" s="55"/>
      <c r="G357" s="55"/>
      <c r="H357" s="55"/>
      <c r="I357" s="55"/>
      <c r="J357" s="55"/>
      <c r="K357" s="176">
        <f t="shared" si="74"/>
        <v>0</v>
      </c>
      <c r="L357" s="120">
        <f t="shared" ca="1" si="75"/>
        <v>0</v>
      </c>
      <c r="M357" s="120">
        <f t="shared" ca="1" si="76"/>
        <v>0</v>
      </c>
      <c r="N357" s="120">
        <f t="shared" ca="1" si="77"/>
        <v>0</v>
      </c>
      <c r="O357" s="120">
        <f t="shared" ca="1" si="78"/>
        <v>0</v>
      </c>
      <c r="P357" s="177">
        <f t="shared" ca="1" si="79"/>
        <v>0</v>
      </c>
      <c r="Q357" s="177">
        <f ca="1">IF(LEN(B357)&gt;0,'1-6'!Q357-'1-6'!P357,"")</f>
        <v>0</v>
      </c>
      <c r="R357" s="178"/>
      <c r="AA357" s="163">
        <f>ROW()</f>
        <v>357</v>
      </c>
      <c r="AB357" s="201" t="e">
        <f t="shared" ca="1" si="70"/>
        <v>#N/A</v>
      </c>
      <c r="AC357" s="201" t="e">
        <f t="shared" ca="1" si="71"/>
        <v>#N/A</v>
      </c>
      <c r="AD357" s="202" t="e">
        <f t="shared" ca="1" si="80"/>
        <v>#N/A</v>
      </c>
      <c r="AE357" s="201" t="e">
        <f t="shared" ca="1" si="81"/>
        <v>#N/A</v>
      </c>
      <c r="AF357" s="202" t="e">
        <f t="shared" ca="1" si="82"/>
        <v>#N/A</v>
      </c>
      <c r="AG357" s="201" t="e">
        <f t="shared" ca="1" si="82"/>
        <v>#N/A</v>
      </c>
      <c r="AH357" s="201" t="e">
        <f t="shared" ca="1" si="83"/>
        <v>#N/A</v>
      </c>
      <c r="AI357" s="203" t="e">
        <f t="shared" ca="1" si="84"/>
        <v>#N/A</v>
      </c>
      <c r="AJ357" s="201" t="e">
        <f t="shared" ca="1" si="72"/>
        <v>#N/A</v>
      </c>
      <c r="AK357" s="201" t="e">
        <f t="shared" ca="1" si="73"/>
        <v>#N/A</v>
      </c>
    </row>
    <row r="358" spans="1:37" ht="27" customHeight="1" x14ac:dyDescent="0.25">
      <c r="A358" s="51">
        <f>'OSNOVNA PLAČA'!A352</f>
        <v>343</v>
      </c>
      <c r="B358" s="159" t="str">
        <f t="shared" ca="1" si="69"/>
        <v>A343</v>
      </c>
      <c r="C358" s="52">
        <f ca="1">IF(LEN(B358)&gt;0,'OSNOVNA PLAČA'!C352,"")</f>
        <v>0</v>
      </c>
      <c r="D358" s="54">
        <f ca="1">IF(LEN(B358)&gt;0,'OSNOVNA PLAČA'!D352,"")</f>
        <v>0</v>
      </c>
      <c r="E358" s="175">
        <f ca="1">IF(LEN(B358)&gt;0,SUM('OBRAČUNANA OSNOVNA PLAČA'!K352:P352),"")</f>
        <v>0</v>
      </c>
      <c r="F358" s="55"/>
      <c r="G358" s="55"/>
      <c r="H358" s="55"/>
      <c r="I358" s="55"/>
      <c r="J358" s="55"/>
      <c r="K358" s="176">
        <f t="shared" si="74"/>
        <v>0</v>
      </c>
      <c r="L358" s="120">
        <f t="shared" ca="1" si="75"/>
        <v>0</v>
      </c>
      <c r="M358" s="120">
        <f t="shared" ca="1" si="76"/>
        <v>0</v>
      </c>
      <c r="N358" s="120">
        <f t="shared" ca="1" si="77"/>
        <v>0</v>
      </c>
      <c r="O358" s="120">
        <f t="shared" ca="1" si="78"/>
        <v>0</v>
      </c>
      <c r="P358" s="177">
        <f t="shared" ca="1" si="79"/>
        <v>0</v>
      </c>
      <c r="Q358" s="177">
        <f ca="1">IF(LEN(B358)&gt;0,'1-6'!Q358-'1-6'!P358,"")</f>
        <v>0</v>
      </c>
      <c r="R358" s="178"/>
      <c r="AA358" s="163">
        <f>ROW()</f>
        <v>358</v>
      </c>
      <c r="AB358" s="201" t="e">
        <f t="shared" ca="1" si="70"/>
        <v>#N/A</v>
      </c>
      <c r="AC358" s="201" t="e">
        <f t="shared" ca="1" si="71"/>
        <v>#N/A</v>
      </c>
      <c r="AD358" s="202" t="e">
        <f t="shared" ca="1" si="80"/>
        <v>#N/A</v>
      </c>
      <c r="AE358" s="201" t="e">
        <f t="shared" ca="1" si="81"/>
        <v>#N/A</v>
      </c>
      <c r="AF358" s="202" t="e">
        <f t="shared" ca="1" si="82"/>
        <v>#N/A</v>
      </c>
      <c r="AG358" s="201" t="e">
        <f t="shared" ca="1" si="82"/>
        <v>#N/A</v>
      </c>
      <c r="AH358" s="201" t="e">
        <f t="shared" ca="1" si="83"/>
        <v>#N/A</v>
      </c>
      <c r="AI358" s="203" t="e">
        <f t="shared" ca="1" si="84"/>
        <v>#N/A</v>
      </c>
      <c r="AJ358" s="201" t="e">
        <f t="shared" ca="1" si="72"/>
        <v>#N/A</v>
      </c>
      <c r="AK358" s="201" t="e">
        <f t="shared" ca="1" si="73"/>
        <v>#N/A</v>
      </c>
    </row>
    <row r="359" spans="1:37" ht="27" customHeight="1" x14ac:dyDescent="0.25">
      <c r="A359" s="51">
        <f>'OSNOVNA PLAČA'!A353</f>
        <v>344</v>
      </c>
      <c r="B359" s="159" t="str">
        <f t="shared" ca="1" si="69"/>
        <v>A344</v>
      </c>
      <c r="C359" s="52">
        <f ca="1">IF(LEN(B359)&gt;0,'OSNOVNA PLAČA'!C353,"")</f>
        <v>0</v>
      </c>
      <c r="D359" s="54">
        <f ca="1">IF(LEN(B359)&gt;0,'OSNOVNA PLAČA'!D353,"")</f>
        <v>0</v>
      </c>
      <c r="E359" s="175">
        <f ca="1">IF(LEN(B359)&gt;0,SUM('OBRAČUNANA OSNOVNA PLAČA'!K353:P353),"")</f>
        <v>0</v>
      </c>
      <c r="F359" s="55"/>
      <c r="G359" s="55"/>
      <c r="H359" s="55"/>
      <c r="I359" s="55"/>
      <c r="J359" s="55"/>
      <c r="K359" s="176">
        <f t="shared" si="74"/>
        <v>0</v>
      </c>
      <c r="L359" s="120">
        <f t="shared" ca="1" si="75"/>
        <v>0</v>
      </c>
      <c r="M359" s="120">
        <f t="shared" ca="1" si="76"/>
        <v>0</v>
      </c>
      <c r="N359" s="120">
        <f t="shared" ca="1" si="77"/>
        <v>0</v>
      </c>
      <c r="O359" s="120">
        <f t="shared" ca="1" si="78"/>
        <v>0</v>
      </c>
      <c r="P359" s="177">
        <f t="shared" ca="1" si="79"/>
        <v>0</v>
      </c>
      <c r="Q359" s="177">
        <f ca="1">IF(LEN(B359)&gt;0,'1-6'!Q359-'1-6'!P359,"")</f>
        <v>0</v>
      </c>
      <c r="R359" s="178"/>
      <c r="AA359" s="163">
        <f>ROW()</f>
        <v>359</v>
      </c>
      <c r="AB359" s="201" t="e">
        <f t="shared" ca="1" si="70"/>
        <v>#N/A</v>
      </c>
      <c r="AC359" s="201" t="e">
        <f t="shared" ca="1" si="71"/>
        <v>#N/A</v>
      </c>
      <c r="AD359" s="202" t="e">
        <f t="shared" ca="1" si="80"/>
        <v>#N/A</v>
      </c>
      <c r="AE359" s="201" t="e">
        <f t="shared" ca="1" si="81"/>
        <v>#N/A</v>
      </c>
      <c r="AF359" s="202" t="e">
        <f t="shared" ca="1" si="82"/>
        <v>#N/A</v>
      </c>
      <c r="AG359" s="201" t="e">
        <f t="shared" ca="1" si="82"/>
        <v>#N/A</v>
      </c>
      <c r="AH359" s="201" t="e">
        <f t="shared" ca="1" si="83"/>
        <v>#N/A</v>
      </c>
      <c r="AI359" s="203" t="e">
        <f t="shared" ca="1" si="84"/>
        <v>#N/A</v>
      </c>
      <c r="AJ359" s="201" t="e">
        <f t="shared" ca="1" si="72"/>
        <v>#N/A</v>
      </c>
      <c r="AK359" s="201" t="e">
        <f t="shared" ca="1" si="73"/>
        <v>#N/A</v>
      </c>
    </row>
    <row r="360" spans="1:37" ht="27" customHeight="1" x14ac:dyDescent="0.25">
      <c r="A360" s="51">
        <f>'OSNOVNA PLAČA'!A354</f>
        <v>345</v>
      </c>
      <c r="B360" s="159" t="str">
        <f t="shared" ca="1" si="69"/>
        <v>A345</v>
      </c>
      <c r="C360" s="52">
        <f ca="1">IF(LEN(B360)&gt;0,'OSNOVNA PLAČA'!C354,"")</f>
        <v>0</v>
      </c>
      <c r="D360" s="54">
        <f ca="1">IF(LEN(B360)&gt;0,'OSNOVNA PLAČA'!D354,"")</f>
        <v>0</v>
      </c>
      <c r="E360" s="175">
        <f ca="1">IF(LEN(B360)&gt;0,SUM('OBRAČUNANA OSNOVNA PLAČA'!K354:P354),"")</f>
        <v>0</v>
      </c>
      <c r="F360" s="55"/>
      <c r="G360" s="55"/>
      <c r="H360" s="55"/>
      <c r="I360" s="55"/>
      <c r="J360" s="55"/>
      <c r="K360" s="176">
        <f t="shared" si="74"/>
        <v>0</v>
      </c>
      <c r="L360" s="120">
        <f t="shared" ca="1" si="75"/>
        <v>0</v>
      </c>
      <c r="M360" s="120">
        <f t="shared" ca="1" si="76"/>
        <v>0</v>
      </c>
      <c r="N360" s="120">
        <f t="shared" ca="1" si="77"/>
        <v>0</v>
      </c>
      <c r="O360" s="120">
        <f t="shared" ca="1" si="78"/>
        <v>0</v>
      </c>
      <c r="P360" s="177">
        <f t="shared" ca="1" si="79"/>
        <v>0</v>
      </c>
      <c r="Q360" s="177">
        <f ca="1">IF(LEN(B360)&gt;0,'1-6'!Q360-'1-6'!P360,"")</f>
        <v>0</v>
      </c>
      <c r="R360" s="178"/>
      <c r="AA360" s="163">
        <f>ROW()</f>
        <v>360</v>
      </c>
      <c r="AB360" s="201" t="e">
        <f t="shared" ca="1" si="70"/>
        <v>#N/A</v>
      </c>
      <c r="AC360" s="201" t="e">
        <f t="shared" ca="1" si="71"/>
        <v>#N/A</v>
      </c>
      <c r="AD360" s="202" t="e">
        <f t="shared" ca="1" si="80"/>
        <v>#N/A</v>
      </c>
      <c r="AE360" s="201" t="e">
        <f t="shared" ca="1" si="81"/>
        <v>#N/A</v>
      </c>
      <c r="AF360" s="202" t="e">
        <f t="shared" ca="1" si="82"/>
        <v>#N/A</v>
      </c>
      <c r="AG360" s="201" t="e">
        <f t="shared" ca="1" si="82"/>
        <v>#N/A</v>
      </c>
      <c r="AH360" s="201" t="e">
        <f t="shared" ca="1" si="83"/>
        <v>#N/A</v>
      </c>
      <c r="AI360" s="203" t="e">
        <f t="shared" ca="1" si="84"/>
        <v>#N/A</v>
      </c>
      <c r="AJ360" s="201" t="e">
        <f t="shared" ca="1" si="72"/>
        <v>#N/A</v>
      </c>
      <c r="AK360" s="201" t="e">
        <f t="shared" ca="1" si="73"/>
        <v>#N/A</v>
      </c>
    </row>
    <row r="361" spans="1:37" ht="27" customHeight="1" x14ac:dyDescent="0.25">
      <c r="A361" s="51">
        <f>'OSNOVNA PLAČA'!A355</f>
        <v>346</v>
      </c>
      <c r="B361" s="159" t="str">
        <f t="shared" ca="1" si="69"/>
        <v>A346</v>
      </c>
      <c r="C361" s="52">
        <f ca="1">IF(LEN(B361)&gt;0,'OSNOVNA PLAČA'!C355,"")</f>
        <v>0</v>
      </c>
      <c r="D361" s="54">
        <f ca="1">IF(LEN(B361)&gt;0,'OSNOVNA PLAČA'!D355,"")</f>
        <v>0</v>
      </c>
      <c r="E361" s="175">
        <f ca="1">IF(LEN(B361)&gt;0,SUM('OBRAČUNANA OSNOVNA PLAČA'!K355:P355),"")</f>
        <v>0</v>
      </c>
      <c r="F361" s="55"/>
      <c r="G361" s="55"/>
      <c r="H361" s="55"/>
      <c r="I361" s="55"/>
      <c r="J361" s="55"/>
      <c r="K361" s="176">
        <f t="shared" si="74"/>
        <v>0</v>
      </c>
      <c r="L361" s="120">
        <f t="shared" ca="1" si="75"/>
        <v>0</v>
      </c>
      <c r="M361" s="120">
        <f t="shared" ca="1" si="76"/>
        <v>0</v>
      </c>
      <c r="N361" s="120">
        <f t="shared" ca="1" si="77"/>
        <v>0</v>
      </c>
      <c r="O361" s="120">
        <f t="shared" ca="1" si="78"/>
        <v>0</v>
      </c>
      <c r="P361" s="177">
        <f t="shared" ca="1" si="79"/>
        <v>0</v>
      </c>
      <c r="Q361" s="177">
        <f ca="1">IF(LEN(B361)&gt;0,'1-6'!Q361-'1-6'!P361,"")</f>
        <v>0</v>
      </c>
      <c r="R361" s="178"/>
      <c r="AA361" s="163">
        <f>ROW()</f>
        <v>361</v>
      </c>
      <c r="AB361" s="201" t="e">
        <f t="shared" ca="1" si="70"/>
        <v>#N/A</v>
      </c>
      <c r="AC361" s="201" t="e">
        <f t="shared" ca="1" si="71"/>
        <v>#N/A</v>
      </c>
      <c r="AD361" s="202" t="e">
        <f t="shared" ca="1" si="80"/>
        <v>#N/A</v>
      </c>
      <c r="AE361" s="201" t="e">
        <f t="shared" ca="1" si="81"/>
        <v>#N/A</v>
      </c>
      <c r="AF361" s="202" t="e">
        <f t="shared" ca="1" si="82"/>
        <v>#N/A</v>
      </c>
      <c r="AG361" s="201" t="e">
        <f t="shared" ca="1" si="82"/>
        <v>#N/A</v>
      </c>
      <c r="AH361" s="201" t="e">
        <f t="shared" ca="1" si="83"/>
        <v>#N/A</v>
      </c>
      <c r="AI361" s="203" t="e">
        <f t="shared" ca="1" si="84"/>
        <v>#N/A</v>
      </c>
      <c r="AJ361" s="201" t="e">
        <f t="shared" ca="1" si="72"/>
        <v>#N/A</v>
      </c>
      <c r="AK361" s="201" t="e">
        <f t="shared" ca="1" si="73"/>
        <v>#N/A</v>
      </c>
    </row>
    <row r="362" spans="1:37" ht="27" customHeight="1" x14ac:dyDescent="0.25">
      <c r="A362" s="51">
        <f>'OSNOVNA PLAČA'!A356</f>
        <v>347</v>
      </c>
      <c r="B362" s="159" t="str">
        <f t="shared" ca="1" si="69"/>
        <v>A347</v>
      </c>
      <c r="C362" s="52">
        <f ca="1">IF(LEN(B362)&gt;0,'OSNOVNA PLAČA'!C356,"")</f>
        <v>0</v>
      </c>
      <c r="D362" s="54">
        <f ca="1">IF(LEN(B362)&gt;0,'OSNOVNA PLAČA'!D356,"")</f>
        <v>0</v>
      </c>
      <c r="E362" s="175">
        <f ca="1">IF(LEN(B362)&gt;0,SUM('OBRAČUNANA OSNOVNA PLAČA'!K356:P356),"")</f>
        <v>0</v>
      </c>
      <c r="F362" s="55"/>
      <c r="G362" s="55"/>
      <c r="H362" s="55"/>
      <c r="I362" s="55"/>
      <c r="J362" s="55"/>
      <c r="K362" s="176">
        <f t="shared" si="74"/>
        <v>0</v>
      </c>
      <c r="L362" s="120">
        <f t="shared" ca="1" si="75"/>
        <v>0</v>
      </c>
      <c r="M362" s="120">
        <f t="shared" ca="1" si="76"/>
        <v>0</v>
      </c>
      <c r="N362" s="120">
        <f t="shared" ca="1" si="77"/>
        <v>0</v>
      </c>
      <c r="O362" s="120">
        <f t="shared" ca="1" si="78"/>
        <v>0</v>
      </c>
      <c r="P362" s="177">
        <f t="shared" ca="1" si="79"/>
        <v>0</v>
      </c>
      <c r="Q362" s="177">
        <f ca="1">IF(LEN(B362)&gt;0,'1-6'!Q362-'1-6'!P362,"")</f>
        <v>0</v>
      </c>
      <c r="R362" s="178"/>
      <c r="AA362" s="163">
        <f>ROW()</f>
        <v>362</v>
      </c>
      <c r="AB362" s="201" t="e">
        <f t="shared" ca="1" si="70"/>
        <v>#N/A</v>
      </c>
      <c r="AC362" s="201" t="e">
        <f t="shared" ca="1" si="71"/>
        <v>#N/A</v>
      </c>
      <c r="AD362" s="202" t="e">
        <f t="shared" ca="1" si="80"/>
        <v>#N/A</v>
      </c>
      <c r="AE362" s="201" t="e">
        <f t="shared" ca="1" si="81"/>
        <v>#N/A</v>
      </c>
      <c r="AF362" s="202" t="e">
        <f t="shared" ca="1" si="82"/>
        <v>#N/A</v>
      </c>
      <c r="AG362" s="201" t="e">
        <f t="shared" ca="1" si="82"/>
        <v>#N/A</v>
      </c>
      <c r="AH362" s="201" t="e">
        <f t="shared" ca="1" si="83"/>
        <v>#N/A</v>
      </c>
      <c r="AI362" s="203" t="e">
        <f t="shared" ca="1" si="84"/>
        <v>#N/A</v>
      </c>
      <c r="AJ362" s="201" t="e">
        <f t="shared" ca="1" si="72"/>
        <v>#N/A</v>
      </c>
      <c r="AK362" s="201" t="e">
        <f t="shared" ca="1" si="73"/>
        <v>#N/A</v>
      </c>
    </row>
    <row r="363" spans="1:37" ht="27" customHeight="1" x14ac:dyDescent="0.25">
      <c r="A363" s="51">
        <f>'OSNOVNA PLAČA'!A357</f>
        <v>348</v>
      </c>
      <c r="B363" s="159" t="str">
        <f t="shared" ca="1" si="69"/>
        <v>A348</v>
      </c>
      <c r="C363" s="52">
        <f ca="1">IF(LEN(B363)&gt;0,'OSNOVNA PLAČA'!C357,"")</f>
        <v>0</v>
      </c>
      <c r="D363" s="54">
        <f ca="1">IF(LEN(B363)&gt;0,'OSNOVNA PLAČA'!D357,"")</f>
        <v>0</v>
      </c>
      <c r="E363" s="175">
        <f ca="1">IF(LEN(B363)&gt;0,SUM('OBRAČUNANA OSNOVNA PLAČA'!K357:P357),"")</f>
        <v>0</v>
      </c>
      <c r="F363" s="55"/>
      <c r="G363" s="55"/>
      <c r="H363" s="55"/>
      <c r="I363" s="55"/>
      <c r="J363" s="55"/>
      <c r="K363" s="176">
        <f t="shared" si="74"/>
        <v>0</v>
      </c>
      <c r="L363" s="120">
        <f t="shared" ca="1" si="75"/>
        <v>0</v>
      </c>
      <c r="M363" s="120">
        <f t="shared" ca="1" si="76"/>
        <v>0</v>
      </c>
      <c r="N363" s="120">
        <f t="shared" ca="1" si="77"/>
        <v>0</v>
      </c>
      <c r="O363" s="120">
        <f t="shared" ca="1" si="78"/>
        <v>0</v>
      </c>
      <c r="P363" s="177">
        <f t="shared" ca="1" si="79"/>
        <v>0</v>
      </c>
      <c r="Q363" s="177">
        <f ca="1">IF(LEN(B363)&gt;0,'1-6'!Q363-'1-6'!P363,"")</f>
        <v>0</v>
      </c>
      <c r="R363" s="178"/>
      <c r="AA363" s="163">
        <f>ROW()</f>
        <v>363</v>
      </c>
      <c r="AB363" s="201" t="e">
        <f t="shared" ca="1" si="70"/>
        <v>#N/A</v>
      </c>
      <c r="AC363" s="201" t="e">
        <f t="shared" ca="1" si="71"/>
        <v>#N/A</v>
      </c>
      <c r="AD363" s="202" t="e">
        <f t="shared" ca="1" si="80"/>
        <v>#N/A</v>
      </c>
      <c r="AE363" s="201" t="e">
        <f t="shared" ca="1" si="81"/>
        <v>#N/A</v>
      </c>
      <c r="AF363" s="202" t="e">
        <f t="shared" ca="1" si="82"/>
        <v>#N/A</v>
      </c>
      <c r="AG363" s="201" t="e">
        <f t="shared" ca="1" si="82"/>
        <v>#N/A</v>
      </c>
      <c r="AH363" s="201" t="e">
        <f t="shared" ca="1" si="83"/>
        <v>#N/A</v>
      </c>
      <c r="AI363" s="203" t="e">
        <f t="shared" ca="1" si="84"/>
        <v>#N/A</v>
      </c>
      <c r="AJ363" s="201" t="e">
        <f t="shared" ca="1" si="72"/>
        <v>#N/A</v>
      </c>
      <c r="AK363" s="201" t="e">
        <f t="shared" ca="1" si="73"/>
        <v>#N/A</v>
      </c>
    </row>
    <row r="364" spans="1:37" ht="27" customHeight="1" x14ac:dyDescent="0.25">
      <c r="A364" s="51">
        <f>'OSNOVNA PLAČA'!A358</f>
        <v>349</v>
      </c>
      <c r="B364" s="159" t="str">
        <f t="shared" ca="1" si="69"/>
        <v>A349</v>
      </c>
      <c r="C364" s="52">
        <f ca="1">IF(LEN(B364)&gt;0,'OSNOVNA PLAČA'!C358,"")</f>
        <v>0</v>
      </c>
      <c r="D364" s="54">
        <f ca="1">IF(LEN(B364)&gt;0,'OSNOVNA PLAČA'!D358,"")</f>
        <v>0</v>
      </c>
      <c r="E364" s="175">
        <f ca="1">IF(LEN(B364)&gt;0,SUM('OBRAČUNANA OSNOVNA PLAČA'!K358:P358),"")</f>
        <v>0</v>
      </c>
      <c r="F364" s="55"/>
      <c r="G364" s="55"/>
      <c r="H364" s="55"/>
      <c r="I364" s="55"/>
      <c r="J364" s="55"/>
      <c r="K364" s="176">
        <f t="shared" si="74"/>
        <v>0</v>
      </c>
      <c r="L364" s="120">
        <f t="shared" ca="1" si="75"/>
        <v>0</v>
      </c>
      <c r="M364" s="120">
        <f t="shared" ca="1" si="76"/>
        <v>0</v>
      </c>
      <c r="N364" s="120">
        <f t="shared" ca="1" si="77"/>
        <v>0</v>
      </c>
      <c r="O364" s="120">
        <f t="shared" ca="1" si="78"/>
        <v>0</v>
      </c>
      <c r="P364" s="177">
        <f t="shared" ca="1" si="79"/>
        <v>0</v>
      </c>
      <c r="Q364" s="177">
        <f ca="1">IF(LEN(B364)&gt;0,'1-6'!Q364-'1-6'!P364,"")</f>
        <v>0</v>
      </c>
      <c r="R364" s="178"/>
      <c r="AA364" s="163">
        <f>ROW()</f>
        <v>364</v>
      </c>
      <c r="AB364" s="201" t="e">
        <f t="shared" ca="1" si="70"/>
        <v>#N/A</v>
      </c>
      <c r="AC364" s="201" t="e">
        <f t="shared" ca="1" si="71"/>
        <v>#N/A</v>
      </c>
      <c r="AD364" s="202" t="e">
        <f t="shared" ca="1" si="80"/>
        <v>#N/A</v>
      </c>
      <c r="AE364" s="201" t="e">
        <f t="shared" ca="1" si="81"/>
        <v>#N/A</v>
      </c>
      <c r="AF364" s="202" t="e">
        <f t="shared" ca="1" si="82"/>
        <v>#N/A</v>
      </c>
      <c r="AG364" s="201" t="e">
        <f t="shared" ca="1" si="82"/>
        <v>#N/A</v>
      </c>
      <c r="AH364" s="201" t="e">
        <f t="shared" ca="1" si="83"/>
        <v>#N/A</v>
      </c>
      <c r="AI364" s="203" t="e">
        <f t="shared" ca="1" si="84"/>
        <v>#N/A</v>
      </c>
      <c r="AJ364" s="201" t="e">
        <f t="shared" ca="1" si="72"/>
        <v>#N/A</v>
      </c>
      <c r="AK364" s="201" t="e">
        <f t="shared" ca="1" si="73"/>
        <v>#N/A</v>
      </c>
    </row>
    <row r="365" spans="1:37" ht="27" customHeight="1" x14ac:dyDescent="0.25">
      <c r="A365" s="51">
        <f>'OSNOVNA PLAČA'!A359</f>
        <v>350</v>
      </c>
      <c r="B365" s="159" t="str">
        <f t="shared" ca="1" si="69"/>
        <v>A350</v>
      </c>
      <c r="C365" s="52">
        <f ca="1">IF(LEN(B365)&gt;0,'OSNOVNA PLAČA'!C359,"")</f>
        <v>0</v>
      </c>
      <c r="D365" s="54">
        <f ca="1">IF(LEN(B365)&gt;0,'OSNOVNA PLAČA'!D359,"")</f>
        <v>0</v>
      </c>
      <c r="E365" s="175">
        <f ca="1">IF(LEN(B365)&gt;0,SUM('OBRAČUNANA OSNOVNA PLAČA'!K359:P359),"")</f>
        <v>0</v>
      </c>
      <c r="F365" s="55"/>
      <c r="G365" s="55"/>
      <c r="H365" s="55"/>
      <c r="I365" s="55"/>
      <c r="J365" s="55"/>
      <c r="K365" s="176">
        <f t="shared" si="74"/>
        <v>0</v>
      </c>
      <c r="L365" s="120">
        <f t="shared" ca="1" si="75"/>
        <v>0</v>
      </c>
      <c r="M365" s="120">
        <f t="shared" ca="1" si="76"/>
        <v>0</v>
      </c>
      <c r="N365" s="120">
        <f t="shared" ca="1" si="77"/>
        <v>0</v>
      </c>
      <c r="O365" s="120">
        <f t="shared" ca="1" si="78"/>
        <v>0</v>
      </c>
      <c r="P365" s="177">
        <f t="shared" ca="1" si="79"/>
        <v>0</v>
      </c>
      <c r="Q365" s="177">
        <f ca="1">IF(LEN(B365)&gt;0,'1-6'!Q365-'1-6'!P365,"")</f>
        <v>0</v>
      </c>
      <c r="R365" s="178"/>
      <c r="AA365" s="163">
        <f>ROW()</f>
        <v>365</v>
      </c>
      <c r="AB365" s="201" t="e">
        <f t="shared" ca="1" si="70"/>
        <v>#N/A</v>
      </c>
      <c r="AC365" s="201" t="e">
        <f t="shared" ca="1" si="71"/>
        <v>#N/A</v>
      </c>
      <c r="AD365" s="202" t="e">
        <f t="shared" ca="1" si="80"/>
        <v>#N/A</v>
      </c>
      <c r="AE365" s="201" t="e">
        <f t="shared" ca="1" si="81"/>
        <v>#N/A</v>
      </c>
      <c r="AF365" s="202" t="e">
        <f t="shared" ca="1" si="82"/>
        <v>#N/A</v>
      </c>
      <c r="AG365" s="201" t="e">
        <f t="shared" ca="1" si="82"/>
        <v>#N/A</v>
      </c>
      <c r="AH365" s="201" t="e">
        <f t="shared" ca="1" si="83"/>
        <v>#N/A</v>
      </c>
      <c r="AI365" s="203" t="e">
        <f t="shared" ca="1" si="84"/>
        <v>#N/A</v>
      </c>
      <c r="AJ365" s="201" t="e">
        <f t="shared" ca="1" si="72"/>
        <v>#N/A</v>
      </c>
      <c r="AK365" s="201" t="e">
        <f t="shared" ca="1" si="73"/>
        <v>#N/A</v>
      </c>
    </row>
    <row r="366" spans="1:37" ht="27" customHeight="1" x14ac:dyDescent="0.25">
      <c r="A366" s="51">
        <f>'OSNOVNA PLAČA'!A360</f>
        <v>351</v>
      </c>
      <c r="B366" s="159" t="str">
        <f t="shared" ca="1" si="69"/>
        <v>A351</v>
      </c>
      <c r="C366" s="52">
        <f ca="1">IF(LEN(B366)&gt;0,'OSNOVNA PLAČA'!C360,"")</f>
        <v>0</v>
      </c>
      <c r="D366" s="54">
        <f ca="1">IF(LEN(B366)&gt;0,'OSNOVNA PLAČA'!D360,"")</f>
        <v>0</v>
      </c>
      <c r="E366" s="175">
        <f ca="1">IF(LEN(B366)&gt;0,SUM('OBRAČUNANA OSNOVNA PLAČA'!K360:P360),"")</f>
        <v>0</v>
      </c>
      <c r="F366" s="55"/>
      <c r="G366" s="55"/>
      <c r="H366" s="55"/>
      <c r="I366" s="55"/>
      <c r="J366" s="55"/>
      <c r="K366" s="176">
        <f t="shared" si="74"/>
        <v>0</v>
      </c>
      <c r="L366" s="120">
        <f t="shared" ca="1" si="75"/>
        <v>0</v>
      </c>
      <c r="M366" s="120">
        <f t="shared" ca="1" si="76"/>
        <v>0</v>
      </c>
      <c r="N366" s="120">
        <f t="shared" ca="1" si="77"/>
        <v>0</v>
      </c>
      <c r="O366" s="120">
        <f t="shared" ca="1" si="78"/>
        <v>0</v>
      </c>
      <c r="P366" s="177">
        <f t="shared" ca="1" si="79"/>
        <v>0</v>
      </c>
      <c r="Q366" s="177">
        <f ca="1">IF(LEN(B366)&gt;0,'1-6'!Q366-'1-6'!P366,"")</f>
        <v>0</v>
      </c>
      <c r="R366" s="178"/>
      <c r="AA366" s="163">
        <f>ROW()</f>
        <v>366</v>
      </c>
      <c r="AB366" s="201" t="e">
        <f t="shared" ca="1" si="70"/>
        <v>#N/A</v>
      </c>
      <c r="AC366" s="201" t="e">
        <f t="shared" ca="1" si="71"/>
        <v>#N/A</v>
      </c>
      <c r="AD366" s="202" t="e">
        <f t="shared" ca="1" si="80"/>
        <v>#N/A</v>
      </c>
      <c r="AE366" s="201" t="e">
        <f t="shared" ca="1" si="81"/>
        <v>#N/A</v>
      </c>
      <c r="AF366" s="202" t="e">
        <f t="shared" ca="1" si="82"/>
        <v>#N/A</v>
      </c>
      <c r="AG366" s="201" t="e">
        <f t="shared" ca="1" si="82"/>
        <v>#N/A</v>
      </c>
      <c r="AH366" s="201" t="e">
        <f t="shared" ca="1" si="83"/>
        <v>#N/A</v>
      </c>
      <c r="AI366" s="203" t="e">
        <f t="shared" ca="1" si="84"/>
        <v>#N/A</v>
      </c>
      <c r="AJ366" s="201" t="e">
        <f t="shared" ca="1" si="72"/>
        <v>#N/A</v>
      </c>
      <c r="AK366" s="201" t="e">
        <f t="shared" ca="1" si="73"/>
        <v>#N/A</v>
      </c>
    </row>
    <row r="367" spans="1:37" ht="27" customHeight="1" x14ac:dyDescent="0.25">
      <c r="A367" s="51">
        <f>'OSNOVNA PLAČA'!A361</f>
        <v>352</v>
      </c>
      <c r="B367" s="159" t="str">
        <f t="shared" ca="1" si="69"/>
        <v>A352</v>
      </c>
      <c r="C367" s="52">
        <f ca="1">IF(LEN(B367)&gt;0,'OSNOVNA PLAČA'!C361,"")</f>
        <v>0</v>
      </c>
      <c r="D367" s="54">
        <f ca="1">IF(LEN(B367)&gt;0,'OSNOVNA PLAČA'!D361,"")</f>
        <v>0</v>
      </c>
      <c r="E367" s="175">
        <f ca="1">IF(LEN(B367)&gt;0,SUM('OBRAČUNANA OSNOVNA PLAČA'!K361:P361),"")</f>
        <v>0</v>
      </c>
      <c r="F367" s="55"/>
      <c r="G367" s="55"/>
      <c r="H367" s="55"/>
      <c r="I367" s="55"/>
      <c r="J367" s="55"/>
      <c r="K367" s="176">
        <f t="shared" si="74"/>
        <v>0</v>
      </c>
      <c r="L367" s="120">
        <f t="shared" ca="1" si="75"/>
        <v>0</v>
      </c>
      <c r="M367" s="120">
        <f t="shared" ca="1" si="76"/>
        <v>0</v>
      </c>
      <c r="N367" s="120">
        <f t="shared" ca="1" si="77"/>
        <v>0</v>
      </c>
      <c r="O367" s="120">
        <f t="shared" ca="1" si="78"/>
        <v>0</v>
      </c>
      <c r="P367" s="177">
        <f t="shared" ca="1" si="79"/>
        <v>0</v>
      </c>
      <c r="Q367" s="177">
        <f ca="1">IF(LEN(B367)&gt;0,'1-6'!Q367-'1-6'!P367,"")</f>
        <v>0</v>
      </c>
      <c r="R367" s="178"/>
      <c r="AA367" s="163">
        <f>ROW()</f>
        <v>367</v>
      </c>
      <c r="AB367" s="201" t="e">
        <f t="shared" ca="1" si="70"/>
        <v>#N/A</v>
      </c>
      <c r="AC367" s="201" t="e">
        <f t="shared" ca="1" si="71"/>
        <v>#N/A</v>
      </c>
      <c r="AD367" s="202" t="e">
        <f t="shared" ca="1" si="80"/>
        <v>#N/A</v>
      </c>
      <c r="AE367" s="201" t="e">
        <f t="shared" ca="1" si="81"/>
        <v>#N/A</v>
      </c>
      <c r="AF367" s="202" t="e">
        <f t="shared" ca="1" si="82"/>
        <v>#N/A</v>
      </c>
      <c r="AG367" s="201" t="e">
        <f t="shared" ca="1" si="82"/>
        <v>#N/A</v>
      </c>
      <c r="AH367" s="201" t="e">
        <f t="shared" ca="1" si="83"/>
        <v>#N/A</v>
      </c>
      <c r="AI367" s="203" t="e">
        <f t="shared" ca="1" si="84"/>
        <v>#N/A</v>
      </c>
      <c r="AJ367" s="201" t="e">
        <f t="shared" ca="1" si="72"/>
        <v>#N/A</v>
      </c>
      <c r="AK367" s="201" t="e">
        <f t="shared" ca="1" si="73"/>
        <v>#N/A</v>
      </c>
    </row>
    <row r="368" spans="1:37" ht="27" customHeight="1" x14ac:dyDescent="0.25">
      <c r="A368" s="51">
        <f>'OSNOVNA PLAČA'!A362</f>
        <v>353</v>
      </c>
      <c r="B368" s="159" t="str">
        <f t="shared" ca="1" si="69"/>
        <v>A353</v>
      </c>
      <c r="C368" s="52">
        <f ca="1">IF(LEN(B368)&gt;0,'OSNOVNA PLAČA'!C362,"")</f>
        <v>0</v>
      </c>
      <c r="D368" s="54">
        <f ca="1">IF(LEN(B368)&gt;0,'OSNOVNA PLAČA'!D362,"")</f>
        <v>0</v>
      </c>
      <c r="E368" s="175">
        <f ca="1">IF(LEN(B368)&gt;0,SUM('OBRAČUNANA OSNOVNA PLAČA'!K362:P362),"")</f>
        <v>0</v>
      </c>
      <c r="F368" s="55"/>
      <c r="G368" s="55"/>
      <c r="H368" s="55"/>
      <c r="I368" s="55"/>
      <c r="J368" s="55"/>
      <c r="K368" s="176">
        <f t="shared" si="74"/>
        <v>0</v>
      </c>
      <c r="L368" s="120">
        <f t="shared" ca="1" si="75"/>
        <v>0</v>
      </c>
      <c r="M368" s="120">
        <f t="shared" ca="1" si="76"/>
        <v>0</v>
      </c>
      <c r="N368" s="120">
        <f t="shared" ca="1" si="77"/>
        <v>0</v>
      </c>
      <c r="O368" s="120">
        <f t="shared" ca="1" si="78"/>
        <v>0</v>
      </c>
      <c r="P368" s="177">
        <f t="shared" ca="1" si="79"/>
        <v>0</v>
      </c>
      <c r="Q368" s="177">
        <f ca="1">IF(LEN(B368)&gt;0,'1-6'!Q368-'1-6'!P368,"")</f>
        <v>0</v>
      </c>
      <c r="R368" s="178"/>
      <c r="AA368" s="163">
        <f>ROW()</f>
        <v>368</v>
      </c>
      <c r="AB368" s="201" t="e">
        <f t="shared" ca="1" si="70"/>
        <v>#N/A</v>
      </c>
      <c r="AC368" s="201" t="e">
        <f t="shared" ca="1" si="71"/>
        <v>#N/A</v>
      </c>
      <c r="AD368" s="202" t="e">
        <f t="shared" ca="1" si="80"/>
        <v>#N/A</v>
      </c>
      <c r="AE368" s="201" t="e">
        <f t="shared" ca="1" si="81"/>
        <v>#N/A</v>
      </c>
      <c r="AF368" s="202" t="e">
        <f t="shared" ca="1" si="82"/>
        <v>#N/A</v>
      </c>
      <c r="AG368" s="201" t="e">
        <f t="shared" ca="1" si="82"/>
        <v>#N/A</v>
      </c>
      <c r="AH368" s="201" t="e">
        <f t="shared" ca="1" si="83"/>
        <v>#N/A</v>
      </c>
      <c r="AI368" s="203" t="e">
        <f t="shared" ca="1" si="84"/>
        <v>#N/A</v>
      </c>
      <c r="AJ368" s="201" t="e">
        <f t="shared" ca="1" si="72"/>
        <v>#N/A</v>
      </c>
      <c r="AK368" s="201" t="e">
        <f t="shared" ca="1" si="73"/>
        <v>#N/A</v>
      </c>
    </row>
    <row r="369" spans="1:37" ht="27" customHeight="1" x14ac:dyDescent="0.25">
      <c r="A369" s="51">
        <f>'OSNOVNA PLAČA'!A363</f>
        <v>354</v>
      </c>
      <c r="B369" s="159" t="str">
        <f t="shared" ca="1" si="69"/>
        <v>A354</v>
      </c>
      <c r="C369" s="52">
        <f ca="1">IF(LEN(B369)&gt;0,'OSNOVNA PLAČA'!C363,"")</f>
        <v>0</v>
      </c>
      <c r="D369" s="54">
        <f ca="1">IF(LEN(B369)&gt;0,'OSNOVNA PLAČA'!D363,"")</f>
        <v>0</v>
      </c>
      <c r="E369" s="175">
        <f ca="1">IF(LEN(B369)&gt;0,SUM('OBRAČUNANA OSNOVNA PLAČA'!K363:P363),"")</f>
        <v>0</v>
      </c>
      <c r="F369" s="55"/>
      <c r="G369" s="55"/>
      <c r="H369" s="55"/>
      <c r="I369" s="55"/>
      <c r="J369" s="55"/>
      <c r="K369" s="176">
        <f t="shared" si="74"/>
        <v>0</v>
      </c>
      <c r="L369" s="120">
        <f t="shared" ca="1" si="75"/>
        <v>0</v>
      </c>
      <c r="M369" s="120">
        <f t="shared" ca="1" si="76"/>
        <v>0</v>
      </c>
      <c r="N369" s="120">
        <f t="shared" ca="1" si="77"/>
        <v>0</v>
      </c>
      <c r="O369" s="120">
        <f t="shared" ca="1" si="78"/>
        <v>0</v>
      </c>
      <c r="P369" s="177">
        <f t="shared" ca="1" si="79"/>
        <v>0</v>
      </c>
      <c r="Q369" s="177">
        <f ca="1">IF(LEN(B369)&gt;0,'1-6'!Q369-'1-6'!P369,"")</f>
        <v>0</v>
      </c>
      <c r="R369" s="178"/>
      <c r="AA369" s="163">
        <f>ROW()</f>
        <v>369</v>
      </c>
      <c r="AB369" s="201" t="e">
        <f t="shared" ca="1" si="70"/>
        <v>#N/A</v>
      </c>
      <c r="AC369" s="201" t="e">
        <f t="shared" ca="1" si="71"/>
        <v>#N/A</v>
      </c>
      <c r="AD369" s="202" t="e">
        <f t="shared" ca="1" si="80"/>
        <v>#N/A</v>
      </c>
      <c r="AE369" s="201" t="e">
        <f t="shared" ca="1" si="81"/>
        <v>#N/A</v>
      </c>
      <c r="AF369" s="202" t="e">
        <f t="shared" ca="1" si="82"/>
        <v>#N/A</v>
      </c>
      <c r="AG369" s="201" t="e">
        <f t="shared" ca="1" si="82"/>
        <v>#N/A</v>
      </c>
      <c r="AH369" s="201" t="e">
        <f t="shared" ca="1" si="83"/>
        <v>#N/A</v>
      </c>
      <c r="AI369" s="203" t="e">
        <f t="shared" ca="1" si="84"/>
        <v>#N/A</v>
      </c>
      <c r="AJ369" s="201" t="e">
        <f t="shared" ca="1" si="72"/>
        <v>#N/A</v>
      </c>
      <c r="AK369" s="201" t="e">
        <f t="shared" ca="1" si="73"/>
        <v>#N/A</v>
      </c>
    </row>
    <row r="370" spans="1:37" ht="27" customHeight="1" x14ac:dyDescent="0.25">
      <c r="A370" s="51">
        <f>'OSNOVNA PLAČA'!A364</f>
        <v>355</v>
      </c>
      <c r="B370" s="159" t="str">
        <f t="shared" ca="1" si="69"/>
        <v>A355</v>
      </c>
      <c r="C370" s="52">
        <f ca="1">IF(LEN(B370)&gt;0,'OSNOVNA PLAČA'!C364,"")</f>
        <v>0</v>
      </c>
      <c r="D370" s="54">
        <f ca="1">IF(LEN(B370)&gt;0,'OSNOVNA PLAČA'!D364,"")</f>
        <v>0</v>
      </c>
      <c r="E370" s="175">
        <f ca="1">IF(LEN(B370)&gt;0,SUM('OBRAČUNANA OSNOVNA PLAČA'!K364:P364),"")</f>
        <v>0</v>
      </c>
      <c r="F370" s="55"/>
      <c r="G370" s="55"/>
      <c r="H370" s="55"/>
      <c r="I370" s="55"/>
      <c r="J370" s="55"/>
      <c r="K370" s="176">
        <f t="shared" si="74"/>
        <v>0</v>
      </c>
      <c r="L370" s="120">
        <f t="shared" ca="1" si="75"/>
        <v>0</v>
      </c>
      <c r="M370" s="120">
        <f t="shared" ca="1" si="76"/>
        <v>0</v>
      </c>
      <c r="N370" s="120">
        <f t="shared" ca="1" si="77"/>
        <v>0</v>
      </c>
      <c r="O370" s="120">
        <f t="shared" ca="1" si="78"/>
        <v>0</v>
      </c>
      <c r="P370" s="177">
        <f t="shared" ca="1" si="79"/>
        <v>0</v>
      </c>
      <c r="Q370" s="177">
        <f ca="1">IF(LEN(B370)&gt;0,'1-6'!Q370-'1-6'!P370,"")</f>
        <v>0</v>
      </c>
      <c r="R370" s="178"/>
      <c r="AA370" s="163">
        <f>ROW()</f>
        <v>370</v>
      </c>
      <c r="AB370" s="201" t="e">
        <f t="shared" ca="1" si="70"/>
        <v>#N/A</v>
      </c>
      <c r="AC370" s="201" t="e">
        <f t="shared" ca="1" si="71"/>
        <v>#N/A</v>
      </c>
      <c r="AD370" s="202" t="e">
        <f t="shared" ca="1" si="80"/>
        <v>#N/A</v>
      </c>
      <c r="AE370" s="201" t="e">
        <f t="shared" ca="1" si="81"/>
        <v>#N/A</v>
      </c>
      <c r="AF370" s="202" t="e">
        <f t="shared" ca="1" si="82"/>
        <v>#N/A</v>
      </c>
      <c r="AG370" s="201" t="e">
        <f t="shared" ca="1" si="82"/>
        <v>#N/A</v>
      </c>
      <c r="AH370" s="201" t="e">
        <f t="shared" ca="1" si="83"/>
        <v>#N/A</v>
      </c>
      <c r="AI370" s="203" t="e">
        <f t="shared" ca="1" si="84"/>
        <v>#N/A</v>
      </c>
      <c r="AJ370" s="201" t="e">
        <f t="shared" ca="1" si="72"/>
        <v>#N/A</v>
      </c>
      <c r="AK370" s="201" t="e">
        <f t="shared" ca="1" si="73"/>
        <v>#N/A</v>
      </c>
    </row>
    <row r="371" spans="1:37" ht="27" customHeight="1" x14ac:dyDescent="0.25">
      <c r="A371" s="51">
        <f>'OSNOVNA PLAČA'!A365</f>
        <v>356</v>
      </c>
      <c r="B371" s="159" t="str">
        <f t="shared" ca="1" si="69"/>
        <v>A356</v>
      </c>
      <c r="C371" s="52">
        <f ca="1">IF(LEN(B371)&gt;0,'OSNOVNA PLAČA'!C365,"")</f>
        <v>0</v>
      </c>
      <c r="D371" s="54">
        <f ca="1">IF(LEN(B371)&gt;0,'OSNOVNA PLAČA'!D365,"")</f>
        <v>0</v>
      </c>
      <c r="E371" s="175">
        <f ca="1">IF(LEN(B371)&gt;0,SUM('OBRAČUNANA OSNOVNA PLAČA'!K365:P365),"")</f>
        <v>0</v>
      </c>
      <c r="F371" s="55"/>
      <c r="G371" s="55"/>
      <c r="H371" s="55"/>
      <c r="I371" s="55"/>
      <c r="J371" s="55"/>
      <c r="K371" s="176">
        <f t="shared" si="74"/>
        <v>0</v>
      </c>
      <c r="L371" s="120">
        <f t="shared" ca="1" si="75"/>
        <v>0</v>
      </c>
      <c r="M371" s="120">
        <f t="shared" ca="1" si="76"/>
        <v>0</v>
      </c>
      <c r="N371" s="120">
        <f t="shared" ca="1" si="77"/>
        <v>0</v>
      </c>
      <c r="O371" s="120">
        <f t="shared" ca="1" si="78"/>
        <v>0</v>
      </c>
      <c r="P371" s="177">
        <f t="shared" ca="1" si="79"/>
        <v>0</v>
      </c>
      <c r="Q371" s="177">
        <f ca="1">IF(LEN(B371)&gt;0,'1-6'!Q371-'1-6'!P371,"")</f>
        <v>0</v>
      </c>
      <c r="R371" s="178"/>
      <c r="AA371" s="163">
        <f>ROW()</f>
        <v>371</v>
      </c>
      <c r="AB371" s="201" t="e">
        <f t="shared" ca="1" si="70"/>
        <v>#N/A</v>
      </c>
      <c r="AC371" s="201" t="e">
        <f t="shared" ca="1" si="71"/>
        <v>#N/A</v>
      </c>
      <c r="AD371" s="202" t="e">
        <f t="shared" ca="1" si="80"/>
        <v>#N/A</v>
      </c>
      <c r="AE371" s="201" t="e">
        <f t="shared" ca="1" si="81"/>
        <v>#N/A</v>
      </c>
      <c r="AF371" s="202" t="e">
        <f t="shared" ca="1" si="82"/>
        <v>#N/A</v>
      </c>
      <c r="AG371" s="201" t="e">
        <f t="shared" ca="1" si="82"/>
        <v>#N/A</v>
      </c>
      <c r="AH371" s="201" t="e">
        <f t="shared" ca="1" si="83"/>
        <v>#N/A</v>
      </c>
      <c r="AI371" s="203" t="e">
        <f t="shared" ca="1" si="84"/>
        <v>#N/A</v>
      </c>
      <c r="AJ371" s="201" t="e">
        <f t="shared" ca="1" si="72"/>
        <v>#N/A</v>
      </c>
      <c r="AK371" s="201" t="e">
        <f t="shared" ca="1" si="73"/>
        <v>#N/A</v>
      </c>
    </row>
    <row r="372" spans="1:37" ht="27" customHeight="1" x14ac:dyDescent="0.25">
      <c r="A372" s="51">
        <f>'OSNOVNA PLAČA'!A366</f>
        <v>357</v>
      </c>
      <c r="B372" s="159" t="str">
        <f t="shared" ca="1" si="69"/>
        <v>A357</v>
      </c>
      <c r="C372" s="52">
        <f ca="1">IF(LEN(B372)&gt;0,'OSNOVNA PLAČA'!C366,"")</f>
        <v>0</v>
      </c>
      <c r="D372" s="54">
        <f ca="1">IF(LEN(B372)&gt;0,'OSNOVNA PLAČA'!D366,"")</f>
        <v>0</v>
      </c>
      <c r="E372" s="175">
        <f ca="1">IF(LEN(B372)&gt;0,SUM('OBRAČUNANA OSNOVNA PLAČA'!K366:P366),"")</f>
        <v>0</v>
      </c>
      <c r="F372" s="55"/>
      <c r="G372" s="55"/>
      <c r="H372" s="55"/>
      <c r="I372" s="55"/>
      <c r="J372" s="55"/>
      <c r="K372" s="176">
        <f t="shared" si="74"/>
        <v>0</v>
      </c>
      <c r="L372" s="120">
        <f t="shared" ca="1" si="75"/>
        <v>0</v>
      </c>
      <c r="M372" s="120">
        <f t="shared" ca="1" si="76"/>
        <v>0</v>
      </c>
      <c r="N372" s="120">
        <f t="shared" ca="1" si="77"/>
        <v>0</v>
      </c>
      <c r="O372" s="120">
        <f t="shared" ca="1" si="78"/>
        <v>0</v>
      </c>
      <c r="P372" s="177">
        <f t="shared" ca="1" si="79"/>
        <v>0</v>
      </c>
      <c r="Q372" s="177">
        <f ca="1">IF(LEN(B372)&gt;0,'1-6'!Q372-'1-6'!P372,"")</f>
        <v>0</v>
      </c>
      <c r="R372" s="178"/>
      <c r="AA372" s="163">
        <f>ROW()</f>
        <v>372</v>
      </c>
      <c r="AB372" s="201" t="e">
        <f t="shared" ca="1" si="70"/>
        <v>#N/A</v>
      </c>
      <c r="AC372" s="201" t="e">
        <f t="shared" ca="1" si="71"/>
        <v>#N/A</v>
      </c>
      <c r="AD372" s="202" t="e">
        <f t="shared" ca="1" si="80"/>
        <v>#N/A</v>
      </c>
      <c r="AE372" s="201" t="e">
        <f t="shared" ca="1" si="81"/>
        <v>#N/A</v>
      </c>
      <c r="AF372" s="202" t="e">
        <f t="shared" ca="1" si="82"/>
        <v>#N/A</v>
      </c>
      <c r="AG372" s="201" t="e">
        <f t="shared" ca="1" si="82"/>
        <v>#N/A</v>
      </c>
      <c r="AH372" s="201" t="e">
        <f t="shared" ca="1" si="83"/>
        <v>#N/A</v>
      </c>
      <c r="AI372" s="203" t="e">
        <f t="shared" ca="1" si="84"/>
        <v>#N/A</v>
      </c>
      <c r="AJ372" s="201" t="e">
        <f t="shared" ca="1" si="72"/>
        <v>#N/A</v>
      </c>
      <c r="AK372" s="201" t="e">
        <f t="shared" ca="1" si="73"/>
        <v>#N/A</v>
      </c>
    </row>
    <row r="373" spans="1:37" ht="27" customHeight="1" x14ac:dyDescent="0.25">
      <c r="A373" s="51">
        <f>'OSNOVNA PLAČA'!A367</f>
        <v>358</v>
      </c>
      <c r="B373" s="159" t="str">
        <f t="shared" ca="1" si="69"/>
        <v>A358</v>
      </c>
      <c r="C373" s="52">
        <f ca="1">IF(LEN(B373)&gt;0,'OSNOVNA PLAČA'!C367,"")</f>
        <v>0</v>
      </c>
      <c r="D373" s="54">
        <f ca="1">IF(LEN(B373)&gt;0,'OSNOVNA PLAČA'!D367,"")</f>
        <v>0</v>
      </c>
      <c r="E373" s="175">
        <f ca="1">IF(LEN(B373)&gt;0,SUM('OBRAČUNANA OSNOVNA PLAČA'!K367:P367),"")</f>
        <v>0</v>
      </c>
      <c r="F373" s="55"/>
      <c r="G373" s="55"/>
      <c r="H373" s="55"/>
      <c r="I373" s="55"/>
      <c r="J373" s="55"/>
      <c r="K373" s="176">
        <f t="shared" si="74"/>
        <v>0</v>
      </c>
      <c r="L373" s="120">
        <f t="shared" ca="1" si="75"/>
        <v>0</v>
      </c>
      <c r="M373" s="120">
        <f t="shared" ca="1" si="76"/>
        <v>0</v>
      </c>
      <c r="N373" s="120">
        <f t="shared" ca="1" si="77"/>
        <v>0</v>
      </c>
      <c r="O373" s="120">
        <f t="shared" ca="1" si="78"/>
        <v>0</v>
      </c>
      <c r="P373" s="177">
        <f t="shared" ca="1" si="79"/>
        <v>0</v>
      </c>
      <c r="Q373" s="177">
        <f ca="1">IF(LEN(B373)&gt;0,'1-6'!Q373-'1-6'!P373,"")</f>
        <v>0</v>
      </c>
      <c r="R373" s="178"/>
      <c r="AA373" s="163">
        <f>ROW()</f>
        <v>373</v>
      </c>
      <c r="AB373" s="201" t="e">
        <f t="shared" ca="1" si="70"/>
        <v>#N/A</v>
      </c>
      <c r="AC373" s="201" t="e">
        <f t="shared" ca="1" si="71"/>
        <v>#N/A</v>
      </c>
      <c r="AD373" s="202" t="e">
        <f t="shared" ca="1" si="80"/>
        <v>#N/A</v>
      </c>
      <c r="AE373" s="201" t="e">
        <f t="shared" ca="1" si="81"/>
        <v>#N/A</v>
      </c>
      <c r="AF373" s="202" t="e">
        <f t="shared" ca="1" si="82"/>
        <v>#N/A</v>
      </c>
      <c r="AG373" s="201" t="e">
        <f t="shared" ca="1" si="82"/>
        <v>#N/A</v>
      </c>
      <c r="AH373" s="201" t="e">
        <f t="shared" ca="1" si="83"/>
        <v>#N/A</v>
      </c>
      <c r="AI373" s="203" t="e">
        <f t="shared" ca="1" si="84"/>
        <v>#N/A</v>
      </c>
      <c r="AJ373" s="201" t="e">
        <f t="shared" ca="1" si="72"/>
        <v>#N/A</v>
      </c>
      <c r="AK373" s="201" t="e">
        <f t="shared" ca="1" si="73"/>
        <v>#N/A</v>
      </c>
    </row>
    <row r="374" spans="1:37" ht="27" customHeight="1" x14ac:dyDescent="0.25">
      <c r="A374" s="51">
        <f>'OSNOVNA PLAČA'!A368</f>
        <v>359</v>
      </c>
      <c r="B374" s="159" t="str">
        <f t="shared" ca="1" si="69"/>
        <v>A359</v>
      </c>
      <c r="C374" s="52">
        <f ca="1">IF(LEN(B374)&gt;0,'OSNOVNA PLAČA'!C368,"")</f>
        <v>0</v>
      </c>
      <c r="D374" s="54">
        <f ca="1">IF(LEN(B374)&gt;0,'OSNOVNA PLAČA'!D368,"")</f>
        <v>0</v>
      </c>
      <c r="E374" s="175">
        <f ca="1">IF(LEN(B374)&gt;0,SUM('OBRAČUNANA OSNOVNA PLAČA'!K368:P368),"")</f>
        <v>0</v>
      </c>
      <c r="F374" s="55"/>
      <c r="G374" s="55"/>
      <c r="H374" s="55"/>
      <c r="I374" s="55"/>
      <c r="J374" s="55"/>
      <c r="K374" s="176">
        <f t="shared" si="74"/>
        <v>0</v>
      </c>
      <c r="L374" s="120">
        <f t="shared" ca="1" si="75"/>
        <v>0</v>
      </c>
      <c r="M374" s="120">
        <f t="shared" ca="1" si="76"/>
        <v>0</v>
      </c>
      <c r="N374" s="120">
        <f t="shared" ca="1" si="77"/>
        <v>0</v>
      </c>
      <c r="O374" s="120">
        <f t="shared" ca="1" si="78"/>
        <v>0</v>
      </c>
      <c r="P374" s="177">
        <f t="shared" ca="1" si="79"/>
        <v>0</v>
      </c>
      <c r="Q374" s="177">
        <f ca="1">IF(LEN(B374)&gt;0,'1-6'!Q374-'1-6'!P374,"")</f>
        <v>0</v>
      </c>
      <c r="R374" s="178"/>
      <c r="AA374" s="163">
        <f>ROW()</f>
        <v>374</v>
      </c>
      <c r="AB374" s="201" t="e">
        <f t="shared" ca="1" si="70"/>
        <v>#N/A</v>
      </c>
      <c r="AC374" s="201" t="e">
        <f t="shared" ca="1" si="71"/>
        <v>#N/A</v>
      </c>
      <c r="AD374" s="202" t="e">
        <f t="shared" ca="1" si="80"/>
        <v>#N/A</v>
      </c>
      <c r="AE374" s="201" t="e">
        <f t="shared" ca="1" si="81"/>
        <v>#N/A</v>
      </c>
      <c r="AF374" s="202" t="e">
        <f t="shared" ca="1" si="82"/>
        <v>#N/A</v>
      </c>
      <c r="AG374" s="201" t="e">
        <f t="shared" ca="1" si="82"/>
        <v>#N/A</v>
      </c>
      <c r="AH374" s="201" t="e">
        <f t="shared" ca="1" si="83"/>
        <v>#N/A</v>
      </c>
      <c r="AI374" s="203" t="e">
        <f t="shared" ca="1" si="84"/>
        <v>#N/A</v>
      </c>
      <c r="AJ374" s="201" t="e">
        <f t="shared" ca="1" si="72"/>
        <v>#N/A</v>
      </c>
      <c r="AK374" s="201" t="e">
        <f t="shared" ca="1" si="73"/>
        <v>#N/A</v>
      </c>
    </row>
    <row r="375" spans="1:37" ht="27" customHeight="1" x14ac:dyDescent="0.25">
      <c r="A375" s="51">
        <f>'OSNOVNA PLAČA'!A369</f>
        <v>360</v>
      </c>
      <c r="B375" s="159" t="str">
        <f t="shared" ca="1" si="69"/>
        <v>A360</v>
      </c>
      <c r="C375" s="52">
        <f ca="1">IF(LEN(B375)&gt;0,'OSNOVNA PLAČA'!C369,"")</f>
        <v>0</v>
      </c>
      <c r="D375" s="54">
        <f ca="1">IF(LEN(B375)&gt;0,'OSNOVNA PLAČA'!D369,"")</f>
        <v>0</v>
      </c>
      <c r="E375" s="175">
        <f ca="1">IF(LEN(B375)&gt;0,SUM('OBRAČUNANA OSNOVNA PLAČA'!K369:P369),"")</f>
        <v>0</v>
      </c>
      <c r="F375" s="55"/>
      <c r="G375" s="55"/>
      <c r="H375" s="55"/>
      <c r="I375" s="55"/>
      <c r="J375" s="55"/>
      <c r="K375" s="176">
        <f t="shared" si="74"/>
        <v>0</v>
      </c>
      <c r="L375" s="120">
        <f t="shared" ca="1" si="75"/>
        <v>0</v>
      </c>
      <c r="M375" s="120">
        <f t="shared" ca="1" si="76"/>
        <v>0</v>
      </c>
      <c r="N375" s="120">
        <f t="shared" ca="1" si="77"/>
        <v>0</v>
      </c>
      <c r="O375" s="120">
        <f t="shared" ca="1" si="78"/>
        <v>0</v>
      </c>
      <c r="P375" s="177">
        <f t="shared" ca="1" si="79"/>
        <v>0</v>
      </c>
      <c r="Q375" s="177">
        <f ca="1">IF(LEN(B375)&gt;0,'1-6'!Q375-'1-6'!P375,"")</f>
        <v>0</v>
      </c>
      <c r="R375" s="178"/>
      <c r="AA375" s="163">
        <f>ROW()</f>
        <v>375</v>
      </c>
      <c r="AB375" s="201" t="e">
        <f t="shared" ca="1" si="70"/>
        <v>#N/A</v>
      </c>
      <c r="AC375" s="201" t="e">
        <f t="shared" ca="1" si="71"/>
        <v>#N/A</v>
      </c>
      <c r="AD375" s="202" t="e">
        <f t="shared" ca="1" si="80"/>
        <v>#N/A</v>
      </c>
      <c r="AE375" s="201" t="e">
        <f t="shared" ca="1" si="81"/>
        <v>#N/A</v>
      </c>
      <c r="AF375" s="202" t="e">
        <f t="shared" ca="1" si="82"/>
        <v>#N/A</v>
      </c>
      <c r="AG375" s="201" t="e">
        <f t="shared" ca="1" si="82"/>
        <v>#N/A</v>
      </c>
      <c r="AH375" s="201" t="e">
        <f t="shared" ca="1" si="83"/>
        <v>#N/A</v>
      </c>
      <c r="AI375" s="203" t="e">
        <f t="shared" ca="1" si="84"/>
        <v>#N/A</v>
      </c>
      <c r="AJ375" s="201" t="e">
        <f t="shared" ca="1" si="72"/>
        <v>#N/A</v>
      </c>
      <c r="AK375" s="201" t="e">
        <f t="shared" ca="1" si="73"/>
        <v>#N/A</v>
      </c>
    </row>
    <row r="376" spans="1:37" ht="27" customHeight="1" x14ac:dyDescent="0.25">
      <c r="A376" s="51">
        <f>'OSNOVNA PLAČA'!A370</f>
        <v>361</v>
      </c>
      <c r="B376" s="159" t="str">
        <f t="shared" ca="1" si="69"/>
        <v>A361</v>
      </c>
      <c r="C376" s="52">
        <f ca="1">IF(LEN(B376)&gt;0,'OSNOVNA PLAČA'!C370,"")</f>
        <v>0</v>
      </c>
      <c r="D376" s="54">
        <f ca="1">IF(LEN(B376)&gt;0,'OSNOVNA PLAČA'!D370,"")</f>
        <v>0</v>
      </c>
      <c r="E376" s="175">
        <f ca="1">IF(LEN(B376)&gt;0,SUM('OBRAČUNANA OSNOVNA PLAČA'!K370:P370),"")</f>
        <v>0</v>
      </c>
      <c r="F376" s="55"/>
      <c r="G376" s="55"/>
      <c r="H376" s="55"/>
      <c r="I376" s="55"/>
      <c r="J376" s="55"/>
      <c r="K376" s="176">
        <f t="shared" si="74"/>
        <v>0</v>
      </c>
      <c r="L376" s="120">
        <f t="shared" ca="1" si="75"/>
        <v>0</v>
      </c>
      <c r="M376" s="120">
        <f t="shared" ca="1" si="76"/>
        <v>0</v>
      </c>
      <c r="N376" s="120">
        <f t="shared" ca="1" si="77"/>
        <v>0</v>
      </c>
      <c r="O376" s="120">
        <f t="shared" ca="1" si="78"/>
        <v>0</v>
      </c>
      <c r="P376" s="177">
        <f t="shared" ca="1" si="79"/>
        <v>0</v>
      </c>
      <c r="Q376" s="177">
        <f ca="1">IF(LEN(B376)&gt;0,'1-6'!Q376-'1-6'!P376,"")</f>
        <v>0</v>
      </c>
      <c r="R376" s="178"/>
      <c r="AA376" s="163">
        <f>ROW()</f>
        <v>376</v>
      </c>
      <c r="AB376" s="201" t="e">
        <f t="shared" ca="1" si="70"/>
        <v>#N/A</v>
      </c>
      <c r="AC376" s="201" t="e">
        <f t="shared" ca="1" si="71"/>
        <v>#N/A</v>
      </c>
      <c r="AD376" s="202" t="e">
        <f t="shared" ca="1" si="80"/>
        <v>#N/A</v>
      </c>
      <c r="AE376" s="201" t="e">
        <f t="shared" ca="1" si="81"/>
        <v>#N/A</v>
      </c>
      <c r="AF376" s="202" t="e">
        <f t="shared" ca="1" si="82"/>
        <v>#N/A</v>
      </c>
      <c r="AG376" s="201" t="e">
        <f t="shared" ca="1" si="82"/>
        <v>#N/A</v>
      </c>
      <c r="AH376" s="201" t="e">
        <f t="shared" ca="1" si="83"/>
        <v>#N/A</v>
      </c>
      <c r="AI376" s="203" t="e">
        <f t="shared" ca="1" si="84"/>
        <v>#N/A</v>
      </c>
      <c r="AJ376" s="201" t="e">
        <f t="shared" ca="1" si="72"/>
        <v>#N/A</v>
      </c>
      <c r="AK376" s="201" t="e">
        <f t="shared" ca="1" si="73"/>
        <v>#N/A</v>
      </c>
    </row>
    <row r="377" spans="1:37" ht="27" customHeight="1" x14ac:dyDescent="0.25">
      <c r="A377" s="51">
        <f>'OSNOVNA PLAČA'!A371</f>
        <v>362</v>
      </c>
      <c r="B377" s="159" t="str">
        <f t="shared" ca="1" si="69"/>
        <v>A362</v>
      </c>
      <c r="C377" s="52">
        <f ca="1">IF(LEN(B377)&gt;0,'OSNOVNA PLAČA'!C371,"")</f>
        <v>0</v>
      </c>
      <c r="D377" s="54">
        <f ca="1">IF(LEN(B377)&gt;0,'OSNOVNA PLAČA'!D371,"")</f>
        <v>0</v>
      </c>
      <c r="E377" s="175">
        <f ca="1">IF(LEN(B377)&gt;0,SUM('OBRAČUNANA OSNOVNA PLAČA'!K371:P371),"")</f>
        <v>0</v>
      </c>
      <c r="F377" s="55"/>
      <c r="G377" s="55"/>
      <c r="H377" s="55"/>
      <c r="I377" s="55"/>
      <c r="J377" s="55"/>
      <c r="K377" s="176">
        <f t="shared" si="74"/>
        <v>0</v>
      </c>
      <c r="L377" s="120">
        <f t="shared" ca="1" si="75"/>
        <v>0</v>
      </c>
      <c r="M377" s="120">
        <f t="shared" ca="1" si="76"/>
        <v>0</v>
      </c>
      <c r="N377" s="120">
        <f t="shared" ca="1" si="77"/>
        <v>0</v>
      </c>
      <c r="O377" s="120">
        <f t="shared" ca="1" si="78"/>
        <v>0</v>
      </c>
      <c r="P377" s="177">
        <f t="shared" ca="1" si="79"/>
        <v>0</v>
      </c>
      <c r="Q377" s="177">
        <f ca="1">IF(LEN(B377)&gt;0,'1-6'!Q377-'1-6'!P377,"")</f>
        <v>0</v>
      </c>
      <c r="R377" s="178"/>
      <c r="AA377" s="163">
        <f>ROW()</f>
        <v>377</v>
      </c>
      <c r="AB377" s="201" t="e">
        <f t="shared" ca="1" si="70"/>
        <v>#N/A</v>
      </c>
      <c r="AC377" s="201" t="e">
        <f t="shared" ca="1" si="71"/>
        <v>#N/A</v>
      </c>
      <c r="AD377" s="202" t="e">
        <f t="shared" ca="1" si="80"/>
        <v>#N/A</v>
      </c>
      <c r="AE377" s="201" t="e">
        <f t="shared" ca="1" si="81"/>
        <v>#N/A</v>
      </c>
      <c r="AF377" s="202" t="e">
        <f t="shared" ca="1" si="82"/>
        <v>#N/A</v>
      </c>
      <c r="AG377" s="201" t="e">
        <f t="shared" ca="1" si="82"/>
        <v>#N/A</v>
      </c>
      <c r="AH377" s="201" t="e">
        <f t="shared" ca="1" si="83"/>
        <v>#N/A</v>
      </c>
      <c r="AI377" s="203" t="e">
        <f t="shared" ca="1" si="84"/>
        <v>#N/A</v>
      </c>
      <c r="AJ377" s="201" t="e">
        <f t="shared" ca="1" si="72"/>
        <v>#N/A</v>
      </c>
      <c r="AK377" s="201" t="e">
        <f t="shared" ca="1" si="73"/>
        <v>#N/A</v>
      </c>
    </row>
    <row r="378" spans="1:37" ht="27" customHeight="1" x14ac:dyDescent="0.25">
      <c r="A378" s="51">
        <f>'OSNOVNA PLAČA'!A372</f>
        <v>363</v>
      </c>
      <c r="B378" s="159" t="str">
        <f t="shared" ca="1" si="69"/>
        <v>A363</v>
      </c>
      <c r="C378" s="52">
        <f ca="1">IF(LEN(B378)&gt;0,'OSNOVNA PLAČA'!C372,"")</f>
        <v>0</v>
      </c>
      <c r="D378" s="54">
        <f ca="1">IF(LEN(B378)&gt;0,'OSNOVNA PLAČA'!D372,"")</f>
        <v>0</v>
      </c>
      <c r="E378" s="175">
        <f ca="1">IF(LEN(B378)&gt;0,SUM('OBRAČUNANA OSNOVNA PLAČA'!K372:P372),"")</f>
        <v>0</v>
      </c>
      <c r="F378" s="55"/>
      <c r="G378" s="55"/>
      <c r="H378" s="55"/>
      <c r="I378" s="55"/>
      <c r="J378" s="55"/>
      <c r="K378" s="176">
        <f t="shared" si="74"/>
        <v>0</v>
      </c>
      <c r="L378" s="120">
        <f t="shared" ca="1" si="75"/>
        <v>0</v>
      </c>
      <c r="M378" s="120">
        <f t="shared" ca="1" si="76"/>
        <v>0</v>
      </c>
      <c r="N378" s="120">
        <f t="shared" ca="1" si="77"/>
        <v>0</v>
      </c>
      <c r="O378" s="120">
        <f t="shared" ca="1" si="78"/>
        <v>0</v>
      </c>
      <c r="P378" s="177">
        <f t="shared" ca="1" si="79"/>
        <v>0</v>
      </c>
      <c r="Q378" s="177">
        <f ca="1">IF(LEN(B378)&gt;0,'1-6'!Q378-'1-6'!P378,"")</f>
        <v>0</v>
      </c>
      <c r="R378" s="178"/>
      <c r="AA378" s="163">
        <f>ROW()</f>
        <v>378</v>
      </c>
      <c r="AB378" s="201" t="e">
        <f t="shared" ca="1" si="70"/>
        <v>#N/A</v>
      </c>
      <c r="AC378" s="201" t="e">
        <f t="shared" ca="1" si="71"/>
        <v>#N/A</v>
      </c>
      <c r="AD378" s="202" t="e">
        <f t="shared" ca="1" si="80"/>
        <v>#N/A</v>
      </c>
      <c r="AE378" s="201" t="e">
        <f t="shared" ca="1" si="81"/>
        <v>#N/A</v>
      </c>
      <c r="AF378" s="202" t="e">
        <f t="shared" ca="1" si="82"/>
        <v>#N/A</v>
      </c>
      <c r="AG378" s="201" t="e">
        <f t="shared" ca="1" si="82"/>
        <v>#N/A</v>
      </c>
      <c r="AH378" s="201" t="e">
        <f t="shared" ca="1" si="83"/>
        <v>#N/A</v>
      </c>
      <c r="AI378" s="203" t="e">
        <f t="shared" ca="1" si="84"/>
        <v>#N/A</v>
      </c>
      <c r="AJ378" s="201" t="e">
        <f t="shared" ca="1" si="72"/>
        <v>#N/A</v>
      </c>
      <c r="AK378" s="201" t="e">
        <f t="shared" ca="1" si="73"/>
        <v>#N/A</v>
      </c>
    </row>
    <row r="379" spans="1:37" ht="27" customHeight="1" x14ac:dyDescent="0.25">
      <c r="A379" s="51">
        <f>'OSNOVNA PLAČA'!A373</f>
        <v>364</v>
      </c>
      <c r="B379" s="159" t="str">
        <f t="shared" ca="1" si="69"/>
        <v>A364</v>
      </c>
      <c r="C379" s="52">
        <f ca="1">IF(LEN(B379)&gt;0,'OSNOVNA PLAČA'!C373,"")</f>
        <v>0</v>
      </c>
      <c r="D379" s="54">
        <f ca="1">IF(LEN(B379)&gt;0,'OSNOVNA PLAČA'!D373,"")</f>
        <v>0</v>
      </c>
      <c r="E379" s="175">
        <f ca="1">IF(LEN(B379)&gt;0,SUM('OBRAČUNANA OSNOVNA PLAČA'!K373:P373),"")</f>
        <v>0</v>
      </c>
      <c r="F379" s="55"/>
      <c r="G379" s="55"/>
      <c r="H379" s="55"/>
      <c r="I379" s="55"/>
      <c r="J379" s="55"/>
      <c r="K379" s="176">
        <f t="shared" si="74"/>
        <v>0</v>
      </c>
      <c r="L379" s="120">
        <f t="shared" ca="1" si="75"/>
        <v>0</v>
      </c>
      <c r="M379" s="120">
        <f t="shared" ca="1" si="76"/>
        <v>0</v>
      </c>
      <c r="N379" s="120">
        <f t="shared" ca="1" si="77"/>
        <v>0</v>
      </c>
      <c r="O379" s="120">
        <f t="shared" ca="1" si="78"/>
        <v>0</v>
      </c>
      <c r="P379" s="177">
        <f t="shared" ca="1" si="79"/>
        <v>0</v>
      </c>
      <c r="Q379" s="177">
        <f ca="1">IF(LEN(B379)&gt;0,'1-6'!Q379-'1-6'!P379,"")</f>
        <v>0</v>
      </c>
      <c r="R379" s="178"/>
      <c r="AA379" s="163">
        <f>ROW()</f>
        <v>379</v>
      </c>
      <c r="AB379" s="201" t="e">
        <f t="shared" ca="1" si="70"/>
        <v>#N/A</v>
      </c>
      <c r="AC379" s="201" t="e">
        <f t="shared" ca="1" si="71"/>
        <v>#N/A</v>
      </c>
      <c r="AD379" s="202" t="e">
        <f t="shared" ca="1" si="80"/>
        <v>#N/A</v>
      </c>
      <c r="AE379" s="201" t="e">
        <f t="shared" ca="1" si="81"/>
        <v>#N/A</v>
      </c>
      <c r="AF379" s="202" t="e">
        <f t="shared" ca="1" si="82"/>
        <v>#N/A</v>
      </c>
      <c r="AG379" s="201" t="e">
        <f t="shared" ca="1" si="82"/>
        <v>#N/A</v>
      </c>
      <c r="AH379" s="201" t="e">
        <f t="shared" ca="1" si="83"/>
        <v>#N/A</v>
      </c>
      <c r="AI379" s="203" t="e">
        <f t="shared" ca="1" si="84"/>
        <v>#N/A</v>
      </c>
      <c r="AJ379" s="201" t="e">
        <f t="shared" ca="1" si="72"/>
        <v>#N/A</v>
      </c>
      <c r="AK379" s="201" t="e">
        <f t="shared" ca="1" si="73"/>
        <v>#N/A</v>
      </c>
    </row>
    <row r="380" spans="1:37" ht="27" customHeight="1" x14ac:dyDescent="0.25">
      <c r="A380" s="51">
        <f>'OSNOVNA PLAČA'!A374</f>
        <v>365</v>
      </c>
      <c r="B380" s="159" t="str">
        <f t="shared" ca="1" si="69"/>
        <v>A365</v>
      </c>
      <c r="C380" s="52">
        <f ca="1">IF(LEN(B380)&gt;0,'OSNOVNA PLAČA'!C374,"")</f>
        <v>0</v>
      </c>
      <c r="D380" s="54">
        <f ca="1">IF(LEN(B380)&gt;0,'OSNOVNA PLAČA'!D374,"")</f>
        <v>0</v>
      </c>
      <c r="E380" s="175">
        <f ca="1">IF(LEN(B380)&gt;0,SUM('OBRAČUNANA OSNOVNA PLAČA'!K374:P374),"")</f>
        <v>0</v>
      </c>
      <c r="F380" s="55"/>
      <c r="G380" s="55"/>
      <c r="H380" s="55"/>
      <c r="I380" s="55"/>
      <c r="J380" s="55"/>
      <c r="K380" s="176">
        <f t="shared" si="74"/>
        <v>0</v>
      </c>
      <c r="L380" s="120">
        <f t="shared" ca="1" si="75"/>
        <v>0</v>
      </c>
      <c r="M380" s="120">
        <f t="shared" ca="1" si="76"/>
        <v>0</v>
      </c>
      <c r="N380" s="120">
        <f t="shared" ca="1" si="77"/>
        <v>0</v>
      </c>
      <c r="O380" s="120">
        <f t="shared" ca="1" si="78"/>
        <v>0</v>
      </c>
      <c r="P380" s="177">
        <f t="shared" ca="1" si="79"/>
        <v>0</v>
      </c>
      <c r="Q380" s="177">
        <f ca="1">IF(LEN(B380)&gt;0,'1-6'!Q380-'1-6'!P380,"")</f>
        <v>0</v>
      </c>
      <c r="R380" s="178"/>
      <c r="AA380" s="163">
        <f>ROW()</f>
        <v>380</v>
      </c>
      <c r="AB380" s="201" t="e">
        <f t="shared" ca="1" si="70"/>
        <v>#N/A</v>
      </c>
      <c r="AC380" s="201" t="e">
        <f t="shared" ca="1" si="71"/>
        <v>#N/A</v>
      </c>
      <c r="AD380" s="202" t="e">
        <f t="shared" ca="1" si="80"/>
        <v>#N/A</v>
      </c>
      <c r="AE380" s="201" t="e">
        <f t="shared" ca="1" si="81"/>
        <v>#N/A</v>
      </c>
      <c r="AF380" s="202" t="e">
        <f t="shared" ca="1" si="82"/>
        <v>#N/A</v>
      </c>
      <c r="AG380" s="201" t="e">
        <f t="shared" ca="1" si="82"/>
        <v>#N/A</v>
      </c>
      <c r="AH380" s="201" t="e">
        <f t="shared" ca="1" si="83"/>
        <v>#N/A</v>
      </c>
      <c r="AI380" s="203" t="e">
        <f t="shared" ca="1" si="84"/>
        <v>#N/A</v>
      </c>
      <c r="AJ380" s="201" t="e">
        <f t="shared" ca="1" si="72"/>
        <v>#N/A</v>
      </c>
      <c r="AK380" s="201" t="e">
        <f t="shared" ca="1" si="73"/>
        <v>#N/A</v>
      </c>
    </row>
    <row r="381" spans="1:37" ht="27" customHeight="1" x14ac:dyDescent="0.25">
      <c r="A381" s="51">
        <f>'OSNOVNA PLAČA'!A375</f>
        <v>366</v>
      </c>
      <c r="B381" s="159" t="str">
        <f t="shared" ca="1" si="69"/>
        <v>A366</v>
      </c>
      <c r="C381" s="52">
        <f ca="1">IF(LEN(B381)&gt;0,'OSNOVNA PLAČA'!C375,"")</f>
        <v>0</v>
      </c>
      <c r="D381" s="54">
        <f ca="1">IF(LEN(B381)&gt;0,'OSNOVNA PLAČA'!D375,"")</f>
        <v>0</v>
      </c>
      <c r="E381" s="175">
        <f ca="1">IF(LEN(B381)&gt;0,SUM('OBRAČUNANA OSNOVNA PLAČA'!K375:P375),"")</f>
        <v>0</v>
      </c>
      <c r="F381" s="55"/>
      <c r="G381" s="55"/>
      <c r="H381" s="55"/>
      <c r="I381" s="55"/>
      <c r="J381" s="55"/>
      <c r="K381" s="176">
        <f t="shared" si="74"/>
        <v>0</v>
      </c>
      <c r="L381" s="120">
        <f t="shared" ca="1" si="75"/>
        <v>0</v>
      </c>
      <c r="M381" s="120">
        <f t="shared" ca="1" si="76"/>
        <v>0</v>
      </c>
      <c r="N381" s="120">
        <f t="shared" ca="1" si="77"/>
        <v>0</v>
      </c>
      <c r="O381" s="120">
        <f t="shared" ca="1" si="78"/>
        <v>0</v>
      </c>
      <c r="P381" s="177">
        <f t="shared" ca="1" si="79"/>
        <v>0</v>
      </c>
      <c r="Q381" s="177">
        <f ca="1">IF(LEN(B381)&gt;0,'1-6'!Q381-'1-6'!P381,"")</f>
        <v>0</v>
      </c>
      <c r="R381" s="178"/>
      <c r="AA381" s="163">
        <f>ROW()</f>
        <v>381</v>
      </c>
      <c r="AB381" s="201" t="e">
        <f t="shared" ca="1" si="70"/>
        <v>#N/A</v>
      </c>
      <c r="AC381" s="201" t="e">
        <f t="shared" ca="1" si="71"/>
        <v>#N/A</v>
      </c>
      <c r="AD381" s="202" t="e">
        <f t="shared" ca="1" si="80"/>
        <v>#N/A</v>
      </c>
      <c r="AE381" s="201" t="e">
        <f t="shared" ca="1" si="81"/>
        <v>#N/A</v>
      </c>
      <c r="AF381" s="202" t="e">
        <f t="shared" ca="1" si="82"/>
        <v>#N/A</v>
      </c>
      <c r="AG381" s="201" t="e">
        <f t="shared" ca="1" si="82"/>
        <v>#N/A</v>
      </c>
      <c r="AH381" s="201" t="e">
        <f t="shared" ca="1" si="83"/>
        <v>#N/A</v>
      </c>
      <c r="AI381" s="203" t="e">
        <f t="shared" ca="1" si="84"/>
        <v>#N/A</v>
      </c>
      <c r="AJ381" s="201" t="e">
        <f t="shared" ca="1" si="72"/>
        <v>#N/A</v>
      </c>
      <c r="AK381" s="201" t="e">
        <f t="shared" ca="1" si="73"/>
        <v>#N/A</v>
      </c>
    </row>
    <row r="382" spans="1:37" ht="27" customHeight="1" x14ac:dyDescent="0.25">
      <c r="A382" s="51">
        <f>'OSNOVNA PLAČA'!A376</f>
        <v>367</v>
      </c>
      <c r="B382" s="159" t="str">
        <f t="shared" ca="1" si="69"/>
        <v>A367</v>
      </c>
      <c r="C382" s="52">
        <f ca="1">IF(LEN(B382)&gt;0,'OSNOVNA PLAČA'!C376,"")</f>
        <v>0</v>
      </c>
      <c r="D382" s="54">
        <f ca="1">IF(LEN(B382)&gt;0,'OSNOVNA PLAČA'!D376,"")</f>
        <v>0</v>
      </c>
      <c r="E382" s="175">
        <f ca="1">IF(LEN(B382)&gt;0,SUM('OBRAČUNANA OSNOVNA PLAČA'!K376:P376),"")</f>
        <v>0</v>
      </c>
      <c r="F382" s="55"/>
      <c r="G382" s="55"/>
      <c r="H382" s="55"/>
      <c r="I382" s="55"/>
      <c r="J382" s="55"/>
      <c r="K382" s="176">
        <f t="shared" si="74"/>
        <v>0</v>
      </c>
      <c r="L382" s="120">
        <f t="shared" ca="1" si="75"/>
        <v>0</v>
      </c>
      <c r="M382" s="120">
        <f t="shared" ca="1" si="76"/>
        <v>0</v>
      </c>
      <c r="N382" s="120">
        <f t="shared" ca="1" si="77"/>
        <v>0</v>
      </c>
      <c r="O382" s="120">
        <f t="shared" ca="1" si="78"/>
        <v>0</v>
      </c>
      <c r="P382" s="177">
        <f t="shared" ca="1" si="79"/>
        <v>0</v>
      </c>
      <c r="Q382" s="177">
        <f ca="1">IF(LEN(B382)&gt;0,'1-6'!Q382-'1-6'!P382,"")</f>
        <v>0</v>
      </c>
      <c r="R382" s="178"/>
      <c r="AA382" s="163">
        <f>ROW()</f>
        <v>382</v>
      </c>
      <c r="AB382" s="201" t="e">
        <f t="shared" ca="1" si="70"/>
        <v>#N/A</v>
      </c>
      <c r="AC382" s="201" t="e">
        <f t="shared" ca="1" si="71"/>
        <v>#N/A</v>
      </c>
      <c r="AD382" s="202" t="e">
        <f t="shared" ca="1" si="80"/>
        <v>#N/A</v>
      </c>
      <c r="AE382" s="201" t="e">
        <f t="shared" ca="1" si="81"/>
        <v>#N/A</v>
      </c>
      <c r="AF382" s="202" t="e">
        <f t="shared" ca="1" si="82"/>
        <v>#N/A</v>
      </c>
      <c r="AG382" s="201" t="e">
        <f t="shared" ca="1" si="82"/>
        <v>#N/A</v>
      </c>
      <c r="AH382" s="201" t="e">
        <f t="shared" ca="1" si="83"/>
        <v>#N/A</v>
      </c>
      <c r="AI382" s="203" t="e">
        <f t="shared" ca="1" si="84"/>
        <v>#N/A</v>
      </c>
      <c r="AJ382" s="201" t="e">
        <f t="shared" ca="1" si="72"/>
        <v>#N/A</v>
      </c>
      <c r="AK382" s="201" t="e">
        <f t="shared" ca="1" si="73"/>
        <v>#N/A</v>
      </c>
    </row>
    <row r="383" spans="1:37" ht="27" customHeight="1" x14ac:dyDescent="0.25">
      <c r="A383" s="51">
        <f>'OSNOVNA PLAČA'!A377</f>
        <v>368</v>
      </c>
      <c r="B383" s="159" t="str">
        <f t="shared" ca="1" si="69"/>
        <v>A368</v>
      </c>
      <c r="C383" s="52">
        <f ca="1">IF(LEN(B383)&gt;0,'OSNOVNA PLAČA'!C377,"")</f>
        <v>0</v>
      </c>
      <c r="D383" s="54">
        <f ca="1">IF(LEN(B383)&gt;0,'OSNOVNA PLAČA'!D377,"")</f>
        <v>0</v>
      </c>
      <c r="E383" s="175">
        <f ca="1">IF(LEN(B383)&gt;0,SUM('OBRAČUNANA OSNOVNA PLAČA'!K377:P377),"")</f>
        <v>0</v>
      </c>
      <c r="F383" s="55"/>
      <c r="G383" s="55"/>
      <c r="H383" s="55"/>
      <c r="I383" s="55"/>
      <c r="J383" s="55"/>
      <c r="K383" s="176">
        <f t="shared" si="74"/>
        <v>0</v>
      </c>
      <c r="L383" s="120">
        <f t="shared" ca="1" si="75"/>
        <v>0</v>
      </c>
      <c r="M383" s="120">
        <f t="shared" ca="1" si="76"/>
        <v>0</v>
      </c>
      <c r="N383" s="120">
        <f t="shared" ca="1" si="77"/>
        <v>0</v>
      </c>
      <c r="O383" s="120">
        <f t="shared" ca="1" si="78"/>
        <v>0</v>
      </c>
      <c r="P383" s="177">
        <f t="shared" ca="1" si="79"/>
        <v>0</v>
      </c>
      <c r="Q383" s="177">
        <f ca="1">IF(LEN(B383)&gt;0,'1-6'!Q383-'1-6'!P383,"")</f>
        <v>0</v>
      </c>
      <c r="R383" s="178"/>
      <c r="AA383" s="163">
        <f>ROW()</f>
        <v>383</v>
      </c>
      <c r="AB383" s="201" t="e">
        <f t="shared" ca="1" si="70"/>
        <v>#N/A</v>
      </c>
      <c r="AC383" s="201" t="e">
        <f t="shared" ca="1" si="71"/>
        <v>#N/A</v>
      </c>
      <c r="AD383" s="202" t="e">
        <f t="shared" ca="1" si="80"/>
        <v>#N/A</v>
      </c>
      <c r="AE383" s="201" t="e">
        <f t="shared" ca="1" si="81"/>
        <v>#N/A</v>
      </c>
      <c r="AF383" s="202" t="e">
        <f t="shared" ca="1" si="82"/>
        <v>#N/A</v>
      </c>
      <c r="AG383" s="201" t="e">
        <f t="shared" ca="1" si="82"/>
        <v>#N/A</v>
      </c>
      <c r="AH383" s="201" t="e">
        <f t="shared" ca="1" si="83"/>
        <v>#N/A</v>
      </c>
      <c r="AI383" s="203" t="e">
        <f t="shared" ca="1" si="84"/>
        <v>#N/A</v>
      </c>
      <c r="AJ383" s="201" t="e">
        <f t="shared" ca="1" si="72"/>
        <v>#N/A</v>
      </c>
      <c r="AK383" s="201" t="e">
        <f t="shared" ca="1" si="73"/>
        <v>#N/A</v>
      </c>
    </row>
    <row r="384" spans="1:37" ht="27" customHeight="1" x14ac:dyDescent="0.25">
      <c r="A384" s="51">
        <f>'OSNOVNA PLAČA'!A378</f>
        <v>369</v>
      </c>
      <c r="B384" s="159" t="str">
        <f t="shared" ca="1" si="69"/>
        <v>A369</v>
      </c>
      <c r="C384" s="52">
        <f ca="1">IF(LEN(B384)&gt;0,'OSNOVNA PLAČA'!C378,"")</f>
        <v>0</v>
      </c>
      <c r="D384" s="54">
        <f ca="1">IF(LEN(B384)&gt;0,'OSNOVNA PLAČA'!D378,"")</f>
        <v>0</v>
      </c>
      <c r="E384" s="175">
        <f ca="1">IF(LEN(B384)&gt;0,SUM('OBRAČUNANA OSNOVNA PLAČA'!K378:P378),"")</f>
        <v>0</v>
      </c>
      <c r="F384" s="55"/>
      <c r="G384" s="55"/>
      <c r="H384" s="55"/>
      <c r="I384" s="55"/>
      <c r="J384" s="55"/>
      <c r="K384" s="176">
        <f t="shared" si="74"/>
        <v>0</v>
      </c>
      <c r="L384" s="120">
        <f t="shared" ca="1" si="75"/>
        <v>0</v>
      </c>
      <c r="M384" s="120">
        <f t="shared" ca="1" si="76"/>
        <v>0</v>
      </c>
      <c r="N384" s="120">
        <f t="shared" ca="1" si="77"/>
        <v>0</v>
      </c>
      <c r="O384" s="120">
        <f t="shared" ca="1" si="78"/>
        <v>0</v>
      </c>
      <c r="P384" s="177">
        <f t="shared" ca="1" si="79"/>
        <v>0</v>
      </c>
      <c r="Q384" s="177">
        <f ca="1">IF(LEN(B384)&gt;0,'1-6'!Q384-'1-6'!P384,"")</f>
        <v>0</v>
      </c>
      <c r="R384" s="178"/>
      <c r="AA384" s="163">
        <f>ROW()</f>
        <v>384</v>
      </c>
      <c r="AB384" s="201" t="e">
        <f t="shared" ca="1" si="70"/>
        <v>#N/A</v>
      </c>
      <c r="AC384" s="201" t="e">
        <f t="shared" ca="1" si="71"/>
        <v>#N/A</v>
      </c>
      <c r="AD384" s="202" t="e">
        <f t="shared" ca="1" si="80"/>
        <v>#N/A</v>
      </c>
      <c r="AE384" s="201" t="e">
        <f t="shared" ca="1" si="81"/>
        <v>#N/A</v>
      </c>
      <c r="AF384" s="202" t="e">
        <f t="shared" ca="1" si="82"/>
        <v>#N/A</v>
      </c>
      <c r="AG384" s="201" t="e">
        <f t="shared" ca="1" si="82"/>
        <v>#N/A</v>
      </c>
      <c r="AH384" s="201" t="e">
        <f t="shared" ca="1" si="83"/>
        <v>#N/A</v>
      </c>
      <c r="AI384" s="203" t="e">
        <f t="shared" ca="1" si="84"/>
        <v>#N/A</v>
      </c>
      <c r="AJ384" s="201" t="e">
        <f t="shared" ca="1" si="72"/>
        <v>#N/A</v>
      </c>
      <c r="AK384" s="201" t="e">
        <f t="shared" ca="1" si="73"/>
        <v>#N/A</v>
      </c>
    </row>
    <row r="385" spans="1:37" ht="27" customHeight="1" x14ac:dyDescent="0.25">
      <c r="A385" s="51">
        <f>'OSNOVNA PLAČA'!A379</f>
        <v>370</v>
      </c>
      <c r="B385" s="159" t="str">
        <f t="shared" ca="1" si="69"/>
        <v>A370</v>
      </c>
      <c r="C385" s="52">
        <f ca="1">IF(LEN(B385)&gt;0,'OSNOVNA PLAČA'!C379,"")</f>
        <v>0</v>
      </c>
      <c r="D385" s="54">
        <f ca="1">IF(LEN(B385)&gt;0,'OSNOVNA PLAČA'!D379,"")</f>
        <v>0</v>
      </c>
      <c r="E385" s="175">
        <f ca="1">IF(LEN(B385)&gt;0,SUM('OBRAČUNANA OSNOVNA PLAČA'!K379:P379),"")</f>
        <v>0</v>
      </c>
      <c r="F385" s="55"/>
      <c r="G385" s="55"/>
      <c r="H385" s="55"/>
      <c r="I385" s="55"/>
      <c r="J385" s="55"/>
      <c r="K385" s="176">
        <f t="shared" si="74"/>
        <v>0</v>
      </c>
      <c r="L385" s="120">
        <f t="shared" ca="1" si="75"/>
        <v>0</v>
      </c>
      <c r="M385" s="120">
        <f t="shared" ca="1" si="76"/>
        <v>0</v>
      </c>
      <c r="N385" s="120">
        <f t="shared" ca="1" si="77"/>
        <v>0</v>
      </c>
      <c r="O385" s="120">
        <f t="shared" ca="1" si="78"/>
        <v>0</v>
      </c>
      <c r="P385" s="177">
        <f t="shared" ca="1" si="79"/>
        <v>0</v>
      </c>
      <c r="Q385" s="177">
        <f ca="1">IF(LEN(B385)&gt;0,'1-6'!Q385-'1-6'!P385,"")</f>
        <v>0</v>
      </c>
      <c r="R385" s="178"/>
      <c r="AA385" s="163">
        <f>ROW()</f>
        <v>385</v>
      </c>
      <c r="AB385" s="201" t="e">
        <f t="shared" ca="1" si="70"/>
        <v>#N/A</v>
      </c>
      <c r="AC385" s="201" t="e">
        <f t="shared" ca="1" si="71"/>
        <v>#N/A</v>
      </c>
      <c r="AD385" s="202" t="e">
        <f t="shared" ca="1" si="80"/>
        <v>#N/A</v>
      </c>
      <c r="AE385" s="201" t="e">
        <f t="shared" ca="1" si="81"/>
        <v>#N/A</v>
      </c>
      <c r="AF385" s="202" t="e">
        <f t="shared" ca="1" si="82"/>
        <v>#N/A</v>
      </c>
      <c r="AG385" s="201" t="e">
        <f t="shared" ca="1" si="82"/>
        <v>#N/A</v>
      </c>
      <c r="AH385" s="201" t="e">
        <f t="shared" ca="1" si="83"/>
        <v>#N/A</v>
      </c>
      <c r="AI385" s="203" t="e">
        <f t="shared" ca="1" si="84"/>
        <v>#N/A</v>
      </c>
      <c r="AJ385" s="201" t="e">
        <f t="shared" ca="1" si="72"/>
        <v>#N/A</v>
      </c>
      <c r="AK385" s="201" t="e">
        <f t="shared" ca="1" si="73"/>
        <v>#N/A</v>
      </c>
    </row>
    <row r="386" spans="1:37" ht="27" customHeight="1" x14ac:dyDescent="0.25">
      <c r="A386" s="51">
        <f>'OSNOVNA PLAČA'!A380</f>
        <v>371</v>
      </c>
      <c r="B386" s="159" t="str">
        <f t="shared" ca="1" si="69"/>
        <v>A371</v>
      </c>
      <c r="C386" s="52">
        <f ca="1">IF(LEN(B386)&gt;0,'OSNOVNA PLAČA'!C380,"")</f>
        <v>0</v>
      </c>
      <c r="D386" s="54">
        <f ca="1">IF(LEN(B386)&gt;0,'OSNOVNA PLAČA'!D380,"")</f>
        <v>0</v>
      </c>
      <c r="E386" s="175">
        <f ca="1">IF(LEN(B386)&gt;0,SUM('OBRAČUNANA OSNOVNA PLAČA'!K380:P380),"")</f>
        <v>0</v>
      </c>
      <c r="F386" s="55"/>
      <c r="G386" s="55"/>
      <c r="H386" s="55"/>
      <c r="I386" s="55"/>
      <c r="J386" s="55"/>
      <c r="K386" s="176">
        <f t="shared" si="74"/>
        <v>0</v>
      </c>
      <c r="L386" s="120">
        <f t="shared" ca="1" si="75"/>
        <v>0</v>
      </c>
      <c r="M386" s="120">
        <f t="shared" ca="1" si="76"/>
        <v>0</v>
      </c>
      <c r="N386" s="120">
        <f t="shared" ca="1" si="77"/>
        <v>0</v>
      </c>
      <c r="O386" s="120">
        <f t="shared" ca="1" si="78"/>
        <v>0</v>
      </c>
      <c r="P386" s="177">
        <f t="shared" ca="1" si="79"/>
        <v>0</v>
      </c>
      <c r="Q386" s="177">
        <f ca="1">IF(LEN(B386)&gt;0,'1-6'!Q386-'1-6'!P386,"")</f>
        <v>0</v>
      </c>
      <c r="R386" s="178"/>
      <c r="AA386" s="163">
        <f>ROW()</f>
        <v>386</v>
      </c>
      <c r="AB386" s="201" t="e">
        <f t="shared" ca="1" si="70"/>
        <v>#N/A</v>
      </c>
      <c r="AC386" s="201" t="e">
        <f t="shared" ca="1" si="71"/>
        <v>#N/A</v>
      </c>
      <c r="AD386" s="202" t="e">
        <f t="shared" ca="1" si="80"/>
        <v>#N/A</v>
      </c>
      <c r="AE386" s="201" t="e">
        <f t="shared" ca="1" si="81"/>
        <v>#N/A</v>
      </c>
      <c r="AF386" s="202" t="e">
        <f t="shared" ca="1" si="82"/>
        <v>#N/A</v>
      </c>
      <c r="AG386" s="201" t="e">
        <f t="shared" ca="1" si="82"/>
        <v>#N/A</v>
      </c>
      <c r="AH386" s="201" t="e">
        <f t="shared" ca="1" si="83"/>
        <v>#N/A</v>
      </c>
      <c r="AI386" s="203" t="e">
        <f t="shared" ca="1" si="84"/>
        <v>#N/A</v>
      </c>
      <c r="AJ386" s="201" t="e">
        <f t="shared" ca="1" si="72"/>
        <v>#N/A</v>
      </c>
      <c r="AK386" s="201" t="e">
        <f t="shared" ca="1" si="73"/>
        <v>#N/A</v>
      </c>
    </row>
    <row r="387" spans="1:37" ht="27" customHeight="1" x14ac:dyDescent="0.25">
      <c r="A387" s="51">
        <f>'OSNOVNA PLAČA'!A381</f>
        <v>372</v>
      </c>
      <c r="B387" s="159" t="str">
        <f t="shared" ca="1" si="69"/>
        <v>A372</v>
      </c>
      <c r="C387" s="52">
        <f ca="1">IF(LEN(B387)&gt;0,'OSNOVNA PLAČA'!C381,"")</f>
        <v>0</v>
      </c>
      <c r="D387" s="54">
        <f ca="1">IF(LEN(B387)&gt;0,'OSNOVNA PLAČA'!D381,"")</f>
        <v>0</v>
      </c>
      <c r="E387" s="175">
        <f ca="1">IF(LEN(B387)&gt;0,SUM('OBRAČUNANA OSNOVNA PLAČA'!K381:P381),"")</f>
        <v>0</v>
      </c>
      <c r="F387" s="55"/>
      <c r="G387" s="55"/>
      <c r="H387" s="55"/>
      <c r="I387" s="55"/>
      <c r="J387" s="55"/>
      <c r="K387" s="176">
        <f t="shared" si="74"/>
        <v>0</v>
      </c>
      <c r="L387" s="120">
        <f t="shared" ca="1" si="75"/>
        <v>0</v>
      </c>
      <c r="M387" s="120">
        <f t="shared" ca="1" si="76"/>
        <v>0</v>
      </c>
      <c r="N387" s="120">
        <f t="shared" ca="1" si="77"/>
        <v>0</v>
      </c>
      <c r="O387" s="120">
        <f t="shared" ca="1" si="78"/>
        <v>0</v>
      </c>
      <c r="P387" s="177">
        <f t="shared" ca="1" si="79"/>
        <v>0</v>
      </c>
      <c r="Q387" s="177">
        <f ca="1">IF(LEN(B387)&gt;0,'1-6'!Q387-'1-6'!P387,"")</f>
        <v>0</v>
      </c>
      <c r="R387" s="178"/>
      <c r="AA387" s="163">
        <f>ROW()</f>
        <v>387</v>
      </c>
      <c r="AB387" s="201" t="e">
        <f t="shared" ca="1" si="70"/>
        <v>#N/A</v>
      </c>
      <c r="AC387" s="201" t="e">
        <f t="shared" ca="1" si="71"/>
        <v>#N/A</v>
      </c>
      <c r="AD387" s="202" t="e">
        <f t="shared" ca="1" si="80"/>
        <v>#N/A</v>
      </c>
      <c r="AE387" s="201" t="e">
        <f t="shared" ca="1" si="81"/>
        <v>#N/A</v>
      </c>
      <c r="AF387" s="202" t="e">
        <f t="shared" ca="1" si="82"/>
        <v>#N/A</v>
      </c>
      <c r="AG387" s="201" t="e">
        <f t="shared" ca="1" si="82"/>
        <v>#N/A</v>
      </c>
      <c r="AH387" s="201" t="e">
        <f t="shared" ca="1" si="83"/>
        <v>#N/A</v>
      </c>
      <c r="AI387" s="203" t="e">
        <f t="shared" ca="1" si="84"/>
        <v>#N/A</v>
      </c>
      <c r="AJ387" s="201" t="e">
        <f t="shared" ca="1" si="72"/>
        <v>#N/A</v>
      </c>
      <c r="AK387" s="201" t="e">
        <f t="shared" ca="1" si="73"/>
        <v>#N/A</v>
      </c>
    </row>
    <row r="388" spans="1:37" ht="27" customHeight="1" x14ac:dyDescent="0.25">
      <c r="A388" s="51">
        <f>'OSNOVNA PLAČA'!A382</f>
        <v>373</v>
      </c>
      <c r="B388" s="159" t="str">
        <f t="shared" ca="1" si="69"/>
        <v>A373</v>
      </c>
      <c r="C388" s="52">
        <f ca="1">IF(LEN(B388)&gt;0,'OSNOVNA PLAČA'!C382,"")</f>
        <v>0</v>
      </c>
      <c r="D388" s="54">
        <f ca="1">IF(LEN(B388)&gt;0,'OSNOVNA PLAČA'!D382,"")</f>
        <v>0</v>
      </c>
      <c r="E388" s="175">
        <f ca="1">IF(LEN(B388)&gt;0,SUM('OBRAČUNANA OSNOVNA PLAČA'!K382:P382),"")</f>
        <v>0</v>
      </c>
      <c r="F388" s="55"/>
      <c r="G388" s="55"/>
      <c r="H388" s="55"/>
      <c r="I388" s="55"/>
      <c r="J388" s="55"/>
      <c r="K388" s="176">
        <f t="shared" si="74"/>
        <v>0</v>
      </c>
      <c r="L388" s="120">
        <f t="shared" ca="1" si="75"/>
        <v>0</v>
      </c>
      <c r="M388" s="120">
        <f t="shared" ca="1" si="76"/>
        <v>0</v>
      </c>
      <c r="N388" s="120">
        <f t="shared" ca="1" si="77"/>
        <v>0</v>
      </c>
      <c r="O388" s="120">
        <f t="shared" ca="1" si="78"/>
        <v>0</v>
      </c>
      <c r="P388" s="177">
        <f t="shared" ca="1" si="79"/>
        <v>0</v>
      </c>
      <c r="Q388" s="177">
        <f ca="1">IF(LEN(B388)&gt;0,'1-6'!Q388-'1-6'!P388,"")</f>
        <v>0</v>
      </c>
      <c r="R388" s="178"/>
      <c r="AA388" s="163">
        <f>ROW()</f>
        <v>388</v>
      </c>
      <c r="AB388" s="201" t="e">
        <f t="shared" ca="1" si="70"/>
        <v>#N/A</v>
      </c>
      <c r="AC388" s="201" t="e">
        <f t="shared" ca="1" si="71"/>
        <v>#N/A</v>
      </c>
      <c r="AD388" s="202" t="e">
        <f t="shared" ca="1" si="80"/>
        <v>#N/A</v>
      </c>
      <c r="AE388" s="201" t="e">
        <f t="shared" ca="1" si="81"/>
        <v>#N/A</v>
      </c>
      <c r="AF388" s="202" t="e">
        <f t="shared" ca="1" si="82"/>
        <v>#N/A</v>
      </c>
      <c r="AG388" s="201" t="e">
        <f t="shared" ca="1" si="82"/>
        <v>#N/A</v>
      </c>
      <c r="AH388" s="201" t="e">
        <f t="shared" ca="1" si="83"/>
        <v>#N/A</v>
      </c>
      <c r="AI388" s="203" t="e">
        <f t="shared" ca="1" si="84"/>
        <v>#N/A</v>
      </c>
      <c r="AJ388" s="201" t="e">
        <f t="shared" ca="1" si="72"/>
        <v>#N/A</v>
      </c>
      <c r="AK388" s="201" t="e">
        <f t="shared" ca="1" si="73"/>
        <v>#N/A</v>
      </c>
    </row>
    <row r="389" spans="1:37" ht="27" customHeight="1" x14ac:dyDescent="0.25">
      <c r="A389" s="51">
        <f>'OSNOVNA PLAČA'!A383</f>
        <v>374</v>
      </c>
      <c r="B389" s="159" t="str">
        <f t="shared" ca="1" si="69"/>
        <v>A374</v>
      </c>
      <c r="C389" s="52">
        <f ca="1">IF(LEN(B389)&gt;0,'OSNOVNA PLAČA'!C383,"")</f>
        <v>0</v>
      </c>
      <c r="D389" s="54">
        <f ca="1">IF(LEN(B389)&gt;0,'OSNOVNA PLAČA'!D383,"")</f>
        <v>0</v>
      </c>
      <c r="E389" s="175">
        <f ca="1">IF(LEN(B389)&gt;0,SUM('OBRAČUNANA OSNOVNA PLAČA'!K383:P383),"")</f>
        <v>0</v>
      </c>
      <c r="F389" s="55"/>
      <c r="G389" s="55"/>
      <c r="H389" s="55"/>
      <c r="I389" s="55"/>
      <c r="J389" s="55"/>
      <c r="K389" s="176">
        <f t="shared" si="74"/>
        <v>0</v>
      </c>
      <c r="L389" s="120">
        <f t="shared" ca="1" si="75"/>
        <v>0</v>
      </c>
      <c r="M389" s="120">
        <f t="shared" ca="1" si="76"/>
        <v>0</v>
      </c>
      <c r="N389" s="120">
        <f t="shared" ca="1" si="77"/>
        <v>0</v>
      </c>
      <c r="O389" s="120">
        <f t="shared" ca="1" si="78"/>
        <v>0</v>
      </c>
      <c r="P389" s="177">
        <f t="shared" ca="1" si="79"/>
        <v>0</v>
      </c>
      <c r="Q389" s="177">
        <f ca="1">IF(LEN(B389)&gt;0,'1-6'!Q389-'1-6'!P389,"")</f>
        <v>0</v>
      </c>
      <c r="R389" s="178"/>
      <c r="AA389" s="163">
        <f>ROW()</f>
        <v>389</v>
      </c>
      <c r="AB389" s="201" t="e">
        <f t="shared" ca="1" si="70"/>
        <v>#N/A</v>
      </c>
      <c r="AC389" s="201" t="e">
        <f t="shared" ca="1" si="71"/>
        <v>#N/A</v>
      </c>
      <c r="AD389" s="202" t="e">
        <f t="shared" ca="1" si="80"/>
        <v>#N/A</v>
      </c>
      <c r="AE389" s="201" t="e">
        <f t="shared" ca="1" si="81"/>
        <v>#N/A</v>
      </c>
      <c r="AF389" s="202" t="e">
        <f t="shared" ca="1" si="82"/>
        <v>#N/A</v>
      </c>
      <c r="AG389" s="201" t="e">
        <f t="shared" ca="1" si="82"/>
        <v>#N/A</v>
      </c>
      <c r="AH389" s="201" t="e">
        <f t="shared" ca="1" si="83"/>
        <v>#N/A</v>
      </c>
      <c r="AI389" s="203" t="e">
        <f t="shared" ca="1" si="84"/>
        <v>#N/A</v>
      </c>
      <c r="AJ389" s="201" t="e">
        <f t="shared" ca="1" si="72"/>
        <v>#N/A</v>
      </c>
      <c r="AK389" s="201" t="e">
        <f t="shared" ca="1" si="73"/>
        <v>#N/A</v>
      </c>
    </row>
    <row r="390" spans="1:37" ht="27" customHeight="1" x14ac:dyDescent="0.25">
      <c r="A390" s="51">
        <f>'OSNOVNA PLAČA'!A384</f>
        <v>375</v>
      </c>
      <c r="B390" s="159" t="str">
        <f t="shared" ca="1" si="69"/>
        <v>A375</v>
      </c>
      <c r="C390" s="52">
        <f ca="1">IF(LEN(B390)&gt;0,'OSNOVNA PLAČA'!C384,"")</f>
        <v>0</v>
      </c>
      <c r="D390" s="54">
        <f ca="1">IF(LEN(B390)&gt;0,'OSNOVNA PLAČA'!D384,"")</f>
        <v>0</v>
      </c>
      <c r="E390" s="175">
        <f ca="1">IF(LEN(B390)&gt;0,SUM('OBRAČUNANA OSNOVNA PLAČA'!K384:P384),"")</f>
        <v>0</v>
      </c>
      <c r="F390" s="55"/>
      <c r="G390" s="55"/>
      <c r="H390" s="55"/>
      <c r="I390" s="55"/>
      <c r="J390" s="55"/>
      <c r="K390" s="176">
        <f t="shared" si="74"/>
        <v>0</v>
      </c>
      <c r="L390" s="120">
        <f t="shared" ca="1" si="75"/>
        <v>0</v>
      </c>
      <c r="M390" s="120">
        <f t="shared" ca="1" si="76"/>
        <v>0</v>
      </c>
      <c r="N390" s="120">
        <f t="shared" ca="1" si="77"/>
        <v>0</v>
      </c>
      <c r="O390" s="120">
        <f t="shared" ca="1" si="78"/>
        <v>0</v>
      </c>
      <c r="P390" s="177">
        <f t="shared" ca="1" si="79"/>
        <v>0</v>
      </c>
      <c r="Q390" s="177">
        <f ca="1">IF(LEN(B390)&gt;0,'1-6'!Q390-'1-6'!P390,"")</f>
        <v>0</v>
      </c>
      <c r="R390" s="178"/>
      <c r="AA390" s="163">
        <f>ROW()</f>
        <v>390</v>
      </c>
      <c r="AB390" s="201" t="e">
        <f t="shared" ca="1" si="70"/>
        <v>#N/A</v>
      </c>
      <c r="AC390" s="201" t="e">
        <f t="shared" ca="1" si="71"/>
        <v>#N/A</v>
      </c>
      <c r="AD390" s="202" t="e">
        <f t="shared" ca="1" si="80"/>
        <v>#N/A</v>
      </c>
      <c r="AE390" s="201" t="e">
        <f t="shared" ca="1" si="81"/>
        <v>#N/A</v>
      </c>
      <c r="AF390" s="202" t="e">
        <f t="shared" ca="1" si="82"/>
        <v>#N/A</v>
      </c>
      <c r="AG390" s="201" t="e">
        <f t="shared" ca="1" si="82"/>
        <v>#N/A</v>
      </c>
      <c r="AH390" s="201" t="e">
        <f t="shared" ca="1" si="83"/>
        <v>#N/A</v>
      </c>
      <c r="AI390" s="203" t="e">
        <f t="shared" ca="1" si="84"/>
        <v>#N/A</v>
      </c>
      <c r="AJ390" s="201" t="e">
        <f t="shared" ca="1" si="72"/>
        <v>#N/A</v>
      </c>
      <c r="AK390" s="201" t="e">
        <f t="shared" ca="1" si="73"/>
        <v>#N/A</v>
      </c>
    </row>
    <row r="391" spans="1:37" ht="27" customHeight="1" x14ac:dyDescent="0.25">
      <c r="A391" s="51">
        <f>'OSNOVNA PLAČA'!A385</f>
        <v>376</v>
      </c>
      <c r="B391" s="159" t="str">
        <f t="shared" ca="1" si="69"/>
        <v>A376</v>
      </c>
      <c r="C391" s="52">
        <f ca="1">IF(LEN(B391)&gt;0,'OSNOVNA PLAČA'!C385,"")</f>
        <v>0</v>
      </c>
      <c r="D391" s="54">
        <f ca="1">IF(LEN(B391)&gt;0,'OSNOVNA PLAČA'!D385,"")</f>
        <v>0</v>
      </c>
      <c r="E391" s="175">
        <f ca="1">IF(LEN(B391)&gt;0,SUM('OBRAČUNANA OSNOVNA PLAČA'!K385:P385),"")</f>
        <v>0</v>
      </c>
      <c r="F391" s="55"/>
      <c r="G391" s="55"/>
      <c r="H391" s="55"/>
      <c r="I391" s="55"/>
      <c r="J391" s="55"/>
      <c r="K391" s="176">
        <f t="shared" si="74"/>
        <v>0</v>
      </c>
      <c r="L391" s="120">
        <f t="shared" ca="1" si="75"/>
        <v>0</v>
      </c>
      <c r="M391" s="120">
        <f t="shared" ca="1" si="76"/>
        <v>0</v>
      </c>
      <c r="N391" s="120">
        <f t="shared" ca="1" si="77"/>
        <v>0</v>
      </c>
      <c r="O391" s="120">
        <f t="shared" ca="1" si="78"/>
        <v>0</v>
      </c>
      <c r="P391" s="177">
        <f t="shared" ca="1" si="79"/>
        <v>0</v>
      </c>
      <c r="Q391" s="177">
        <f ca="1">IF(LEN(B391)&gt;0,'1-6'!Q391-'1-6'!P391,"")</f>
        <v>0</v>
      </c>
      <c r="R391" s="178"/>
      <c r="AA391" s="163">
        <f>ROW()</f>
        <v>391</v>
      </c>
      <c r="AB391" s="201" t="e">
        <f t="shared" ca="1" si="70"/>
        <v>#N/A</v>
      </c>
      <c r="AC391" s="201" t="e">
        <f t="shared" ca="1" si="71"/>
        <v>#N/A</v>
      </c>
      <c r="AD391" s="202" t="e">
        <f t="shared" ca="1" si="80"/>
        <v>#N/A</v>
      </c>
      <c r="AE391" s="201" t="e">
        <f t="shared" ca="1" si="81"/>
        <v>#N/A</v>
      </c>
      <c r="AF391" s="202" t="e">
        <f t="shared" ca="1" si="82"/>
        <v>#N/A</v>
      </c>
      <c r="AG391" s="201" t="e">
        <f t="shared" ca="1" si="82"/>
        <v>#N/A</v>
      </c>
      <c r="AH391" s="201" t="e">
        <f t="shared" ca="1" si="83"/>
        <v>#N/A</v>
      </c>
      <c r="AI391" s="203" t="e">
        <f t="shared" ca="1" si="84"/>
        <v>#N/A</v>
      </c>
      <c r="AJ391" s="201" t="e">
        <f t="shared" ca="1" si="72"/>
        <v>#N/A</v>
      </c>
      <c r="AK391" s="201" t="e">
        <f t="shared" ca="1" si="73"/>
        <v>#N/A</v>
      </c>
    </row>
    <row r="392" spans="1:37" ht="27" customHeight="1" x14ac:dyDescent="0.25">
      <c r="A392" s="51">
        <f>'OSNOVNA PLAČA'!A386</f>
        <v>377</v>
      </c>
      <c r="B392" s="159" t="str">
        <f t="shared" ca="1" si="69"/>
        <v>A377</v>
      </c>
      <c r="C392" s="52">
        <f ca="1">IF(LEN(B392)&gt;0,'OSNOVNA PLAČA'!C386,"")</f>
        <v>0</v>
      </c>
      <c r="D392" s="54">
        <f ca="1">IF(LEN(B392)&gt;0,'OSNOVNA PLAČA'!D386,"")</f>
        <v>0</v>
      </c>
      <c r="E392" s="175">
        <f ca="1">IF(LEN(B392)&gt;0,SUM('OBRAČUNANA OSNOVNA PLAČA'!K386:P386),"")</f>
        <v>0</v>
      </c>
      <c r="F392" s="55"/>
      <c r="G392" s="55"/>
      <c r="H392" s="55"/>
      <c r="I392" s="55"/>
      <c r="J392" s="55"/>
      <c r="K392" s="176">
        <f t="shared" si="74"/>
        <v>0</v>
      </c>
      <c r="L392" s="120">
        <f t="shared" ca="1" si="75"/>
        <v>0</v>
      </c>
      <c r="M392" s="120">
        <f t="shared" ca="1" si="76"/>
        <v>0</v>
      </c>
      <c r="N392" s="120">
        <f t="shared" ca="1" si="77"/>
        <v>0</v>
      </c>
      <c r="O392" s="120">
        <f t="shared" ca="1" si="78"/>
        <v>0</v>
      </c>
      <c r="P392" s="177">
        <f t="shared" ca="1" si="79"/>
        <v>0</v>
      </c>
      <c r="Q392" s="177">
        <f ca="1">IF(LEN(B392)&gt;0,'1-6'!Q392-'1-6'!P392,"")</f>
        <v>0</v>
      </c>
      <c r="R392" s="178"/>
      <c r="AA392" s="163">
        <f>ROW()</f>
        <v>392</v>
      </c>
      <c r="AB392" s="201" t="e">
        <f t="shared" ca="1" si="70"/>
        <v>#N/A</v>
      </c>
      <c r="AC392" s="201" t="e">
        <f t="shared" ca="1" si="71"/>
        <v>#N/A</v>
      </c>
      <c r="AD392" s="202" t="e">
        <f t="shared" ca="1" si="80"/>
        <v>#N/A</v>
      </c>
      <c r="AE392" s="201" t="e">
        <f t="shared" ca="1" si="81"/>
        <v>#N/A</v>
      </c>
      <c r="AF392" s="202" t="e">
        <f t="shared" ca="1" si="82"/>
        <v>#N/A</v>
      </c>
      <c r="AG392" s="201" t="e">
        <f t="shared" ca="1" si="82"/>
        <v>#N/A</v>
      </c>
      <c r="AH392" s="201" t="e">
        <f t="shared" ca="1" si="83"/>
        <v>#N/A</v>
      </c>
      <c r="AI392" s="203" t="e">
        <f t="shared" ca="1" si="84"/>
        <v>#N/A</v>
      </c>
      <c r="AJ392" s="201" t="e">
        <f t="shared" ca="1" si="72"/>
        <v>#N/A</v>
      </c>
      <c r="AK392" s="201" t="e">
        <f t="shared" ca="1" si="73"/>
        <v>#N/A</v>
      </c>
    </row>
    <row r="393" spans="1:37" ht="27" customHeight="1" x14ac:dyDescent="0.25">
      <c r="A393" s="51">
        <f>'OSNOVNA PLAČA'!A387</f>
        <v>378</v>
      </c>
      <c r="B393" s="159" t="str">
        <f t="shared" ca="1" si="69"/>
        <v>A378</v>
      </c>
      <c r="C393" s="52">
        <f ca="1">IF(LEN(B393)&gt;0,'OSNOVNA PLAČA'!C387,"")</f>
        <v>0</v>
      </c>
      <c r="D393" s="54">
        <f ca="1">IF(LEN(B393)&gt;0,'OSNOVNA PLAČA'!D387,"")</f>
        <v>0</v>
      </c>
      <c r="E393" s="175">
        <f ca="1">IF(LEN(B393)&gt;0,SUM('OBRAČUNANA OSNOVNA PLAČA'!K387:P387),"")</f>
        <v>0</v>
      </c>
      <c r="F393" s="55"/>
      <c r="G393" s="55"/>
      <c r="H393" s="55"/>
      <c r="I393" s="55"/>
      <c r="J393" s="55"/>
      <c r="K393" s="176">
        <f t="shared" si="74"/>
        <v>0</v>
      </c>
      <c r="L393" s="120">
        <f t="shared" ca="1" si="75"/>
        <v>0</v>
      </c>
      <c r="M393" s="120">
        <f t="shared" ca="1" si="76"/>
        <v>0</v>
      </c>
      <c r="N393" s="120">
        <f t="shared" ca="1" si="77"/>
        <v>0</v>
      </c>
      <c r="O393" s="120">
        <f t="shared" ca="1" si="78"/>
        <v>0</v>
      </c>
      <c r="P393" s="177">
        <f t="shared" ca="1" si="79"/>
        <v>0</v>
      </c>
      <c r="Q393" s="177">
        <f ca="1">IF(LEN(B393)&gt;0,'1-6'!Q393-'1-6'!P393,"")</f>
        <v>0</v>
      </c>
      <c r="R393" s="178"/>
      <c r="AA393" s="163">
        <f>ROW()</f>
        <v>393</v>
      </c>
      <c r="AB393" s="201" t="e">
        <f t="shared" ca="1" si="70"/>
        <v>#N/A</v>
      </c>
      <c r="AC393" s="201" t="e">
        <f t="shared" ca="1" si="71"/>
        <v>#N/A</v>
      </c>
      <c r="AD393" s="202" t="e">
        <f t="shared" ca="1" si="80"/>
        <v>#N/A</v>
      </c>
      <c r="AE393" s="201" t="e">
        <f t="shared" ca="1" si="81"/>
        <v>#N/A</v>
      </c>
      <c r="AF393" s="202" t="e">
        <f t="shared" ca="1" si="82"/>
        <v>#N/A</v>
      </c>
      <c r="AG393" s="201" t="e">
        <f t="shared" ca="1" si="82"/>
        <v>#N/A</v>
      </c>
      <c r="AH393" s="201" t="e">
        <f t="shared" ca="1" si="83"/>
        <v>#N/A</v>
      </c>
      <c r="AI393" s="203" t="e">
        <f t="shared" ca="1" si="84"/>
        <v>#N/A</v>
      </c>
      <c r="AJ393" s="201" t="e">
        <f t="shared" ca="1" si="72"/>
        <v>#N/A</v>
      </c>
      <c r="AK393" s="201" t="e">
        <f t="shared" ca="1" si="73"/>
        <v>#N/A</v>
      </c>
    </row>
    <row r="394" spans="1:37" ht="27" customHeight="1" x14ac:dyDescent="0.25">
      <c r="A394" s="51">
        <f>'OSNOVNA PLAČA'!A388</f>
        <v>379</v>
      </c>
      <c r="B394" s="159" t="str">
        <f t="shared" ca="1" si="69"/>
        <v>A379</v>
      </c>
      <c r="C394" s="52">
        <f ca="1">IF(LEN(B394)&gt;0,'OSNOVNA PLAČA'!C388,"")</f>
        <v>0</v>
      </c>
      <c r="D394" s="54">
        <f ca="1">IF(LEN(B394)&gt;0,'OSNOVNA PLAČA'!D388,"")</f>
        <v>0</v>
      </c>
      <c r="E394" s="175">
        <f ca="1">IF(LEN(B394)&gt;0,SUM('OBRAČUNANA OSNOVNA PLAČA'!K388:P388),"")</f>
        <v>0</v>
      </c>
      <c r="F394" s="55"/>
      <c r="G394" s="55"/>
      <c r="H394" s="55"/>
      <c r="I394" s="55"/>
      <c r="J394" s="55"/>
      <c r="K394" s="176">
        <f t="shared" si="74"/>
        <v>0</v>
      </c>
      <c r="L394" s="120">
        <f t="shared" ca="1" si="75"/>
        <v>0</v>
      </c>
      <c r="M394" s="120">
        <f t="shared" ca="1" si="76"/>
        <v>0</v>
      </c>
      <c r="N394" s="120">
        <f t="shared" ca="1" si="77"/>
        <v>0</v>
      </c>
      <c r="O394" s="120">
        <f t="shared" ca="1" si="78"/>
        <v>0</v>
      </c>
      <c r="P394" s="177">
        <f t="shared" ca="1" si="79"/>
        <v>0</v>
      </c>
      <c r="Q394" s="177">
        <f ca="1">IF(LEN(B394)&gt;0,'1-6'!Q394-'1-6'!P394,"")</f>
        <v>0</v>
      </c>
      <c r="R394" s="178"/>
      <c r="AA394" s="163">
        <f>ROW()</f>
        <v>394</v>
      </c>
      <c r="AB394" s="201" t="e">
        <f t="shared" ca="1" si="70"/>
        <v>#N/A</v>
      </c>
      <c r="AC394" s="201" t="e">
        <f t="shared" ca="1" si="71"/>
        <v>#N/A</v>
      </c>
      <c r="AD394" s="202" t="e">
        <f t="shared" ca="1" si="80"/>
        <v>#N/A</v>
      </c>
      <c r="AE394" s="201" t="e">
        <f t="shared" ca="1" si="81"/>
        <v>#N/A</v>
      </c>
      <c r="AF394" s="202" t="e">
        <f t="shared" ca="1" si="82"/>
        <v>#N/A</v>
      </c>
      <c r="AG394" s="201" t="e">
        <f t="shared" ca="1" si="82"/>
        <v>#N/A</v>
      </c>
      <c r="AH394" s="201" t="e">
        <f t="shared" ca="1" si="83"/>
        <v>#N/A</v>
      </c>
      <c r="AI394" s="203" t="e">
        <f t="shared" ca="1" si="84"/>
        <v>#N/A</v>
      </c>
      <c r="AJ394" s="201" t="e">
        <f t="shared" ca="1" si="72"/>
        <v>#N/A</v>
      </c>
      <c r="AK394" s="201" t="e">
        <f t="shared" ca="1" si="73"/>
        <v>#N/A</v>
      </c>
    </row>
    <row r="395" spans="1:37" ht="27" customHeight="1" x14ac:dyDescent="0.25">
      <c r="A395" s="51">
        <f>'OSNOVNA PLAČA'!A389</f>
        <v>380</v>
      </c>
      <c r="B395" s="159" t="str">
        <f t="shared" ca="1" si="69"/>
        <v>A380</v>
      </c>
      <c r="C395" s="52">
        <f ca="1">IF(LEN(B395)&gt;0,'OSNOVNA PLAČA'!C389,"")</f>
        <v>0</v>
      </c>
      <c r="D395" s="54">
        <f ca="1">IF(LEN(B395)&gt;0,'OSNOVNA PLAČA'!D389,"")</f>
        <v>0</v>
      </c>
      <c r="E395" s="175">
        <f ca="1">IF(LEN(B395)&gt;0,SUM('OBRAČUNANA OSNOVNA PLAČA'!K389:P389),"")</f>
        <v>0</v>
      </c>
      <c r="F395" s="55"/>
      <c r="G395" s="55"/>
      <c r="H395" s="55"/>
      <c r="I395" s="55"/>
      <c r="J395" s="55"/>
      <c r="K395" s="176">
        <f t="shared" si="74"/>
        <v>0</v>
      </c>
      <c r="L395" s="120">
        <f t="shared" ca="1" si="75"/>
        <v>0</v>
      </c>
      <c r="M395" s="120">
        <f t="shared" ca="1" si="76"/>
        <v>0</v>
      </c>
      <c r="N395" s="120">
        <f t="shared" ca="1" si="77"/>
        <v>0</v>
      </c>
      <c r="O395" s="120">
        <f t="shared" ca="1" si="78"/>
        <v>0</v>
      </c>
      <c r="P395" s="177">
        <f t="shared" ca="1" si="79"/>
        <v>0</v>
      </c>
      <c r="Q395" s="177">
        <f ca="1">IF(LEN(B395)&gt;0,'1-6'!Q395-'1-6'!P395,"")</f>
        <v>0</v>
      </c>
      <c r="R395" s="178"/>
      <c r="AA395" s="163">
        <f>ROW()</f>
        <v>395</v>
      </c>
      <c r="AB395" s="201" t="e">
        <f t="shared" ca="1" si="70"/>
        <v>#N/A</v>
      </c>
      <c r="AC395" s="201" t="e">
        <f t="shared" ca="1" si="71"/>
        <v>#N/A</v>
      </c>
      <c r="AD395" s="202" t="e">
        <f t="shared" ca="1" si="80"/>
        <v>#N/A</v>
      </c>
      <c r="AE395" s="201" t="e">
        <f t="shared" ca="1" si="81"/>
        <v>#N/A</v>
      </c>
      <c r="AF395" s="202" t="e">
        <f t="shared" ca="1" si="82"/>
        <v>#N/A</v>
      </c>
      <c r="AG395" s="201" t="e">
        <f t="shared" ca="1" si="82"/>
        <v>#N/A</v>
      </c>
      <c r="AH395" s="201" t="e">
        <f t="shared" ca="1" si="83"/>
        <v>#N/A</v>
      </c>
      <c r="AI395" s="203" t="e">
        <f t="shared" ca="1" si="84"/>
        <v>#N/A</v>
      </c>
      <c r="AJ395" s="201" t="e">
        <f t="shared" ca="1" si="72"/>
        <v>#N/A</v>
      </c>
      <c r="AK395" s="201" t="e">
        <f t="shared" ca="1" si="73"/>
        <v>#N/A</v>
      </c>
    </row>
    <row r="396" spans="1:37" ht="27" customHeight="1" x14ac:dyDescent="0.25">
      <c r="A396" s="51">
        <f>'OSNOVNA PLAČA'!A390</f>
        <v>381</v>
      </c>
      <c r="B396" s="159" t="str">
        <f t="shared" ca="1" si="69"/>
        <v>A381</v>
      </c>
      <c r="C396" s="52">
        <f ca="1">IF(LEN(B396)&gt;0,'OSNOVNA PLAČA'!C390,"")</f>
        <v>0</v>
      </c>
      <c r="D396" s="54">
        <f ca="1">IF(LEN(B396)&gt;0,'OSNOVNA PLAČA'!D390,"")</f>
        <v>0</v>
      </c>
      <c r="E396" s="175">
        <f ca="1">IF(LEN(B396)&gt;0,SUM('OBRAČUNANA OSNOVNA PLAČA'!K390:P390),"")</f>
        <v>0</v>
      </c>
      <c r="F396" s="55"/>
      <c r="G396" s="55"/>
      <c r="H396" s="55"/>
      <c r="I396" s="55"/>
      <c r="J396" s="55"/>
      <c r="K396" s="176">
        <f t="shared" si="74"/>
        <v>0</v>
      </c>
      <c r="L396" s="120">
        <f t="shared" ca="1" si="75"/>
        <v>0</v>
      </c>
      <c r="M396" s="120">
        <f t="shared" ca="1" si="76"/>
        <v>0</v>
      </c>
      <c r="N396" s="120">
        <f t="shared" ca="1" si="77"/>
        <v>0</v>
      </c>
      <c r="O396" s="120">
        <f t="shared" ca="1" si="78"/>
        <v>0</v>
      </c>
      <c r="P396" s="177">
        <f t="shared" ca="1" si="79"/>
        <v>0</v>
      </c>
      <c r="Q396" s="177">
        <f ca="1">IF(LEN(B396)&gt;0,'1-6'!Q396-'1-6'!P396,"")</f>
        <v>0</v>
      </c>
      <c r="R396" s="178"/>
      <c r="AA396" s="163">
        <f>ROW()</f>
        <v>396</v>
      </c>
      <c r="AB396" s="201" t="e">
        <f t="shared" ca="1" si="70"/>
        <v>#N/A</v>
      </c>
      <c r="AC396" s="201" t="e">
        <f t="shared" ca="1" si="71"/>
        <v>#N/A</v>
      </c>
      <c r="AD396" s="202" t="e">
        <f t="shared" ca="1" si="80"/>
        <v>#N/A</v>
      </c>
      <c r="AE396" s="201" t="e">
        <f t="shared" ca="1" si="81"/>
        <v>#N/A</v>
      </c>
      <c r="AF396" s="202" t="e">
        <f t="shared" ca="1" si="82"/>
        <v>#N/A</v>
      </c>
      <c r="AG396" s="201" t="e">
        <f t="shared" ca="1" si="82"/>
        <v>#N/A</v>
      </c>
      <c r="AH396" s="201" t="e">
        <f t="shared" ca="1" si="83"/>
        <v>#N/A</v>
      </c>
      <c r="AI396" s="203" t="e">
        <f t="shared" ca="1" si="84"/>
        <v>#N/A</v>
      </c>
      <c r="AJ396" s="201" t="e">
        <f t="shared" ca="1" si="72"/>
        <v>#N/A</v>
      </c>
      <c r="AK396" s="201" t="e">
        <f t="shared" ca="1" si="73"/>
        <v>#N/A</v>
      </c>
    </row>
    <row r="397" spans="1:37" ht="27" customHeight="1" x14ac:dyDescent="0.25">
      <c r="A397" s="51">
        <f>'OSNOVNA PLAČA'!A391</f>
        <v>382</v>
      </c>
      <c r="B397" s="159" t="str">
        <f t="shared" ca="1" si="69"/>
        <v>A382</v>
      </c>
      <c r="C397" s="52">
        <f ca="1">IF(LEN(B397)&gt;0,'OSNOVNA PLAČA'!C391,"")</f>
        <v>0</v>
      </c>
      <c r="D397" s="54">
        <f ca="1">IF(LEN(B397)&gt;0,'OSNOVNA PLAČA'!D391,"")</f>
        <v>0</v>
      </c>
      <c r="E397" s="175">
        <f ca="1">IF(LEN(B397)&gt;0,SUM('OBRAČUNANA OSNOVNA PLAČA'!K391:P391),"")</f>
        <v>0</v>
      </c>
      <c r="F397" s="55"/>
      <c r="G397" s="55"/>
      <c r="H397" s="55"/>
      <c r="I397" s="55"/>
      <c r="J397" s="55"/>
      <c r="K397" s="176">
        <f t="shared" si="74"/>
        <v>0</v>
      </c>
      <c r="L397" s="120">
        <f t="shared" ca="1" si="75"/>
        <v>0</v>
      </c>
      <c r="M397" s="120">
        <f t="shared" ca="1" si="76"/>
        <v>0</v>
      </c>
      <c r="N397" s="120">
        <f t="shared" ca="1" si="77"/>
        <v>0</v>
      </c>
      <c r="O397" s="120">
        <f t="shared" ca="1" si="78"/>
        <v>0</v>
      </c>
      <c r="P397" s="177">
        <f t="shared" ca="1" si="79"/>
        <v>0</v>
      </c>
      <c r="Q397" s="177">
        <f ca="1">IF(LEN(B397)&gt;0,'1-6'!Q397-'1-6'!P397,"")</f>
        <v>0</v>
      </c>
      <c r="R397" s="178"/>
      <c r="AA397" s="163">
        <f>ROW()</f>
        <v>397</v>
      </c>
      <c r="AB397" s="201" t="e">
        <f t="shared" ca="1" si="70"/>
        <v>#N/A</v>
      </c>
      <c r="AC397" s="201" t="e">
        <f t="shared" ca="1" si="71"/>
        <v>#N/A</v>
      </c>
      <c r="AD397" s="202" t="e">
        <f t="shared" ca="1" si="80"/>
        <v>#N/A</v>
      </c>
      <c r="AE397" s="201" t="e">
        <f t="shared" ca="1" si="81"/>
        <v>#N/A</v>
      </c>
      <c r="AF397" s="202" t="e">
        <f t="shared" ca="1" si="82"/>
        <v>#N/A</v>
      </c>
      <c r="AG397" s="201" t="e">
        <f t="shared" ca="1" si="82"/>
        <v>#N/A</v>
      </c>
      <c r="AH397" s="201" t="e">
        <f t="shared" ca="1" si="83"/>
        <v>#N/A</v>
      </c>
      <c r="AI397" s="203" t="e">
        <f t="shared" ca="1" si="84"/>
        <v>#N/A</v>
      </c>
      <c r="AJ397" s="201" t="e">
        <f t="shared" ca="1" si="72"/>
        <v>#N/A</v>
      </c>
      <c r="AK397" s="201" t="e">
        <f t="shared" ca="1" si="73"/>
        <v>#N/A</v>
      </c>
    </row>
    <row r="398" spans="1:37" ht="27" customHeight="1" x14ac:dyDescent="0.25">
      <c r="A398" s="51">
        <f>'OSNOVNA PLAČA'!A392</f>
        <v>383</v>
      </c>
      <c r="B398" s="159" t="str">
        <f t="shared" ca="1" si="69"/>
        <v>A383</v>
      </c>
      <c r="C398" s="52">
        <f ca="1">IF(LEN(B398)&gt;0,'OSNOVNA PLAČA'!C392,"")</f>
        <v>0</v>
      </c>
      <c r="D398" s="54">
        <f ca="1">IF(LEN(B398)&gt;0,'OSNOVNA PLAČA'!D392,"")</f>
        <v>0</v>
      </c>
      <c r="E398" s="175">
        <f ca="1">IF(LEN(B398)&gt;0,SUM('OBRAČUNANA OSNOVNA PLAČA'!K392:P392),"")</f>
        <v>0</v>
      </c>
      <c r="F398" s="55"/>
      <c r="G398" s="55"/>
      <c r="H398" s="55"/>
      <c r="I398" s="55"/>
      <c r="J398" s="55"/>
      <c r="K398" s="176">
        <f t="shared" si="74"/>
        <v>0</v>
      </c>
      <c r="L398" s="120">
        <f t="shared" ca="1" si="75"/>
        <v>0</v>
      </c>
      <c r="M398" s="120">
        <f t="shared" ca="1" si="76"/>
        <v>0</v>
      </c>
      <c r="N398" s="120">
        <f t="shared" ca="1" si="77"/>
        <v>0</v>
      </c>
      <c r="O398" s="120">
        <f t="shared" ca="1" si="78"/>
        <v>0</v>
      </c>
      <c r="P398" s="177">
        <f t="shared" ca="1" si="79"/>
        <v>0</v>
      </c>
      <c r="Q398" s="177">
        <f ca="1">IF(LEN(B398)&gt;0,'1-6'!Q398-'1-6'!P398,"")</f>
        <v>0</v>
      </c>
      <c r="R398" s="178"/>
      <c r="AA398" s="163">
        <f>ROW()</f>
        <v>398</v>
      </c>
      <c r="AB398" s="201" t="e">
        <f t="shared" ca="1" si="70"/>
        <v>#N/A</v>
      </c>
      <c r="AC398" s="201" t="e">
        <f t="shared" ca="1" si="71"/>
        <v>#N/A</v>
      </c>
      <c r="AD398" s="202" t="e">
        <f t="shared" ca="1" si="80"/>
        <v>#N/A</v>
      </c>
      <c r="AE398" s="201" t="e">
        <f t="shared" ca="1" si="81"/>
        <v>#N/A</v>
      </c>
      <c r="AF398" s="202" t="e">
        <f t="shared" ca="1" si="82"/>
        <v>#N/A</v>
      </c>
      <c r="AG398" s="201" t="e">
        <f t="shared" ca="1" si="82"/>
        <v>#N/A</v>
      </c>
      <c r="AH398" s="201" t="e">
        <f t="shared" ca="1" si="83"/>
        <v>#N/A</v>
      </c>
      <c r="AI398" s="203" t="e">
        <f t="shared" ca="1" si="84"/>
        <v>#N/A</v>
      </c>
      <c r="AJ398" s="201" t="e">
        <f t="shared" ca="1" si="72"/>
        <v>#N/A</v>
      </c>
      <c r="AK398" s="201" t="e">
        <f t="shared" ca="1" si="73"/>
        <v>#N/A</v>
      </c>
    </row>
    <row r="399" spans="1:37" ht="27" customHeight="1" x14ac:dyDescent="0.25">
      <c r="A399" s="51">
        <f>'OSNOVNA PLAČA'!A393</f>
        <v>384</v>
      </c>
      <c r="B399" s="159" t="str">
        <f t="shared" ca="1" si="69"/>
        <v>A384</v>
      </c>
      <c r="C399" s="52">
        <f ca="1">IF(LEN(B399)&gt;0,'OSNOVNA PLAČA'!C393,"")</f>
        <v>0</v>
      </c>
      <c r="D399" s="54">
        <f ca="1">IF(LEN(B399)&gt;0,'OSNOVNA PLAČA'!D393,"")</f>
        <v>0</v>
      </c>
      <c r="E399" s="175">
        <f ca="1">IF(LEN(B399)&gt;0,SUM('OBRAČUNANA OSNOVNA PLAČA'!K393:P393),"")</f>
        <v>0</v>
      </c>
      <c r="F399" s="55"/>
      <c r="G399" s="55"/>
      <c r="H399" s="55"/>
      <c r="I399" s="55"/>
      <c r="J399" s="55"/>
      <c r="K399" s="176">
        <f t="shared" si="74"/>
        <v>0</v>
      </c>
      <c r="L399" s="120">
        <f t="shared" ca="1" si="75"/>
        <v>0</v>
      </c>
      <c r="M399" s="120">
        <f t="shared" ca="1" si="76"/>
        <v>0</v>
      </c>
      <c r="N399" s="120">
        <f t="shared" ca="1" si="77"/>
        <v>0</v>
      </c>
      <c r="O399" s="120">
        <f t="shared" ca="1" si="78"/>
        <v>0</v>
      </c>
      <c r="P399" s="177">
        <f t="shared" ca="1" si="79"/>
        <v>0</v>
      </c>
      <c r="Q399" s="177">
        <f ca="1">IF(LEN(B399)&gt;0,'1-6'!Q399-'1-6'!P399,"")</f>
        <v>0</v>
      </c>
      <c r="R399" s="178"/>
      <c r="AA399" s="163">
        <f>ROW()</f>
        <v>399</v>
      </c>
      <c r="AB399" s="201" t="e">
        <f t="shared" ca="1" si="70"/>
        <v>#N/A</v>
      </c>
      <c r="AC399" s="201" t="e">
        <f t="shared" ca="1" si="71"/>
        <v>#N/A</v>
      </c>
      <c r="AD399" s="202" t="e">
        <f t="shared" ca="1" si="80"/>
        <v>#N/A</v>
      </c>
      <c r="AE399" s="201" t="e">
        <f t="shared" ca="1" si="81"/>
        <v>#N/A</v>
      </c>
      <c r="AF399" s="202" t="e">
        <f t="shared" ca="1" si="82"/>
        <v>#N/A</v>
      </c>
      <c r="AG399" s="201" t="e">
        <f t="shared" ca="1" si="82"/>
        <v>#N/A</v>
      </c>
      <c r="AH399" s="201" t="e">
        <f t="shared" ca="1" si="83"/>
        <v>#N/A</v>
      </c>
      <c r="AI399" s="203" t="e">
        <f t="shared" ca="1" si="84"/>
        <v>#N/A</v>
      </c>
      <c r="AJ399" s="201" t="e">
        <f t="shared" ca="1" si="72"/>
        <v>#N/A</v>
      </c>
      <c r="AK399" s="201" t="e">
        <f t="shared" ca="1" si="73"/>
        <v>#N/A</v>
      </c>
    </row>
    <row r="400" spans="1:37" ht="27" customHeight="1" x14ac:dyDescent="0.25">
      <c r="A400" s="51">
        <f>'OSNOVNA PLAČA'!A394</f>
        <v>385</v>
      </c>
      <c r="B400" s="159" t="str">
        <f t="shared" ca="1" si="69"/>
        <v>A385</v>
      </c>
      <c r="C400" s="52">
        <f ca="1">IF(LEN(B400)&gt;0,'OSNOVNA PLAČA'!C394,"")</f>
        <v>0</v>
      </c>
      <c r="D400" s="54">
        <f ca="1">IF(LEN(B400)&gt;0,'OSNOVNA PLAČA'!D394,"")</f>
        <v>0</v>
      </c>
      <c r="E400" s="175">
        <f ca="1">IF(LEN(B400)&gt;0,SUM('OBRAČUNANA OSNOVNA PLAČA'!K394:P394),"")</f>
        <v>0</v>
      </c>
      <c r="F400" s="55"/>
      <c r="G400" s="55"/>
      <c r="H400" s="55"/>
      <c r="I400" s="55"/>
      <c r="J400" s="55"/>
      <c r="K400" s="176">
        <f t="shared" ref="K400:K463" si="85">+F400+G400+H400+I400+J400</f>
        <v>0</v>
      </c>
      <c r="L400" s="120">
        <f t="shared" ref="L400:L463" ca="1" si="86">IF(LEN(B400)&gt;0,K400/5,"")</f>
        <v>0</v>
      </c>
      <c r="M400" s="120">
        <f t="shared" ref="M400:M463" ca="1" si="87">IF(LEN(B400)&gt;0,E400*L400,"")</f>
        <v>0</v>
      </c>
      <c r="N400" s="120">
        <f t="shared" ref="N400:N463" ca="1" si="88">IF(LEN(B400)&gt;0,L400*$O$1017,"")</f>
        <v>0</v>
      </c>
      <c r="O400" s="120">
        <f t="shared" ref="O400:O463" ca="1" si="89">IF(LEN(B400)&gt;0,E400*N400,"")</f>
        <v>0</v>
      </c>
      <c r="P400" s="177">
        <f t="shared" ref="P400:P463" ca="1" si="90">MIN(O400,Q400)</f>
        <v>0</v>
      </c>
      <c r="Q400" s="177">
        <f ca="1">IF(LEN(B400)&gt;0,'1-6'!Q400-'1-6'!P400,"")</f>
        <v>0</v>
      </c>
      <c r="R400" s="178"/>
      <c r="AA400" s="163">
        <f>ROW()</f>
        <v>400</v>
      </c>
      <c r="AB400" s="201" t="e">
        <f t="shared" ca="1" si="70"/>
        <v>#N/A</v>
      </c>
      <c r="AC400" s="201" t="e">
        <f t="shared" ca="1" si="71"/>
        <v>#N/A</v>
      </c>
      <c r="AD400" s="202" t="e">
        <f t="shared" ref="AD400:AD463" ca="1" si="91">IF(AB400&gt;=AC400,"-",$K400/(5*MAX($L$1021:$L$1022)))</f>
        <v>#N/A</v>
      </c>
      <c r="AE400" s="201" t="e">
        <f t="shared" ref="AE400:AE463" ca="1" si="92">IF(AB400&gt;=AC400,"-",$K400/(5*MAX($L$1021:$L$1022))*AJ400)</f>
        <v>#N/A</v>
      </c>
      <c r="AF400" s="202" t="e">
        <f t="shared" ref="AF400:AG463" ca="1" si="93">IF(AD400="-","-",AD400*$AE$1017)</f>
        <v>#N/A</v>
      </c>
      <c r="AG400" s="201" t="e">
        <f t="shared" ca="1" si="93"/>
        <v>#N/A</v>
      </c>
      <c r="AH400" s="201" t="e">
        <f t="shared" ref="AH400:AH463" ca="1" si="94">IF(AF400="-",0,MIN(AG400,Q400))</f>
        <v>#N/A</v>
      </c>
      <c r="AI400" s="203" t="e">
        <f t="shared" ref="AI400:AI463" ca="1" si="95">+AC400-AB400</f>
        <v>#N/A</v>
      </c>
      <c r="AJ400" s="201" t="e">
        <f t="shared" ca="1" si="72"/>
        <v>#N/A</v>
      </c>
      <c r="AK400" s="201" t="e">
        <f t="shared" ca="1" si="73"/>
        <v>#N/A</v>
      </c>
    </row>
    <row r="401" spans="1:37" ht="27" customHeight="1" x14ac:dyDescent="0.25">
      <c r="A401" s="51">
        <f>'OSNOVNA PLAČA'!A395</f>
        <v>386</v>
      </c>
      <c r="B401" s="159" t="str">
        <f t="shared" ca="1" si="69"/>
        <v>A386</v>
      </c>
      <c r="C401" s="52">
        <f ca="1">IF(LEN(B401)&gt;0,'OSNOVNA PLAČA'!C395,"")</f>
        <v>0</v>
      </c>
      <c r="D401" s="54">
        <f ca="1">IF(LEN(B401)&gt;0,'OSNOVNA PLAČA'!D395,"")</f>
        <v>0</v>
      </c>
      <c r="E401" s="175">
        <f ca="1">IF(LEN(B401)&gt;0,SUM('OBRAČUNANA OSNOVNA PLAČA'!K395:P395),"")</f>
        <v>0</v>
      </c>
      <c r="F401" s="55"/>
      <c r="G401" s="55"/>
      <c r="H401" s="55"/>
      <c r="I401" s="55"/>
      <c r="J401" s="55"/>
      <c r="K401" s="176">
        <f t="shared" si="85"/>
        <v>0</v>
      </c>
      <c r="L401" s="120">
        <f t="shared" ca="1" si="86"/>
        <v>0</v>
      </c>
      <c r="M401" s="120">
        <f t="shared" ca="1" si="87"/>
        <v>0</v>
      </c>
      <c r="N401" s="120">
        <f t="shared" ca="1" si="88"/>
        <v>0</v>
      </c>
      <c r="O401" s="120">
        <f t="shared" ca="1" si="89"/>
        <v>0</v>
      </c>
      <c r="P401" s="177">
        <f t="shared" ca="1" si="90"/>
        <v>0</v>
      </c>
      <c r="Q401" s="177">
        <f ca="1">IF(LEN(B401)&gt;0,'1-6'!Q401-'1-6'!P401,"")</f>
        <v>0</v>
      </c>
      <c r="R401" s="178"/>
      <c r="AA401" s="163">
        <f>ROW()</f>
        <v>401</v>
      </c>
      <c r="AB401" s="201" t="e">
        <f t="shared" ca="1" si="70"/>
        <v>#N/A</v>
      </c>
      <c r="AC401" s="201" t="e">
        <f t="shared" ca="1" si="71"/>
        <v>#N/A</v>
      </c>
      <c r="AD401" s="202" t="e">
        <f t="shared" ca="1" si="91"/>
        <v>#N/A</v>
      </c>
      <c r="AE401" s="201" t="e">
        <f t="shared" ca="1" si="92"/>
        <v>#N/A</v>
      </c>
      <c r="AF401" s="202" t="e">
        <f t="shared" ca="1" si="93"/>
        <v>#N/A</v>
      </c>
      <c r="AG401" s="201" t="e">
        <f t="shared" ca="1" si="93"/>
        <v>#N/A</v>
      </c>
      <c r="AH401" s="201" t="e">
        <f t="shared" ca="1" si="94"/>
        <v>#N/A</v>
      </c>
      <c r="AI401" s="203" t="e">
        <f t="shared" ca="1" si="95"/>
        <v>#N/A</v>
      </c>
      <c r="AJ401" s="201" t="e">
        <f t="shared" ca="1" si="72"/>
        <v>#N/A</v>
      </c>
      <c r="AK401" s="201" t="e">
        <f t="shared" ca="1" si="73"/>
        <v>#N/A</v>
      </c>
    </row>
    <row r="402" spans="1:37" ht="27" customHeight="1" x14ac:dyDescent="0.25">
      <c r="A402" s="51">
        <f>'OSNOVNA PLAČA'!A396</f>
        <v>387</v>
      </c>
      <c r="B402" s="159" t="str">
        <f t="shared" ca="1" si="69"/>
        <v>A387</v>
      </c>
      <c r="C402" s="52">
        <f ca="1">IF(LEN(B402)&gt;0,'OSNOVNA PLAČA'!C396,"")</f>
        <v>0</v>
      </c>
      <c r="D402" s="54">
        <f ca="1">IF(LEN(B402)&gt;0,'OSNOVNA PLAČA'!D396,"")</f>
        <v>0</v>
      </c>
      <c r="E402" s="175">
        <f ca="1">IF(LEN(B402)&gt;0,SUM('OBRAČUNANA OSNOVNA PLAČA'!K396:P396),"")</f>
        <v>0</v>
      </c>
      <c r="F402" s="55"/>
      <c r="G402" s="55"/>
      <c r="H402" s="55"/>
      <c r="I402" s="55"/>
      <c r="J402" s="55"/>
      <c r="K402" s="176">
        <f t="shared" si="85"/>
        <v>0</v>
      </c>
      <c r="L402" s="120">
        <f t="shared" ca="1" si="86"/>
        <v>0</v>
      </c>
      <c r="M402" s="120">
        <f t="shared" ca="1" si="87"/>
        <v>0</v>
      </c>
      <c r="N402" s="120">
        <f t="shared" ca="1" si="88"/>
        <v>0</v>
      </c>
      <c r="O402" s="120">
        <f t="shared" ca="1" si="89"/>
        <v>0</v>
      </c>
      <c r="P402" s="177">
        <f t="shared" ca="1" si="90"/>
        <v>0</v>
      </c>
      <c r="Q402" s="177">
        <f ca="1">IF(LEN(B402)&gt;0,'1-6'!Q402-'1-6'!P402,"")</f>
        <v>0</v>
      </c>
      <c r="R402" s="178"/>
      <c r="AA402" s="163">
        <f>ROW()</f>
        <v>402</v>
      </c>
      <c r="AB402" s="201" t="e">
        <f t="shared" ca="1" si="70"/>
        <v>#N/A</v>
      </c>
      <c r="AC402" s="201" t="e">
        <f t="shared" ca="1" si="71"/>
        <v>#N/A</v>
      </c>
      <c r="AD402" s="202" t="e">
        <f t="shared" ca="1" si="91"/>
        <v>#N/A</v>
      </c>
      <c r="AE402" s="201" t="e">
        <f t="shared" ca="1" si="92"/>
        <v>#N/A</v>
      </c>
      <c r="AF402" s="202" t="e">
        <f t="shared" ca="1" si="93"/>
        <v>#N/A</v>
      </c>
      <c r="AG402" s="201" t="e">
        <f t="shared" ca="1" si="93"/>
        <v>#N/A</v>
      </c>
      <c r="AH402" s="201" t="e">
        <f t="shared" ca="1" si="94"/>
        <v>#N/A</v>
      </c>
      <c r="AI402" s="203" t="e">
        <f t="shared" ca="1" si="95"/>
        <v>#N/A</v>
      </c>
      <c r="AJ402" s="201" t="e">
        <f t="shared" ca="1" si="72"/>
        <v>#N/A</v>
      </c>
      <c r="AK402" s="201" t="e">
        <f t="shared" ca="1" si="73"/>
        <v>#N/A</v>
      </c>
    </row>
    <row r="403" spans="1:37" ht="27" customHeight="1" x14ac:dyDescent="0.25">
      <c r="A403" s="51">
        <f>'OSNOVNA PLAČA'!A397</f>
        <v>388</v>
      </c>
      <c r="B403" s="159" t="str">
        <f t="shared" ca="1" si="69"/>
        <v>A388</v>
      </c>
      <c r="C403" s="52">
        <f ca="1">IF(LEN(B403)&gt;0,'OSNOVNA PLAČA'!C397,"")</f>
        <v>0</v>
      </c>
      <c r="D403" s="54">
        <f ca="1">IF(LEN(B403)&gt;0,'OSNOVNA PLAČA'!D397,"")</f>
        <v>0</v>
      </c>
      <c r="E403" s="175">
        <f ca="1">IF(LEN(B403)&gt;0,SUM('OBRAČUNANA OSNOVNA PLAČA'!K397:P397),"")</f>
        <v>0</v>
      </c>
      <c r="F403" s="55"/>
      <c r="G403" s="55"/>
      <c r="H403" s="55"/>
      <c r="I403" s="55"/>
      <c r="J403" s="55"/>
      <c r="K403" s="176">
        <f t="shared" si="85"/>
        <v>0</v>
      </c>
      <c r="L403" s="120">
        <f t="shared" ca="1" si="86"/>
        <v>0</v>
      </c>
      <c r="M403" s="120">
        <f t="shared" ca="1" si="87"/>
        <v>0</v>
      </c>
      <c r="N403" s="120">
        <f t="shared" ca="1" si="88"/>
        <v>0</v>
      </c>
      <c r="O403" s="120">
        <f t="shared" ca="1" si="89"/>
        <v>0</v>
      </c>
      <c r="P403" s="177">
        <f t="shared" ca="1" si="90"/>
        <v>0</v>
      </c>
      <c r="Q403" s="177">
        <f ca="1">IF(LEN(B403)&gt;0,'1-6'!Q403-'1-6'!P403,"")</f>
        <v>0</v>
      </c>
      <c r="R403" s="178"/>
      <c r="AA403" s="163">
        <f>ROW()</f>
        <v>403</v>
      </c>
      <c r="AB403" s="201" t="e">
        <f t="shared" ca="1" si="70"/>
        <v>#N/A</v>
      </c>
      <c r="AC403" s="201" t="e">
        <f t="shared" ca="1" si="71"/>
        <v>#N/A</v>
      </c>
      <c r="AD403" s="202" t="e">
        <f t="shared" ca="1" si="91"/>
        <v>#N/A</v>
      </c>
      <c r="AE403" s="201" t="e">
        <f t="shared" ca="1" si="92"/>
        <v>#N/A</v>
      </c>
      <c r="AF403" s="202" t="e">
        <f t="shared" ca="1" si="93"/>
        <v>#N/A</v>
      </c>
      <c r="AG403" s="201" t="e">
        <f t="shared" ca="1" si="93"/>
        <v>#N/A</v>
      </c>
      <c r="AH403" s="201" t="e">
        <f t="shared" ca="1" si="94"/>
        <v>#N/A</v>
      </c>
      <c r="AI403" s="203" t="e">
        <f t="shared" ca="1" si="95"/>
        <v>#N/A</v>
      </c>
      <c r="AJ403" s="201" t="e">
        <f t="shared" ca="1" si="72"/>
        <v>#N/A</v>
      </c>
      <c r="AK403" s="201" t="e">
        <f t="shared" ca="1" si="73"/>
        <v>#N/A</v>
      </c>
    </row>
    <row r="404" spans="1:37" ht="27" customHeight="1" x14ac:dyDescent="0.25">
      <c r="A404" s="51">
        <f>'OSNOVNA PLAČA'!A398</f>
        <v>389</v>
      </c>
      <c r="B404" s="159" t="str">
        <f t="shared" ca="1" si="69"/>
        <v>A389</v>
      </c>
      <c r="C404" s="52">
        <f ca="1">IF(LEN(B404)&gt;0,'OSNOVNA PLAČA'!C398,"")</f>
        <v>0</v>
      </c>
      <c r="D404" s="54">
        <f ca="1">IF(LEN(B404)&gt;0,'OSNOVNA PLAČA'!D398,"")</f>
        <v>0</v>
      </c>
      <c r="E404" s="175">
        <f ca="1">IF(LEN(B404)&gt;0,SUM('OBRAČUNANA OSNOVNA PLAČA'!K398:P398),"")</f>
        <v>0</v>
      </c>
      <c r="F404" s="55"/>
      <c r="G404" s="55"/>
      <c r="H404" s="55"/>
      <c r="I404" s="55"/>
      <c r="J404" s="55"/>
      <c r="K404" s="176">
        <f t="shared" si="85"/>
        <v>0</v>
      </c>
      <c r="L404" s="120">
        <f t="shared" ca="1" si="86"/>
        <v>0</v>
      </c>
      <c r="M404" s="120">
        <f t="shared" ca="1" si="87"/>
        <v>0</v>
      </c>
      <c r="N404" s="120">
        <f t="shared" ca="1" si="88"/>
        <v>0</v>
      </c>
      <c r="O404" s="120">
        <f t="shared" ca="1" si="89"/>
        <v>0</v>
      </c>
      <c r="P404" s="177">
        <f t="shared" ca="1" si="90"/>
        <v>0</v>
      </c>
      <c r="Q404" s="177">
        <f ca="1">IF(LEN(B404)&gt;0,'1-6'!Q404-'1-6'!P404,"")</f>
        <v>0</v>
      </c>
      <c r="R404" s="178"/>
      <c r="AA404" s="163">
        <f>ROW()</f>
        <v>404</v>
      </c>
      <c r="AB404" s="201" t="e">
        <f t="shared" ca="1" si="70"/>
        <v>#N/A</v>
      </c>
      <c r="AC404" s="201" t="e">
        <f t="shared" ca="1" si="71"/>
        <v>#N/A</v>
      </c>
      <c r="AD404" s="202" t="e">
        <f t="shared" ca="1" si="91"/>
        <v>#N/A</v>
      </c>
      <c r="AE404" s="201" t="e">
        <f t="shared" ca="1" si="92"/>
        <v>#N/A</v>
      </c>
      <c r="AF404" s="202" t="e">
        <f t="shared" ca="1" si="93"/>
        <v>#N/A</v>
      </c>
      <c r="AG404" s="201" t="e">
        <f t="shared" ca="1" si="93"/>
        <v>#N/A</v>
      </c>
      <c r="AH404" s="201" t="e">
        <f t="shared" ca="1" si="94"/>
        <v>#N/A</v>
      </c>
      <c r="AI404" s="203" t="e">
        <f t="shared" ca="1" si="95"/>
        <v>#N/A</v>
      </c>
      <c r="AJ404" s="201" t="e">
        <f t="shared" ca="1" si="72"/>
        <v>#N/A</v>
      </c>
      <c r="AK404" s="201" t="e">
        <f t="shared" ca="1" si="73"/>
        <v>#N/A</v>
      </c>
    </row>
    <row r="405" spans="1:37" ht="27" customHeight="1" x14ac:dyDescent="0.25">
      <c r="A405" s="51">
        <f>'OSNOVNA PLAČA'!A399</f>
        <v>390</v>
      </c>
      <c r="B405" s="159" t="str">
        <f t="shared" ca="1" si="69"/>
        <v>A390</v>
      </c>
      <c r="C405" s="52">
        <f ca="1">IF(LEN(B405)&gt;0,'OSNOVNA PLAČA'!C399,"")</f>
        <v>0</v>
      </c>
      <c r="D405" s="54">
        <f ca="1">IF(LEN(B405)&gt;0,'OSNOVNA PLAČA'!D399,"")</f>
        <v>0</v>
      </c>
      <c r="E405" s="175">
        <f ca="1">IF(LEN(B405)&gt;0,SUM('OBRAČUNANA OSNOVNA PLAČA'!K399:P399),"")</f>
        <v>0</v>
      </c>
      <c r="F405" s="55"/>
      <c r="G405" s="55"/>
      <c r="H405" s="55"/>
      <c r="I405" s="55"/>
      <c r="J405" s="55"/>
      <c r="K405" s="176">
        <f t="shared" si="85"/>
        <v>0</v>
      </c>
      <c r="L405" s="120">
        <f t="shared" ca="1" si="86"/>
        <v>0</v>
      </c>
      <c r="M405" s="120">
        <f t="shared" ca="1" si="87"/>
        <v>0</v>
      </c>
      <c r="N405" s="120">
        <f t="shared" ca="1" si="88"/>
        <v>0</v>
      </c>
      <c r="O405" s="120">
        <f t="shared" ca="1" si="89"/>
        <v>0</v>
      </c>
      <c r="P405" s="177">
        <f t="shared" ca="1" si="90"/>
        <v>0</v>
      </c>
      <c r="Q405" s="177">
        <f ca="1">IF(LEN(B405)&gt;0,'1-6'!Q405-'1-6'!P405,"")</f>
        <v>0</v>
      </c>
      <c r="R405" s="178"/>
      <c r="AA405" s="163">
        <f>ROW()</f>
        <v>405</v>
      </c>
      <c r="AB405" s="201" t="e">
        <f t="shared" ca="1" si="70"/>
        <v>#N/A</v>
      </c>
      <c r="AC405" s="201" t="e">
        <f t="shared" ca="1" si="71"/>
        <v>#N/A</v>
      </c>
      <c r="AD405" s="202" t="e">
        <f t="shared" ca="1" si="91"/>
        <v>#N/A</v>
      </c>
      <c r="AE405" s="201" t="e">
        <f t="shared" ca="1" si="92"/>
        <v>#N/A</v>
      </c>
      <c r="AF405" s="202" t="e">
        <f t="shared" ca="1" si="93"/>
        <v>#N/A</v>
      </c>
      <c r="AG405" s="201" t="e">
        <f t="shared" ca="1" si="93"/>
        <v>#N/A</v>
      </c>
      <c r="AH405" s="201" t="e">
        <f t="shared" ca="1" si="94"/>
        <v>#N/A</v>
      </c>
      <c r="AI405" s="203" t="e">
        <f t="shared" ca="1" si="95"/>
        <v>#N/A</v>
      </c>
      <c r="AJ405" s="201" t="e">
        <f t="shared" ca="1" si="72"/>
        <v>#N/A</v>
      </c>
      <c r="AK405" s="201" t="e">
        <f t="shared" ca="1" si="73"/>
        <v>#N/A</v>
      </c>
    </row>
    <row r="406" spans="1:37" ht="27" customHeight="1" x14ac:dyDescent="0.25">
      <c r="A406" s="51">
        <f>'OSNOVNA PLAČA'!A400</f>
        <v>391</v>
      </c>
      <c r="B406" s="159" t="str">
        <f t="shared" ca="1" si="69"/>
        <v>A391</v>
      </c>
      <c r="C406" s="52">
        <f ca="1">IF(LEN(B406)&gt;0,'OSNOVNA PLAČA'!C400,"")</f>
        <v>0</v>
      </c>
      <c r="D406" s="54">
        <f ca="1">IF(LEN(B406)&gt;0,'OSNOVNA PLAČA'!D400,"")</f>
        <v>0</v>
      </c>
      <c r="E406" s="175">
        <f ca="1">IF(LEN(B406)&gt;0,SUM('OBRAČUNANA OSNOVNA PLAČA'!K400:P400),"")</f>
        <v>0</v>
      </c>
      <c r="F406" s="55"/>
      <c r="G406" s="55"/>
      <c r="H406" s="55"/>
      <c r="I406" s="55"/>
      <c r="J406" s="55"/>
      <c r="K406" s="176">
        <f t="shared" si="85"/>
        <v>0</v>
      </c>
      <c r="L406" s="120">
        <f t="shared" ca="1" si="86"/>
        <v>0</v>
      </c>
      <c r="M406" s="120">
        <f t="shared" ca="1" si="87"/>
        <v>0</v>
      </c>
      <c r="N406" s="120">
        <f t="shared" ca="1" si="88"/>
        <v>0</v>
      </c>
      <c r="O406" s="120">
        <f t="shared" ca="1" si="89"/>
        <v>0</v>
      </c>
      <c r="P406" s="177">
        <f t="shared" ca="1" si="90"/>
        <v>0</v>
      </c>
      <c r="Q406" s="177">
        <f ca="1">IF(LEN(B406)&gt;0,'1-6'!Q406-'1-6'!P406,"")</f>
        <v>0</v>
      </c>
      <c r="R406" s="178"/>
      <c r="AA406" s="163">
        <f>ROW()</f>
        <v>406</v>
      </c>
      <c r="AB406" s="201" t="e">
        <f t="shared" ca="1" si="70"/>
        <v>#N/A</v>
      </c>
      <c r="AC406" s="201" t="e">
        <f t="shared" ca="1" si="71"/>
        <v>#N/A</v>
      </c>
      <c r="AD406" s="202" t="e">
        <f t="shared" ca="1" si="91"/>
        <v>#N/A</v>
      </c>
      <c r="AE406" s="201" t="e">
        <f t="shared" ca="1" si="92"/>
        <v>#N/A</v>
      </c>
      <c r="AF406" s="202" t="e">
        <f t="shared" ca="1" si="93"/>
        <v>#N/A</v>
      </c>
      <c r="AG406" s="201" t="e">
        <f t="shared" ca="1" si="93"/>
        <v>#N/A</v>
      </c>
      <c r="AH406" s="201" t="e">
        <f t="shared" ca="1" si="94"/>
        <v>#N/A</v>
      </c>
      <c r="AI406" s="203" t="e">
        <f t="shared" ca="1" si="95"/>
        <v>#N/A</v>
      </c>
      <c r="AJ406" s="201" t="e">
        <f t="shared" ca="1" si="72"/>
        <v>#N/A</v>
      </c>
      <c r="AK406" s="201" t="e">
        <f t="shared" ca="1" si="73"/>
        <v>#N/A</v>
      </c>
    </row>
    <row r="407" spans="1:37" ht="27" customHeight="1" x14ac:dyDescent="0.25">
      <c r="A407" s="51">
        <f>'OSNOVNA PLAČA'!A401</f>
        <v>392</v>
      </c>
      <c r="B407" s="159" t="str">
        <f t="shared" ca="1" si="69"/>
        <v>A392</v>
      </c>
      <c r="C407" s="52">
        <f ca="1">IF(LEN(B407)&gt;0,'OSNOVNA PLAČA'!C401,"")</f>
        <v>0</v>
      </c>
      <c r="D407" s="54">
        <f ca="1">IF(LEN(B407)&gt;0,'OSNOVNA PLAČA'!D401,"")</f>
        <v>0</v>
      </c>
      <c r="E407" s="175">
        <f ca="1">IF(LEN(B407)&gt;0,SUM('OBRAČUNANA OSNOVNA PLAČA'!K401:P401),"")</f>
        <v>0</v>
      </c>
      <c r="F407" s="55"/>
      <c r="G407" s="55"/>
      <c r="H407" s="55"/>
      <c r="I407" s="55"/>
      <c r="J407" s="55"/>
      <c r="K407" s="176">
        <f t="shared" si="85"/>
        <v>0</v>
      </c>
      <c r="L407" s="120">
        <f t="shared" ca="1" si="86"/>
        <v>0</v>
      </c>
      <c r="M407" s="120">
        <f t="shared" ca="1" si="87"/>
        <v>0</v>
      </c>
      <c r="N407" s="120">
        <f t="shared" ca="1" si="88"/>
        <v>0</v>
      </c>
      <c r="O407" s="120">
        <f t="shared" ca="1" si="89"/>
        <v>0</v>
      </c>
      <c r="P407" s="177">
        <f t="shared" ca="1" si="90"/>
        <v>0</v>
      </c>
      <c r="Q407" s="177">
        <f ca="1">IF(LEN(B407)&gt;0,'1-6'!Q407-'1-6'!P407,"")</f>
        <v>0</v>
      </c>
      <c r="R407" s="178"/>
      <c r="AA407" s="163">
        <f>ROW()</f>
        <v>407</v>
      </c>
      <c r="AB407" s="201" t="e">
        <f t="shared" ca="1" si="70"/>
        <v>#N/A</v>
      </c>
      <c r="AC407" s="201" t="e">
        <f t="shared" ca="1" si="71"/>
        <v>#N/A</v>
      </c>
      <c r="AD407" s="202" t="e">
        <f t="shared" ca="1" si="91"/>
        <v>#N/A</v>
      </c>
      <c r="AE407" s="201" t="e">
        <f t="shared" ca="1" si="92"/>
        <v>#N/A</v>
      </c>
      <c r="AF407" s="202" t="e">
        <f t="shared" ca="1" si="93"/>
        <v>#N/A</v>
      </c>
      <c r="AG407" s="201" t="e">
        <f t="shared" ca="1" si="93"/>
        <v>#N/A</v>
      </c>
      <c r="AH407" s="201" t="e">
        <f t="shared" ca="1" si="94"/>
        <v>#N/A</v>
      </c>
      <c r="AI407" s="203" t="e">
        <f t="shared" ca="1" si="95"/>
        <v>#N/A</v>
      </c>
      <c r="AJ407" s="201" t="e">
        <f t="shared" ca="1" si="72"/>
        <v>#N/A</v>
      </c>
      <c r="AK407" s="201" t="e">
        <f t="shared" ca="1" si="73"/>
        <v>#N/A</v>
      </c>
    </row>
    <row r="408" spans="1:37" ht="27" customHeight="1" x14ac:dyDescent="0.25">
      <c r="A408" s="51">
        <f>'OSNOVNA PLAČA'!A402</f>
        <v>393</v>
      </c>
      <c r="B408" s="159" t="str">
        <f t="shared" ca="1" si="69"/>
        <v>A393</v>
      </c>
      <c r="C408" s="52">
        <f ca="1">IF(LEN(B408)&gt;0,'OSNOVNA PLAČA'!C402,"")</f>
        <v>0</v>
      </c>
      <c r="D408" s="54">
        <f ca="1">IF(LEN(B408)&gt;0,'OSNOVNA PLAČA'!D402,"")</f>
        <v>0</v>
      </c>
      <c r="E408" s="175">
        <f ca="1">IF(LEN(B408)&gt;0,SUM('OBRAČUNANA OSNOVNA PLAČA'!K402:P402),"")</f>
        <v>0</v>
      </c>
      <c r="F408" s="55"/>
      <c r="G408" s="55"/>
      <c r="H408" s="55"/>
      <c r="I408" s="55"/>
      <c r="J408" s="55"/>
      <c r="K408" s="176">
        <f t="shared" si="85"/>
        <v>0</v>
      </c>
      <c r="L408" s="120">
        <f t="shared" ca="1" si="86"/>
        <v>0</v>
      </c>
      <c r="M408" s="120">
        <f t="shared" ca="1" si="87"/>
        <v>0</v>
      </c>
      <c r="N408" s="120">
        <f t="shared" ca="1" si="88"/>
        <v>0</v>
      </c>
      <c r="O408" s="120">
        <f t="shared" ca="1" si="89"/>
        <v>0</v>
      </c>
      <c r="P408" s="177">
        <f t="shared" ca="1" si="90"/>
        <v>0</v>
      </c>
      <c r="Q408" s="177">
        <f ca="1">IF(LEN(B408)&gt;0,'1-6'!Q408-'1-6'!P408,"")</f>
        <v>0</v>
      </c>
      <c r="R408" s="178"/>
      <c r="AA408" s="163">
        <f>ROW()</f>
        <v>408</v>
      </c>
      <c r="AB408" s="201" t="e">
        <f t="shared" ca="1" si="70"/>
        <v>#N/A</v>
      </c>
      <c r="AC408" s="201" t="e">
        <f t="shared" ca="1" si="71"/>
        <v>#N/A</v>
      </c>
      <c r="AD408" s="202" t="e">
        <f t="shared" ca="1" si="91"/>
        <v>#N/A</v>
      </c>
      <c r="AE408" s="201" t="e">
        <f t="shared" ca="1" si="92"/>
        <v>#N/A</v>
      </c>
      <c r="AF408" s="202" t="e">
        <f t="shared" ca="1" si="93"/>
        <v>#N/A</v>
      </c>
      <c r="AG408" s="201" t="e">
        <f t="shared" ca="1" si="93"/>
        <v>#N/A</v>
      </c>
      <c r="AH408" s="201" t="e">
        <f t="shared" ca="1" si="94"/>
        <v>#N/A</v>
      </c>
      <c r="AI408" s="203" t="e">
        <f t="shared" ca="1" si="95"/>
        <v>#N/A</v>
      </c>
      <c r="AJ408" s="201" t="e">
        <f t="shared" ca="1" si="72"/>
        <v>#N/A</v>
      </c>
      <c r="AK408" s="201" t="e">
        <f t="shared" ca="1" si="73"/>
        <v>#N/A</v>
      </c>
    </row>
    <row r="409" spans="1:37" ht="27" customHeight="1" x14ac:dyDescent="0.25">
      <c r="A409" s="51">
        <f>'OSNOVNA PLAČA'!A403</f>
        <v>394</v>
      </c>
      <c r="B409" s="159" t="str">
        <f t="shared" ca="1" si="69"/>
        <v>A394</v>
      </c>
      <c r="C409" s="52">
        <f ca="1">IF(LEN(B409)&gt;0,'OSNOVNA PLAČA'!C403,"")</f>
        <v>0</v>
      </c>
      <c r="D409" s="54">
        <f ca="1">IF(LEN(B409)&gt;0,'OSNOVNA PLAČA'!D403,"")</f>
        <v>0</v>
      </c>
      <c r="E409" s="175">
        <f ca="1">IF(LEN(B409)&gt;0,SUM('OBRAČUNANA OSNOVNA PLAČA'!K403:P403),"")</f>
        <v>0</v>
      </c>
      <c r="F409" s="55"/>
      <c r="G409" s="55"/>
      <c r="H409" s="55"/>
      <c r="I409" s="55"/>
      <c r="J409" s="55"/>
      <c r="K409" s="176">
        <f t="shared" si="85"/>
        <v>0</v>
      </c>
      <c r="L409" s="120">
        <f t="shared" ca="1" si="86"/>
        <v>0</v>
      </c>
      <c r="M409" s="120">
        <f t="shared" ca="1" si="87"/>
        <v>0</v>
      </c>
      <c r="N409" s="120">
        <f t="shared" ca="1" si="88"/>
        <v>0</v>
      </c>
      <c r="O409" s="120">
        <f t="shared" ca="1" si="89"/>
        <v>0</v>
      </c>
      <c r="P409" s="177">
        <f t="shared" ca="1" si="90"/>
        <v>0</v>
      </c>
      <c r="Q409" s="177">
        <f ca="1">IF(LEN(B409)&gt;0,'1-6'!Q409-'1-6'!P409,"")</f>
        <v>0</v>
      </c>
      <c r="R409" s="178"/>
      <c r="AA409" s="163">
        <f>ROW()</f>
        <v>409</v>
      </c>
      <c r="AB409" s="201" t="e">
        <f t="shared" ca="1" si="70"/>
        <v>#N/A</v>
      </c>
      <c r="AC409" s="201" t="e">
        <f t="shared" ca="1" si="71"/>
        <v>#N/A</v>
      </c>
      <c r="AD409" s="202" t="e">
        <f t="shared" ca="1" si="91"/>
        <v>#N/A</v>
      </c>
      <c r="AE409" s="201" t="e">
        <f t="shared" ca="1" si="92"/>
        <v>#N/A</v>
      </c>
      <c r="AF409" s="202" t="e">
        <f t="shared" ca="1" si="93"/>
        <v>#N/A</v>
      </c>
      <c r="AG409" s="201" t="e">
        <f t="shared" ca="1" si="93"/>
        <v>#N/A</v>
      </c>
      <c r="AH409" s="201" t="e">
        <f t="shared" ca="1" si="94"/>
        <v>#N/A</v>
      </c>
      <c r="AI409" s="203" t="e">
        <f t="shared" ca="1" si="95"/>
        <v>#N/A</v>
      </c>
      <c r="AJ409" s="201" t="e">
        <f t="shared" ca="1" si="72"/>
        <v>#N/A</v>
      </c>
      <c r="AK409" s="201" t="e">
        <f t="shared" ca="1" si="73"/>
        <v>#N/A</v>
      </c>
    </row>
    <row r="410" spans="1:37" ht="27" customHeight="1" x14ac:dyDescent="0.25">
      <c r="A410" s="51">
        <f>'OSNOVNA PLAČA'!A404</f>
        <v>395</v>
      </c>
      <c r="B410" s="159" t="str">
        <f t="shared" ca="1" si="69"/>
        <v>A395</v>
      </c>
      <c r="C410" s="52">
        <f ca="1">IF(LEN(B410)&gt;0,'OSNOVNA PLAČA'!C404,"")</f>
        <v>0</v>
      </c>
      <c r="D410" s="54">
        <f ca="1">IF(LEN(B410)&gt;0,'OSNOVNA PLAČA'!D404,"")</f>
        <v>0</v>
      </c>
      <c r="E410" s="175">
        <f ca="1">IF(LEN(B410)&gt;0,SUM('OBRAČUNANA OSNOVNA PLAČA'!K404:P404),"")</f>
        <v>0</v>
      </c>
      <c r="F410" s="55"/>
      <c r="G410" s="55"/>
      <c r="H410" s="55"/>
      <c r="I410" s="55"/>
      <c r="J410" s="55"/>
      <c r="K410" s="176">
        <f t="shared" si="85"/>
        <v>0</v>
      </c>
      <c r="L410" s="120">
        <f t="shared" ca="1" si="86"/>
        <v>0</v>
      </c>
      <c r="M410" s="120">
        <f t="shared" ca="1" si="87"/>
        <v>0</v>
      </c>
      <c r="N410" s="120">
        <f t="shared" ca="1" si="88"/>
        <v>0</v>
      </c>
      <c r="O410" s="120">
        <f t="shared" ca="1" si="89"/>
        <v>0</v>
      </c>
      <c r="P410" s="177">
        <f t="shared" ca="1" si="90"/>
        <v>0</v>
      </c>
      <c r="Q410" s="177">
        <f ca="1">IF(LEN(B410)&gt;0,'1-6'!Q410-'1-6'!P410,"")</f>
        <v>0</v>
      </c>
      <c r="R410" s="178"/>
      <c r="AA410" s="163">
        <f>ROW()</f>
        <v>410</v>
      </c>
      <c r="AB410" s="201" t="e">
        <f t="shared" ca="1" si="70"/>
        <v>#N/A</v>
      </c>
      <c r="AC410" s="201" t="e">
        <f t="shared" ca="1" si="71"/>
        <v>#N/A</v>
      </c>
      <c r="AD410" s="202" t="e">
        <f t="shared" ca="1" si="91"/>
        <v>#N/A</v>
      </c>
      <c r="AE410" s="201" t="e">
        <f t="shared" ca="1" si="92"/>
        <v>#N/A</v>
      </c>
      <c r="AF410" s="202" t="e">
        <f t="shared" ca="1" si="93"/>
        <v>#N/A</v>
      </c>
      <c r="AG410" s="201" t="e">
        <f t="shared" ca="1" si="93"/>
        <v>#N/A</v>
      </c>
      <c r="AH410" s="201" t="e">
        <f t="shared" ca="1" si="94"/>
        <v>#N/A</v>
      </c>
      <c r="AI410" s="203" t="e">
        <f t="shared" ca="1" si="95"/>
        <v>#N/A</v>
      </c>
      <c r="AJ410" s="201" t="e">
        <f t="shared" ca="1" si="72"/>
        <v>#N/A</v>
      </c>
      <c r="AK410" s="201" t="e">
        <f t="shared" ca="1" si="73"/>
        <v>#N/A</v>
      </c>
    </row>
    <row r="411" spans="1:37" ht="27" customHeight="1" x14ac:dyDescent="0.25">
      <c r="A411" s="51">
        <f>'OSNOVNA PLAČA'!A405</f>
        <v>396</v>
      </c>
      <c r="B411" s="159" t="str">
        <f t="shared" ca="1" si="69"/>
        <v>A396</v>
      </c>
      <c r="C411" s="52">
        <f ca="1">IF(LEN(B411)&gt;0,'OSNOVNA PLAČA'!C405,"")</f>
        <v>0</v>
      </c>
      <c r="D411" s="54">
        <f ca="1">IF(LEN(B411)&gt;0,'OSNOVNA PLAČA'!D405,"")</f>
        <v>0</v>
      </c>
      <c r="E411" s="175">
        <f ca="1">IF(LEN(B411)&gt;0,SUM('OBRAČUNANA OSNOVNA PLAČA'!K405:P405),"")</f>
        <v>0</v>
      </c>
      <c r="F411" s="55"/>
      <c r="G411" s="55"/>
      <c r="H411" s="55"/>
      <c r="I411" s="55"/>
      <c r="J411" s="55"/>
      <c r="K411" s="176">
        <f t="shared" si="85"/>
        <v>0</v>
      </c>
      <c r="L411" s="120">
        <f t="shared" ca="1" si="86"/>
        <v>0</v>
      </c>
      <c r="M411" s="120">
        <f t="shared" ca="1" si="87"/>
        <v>0</v>
      </c>
      <c r="N411" s="120">
        <f t="shared" ca="1" si="88"/>
        <v>0</v>
      </c>
      <c r="O411" s="120">
        <f t="shared" ca="1" si="89"/>
        <v>0</v>
      </c>
      <c r="P411" s="177">
        <f t="shared" ca="1" si="90"/>
        <v>0</v>
      </c>
      <c r="Q411" s="177">
        <f ca="1">IF(LEN(B411)&gt;0,'1-6'!Q411-'1-6'!P411,"")</f>
        <v>0</v>
      </c>
      <c r="R411" s="178"/>
      <c r="AA411" s="163">
        <f>ROW()</f>
        <v>411</v>
      </c>
      <c r="AB411" s="201" t="e">
        <f t="shared" ca="1" si="70"/>
        <v>#N/A</v>
      </c>
      <c r="AC411" s="201" t="e">
        <f t="shared" ca="1" si="71"/>
        <v>#N/A</v>
      </c>
      <c r="AD411" s="202" t="e">
        <f t="shared" ca="1" si="91"/>
        <v>#N/A</v>
      </c>
      <c r="AE411" s="201" t="e">
        <f t="shared" ca="1" si="92"/>
        <v>#N/A</v>
      </c>
      <c r="AF411" s="202" t="e">
        <f t="shared" ca="1" si="93"/>
        <v>#N/A</v>
      </c>
      <c r="AG411" s="201" t="e">
        <f t="shared" ca="1" si="93"/>
        <v>#N/A</v>
      </c>
      <c r="AH411" s="201" t="e">
        <f t="shared" ca="1" si="94"/>
        <v>#N/A</v>
      </c>
      <c r="AI411" s="203" t="e">
        <f t="shared" ca="1" si="95"/>
        <v>#N/A</v>
      </c>
      <c r="AJ411" s="201" t="e">
        <f t="shared" ca="1" si="72"/>
        <v>#N/A</v>
      </c>
      <c r="AK411" s="201" t="e">
        <f t="shared" ca="1" si="73"/>
        <v>#N/A</v>
      </c>
    </row>
    <row r="412" spans="1:37" ht="27" customHeight="1" x14ac:dyDescent="0.25">
      <c r="A412" s="51">
        <f>'OSNOVNA PLAČA'!A406</f>
        <v>397</v>
      </c>
      <c r="B412" s="159" t="str">
        <f t="shared" ca="1" si="69"/>
        <v>A397</v>
      </c>
      <c r="C412" s="52">
        <f ca="1">IF(LEN(B412)&gt;0,'OSNOVNA PLAČA'!C406,"")</f>
        <v>0</v>
      </c>
      <c r="D412" s="54">
        <f ca="1">IF(LEN(B412)&gt;0,'OSNOVNA PLAČA'!D406,"")</f>
        <v>0</v>
      </c>
      <c r="E412" s="175">
        <f ca="1">IF(LEN(B412)&gt;0,SUM('OBRAČUNANA OSNOVNA PLAČA'!K406:P406),"")</f>
        <v>0</v>
      </c>
      <c r="F412" s="55"/>
      <c r="G412" s="55"/>
      <c r="H412" s="55"/>
      <c r="I412" s="55"/>
      <c r="J412" s="55"/>
      <c r="K412" s="176">
        <f t="shared" si="85"/>
        <v>0</v>
      </c>
      <c r="L412" s="120">
        <f t="shared" ca="1" si="86"/>
        <v>0</v>
      </c>
      <c r="M412" s="120">
        <f t="shared" ca="1" si="87"/>
        <v>0</v>
      </c>
      <c r="N412" s="120">
        <f t="shared" ca="1" si="88"/>
        <v>0</v>
      </c>
      <c r="O412" s="120">
        <f t="shared" ca="1" si="89"/>
        <v>0</v>
      </c>
      <c r="P412" s="177">
        <f t="shared" ca="1" si="90"/>
        <v>0</v>
      </c>
      <c r="Q412" s="177">
        <f ca="1">IF(LEN(B412)&gt;0,'1-6'!Q412-'1-6'!P412,"")</f>
        <v>0</v>
      </c>
      <c r="R412" s="178"/>
      <c r="AA412" s="163">
        <f>ROW()</f>
        <v>412</v>
      </c>
      <c r="AB412" s="201" t="e">
        <f t="shared" ca="1" si="70"/>
        <v>#N/A</v>
      </c>
      <c r="AC412" s="201" t="e">
        <f t="shared" ca="1" si="71"/>
        <v>#N/A</v>
      </c>
      <c r="AD412" s="202" t="e">
        <f t="shared" ca="1" si="91"/>
        <v>#N/A</v>
      </c>
      <c r="AE412" s="201" t="e">
        <f t="shared" ca="1" si="92"/>
        <v>#N/A</v>
      </c>
      <c r="AF412" s="202" t="e">
        <f t="shared" ca="1" si="93"/>
        <v>#N/A</v>
      </c>
      <c r="AG412" s="201" t="e">
        <f t="shared" ca="1" si="93"/>
        <v>#N/A</v>
      </c>
      <c r="AH412" s="201" t="e">
        <f t="shared" ca="1" si="94"/>
        <v>#N/A</v>
      </c>
      <c r="AI412" s="203" t="e">
        <f t="shared" ca="1" si="95"/>
        <v>#N/A</v>
      </c>
      <c r="AJ412" s="201" t="e">
        <f t="shared" ca="1" si="72"/>
        <v>#N/A</v>
      </c>
      <c r="AK412" s="201" t="e">
        <f t="shared" ca="1" si="73"/>
        <v>#N/A</v>
      </c>
    </row>
    <row r="413" spans="1:37" ht="27" customHeight="1" x14ac:dyDescent="0.25">
      <c r="A413" s="51">
        <f>'OSNOVNA PLAČA'!A407</f>
        <v>398</v>
      </c>
      <c r="B413" s="159" t="str">
        <f t="shared" ca="1" si="69"/>
        <v>A398</v>
      </c>
      <c r="C413" s="52">
        <f ca="1">IF(LEN(B413)&gt;0,'OSNOVNA PLAČA'!C407,"")</f>
        <v>0</v>
      </c>
      <c r="D413" s="54">
        <f ca="1">IF(LEN(B413)&gt;0,'OSNOVNA PLAČA'!D407,"")</f>
        <v>0</v>
      </c>
      <c r="E413" s="175">
        <f ca="1">IF(LEN(B413)&gt;0,SUM('OBRAČUNANA OSNOVNA PLAČA'!K407:P407),"")</f>
        <v>0</v>
      </c>
      <c r="F413" s="55"/>
      <c r="G413" s="55"/>
      <c r="H413" s="55"/>
      <c r="I413" s="55"/>
      <c r="J413" s="55"/>
      <c r="K413" s="176">
        <f t="shared" si="85"/>
        <v>0</v>
      </c>
      <c r="L413" s="120">
        <f t="shared" ca="1" si="86"/>
        <v>0</v>
      </c>
      <c r="M413" s="120">
        <f t="shared" ca="1" si="87"/>
        <v>0</v>
      </c>
      <c r="N413" s="120">
        <f t="shared" ca="1" si="88"/>
        <v>0</v>
      </c>
      <c r="O413" s="120">
        <f t="shared" ca="1" si="89"/>
        <v>0</v>
      </c>
      <c r="P413" s="177">
        <f t="shared" ca="1" si="90"/>
        <v>0</v>
      </c>
      <c r="Q413" s="177">
        <f ca="1">IF(LEN(B413)&gt;0,'1-6'!Q413-'1-6'!P413,"")</f>
        <v>0</v>
      </c>
      <c r="R413" s="178"/>
      <c r="AA413" s="163">
        <f>ROW()</f>
        <v>413</v>
      </c>
      <c r="AB413" s="201" t="e">
        <f t="shared" ca="1" si="70"/>
        <v>#N/A</v>
      </c>
      <c r="AC413" s="201" t="e">
        <f t="shared" ca="1" si="71"/>
        <v>#N/A</v>
      </c>
      <c r="AD413" s="202" t="e">
        <f t="shared" ca="1" si="91"/>
        <v>#N/A</v>
      </c>
      <c r="AE413" s="201" t="e">
        <f t="shared" ca="1" si="92"/>
        <v>#N/A</v>
      </c>
      <c r="AF413" s="202" t="e">
        <f t="shared" ca="1" si="93"/>
        <v>#N/A</v>
      </c>
      <c r="AG413" s="201" t="e">
        <f t="shared" ca="1" si="93"/>
        <v>#N/A</v>
      </c>
      <c r="AH413" s="201" t="e">
        <f t="shared" ca="1" si="94"/>
        <v>#N/A</v>
      </c>
      <c r="AI413" s="203" t="e">
        <f t="shared" ca="1" si="95"/>
        <v>#N/A</v>
      </c>
      <c r="AJ413" s="201" t="e">
        <f t="shared" ca="1" si="72"/>
        <v>#N/A</v>
      </c>
      <c r="AK413" s="201" t="e">
        <f t="shared" ca="1" si="73"/>
        <v>#N/A</v>
      </c>
    </row>
    <row r="414" spans="1:37" ht="27" customHeight="1" x14ac:dyDescent="0.25">
      <c r="A414" s="51">
        <f>'OSNOVNA PLAČA'!A408</f>
        <v>399</v>
      </c>
      <c r="B414" s="159" t="str">
        <f t="shared" ca="1" si="69"/>
        <v>A399</v>
      </c>
      <c r="C414" s="52">
        <f ca="1">IF(LEN(B414)&gt;0,'OSNOVNA PLAČA'!C408,"")</f>
        <v>0</v>
      </c>
      <c r="D414" s="54">
        <f ca="1">IF(LEN(B414)&gt;0,'OSNOVNA PLAČA'!D408,"")</f>
        <v>0</v>
      </c>
      <c r="E414" s="175">
        <f ca="1">IF(LEN(B414)&gt;0,SUM('OBRAČUNANA OSNOVNA PLAČA'!K408:P408),"")</f>
        <v>0</v>
      </c>
      <c r="F414" s="55"/>
      <c r="G414" s="55"/>
      <c r="H414" s="55"/>
      <c r="I414" s="55"/>
      <c r="J414" s="55"/>
      <c r="K414" s="176">
        <f t="shared" si="85"/>
        <v>0</v>
      </c>
      <c r="L414" s="120">
        <f t="shared" ca="1" si="86"/>
        <v>0</v>
      </c>
      <c r="M414" s="120">
        <f t="shared" ca="1" si="87"/>
        <v>0</v>
      </c>
      <c r="N414" s="120">
        <f t="shared" ca="1" si="88"/>
        <v>0</v>
      </c>
      <c r="O414" s="120">
        <f t="shared" ca="1" si="89"/>
        <v>0</v>
      </c>
      <c r="P414" s="177">
        <f t="shared" ca="1" si="90"/>
        <v>0</v>
      </c>
      <c r="Q414" s="177">
        <f ca="1">IF(LEN(B414)&gt;0,'1-6'!Q414-'1-6'!P414,"")</f>
        <v>0</v>
      </c>
      <c r="R414" s="178"/>
      <c r="AA414" s="163">
        <f>ROW()</f>
        <v>414</v>
      </c>
      <c r="AB414" s="201" t="e">
        <f t="shared" ca="1" si="70"/>
        <v>#N/A</v>
      </c>
      <c r="AC414" s="201" t="e">
        <f t="shared" ca="1" si="71"/>
        <v>#N/A</v>
      </c>
      <c r="AD414" s="202" t="e">
        <f t="shared" ca="1" si="91"/>
        <v>#N/A</v>
      </c>
      <c r="AE414" s="201" t="e">
        <f t="shared" ca="1" si="92"/>
        <v>#N/A</v>
      </c>
      <c r="AF414" s="202" t="e">
        <f t="shared" ca="1" si="93"/>
        <v>#N/A</v>
      </c>
      <c r="AG414" s="201" t="e">
        <f t="shared" ca="1" si="93"/>
        <v>#N/A</v>
      </c>
      <c r="AH414" s="201" t="e">
        <f t="shared" ca="1" si="94"/>
        <v>#N/A</v>
      </c>
      <c r="AI414" s="203" t="e">
        <f t="shared" ca="1" si="95"/>
        <v>#N/A</v>
      </c>
      <c r="AJ414" s="201" t="e">
        <f t="shared" ca="1" si="72"/>
        <v>#N/A</v>
      </c>
      <c r="AK414" s="201" t="e">
        <f t="shared" ca="1" si="73"/>
        <v>#N/A</v>
      </c>
    </row>
    <row r="415" spans="1:37" ht="27" customHeight="1" x14ac:dyDescent="0.25">
      <c r="A415" s="51">
        <f>'OSNOVNA PLAČA'!A409</f>
        <v>400</v>
      </c>
      <c r="B415" s="159" t="str">
        <f t="shared" ca="1" si="69"/>
        <v>A400</v>
      </c>
      <c r="C415" s="52">
        <f ca="1">IF(LEN(B415)&gt;0,'OSNOVNA PLAČA'!C409,"")</f>
        <v>0</v>
      </c>
      <c r="D415" s="54">
        <f ca="1">IF(LEN(B415)&gt;0,'OSNOVNA PLAČA'!D409,"")</f>
        <v>0</v>
      </c>
      <c r="E415" s="175">
        <f ca="1">IF(LEN(B415)&gt;0,SUM('OBRAČUNANA OSNOVNA PLAČA'!K409:P409),"")</f>
        <v>0</v>
      </c>
      <c r="F415" s="55"/>
      <c r="G415" s="55"/>
      <c r="H415" s="55"/>
      <c r="I415" s="55"/>
      <c r="J415" s="55"/>
      <c r="K415" s="176">
        <f t="shared" si="85"/>
        <v>0</v>
      </c>
      <c r="L415" s="120">
        <f t="shared" ca="1" si="86"/>
        <v>0</v>
      </c>
      <c r="M415" s="120">
        <f t="shared" ca="1" si="87"/>
        <v>0</v>
      </c>
      <c r="N415" s="120">
        <f t="shared" ca="1" si="88"/>
        <v>0</v>
      </c>
      <c r="O415" s="120">
        <f t="shared" ca="1" si="89"/>
        <v>0</v>
      </c>
      <c r="P415" s="177">
        <f t="shared" ca="1" si="90"/>
        <v>0</v>
      </c>
      <c r="Q415" s="177">
        <f ca="1">IF(LEN(B415)&gt;0,'1-6'!Q415-'1-6'!P415,"")</f>
        <v>0</v>
      </c>
      <c r="R415" s="178"/>
      <c r="AA415" s="163">
        <f>ROW()</f>
        <v>415</v>
      </c>
      <c r="AB415" s="201" t="e">
        <f t="shared" ca="1" si="70"/>
        <v>#N/A</v>
      </c>
      <c r="AC415" s="201" t="e">
        <f t="shared" ca="1" si="71"/>
        <v>#N/A</v>
      </c>
      <c r="AD415" s="202" t="e">
        <f t="shared" ca="1" si="91"/>
        <v>#N/A</v>
      </c>
      <c r="AE415" s="201" t="e">
        <f t="shared" ca="1" si="92"/>
        <v>#N/A</v>
      </c>
      <c r="AF415" s="202" t="e">
        <f t="shared" ca="1" si="93"/>
        <v>#N/A</v>
      </c>
      <c r="AG415" s="201" t="e">
        <f t="shared" ca="1" si="93"/>
        <v>#N/A</v>
      </c>
      <c r="AH415" s="201" t="e">
        <f t="shared" ca="1" si="94"/>
        <v>#N/A</v>
      </c>
      <c r="AI415" s="203" t="e">
        <f t="shared" ca="1" si="95"/>
        <v>#N/A</v>
      </c>
      <c r="AJ415" s="201" t="e">
        <f t="shared" ca="1" si="72"/>
        <v>#N/A</v>
      </c>
      <c r="AK415" s="201" t="e">
        <f t="shared" ca="1" si="73"/>
        <v>#N/A</v>
      </c>
    </row>
    <row r="416" spans="1:37" ht="27" customHeight="1" x14ac:dyDescent="0.25">
      <c r="A416" s="51">
        <f>'OSNOVNA PLAČA'!A410</f>
        <v>401</v>
      </c>
      <c r="B416" s="159" t="str">
        <f t="shared" ca="1" si="69"/>
        <v>A401</v>
      </c>
      <c r="C416" s="52">
        <f ca="1">IF(LEN(B416)&gt;0,'OSNOVNA PLAČA'!C410,"")</f>
        <v>0</v>
      </c>
      <c r="D416" s="54">
        <f ca="1">IF(LEN(B416)&gt;0,'OSNOVNA PLAČA'!D410,"")</f>
        <v>0</v>
      </c>
      <c r="E416" s="175">
        <f ca="1">IF(LEN(B416)&gt;0,SUM('OBRAČUNANA OSNOVNA PLAČA'!K410:P410),"")</f>
        <v>0</v>
      </c>
      <c r="F416" s="55"/>
      <c r="G416" s="55"/>
      <c r="H416" s="55"/>
      <c r="I416" s="55"/>
      <c r="J416" s="55"/>
      <c r="K416" s="176">
        <f t="shared" si="85"/>
        <v>0</v>
      </c>
      <c r="L416" s="120">
        <f t="shared" ca="1" si="86"/>
        <v>0</v>
      </c>
      <c r="M416" s="120">
        <f t="shared" ca="1" si="87"/>
        <v>0</v>
      </c>
      <c r="N416" s="120">
        <f t="shared" ca="1" si="88"/>
        <v>0</v>
      </c>
      <c r="O416" s="120">
        <f t="shared" ca="1" si="89"/>
        <v>0</v>
      </c>
      <c r="P416" s="177">
        <f t="shared" ca="1" si="90"/>
        <v>0</v>
      </c>
      <c r="Q416" s="177">
        <f ca="1">IF(LEN(B416)&gt;0,'1-6'!Q416-'1-6'!P416,"")</f>
        <v>0</v>
      </c>
      <c r="R416" s="178"/>
      <c r="AA416" s="163">
        <f>ROW()</f>
        <v>416</v>
      </c>
      <c r="AB416" s="201" t="e">
        <f t="shared" ca="1" si="70"/>
        <v>#N/A</v>
      </c>
      <c r="AC416" s="201" t="e">
        <f t="shared" ca="1" si="71"/>
        <v>#N/A</v>
      </c>
      <c r="AD416" s="202" t="e">
        <f t="shared" ca="1" si="91"/>
        <v>#N/A</v>
      </c>
      <c r="AE416" s="201" t="e">
        <f t="shared" ca="1" si="92"/>
        <v>#N/A</v>
      </c>
      <c r="AF416" s="202" t="e">
        <f t="shared" ca="1" si="93"/>
        <v>#N/A</v>
      </c>
      <c r="AG416" s="201" t="e">
        <f t="shared" ca="1" si="93"/>
        <v>#N/A</v>
      </c>
      <c r="AH416" s="201" t="e">
        <f t="shared" ca="1" si="94"/>
        <v>#N/A</v>
      </c>
      <c r="AI416" s="203" t="e">
        <f t="shared" ca="1" si="95"/>
        <v>#N/A</v>
      </c>
      <c r="AJ416" s="201" t="e">
        <f t="shared" ca="1" si="72"/>
        <v>#N/A</v>
      </c>
      <c r="AK416" s="201" t="e">
        <f t="shared" ca="1" si="73"/>
        <v>#N/A</v>
      </c>
    </row>
    <row r="417" spans="1:37" ht="27" customHeight="1" x14ac:dyDescent="0.25">
      <c r="A417" s="51">
        <f>'OSNOVNA PLAČA'!A411</f>
        <v>402</v>
      </c>
      <c r="B417" s="159" t="str">
        <f t="shared" ca="1" si="69"/>
        <v>A402</v>
      </c>
      <c r="C417" s="52">
        <f ca="1">IF(LEN(B417)&gt;0,'OSNOVNA PLAČA'!C411,"")</f>
        <v>0</v>
      </c>
      <c r="D417" s="54">
        <f ca="1">IF(LEN(B417)&gt;0,'OSNOVNA PLAČA'!D411,"")</f>
        <v>0</v>
      </c>
      <c r="E417" s="175">
        <f ca="1">IF(LEN(B417)&gt;0,SUM('OBRAČUNANA OSNOVNA PLAČA'!K411:P411),"")</f>
        <v>0</v>
      </c>
      <c r="F417" s="55"/>
      <c r="G417" s="55"/>
      <c r="H417" s="55"/>
      <c r="I417" s="55"/>
      <c r="J417" s="55"/>
      <c r="K417" s="176">
        <f t="shared" si="85"/>
        <v>0</v>
      </c>
      <c r="L417" s="120">
        <f t="shared" ca="1" si="86"/>
        <v>0</v>
      </c>
      <c r="M417" s="120">
        <f t="shared" ca="1" si="87"/>
        <v>0</v>
      </c>
      <c r="N417" s="120">
        <f t="shared" ca="1" si="88"/>
        <v>0</v>
      </c>
      <c r="O417" s="120">
        <f t="shared" ca="1" si="89"/>
        <v>0</v>
      </c>
      <c r="P417" s="177">
        <f t="shared" ca="1" si="90"/>
        <v>0</v>
      </c>
      <c r="Q417" s="177">
        <f ca="1">IF(LEN(B417)&gt;0,'1-6'!Q417-'1-6'!P417,"")</f>
        <v>0</v>
      </c>
      <c r="R417" s="178"/>
      <c r="AA417" s="163">
        <f>ROW()</f>
        <v>417</v>
      </c>
      <c r="AB417" s="201" t="e">
        <f t="shared" ca="1" si="70"/>
        <v>#N/A</v>
      </c>
      <c r="AC417" s="201" t="e">
        <f t="shared" ca="1" si="71"/>
        <v>#N/A</v>
      </c>
      <c r="AD417" s="202" t="e">
        <f t="shared" ca="1" si="91"/>
        <v>#N/A</v>
      </c>
      <c r="AE417" s="201" t="e">
        <f t="shared" ca="1" si="92"/>
        <v>#N/A</v>
      </c>
      <c r="AF417" s="202" t="e">
        <f t="shared" ca="1" si="93"/>
        <v>#N/A</v>
      </c>
      <c r="AG417" s="201" t="e">
        <f t="shared" ca="1" si="93"/>
        <v>#N/A</v>
      </c>
      <c r="AH417" s="201" t="e">
        <f t="shared" ca="1" si="94"/>
        <v>#N/A</v>
      </c>
      <c r="AI417" s="203" t="e">
        <f t="shared" ca="1" si="95"/>
        <v>#N/A</v>
      </c>
      <c r="AJ417" s="201" t="e">
        <f t="shared" ca="1" si="72"/>
        <v>#N/A</v>
      </c>
      <c r="AK417" s="201" t="e">
        <f t="shared" ca="1" si="73"/>
        <v>#N/A</v>
      </c>
    </row>
    <row r="418" spans="1:37" ht="27" customHeight="1" x14ac:dyDescent="0.25">
      <c r="A418" s="51">
        <f>'OSNOVNA PLAČA'!A412</f>
        <v>403</v>
      </c>
      <c r="B418" s="159" t="str">
        <f t="shared" ca="1" si="69"/>
        <v>A403</v>
      </c>
      <c r="C418" s="52">
        <f ca="1">IF(LEN(B418)&gt;0,'OSNOVNA PLAČA'!C412,"")</f>
        <v>0</v>
      </c>
      <c r="D418" s="54">
        <f ca="1">IF(LEN(B418)&gt;0,'OSNOVNA PLAČA'!D412,"")</f>
        <v>0</v>
      </c>
      <c r="E418" s="175">
        <f ca="1">IF(LEN(B418)&gt;0,SUM('OBRAČUNANA OSNOVNA PLAČA'!K412:P412),"")</f>
        <v>0</v>
      </c>
      <c r="F418" s="55"/>
      <c r="G418" s="55"/>
      <c r="H418" s="55"/>
      <c r="I418" s="55"/>
      <c r="J418" s="55"/>
      <c r="K418" s="176">
        <f t="shared" si="85"/>
        <v>0</v>
      </c>
      <c r="L418" s="120">
        <f t="shared" ca="1" si="86"/>
        <v>0</v>
      </c>
      <c r="M418" s="120">
        <f t="shared" ca="1" si="87"/>
        <v>0</v>
      </c>
      <c r="N418" s="120">
        <f t="shared" ca="1" si="88"/>
        <v>0</v>
      </c>
      <c r="O418" s="120">
        <f t="shared" ca="1" si="89"/>
        <v>0</v>
      </c>
      <c r="P418" s="177">
        <f t="shared" ca="1" si="90"/>
        <v>0</v>
      </c>
      <c r="Q418" s="177">
        <f ca="1">IF(LEN(B418)&gt;0,'1-6'!Q418-'1-6'!P418,"")</f>
        <v>0</v>
      </c>
      <c r="R418" s="178"/>
      <c r="AA418" s="163">
        <f>ROW()</f>
        <v>418</v>
      </c>
      <c r="AB418" s="201" t="e">
        <f t="shared" ca="1" si="70"/>
        <v>#N/A</v>
      </c>
      <c r="AC418" s="201" t="e">
        <f t="shared" ca="1" si="71"/>
        <v>#N/A</v>
      </c>
      <c r="AD418" s="202" t="e">
        <f t="shared" ca="1" si="91"/>
        <v>#N/A</v>
      </c>
      <c r="AE418" s="201" t="e">
        <f t="shared" ca="1" si="92"/>
        <v>#N/A</v>
      </c>
      <c r="AF418" s="202" t="e">
        <f t="shared" ca="1" si="93"/>
        <v>#N/A</v>
      </c>
      <c r="AG418" s="201" t="e">
        <f t="shared" ca="1" si="93"/>
        <v>#N/A</v>
      </c>
      <c r="AH418" s="201" t="e">
        <f t="shared" ca="1" si="94"/>
        <v>#N/A</v>
      </c>
      <c r="AI418" s="203" t="e">
        <f t="shared" ca="1" si="95"/>
        <v>#N/A</v>
      </c>
      <c r="AJ418" s="201" t="e">
        <f t="shared" ca="1" si="72"/>
        <v>#N/A</v>
      </c>
      <c r="AK418" s="201" t="e">
        <f t="shared" ca="1" si="73"/>
        <v>#N/A</v>
      </c>
    </row>
    <row r="419" spans="1:37" ht="27" customHeight="1" x14ac:dyDescent="0.25">
      <c r="A419" s="51">
        <f>'OSNOVNA PLAČA'!A413</f>
        <v>404</v>
      </c>
      <c r="B419" s="159" t="str">
        <f t="shared" ca="1" si="69"/>
        <v>A404</v>
      </c>
      <c r="C419" s="52">
        <f ca="1">IF(LEN(B419)&gt;0,'OSNOVNA PLAČA'!C413,"")</f>
        <v>0</v>
      </c>
      <c r="D419" s="54">
        <f ca="1">IF(LEN(B419)&gt;0,'OSNOVNA PLAČA'!D413,"")</f>
        <v>0</v>
      </c>
      <c r="E419" s="175">
        <f ca="1">IF(LEN(B419)&gt;0,SUM('OBRAČUNANA OSNOVNA PLAČA'!K413:P413),"")</f>
        <v>0</v>
      </c>
      <c r="F419" s="55"/>
      <c r="G419" s="55"/>
      <c r="H419" s="55"/>
      <c r="I419" s="55"/>
      <c r="J419" s="55"/>
      <c r="K419" s="176">
        <f t="shared" si="85"/>
        <v>0</v>
      </c>
      <c r="L419" s="120">
        <f t="shared" ca="1" si="86"/>
        <v>0</v>
      </c>
      <c r="M419" s="120">
        <f t="shared" ca="1" si="87"/>
        <v>0</v>
      </c>
      <c r="N419" s="120">
        <f t="shared" ca="1" si="88"/>
        <v>0</v>
      </c>
      <c r="O419" s="120">
        <f t="shared" ca="1" si="89"/>
        <v>0</v>
      </c>
      <c r="P419" s="177">
        <f t="shared" ca="1" si="90"/>
        <v>0</v>
      </c>
      <c r="Q419" s="177">
        <f ca="1">IF(LEN(B419)&gt;0,'1-6'!Q419-'1-6'!P419,"")</f>
        <v>0</v>
      </c>
      <c r="R419" s="178"/>
      <c r="AA419" s="163">
        <f>ROW()</f>
        <v>419</v>
      </c>
      <c r="AB419" s="201" t="e">
        <f t="shared" ca="1" si="70"/>
        <v>#N/A</v>
      </c>
      <c r="AC419" s="201" t="e">
        <f t="shared" ca="1" si="71"/>
        <v>#N/A</v>
      </c>
      <c r="AD419" s="202" t="e">
        <f t="shared" ca="1" si="91"/>
        <v>#N/A</v>
      </c>
      <c r="AE419" s="201" t="e">
        <f t="shared" ca="1" si="92"/>
        <v>#N/A</v>
      </c>
      <c r="AF419" s="202" t="e">
        <f t="shared" ca="1" si="93"/>
        <v>#N/A</v>
      </c>
      <c r="AG419" s="201" t="e">
        <f t="shared" ca="1" si="93"/>
        <v>#N/A</v>
      </c>
      <c r="AH419" s="201" t="e">
        <f t="shared" ca="1" si="94"/>
        <v>#N/A</v>
      </c>
      <c r="AI419" s="203" t="e">
        <f t="shared" ca="1" si="95"/>
        <v>#N/A</v>
      </c>
      <c r="AJ419" s="201" t="e">
        <f t="shared" ca="1" si="72"/>
        <v>#N/A</v>
      </c>
      <c r="AK419" s="201" t="e">
        <f t="shared" ca="1" si="73"/>
        <v>#N/A</v>
      </c>
    </row>
    <row r="420" spans="1:37" ht="27" customHeight="1" x14ac:dyDescent="0.25">
      <c r="A420" s="51">
        <f>'OSNOVNA PLAČA'!A414</f>
        <v>405</v>
      </c>
      <c r="B420" s="159" t="str">
        <f t="shared" ca="1" si="69"/>
        <v>A405</v>
      </c>
      <c r="C420" s="52">
        <f ca="1">IF(LEN(B420)&gt;0,'OSNOVNA PLAČA'!C414,"")</f>
        <v>0</v>
      </c>
      <c r="D420" s="54">
        <f ca="1">IF(LEN(B420)&gt;0,'OSNOVNA PLAČA'!D414,"")</f>
        <v>0</v>
      </c>
      <c r="E420" s="175">
        <f ca="1">IF(LEN(B420)&gt;0,SUM('OBRAČUNANA OSNOVNA PLAČA'!K414:P414),"")</f>
        <v>0</v>
      </c>
      <c r="F420" s="55"/>
      <c r="G420" s="55"/>
      <c r="H420" s="55"/>
      <c r="I420" s="55"/>
      <c r="J420" s="55"/>
      <c r="K420" s="176">
        <f t="shared" si="85"/>
        <v>0</v>
      </c>
      <c r="L420" s="120">
        <f t="shared" ca="1" si="86"/>
        <v>0</v>
      </c>
      <c r="M420" s="120">
        <f t="shared" ca="1" si="87"/>
        <v>0</v>
      </c>
      <c r="N420" s="120">
        <f t="shared" ca="1" si="88"/>
        <v>0</v>
      </c>
      <c r="O420" s="120">
        <f t="shared" ca="1" si="89"/>
        <v>0</v>
      </c>
      <c r="P420" s="177">
        <f t="shared" ca="1" si="90"/>
        <v>0</v>
      </c>
      <c r="Q420" s="177">
        <f ca="1">IF(LEN(B420)&gt;0,'1-6'!Q420-'1-6'!P420,"")</f>
        <v>0</v>
      </c>
      <c r="R420" s="178"/>
      <c r="AA420" s="163">
        <f>ROW()</f>
        <v>420</v>
      </c>
      <c r="AB420" s="201" t="e">
        <f t="shared" ca="1" si="70"/>
        <v>#N/A</v>
      </c>
      <c r="AC420" s="201" t="e">
        <f t="shared" ca="1" si="71"/>
        <v>#N/A</v>
      </c>
      <c r="AD420" s="202" t="e">
        <f t="shared" ca="1" si="91"/>
        <v>#N/A</v>
      </c>
      <c r="AE420" s="201" t="e">
        <f t="shared" ca="1" si="92"/>
        <v>#N/A</v>
      </c>
      <c r="AF420" s="202" t="e">
        <f t="shared" ca="1" si="93"/>
        <v>#N/A</v>
      </c>
      <c r="AG420" s="201" t="e">
        <f t="shared" ca="1" si="93"/>
        <v>#N/A</v>
      </c>
      <c r="AH420" s="201" t="e">
        <f t="shared" ca="1" si="94"/>
        <v>#N/A</v>
      </c>
      <c r="AI420" s="203" t="e">
        <f t="shared" ca="1" si="95"/>
        <v>#N/A</v>
      </c>
      <c r="AJ420" s="201" t="e">
        <f t="shared" ca="1" si="72"/>
        <v>#N/A</v>
      </c>
      <c r="AK420" s="201" t="e">
        <f t="shared" ca="1" si="73"/>
        <v>#N/A</v>
      </c>
    </row>
    <row r="421" spans="1:37" ht="27" customHeight="1" x14ac:dyDescent="0.25">
      <c r="A421" s="51">
        <f>'OSNOVNA PLAČA'!A415</f>
        <v>406</v>
      </c>
      <c r="B421" s="159" t="str">
        <f t="shared" ca="1" si="69"/>
        <v>A406</v>
      </c>
      <c r="C421" s="52">
        <f ca="1">IF(LEN(B421)&gt;0,'OSNOVNA PLAČA'!C415,"")</f>
        <v>0</v>
      </c>
      <c r="D421" s="54">
        <f ca="1">IF(LEN(B421)&gt;0,'OSNOVNA PLAČA'!D415,"")</f>
        <v>0</v>
      </c>
      <c r="E421" s="175">
        <f ca="1">IF(LEN(B421)&gt;0,SUM('OBRAČUNANA OSNOVNA PLAČA'!K415:P415),"")</f>
        <v>0</v>
      </c>
      <c r="F421" s="55"/>
      <c r="G421" s="55"/>
      <c r="H421" s="55"/>
      <c r="I421" s="55"/>
      <c r="J421" s="55"/>
      <c r="K421" s="176">
        <f t="shared" si="85"/>
        <v>0</v>
      </c>
      <c r="L421" s="120">
        <f t="shared" ca="1" si="86"/>
        <v>0</v>
      </c>
      <c r="M421" s="120">
        <f t="shared" ca="1" si="87"/>
        <v>0</v>
      </c>
      <c r="N421" s="120">
        <f t="shared" ca="1" si="88"/>
        <v>0</v>
      </c>
      <c r="O421" s="120">
        <f t="shared" ca="1" si="89"/>
        <v>0</v>
      </c>
      <c r="P421" s="177">
        <f t="shared" ca="1" si="90"/>
        <v>0</v>
      </c>
      <c r="Q421" s="177">
        <f ca="1">IF(LEN(B421)&gt;0,'1-6'!Q421-'1-6'!P421,"")</f>
        <v>0</v>
      </c>
      <c r="R421" s="178"/>
      <c r="AA421" s="163">
        <f>ROW()</f>
        <v>421</v>
      </c>
      <c r="AB421" s="201" t="e">
        <f t="shared" ca="1" si="70"/>
        <v>#N/A</v>
      </c>
      <c r="AC421" s="201" t="e">
        <f t="shared" ca="1" si="71"/>
        <v>#N/A</v>
      </c>
      <c r="AD421" s="202" t="e">
        <f t="shared" ca="1" si="91"/>
        <v>#N/A</v>
      </c>
      <c r="AE421" s="201" t="e">
        <f t="shared" ca="1" si="92"/>
        <v>#N/A</v>
      </c>
      <c r="AF421" s="202" t="e">
        <f t="shared" ca="1" si="93"/>
        <v>#N/A</v>
      </c>
      <c r="AG421" s="201" t="e">
        <f t="shared" ca="1" si="93"/>
        <v>#N/A</v>
      </c>
      <c r="AH421" s="201" t="e">
        <f t="shared" ca="1" si="94"/>
        <v>#N/A</v>
      </c>
      <c r="AI421" s="203" t="e">
        <f t="shared" ca="1" si="95"/>
        <v>#N/A</v>
      </c>
      <c r="AJ421" s="201" t="e">
        <f t="shared" ca="1" si="72"/>
        <v>#N/A</v>
      </c>
      <c r="AK421" s="201" t="e">
        <f t="shared" ca="1" si="73"/>
        <v>#N/A</v>
      </c>
    </row>
    <row r="422" spans="1:37" ht="27" customHeight="1" x14ac:dyDescent="0.25">
      <c r="A422" s="51">
        <f>'OSNOVNA PLAČA'!A416</f>
        <v>407</v>
      </c>
      <c r="B422" s="159" t="str">
        <f t="shared" ca="1" si="69"/>
        <v>A407</v>
      </c>
      <c r="C422" s="52">
        <f ca="1">IF(LEN(B422)&gt;0,'OSNOVNA PLAČA'!C416,"")</f>
        <v>0</v>
      </c>
      <c r="D422" s="54">
        <f ca="1">IF(LEN(B422)&gt;0,'OSNOVNA PLAČA'!D416,"")</f>
        <v>0</v>
      </c>
      <c r="E422" s="175">
        <f ca="1">IF(LEN(B422)&gt;0,SUM('OBRAČUNANA OSNOVNA PLAČA'!K416:P416),"")</f>
        <v>0</v>
      </c>
      <c r="F422" s="55"/>
      <c r="G422" s="55"/>
      <c r="H422" s="55"/>
      <c r="I422" s="55"/>
      <c r="J422" s="55"/>
      <c r="K422" s="176">
        <f t="shared" si="85"/>
        <v>0</v>
      </c>
      <c r="L422" s="120">
        <f t="shared" ca="1" si="86"/>
        <v>0</v>
      </c>
      <c r="M422" s="120">
        <f t="shared" ca="1" si="87"/>
        <v>0</v>
      </c>
      <c r="N422" s="120">
        <f t="shared" ca="1" si="88"/>
        <v>0</v>
      </c>
      <c r="O422" s="120">
        <f t="shared" ca="1" si="89"/>
        <v>0</v>
      </c>
      <c r="P422" s="177">
        <f t="shared" ca="1" si="90"/>
        <v>0</v>
      </c>
      <c r="Q422" s="177">
        <f ca="1">IF(LEN(B422)&gt;0,'1-6'!Q422-'1-6'!P422,"")</f>
        <v>0</v>
      </c>
      <c r="R422" s="178"/>
      <c r="AA422" s="163">
        <f>ROW()</f>
        <v>422</v>
      </c>
      <c r="AB422" s="201" t="e">
        <f t="shared" ca="1" si="70"/>
        <v>#N/A</v>
      </c>
      <c r="AC422" s="201" t="e">
        <f t="shared" ca="1" si="71"/>
        <v>#N/A</v>
      </c>
      <c r="AD422" s="202" t="e">
        <f t="shared" ca="1" si="91"/>
        <v>#N/A</v>
      </c>
      <c r="AE422" s="201" t="e">
        <f t="shared" ca="1" si="92"/>
        <v>#N/A</v>
      </c>
      <c r="AF422" s="202" t="e">
        <f t="shared" ca="1" si="93"/>
        <v>#N/A</v>
      </c>
      <c r="AG422" s="201" t="e">
        <f t="shared" ca="1" si="93"/>
        <v>#N/A</v>
      </c>
      <c r="AH422" s="201" t="e">
        <f t="shared" ca="1" si="94"/>
        <v>#N/A</v>
      </c>
      <c r="AI422" s="203" t="e">
        <f t="shared" ca="1" si="95"/>
        <v>#N/A</v>
      </c>
      <c r="AJ422" s="201" t="e">
        <f t="shared" ca="1" si="72"/>
        <v>#N/A</v>
      </c>
      <c r="AK422" s="201" t="e">
        <f t="shared" ca="1" si="73"/>
        <v>#N/A</v>
      </c>
    </row>
    <row r="423" spans="1:37" ht="27" customHeight="1" x14ac:dyDescent="0.25">
      <c r="A423" s="51">
        <f>'OSNOVNA PLAČA'!A417</f>
        <v>408</v>
      </c>
      <c r="B423" s="159" t="str">
        <f t="shared" ca="1" si="69"/>
        <v>A408</v>
      </c>
      <c r="C423" s="52">
        <f ca="1">IF(LEN(B423)&gt;0,'OSNOVNA PLAČA'!C417,"")</f>
        <v>0</v>
      </c>
      <c r="D423" s="54">
        <f ca="1">IF(LEN(B423)&gt;0,'OSNOVNA PLAČA'!D417,"")</f>
        <v>0</v>
      </c>
      <c r="E423" s="175">
        <f ca="1">IF(LEN(B423)&gt;0,SUM('OBRAČUNANA OSNOVNA PLAČA'!K417:P417),"")</f>
        <v>0</v>
      </c>
      <c r="F423" s="55"/>
      <c r="G423" s="55"/>
      <c r="H423" s="55"/>
      <c r="I423" s="55"/>
      <c r="J423" s="55"/>
      <c r="K423" s="176">
        <f t="shared" si="85"/>
        <v>0</v>
      </c>
      <c r="L423" s="120">
        <f t="shared" ca="1" si="86"/>
        <v>0</v>
      </c>
      <c r="M423" s="120">
        <f t="shared" ca="1" si="87"/>
        <v>0</v>
      </c>
      <c r="N423" s="120">
        <f t="shared" ca="1" si="88"/>
        <v>0</v>
      </c>
      <c r="O423" s="120">
        <f t="shared" ca="1" si="89"/>
        <v>0</v>
      </c>
      <c r="P423" s="177">
        <f t="shared" ca="1" si="90"/>
        <v>0</v>
      </c>
      <c r="Q423" s="177">
        <f ca="1">IF(LEN(B423)&gt;0,'1-6'!Q423-'1-6'!P423,"")</f>
        <v>0</v>
      </c>
      <c r="R423" s="178"/>
      <c r="AA423" s="163">
        <f>ROW()</f>
        <v>423</v>
      </c>
      <c r="AB423" s="201" t="e">
        <f t="shared" ca="1" si="70"/>
        <v>#N/A</v>
      </c>
      <c r="AC423" s="201" t="e">
        <f t="shared" ca="1" si="71"/>
        <v>#N/A</v>
      </c>
      <c r="AD423" s="202" t="e">
        <f t="shared" ca="1" si="91"/>
        <v>#N/A</v>
      </c>
      <c r="AE423" s="201" t="e">
        <f t="shared" ca="1" si="92"/>
        <v>#N/A</v>
      </c>
      <c r="AF423" s="202" t="e">
        <f t="shared" ca="1" si="93"/>
        <v>#N/A</v>
      </c>
      <c r="AG423" s="201" t="e">
        <f t="shared" ca="1" si="93"/>
        <v>#N/A</v>
      </c>
      <c r="AH423" s="201" t="e">
        <f t="shared" ca="1" si="94"/>
        <v>#N/A</v>
      </c>
      <c r="AI423" s="203" t="e">
        <f t="shared" ca="1" si="95"/>
        <v>#N/A</v>
      </c>
      <c r="AJ423" s="201" t="e">
        <f t="shared" ca="1" si="72"/>
        <v>#N/A</v>
      </c>
      <c r="AK423" s="201" t="e">
        <f t="shared" ca="1" si="73"/>
        <v>#N/A</v>
      </c>
    </row>
    <row r="424" spans="1:37" ht="27" customHeight="1" x14ac:dyDescent="0.25">
      <c r="A424" s="51">
        <f>'OSNOVNA PLAČA'!A418</f>
        <v>409</v>
      </c>
      <c r="B424" s="159" t="str">
        <f t="shared" ca="1" si="69"/>
        <v>A409</v>
      </c>
      <c r="C424" s="52">
        <f ca="1">IF(LEN(B424)&gt;0,'OSNOVNA PLAČA'!C418,"")</f>
        <v>0</v>
      </c>
      <c r="D424" s="54">
        <f ca="1">IF(LEN(B424)&gt;0,'OSNOVNA PLAČA'!D418,"")</f>
        <v>0</v>
      </c>
      <c r="E424" s="175">
        <f ca="1">IF(LEN(B424)&gt;0,SUM('OBRAČUNANA OSNOVNA PLAČA'!K418:P418),"")</f>
        <v>0</v>
      </c>
      <c r="F424" s="55"/>
      <c r="G424" s="55"/>
      <c r="H424" s="55"/>
      <c r="I424" s="55"/>
      <c r="J424" s="55"/>
      <c r="K424" s="176">
        <f t="shared" si="85"/>
        <v>0</v>
      </c>
      <c r="L424" s="120">
        <f t="shared" ca="1" si="86"/>
        <v>0</v>
      </c>
      <c r="M424" s="120">
        <f t="shared" ca="1" si="87"/>
        <v>0</v>
      </c>
      <c r="N424" s="120">
        <f t="shared" ca="1" si="88"/>
        <v>0</v>
      </c>
      <c r="O424" s="120">
        <f t="shared" ca="1" si="89"/>
        <v>0</v>
      </c>
      <c r="P424" s="177">
        <f t="shared" ca="1" si="90"/>
        <v>0</v>
      </c>
      <c r="Q424" s="177">
        <f ca="1">IF(LEN(B424)&gt;0,'1-6'!Q424-'1-6'!P424,"")</f>
        <v>0</v>
      </c>
      <c r="R424" s="178"/>
      <c r="AA424" s="163">
        <f>ROW()</f>
        <v>424</v>
      </c>
      <c r="AB424" s="201" t="e">
        <f t="shared" ca="1" si="70"/>
        <v>#N/A</v>
      </c>
      <c r="AC424" s="201" t="e">
        <f t="shared" ca="1" si="71"/>
        <v>#N/A</v>
      </c>
      <c r="AD424" s="202" t="e">
        <f t="shared" ca="1" si="91"/>
        <v>#N/A</v>
      </c>
      <c r="AE424" s="201" t="e">
        <f t="shared" ca="1" si="92"/>
        <v>#N/A</v>
      </c>
      <c r="AF424" s="202" t="e">
        <f t="shared" ca="1" si="93"/>
        <v>#N/A</v>
      </c>
      <c r="AG424" s="201" t="e">
        <f t="shared" ca="1" si="93"/>
        <v>#N/A</v>
      </c>
      <c r="AH424" s="201" t="e">
        <f t="shared" ca="1" si="94"/>
        <v>#N/A</v>
      </c>
      <c r="AI424" s="203" t="e">
        <f t="shared" ca="1" si="95"/>
        <v>#N/A</v>
      </c>
      <c r="AJ424" s="201" t="e">
        <f t="shared" ca="1" si="72"/>
        <v>#N/A</v>
      </c>
      <c r="AK424" s="201" t="e">
        <f t="shared" ca="1" si="73"/>
        <v>#N/A</v>
      </c>
    </row>
    <row r="425" spans="1:37" ht="27" customHeight="1" x14ac:dyDescent="0.25">
      <c r="A425" s="51">
        <f>'OSNOVNA PLAČA'!A419</f>
        <v>410</v>
      </c>
      <c r="B425" s="159" t="str">
        <f t="shared" ca="1" si="69"/>
        <v>A410</v>
      </c>
      <c r="C425" s="52">
        <f ca="1">IF(LEN(B425)&gt;0,'OSNOVNA PLAČA'!C419,"")</f>
        <v>0</v>
      </c>
      <c r="D425" s="54">
        <f ca="1">IF(LEN(B425)&gt;0,'OSNOVNA PLAČA'!D419,"")</f>
        <v>0</v>
      </c>
      <c r="E425" s="175">
        <f ca="1">IF(LEN(B425)&gt;0,SUM('OBRAČUNANA OSNOVNA PLAČA'!K419:P419),"")</f>
        <v>0</v>
      </c>
      <c r="F425" s="55"/>
      <c r="G425" s="55"/>
      <c r="H425" s="55"/>
      <c r="I425" s="55"/>
      <c r="J425" s="55"/>
      <c r="K425" s="176">
        <f t="shared" si="85"/>
        <v>0</v>
      </c>
      <c r="L425" s="120">
        <f t="shared" ca="1" si="86"/>
        <v>0</v>
      </c>
      <c r="M425" s="120">
        <f t="shared" ca="1" si="87"/>
        <v>0</v>
      </c>
      <c r="N425" s="120">
        <f t="shared" ca="1" si="88"/>
        <v>0</v>
      </c>
      <c r="O425" s="120">
        <f t="shared" ca="1" si="89"/>
        <v>0</v>
      </c>
      <c r="P425" s="177">
        <f t="shared" ca="1" si="90"/>
        <v>0</v>
      </c>
      <c r="Q425" s="177">
        <f ca="1">IF(LEN(B425)&gt;0,'1-6'!Q425-'1-6'!P425,"")</f>
        <v>0</v>
      </c>
      <c r="R425" s="178"/>
      <c r="AA425" s="163">
        <f>ROW()</f>
        <v>425</v>
      </c>
      <c r="AB425" s="201" t="e">
        <f t="shared" ca="1" si="70"/>
        <v>#N/A</v>
      </c>
      <c r="AC425" s="201" t="e">
        <f t="shared" ca="1" si="71"/>
        <v>#N/A</v>
      </c>
      <c r="AD425" s="202" t="e">
        <f t="shared" ca="1" si="91"/>
        <v>#N/A</v>
      </c>
      <c r="AE425" s="201" t="e">
        <f t="shared" ca="1" si="92"/>
        <v>#N/A</v>
      </c>
      <c r="AF425" s="202" t="e">
        <f t="shared" ca="1" si="93"/>
        <v>#N/A</v>
      </c>
      <c r="AG425" s="201" t="e">
        <f t="shared" ca="1" si="93"/>
        <v>#N/A</v>
      </c>
      <c r="AH425" s="201" t="e">
        <f t="shared" ca="1" si="94"/>
        <v>#N/A</v>
      </c>
      <c r="AI425" s="203" t="e">
        <f t="shared" ca="1" si="95"/>
        <v>#N/A</v>
      </c>
      <c r="AJ425" s="201" t="e">
        <f t="shared" ca="1" si="72"/>
        <v>#N/A</v>
      </c>
      <c r="AK425" s="201" t="e">
        <f t="shared" ca="1" si="73"/>
        <v>#N/A</v>
      </c>
    </row>
    <row r="426" spans="1:37" ht="27" customHeight="1" x14ac:dyDescent="0.25">
      <c r="A426" s="51">
        <f>'OSNOVNA PLAČA'!A420</f>
        <v>411</v>
      </c>
      <c r="B426" s="159" t="str">
        <f t="shared" ca="1" si="69"/>
        <v>A411</v>
      </c>
      <c r="C426" s="52">
        <f ca="1">IF(LEN(B426)&gt;0,'OSNOVNA PLAČA'!C420,"")</f>
        <v>0</v>
      </c>
      <c r="D426" s="54">
        <f ca="1">IF(LEN(B426)&gt;0,'OSNOVNA PLAČA'!D420,"")</f>
        <v>0</v>
      </c>
      <c r="E426" s="175">
        <f ca="1">IF(LEN(B426)&gt;0,SUM('OBRAČUNANA OSNOVNA PLAČA'!K420:P420),"")</f>
        <v>0</v>
      </c>
      <c r="F426" s="55"/>
      <c r="G426" s="55"/>
      <c r="H426" s="55"/>
      <c r="I426" s="55"/>
      <c r="J426" s="55"/>
      <c r="K426" s="176">
        <f t="shared" si="85"/>
        <v>0</v>
      </c>
      <c r="L426" s="120">
        <f t="shared" ca="1" si="86"/>
        <v>0</v>
      </c>
      <c r="M426" s="120">
        <f t="shared" ca="1" si="87"/>
        <v>0</v>
      </c>
      <c r="N426" s="120">
        <f t="shared" ca="1" si="88"/>
        <v>0</v>
      </c>
      <c r="O426" s="120">
        <f t="shared" ca="1" si="89"/>
        <v>0</v>
      </c>
      <c r="P426" s="177">
        <f t="shared" ca="1" si="90"/>
        <v>0</v>
      </c>
      <c r="Q426" s="177">
        <f ca="1">IF(LEN(B426)&gt;0,'1-6'!Q426-'1-6'!P426,"")</f>
        <v>0</v>
      </c>
      <c r="R426" s="178"/>
      <c r="AA426" s="163">
        <f>ROW()</f>
        <v>426</v>
      </c>
      <c r="AB426" s="201" t="e">
        <f t="shared" ca="1" si="70"/>
        <v>#N/A</v>
      </c>
      <c r="AC426" s="201" t="e">
        <f t="shared" ca="1" si="71"/>
        <v>#N/A</v>
      </c>
      <c r="AD426" s="202" t="e">
        <f t="shared" ca="1" si="91"/>
        <v>#N/A</v>
      </c>
      <c r="AE426" s="201" t="e">
        <f t="shared" ca="1" si="92"/>
        <v>#N/A</v>
      </c>
      <c r="AF426" s="202" t="e">
        <f t="shared" ca="1" si="93"/>
        <v>#N/A</v>
      </c>
      <c r="AG426" s="201" t="e">
        <f t="shared" ca="1" si="93"/>
        <v>#N/A</v>
      </c>
      <c r="AH426" s="201" t="e">
        <f t="shared" ca="1" si="94"/>
        <v>#N/A</v>
      </c>
      <c r="AI426" s="203" t="e">
        <f t="shared" ca="1" si="95"/>
        <v>#N/A</v>
      </c>
      <c r="AJ426" s="201" t="e">
        <f t="shared" ca="1" si="72"/>
        <v>#N/A</v>
      </c>
      <c r="AK426" s="201" t="e">
        <f t="shared" ca="1" si="73"/>
        <v>#N/A</v>
      </c>
    </row>
    <row r="427" spans="1:37" ht="27" customHeight="1" x14ac:dyDescent="0.25">
      <c r="A427" s="51">
        <f>'OSNOVNA PLAČA'!A421</f>
        <v>412</v>
      </c>
      <c r="B427" s="159" t="str">
        <f t="shared" ca="1" si="69"/>
        <v>A412</v>
      </c>
      <c r="C427" s="52">
        <f ca="1">IF(LEN(B427)&gt;0,'OSNOVNA PLAČA'!C421,"")</f>
        <v>0</v>
      </c>
      <c r="D427" s="54">
        <f ca="1">IF(LEN(B427)&gt;0,'OSNOVNA PLAČA'!D421,"")</f>
        <v>0</v>
      </c>
      <c r="E427" s="175">
        <f ca="1">IF(LEN(B427)&gt;0,SUM('OBRAČUNANA OSNOVNA PLAČA'!K421:P421),"")</f>
        <v>0</v>
      </c>
      <c r="F427" s="55"/>
      <c r="G427" s="55"/>
      <c r="H427" s="55"/>
      <c r="I427" s="55"/>
      <c r="J427" s="55"/>
      <c r="K427" s="176">
        <f t="shared" si="85"/>
        <v>0</v>
      </c>
      <c r="L427" s="120">
        <f t="shared" ca="1" si="86"/>
        <v>0</v>
      </c>
      <c r="M427" s="120">
        <f t="shared" ca="1" si="87"/>
        <v>0</v>
      </c>
      <c r="N427" s="120">
        <f t="shared" ca="1" si="88"/>
        <v>0</v>
      </c>
      <c r="O427" s="120">
        <f t="shared" ca="1" si="89"/>
        <v>0</v>
      </c>
      <c r="P427" s="177">
        <f t="shared" ca="1" si="90"/>
        <v>0</v>
      </c>
      <c r="Q427" s="177">
        <f ca="1">IF(LEN(B427)&gt;0,'1-6'!Q427-'1-6'!P427,"")</f>
        <v>0</v>
      </c>
      <c r="R427" s="178"/>
      <c r="AA427" s="163">
        <f>ROW()</f>
        <v>427</v>
      </c>
      <c r="AB427" s="201" t="e">
        <f t="shared" ca="1" si="70"/>
        <v>#N/A</v>
      </c>
      <c r="AC427" s="201" t="e">
        <f t="shared" ca="1" si="71"/>
        <v>#N/A</v>
      </c>
      <c r="AD427" s="202" t="e">
        <f t="shared" ca="1" si="91"/>
        <v>#N/A</v>
      </c>
      <c r="AE427" s="201" t="e">
        <f t="shared" ca="1" si="92"/>
        <v>#N/A</v>
      </c>
      <c r="AF427" s="202" t="e">
        <f t="shared" ca="1" si="93"/>
        <v>#N/A</v>
      </c>
      <c r="AG427" s="201" t="e">
        <f t="shared" ca="1" si="93"/>
        <v>#N/A</v>
      </c>
      <c r="AH427" s="201" t="e">
        <f t="shared" ca="1" si="94"/>
        <v>#N/A</v>
      </c>
      <c r="AI427" s="203" t="e">
        <f t="shared" ca="1" si="95"/>
        <v>#N/A</v>
      </c>
      <c r="AJ427" s="201" t="e">
        <f t="shared" ca="1" si="72"/>
        <v>#N/A</v>
      </c>
      <c r="AK427" s="201" t="e">
        <f t="shared" ca="1" si="73"/>
        <v>#N/A</v>
      </c>
    </row>
    <row r="428" spans="1:37" ht="27" customHeight="1" x14ac:dyDescent="0.25">
      <c r="A428" s="51">
        <f>'OSNOVNA PLAČA'!A422</f>
        <v>413</v>
      </c>
      <c r="B428" s="159" t="str">
        <f t="shared" ca="1" si="69"/>
        <v>A413</v>
      </c>
      <c r="C428" s="52">
        <f ca="1">IF(LEN(B428)&gt;0,'OSNOVNA PLAČA'!C422,"")</f>
        <v>0</v>
      </c>
      <c r="D428" s="54">
        <f ca="1">IF(LEN(B428)&gt;0,'OSNOVNA PLAČA'!D422,"")</f>
        <v>0</v>
      </c>
      <c r="E428" s="175">
        <f ca="1">IF(LEN(B428)&gt;0,SUM('OBRAČUNANA OSNOVNA PLAČA'!K422:P422),"")</f>
        <v>0</v>
      </c>
      <c r="F428" s="55"/>
      <c r="G428" s="55"/>
      <c r="H428" s="55"/>
      <c r="I428" s="55"/>
      <c r="J428" s="55"/>
      <c r="K428" s="176">
        <f t="shared" si="85"/>
        <v>0</v>
      </c>
      <c r="L428" s="120">
        <f t="shared" ca="1" si="86"/>
        <v>0</v>
      </c>
      <c r="M428" s="120">
        <f t="shared" ca="1" si="87"/>
        <v>0</v>
      </c>
      <c r="N428" s="120">
        <f t="shared" ca="1" si="88"/>
        <v>0</v>
      </c>
      <c r="O428" s="120">
        <f t="shared" ca="1" si="89"/>
        <v>0</v>
      </c>
      <c r="P428" s="177">
        <f t="shared" ca="1" si="90"/>
        <v>0</v>
      </c>
      <c r="Q428" s="177">
        <f ca="1">IF(LEN(B428)&gt;0,'1-6'!Q428-'1-6'!P428,"")</f>
        <v>0</v>
      </c>
      <c r="R428" s="178"/>
      <c r="AA428" s="163">
        <f>ROW()</f>
        <v>428</v>
      </c>
      <c r="AB428" s="201" t="e">
        <f t="shared" ca="1" si="70"/>
        <v>#N/A</v>
      </c>
      <c r="AC428" s="201" t="e">
        <f t="shared" ca="1" si="71"/>
        <v>#N/A</v>
      </c>
      <c r="AD428" s="202" t="e">
        <f t="shared" ca="1" si="91"/>
        <v>#N/A</v>
      </c>
      <c r="AE428" s="201" t="e">
        <f t="shared" ca="1" si="92"/>
        <v>#N/A</v>
      </c>
      <c r="AF428" s="202" t="e">
        <f t="shared" ca="1" si="93"/>
        <v>#N/A</v>
      </c>
      <c r="AG428" s="201" t="e">
        <f t="shared" ca="1" si="93"/>
        <v>#N/A</v>
      </c>
      <c r="AH428" s="201" t="e">
        <f t="shared" ca="1" si="94"/>
        <v>#N/A</v>
      </c>
      <c r="AI428" s="203" t="e">
        <f t="shared" ca="1" si="95"/>
        <v>#N/A</v>
      </c>
      <c r="AJ428" s="201" t="e">
        <f t="shared" ca="1" si="72"/>
        <v>#N/A</v>
      </c>
      <c r="AK428" s="201" t="e">
        <f t="shared" ca="1" si="73"/>
        <v>#N/A</v>
      </c>
    </row>
    <row r="429" spans="1:37" ht="27" customHeight="1" x14ac:dyDescent="0.25">
      <c r="A429" s="51">
        <f>'OSNOVNA PLAČA'!A423</f>
        <v>414</v>
      </c>
      <c r="B429" s="159" t="str">
        <f t="shared" ca="1" si="69"/>
        <v>A414</v>
      </c>
      <c r="C429" s="52">
        <f ca="1">IF(LEN(B429)&gt;0,'OSNOVNA PLAČA'!C423,"")</f>
        <v>0</v>
      </c>
      <c r="D429" s="54">
        <f ca="1">IF(LEN(B429)&gt;0,'OSNOVNA PLAČA'!D423,"")</f>
        <v>0</v>
      </c>
      <c r="E429" s="175">
        <f ca="1">IF(LEN(B429)&gt;0,SUM('OBRAČUNANA OSNOVNA PLAČA'!K423:P423),"")</f>
        <v>0</v>
      </c>
      <c r="F429" s="55"/>
      <c r="G429" s="55"/>
      <c r="H429" s="55"/>
      <c r="I429" s="55"/>
      <c r="J429" s="55"/>
      <c r="K429" s="176">
        <f t="shared" si="85"/>
        <v>0</v>
      </c>
      <c r="L429" s="120">
        <f t="shared" ca="1" si="86"/>
        <v>0</v>
      </c>
      <c r="M429" s="120">
        <f t="shared" ca="1" si="87"/>
        <v>0</v>
      </c>
      <c r="N429" s="120">
        <f t="shared" ca="1" si="88"/>
        <v>0</v>
      </c>
      <c r="O429" s="120">
        <f t="shared" ca="1" si="89"/>
        <v>0</v>
      </c>
      <c r="P429" s="177">
        <f t="shared" ca="1" si="90"/>
        <v>0</v>
      </c>
      <c r="Q429" s="177">
        <f ca="1">IF(LEN(B429)&gt;0,'1-6'!Q429-'1-6'!P429,"")</f>
        <v>0</v>
      </c>
      <c r="R429" s="178"/>
      <c r="AA429" s="163">
        <f>ROW()</f>
        <v>429</v>
      </c>
      <c r="AB429" s="201" t="e">
        <f t="shared" ca="1" si="70"/>
        <v>#N/A</v>
      </c>
      <c r="AC429" s="201" t="e">
        <f t="shared" ca="1" si="71"/>
        <v>#N/A</v>
      </c>
      <c r="AD429" s="202" t="e">
        <f t="shared" ca="1" si="91"/>
        <v>#N/A</v>
      </c>
      <c r="AE429" s="201" t="e">
        <f t="shared" ca="1" si="92"/>
        <v>#N/A</v>
      </c>
      <c r="AF429" s="202" t="e">
        <f t="shared" ca="1" si="93"/>
        <v>#N/A</v>
      </c>
      <c r="AG429" s="201" t="e">
        <f t="shared" ca="1" si="93"/>
        <v>#N/A</v>
      </c>
      <c r="AH429" s="201" t="e">
        <f t="shared" ca="1" si="94"/>
        <v>#N/A</v>
      </c>
      <c r="AI429" s="203" t="e">
        <f t="shared" ca="1" si="95"/>
        <v>#N/A</v>
      </c>
      <c r="AJ429" s="201" t="e">
        <f t="shared" ca="1" si="72"/>
        <v>#N/A</v>
      </c>
      <c r="AK429" s="201" t="e">
        <f t="shared" ca="1" si="73"/>
        <v>#N/A</v>
      </c>
    </row>
    <row r="430" spans="1:37" ht="27" customHeight="1" x14ac:dyDescent="0.25">
      <c r="A430" s="51">
        <f>'OSNOVNA PLAČA'!A424</f>
        <v>415</v>
      </c>
      <c r="B430" s="159" t="str">
        <f t="shared" ca="1" si="69"/>
        <v>A415</v>
      </c>
      <c r="C430" s="52">
        <f ca="1">IF(LEN(B430)&gt;0,'OSNOVNA PLAČA'!C424,"")</f>
        <v>0</v>
      </c>
      <c r="D430" s="54">
        <f ca="1">IF(LEN(B430)&gt;0,'OSNOVNA PLAČA'!D424,"")</f>
        <v>0</v>
      </c>
      <c r="E430" s="175">
        <f ca="1">IF(LEN(B430)&gt;0,SUM('OBRAČUNANA OSNOVNA PLAČA'!K424:P424),"")</f>
        <v>0</v>
      </c>
      <c r="F430" s="55"/>
      <c r="G430" s="55"/>
      <c r="H430" s="55"/>
      <c r="I430" s="55"/>
      <c r="J430" s="55"/>
      <c r="K430" s="176">
        <f t="shared" si="85"/>
        <v>0</v>
      </c>
      <c r="L430" s="120">
        <f t="shared" ca="1" si="86"/>
        <v>0</v>
      </c>
      <c r="M430" s="120">
        <f t="shared" ca="1" si="87"/>
        <v>0</v>
      </c>
      <c r="N430" s="120">
        <f t="shared" ca="1" si="88"/>
        <v>0</v>
      </c>
      <c r="O430" s="120">
        <f t="shared" ca="1" si="89"/>
        <v>0</v>
      </c>
      <c r="P430" s="177">
        <f t="shared" ca="1" si="90"/>
        <v>0</v>
      </c>
      <c r="Q430" s="177">
        <f ca="1">IF(LEN(B430)&gt;0,'1-6'!Q430-'1-6'!P430,"")</f>
        <v>0</v>
      </c>
      <c r="R430" s="178"/>
      <c r="AA430" s="163">
        <f>ROW()</f>
        <v>430</v>
      </c>
      <c r="AB430" s="201" t="e">
        <f t="shared" ca="1" si="70"/>
        <v>#N/A</v>
      </c>
      <c r="AC430" s="201" t="e">
        <f t="shared" ca="1" si="71"/>
        <v>#N/A</v>
      </c>
      <c r="AD430" s="202" t="e">
        <f t="shared" ca="1" si="91"/>
        <v>#N/A</v>
      </c>
      <c r="AE430" s="201" t="e">
        <f t="shared" ca="1" si="92"/>
        <v>#N/A</v>
      </c>
      <c r="AF430" s="202" t="e">
        <f t="shared" ca="1" si="93"/>
        <v>#N/A</v>
      </c>
      <c r="AG430" s="201" t="e">
        <f t="shared" ca="1" si="93"/>
        <v>#N/A</v>
      </c>
      <c r="AH430" s="201" t="e">
        <f t="shared" ca="1" si="94"/>
        <v>#N/A</v>
      </c>
      <c r="AI430" s="203" t="e">
        <f t="shared" ca="1" si="95"/>
        <v>#N/A</v>
      </c>
      <c r="AJ430" s="201" t="e">
        <f t="shared" ca="1" si="72"/>
        <v>#N/A</v>
      </c>
      <c r="AK430" s="201" t="e">
        <f t="shared" ca="1" si="73"/>
        <v>#N/A</v>
      </c>
    </row>
    <row r="431" spans="1:37" ht="27" customHeight="1" x14ac:dyDescent="0.25">
      <c r="A431" s="51">
        <f>'OSNOVNA PLAČA'!A425</f>
        <v>416</v>
      </c>
      <c r="B431" s="159" t="str">
        <f t="shared" ca="1" si="69"/>
        <v>A416</v>
      </c>
      <c r="C431" s="52">
        <f ca="1">IF(LEN(B431)&gt;0,'OSNOVNA PLAČA'!C425,"")</f>
        <v>0</v>
      </c>
      <c r="D431" s="54">
        <f ca="1">IF(LEN(B431)&gt;0,'OSNOVNA PLAČA'!D425,"")</f>
        <v>0</v>
      </c>
      <c r="E431" s="175">
        <f ca="1">IF(LEN(B431)&gt;0,SUM('OBRAČUNANA OSNOVNA PLAČA'!K425:P425),"")</f>
        <v>0</v>
      </c>
      <c r="F431" s="55"/>
      <c r="G431" s="55"/>
      <c r="H431" s="55"/>
      <c r="I431" s="55"/>
      <c r="J431" s="55"/>
      <c r="K431" s="176">
        <f t="shared" si="85"/>
        <v>0</v>
      </c>
      <c r="L431" s="120">
        <f t="shared" ca="1" si="86"/>
        <v>0</v>
      </c>
      <c r="M431" s="120">
        <f t="shared" ca="1" si="87"/>
        <v>0</v>
      </c>
      <c r="N431" s="120">
        <f t="shared" ca="1" si="88"/>
        <v>0</v>
      </c>
      <c r="O431" s="120">
        <f t="shared" ca="1" si="89"/>
        <v>0</v>
      </c>
      <c r="P431" s="177">
        <f t="shared" ca="1" si="90"/>
        <v>0</v>
      </c>
      <c r="Q431" s="177">
        <f ca="1">IF(LEN(B431)&gt;0,'1-6'!Q431-'1-6'!P431,"")</f>
        <v>0</v>
      </c>
      <c r="R431" s="178"/>
      <c r="AA431" s="163">
        <f>ROW()</f>
        <v>431</v>
      </c>
      <c r="AB431" s="201" t="e">
        <f t="shared" ca="1" si="70"/>
        <v>#N/A</v>
      </c>
      <c r="AC431" s="201" t="e">
        <f t="shared" ca="1" si="71"/>
        <v>#N/A</v>
      </c>
      <c r="AD431" s="202" t="e">
        <f t="shared" ca="1" si="91"/>
        <v>#N/A</v>
      </c>
      <c r="AE431" s="201" t="e">
        <f t="shared" ca="1" si="92"/>
        <v>#N/A</v>
      </c>
      <c r="AF431" s="202" t="e">
        <f t="shared" ca="1" si="93"/>
        <v>#N/A</v>
      </c>
      <c r="AG431" s="201" t="e">
        <f t="shared" ca="1" si="93"/>
        <v>#N/A</v>
      </c>
      <c r="AH431" s="201" t="e">
        <f t="shared" ca="1" si="94"/>
        <v>#N/A</v>
      </c>
      <c r="AI431" s="203" t="e">
        <f t="shared" ca="1" si="95"/>
        <v>#N/A</v>
      </c>
      <c r="AJ431" s="201" t="e">
        <f t="shared" ca="1" si="72"/>
        <v>#N/A</v>
      </c>
      <c r="AK431" s="201" t="e">
        <f t="shared" ca="1" si="73"/>
        <v>#N/A</v>
      </c>
    </row>
    <row r="432" spans="1:37" ht="27" customHeight="1" x14ac:dyDescent="0.25">
      <c r="A432" s="51">
        <f>'OSNOVNA PLAČA'!A426</f>
        <v>417</v>
      </c>
      <c r="B432" s="159" t="str">
        <f t="shared" ca="1" si="69"/>
        <v>A417</v>
      </c>
      <c r="C432" s="52">
        <f ca="1">IF(LEN(B432)&gt;0,'OSNOVNA PLAČA'!C426,"")</f>
        <v>0</v>
      </c>
      <c r="D432" s="54">
        <f ca="1">IF(LEN(B432)&gt;0,'OSNOVNA PLAČA'!D426,"")</f>
        <v>0</v>
      </c>
      <c r="E432" s="175">
        <f ca="1">IF(LEN(B432)&gt;0,SUM('OBRAČUNANA OSNOVNA PLAČA'!K426:P426),"")</f>
        <v>0</v>
      </c>
      <c r="F432" s="55"/>
      <c r="G432" s="55"/>
      <c r="H432" s="55"/>
      <c r="I432" s="55"/>
      <c r="J432" s="55"/>
      <c r="K432" s="176">
        <f t="shared" si="85"/>
        <v>0</v>
      </c>
      <c r="L432" s="120">
        <f t="shared" ca="1" si="86"/>
        <v>0</v>
      </c>
      <c r="M432" s="120">
        <f t="shared" ca="1" si="87"/>
        <v>0</v>
      </c>
      <c r="N432" s="120">
        <f t="shared" ca="1" si="88"/>
        <v>0</v>
      </c>
      <c r="O432" s="120">
        <f t="shared" ca="1" si="89"/>
        <v>0</v>
      </c>
      <c r="P432" s="177">
        <f t="shared" ca="1" si="90"/>
        <v>0</v>
      </c>
      <c r="Q432" s="177">
        <f ca="1">IF(LEN(B432)&gt;0,'1-6'!Q432-'1-6'!P432,"")</f>
        <v>0</v>
      </c>
      <c r="R432" s="178"/>
      <c r="AA432" s="163">
        <f>ROW()</f>
        <v>432</v>
      </c>
      <c r="AB432" s="201" t="e">
        <f t="shared" ca="1" si="70"/>
        <v>#N/A</v>
      </c>
      <c r="AC432" s="201" t="e">
        <f t="shared" ca="1" si="71"/>
        <v>#N/A</v>
      </c>
      <c r="AD432" s="202" t="e">
        <f t="shared" ca="1" si="91"/>
        <v>#N/A</v>
      </c>
      <c r="AE432" s="201" t="e">
        <f t="shared" ca="1" si="92"/>
        <v>#N/A</v>
      </c>
      <c r="AF432" s="202" t="e">
        <f t="shared" ca="1" si="93"/>
        <v>#N/A</v>
      </c>
      <c r="AG432" s="201" t="e">
        <f t="shared" ca="1" si="93"/>
        <v>#N/A</v>
      </c>
      <c r="AH432" s="201" t="e">
        <f t="shared" ca="1" si="94"/>
        <v>#N/A</v>
      </c>
      <c r="AI432" s="203" t="e">
        <f t="shared" ca="1" si="95"/>
        <v>#N/A</v>
      </c>
      <c r="AJ432" s="201" t="e">
        <f t="shared" ca="1" si="72"/>
        <v>#N/A</v>
      </c>
      <c r="AK432" s="201" t="e">
        <f t="shared" ca="1" si="73"/>
        <v>#N/A</v>
      </c>
    </row>
    <row r="433" spans="1:37" ht="27" customHeight="1" x14ac:dyDescent="0.25">
      <c r="A433" s="51">
        <f>'OSNOVNA PLAČA'!A427</f>
        <v>418</v>
      </c>
      <c r="B433" s="159" t="str">
        <f t="shared" ca="1" si="69"/>
        <v>A418</v>
      </c>
      <c r="C433" s="52">
        <f ca="1">IF(LEN(B433)&gt;0,'OSNOVNA PLAČA'!C427,"")</f>
        <v>0</v>
      </c>
      <c r="D433" s="54">
        <f ca="1">IF(LEN(B433)&gt;0,'OSNOVNA PLAČA'!D427,"")</f>
        <v>0</v>
      </c>
      <c r="E433" s="175">
        <f ca="1">IF(LEN(B433)&gt;0,SUM('OBRAČUNANA OSNOVNA PLAČA'!K427:P427),"")</f>
        <v>0</v>
      </c>
      <c r="F433" s="55"/>
      <c r="G433" s="55"/>
      <c r="H433" s="55"/>
      <c r="I433" s="55"/>
      <c r="J433" s="55"/>
      <c r="K433" s="176">
        <f t="shared" si="85"/>
        <v>0</v>
      </c>
      <c r="L433" s="120">
        <f t="shared" ca="1" si="86"/>
        <v>0</v>
      </c>
      <c r="M433" s="120">
        <f t="shared" ca="1" si="87"/>
        <v>0</v>
      </c>
      <c r="N433" s="120">
        <f t="shared" ca="1" si="88"/>
        <v>0</v>
      </c>
      <c r="O433" s="120">
        <f t="shared" ca="1" si="89"/>
        <v>0</v>
      </c>
      <c r="P433" s="177">
        <f t="shared" ca="1" si="90"/>
        <v>0</v>
      </c>
      <c r="Q433" s="177">
        <f ca="1">IF(LEN(B433)&gt;0,'1-6'!Q433-'1-6'!P433,"")</f>
        <v>0</v>
      </c>
      <c r="R433" s="178"/>
      <c r="AA433" s="163">
        <f>ROW()</f>
        <v>433</v>
      </c>
      <c r="AB433" s="201" t="e">
        <f t="shared" ca="1" si="70"/>
        <v>#N/A</v>
      </c>
      <c r="AC433" s="201" t="e">
        <f t="shared" ca="1" si="71"/>
        <v>#N/A</v>
      </c>
      <c r="AD433" s="202" t="e">
        <f t="shared" ca="1" si="91"/>
        <v>#N/A</v>
      </c>
      <c r="AE433" s="201" t="e">
        <f t="shared" ca="1" si="92"/>
        <v>#N/A</v>
      </c>
      <c r="AF433" s="202" t="e">
        <f t="shared" ca="1" si="93"/>
        <v>#N/A</v>
      </c>
      <c r="AG433" s="201" t="e">
        <f t="shared" ca="1" si="93"/>
        <v>#N/A</v>
      </c>
      <c r="AH433" s="201" t="e">
        <f t="shared" ca="1" si="94"/>
        <v>#N/A</v>
      </c>
      <c r="AI433" s="203" t="e">
        <f t="shared" ca="1" si="95"/>
        <v>#N/A</v>
      </c>
      <c r="AJ433" s="201" t="e">
        <f t="shared" ca="1" si="72"/>
        <v>#N/A</v>
      </c>
      <c r="AK433" s="201" t="e">
        <f t="shared" ca="1" si="73"/>
        <v>#N/A</v>
      </c>
    </row>
    <row r="434" spans="1:37" ht="27" customHeight="1" x14ac:dyDescent="0.25">
      <c r="A434" s="51">
        <f>'OSNOVNA PLAČA'!A428</f>
        <v>419</v>
      </c>
      <c r="B434" s="159" t="str">
        <f t="shared" ca="1" si="69"/>
        <v>A419</v>
      </c>
      <c r="C434" s="52">
        <f ca="1">IF(LEN(B434)&gt;0,'OSNOVNA PLAČA'!C428,"")</f>
        <v>0</v>
      </c>
      <c r="D434" s="54">
        <f ca="1">IF(LEN(B434)&gt;0,'OSNOVNA PLAČA'!D428,"")</f>
        <v>0</v>
      </c>
      <c r="E434" s="175">
        <f ca="1">IF(LEN(B434)&gt;0,SUM('OBRAČUNANA OSNOVNA PLAČA'!K428:P428),"")</f>
        <v>0</v>
      </c>
      <c r="F434" s="55"/>
      <c r="G434" s="55"/>
      <c r="H434" s="55"/>
      <c r="I434" s="55"/>
      <c r="J434" s="55"/>
      <c r="K434" s="176">
        <f t="shared" si="85"/>
        <v>0</v>
      </c>
      <c r="L434" s="120">
        <f t="shared" ca="1" si="86"/>
        <v>0</v>
      </c>
      <c r="M434" s="120">
        <f t="shared" ca="1" si="87"/>
        <v>0</v>
      </c>
      <c r="N434" s="120">
        <f t="shared" ca="1" si="88"/>
        <v>0</v>
      </c>
      <c r="O434" s="120">
        <f t="shared" ca="1" si="89"/>
        <v>0</v>
      </c>
      <c r="P434" s="177">
        <f t="shared" ca="1" si="90"/>
        <v>0</v>
      </c>
      <c r="Q434" s="177">
        <f ca="1">IF(LEN(B434)&gt;0,'1-6'!Q434-'1-6'!P434,"")</f>
        <v>0</v>
      </c>
      <c r="R434" s="178"/>
      <c r="AA434" s="163">
        <f>ROW()</f>
        <v>434</v>
      </c>
      <c r="AB434" s="201" t="e">
        <f t="shared" ca="1" si="70"/>
        <v>#N/A</v>
      </c>
      <c r="AC434" s="201" t="e">
        <f t="shared" ca="1" si="71"/>
        <v>#N/A</v>
      </c>
      <c r="AD434" s="202" t="e">
        <f t="shared" ca="1" si="91"/>
        <v>#N/A</v>
      </c>
      <c r="AE434" s="201" t="e">
        <f t="shared" ca="1" si="92"/>
        <v>#N/A</v>
      </c>
      <c r="AF434" s="202" t="e">
        <f t="shared" ca="1" si="93"/>
        <v>#N/A</v>
      </c>
      <c r="AG434" s="201" t="e">
        <f t="shared" ca="1" si="93"/>
        <v>#N/A</v>
      </c>
      <c r="AH434" s="201" t="e">
        <f t="shared" ca="1" si="94"/>
        <v>#N/A</v>
      </c>
      <c r="AI434" s="203" t="e">
        <f t="shared" ca="1" si="95"/>
        <v>#N/A</v>
      </c>
      <c r="AJ434" s="201" t="e">
        <f t="shared" ca="1" si="72"/>
        <v>#N/A</v>
      </c>
      <c r="AK434" s="201" t="e">
        <f t="shared" ca="1" si="73"/>
        <v>#N/A</v>
      </c>
    </row>
    <row r="435" spans="1:37" ht="27" customHeight="1" x14ac:dyDescent="0.25">
      <c r="A435" s="51">
        <f>'OSNOVNA PLAČA'!A429</f>
        <v>420</v>
      </c>
      <c r="B435" s="159" t="str">
        <f t="shared" ca="1" si="69"/>
        <v>A420</v>
      </c>
      <c r="C435" s="52">
        <f ca="1">IF(LEN(B435)&gt;0,'OSNOVNA PLAČA'!C429,"")</f>
        <v>0</v>
      </c>
      <c r="D435" s="54">
        <f ca="1">IF(LEN(B435)&gt;0,'OSNOVNA PLAČA'!D429,"")</f>
        <v>0</v>
      </c>
      <c r="E435" s="175">
        <f ca="1">IF(LEN(B435)&gt;0,SUM('OBRAČUNANA OSNOVNA PLAČA'!K429:P429),"")</f>
        <v>0</v>
      </c>
      <c r="F435" s="55"/>
      <c r="G435" s="55"/>
      <c r="H435" s="55"/>
      <c r="I435" s="55"/>
      <c r="J435" s="55"/>
      <c r="K435" s="176">
        <f t="shared" si="85"/>
        <v>0</v>
      </c>
      <c r="L435" s="120">
        <f t="shared" ca="1" si="86"/>
        <v>0</v>
      </c>
      <c r="M435" s="120">
        <f t="shared" ca="1" si="87"/>
        <v>0</v>
      </c>
      <c r="N435" s="120">
        <f t="shared" ca="1" si="88"/>
        <v>0</v>
      </c>
      <c r="O435" s="120">
        <f t="shared" ca="1" si="89"/>
        <v>0</v>
      </c>
      <c r="P435" s="177">
        <f t="shared" ca="1" si="90"/>
        <v>0</v>
      </c>
      <c r="Q435" s="177">
        <f ca="1">IF(LEN(B435)&gt;0,'1-6'!Q435-'1-6'!P435,"")</f>
        <v>0</v>
      </c>
      <c r="R435" s="178"/>
      <c r="AA435" s="163">
        <f>ROW()</f>
        <v>435</v>
      </c>
      <c r="AB435" s="201" t="e">
        <f t="shared" ca="1" si="70"/>
        <v>#N/A</v>
      </c>
      <c r="AC435" s="201" t="e">
        <f t="shared" ca="1" si="71"/>
        <v>#N/A</v>
      </c>
      <c r="AD435" s="202" t="e">
        <f t="shared" ca="1" si="91"/>
        <v>#N/A</v>
      </c>
      <c r="AE435" s="201" t="e">
        <f t="shared" ca="1" si="92"/>
        <v>#N/A</v>
      </c>
      <c r="AF435" s="202" t="e">
        <f t="shared" ca="1" si="93"/>
        <v>#N/A</v>
      </c>
      <c r="AG435" s="201" t="e">
        <f t="shared" ca="1" si="93"/>
        <v>#N/A</v>
      </c>
      <c r="AH435" s="201" t="e">
        <f t="shared" ca="1" si="94"/>
        <v>#N/A</v>
      </c>
      <c r="AI435" s="203" t="e">
        <f t="shared" ca="1" si="95"/>
        <v>#N/A</v>
      </c>
      <c r="AJ435" s="201" t="e">
        <f t="shared" ca="1" si="72"/>
        <v>#N/A</v>
      </c>
      <c r="AK435" s="201" t="e">
        <f t="shared" ca="1" si="73"/>
        <v>#N/A</v>
      </c>
    </row>
    <row r="436" spans="1:37" ht="27" customHeight="1" x14ac:dyDescent="0.25">
      <c r="A436" s="51">
        <f>'OSNOVNA PLAČA'!A430</f>
        <v>421</v>
      </c>
      <c r="B436" s="159" t="str">
        <f t="shared" ca="1" si="69"/>
        <v>A421</v>
      </c>
      <c r="C436" s="52">
        <f ca="1">IF(LEN(B436)&gt;0,'OSNOVNA PLAČA'!C430,"")</f>
        <v>0</v>
      </c>
      <c r="D436" s="54">
        <f ca="1">IF(LEN(B436)&gt;0,'OSNOVNA PLAČA'!D430,"")</f>
        <v>0</v>
      </c>
      <c r="E436" s="175">
        <f ca="1">IF(LEN(B436)&gt;0,SUM('OBRAČUNANA OSNOVNA PLAČA'!K430:P430),"")</f>
        <v>0</v>
      </c>
      <c r="F436" s="55"/>
      <c r="G436" s="55"/>
      <c r="H436" s="55"/>
      <c r="I436" s="55"/>
      <c r="J436" s="55"/>
      <c r="K436" s="176">
        <f t="shared" si="85"/>
        <v>0</v>
      </c>
      <c r="L436" s="120">
        <f t="shared" ca="1" si="86"/>
        <v>0</v>
      </c>
      <c r="M436" s="120">
        <f t="shared" ca="1" si="87"/>
        <v>0</v>
      </c>
      <c r="N436" s="120">
        <f t="shared" ca="1" si="88"/>
        <v>0</v>
      </c>
      <c r="O436" s="120">
        <f t="shared" ca="1" si="89"/>
        <v>0</v>
      </c>
      <c r="P436" s="177">
        <f t="shared" ca="1" si="90"/>
        <v>0</v>
      </c>
      <c r="Q436" s="177">
        <f ca="1">IF(LEN(B436)&gt;0,'1-6'!Q436-'1-6'!P436,"")</f>
        <v>0</v>
      </c>
      <c r="R436" s="178"/>
      <c r="AA436" s="163">
        <f>ROW()</f>
        <v>436</v>
      </c>
      <c r="AB436" s="201" t="e">
        <f t="shared" ca="1" si="70"/>
        <v>#N/A</v>
      </c>
      <c r="AC436" s="201" t="e">
        <f t="shared" ca="1" si="71"/>
        <v>#N/A</v>
      </c>
      <c r="AD436" s="202" t="e">
        <f t="shared" ca="1" si="91"/>
        <v>#N/A</v>
      </c>
      <c r="AE436" s="201" t="e">
        <f t="shared" ca="1" si="92"/>
        <v>#N/A</v>
      </c>
      <c r="AF436" s="202" t="e">
        <f t="shared" ca="1" si="93"/>
        <v>#N/A</v>
      </c>
      <c r="AG436" s="201" t="e">
        <f t="shared" ca="1" si="93"/>
        <v>#N/A</v>
      </c>
      <c r="AH436" s="201" t="e">
        <f t="shared" ca="1" si="94"/>
        <v>#N/A</v>
      </c>
      <c r="AI436" s="203" t="e">
        <f t="shared" ca="1" si="95"/>
        <v>#N/A</v>
      </c>
      <c r="AJ436" s="201" t="e">
        <f t="shared" ca="1" si="72"/>
        <v>#N/A</v>
      </c>
      <c r="AK436" s="201" t="e">
        <f t="shared" ca="1" si="73"/>
        <v>#N/A</v>
      </c>
    </row>
    <row r="437" spans="1:37" ht="27" customHeight="1" x14ac:dyDescent="0.25">
      <c r="A437" s="51">
        <f>'OSNOVNA PLAČA'!A431</f>
        <v>422</v>
      </c>
      <c r="B437" s="159" t="str">
        <f t="shared" ca="1" si="69"/>
        <v>A422</v>
      </c>
      <c r="C437" s="52">
        <f ca="1">IF(LEN(B437)&gt;0,'OSNOVNA PLAČA'!C431,"")</f>
        <v>0</v>
      </c>
      <c r="D437" s="54">
        <f ca="1">IF(LEN(B437)&gt;0,'OSNOVNA PLAČA'!D431,"")</f>
        <v>0</v>
      </c>
      <c r="E437" s="175">
        <f ca="1">IF(LEN(B437)&gt;0,SUM('OBRAČUNANA OSNOVNA PLAČA'!K431:P431),"")</f>
        <v>0</v>
      </c>
      <c r="F437" s="55"/>
      <c r="G437" s="55"/>
      <c r="H437" s="55"/>
      <c r="I437" s="55"/>
      <c r="J437" s="55"/>
      <c r="K437" s="176">
        <f t="shared" si="85"/>
        <v>0</v>
      </c>
      <c r="L437" s="120">
        <f t="shared" ca="1" si="86"/>
        <v>0</v>
      </c>
      <c r="M437" s="120">
        <f t="shared" ca="1" si="87"/>
        <v>0</v>
      </c>
      <c r="N437" s="120">
        <f t="shared" ca="1" si="88"/>
        <v>0</v>
      </c>
      <c r="O437" s="120">
        <f t="shared" ca="1" si="89"/>
        <v>0</v>
      </c>
      <c r="P437" s="177">
        <f t="shared" ca="1" si="90"/>
        <v>0</v>
      </c>
      <c r="Q437" s="177">
        <f ca="1">IF(LEN(B437)&gt;0,'1-6'!Q437-'1-6'!P437,"")</f>
        <v>0</v>
      </c>
      <c r="R437" s="178"/>
      <c r="AA437" s="163">
        <f>ROW()</f>
        <v>437</v>
      </c>
      <c r="AB437" s="201" t="e">
        <f t="shared" ca="1" si="70"/>
        <v>#N/A</v>
      </c>
      <c r="AC437" s="201" t="e">
        <f t="shared" ca="1" si="71"/>
        <v>#N/A</v>
      </c>
      <c r="AD437" s="202" t="e">
        <f t="shared" ca="1" si="91"/>
        <v>#N/A</v>
      </c>
      <c r="AE437" s="201" t="e">
        <f t="shared" ca="1" si="92"/>
        <v>#N/A</v>
      </c>
      <c r="AF437" s="202" t="e">
        <f t="shared" ca="1" si="93"/>
        <v>#N/A</v>
      </c>
      <c r="AG437" s="201" t="e">
        <f t="shared" ca="1" si="93"/>
        <v>#N/A</v>
      </c>
      <c r="AH437" s="201" t="e">
        <f t="shared" ca="1" si="94"/>
        <v>#N/A</v>
      </c>
      <c r="AI437" s="203" t="e">
        <f t="shared" ca="1" si="95"/>
        <v>#N/A</v>
      </c>
      <c r="AJ437" s="201" t="e">
        <f t="shared" ca="1" si="72"/>
        <v>#N/A</v>
      </c>
      <c r="AK437" s="201" t="e">
        <f t="shared" ca="1" si="73"/>
        <v>#N/A</v>
      </c>
    </row>
    <row r="438" spans="1:37" ht="27" customHeight="1" x14ac:dyDescent="0.25">
      <c r="A438" s="51">
        <f>'OSNOVNA PLAČA'!A432</f>
        <v>423</v>
      </c>
      <c r="B438" s="159" t="str">
        <f t="shared" ca="1" si="69"/>
        <v>A423</v>
      </c>
      <c r="C438" s="52">
        <f ca="1">IF(LEN(B438)&gt;0,'OSNOVNA PLAČA'!C432,"")</f>
        <v>0</v>
      </c>
      <c r="D438" s="54">
        <f ca="1">IF(LEN(B438)&gt;0,'OSNOVNA PLAČA'!D432,"")</f>
        <v>0</v>
      </c>
      <c r="E438" s="175">
        <f ca="1">IF(LEN(B438)&gt;0,SUM('OBRAČUNANA OSNOVNA PLAČA'!K432:P432),"")</f>
        <v>0</v>
      </c>
      <c r="F438" s="55"/>
      <c r="G438" s="55"/>
      <c r="H438" s="55"/>
      <c r="I438" s="55"/>
      <c r="J438" s="55"/>
      <c r="K438" s="176">
        <f t="shared" si="85"/>
        <v>0</v>
      </c>
      <c r="L438" s="120">
        <f t="shared" ca="1" si="86"/>
        <v>0</v>
      </c>
      <c r="M438" s="120">
        <f t="shared" ca="1" si="87"/>
        <v>0</v>
      </c>
      <c r="N438" s="120">
        <f t="shared" ca="1" si="88"/>
        <v>0</v>
      </c>
      <c r="O438" s="120">
        <f t="shared" ca="1" si="89"/>
        <v>0</v>
      </c>
      <c r="P438" s="177">
        <f t="shared" ca="1" si="90"/>
        <v>0</v>
      </c>
      <c r="Q438" s="177">
        <f ca="1">IF(LEN(B438)&gt;0,'1-6'!Q438-'1-6'!P438,"")</f>
        <v>0</v>
      </c>
      <c r="R438" s="178"/>
      <c r="AA438" s="163">
        <f>ROW()</f>
        <v>438</v>
      </c>
      <c r="AB438" s="201" t="e">
        <f t="shared" ca="1" si="70"/>
        <v>#N/A</v>
      </c>
      <c r="AC438" s="201" t="e">
        <f t="shared" ca="1" si="71"/>
        <v>#N/A</v>
      </c>
      <c r="AD438" s="202" t="e">
        <f t="shared" ca="1" si="91"/>
        <v>#N/A</v>
      </c>
      <c r="AE438" s="201" t="e">
        <f t="shared" ca="1" si="92"/>
        <v>#N/A</v>
      </c>
      <c r="AF438" s="202" t="e">
        <f t="shared" ca="1" si="93"/>
        <v>#N/A</v>
      </c>
      <c r="AG438" s="201" t="e">
        <f t="shared" ca="1" si="93"/>
        <v>#N/A</v>
      </c>
      <c r="AH438" s="201" t="e">
        <f t="shared" ca="1" si="94"/>
        <v>#N/A</v>
      </c>
      <c r="AI438" s="203" t="e">
        <f t="shared" ca="1" si="95"/>
        <v>#N/A</v>
      </c>
      <c r="AJ438" s="201" t="e">
        <f t="shared" ca="1" si="72"/>
        <v>#N/A</v>
      </c>
      <c r="AK438" s="201" t="e">
        <f t="shared" ca="1" si="73"/>
        <v>#N/A</v>
      </c>
    </row>
    <row r="439" spans="1:37" ht="27" customHeight="1" x14ac:dyDescent="0.25">
      <c r="A439" s="51">
        <f>'OSNOVNA PLAČA'!A433</f>
        <v>424</v>
      </c>
      <c r="B439" s="159" t="str">
        <f t="shared" ca="1" si="69"/>
        <v>A424</v>
      </c>
      <c r="C439" s="52">
        <f ca="1">IF(LEN(B439)&gt;0,'OSNOVNA PLAČA'!C433,"")</f>
        <v>0</v>
      </c>
      <c r="D439" s="54">
        <f ca="1">IF(LEN(B439)&gt;0,'OSNOVNA PLAČA'!D433,"")</f>
        <v>0</v>
      </c>
      <c r="E439" s="175">
        <f ca="1">IF(LEN(B439)&gt;0,SUM('OBRAČUNANA OSNOVNA PLAČA'!K433:P433),"")</f>
        <v>0</v>
      </c>
      <c r="F439" s="55"/>
      <c r="G439" s="55"/>
      <c r="H439" s="55"/>
      <c r="I439" s="55"/>
      <c r="J439" s="55"/>
      <c r="K439" s="176">
        <f t="shared" si="85"/>
        <v>0</v>
      </c>
      <c r="L439" s="120">
        <f t="shared" ca="1" si="86"/>
        <v>0</v>
      </c>
      <c r="M439" s="120">
        <f t="shared" ca="1" si="87"/>
        <v>0</v>
      </c>
      <c r="N439" s="120">
        <f t="shared" ca="1" si="88"/>
        <v>0</v>
      </c>
      <c r="O439" s="120">
        <f t="shared" ca="1" si="89"/>
        <v>0</v>
      </c>
      <c r="P439" s="177">
        <f t="shared" ca="1" si="90"/>
        <v>0</v>
      </c>
      <c r="Q439" s="177">
        <f ca="1">IF(LEN(B439)&gt;0,'1-6'!Q439-'1-6'!P439,"")</f>
        <v>0</v>
      </c>
      <c r="R439" s="178"/>
      <c r="AA439" s="163">
        <f>ROW()</f>
        <v>439</v>
      </c>
      <c r="AB439" s="201" t="e">
        <f t="shared" ca="1" si="70"/>
        <v>#N/A</v>
      </c>
      <c r="AC439" s="201" t="e">
        <f t="shared" ca="1" si="71"/>
        <v>#N/A</v>
      </c>
      <c r="AD439" s="202" t="e">
        <f t="shared" ca="1" si="91"/>
        <v>#N/A</v>
      </c>
      <c r="AE439" s="201" t="e">
        <f t="shared" ca="1" si="92"/>
        <v>#N/A</v>
      </c>
      <c r="AF439" s="202" t="e">
        <f t="shared" ca="1" si="93"/>
        <v>#N/A</v>
      </c>
      <c r="AG439" s="201" t="e">
        <f t="shared" ca="1" si="93"/>
        <v>#N/A</v>
      </c>
      <c r="AH439" s="201" t="e">
        <f t="shared" ca="1" si="94"/>
        <v>#N/A</v>
      </c>
      <c r="AI439" s="203" t="e">
        <f t="shared" ca="1" si="95"/>
        <v>#N/A</v>
      </c>
      <c r="AJ439" s="201" t="e">
        <f t="shared" ca="1" si="72"/>
        <v>#N/A</v>
      </c>
      <c r="AK439" s="201" t="e">
        <f t="shared" ca="1" si="73"/>
        <v>#N/A</v>
      </c>
    </row>
    <row r="440" spans="1:37" ht="27" customHeight="1" x14ac:dyDescent="0.25">
      <c r="A440" s="51">
        <f>'OSNOVNA PLAČA'!A434</f>
        <v>425</v>
      </c>
      <c r="B440" s="159" t="str">
        <f t="shared" ca="1" si="69"/>
        <v>A425</v>
      </c>
      <c r="C440" s="52">
        <f ca="1">IF(LEN(B440)&gt;0,'OSNOVNA PLAČA'!C434,"")</f>
        <v>0</v>
      </c>
      <c r="D440" s="54">
        <f ca="1">IF(LEN(B440)&gt;0,'OSNOVNA PLAČA'!D434,"")</f>
        <v>0</v>
      </c>
      <c r="E440" s="175">
        <f ca="1">IF(LEN(B440)&gt;0,SUM('OBRAČUNANA OSNOVNA PLAČA'!K434:P434),"")</f>
        <v>0</v>
      </c>
      <c r="F440" s="55"/>
      <c r="G440" s="55"/>
      <c r="H440" s="55"/>
      <c r="I440" s="55"/>
      <c r="J440" s="55"/>
      <c r="K440" s="176">
        <f t="shared" si="85"/>
        <v>0</v>
      </c>
      <c r="L440" s="120">
        <f t="shared" ca="1" si="86"/>
        <v>0</v>
      </c>
      <c r="M440" s="120">
        <f t="shared" ca="1" si="87"/>
        <v>0</v>
      </c>
      <c r="N440" s="120">
        <f t="shared" ca="1" si="88"/>
        <v>0</v>
      </c>
      <c r="O440" s="120">
        <f t="shared" ca="1" si="89"/>
        <v>0</v>
      </c>
      <c r="P440" s="177">
        <f t="shared" ca="1" si="90"/>
        <v>0</v>
      </c>
      <c r="Q440" s="177">
        <f ca="1">IF(LEN(B440)&gt;0,'1-6'!Q440-'1-6'!P440,"")</f>
        <v>0</v>
      </c>
      <c r="R440" s="178"/>
      <c r="AA440" s="163">
        <f>ROW()</f>
        <v>440</v>
      </c>
      <c r="AB440" s="201" t="e">
        <f t="shared" ca="1" si="70"/>
        <v>#N/A</v>
      </c>
      <c r="AC440" s="201" t="e">
        <f t="shared" ca="1" si="71"/>
        <v>#N/A</v>
      </c>
      <c r="AD440" s="202" t="e">
        <f t="shared" ca="1" si="91"/>
        <v>#N/A</v>
      </c>
      <c r="AE440" s="201" t="e">
        <f t="shared" ca="1" si="92"/>
        <v>#N/A</v>
      </c>
      <c r="AF440" s="202" t="e">
        <f t="shared" ca="1" si="93"/>
        <v>#N/A</v>
      </c>
      <c r="AG440" s="201" t="e">
        <f t="shared" ca="1" si="93"/>
        <v>#N/A</v>
      </c>
      <c r="AH440" s="201" t="e">
        <f t="shared" ca="1" si="94"/>
        <v>#N/A</v>
      </c>
      <c r="AI440" s="203" t="e">
        <f t="shared" ca="1" si="95"/>
        <v>#N/A</v>
      </c>
      <c r="AJ440" s="201" t="e">
        <f t="shared" ca="1" si="72"/>
        <v>#N/A</v>
      </c>
      <c r="AK440" s="201" t="e">
        <f t="shared" ca="1" si="73"/>
        <v>#N/A</v>
      </c>
    </row>
    <row r="441" spans="1:37" ht="27" customHeight="1" x14ac:dyDescent="0.25">
      <c r="A441" s="51">
        <f>'OSNOVNA PLAČA'!A435</f>
        <v>426</v>
      </c>
      <c r="B441" s="159" t="str">
        <f t="shared" ca="1" si="69"/>
        <v>A426</v>
      </c>
      <c r="C441" s="52">
        <f ca="1">IF(LEN(B441)&gt;0,'OSNOVNA PLAČA'!C435,"")</f>
        <v>0</v>
      </c>
      <c r="D441" s="54">
        <f ca="1">IF(LEN(B441)&gt;0,'OSNOVNA PLAČA'!D435,"")</f>
        <v>0</v>
      </c>
      <c r="E441" s="175">
        <f ca="1">IF(LEN(B441)&gt;0,SUM('OBRAČUNANA OSNOVNA PLAČA'!K435:P435),"")</f>
        <v>0</v>
      </c>
      <c r="F441" s="55"/>
      <c r="G441" s="55"/>
      <c r="H441" s="55"/>
      <c r="I441" s="55"/>
      <c r="J441" s="55"/>
      <c r="K441" s="176">
        <f t="shared" si="85"/>
        <v>0</v>
      </c>
      <c r="L441" s="120">
        <f t="shared" ca="1" si="86"/>
        <v>0</v>
      </c>
      <c r="M441" s="120">
        <f t="shared" ca="1" si="87"/>
        <v>0</v>
      </c>
      <c r="N441" s="120">
        <f t="shared" ca="1" si="88"/>
        <v>0</v>
      </c>
      <c r="O441" s="120">
        <f t="shared" ca="1" si="89"/>
        <v>0</v>
      </c>
      <c r="P441" s="177">
        <f t="shared" ca="1" si="90"/>
        <v>0</v>
      </c>
      <c r="Q441" s="177">
        <f ca="1">IF(LEN(B441)&gt;0,'1-6'!Q441-'1-6'!P441,"")</f>
        <v>0</v>
      </c>
      <c r="R441" s="178"/>
      <c r="AA441" s="163">
        <f>ROW()</f>
        <v>441</v>
      </c>
      <c r="AB441" s="201" t="e">
        <f t="shared" ca="1" si="70"/>
        <v>#N/A</v>
      </c>
      <c r="AC441" s="201" t="e">
        <f t="shared" ca="1" si="71"/>
        <v>#N/A</v>
      </c>
      <c r="AD441" s="202" t="e">
        <f t="shared" ca="1" si="91"/>
        <v>#N/A</v>
      </c>
      <c r="AE441" s="201" t="e">
        <f t="shared" ca="1" si="92"/>
        <v>#N/A</v>
      </c>
      <c r="AF441" s="202" t="e">
        <f t="shared" ca="1" si="93"/>
        <v>#N/A</v>
      </c>
      <c r="AG441" s="201" t="e">
        <f t="shared" ca="1" si="93"/>
        <v>#N/A</v>
      </c>
      <c r="AH441" s="201" t="e">
        <f t="shared" ca="1" si="94"/>
        <v>#N/A</v>
      </c>
      <c r="AI441" s="203" t="e">
        <f t="shared" ca="1" si="95"/>
        <v>#N/A</v>
      </c>
      <c r="AJ441" s="201" t="e">
        <f t="shared" ca="1" si="72"/>
        <v>#N/A</v>
      </c>
      <c r="AK441" s="201" t="e">
        <f t="shared" ca="1" si="73"/>
        <v>#N/A</v>
      </c>
    </row>
    <row r="442" spans="1:37" ht="27" customHeight="1" x14ac:dyDescent="0.25">
      <c r="A442" s="51">
        <f>'OSNOVNA PLAČA'!A436</f>
        <v>427</v>
      </c>
      <c r="B442" s="159" t="str">
        <f t="shared" ca="1" si="69"/>
        <v>A427</v>
      </c>
      <c r="C442" s="52">
        <f ca="1">IF(LEN(B442)&gt;0,'OSNOVNA PLAČA'!C436,"")</f>
        <v>0</v>
      </c>
      <c r="D442" s="54">
        <f ca="1">IF(LEN(B442)&gt;0,'OSNOVNA PLAČA'!D436,"")</f>
        <v>0</v>
      </c>
      <c r="E442" s="175">
        <f ca="1">IF(LEN(B442)&gt;0,SUM('OBRAČUNANA OSNOVNA PLAČA'!K436:P436),"")</f>
        <v>0</v>
      </c>
      <c r="F442" s="55"/>
      <c r="G442" s="55"/>
      <c r="H442" s="55"/>
      <c r="I442" s="55"/>
      <c r="J442" s="55"/>
      <c r="K442" s="176">
        <f t="shared" si="85"/>
        <v>0</v>
      </c>
      <c r="L442" s="120">
        <f t="shared" ca="1" si="86"/>
        <v>0</v>
      </c>
      <c r="M442" s="120">
        <f t="shared" ca="1" si="87"/>
        <v>0</v>
      </c>
      <c r="N442" s="120">
        <f t="shared" ca="1" si="88"/>
        <v>0</v>
      </c>
      <c r="O442" s="120">
        <f t="shared" ca="1" si="89"/>
        <v>0</v>
      </c>
      <c r="P442" s="177">
        <f t="shared" ca="1" si="90"/>
        <v>0</v>
      </c>
      <c r="Q442" s="177">
        <f ca="1">IF(LEN(B442)&gt;0,'1-6'!Q442-'1-6'!P442,"")</f>
        <v>0</v>
      </c>
      <c r="R442" s="178"/>
      <c r="AA442" s="163">
        <f>ROW()</f>
        <v>442</v>
      </c>
      <c r="AB442" s="201" t="e">
        <f t="shared" ca="1" si="70"/>
        <v>#N/A</v>
      </c>
      <c r="AC442" s="201" t="e">
        <f t="shared" ca="1" si="71"/>
        <v>#N/A</v>
      </c>
      <c r="AD442" s="202" t="e">
        <f t="shared" ca="1" si="91"/>
        <v>#N/A</v>
      </c>
      <c r="AE442" s="201" t="e">
        <f t="shared" ca="1" si="92"/>
        <v>#N/A</v>
      </c>
      <c r="AF442" s="202" t="e">
        <f t="shared" ca="1" si="93"/>
        <v>#N/A</v>
      </c>
      <c r="AG442" s="201" t="e">
        <f t="shared" ca="1" si="93"/>
        <v>#N/A</v>
      </c>
      <c r="AH442" s="201" t="e">
        <f t="shared" ca="1" si="94"/>
        <v>#N/A</v>
      </c>
      <c r="AI442" s="203" t="e">
        <f t="shared" ca="1" si="95"/>
        <v>#N/A</v>
      </c>
      <c r="AJ442" s="201" t="e">
        <f t="shared" ca="1" si="72"/>
        <v>#N/A</v>
      </c>
      <c r="AK442" s="201" t="e">
        <f t="shared" ca="1" si="73"/>
        <v>#N/A</v>
      </c>
    </row>
    <row r="443" spans="1:37" ht="27" customHeight="1" x14ac:dyDescent="0.25">
      <c r="A443" s="51">
        <f>'OSNOVNA PLAČA'!A437</f>
        <v>428</v>
      </c>
      <c r="B443" s="159" t="str">
        <f t="shared" ca="1" si="69"/>
        <v>A428</v>
      </c>
      <c r="C443" s="52">
        <f ca="1">IF(LEN(B443)&gt;0,'OSNOVNA PLAČA'!C437,"")</f>
        <v>0</v>
      </c>
      <c r="D443" s="54">
        <f ca="1">IF(LEN(B443)&gt;0,'OSNOVNA PLAČA'!D437,"")</f>
        <v>0</v>
      </c>
      <c r="E443" s="175">
        <f ca="1">IF(LEN(B443)&gt;0,SUM('OBRAČUNANA OSNOVNA PLAČA'!K437:P437),"")</f>
        <v>0</v>
      </c>
      <c r="F443" s="55"/>
      <c r="G443" s="55"/>
      <c r="H443" s="55"/>
      <c r="I443" s="55"/>
      <c r="J443" s="55"/>
      <c r="K443" s="176">
        <f t="shared" si="85"/>
        <v>0</v>
      </c>
      <c r="L443" s="120">
        <f t="shared" ca="1" si="86"/>
        <v>0</v>
      </c>
      <c r="M443" s="120">
        <f t="shared" ca="1" si="87"/>
        <v>0</v>
      </c>
      <c r="N443" s="120">
        <f t="shared" ca="1" si="88"/>
        <v>0</v>
      </c>
      <c r="O443" s="120">
        <f t="shared" ca="1" si="89"/>
        <v>0</v>
      </c>
      <c r="P443" s="177">
        <f t="shared" ca="1" si="90"/>
        <v>0</v>
      </c>
      <c r="Q443" s="177">
        <f ca="1">IF(LEN(B443)&gt;0,'1-6'!Q443-'1-6'!P443,"")</f>
        <v>0</v>
      </c>
      <c r="R443" s="178"/>
      <c r="AA443" s="163">
        <f>ROW()</f>
        <v>443</v>
      </c>
      <c r="AB443" s="201" t="e">
        <f t="shared" ca="1" si="70"/>
        <v>#N/A</v>
      </c>
      <c r="AC443" s="201" t="e">
        <f t="shared" ca="1" si="71"/>
        <v>#N/A</v>
      </c>
      <c r="AD443" s="202" t="e">
        <f t="shared" ca="1" si="91"/>
        <v>#N/A</v>
      </c>
      <c r="AE443" s="201" t="e">
        <f t="shared" ca="1" si="92"/>
        <v>#N/A</v>
      </c>
      <c r="AF443" s="202" t="e">
        <f t="shared" ca="1" si="93"/>
        <v>#N/A</v>
      </c>
      <c r="AG443" s="201" t="e">
        <f t="shared" ca="1" si="93"/>
        <v>#N/A</v>
      </c>
      <c r="AH443" s="201" t="e">
        <f t="shared" ca="1" si="94"/>
        <v>#N/A</v>
      </c>
      <c r="AI443" s="203" t="e">
        <f t="shared" ca="1" si="95"/>
        <v>#N/A</v>
      </c>
      <c r="AJ443" s="201" t="e">
        <f t="shared" ca="1" si="72"/>
        <v>#N/A</v>
      </c>
      <c r="AK443" s="201" t="e">
        <f t="shared" ca="1" si="73"/>
        <v>#N/A</v>
      </c>
    </row>
    <row r="444" spans="1:37" ht="27" customHeight="1" x14ac:dyDescent="0.25">
      <c r="A444" s="51">
        <f>'OSNOVNA PLAČA'!A438</f>
        <v>429</v>
      </c>
      <c r="B444" s="159" t="str">
        <f t="shared" ca="1" si="69"/>
        <v>A429</v>
      </c>
      <c r="C444" s="52">
        <f ca="1">IF(LEN(B444)&gt;0,'OSNOVNA PLAČA'!C438,"")</f>
        <v>0</v>
      </c>
      <c r="D444" s="54">
        <f ca="1">IF(LEN(B444)&gt;0,'OSNOVNA PLAČA'!D438,"")</f>
        <v>0</v>
      </c>
      <c r="E444" s="175">
        <f ca="1">IF(LEN(B444)&gt;0,SUM('OBRAČUNANA OSNOVNA PLAČA'!K438:P438),"")</f>
        <v>0</v>
      </c>
      <c r="F444" s="55"/>
      <c r="G444" s="55"/>
      <c r="H444" s="55"/>
      <c r="I444" s="55"/>
      <c r="J444" s="55"/>
      <c r="K444" s="176">
        <f t="shared" si="85"/>
        <v>0</v>
      </c>
      <c r="L444" s="120">
        <f t="shared" ca="1" si="86"/>
        <v>0</v>
      </c>
      <c r="M444" s="120">
        <f t="shared" ca="1" si="87"/>
        <v>0</v>
      </c>
      <c r="N444" s="120">
        <f t="shared" ca="1" si="88"/>
        <v>0</v>
      </c>
      <c r="O444" s="120">
        <f t="shared" ca="1" si="89"/>
        <v>0</v>
      </c>
      <c r="P444" s="177">
        <f t="shared" ca="1" si="90"/>
        <v>0</v>
      </c>
      <c r="Q444" s="177">
        <f ca="1">IF(LEN(B444)&gt;0,'1-6'!Q444-'1-6'!P444,"")</f>
        <v>0</v>
      </c>
      <c r="R444" s="178"/>
      <c r="AA444" s="163">
        <f>ROW()</f>
        <v>444</v>
      </c>
      <c r="AB444" s="201" t="e">
        <f t="shared" ca="1" si="70"/>
        <v>#N/A</v>
      </c>
      <c r="AC444" s="201" t="e">
        <f t="shared" ca="1" si="71"/>
        <v>#N/A</v>
      </c>
      <c r="AD444" s="202" t="e">
        <f t="shared" ca="1" si="91"/>
        <v>#N/A</v>
      </c>
      <c r="AE444" s="201" t="e">
        <f t="shared" ca="1" si="92"/>
        <v>#N/A</v>
      </c>
      <c r="AF444" s="202" t="e">
        <f t="shared" ca="1" si="93"/>
        <v>#N/A</v>
      </c>
      <c r="AG444" s="201" t="e">
        <f t="shared" ca="1" si="93"/>
        <v>#N/A</v>
      </c>
      <c r="AH444" s="201" t="e">
        <f t="shared" ca="1" si="94"/>
        <v>#N/A</v>
      </c>
      <c r="AI444" s="203" t="e">
        <f t="shared" ca="1" si="95"/>
        <v>#N/A</v>
      </c>
      <c r="AJ444" s="201" t="e">
        <f t="shared" ca="1" si="72"/>
        <v>#N/A</v>
      </c>
      <c r="AK444" s="201" t="e">
        <f t="shared" ca="1" si="73"/>
        <v>#N/A</v>
      </c>
    </row>
    <row r="445" spans="1:37" ht="27" customHeight="1" x14ac:dyDescent="0.25">
      <c r="A445" s="51">
        <f>'OSNOVNA PLAČA'!A439</f>
        <v>430</v>
      </c>
      <c r="B445" s="159" t="str">
        <f t="shared" ca="1" si="69"/>
        <v>A430</v>
      </c>
      <c r="C445" s="52">
        <f ca="1">IF(LEN(B445)&gt;0,'OSNOVNA PLAČA'!C439,"")</f>
        <v>0</v>
      </c>
      <c r="D445" s="54">
        <f ca="1">IF(LEN(B445)&gt;0,'OSNOVNA PLAČA'!D439,"")</f>
        <v>0</v>
      </c>
      <c r="E445" s="175">
        <f ca="1">IF(LEN(B445)&gt;0,SUM('OBRAČUNANA OSNOVNA PLAČA'!K439:P439),"")</f>
        <v>0</v>
      </c>
      <c r="F445" s="55"/>
      <c r="G445" s="55"/>
      <c r="H445" s="55"/>
      <c r="I445" s="55"/>
      <c r="J445" s="55"/>
      <c r="K445" s="176">
        <f t="shared" si="85"/>
        <v>0</v>
      </c>
      <c r="L445" s="120">
        <f t="shared" ca="1" si="86"/>
        <v>0</v>
      </c>
      <c r="M445" s="120">
        <f t="shared" ca="1" si="87"/>
        <v>0</v>
      </c>
      <c r="N445" s="120">
        <f t="shared" ca="1" si="88"/>
        <v>0</v>
      </c>
      <c r="O445" s="120">
        <f t="shared" ca="1" si="89"/>
        <v>0</v>
      </c>
      <c r="P445" s="177">
        <f t="shared" ca="1" si="90"/>
        <v>0</v>
      </c>
      <c r="Q445" s="177">
        <f ca="1">IF(LEN(B445)&gt;0,'1-6'!Q445-'1-6'!P445,"")</f>
        <v>0</v>
      </c>
      <c r="R445" s="178"/>
      <c r="AA445" s="163">
        <f>ROW()</f>
        <v>445</v>
      </c>
      <c r="AB445" s="201" t="e">
        <f t="shared" ca="1" si="70"/>
        <v>#N/A</v>
      </c>
      <c r="AC445" s="201" t="e">
        <f t="shared" ca="1" si="71"/>
        <v>#N/A</v>
      </c>
      <c r="AD445" s="202" t="e">
        <f t="shared" ca="1" si="91"/>
        <v>#N/A</v>
      </c>
      <c r="AE445" s="201" t="e">
        <f t="shared" ca="1" si="92"/>
        <v>#N/A</v>
      </c>
      <c r="AF445" s="202" t="e">
        <f t="shared" ca="1" si="93"/>
        <v>#N/A</v>
      </c>
      <c r="AG445" s="201" t="e">
        <f t="shared" ca="1" si="93"/>
        <v>#N/A</v>
      </c>
      <c r="AH445" s="201" t="e">
        <f t="shared" ca="1" si="94"/>
        <v>#N/A</v>
      </c>
      <c r="AI445" s="203" t="e">
        <f t="shared" ca="1" si="95"/>
        <v>#N/A</v>
      </c>
      <c r="AJ445" s="201" t="e">
        <f t="shared" ca="1" si="72"/>
        <v>#N/A</v>
      </c>
      <c r="AK445" s="201" t="e">
        <f t="shared" ca="1" si="73"/>
        <v>#N/A</v>
      </c>
    </row>
    <row r="446" spans="1:37" ht="27" customHeight="1" x14ac:dyDescent="0.25">
      <c r="A446" s="51">
        <f>'OSNOVNA PLAČA'!A440</f>
        <v>431</v>
      </c>
      <c r="B446" s="159" t="str">
        <f t="shared" ca="1" si="69"/>
        <v>A431</v>
      </c>
      <c r="C446" s="52">
        <f ca="1">IF(LEN(B446)&gt;0,'OSNOVNA PLAČA'!C440,"")</f>
        <v>0</v>
      </c>
      <c r="D446" s="54">
        <f ca="1">IF(LEN(B446)&gt;0,'OSNOVNA PLAČA'!D440,"")</f>
        <v>0</v>
      </c>
      <c r="E446" s="175">
        <f ca="1">IF(LEN(B446)&gt;0,SUM('OBRAČUNANA OSNOVNA PLAČA'!K440:P440),"")</f>
        <v>0</v>
      </c>
      <c r="F446" s="55"/>
      <c r="G446" s="55"/>
      <c r="H446" s="55"/>
      <c r="I446" s="55"/>
      <c r="J446" s="55"/>
      <c r="K446" s="176">
        <f t="shared" si="85"/>
        <v>0</v>
      </c>
      <c r="L446" s="120">
        <f t="shared" ca="1" si="86"/>
        <v>0</v>
      </c>
      <c r="M446" s="120">
        <f t="shared" ca="1" si="87"/>
        <v>0</v>
      </c>
      <c r="N446" s="120">
        <f t="shared" ca="1" si="88"/>
        <v>0</v>
      </c>
      <c r="O446" s="120">
        <f t="shared" ca="1" si="89"/>
        <v>0</v>
      </c>
      <c r="P446" s="177">
        <f t="shared" ca="1" si="90"/>
        <v>0</v>
      </c>
      <c r="Q446" s="177">
        <f ca="1">IF(LEN(B446)&gt;0,'1-6'!Q446-'1-6'!P446,"")</f>
        <v>0</v>
      </c>
      <c r="R446" s="178"/>
      <c r="AA446" s="163">
        <f>ROW()</f>
        <v>446</v>
      </c>
      <c r="AB446" s="201" t="e">
        <f t="shared" ca="1" si="70"/>
        <v>#N/A</v>
      </c>
      <c r="AC446" s="201" t="e">
        <f t="shared" ca="1" si="71"/>
        <v>#N/A</v>
      </c>
      <c r="AD446" s="202" t="e">
        <f t="shared" ca="1" si="91"/>
        <v>#N/A</v>
      </c>
      <c r="AE446" s="201" t="e">
        <f t="shared" ca="1" si="92"/>
        <v>#N/A</v>
      </c>
      <c r="AF446" s="202" t="e">
        <f t="shared" ca="1" si="93"/>
        <v>#N/A</v>
      </c>
      <c r="AG446" s="201" t="e">
        <f t="shared" ca="1" si="93"/>
        <v>#N/A</v>
      </c>
      <c r="AH446" s="201" t="e">
        <f t="shared" ca="1" si="94"/>
        <v>#N/A</v>
      </c>
      <c r="AI446" s="203" t="e">
        <f t="shared" ca="1" si="95"/>
        <v>#N/A</v>
      </c>
      <c r="AJ446" s="201" t="e">
        <f t="shared" ca="1" si="72"/>
        <v>#N/A</v>
      </c>
      <c r="AK446" s="201" t="e">
        <f t="shared" ca="1" si="73"/>
        <v>#N/A</v>
      </c>
    </row>
    <row r="447" spans="1:37" ht="27" customHeight="1" x14ac:dyDescent="0.25">
      <c r="A447" s="51">
        <f>'OSNOVNA PLAČA'!A441</f>
        <v>432</v>
      </c>
      <c r="B447" s="159" t="str">
        <f t="shared" ca="1" si="69"/>
        <v>A432</v>
      </c>
      <c r="C447" s="52">
        <f ca="1">IF(LEN(B447)&gt;0,'OSNOVNA PLAČA'!C441,"")</f>
        <v>0</v>
      </c>
      <c r="D447" s="54">
        <f ca="1">IF(LEN(B447)&gt;0,'OSNOVNA PLAČA'!D441,"")</f>
        <v>0</v>
      </c>
      <c r="E447" s="175">
        <f ca="1">IF(LEN(B447)&gt;0,SUM('OBRAČUNANA OSNOVNA PLAČA'!K441:P441),"")</f>
        <v>0</v>
      </c>
      <c r="F447" s="55"/>
      <c r="G447" s="55"/>
      <c r="H447" s="55"/>
      <c r="I447" s="55"/>
      <c r="J447" s="55"/>
      <c r="K447" s="176">
        <f t="shared" si="85"/>
        <v>0</v>
      </c>
      <c r="L447" s="120">
        <f t="shared" ca="1" si="86"/>
        <v>0</v>
      </c>
      <c r="M447" s="120">
        <f t="shared" ca="1" si="87"/>
        <v>0</v>
      </c>
      <c r="N447" s="120">
        <f t="shared" ca="1" si="88"/>
        <v>0</v>
      </c>
      <c r="O447" s="120">
        <f t="shared" ca="1" si="89"/>
        <v>0</v>
      </c>
      <c r="P447" s="177">
        <f t="shared" ca="1" si="90"/>
        <v>0</v>
      </c>
      <c r="Q447" s="177">
        <f ca="1">IF(LEN(B447)&gt;0,'1-6'!Q447-'1-6'!P447,"")</f>
        <v>0</v>
      </c>
      <c r="R447" s="178"/>
      <c r="AA447" s="163">
        <f>ROW()</f>
        <v>447</v>
      </c>
      <c r="AB447" s="201" t="e">
        <f t="shared" ca="1" si="70"/>
        <v>#N/A</v>
      </c>
      <c r="AC447" s="201" t="e">
        <f t="shared" ca="1" si="71"/>
        <v>#N/A</v>
      </c>
      <c r="AD447" s="202" t="e">
        <f t="shared" ca="1" si="91"/>
        <v>#N/A</v>
      </c>
      <c r="AE447" s="201" t="e">
        <f t="shared" ca="1" si="92"/>
        <v>#N/A</v>
      </c>
      <c r="AF447" s="202" t="e">
        <f t="shared" ca="1" si="93"/>
        <v>#N/A</v>
      </c>
      <c r="AG447" s="201" t="e">
        <f t="shared" ca="1" si="93"/>
        <v>#N/A</v>
      </c>
      <c r="AH447" s="201" t="e">
        <f t="shared" ca="1" si="94"/>
        <v>#N/A</v>
      </c>
      <c r="AI447" s="203" t="e">
        <f t="shared" ca="1" si="95"/>
        <v>#N/A</v>
      </c>
      <c r="AJ447" s="201" t="e">
        <f t="shared" ca="1" si="72"/>
        <v>#N/A</v>
      </c>
      <c r="AK447" s="201" t="e">
        <f t="shared" ca="1" si="73"/>
        <v>#N/A</v>
      </c>
    </row>
    <row r="448" spans="1:37" ht="27" customHeight="1" x14ac:dyDescent="0.25">
      <c r="A448" s="51">
        <f>'OSNOVNA PLAČA'!A442</f>
        <v>433</v>
      </c>
      <c r="B448" s="159" t="str">
        <f t="shared" ca="1" si="69"/>
        <v>A433</v>
      </c>
      <c r="C448" s="52">
        <f ca="1">IF(LEN(B448)&gt;0,'OSNOVNA PLAČA'!C442,"")</f>
        <v>0</v>
      </c>
      <c r="D448" s="54">
        <f ca="1">IF(LEN(B448)&gt;0,'OSNOVNA PLAČA'!D442,"")</f>
        <v>0</v>
      </c>
      <c r="E448" s="175">
        <f ca="1">IF(LEN(B448)&gt;0,SUM('OBRAČUNANA OSNOVNA PLAČA'!K442:P442),"")</f>
        <v>0</v>
      </c>
      <c r="F448" s="55"/>
      <c r="G448" s="55"/>
      <c r="H448" s="55"/>
      <c r="I448" s="55"/>
      <c r="J448" s="55"/>
      <c r="K448" s="176">
        <f t="shared" si="85"/>
        <v>0</v>
      </c>
      <c r="L448" s="120">
        <f t="shared" ca="1" si="86"/>
        <v>0</v>
      </c>
      <c r="M448" s="120">
        <f t="shared" ca="1" si="87"/>
        <v>0</v>
      </c>
      <c r="N448" s="120">
        <f t="shared" ca="1" si="88"/>
        <v>0</v>
      </c>
      <c r="O448" s="120">
        <f t="shared" ca="1" si="89"/>
        <v>0</v>
      </c>
      <c r="P448" s="177">
        <f t="shared" ca="1" si="90"/>
        <v>0</v>
      </c>
      <c r="Q448" s="177">
        <f ca="1">IF(LEN(B448)&gt;0,'1-6'!Q448-'1-6'!P448,"")</f>
        <v>0</v>
      </c>
      <c r="R448" s="178"/>
      <c r="AA448" s="163">
        <f>ROW()</f>
        <v>448</v>
      </c>
      <c r="AB448" s="201" t="e">
        <f t="shared" ca="1" si="70"/>
        <v>#N/A</v>
      </c>
      <c r="AC448" s="201" t="e">
        <f t="shared" ca="1" si="71"/>
        <v>#N/A</v>
      </c>
      <c r="AD448" s="202" t="e">
        <f t="shared" ca="1" si="91"/>
        <v>#N/A</v>
      </c>
      <c r="AE448" s="201" t="e">
        <f t="shared" ca="1" si="92"/>
        <v>#N/A</v>
      </c>
      <c r="AF448" s="202" t="e">
        <f t="shared" ca="1" si="93"/>
        <v>#N/A</v>
      </c>
      <c r="AG448" s="201" t="e">
        <f t="shared" ca="1" si="93"/>
        <v>#N/A</v>
      </c>
      <c r="AH448" s="201" t="e">
        <f t="shared" ca="1" si="94"/>
        <v>#N/A</v>
      </c>
      <c r="AI448" s="203" t="e">
        <f t="shared" ca="1" si="95"/>
        <v>#N/A</v>
      </c>
      <c r="AJ448" s="201" t="e">
        <f t="shared" ca="1" si="72"/>
        <v>#N/A</v>
      </c>
      <c r="AK448" s="201" t="e">
        <f t="shared" ca="1" si="73"/>
        <v>#N/A</v>
      </c>
    </row>
    <row r="449" spans="1:37" ht="27" customHeight="1" x14ac:dyDescent="0.25">
      <c r="A449" s="51">
        <f>'OSNOVNA PLAČA'!A443</f>
        <v>434</v>
      </c>
      <c r="B449" s="159" t="str">
        <f t="shared" ca="1" si="69"/>
        <v>A434</v>
      </c>
      <c r="C449" s="52">
        <f ca="1">IF(LEN(B449)&gt;0,'OSNOVNA PLAČA'!C443,"")</f>
        <v>0</v>
      </c>
      <c r="D449" s="54">
        <f ca="1">IF(LEN(B449)&gt;0,'OSNOVNA PLAČA'!D443,"")</f>
        <v>0</v>
      </c>
      <c r="E449" s="175">
        <f ca="1">IF(LEN(B449)&gt;0,SUM('OBRAČUNANA OSNOVNA PLAČA'!K443:P443),"")</f>
        <v>0</v>
      </c>
      <c r="F449" s="55"/>
      <c r="G449" s="55"/>
      <c r="H449" s="55"/>
      <c r="I449" s="55"/>
      <c r="J449" s="55"/>
      <c r="K449" s="176">
        <f t="shared" si="85"/>
        <v>0</v>
      </c>
      <c r="L449" s="120">
        <f t="shared" ca="1" si="86"/>
        <v>0</v>
      </c>
      <c r="M449" s="120">
        <f t="shared" ca="1" si="87"/>
        <v>0</v>
      </c>
      <c r="N449" s="120">
        <f t="shared" ca="1" si="88"/>
        <v>0</v>
      </c>
      <c r="O449" s="120">
        <f t="shared" ca="1" si="89"/>
        <v>0</v>
      </c>
      <c r="P449" s="177">
        <f t="shared" ca="1" si="90"/>
        <v>0</v>
      </c>
      <c r="Q449" s="177">
        <f ca="1">IF(LEN(B449)&gt;0,'1-6'!Q449-'1-6'!P449,"")</f>
        <v>0</v>
      </c>
      <c r="R449" s="178"/>
      <c r="AA449" s="163">
        <f>ROW()</f>
        <v>449</v>
      </c>
      <c r="AB449" s="201" t="e">
        <f t="shared" ca="1" si="70"/>
        <v>#N/A</v>
      </c>
      <c r="AC449" s="201" t="e">
        <f t="shared" ca="1" si="71"/>
        <v>#N/A</v>
      </c>
      <c r="AD449" s="202" t="e">
        <f t="shared" ca="1" si="91"/>
        <v>#N/A</v>
      </c>
      <c r="AE449" s="201" t="e">
        <f t="shared" ca="1" si="92"/>
        <v>#N/A</v>
      </c>
      <c r="AF449" s="202" t="e">
        <f t="shared" ca="1" si="93"/>
        <v>#N/A</v>
      </c>
      <c r="AG449" s="201" t="e">
        <f t="shared" ca="1" si="93"/>
        <v>#N/A</v>
      </c>
      <c r="AH449" s="201" t="e">
        <f t="shared" ca="1" si="94"/>
        <v>#N/A</v>
      </c>
      <c r="AI449" s="203" t="e">
        <f t="shared" ca="1" si="95"/>
        <v>#N/A</v>
      </c>
      <c r="AJ449" s="201" t="e">
        <f t="shared" ca="1" si="72"/>
        <v>#N/A</v>
      </c>
      <c r="AK449" s="201" t="e">
        <f t="shared" ca="1" si="73"/>
        <v>#N/A</v>
      </c>
    </row>
    <row r="450" spans="1:37" ht="27" customHeight="1" x14ac:dyDescent="0.25">
      <c r="A450" s="51">
        <f>'OSNOVNA PLAČA'!A444</f>
        <v>435</v>
      </c>
      <c r="B450" s="159" t="str">
        <f t="shared" ca="1" si="69"/>
        <v>A435</v>
      </c>
      <c r="C450" s="52">
        <f ca="1">IF(LEN(B450)&gt;0,'OSNOVNA PLAČA'!C444,"")</f>
        <v>0</v>
      </c>
      <c r="D450" s="54">
        <f ca="1">IF(LEN(B450)&gt;0,'OSNOVNA PLAČA'!D444,"")</f>
        <v>0</v>
      </c>
      <c r="E450" s="175">
        <f ca="1">IF(LEN(B450)&gt;0,SUM('OBRAČUNANA OSNOVNA PLAČA'!K444:P444),"")</f>
        <v>0</v>
      </c>
      <c r="F450" s="55"/>
      <c r="G450" s="55"/>
      <c r="H450" s="55"/>
      <c r="I450" s="55"/>
      <c r="J450" s="55"/>
      <c r="K450" s="176">
        <f t="shared" si="85"/>
        <v>0</v>
      </c>
      <c r="L450" s="120">
        <f t="shared" ca="1" si="86"/>
        <v>0</v>
      </c>
      <c r="M450" s="120">
        <f t="shared" ca="1" si="87"/>
        <v>0</v>
      </c>
      <c r="N450" s="120">
        <f t="shared" ca="1" si="88"/>
        <v>0</v>
      </c>
      <c r="O450" s="120">
        <f t="shared" ca="1" si="89"/>
        <v>0</v>
      </c>
      <c r="P450" s="177">
        <f t="shared" ca="1" si="90"/>
        <v>0</v>
      </c>
      <c r="Q450" s="177">
        <f ca="1">IF(LEN(B450)&gt;0,'1-6'!Q450-'1-6'!P450,"")</f>
        <v>0</v>
      </c>
      <c r="R450" s="178"/>
      <c r="AA450" s="163">
        <f>ROW()</f>
        <v>450</v>
      </c>
      <c r="AB450" s="201" t="e">
        <f t="shared" ca="1" si="70"/>
        <v>#N/A</v>
      </c>
      <c r="AC450" s="201" t="e">
        <f t="shared" ca="1" si="71"/>
        <v>#N/A</v>
      </c>
      <c r="AD450" s="202" t="e">
        <f t="shared" ca="1" si="91"/>
        <v>#N/A</v>
      </c>
      <c r="AE450" s="201" t="e">
        <f t="shared" ca="1" si="92"/>
        <v>#N/A</v>
      </c>
      <c r="AF450" s="202" t="e">
        <f t="shared" ca="1" si="93"/>
        <v>#N/A</v>
      </c>
      <c r="AG450" s="201" t="e">
        <f t="shared" ca="1" si="93"/>
        <v>#N/A</v>
      </c>
      <c r="AH450" s="201" t="e">
        <f t="shared" ca="1" si="94"/>
        <v>#N/A</v>
      </c>
      <c r="AI450" s="203" t="e">
        <f t="shared" ca="1" si="95"/>
        <v>#N/A</v>
      </c>
      <c r="AJ450" s="201" t="e">
        <f t="shared" ca="1" si="72"/>
        <v>#N/A</v>
      </c>
      <c r="AK450" s="201" t="e">
        <f t="shared" ca="1" si="73"/>
        <v>#N/A</v>
      </c>
    </row>
    <row r="451" spans="1:37" ht="27" customHeight="1" x14ac:dyDescent="0.25">
      <c r="A451" s="51">
        <f>'OSNOVNA PLAČA'!A445</f>
        <v>436</v>
      </c>
      <c r="B451" s="159" t="str">
        <f t="shared" ca="1" si="69"/>
        <v>A436</v>
      </c>
      <c r="C451" s="52">
        <f ca="1">IF(LEN(B451)&gt;0,'OSNOVNA PLAČA'!C445,"")</f>
        <v>0</v>
      </c>
      <c r="D451" s="54">
        <f ca="1">IF(LEN(B451)&gt;0,'OSNOVNA PLAČA'!D445,"")</f>
        <v>0</v>
      </c>
      <c r="E451" s="175">
        <f ca="1">IF(LEN(B451)&gt;0,SUM('OBRAČUNANA OSNOVNA PLAČA'!K445:P445),"")</f>
        <v>0</v>
      </c>
      <c r="F451" s="55"/>
      <c r="G451" s="55"/>
      <c r="H451" s="55"/>
      <c r="I451" s="55"/>
      <c r="J451" s="55"/>
      <c r="K451" s="176">
        <f t="shared" si="85"/>
        <v>0</v>
      </c>
      <c r="L451" s="120">
        <f t="shared" ca="1" si="86"/>
        <v>0</v>
      </c>
      <c r="M451" s="120">
        <f t="shared" ca="1" si="87"/>
        <v>0</v>
      </c>
      <c r="N451" s="120">
        <f t="shared" ca="1" si="88"/>
        <v>0</v>
      </c>
      <c r="O451" s="120">
        <f t="shared" ca="1" si="89"/>
        <v>0</v>
      </c>
      <c r="P451" s="177">
        <f t="shared" ca="1" si="90"/>
        <v>0</v>
      </c>
      <c r="Q451" s="177">
        <f ca="1">IF(LEN(B451)&gt;0,'1-6'!Q451-'1-6'!P451,"")</f>
        <v>0</v>
      </c>
      <c r="R451" s="178"/>
      <c r="AA451" s="163">
        <f>ROW()</f>
        <v>451</v>
      </c>
      <c r="AB451" s="201" t="e">
        <f t="shared" ca="1" si="70"/>
        <v>#N/A</v>
      </c>
      <c r="AC451" s="201" t="e">
        <f t="shared" ca="1" si="71"/>
        <v>#N/A</v>
      </c>
      <c r="AD451" s="202" t="e">
        <f t="shared" ca="1" si="91"/>
        <v>#N/A</v>
      </c>
      <c r="AE451" s="201" t="e">
        <f t="shared" ca="1" si="92"/>
        <v>#N/A</v>
      </c>
      <c r="AF451" s="202" t="e">
        <f t="shared" ca="1" si="93"/>
        <v>#N/A</v>
      </c>
      <c r="AG451" s="201" t="e">
        <f t="shared" ca="1" si="93"/>
        <v>#N/A</v>
      </c>
      <c r="AH451" s="201" t="e">
        <f t="shared" ca="1" si="94"/>
        <v>#N/A</v>
      </c>
      <c r="AI451" s="203" t="e">
        <f t="shared" ca="1" si="95"/>
        <v>#N/A</v>
      </c>
      <c r="AJ451" s="201" t="e">
        <f t="shared" ca="1" si="72"/>
        <v>#N/A</v>
      </c>
      <c r="AK451" s="201" t="e">
        <f t="shared" ca="1" si="73"/>
        <v>#N/A</v>
      </c>
    </row>
    <row r="452" spans="1:37" ht="27" customHeight="1" x14ac:dyDescent="0.25">
      <c r="A452" s="51">
        <f>'OSNOVNA PLAČA'!A446</f>
        <v>437</v>
      </c>
      <c r="B452" s="159" t="str">
        <f t="shared" ca="1" si="69"/>
        <v>A437</v>
      </c>
      <c r="C452" s="52">
        <f ca="1">IF(LEN(B452)&gt;0,'OSNOVNA PLAČA'!C446,"")</f>
        <v>0</v>
      </c>
      <c r="D452" s="54">
        <f ca="1">IF(LEN(B452)&gt;0,'OSNOVNA PLAČA'!D446,"")</f>
        <v>0</v>
      </c>
      <c r="E452" s="175">
        <f ca="1">IF(LEN(B452)&gt;0,SUM('OBRAČUNANA OSNOVNA PLAČA'!K446:P446),"")</f>
        <v>0</v>
      </c>
      <c r="F452" s="55"/>
      <c r="G452" s="55"/>
      <c r="H452" s="55"/>
      <c r="I452" s="55"/>
      <c r="J452" s="55"/>
      <c r="K452" s="176">
        <f t="shared" si="85"/>
        <v>0</v>
      </c>
      <c r="L452" s="120">
        <f t="shared" ca="1" si="86"/>
        <v>0</v>
      </c>
      <c r="M452" s="120">
        <f t="shared" ca="1" si="87"/>
        <v>0</v>
      </c>
      <c r="N452" s="120">
        <f t="shared" ca="1" si="88"/>
        <v>0</v>
      </c>
      <c r="O452" s="120">
        <f t="shared" ca="1" si="89"/>
        <v>0</v>
      </c>
      <c r="P452" s="177">
        <f t="shared" ca="1" si="90"/>
        <v>0</v>
      </c>
      <c r="Q452" s="177">
        <f ca="1">IF(LEN(B452)&gt;0,'1-6'!Q452-'1-6'!P452,"")</f>
        <v>0</v>
      </c>
      <c r="R452" s="178"/>
      <c r="AA452" s="163">
        <f>ROW()</f>
        <v>452</v>
      </c>
      <c r="AB452" s="201" t="e">
        <f t="shared" ca="1" si="70"/>
        <v>#N/A</v>
      </c>
      <c r="AC452" s="201" t="e">
        <f t="shared" ca="1" si="71"/>
        <v>#N/A</v>
      </c>
      <c r="AD452" s="202" t="e">
        <f t="shared" ca="1" si="91"/>
        <v>#N/A</v>
      </c>
      <c r="AE452" s="201" t="e">
        <f t="shared" ca="1" si="92"/>
        <v>#N/A</v>
      </c>
      <c r="AF452" s="202" t="e">
        <f t="shared" ca="1" si="93"/>
        <v>#N/A</v>
      </c>
      <c r="AG452" s="201" t="e">
        <f t="shared" ca="1" si="93"/>
        <v>#N/A</v>
      </c>
      <c r="AH452" s="201" t="e">
        <f t="shared" ca="1" si="94"/>
        <v>#N/A</v>
      </c>
      <c r="AI452" s="203" t="e">
        <f t="shared" ca="1" si="95"/>
        <v>#N/A</v>
      </c>
      <c r="AJ452" s="201" t="e">
        <f t="shared" ca="1" si="72"/>
        <v>#N/A</v>
      </c>
      <c r="AK452" s="201" t="e">
        <f t="shared" ca="1" si="73"/>
        <v>#N/A</v>
      </c>
    </row>
    <row r="453" spans="1:37" ht="27" customHeight="1" x14ac:dyDescent="0.25">
      <c r="A453" s="51">
        <f>'OSNOVNA PLAČA'!A447</f>
        <v>438</v>
      </c>
      <c r="B453" s="159" t="str">
        <f t="shared" ca="1" si="69"/>
        <v>A438</v>
      </c>
      <c r="C453" s="52">
        <f ca="1">IF(LEN(B453)&gt;0,'OSNOVNA PLAČA'!C447,"")</f>
        <v>0</v>
      </c>
      <c r="D453" s="54">
        <f ca="1">IF(LEN(B453)&gt;0,'OSNOVNA PLAČA'!D447,"")</f>
        <v>0</v>
      </c>
      <c r="E453" s="175">
        <f ca="1">IF(LEN(B453)&gt;0,SUM('OBRAČUNANA OSNOVNA PLAČA'!K447:P447),"")</f>
        <v>0</v>
      </c>
      <c r="F453" s="55"/>
      <c r="G453" s="55"/>
      <c r="H453" s="55"/>
      <c r="I453" s="55"/>
      <c r="J453" s="55"/>
      <c r="K453" s="176">
        <f t="shared" si="85"/>
        <v>0</v>
      </c>
      <c r="L453" s="120">
        <f t="shared" ca="1" si="86"/>
        <v>0</v>
      </c>
      <c r="M453" s="120">
        <f t="shared" ca="1" si="87"/>
        <v>0</v>
      </c>
      <c r="N453" s="120">
        <f t="shared" ca="1" si="88"/>
        <v>0</v>
      </c>
      <c r="O453" s="120">
        <f t="shared" ca="1" si="89"/>
        <v>0</v>
      </c>
      <c r="P453" s="177">
        <f t="shared" ca="1" si="90"/>
        <v>0</v>
      </c>
      <c r="Q453" s="177">
        <f ca="1">IF(LEN(B453)&gt;0,'1-6'!Q453-'1-6'!P453,"")</f>
        <v>0</v>
      </c>
      <c r="R453" s="178"/>
      <c r="AA453" s="163">
        <f>ROW()</f>
        <v>453</v>
      </c>
      <c r="AB453" s="201" t="e">
        <f t="shared" ca="1" si="70"/>
        <v>#N/A</v>
      </c>
      <c r="AC453" s="201" t="e">
        <f t="shared" ca="1" si="71"/>
        <v>#N/A</v>
      </c>
      <c r="AD453" s="202" t="e">
        <f t="shared" ca="1" si="91"/>
        <v>#N/A</v>
      </c>
      <c r="AE453" s="201" t="e">
        <f t="shared" ca="1" si="92"/>
        <v>#N/A</v>
      </c>
      <c r="AF453" s="202" t="e">
        <f t="shared" ca="1" si="93"/>
        <v>#N/A</v>
      </c>
      <c r="AG453" s="201" t="e">
        <f t="shared" ca="1" si="93"/>
        <v>#N/A</v>
      </c>
      <c r="AH453" s="201" t="e">
        <f t="shared" ca="1" si="94"/>
        <v>#N/A</v>
      </c>
      <c r="AI453" s="203" t="e">
        <f t="shared" ca="1" si="95"/>
        <v>#N/A</v>
      </c>
      <c r="AJ453" s="201" t="e">
        <f t="shared" ca="1" si="72"/>
        <v>#N/A</v>
      </c>
      <c r="AK453" s="201" t="e">
        <f t="shared" ca="1" si="73"/>
        <v>#N/A</v>
      </c>
    </row>
    <row r="454" spans="1:37" ht="27" customHeight="1" x14ac:dyDescent="0.25">
      <c r="A454" s="51">
        <f>'OSNOVNA PLAČA'!A448</f>
        <v>439</v>
      </c>
      <c r="B454" s="159" t="str">
        <f t="shared" ca="1" si="69"/>
        <v>A439</v>
      </c>
      <c r="C454" s="52">
        <f ca="1">IF(LEN(B454)&gt;0,'OSNOVNA PLAČA'!C448,"")</f>
        <v>0</v>
      </c>
      <c r="D454" s="54">
        <f ca="1">IF(LEN(B454)&gt;0,'OSNOVNA PLAČA'!D448,"")</f>
        <v>0</v>
      </c>
      <c r="E454" s="175">
        <f ca="1">IF(LEN(B454)&gt;0,SUM('OBRAČUNANA OSNOVNA PLAČA'!K448:P448),"")</f>
        <v>0</v>
      </c>
      <c r="F454" s="55"/>
      <c r="G454" s="55"/>
      <c r="H454" s="55"/>
      <c r="I454" s="55"/>
      <c r="J454" s="55"/>
      <c r="K454" s="176">
        <f t="shared" si="85"/>
        <v>0</v>
      </c>
      <c r="L454" s="120">
        <f t="shared" ca="1" si="86"/>
        <v>0</v>
      </c>
      <c r="M454" s="120">
        <f t="shared" ca="1" si="87"/>
        <v>0</v>
      </c>
      <c r="N454" s="120">
        <f t="shared" ca="1" si="88"/>
        <v>0</v>
      </c>
      <c r="O454" s="120">
        <f t="shared" ca="1" si="89"/>
        <v>0</v>
      </c>
      <c r="P454" s="177">
        <f t="shared" ca="1" si="90"/>
        <v>0</v>
      </c>
      <c r="Q454" s="177">
        <f ca="1">IF(LEN(B454)&gt;0,'1-6'!Q454-'1-6'!P454,"")</f>
        <v>0</v>
      </c>
      <c r="R454" s="178"/>
      <c r="AA454" s="163">
        <f>ROW()</f>
        <v>454</v>
      </c>
      <c r="AB454" s="201" t="e">
        <f t="shared" ca="1" si="70"/>
        <v>#N/A</v>
      </c>
      <c r="AC454" s="201" t="e">
        <f t="shared" ca="1" si="71"/>
        <v>#N/A</v>
      </c>
      <c r="AD454" s="202" t="e">
        <f t="shared" ca="1" si="91"/>
        <v>#N/A</v>
      </c>
      <c r="AE454" s="201" t="e">
        <f t="shared" ca="1" si="92"/>
        <v>#N/A</v>
      </c>
      <c r="AF454" s="202" t="e">
        <f t="shared" ca="1" si="93"/>
        <v>#N/A</v>
      </c>
      <c r="AG454" s="201" t="e">
        <f t="shared" ca="1" si="93"/>
        <v>#N/A</v>
      </c>
      <c r="AH454" s="201" t="e">
        <f t="shared" ca="1" si="94"/>
        <v>#N/A</v>
      </c>
      <c r="AI454" s="203" t="e">
        <f t="shared" ca="1" si="95"/>
        <v>#N/A</v>
      </c>
      <c r="AJ454" s="201" t="e">
        <f t="shared" ca="1" si="72"/>
        <v>#N/A</v>
      </c>
      <c r="AK454" s="201" t="e">
        <f t="shared" ca="1" si="73"/>
        <v>#N/A</v>
      </c>
    </row>
    <row r="455" spans="1:37" ht="27" customHeight="1" x14ac:dyDescent="0.25">
      <c r="A455" s="51">
        <f>'OSNOVNA PLAČA'!A449</f>
        <v>440</v>
      </c>
      <c r="B455" s="159" t="str">
        <f t="shared" ca="1" si="69"/>
        <v>A440</v>
      </c>
      <c r="C455" s="52">
        <f ca="1">IF(LEN(B455)&gt;0,'OSNOVNA PLAČA'!C449,"")</f>
        <v>0</v>
      </c>
      <c r="D455" s="54">
        <f ca="1">IF(LEN(B455)&gt;0,'OSNOVNA PLAČA'!D449,"")</f>
        <v>0</v>
      </c>
      <c r="E455" s="175">
        <f ca="1">IF(LEN(B455)&gt;0,SUM('OBRAČUNANA OSNOVNA PLAČA'!K449:P449),"")</f>
        <v>0</v>
      </c>
      <c r="F455" s="55"/>
      <c r="G455" s="55"/>
      <c r="H455" s="55"/>
      <c r="I455" s="55"/>
      <c r="J455" s="55"/>
      <c r="K455" s="176">
        <f t="shared" si="85"/>
        <v>0</v>
      </c>
      <c r="L455" s="120">
        <f t="shared" ca="1" si="86"/>
        <v>0</v>
      </c>
      <c r="M455" s="120">
        <f t="shared" ca="1" si="87"/>
        <v>0</v>
      </c>
      <c r="N455" s="120">
        <f t="shared" ca="1" si="88"/>
        <v>0</v>
      </c>
      <c r="O455" s="120">
        <f t="shared" ca="1" si="89"/>
        <v>0</v>
      </c>
      <c r="P455" s="177">
        <f t="shared" ca="1" si="90"/>
        <v>0</v>
      </c>
      <c r="Q455" s="177">
        <f ca="1">IF(LEN(B455)&gt;0,'1-6'!Q455-'1-6'!P455,"")</f>
        <v>0</v>
      </c>
      <c r="R455" s="178"/>
      <c r="AA455" s="163">
        <f>ROW()</f>
        <v>455</v>
      </c>
      <c r="AB455" s="201" t="e">
        <f t="shared" ca="1" si="70"/>
        <v>#N/A</v>
      </c>
      <c r="AC455" s="201" t="e">
        <f t="shared" ca="1" si="71"/>
        <v>#N/A</v>
      </c>
      <c r="AD455" s="202" t="e">
        <f t="shared" ca="1" si="91"/>
        <v>#N/A</v>
      </c>
      <c r="AE455" s="201" t="e">
        <f t="shared" ca="1" si="92"/>
        <v>#N/A</v>
      </c>
      <c r="AF455" s="202" t="e">
        <f t="shared" ca="1" si="93"/>
        <v>#N/A</v>
      </c>
      <c r="AG455" s="201" t="e">
        <f t="shared" ca="1" si="93"/>
        <v>#N/A</v>
      </c>
      <c r="AH455" s="201" t="e">
        <f t="shared" ca="1" si="94"/>
        <v>#N/A</v>
      </c>
      <c r="AI455" s="203" t="e">
        <f t="shared" ca="1" si="95"/>
        <v>#N/A</v>
      </c>
      <c r="AJ455" s="201" t="e">
        <f t="shared" ca="1" si="72"/>
        <v>#N/A</v>
      </c>
      <c r="AK455" s="201" t="e">
        <f t="shared" ca="1" si="73"/>
        <v>#N/A</v>
      </c>
    </row>
    <row r="456" spans="1:37" ht="27" customHeight="1" x14ac:dyDescent="0.25">
      <c r="A456" s="51">
        <f>'OSNOVNA PLAČA'!A450</f>
        <v>441</v>
      </c>
      <c r="B456" s="159" t="str">
        <f t="shared" ca="1" si="69"/>
        <v>A441</v>
      </c>
      <c r="C456" s="52">
        <f ca="1">IF(LEN(B456)&gt;0,'OSNOVNA PLAČA'!C450,"")</f>
        <v>0</v>
      </c>
      <c r="D456" s="54">
        <f ca="1">IF(LEN(B456)&gt;0,'OSNOVNA PLAČA'!D450,"")</f>
        <v>0</v>
      </c>
      <c r="E456" s="175">
        <f ca="1">IF(LEN(B456)&gt;0,SUM('OBRAČUNANA OSNOVNA PLAČA'!K450:P450),"")</f>
        <v>0</v>
      </c>
      <c r="F456" s="55"/>
      <c r="G456" s="55"/>
      <c r="H456" s="55"/>
      <c r="I456" s="55"/>
      <c r="J456" s="55"/>
      <c r="K456" s="176">
        <f t="shared" si="85"/>
        <v>0</v>
      </c>
      <c r="L456" s="120">
        <f t="shared" ca="1" si="86"/>
        <v>0</v>
      </c>
      <c r="M456" s="120">
        <f t="shared" ca="1" si="87"/>
        <v>0</v>
      </c>
      <c r="N456" s="120">
        <f t="shared" ca="1" si="88"/>
        <v>0</v>
      </c>
      <c r="O456" s="120">
        <f t="shared" ca="1" si="89"/>
        <v>0</v>
      </c>
      <c r="P456" s="177">
        <f t="shared" ca="1" si="90"/>
        <v>0</v>
      </c>
      <c r="Q456" s="177">
        <f ca="1">IF(LEN(B456)&gt;0,'1-6'!Q456-'1-6'!P456,"")</f>
        <v>0</v>
      </c>
      <c r="R456" s="178"/>
      <c r="AA456" s="163">
        <f>ROW()</f>
        <v>456</v>
      </c>
      <c r="AB456" s="201" t="e">
        <f t="shared" ca="1" si="70"/>
        <v>#N/A</v>
      </c>
      <c r="AC456" s="201" t="e">
        <f t="shared" ca="1" si="71"/>
        <v>#N/A</v>
      </c>
      <c r="AD456" s="202" t="e">
        <f t="shared" ca="1" si="91"/>
        <v>#N/A</v>
      </c>
      <c r="AE456" s="201" t="e">
        <f t="shared" ca="1" si="92"/>
        <v>#N/A</v>
      </c>
      <c r="AF456" s="202" t="e">
        <f t="shared" ca="1" si="93"/>
        <v>#N/A</v>
      </c>
      <c r="AG456" s="201" t="e">
        <f t="shared" ca="1" si="93"/>
        <v>#N/A</v>
      </c>
      <c r="AH456" s="201" t="e">
        <f t="shared" ca="1" si="94"/>
        <v>#N/A</v>
      </c>
      <c r="AI456" s="203" t="e">
        <f t="shared" ca="1" si="95"/>
        <v>#N/A</v>
      </c>
      <c r="AJ456" s="201" t="e">
        <f t="shared" ca="1" si="72"/>
        <v>#N/A</v>
      </c>
      <c r="AK456" s="201" t="e">
        <f t="shared" ca="1" si="73"/>
        <v>#N/A</v>
      </c>
    </row>
    <row r="457" spans="1:37" ht="27" customHeight="1" x14ac:dyDescent="0.25">
      <c r="A457" s="51">
        <f>'OSNOVNA PLAČA'!A451</f>
        <v>442</v>
      </c>
      <c r="B457" s="159" t="str">
        <f t="shared" ca="1" si="69"/>
        <v>A442</v>
      </c>
      <c r="C457" s="52">
        <f ca="1">IF(LEN(B457)&gt;0,'OSNOVNA PLAČA'!C451,"")</f>
        <v>0</v>
      </c>
      <c r="D457" s="54">
        <f ca="1">IF(LEN(B457)&gt;0,'OSNOVNA PLAČA'!D451,"")</f>
        <v>0</v>
      </c>
      <c r="E457" s="175">
        <f ca="1">IF(LEN(B457)&gt;0,SUM('OBRAČUNANA OSNOVNA PLAČA'!K451:P451),"")</f>
        <v>0</v>
      </c>
      <c r="F457" s="55"/>
      <c r="G457" s="55"/>
      <c r="H457" s="55"/>
      <c r="I457" s="55"/>
      <c r="J457" s="55"/>
      <c r="K457" s="176">
        <f t="shared" si="85"/>
        <v>0</v>
      </c>
      <c r="L457" s="120">
        <f t="shared" ca="1" si="86"/>
        <v>0</v>
      </c>
      <c r="M457" s="120">
        <f t="shared" ca="1" si="87"/>
        <v>0</v>
      </c>
      <c r="N457" s="120">
        <f t="shared" ca="1" si="88"/>
        <v>0</v>
      </c>
      <c r="O457" s="120">
        <f t="shared" ca="1" si="89"/>
        <v>0</v>
      </c>
      <c r="P457" s="177">
        <f t="shared" ca="1" si="90"/>
        <v>0</v>
      </c>
      <c r="Q457" s="177">
        <f ca="1">IF(LEN(B457)&gt;0,'1-6'!Q457-'1-6'!P457,"")</f>
        <v>0</v>
      </c>
      <c r="R457" s="178"/>
      <c r="AA457" s="163">
        <f>ROW()</f>
        <v>457</v>
      </c>
      <c r="AB457" s="201" t="e">
        <f t="shared" ca="1" si="70"/>
        <v>#N/A</v>
      </c>
      <c r="AC457" s="201" t="e">
        <f t="shared" ca="1" si="71"/>
        <v>#N/A</v>
      </c>
      <c r="AD457" s="202" t="e">
        <f t="shared" ca="1" si="91"/>
        <v>#N/A</v>
      </c>
      <c r="AE457" s="201" t="e">
        <f t="shared" ca="1" si="92"/>
        <v>#N/A</v>
      </c>
      <c r="AF457" s="202" t="e">
        <f t="shared" ca="1" si="93"/>
        <v>#N/A</v>
      </c>
      <c r="AG457" s="201" t="e">
        <f t="shared" ca="1" si="93"/>
        <v>#N/A</v>
      </c>
      <c r="AH457" s="201" t="e">
        <f t="shared" ca="1" si="94"/>
        <v>#N/A</v>
      </c>
      <c r="AI457" s="203" t="e">
        <f t="shared" ca="1" si="95"/>
        <v>#N/A</v>
      </c>
      <c r="AJ457" s="201" t="e">
        <f t="shared" ca="1" si="72"/>
        <v>#N/A</v>
      </c>
      <c r="AK457" s="201" t="e">
        <f t="shared" ca="1" si="73"/>
        <v>#N/A</v>
      </c>
    </row>
    <row r="458" spans="1:37" ht="27" customHeight="1" x14ac:dyDescent="0.25">
      <c r="A458" s="51">
        <f>'OSNOVNA PLAČA'!A452</f>
        <v>443</v>
      </c>
      <c r="B458" s="159" t="str">
        <f t="shared" ca="1" si="69"/>
        <v>A443</v>
      </c>
      <c r="C458" s="52">
        <f ca="1">IF(LEN(B458)&gt;0,'OSNOVNA PLAČA'!C452,"")</f>
        <v>0</v>
      </c>
      <c r="D458" s="54">
        <f ca="1">IF(LEN(B458)&gt;0,'OSNOVNA PLAČA'!D452,"")</f>
        <v>0</v>
      </c>
      <c r="E458" s="175">
        <f ca="1">IF(LEN(B458)&gt;0,SUM('OBRAČUNANA OSNOVNA PLAČA'!K452:P452),"")</f>
        <v>0</v>
      </c>
      <c r="F458" s="55"/>
      <c r="G458" s="55"/>
      <c r="H458" s="55"/>
      <c r="I458" s="55"/>
      <c r="J458" s="55"/>
      <c r="K458" s="176">
        <f t="shared" si="85"/>
        <v>0</v>
      </c>
      <c r="L458" s="120">
        <f t="shared" ca="1" si="86"/>
        <v>0</v>
      </c>
      <c r="M458" s="120">
        <f t="shared" ca="1" si="87"/>
        <v>0</v>
      </c>
      <c r="N458" s="120">
        <f t="shared" ca="1" si="88"/>
        <v>0</v>
      </c>
      <c r="O458" s="120">
        <f t="shared" ca="1" si="89"/>
        <v>0</v>
      </c>
      <c r="P458" s="177">
        <f t="shared" ca="1" si="90"/>
        <v>0</v>
      </c>
      <c r="Q458" s="177">
        <f ca="1">IF(LEN(B458)&gt;0,'1-6'!Q458-'1-6'!P458,"")</f>
        <v>0</v>
      </c>
      <c r="R458" s="178"/>
      <c r="AA458" s="163">
        <f>ROW()</f>
        <v>458</v>
      </c>
      <c r="AB458" s="201" t="e">
        <f t="shared" ca="1" si="70"/>
        <v>#N/A</v>
      </c>
      <c r="AC458" s="201" t="e">
        <f t="shared" ca="1" si="71"/>
        <v>#N/A</v>
      </c>
      <c r="AD458" s="202" t="e">
        <f t="shared" ca="1" si="91"/>
        <v>#N/A</v>
      </c>
      <c r="AE458" s="201" t="e">
        <f t="shared" ca="1" si="92"/>
        <v>#N/A</v>
      </c>
      <c r="AF458" s="202" t="e">
        <f t="shared" ca="1" si="93"/>
        <v>#N/A</v>
      </c>
      <c r="AG458" s="201" t="e">
        <f t="shared" ca="1" si="93"/>
        <v>#N/A</v>
      </c>
      <c r="AH458" s="201" t="e">
        <f t="shared" ca="1" si="94"/>
        <v>#N/A</v>
      </c>
      <c r="AI458" s="203" t="e">
        <f t="shared" ca="1" si="95"/>
        <v>#N/A</v>
      </c>
      <c r="AJ458" s="201" t="e">
        <f t="shared" ca="1" si="72"/>
        <v>#N/A</v>
      </c>
      <c r="AK458" s="201" t="e">
        <f t="shared" ca="1" si="73"/>
        <v>#N/A</v>
      </c>
    </row>
    <row r="459" spans="1:37" ht="27" customHeight="1" x14ac:dyDescent="0.25">
      <c r="A459" s="51">
        <f>'OSNOVNA PLAČA'!A453</f>
        <v>444</v>
      </c>
      <c r="B459" s="159" t="str">
        <f t="shared" ca="1" si="69"/>
        <v>A444</v>
      </c>
      <c r="C459" s="52">
        <f ca="1">IF(LEN(B459)&gt;0,'OSNOVNA PLAČA'!C453,"")</f>
        <v>0</v>
      </c>
      <c r="D459" s="54">
        <f ca="1">IF(LEN(B459)&gt;0,'OSNOVNA PLAČA'!D453,"")</f>
        <v>0</v>
      </c>
      <c r="E459" s="175">
        <f ca="1">IF(LEN(B459)&gt;0,SUM('OBRAČUNANA OSNOVNA PLAČA'!K453:P453),"")</f>
        <v>0</v>
      </c>
      <c r="F459" s="55"/>
      <c r="G459" s="55"/>
      <c r="H459" s="55"/>
      <c r="I459" s="55"/>
      <c r="J459" s="55"/>
      <c r="K459" s="176">
        <f t="shared" si="85"/>
        <v>0</v>
      </c>
      <c r="L459" s="120">
        <f t="shared" ca="1" si="86"/>
        <v>0</v>
      </c>
      <c r="M459" s="120">
        <f t="shared" ca="1" si="87"/>
        <v>0</v>
      </c>
      <c r="N459" s="120">
        <f t="shared" ca="1" si="88"/>
        <v>0</v>
      </c>
      <c r="O459" s="120">
        <f t="shared" ca="1" si="89"/>
        <v>0</v>
      </c>
      <c r="P459" s="177">
        <f t="shared" ca="1" si="90"/>
        <v>0</v>
      </c>
      <c r="Q459" s="177">
        <f ca="1">IF(LEN(B459)&gt;0,'1-6'!Q459-'1-6'!P459,"")</f>
        <v>0</v>
      </c>
      <c r="R459" s="178"/>
      <c r="AA459" s="163">
        <f>ROW()</f>
        <v>459</v>
      </c>
      <c r="AB459" s="201" t="e">
        <f t="shared" ca="1" si="70"/>
        <v>#N/A</v>
      </c>
      <c r="AC459" s="201" t="e">
        <f t="shared" ca="1" si="71"/>
        <v>#N/A</v>
      </c>
      <c r="AD459" s="202" t="e">
        <f t="shared" ca="1" si="91"/>
        <v>#N/A</v>
      </c>
      <c r="AE459" s="201" t="e">
        <f t="shared" ca="1" si="92"/>
        <v>#N/A</v>
      </c>
      <c r="AF459" s="202" t="e">
        <f t="shared" ca="1" si="93"/>
        <v>#N/A</v>
      </c>
      <c r="AG459" s="201" t="e">
        <f t="shared" ca="1" si="93"/>
        <v>#N/A</v>
      </c>
      <c r="AH459" s="201" t="e">
        <f t="shared" ca="1" si="94"/>
        <v>#N/A</v>
      </c>
      <c r="AI459" s="203" t="e">
        <f t="shared" ca="1" si="95"/>
        <v>#N/A</v>
      </c>
      <c r="AJ459" s="201" t="e">
        <f t="shared" ca="1" si="72"/>
        <v>#N/A</v>
      </c>
      <c r="AK459" s="201" t="e">
        <f t="shared" ca="1" si="73"/>
        <v>#N/A</v>
      </c>
    </row>
    <row r="460" spans="1:37" ht="27" customHeight="1" x14ac:dyDescent="0.25">
      <c r="A460" s="51">
        <f>'OSNOVNA PLAČA'!A454</f>
        <v>445</v>
      </c>
      <c r="B460" s="159" t="str">
        <f t="shared" ca="1" si="69"/>
        <v>A445</v>
      </c>
      <c r="C460" s="52">
        <f ca="1">IF(LEN(B460)&gt;0,'OSNOVNA PLAČA'!C454,"")</f>
        <v>0</v>
      </c>
      <c r="D460" s="54">
        <f ca="1">IF(LEN(B460)&gt;0,'OSNOVNA PLAČA'!D454,"")</f>
        <v>0</v>
      </c>
      <c r="E460" s="175">
        <f ca="1">IF(LEN(B460)&gt;0,SUM('OBRAČUNANA OSNOVNA PLAČA'!K454:P454),"")</f>
        <v>0</v>
      </c>
      <c r="F460" s="55"/>
      <c r="G460" s="55"/>
      <c r="H460" s="55"/>
      <c r="I460" s="55"/>
      <c r="J460" s="55"/>
      <c r="K460" s="176">
        <f t="shared" si="85"/>
        <v>0</v>
      </c>
      <c r="L460" s="120">
        <f t="shared" ca="1" si="86"/>
        <v>0</v>
      </c>
      <c r="M460" s="120">
        <f t="shared" ca="1" si="87"/>
        <v>0</v>
      </c>
      <c r="N460" s="120">
        <f t="shared" ca="1" si="88"/>
        <v>0</v>
      </c>
      <c r="O460" s="120">
        <f t="shared" ca="1" si="89"/>
        <v>0</v>
      </c>
      <c r="P460" s="177">
        <f t="shared" ca="1" si="90"/>
        <v>0</v>
      </c>
      <c r="Q460" s="177">
        <f ca="1">IF(LEN(B460)&gt;0,'1-6'!Q460-'1-6'!P460,"")</f>
        <v>0</v>
      </c>
      <c r="R460" s="178"/>
      <c r="AA460" s="163">
        <f>ROW()</f>
        <v>460</v>
      </c>
      <c r="AB460" s="201" t="e">
        <f t="shared" ca="1" si="70"/>
        <v>#N/A</v>
      </c>
      <c r="AC460" s="201" t="e">
        <f t="shared" ca="1" si="71"/>
        <v>#N/A</v>
      </c>
      <c r="AD460" s="202" t="e">
        <f t="shared" ca="1" si="91"/>
        <v>#N/A</v>
      </c>
      <c r="AE460" s="201" t="e">
        <f t="shared" ca="1" si="92"/>
        <v>#N/A</v>
      </c>
      <c r="AF460" s="202" t="e">
        <f t="shared" ca="1" si="93"/>
        <v>#N/A</v>
      </c>
      <c r="AG460" s="201" t="e">
        <f t="shared" ca="1" si="93"/>
        <v>#N/A</v>
      </c>
      <c r="AH460" s="201" t="e">
        <f t="shared" ca="1" si="94"/>
        <v>#N/A</v>
      </c>
      <c r="AI460" s="203" t="e">
        <f t="shared" ca="1" si="95"/>
        <v>#N/A</v>
      </c>
      <c r="AJ460" s="201" t="e">
        <f t="shared" ca="1" si="72"/>
        <v>#N/A</v>
      </c>
      <c r="AK460" s="201" t="e">
        <f t="shared" ca="1" si="73"/>
        <v>#N/A</v>
      </c>
    </row>
    <row r="461" spans="1:37" ht="27" customHeight="1" x14ac:dyDescent="0.25">
      <c r="A461" s="51">
        <f>'OSNOVNA PLAČA'!A455</f>
        <v>446</v>
      </c>
      <c r="B461" s="159" t="str">
        <f t="shared" ca="1" si="69"/>
        <v>A446</v>
      </c>
      <c r="C461" s="52">
        <f ca="1">IF(LEN(B461)&gt;0,'OSNOVNA PLAČA'!C455,"")</f>
        <v>0</v>
      </c>
      <c r="D461" s="54">
        <f ca="1">IF(LEN(B461)&gt;0,'OSNOVNA PLAČA'!D455,"")</f>
        <v>0</v>
      </c>
      <c r="E461" s="175">
        <f ca="1">IF(LEN(B461)&gt;0,SUM('OBRAČUNANA OSNOVNA PLAČA'!K455:P455),"")</f>
        <v>0</v>
      </c>
      <c r="F461" s="55"/>
      <c r="G461" s="55"/>
      <c r="H461" s="55"/>
      <c r="I461" s="55"/>
      <c r="J461" s="55"/>
      <c r="K461" s="176">
        <f t="shared" si="85"/>
        <v>0</v>
      </c>
      <c r="L461" s="120">
        <f t="shared" ca="1" si="86"/>
        <v>0</v>
      </c>
      <c r="M461" s="120">
        <f t="shared" ca="1" si="87"/>
        <v>0</v>
      </c>
      <c r="N461" s="120">
        <f t="shared" ca="1" si="88"/>
        <v>0</v>
      </c>
      <c r="O461" s="120">
        <f t="shared" ca="1" si="89"/>
        <v>0</v>
      </c>
      <c r="P461" s="177">
        <f t="shared" ca="1" si="90"/>
        <v>0</v>
      </c>
      <c r="Q461" s="177">
        <f ca="1">IF(LEN(B461)&gt;0,'1-6'!Q461-'1-6'!P461,"")</f>
        <v>0</v>
      </c>
      <c r="R461" s="178"/>
      <c r="AA461" s="163">
        <f>ROW()</f>
        <v>461</v>
      </c>
      <c r="AB461" s="201" t="e">
        <f t="shared" ca="1" si="70"/>
        <v>#N/A</v>
      </c>
      <c r="AC461" s="201" t="e">
        <f t="shared" ca="1" si="71"/>
        <v>#N/A</v>
      </c>
      <c r="AD461" s="202" t="e">
        <f t="shared" ca="1" si="91"/>
        <v>#N/A</v>
      </c>
      <c r="AE461" s="201" t="e">
        <f t="shared" ca="1" si="92"/>
        <v>#N/A</v>
      </c>
      <c r="AF461" s="202" t="e">
        <f t="shared" ca="1" si="93"/>
        <v>#N/A</v>
      </c>
      <c r="AG461" s="201" t="e">
        <f t="shared" ca="1" si="93"/>
        <v>#N/A</v>
      </c>
      <c r="AH461" s="201" t="e">
        <f t="shared" ca="1" si="94"/>
        <v>#N/A</v>
      </c>
      <c r="AI461" s="203" t="e">
        <f t="shared" ca="1" si="95"/>
        <v>#N/A</v>
      </c>
      <c r="AJ461" s="201" t="e">
        <f t="shared" ca="1" si="72"/>
        <v>#N/A</v>
      </c>
      <c r="AK461" s="201" t="e">
        <f t="shared" ca="1" si="73"/>
        <v>#N/A</v>
      </c>
    </row>
    <row r="462" spans="1:37" ht="27" customHeight="1" x14ac:dyDescent="0.25">
      <c r="A462" s="51">
        <f>'OSNOVNA PLAČA'!A456</f>
        <v>447</v>
      </c>
      <c r="B462" s="159" t="str">
        <f t="shared" ca="1" si="69"/>
        <v>A447</v>
      </c>
      <c r="C462" s="52">
        <f ca="1">IF(LEN(B462)&gt;0,'OSNOVNA PLAČA'!C456,"")</f>
        <v>0</v>
      </c>
      <c r="D462" s="54">
        <f ca="1">IF(LEN(B462)&gt;0,'OSNOVNA PLAČA'!D456,"")</f>
        <v>0</v>
      </c>
      <c r="E462" s="175">
        <f ca="1">IF(LEN(B462)&gt;0,SUM('OBRAČUNANA OSNOVNA PLAČA'!K456:P456),"")</f>
        <v>0</v>
      </c>
      <c r="F462" s="55"/>
      <c r="G462" s="55"/>
      <c r="H462" s="55"/>
      <c r="I462" s="55"/>
      <c r="J462" s="55"/>
      <c r="K462" s="176">
        <f t="shared" si="85"/>
        <v>0</v>
      </c>
      <c r="L462" s="120">
        <f t="shared" ca="1" si="86"/>
        <v>0</v>
      </c>
      <c r="M462" s="120">
        <f t="shared" ca="1" si="87"/>
        <v>0</v>
      </c>
      <c r="N462" s="120">
        <f t="shared" ca="1" si="88"/>
        <v>0</v>
      </c>
      <c r="O462" s="120">
        <f t="shared" ca="1" si="89"/>
        <v>0</v>
      </c>
      <c r="P462" s="177">
        <f t="shared" ca="1" si="90"/>
        <v>0</v>
      </c>
      <c r="Q462" s="177">
        <f ca="1">IF(LEN(B462)&gt;0,'1-6'!Q462-'1-6'!P462,"")</f>
        <v>0</v>
      </c>
      <c r="R462" s="178"/>
      <c r="AA462" s="163">
        <f>ROW()</f>
        <v>462</v>
      </c>
      <c r="AB462" s="201" t="e">
        <f t="shared" ca="1" si="70"/>
        <v>#N/A</v>
      </c>
      <c r="AC462" s="201" t="e">
        <f t="shared" ca="1" si="71"/>
        <v>#N/A</v>
      </c>
      <c r="AD462" s="202" t="e">
        <f t="shared" ca="1" si="91"/>
        <v>#N/A</v>
      </c>
      <c r="AE462" s="201" t="e">
        <f t="shared" ca="1" si="92"/>
        <v>#N/A</v>
      </c>
      <c r="AF462" s="202" t="e">
        <f t="shared" ca="1" si="93"/>
        <v>#N/A</v>
      </c>
      <c r="AG462" s="201" t="e">
        <f t="shared" ca="1" si="93"/>
        <v>#N/A</v>
      </c>
      <c r="AH462" s="201" t="e">
        <f t="shared" ca="1" si="94"/>
        <v>#N/A</v>
      </c>
      <c r="AI462" s="203" t="e">
        <f t="shared" ca="1" si="95"/>
        <v>#N/A</v>
      </c>
      <c r="AJ462" s="201" t="e">
        <f t="shared" ca="1" si="72"/>
        <v>#N/A</v>
      </c>
      <c r="AK462" s="201" t="e">
        <f t="shared" ca="1" si="73"/>
        <v>#N/A</v>
      </c>
    </row>
    <row r="463" spans="1:37" ht="27" customHeight="1" x14ac:dyDescent="0.25">
      <c r="A463" s="51">
        <f>'OSNOVNA PLAČA'!A457</f>
        <v>448</v>
      </c>
      <c r="B463" s="159" t="str">
        <f t="shared" ca="1" si="69"/>
        <v>A448</v>
      </c>
      <c r="C463" s="52">
        <f ca="1">IF(LEN(B463)&gt;0,'OSNOVNA PLAČA'!C457,"")</f>
        <v>0</v>
      </c>
      <c r="D463" s="54">
        <f ca="1">IF(LEN(B463)&gt;0,'OSNOVNA PLAČA'!D457,"")</f>
        <v>0</v>
      </c>
      <c r="E463" s="175">
        <f ca="1">IF(LEN(B463)&gt;0,SUM('OBRAČUNANA OSNOVNA PLAČA'!K457:P457),"")</f>
        <v>0</v>
      </c>
      <c r="F463" s="55"/>
      <c r="G463" s="55"/>
      <c r="H463" s="55"/>
      <c r="I463" s="55"/>
      <c r="J463" s="55"/>
      <c r="K463" s="176">
        <f t="shared" si="85"/>
        <v>0</v>
      </c>
      <c r="L463" s="120">
        <f t="shared" ca="1" si="86"/>
        <v>0</v>
      </c>
      <c r="M463" s="120">
        <f t="shared" ca="1" si="87"/>
        <v>0</v>
      </c>
      <c r="N463" s="120">
        <f t="shared" ca="1" si="88"/>
        <v>0</v>
      </c>
      <c r="O463" s="120">
        <f t="shared" ca="1" si="89"/>
        <v>0</v>
      </c>
      <c r="P463" s="177">
        <f t="shared" ca="1" si="90"/>
        <v>0</v>
      </c>
      <c r="Q463" s="177">
        <f ca="1">IF(LEN(B463)&gt;0,'1-6'!Q463-'1-6'!P463,"")</f>
        <v>0</v>
      </c>
      <c r="R463" s="178"/>
      <c r="AA463" s="163">
        <f>ROW()</f>
        <v>463</v>
      </c>
      <c r="AB463" s="201" t="e">
        <f t="shared" ca="1" si="70"/>
        <v>#N/A</v>
      </c>
      <c r="AC463" s="201" t="e">
        <f t="shared" ca="1" si="71"/>
        <v>#N/A</v>
      </c>
      <c r="AD463" s="202" t="e">
        <f t="shared" ca="1" si="91"/>
        <v>#N/A</v>
      </c>
      <c r="AE463" s="201" t="e">
        <f t="shared" ca="1" si="92"/>
        <v>#N/A</v>
      </c>
      <c r="AF463" s="202" t="e">
        <f t="shared" ca="1" si="93"/>
        <v>#N/A</v>
      </c>
      <c r="AG463" s="201" t="e">
        <f t="shared" ca="1" si="93"/>
        <v>#N/A</v>
      </c>
      <c r="AH463" s="201" t="e">
        <f t="shared" ca="1" si="94"/>
        <v>#N/A</v>
      </c>
      <c r="AI463" s="203" t="e">
        <f t="shared" ca="1" si="95"/>
        <v>#N/A</v>
      </c>
      <c r="AJ463" s="201" t="e">
        <f t="shared" ca="1" si="72"/>
        <v>#N/A</v>
      </c>
      <c r="AK463" s="201" t="e">
        <f t="shared" ca="1" si="73"/>
        <v>#N/A</v>
      </c>
    </row>
    <row r="464" spans="1:37" ht="27" customHeight="1" x14ac:dyDescent="0.25">
      <c r="A464" s="51">
        <f>'OSNOVNA PLAČA'!A458</f>
        <v>449</v>
      </c>
      <c r="B464" s="159" t="str">
        <f t="shared" ca="1" si="69"/>
        <v>A449</v>
      </c>
      <c r="C464" s="52">
        <f ca="1">IF(LEN(B464)&gt;0,'OSNOVNA PLAČA'!C458,"")</f>
        <v>0</v>
      </c>
      <c r="D464" s="54">
        <f ca="1">IF(LEN(B464)&gt;0,'OSNOVNA PLAČA'!D458,"")</f>
        <v>0</v>
      </c>
      <c r="E464" s="175">
        <f ca="1">IF(LEN(B464)&gt;0,SUM('OBRAČUNANA OSNOVNA PLAČA'!K458:P458),"")</f>
        <v>0</v>
      </c>
      <c r="F464" s="55"/>
      <c r="G464" s="55"/>
      <c r="H464" s="55"/>
      <c r="I464" s="55"/>
      <c r="J464" s="55"/>
      <c r="K464" s="176">
        <f t="shared" ref="K464:K527" si="96">+F464+G464+H464+I464+J464</f>
        <v>0</v>
      </c>
      <c r="L464" s="120">
        <f t="shared" ref="L464:L527" ca="1" si="97">IF(LEN(B464)&gt;0,K464/5,"")</f>
        <v>0</v>
      </c>
      <c r="M464" s="120">
        <f t="shared" ref="M464:M527" ca="1" si="98">IF(LEN(B464)&gt;0,E464*L464,"")</f>
        <v>0</v>
      </c>
      <c r="N464" s="120">
        <f t="shared" ref="N464:N527" ca="1" si="99">IF(LEN(B464)&gt;0,L464*$O$1017,"")</f>
        <v>0</v>
      </c>
      <c r="O464" s="120">
        <f t="shared" ref="O464:O527" ca="1" si="100">IF(LEN(B464)&gt;0,E464*N464,"")</f>
        <v>0</v>
      </c>
      <c r="P464" s="177">
        <f t="shared" ref="P464:P527" ca="1" si="101">MIN(O464,Q464)</f>
        <v>0</v>
      </c>
      <c r="Q464" s="177">
        <f ca="1">IF(LEN(B464)&gt;0,'1-6'!Q464-'1-6'!P464,"")</f>
        <v>0</v>
      </c>
      <c r="R464" s="178"/>
      <c r="AA464" s="163">
        <f>ROW()</f>
        <v>464</v>
      </c>
      <c r="AB464" s="201" t="e">
        <f t="shared" ca="1" si="70"/>
        <v>#N/A</v>
      </c>
      <c r="AC464" s="201" t="e">
        <f t="shared" ca="1" si="71"/>
        <v>#N/A</v>
      </c>
      <c r="AD464" s="202" t="e">
        <f t="shared" ref="AD464:AD527" ca="1" si="102">IF(AB464&gt;=AC464,"-",$K464/(5*MAX($L$1021:$L$1022)))</f>
        <v>#N/A</v>
      </c>
      <c r="AE464" s="201" t="e">
        <f t="shared" ref="AE464:AE527" ca="1" si="103">IF(AB464&gt;=AC464,"-",$K464/(5*MAX($L$1021:$L$1022))*AJ464)</f>
        <v>#N/A</v>
      </c>
      <c r="AF464" s="202" t="e">
        <f t="shared" ref="AF464:AG527" ca="1" si="104">IF(AD464="-","-",AD464*$AE$1017)</f>
        <v>#N/A</v>
      </c>
      <c r="AG464" s="201" t="e">
        <f t="shared" ca="1" si="104"/>
        <v>#N/A</v>
      </c>
      <c r="AH464" s="201" t="e">
        <f t="shared" ref="AH464:AH527" ca="1" si="105">IF(AF464="-",0,MIN(AG464,Q464))</f>
        <v>#N/A</v>
      </c>
      <c r="AI464" s="203" t="e">
        <f t="shared" ref="AI464:AI527" ca="1" si="106">+AC464-AB464</f>
        <v>#N/A</v>
      </c>
      <c r="AJ464" s="201" t="e">
        <f t="shared" ca="1" si="72"/>
        <v>#N/A</v>
      </c>
      <c r="AK464" s="201" t="e">
        <f t="shared" ca="1" si="73"/>
        <v>#N/A</v>
      </c>
    </row>
    <row r="465" spans="1:37" ht="27" customHeight="1" x14ac:dyDescent="0.25">
      <c r="A465" s="51">
        <f>'OSNOVNA PLAČA'!A459</f>
        <v>450</v>
      </c>
      <c r="B465" s="159" t="str">
        <f t="shared" ca="1" si="69"/>
        <v>A450</v>
      </c>
      <c r="C465" s="52">
        <f ca="1">IF(LEN(B465)&gt;0,'OSNOVNA PLAČA'!C459,"")</f>
        <v>0</v>
      </c>
      <c r="D465" s="54">
        <f ca="1">IF(LEN(B465)&gt;0,'OSNOVNA PLAČA'!D459,"")</f>
        <v>0</v>
      </c>
      <c r="E465" s="175">
        <f ca="1">IF(LEN(B465)&gt;0,SUM('OBRAČUNANA OSNOVNA PLAČA'!K459:P459),"")</f>
        <v>0</v>
      </c>
      <c r="F465" s="55"/>
      <c r="G465" s="55"/>
      <c r="H465" s="55"/>
      <c r="I465" s="55"/>
      <c r="J465" s="55"/>
      <c r="K465" s="176">
        <f t="shared" si="96"/>
        <v>0</v>
      </c>
      <c r="L465" s="120">
        <f t="shared" ca="1" si="97"/>
        <v>0</v>
      </c>
      <c r="M465" s="120">
        <f t="shared" ca="1" si="98"/>
        <v>0</v>
      </c>
      <c r="N465" s="120">
        <f t="shared" ca="1" si="99"/>
        <v>0</v>
      </c>
      <c r="O465" s="120">
        <f t="shared" ca="1" si="100"/>
        <v>0</v>
      </c>
      <c r="P465" s="177">
        <f t="shared" ca="1" si="101"/>
        <v>0</v>
      </c>
      <c r="Q465" s="177">
        <f ca="1">IF(LEN(B465)&gt;0,'1-6'!Q465-'1-6'!P465,"")</f>
        <v>0</v>
      </c>
      <c r="R465" s="178"/>
      <c r="AA465" s="163">
        <f>ROW()</f>
        <v>465</v>
      </c>
      <c r="AB465" s="201" t="e">
        <f t="shared" ca="1" si="70"/>
        <v>#N/A</v>
      </c>
      <c r="AC465" s="201" t="e">
        <f t="shared" ca="1" si="71"/>
        <v>#N/A</v>
      </c>
      <c r="AD465" s="202" t="e">
        <f t="shared" ca="1" si="102"/>
        <v>#N/A</v>
      </c>
      <c r="AE465" s="201" t="e">
        <f t="shared" ca="1" si="103"/>
        <v>#N/A</v>
      </c>
      <c r="AF465" s="202" t="e">
        <f t="shared" ca="1" si="104"/>
        <v>#N/A</v>
      </c>
      <c r="AG465" s="201" t="e">
        <f t="shared" ca="1" si="104"/>
        <v>#N/A</v>
      </c>
      <c r="AH465" s="201" t="e">
        <f t="shared" ca="1" si="105"/>
        <v>#N/A</v>
      </c>
      <c r="AI465" s="203" t="e">
        <f t="shared" ca="1" si="106"/>
        <v>#N/A</v>
      </c>
      <c r="AJ465" s="201" t="e">
        <f t="shared" ca="1" si="72"/>
        <v>#N/A</v>
      </c>
      <c r="AK465" s="201" t="e">
        <f t="shared" ca="1" si="73"/>
        <v>#N/A</v>
      </c>
    </row>
    <row r="466" spans="1:37" ht="27" customHeight="1" x14ac:dyDescent="0.25">
      <c r="A466" s="51">
        <f>'OSNOVNA PLAČA'!A460</f>
        <v>451</v>
      </c>
      <c r="B466" s="159" t="str">
        <f t="shared" ca="1" si="69"/>
        <v>A451</v>
      </c>
      <c r="C466" s="52">
        <f ca="1">IF(LEN(B466)&gt;0,'OSNOVNA PLAČA'!C460,"")</f>
        <v>0</v>
      </c>
      <c r="D466" s="54">
        <f ca="1">IF(LEN(B466)&gt;0,'OSNOVNA PLAČA'!D460,"")</f>
        <v>0</v>
      </c>
      <c r="E466" s="175">
        <f ca="1">IF(LEN(B466)&gt;0,SUM('OBRAČUNANA OSNOVNA PLAČA'!K460:P460),"")</f>
        <v>0</v>
      </c>
      <c r="F466" s="55"/>
      <c r="G466" s="55"/>
      <c r="H466" s="55"/>
      <c r="I466" s="55"/>
      <c r="J466" s="55"/>
      <c r="K466" s="176">
        <f t="shared" si="96"/>
        <v>0</v>
      </c>
      <c r="L466" s="120">
        <f t="shared" ca="1" si="97"/>
        <v>0</v>
      </c>
      <c r="M466" s="120">
        <f t="shared" ca="1" si="98"/>
        <v>0</v>
      </c>
      <c r="N466" s="120">
        <f t="shared" ca="1" si="99"/>
        <v>0</v>
      </c>
      <c r="O466" s="120">
        <f t="shared" ca="1" si="100"/>
        <v>0</v>
      </c>
      <c r="P466" s="177">
        <f t="shared" ca="1" si="101"/>
        <v>0</v>
      </c>
      <c r="Q466" s="177">
        <f ca="1">IF(LEN(B466)&gt;0,'1-6'!Q466-'1-6'!P466,"")</f>
        <v>0</v>
      </c>
      <c r="R466" s="178"/>
      <c r="AA466" s="163">
        <f>ROW()</f>
        <v>466</v>
      </c>
      <c r="AB466" s="201" t="e">
        <f t="shared" ca="1" si="70"/>
        <v>#N/A</v>
      </c>
      <c r="AC466" s="201" t="e">
        <f t="shared" ca="1" si="71"/>
        <v>#N/A</v>
      </c>
      <c r="AD466" s="202" t="e">
        <f t="shared" ca="1" si="102"/>
        <v>#N/A</v>
      </c>
      <c r="AE466" s="201" t="e">
        <f t="shared" ca="1" si="103"/>
        <v>#N/A</v>
      </c>
      <c r="AF466" s="202" t="e">
        <f t="shared" ca="1" si="104"/>
        <v>#N/A</v>
      </c>
      <c r="AG466" s="201" t="e">
        <f t="shared" ca="1" si="104"/>
        <v>#N/A</v>
      </c>
      <c r="AH466" s="201" t="e">
        <f t="shared" ca="1" si="105"/>
        <v>#N/A</v>
      </c>
      <c r="AI466" s="203" t="e">
        <f t="shared" ca="1" si="106"/>
        <v>#N/A</v>
      </c>
      <c r="AJ466" s="201" t="e">
        <f t="shared" ca="1" si="72"/>
        <v>#N/A</v>
      </c>
      <c r="AK466" s="201" t="e">
        <f t="shared" ca="1" si="73"/>
        <v>#N/A</v>
      </c>
    </row>
    <row r="467" spans="1:37" ht="27" customHeight="1" x14ac:dyDescent="0.25">
      <c r="A467" s="51">
        <f>'OSNOVNA PLAČA'!A461</f>
        <v>452</v>
      </c>
      <c r="B467" s="159" t="str">
        <f t="shared" ca="1" si="69"/>
        <v>A452</v>
      </c>
      <c r="C467" s="52">
        <f ca="1">IF(LEN(B467)&gt;0,'OSNOVNA PLAČA'!C461,"")</f>
        <v>0</v>
      </c>
      <c r="D467" s="54">
        <f ca="1">IF(LEN(B467)&gt;0,'OSNOVNA PLAČA'!D461,"")</f>
        <v>0</v>
      </c>
      <c r="E467" s="175">
        <f ca="1">IF(LEN(B467)&gt;0,SUM('OBRAČUNANA OSNOVNA PLAČA'!K461:P461),"")</f>
        <v>0</v>
      </c>
      <c r="F467" s="55"/>
      <c r="G467" s="55"/>
      <c r="H467" s="55"/>
      <c r="I467" s="55"/>
      <c r="J467" s="55"/>
      <c r="K467" s="176">
        <f t="shared" si="96"/>
        <v>0</v>
      </c>
      <c r="L467" s="120">
        <f t="shared" ca="1" si="97"/>
        <v>0</v>
      </c>
      <c r="M467" s="120">
        <f t="shared" ca="1" si="98"/>
        <v>0</v>
      </c>
      <c r="N467" s="120">
        <f t="shared" ca="1" si="99"/>
        <v>0</v>
      </c>
      <c r="O467" s="120">
        <f t="shared" ca="1" si="100"/>
        <v>0</v>
      </c>
      <c r="P467" s="177">
        <f t="shared" ca="1" si="101"/>
        <v>0</v>
      </c>
      <c r="Q467" s="177">
        <f ca="1">IF(LEN(B467)&gt;0,'1-6'!Q467-'1-6'!P467,"")</f>
        <v>0</v>
      </c>
      <c r="R467" s="178"/>
      <c r="AA467" s="163">
        <f>ROW()</f>
        <v>467</v>
      </c>
      <c r="AB467" s="201" t="e">
        <f t="shared" ca="1" si="70"/>
        <v>#N/A</v>
      </c>
      <c r="AC467" s="201" t="e">
        <f t="shared" ca="1" si="71"/>
        <v>#N/A</v>
      </c>
      <c r="AD467" s="202" t="e">
        <f t="shared" ca="1" si="102"/>
        <v>#N/A</v>
      </c>
      <c r="AE467" s="201" t="e">
        <f t="shared" ca="1" si="103"/>
        <v>#N/A</v>
      </c>
      <c r="AF467" s="202" t="e">
        <f t="shared" ca="1" si="104"/>
        <v>#N/A</v>
      </c>
      <c r="AG467" s="201" t="e">
        <f t="shared" ca="1" si="104"/>
        <v>#N/A</v>
      </c>
      <c r="AH467" s="201" t="e">
        <f t="shared" ca="1" si="105"/>
        <v>#N/A</v>
      </c>
      <c r="AI467" s="203" t="e">
        <f t="shared" ca="1" si="106"/>
        <v>#N/A</v>
      </c>
      <c r="AJ467" s="201" t="e">
        <f t="shared" ca="1" si="72"/>
        <v>#N/A</v>
      </c>
      <c r="AK467" s="201" t="e">
        <f t="shared" ca="1" si="73"/>
        <v>#N/A</v>
      </c>
    </row>
    <row r="468" spans="1:37" ht="27" customHeight="1" x14ac:dyDescent="0.25">
      <c r="A468" s="51">
        <f>'OSNOVNA PLAČA'!A462</f>
        <v>453</v>
      </c>
      <c r="B468" s="159" t="str">
        <f t="shared" ca="1" si="69"/>
        <v>A453</v>
      </c>
      <c r="C468" s="52">
        <f ca="1">IF(LEN(B468)&gt;0,'OSNOVNA PLAČA'!C462,"")</f>
        <v>0</v>
      </c>
      <c r="D468" s="54">
        <f ca="1">IF(LEN(B468)&gt;0,'OSNOVNA PLAČA'!D462,"")</f>
        <v>0</v>
      </c>
      <c r="E468" s="175">
        <f ca="1">IF(LEN(B468)&gt;0,SUM('OBRAČUNANA OSNOVNA PLAČA'!K462:P462),"")</f>
        <v>0</v>
      </c>
      <c r="F468" s="55"/>
      <c r="G468" s="55"/>
      <c r="H468" s="55"/>
      <c r="I468" s="55"/>
      <c r="J468" s="55"/>
      <c r="K468" s="176">
        <f t="shared" si="96"/>
        <v>0</v>
      </c>
      <c r="L468" s="120">
        <f t="shared" ca="1" si="97"/>
        <v>0</v>
      </c>
      <c r="M468" s="120">
        <f t="shared" ca="1" si="98"/>
        <v>0</v>
      </c>
      <c r="N468" s="120">
        <f t="shared" ca="1" si="99"/>
        <v>0</v>
      </c>
      <c r="O468" s="120">
        <f t="shared" ca="1" si="100"/>
        <v>0</v>
      </c>
      <c r="P468" s="177">
        <f t="shared" ca="1" si="101"/>
        <v>0</v>
      </c>
      <c r="Q468" s="177">
        <f ca="1">IF(LEN(B468)&gt;0,'1-6'!Q468-'1-6'!P468,"")</f>
        <v>0</v>
      </c>
      <c r="R468" s="178"/>
      <c r="AA468" s="163">
        <f>ROW()</f>
        <v>468</v>
      </c>
      <c r="AB468" s="201" t="e">
        <f t="shared" ca="1" si="70"/>
        <v>#N/A</v>
      </c>
      <c r="AC468" s="201" t="e">
        <f t="shared" ca="1" si="71"/>
        <v>#N/A</v>
      </c>
      <c r="AD468" s="202" t="e">
        <f t="shared" ca="1" si="102"/>
        <v>#N/A</v>
      </c>
      <c r="AE468" s="201" t="e">
        <f t="shared" ca="1" si="103"/>
        <v>#N/A</v>
      </c>
      <c r="AF468" s="202" t="e">
        <f t="shared" ca="1" si="104"/>
        <v>#N/A</v>
      </c>
      <c r="AG468" s="201" t="e">
        <f t="shared" ca="1" si="104"/>
        <v>#N/A</v>
      </c>
      <c r="AH468" s="201" t="e">
        <f t="shared" ca="1" si="105"/>
        <v>#N/A</v>
      </c>
      <c r="AI468" s="203" t="e">
        <f t="shared" ca="1" si="106"/>
        <v>#N/A</v>
      </c>
      <c r="AJ468" s="201" t="e">
        <f t="shared" ca="1" si="72"/>
        <v>#N/A</v>
      </c>
      <c r="AK468" s="201" t="e">
        <f t="shared" ca="1" si="73"/>
        <v>#N/A</v>
      </c>
    </row>
    <row r="469" spans="1:37" ht="27" customHeight="1" x14ac:dyDescent="0.25">
      <c r="A469" s="51">
        <f>'OSNOVNA PLAČA'!A463</f>
        <v>454</v>
      </c>
      <c r="B469" s="159" t="str">
        <f t="shared" ca="1" si="69"/>
        <v>A454</v>
      </c>
      <c r="C469" s="52">
        <f ca="1">IF(LEN(B469)&gt;0,'OSNOVNA PLAČA'!C463,"")</f>
        <v>0</v>
      </c>
      <c r="D469" s="54">
        <f ca="1">IF(LEN(B469)&gt;0,'OSNOVNA PLAČA'!D463,"")</f>
        <v>0</v>
      </c>
      <c r="E469" s="175">
        <f ca="1">IF(LEN(B469)&gt;0,SUM('OBRAČUNANA OSNOVNA PLAČA'!K463:P463),"")</f>
        <v>0</v>
      </c>
      <c r="F469" s="55"/>
      <c r="G469" s="55"/>
      <c r="H469" s="55"/>
      <c r="I469" s="55"/>
      <c r="J469" s="55"/>
      <c r="K469" s="176">
        <f t="shared" si="96"/>
        <v>0</v>
      </c>
      <c r="L469" s="120">
        <f t="shared" ca="1" si="97"/>
        <v>0</v>
      </c>
      <c r="M469" s="120">
        <f t="shared" ca="1" si="98"/>
        <v>0</v>
      </c>
      <c r="N469" s="120">
        <f t="shared" ca="1" si="99"/>
        <v>0</v>
      </c>
      <c r="O469" s="120">
        <f t="shared" ca="1" si="100"/>
        <v>0</v>
      </c>
      <c r="P469" s="177">
        <f t="shared" ca="1" si="101"/>
        <v>0</v>
      </c>
      <c r="Q469" s="177">
        <f ca="1">IF(LEN(B469)&gt;0,'1-6'!Q469-'1-6'!P469,"")</f>
        <v>0</v>
      </c>
      <c r="R469" s="178"/>
      <c r="AA469" s="163">
        <f>ROW()</f>
        <v>469</v>
      </c>
      <c r="AB469" s="201" t="e">
        <f t="shared" ca="1" si="70"/>
        <v>#N/A</v>
      </c>
      <c r="AC469" s="201" t="e">
        <f t="shared" ca="1" si="71"/>
        <v>#N/A</v>
      </c>
      <c r="AD469" s="202" t="e">
        <f t="shared" ca="1" si="102"/>
        <v>#N/A</v>
      </c>
      <c r="AE469" s="201" t="e">
        <f t="shared" ca="1" si="103"/>
        <v>#N/A</v>
      </c>
      <c r="AF469" s="202" t="e">
        <f t="shared" ca="1" si="104"/>
        <v>#N/A</v>
      </c>
      <c r="AG469" s="201" t="e">
        <f t="shared" ca="1" si="104"/>
        <v>#N/A</v>
      </c>
      <c r="AH469" s="201" t="e">
        <f t="shared" ca="1" si="105"/>
        <v>#N/A</v>
      </c>
      <c r="AI469" s="203" t="e">
        <f t="shared" ca="1" si="106"/>
        <v>#N/A</v>
      </c>
      <c r="AJ469" s="201" t="e">
        <f t="shared" ca="1" si="72"/>
        <v>#N/A</v>
      </c>
      <c r="AK469" s="201" t="e">
        <f t="shared" ca="1" si="73"/>
        <v>#N/A</v>
      </c>
    </row>
    <row r="470" spans="1:37" ht="27" customHeight="1" x14ac:dyDescent="0.25">
      <c r="A470" s="51">
        <f>'OSNOVNA PLAČA'!A464</f>
        <v>455</v>
      </c>
      <c r="B470" s="159" t="str">
        <f t="shared" ca="1" si="69"/>
        <v>A455</v>
      </c>
      <c r="C470" s="52">
        <f ca="1">IF(LEN(B470)&gt;0,'OSNOVNA PLAČA'!C464,"")</f>
        <v>0</v>
      </c>
      <c r="D470" s="54">
        <f ca="1">IF(LEN(B470)&gt;0,'OSNOVNA PLAČA'!D464,"")</f>
        <v>0</v>
      </c>
      <c r="E470" s="175">
        <f ca="1">IF(LEN(B470)&gt;0,SUM('OBRAČUNANA OSNOVNA PLAČA'!K464:P464),"")</f>
        <v>0</v>
      </c>
      <c r="F470" s="55"/>
      <c r="G470" s="55"/>
      <c r="H470" s="55"/>
      <c r="I470" s="55"/>
      <c r="J470" s="55"/>
      <c r="K470" s="176">
        <f t="shared" si="96"/>
        <v>0</v>
      </c>
      <c r="L470" s="120">
        <f t="shared" ca="1" si="97"/>
        <v>0</v>
      </c>
      <c r="M470" s="120">
        <f t="shared" ca="1" si="98"/>
        <v>0</v>
      </c>
      <c r="N470" s="120">
        <f t="shared" ca="1" si="99"/>
        <v>0</v>
      </c>
      <c r="O470" s="120">
        <f t="shared" ca="1" si="100"/>
        <v>0</v>
      </c>
      <c r="P470" s="177">
        <f t="shared" ca="1" si="101"/>
        <v>0</v>
      </c>
      <c r="Q470" s="177">
        <f ca="1">IF(LEN(B470)&gt;0,'1-6'!Q470-'1-6'!P470,"")</f>
        <v>0</v>
      </c>
      <c r="R470" s="178"/>
      <c r="AA470" s="163">
        <f>ROW()</f>
        <v>470</v>
      </c>
      <c r="AB470" s="201" t="e">
        <f t="shared" ca="1" si="70"/>
        <v>#N/A</v>
      </c>
      <c r="AC470" s="201" t="e">
        <f t="shared" ca="1" si="71"/>
        <v>#N/A</v>
      </c>
      <c r="AD470" s="202" t="e">
        <f t="shared" ca="1" si="102"/>
        <v>#N/A</v>
      </c>
      <c r="AE470" s="201" t="e">
        <f t="shared" ca="1" si="103"/>
        <v>#N/A</v>
      </c>
      <c r="AF470" s="202" t="e">
        <f t="shared" ca="1" si="104"/>
        <v>#N/A</v>
      </c>
      <c r="AG470" s="201" t="e">
        <f t="shared" ca="1" si="104"/>
        <v>#N/A</v>
      </c>
      <c r="AH470" s="201" t="e">
        <f t="shared" ca="1" si="105"/>
        <v>#N/A</v>
      </c>
      <c r="AI470" s="203" t="e">
        <f t="shared" ca="1" si="106"/>
        <v>#N/A</v>
      </c>
      <c r="AJ470" s="201" t="e">
        <f t="shared" ca="1" si="72"/>
        <v>#N/A</v>
      </c>
      <c r="AK470" s="201" t="e">
        <f t="shared" ca="1" si="73"/>
        <v>#N/A</v>
      </c>
    </row>
    <row r="471" spans="1:37" ht="27" customHeight="1" x14ac:dyDescent="0.25">
      <c r="A471" s="51">
        <f>'OSNOVNA PLAČA'!A465</f>
        <v>456</v>
      </c>
      <c r="B471" s="159" t="str">
        <f t="shared" ca="1" si="69"/>
        <v>A456</v>
      </c>
      <c r="C471" s="52">
        <f ca="1">IF(LEN(B471)&gt;0,'OSNOVNA PLAČA'!C465,"")</f>
        <v>0</v>
      </c>
      <c r="D471" s="54">
        <f ca="1">IF(LEN(B471)&gt;0,'OSNOVNA PLAČA'!D465,"")</f>
        <v>0</v>
      </c>
      <c r="E471" s="175">
        <f ca="1">IF(LEN(B471)&gt;0,SUM('OBRAČUNANA OSNOVNA PLAČA'!K465:P465),"")</f>
        <v>0</v>
      </c>
      <c r="F471" s="55"/>
      <c r="G471" s="55"/>
      <c r="H471" s="55"/>
      <c r="I471" s="55"/>
      <c r="J471" s="55"/>
      <c r="K471" s="176">
        <f t="shared" si="96"/>
        <v>0</v>
      </c>
      <c r="L471" s="120">
        <f t="shared" ca="1" si="97"/>
        <v>0</v>
      </c>
      <c r="M471" s="120">
        <f t="shared" ca="1" si="98"/>
        <v>0</v>
      </c>
      <c r="N471" s="120">
        <f t="shared" ca="1" si="99"/>
        <v>0</v>
      </c>
      <c r="O471" s="120">
        <f t="shared" ca="1" si="100"/>
        <v>0</v>
      </c>
      <c r="P471" s="177">
        <f t="shared" ca="1" si="101"/>
        <v>0</v>
      </c>
      <c r="Q471" s="177">
        <f ca="1">IF(LEN(B471)&gt;0,'1-6'!Q471-'1-6'!P471,"")</f>
        <v>0</v>
      </c>
      <c r="R471" s="178"/>
      <c r="AA471" s="163">
        <f>ROW()</f>
        <v>471</v>
      </c>
      <c r="AB471" s="201" t="e">
        <f t="shared" ca="1" si="70"/>
        <v>#N/A</v>
      </c>
      <c r="AC471" s="201" t="e">
        <f t="shared" ca="1" si="71"/>
        <v>#N/A</v>
      </c>
      <c r="AD471" s="202" t="e">
        <f t="shared" ca="1" si="102"/>
        <v>#N/A</v>
      </c>
      <c r="AE471" s="201" t="e">
        <f t="shared" ca="1" si="103"/>
        <v>#N/A</v>
      </c>
      <c r="AF471" s="202" t="e">
        <f t="shared" ca="1" si="104"/>
        <v>#N/A</v>
      </c>
      <c r="AG471" s="201" t="e">
        <f t="shared" ca="1" si="104"/>
        <v>#N/A</v>
      </c>
      <c r="AH471" s="201" t="e">
        <f t="shared" ca="1" si="105"/>
        <v>#N/A</v>
      </c>
      <c r="AI471" s="203" t="e">
        <f t="shared" ca="1" si="106"/>
        <v>#N/A</v>
      </c>
      <c r="AJ471" s="201" t="e">
        <f t="shared" ca="1" si="72"/>
        <v>#N/A</v>
      </c>
      <c r="AK471" s="201" t="e">
        <f t="shared" ca="1" si="73"/>
        <v>#N/A</v>
      </c>
    </row>
    <row r="472" spans="1:37" ht="27" customHeight="1" x14ac:dyDescent="0.25">
      <c r="A472" s="51">
        <f>'OSNOVNA PLAČA'!A466</f>
        <v>457</v>
      </c>
      <c r="B472" s="159" t="str">
        <f t="shared" ca="1" si="69"/>
        <v>A457</v>
      </c>
      <c r="C472" s="52">
        <f ca="1">IF(LEN(B472)&gt;0,'OSNOVNA PLAČA'!C466,"")</f>
        <v>0</v>
      </c>
      <c r="D472" s="54">
        <f ca="1">IF(LEN(B472)&gt;0,'OSNOVNA PLAČA'!D466,"")</f>
        <v>0</v>
      </c>
      <c r="E472" s="175">
        <f ca="1">IF(LEN(B472)&gt;0,SUM('OBRAČUNANA OSNOVNA PLAČA'!K466:P466),"")</f>
        <v>0</v>
      </c>
      <c r="F472" s="55"/>
      <c r="G472" s="55"/>
      <c r="H472" s="55"/>
      <c r="I472" s="55"/>
      <c r="J472" s="55"/>
      <c r="K472" s="176">
        <f t="shared" si="96"/>
        <v>0</v>
      </c>
      <c r="L472" s="120">
        <f t="shared" ca="1" si="97"/>
        <v>0</v>
      </c>
      <c r="M472" s="120">
        <f t="shared" ca="1" si="98"/>
        <v>0</v>
      </c>
      <c r="N472" s="120">
        <f t="shared" ca="1" si="99"/>
        <v>0</v>
      </c>
      <c r="O472" s="120">
        <f t="shared" ca="1" si="100"/>
        <v>0</v>
      </c>
      <c r="P472" s="177">
        <f t="shared" ca="1" si="101"/>
        <v>0</v>
      </c>
      <c r="Q472" s="177">
        <f ca="1">IF(LEN(B472)&gt;0,'1-6'!Q472-'1-6'!P472,"")</f>
        <v>0</v>
      </c>
      <c r="R472" s="178"/>
      <c r="AA472" s="163">
        <f>ROW()</f>
        <v>472</v>
      </c>
      <c r="AB472" s="201" t="e">
        <f t="shared" ca="1" si="70"/>
        <v>#N/A</v>
      </c>
      <c r="AC472" s="201" t="e">
        <f t="shared" ca="1" si="71"/>
        <v>#N/A</v>
      </c>
      <c r="AD472" s="202" t="e">
        <f t="shared" ca="1" si="102"/>
        <v>#N/A</v>
      </c>
      <c r="AE472" s="201" t="e">
        <f t="shared" ca="1" si="103"/>
        <v>#N/A</v>
      </c>
      <c r="AF472" s="202" t="e">
        <f t="shared" ca="1" si="104"/>
        <v>#N/A</v>
      </c>
      <c r="AG472" s="201" t="e">
        <f t="shared" ca="1" si="104"/>
        <v>#N/A</v>
      </c>
      <c r="AH472" s="201" t="e">
        <f t="shared" ca="1" si="105"/>
        <v>#N/A</v>
      </c>
      <c r="AI472" s="203" t="e">
        <f t="shared" ca="1" si="106"/>
        <v>#N/A</v>
      </c>
      <c r="AJ472" s="201" t="e">
        <f t="shared" ca="1" si="72"/>
        <v>#N/A</v>
      </c>
      <c r="AK472" s="201" t="e">
        <f t="shared" ca="1" si="73"/>
        <v>#N/A</v>
      </c>
    </row>
    <row r="473" spans="1:37" ht="27" customHeight="1" x14ac:dyDescent="0.25">
      <c r="A473" s="51">
        <f>'OSNOVNA PLAČA'!A467</f>
        <v>458</v>
      </c>
      <c r="B473" s="159" t="str">
        <f t="shared" ca="1" si="69"/>
        <v>A458</v>
      </c>
      <c r="C473" s="52">
        <f ca="1">IF(LEN(B473)&gt;0,'OSNOVNA PLAČA'!C467,"")</f>
        <v>0</v>
      </c>
      <c r="D473" s="54">
        <f ca="1">IF(LEN(B473)&gt;0,'OSNOVNA PLAČA'!D467,"")</f>
        <v>0</v>
      </c>
      <c r="E473" s="175">
        <f ca="1">IF(LEN(B473)&gt;0,SUM('OBRAČUNANA OSNOVNA PLAČA'!K467:P467),"")</f>
        <v>0</v>
      </c>
      <c r="F473" s="55"/>
      <c r="G473" s="55"/>
      <c r="H473" s="55"/>
      <c r="I473" s="55"/>
      <c r="J473" s="55"/>
      <c r="K473" s="176">
        <f t="shared" si="96"/>
        <v>0</v>
      </c>
      <c r="L473" s="120">
        <f t="shared" ca="1" si="97"/>
        <v>0</v>
      </c>
      <c r="M473" s="120">
        <f t="shared" ca="1" si="98"/>
        <v>0</v>
      </c>
      <c r="N473" s="120">
        <f t="shared" ca="1" si="99"/>
        <v>0</v>
      </c>
      <c r="O473" s="120">
        <f t="shared" ca="1" si="100"/>
        <v>0</v>
      </c>
      <c r="P473" s="177">
        <f t="shared" ca="1" si="101"/>
        <v>0</v>
      </c>
      <c r="Q473" s="177">
        <f ca="1">IF(LEN(B473)&gt;0,'1-6'!Q473-'1-6'!P473,"")</f>
        <v>0</v>
      </c>
      <c r="R473" s="178"/>
      <c r="AA473" s="163">
        <f>ROW()</f>
        <v>473</v>
      </c>
      <c r="AB473" s="201" t="e">
        <f t="shared" ca="1" si="70"/>
        <v>#N/A</v>
      </c>
      <c r="AC473" s="201" t="e">
        <f t="shared" ca="1" si="71"/>
        <v>#N/A</v>
      </c>
      <c r="AD473" s="202" t="e">
        <f t="shared" ca="1" si="102"/>
        <v>#N/A</v>
      </c>
      <c r="AE473" s="201" t="e">
        <f t="shared" ca="1" si="103"/>
        <v>#N/A</v>
      </c>
      <c r="AF473" s="202" t="e">
        <f t="shared" ca="1" si="104"/>
        <v>#N/A</v>
      </c>
      <c r="AG473" s="201" t="e">
        <f t="shared" ca="1" si="104"/>
        <v>#N/A</v>
      </c>
      <c r="AH473" s="201" t="e">
        <f t="shared" ca="1" si="105"/>
        <v>#N/A</v>
      </c>
      <c r="AI473" s="203" t="e">
        <f t="shared" ca="1" si="106"/>
        <v>#N/A</v>
      </c>
      <c r="AJ473" s="201" t="e">
        <f t="shared" ca="1" si="72"/>
        <v>#N/A</v>
      </c>
      <c r="AK473" s="201" t="e">
        <f t="shared" ca="1" si="73"/>
        <v>#N/A</v>
      </c>
    </row>
    <row r="474" spans="1:37" ht="27" customHeight="1" x14ac:dyDescent="0.25">
      <c r="A474" s="51">
        <f>'OSNOVNA PLAČA'!A468</f>
        <v>459</v>
      </c>
      <c r="B474" s="159" t="str">
        <f t="shared" ca="1" si="69"/>
        <v>A459</v>
      </c>
      <c r="C474" s="52">
        <f ca="1">IF(LEN(B474)&gt;0,'OSNOVNA PLAČA'!C468,"")</f>
        <v>0</v>
      </c>
      <c r="D474" s="54">
        <f ca="1">IF(LEN(B474)&gt;0,'OSNOVNA PLAČA'!D468,"")</f>
        <v>0</v>
      </c>
      <c r="E474" s="175">
        <f ca="1">IF(LEN(B474)&gt;0,SUM('OBRAČUNANA OSNOVNA PLAČA'!K468:P468),"")</f>
        <v>0</v>
      </c>
      <c r="F474" s="55"/>
      <c r="G474" s="55"/>
      <c r="H474" s="55"/>
      <c r="I474" s="55"/>
      <c r="J474" s="55"/>
      <c r="K474" s="176">
        <f t="shared" si="96"/>
        <v>0</v>
      </c>
      <c r="L474" s="120">
        <f t="shared" ca="1" si="97"/>
        <v>0</v>
      </c>
      <c r="M474" s="120">
        <f t="shared" ca="1" si="98"/>
        <v>0</v>
      </c>
      <c r="N474" s="120">
        <f t="shared" ca="1" si="99"/>
        <v>0</v>
      </c>
      <c r="O474" s="120">
        <f t="shared" ca="1" si="100"/>
        <v>0</v>
      </c>
      <c r="P474" s="177">
        <f t="shared" ca="1" si="101"/>
        <v>0</v>
      </c>
      <c r="Q474" s="177">
        <f ca="1">IF(LEN(B474)&gt;0,'1-6'!Q474-'1-6'!P474,"")</f>
        <v>0</v>
      </c>
      <c r="R474" s="178"/>
      <c r="AA474" s="163">
        <f>ROW()</f>
        <v>474</v>
      </c>
      <c r="AB474" s="201" t="e">
        <f t="shared" ca="1" si="70"/>
        <v>#N/A</v>
      </c>
      <c r="AC474" s="201" t="e">
        <f t="shared" ca="1" si="71"/>
        <v>#N/A</v>
      </c>
      <c r="AD474" s="202" t="e">
        <f t="shared" ca="1" si="102"/>
        <v>#N/A</v>
      </c>
      <c r="AE474" s="201" t="e">
        <f t="shared" ca="1" si="103"/>
        <v>#N/A</v>
      </c>
      <c r="AF474" s="202" t="e">
        <f t="shared" ca="1" si="104"/>
        <v>#N/A</v>
      </c>
      <c r="AG474" s="201" t="e">
        <f t="shared" ca="1" si="104"/>
        <v>#N/A</v>
      </c>
      <c r="AH474" s="201" t="e">
        <f t="shared" ca="1" si="105"/>
        <v>#N/A</v>
      </c>
      <c r="AI474" s="203" t="e">
        <f t="shared" ca="1" si="106"/>
        <v>#N/A</v>
      </c>
      <c r="AJ474" s="201" t="e">
        <f t="shared" ca="1" si="72"/>
        <v>#N/A</v>
      </c>
      <c r="AK474" s="201" t="e">
        <f t="shared" ca="1" si="73"/>
        <v>#N/A</v>
      </c>
    </row>
    <row r="475" spans="1:37" ht="27" customHeight="1" x14ac:dyDescent="0.25">
      <c r="A475" s="51">
        <f>'OSNOVNA PLAČA'!A469</f>
        <v>460</v>
      </c>
      <c r="B475" s="159" t="str">
        <f t="shared" ca="1" si="69"/>
        <v>A460</v>
      </c>
      <c r="C475" s="52">
        <f ca="1">IF(LEN(B475)&gt;0,'OSNOVNA PLAČA'!C469,"")</f>
        <v>0</v>
      </c>
      <c r="D475" s="54">
        <f ca="1">IF(LEN(B475)&gt;0,'OSNOVNA PLAČA'!D469,"")</f>
        <v>0</v>
      </c>
      <c r="E475" s="175">
        <f ca="1">IF(LEN(B475)&gt;0,SUM('OBRAČUNANA OSNOVNA PLAČA'!K469:P469),"")</f>
        <v>0</v>
      </c>
      <c r="F475" s="55"/>
      <c r="G475" s="55"/>
      <c r="H475" s="55"/>
      <c r="I475" s="55"/>
      <c r="J475" s="55"/>
      <c r="K475" s="176">
        <f t="shared" si="96"/>
        <v>0</v>
      </c>
      <c r="L475" s="120">
        <f t="shared" ca="1" si="97"/>
        <v>0</v>
      </c>
      <c r="M475" s="120">
        <f t="shared" ca="1" si="98"/>
        <v>0</v>
      </c>
      <c r="N475" s="120">
        <f t="shared" ca="1" si="99"/>
        <v>0</v>
      </c>
      <c r="O475" s="120">
        <f t="shared" ca="1" si="100"/>
        <v>0</v>
      </c>
      <c r="P475" s="177">
        <f t="shared" ca="1" si="101"/>
        <v>0</v>
      </c>
      <c r="Q475" s="177">
        <f ca="1">IF(LEN(B475)&gt;0,'1-6'!Q475-'1-6'!P475,"")</f>
        <v>0</v>
      </c>
      <c r="R475" s="178"/>
      <c r="AA475" s="163">
        <f>ROW()</f>
        <v>475</v>
      </c>
      <c r="AB475" s="201" t="e">
        <f t="shared" ca="1" si="70"/>
        <v>#N/A</v>
      </c>
      <c r="AC475" s="201" t="e">
        <f t="shared" ca="1" si="71"/>
        <v>#N/A</v>
      </c>
      <c r="AD475" s="202" t="e">
        <f t="shared" ca="1" si="102"/>
        <v>#N/A</v>
      </c>
      <c r="AE475" s="201" t="e">
        <f t="shared" ca="1" si="103"/>
        <v>#N/A</v>
      </c>
      <c r="AF475" s="202" t="e">
        <f t="shared" ca="1" si="104"/>
        <v>#N/A</v>
      </c>
      <c r="AG475" s="201" t="e">
        <f t="shared" ca="1" si="104"/>
        <v>#N/A</v>
      </c>
      <c r="AH475" s="201" t="e">
        <f t="shared" ca="1" si="105"/>
        <v>#N/A</v>
      </c>
      <c r="AI475" s="203" t="e">
        <f t="shared" ca="1" si="106"/>
        <v>#N/A</v>
      </c>
      <c r="AJ475" s="201" t="e">
        <f t="shared" ca="1" si="72"/>
        <v>#N/A</v>
      </c>
      <c r="AK475" s="201" t="e">
        <f t="shared" ca="1" si="73"/>
        <v>#N/A</v>
      </c>
    </row>
    <row r="476" spans="1:37" ht="27" customHeight="1" x14ac:dyDescent="0.25">
      <c r="A476" s="51">
        <f>'OSNOVNA PLAČA'!A470</f>
        <v>461</v>
      </c>
      <c r="B476" s="159" t="str">
        <f t="shared" ca="1" si="69"/>
        <v>A461</v>
      </c>
      <c r="C476" s="52">
        <f ca="1">IF(LEN(B476)&gt;0,'OSNOVNA PLAČA'!C470,"")</f>
        <v>0</v>
      </c>
      <c r="D476" s="54">
        <f ca="1">IF(LEN(B476)&gt;0,'OSNOVNA PLAČA'!D470,"")</f>
        <v>0</v>
      </c>
      <c r="E476" s="175">
        <f ca="1">IF(LEN(B476)&gt;0,SUM('OBRAČUNANA OSNOVNA PLAČA'!K470:P470),"")</f>
        <v>0</v>
      </c>
      <c r="F476" s="55"/>
      <c r="G476" s="55"/>
      <c r="H476" s="55"/>
      <c r="I476" s="55"/>
      <c r="J476" s="55"/>
      <c r="K476" s="176">
        <f t="shared" si="96"/>
        <v>0</v>
      </c>
      <c r="L476" s="120">
        <f t="shared" ca="1" si="97"/>
        <v>0</v>
      </c>
      <c r="M476" s="120">
        <f t="shared" ca="1" si="98"/>
        <v>0</v>
      </c>
      <c r="N476" s="120">
        <f t="shared" ca="1" si="99"/>
        <v>0</v>
      </c>
      <c r="O476" s="120">
        <f t="shared" ca="1" si="100"/>
        <v>0</v>
      </c>
      <c r="P476" s="177">
        <f t="shared" ca="1" si="101"/>
        <v>0</v>
      </c>
      <c r="Q476" s="177">
        <f ca="1">IF(LEN(B476)&gt;0,'1-6'!Q476-'1-6'!P476,"")</f>
        <v>0</v>
      </c>
      <c r="R476" s="178"/>
      <c r="AA476" s="163">
        <f>ROW()</f>
        <v>476</v>
      </c>
      <c r="AB476" s="201" t="e">
        <f t="shared" ca="1" si="70"/>
        <v>#N/A</v>
      </c>
      <c r="AC476" s="201" t="e">
        <f t="shared" ca="1" si="71"/>
        <v>#N/A</v>
      </c>
      <c r="AD476" s="202" t="e">
        <f t="shared" ca="1" si="102"/>
        <v>#N/A</v>
      </c>
      <c r="AE476" s="201" t="e">
        <f t="shared" ca="1" si="103"/>
        <v>#N/A</v>
      </c>
      <c r="AF476" s="202" t="e">
        <f t="shared" ca="1" si="104"/>
        <v>#N/A</v>
      </c>
      <c r="AG476" s="201" t="e">
        <f t="shared" ca="1" si="104"/>
        <v>#N/A</v>
      </c>
      <c r="AH476" s="201" t="e">
        <f t="shared" ca="1" si="105"/>
        <v>#N/A</v>
      </c>
      <c r="AI476" s="203" t="e">
        <f t="shared" ca="1" si="106"/>
        <v>#N/A</v>
      </c>
      <c r="AJ476" s="201" t="e">
        <f t="shared" ca="1" si="72"/>
        <v>#N/A</v>
      </c>
      <c r="AK476" s="201" t="e">
        <f t="shared" ca="1" si="73"/>
        <v>#N/A</v>
      </c>
    </row>
    <row r="477" spans="1:37" ht="27" customHeight="1" x14ac:dyDescent="0.25">
      <c r="A477" s="51">
        <f>'OSNOVNA PLAČA'!A471</f>
        <v>462</v>
      </c>
      <c r="B477" s="159" t="str">
        <f t="shared" ca="1" si="69"/>
        <v>A462</v>
      </c>
      <c r="C477" s="52">
        <f ca="1">IF(LEN(B477)&gt;0,'OSNOVNA PLAČA'!C471,"")</f>
        <v>0</v>
      </c>
      <c r="D477" s="54">
        <f ca="1">IF(LEN(B477)&gt;0,'OSNOVNA PLAČA'!D471,"")</f>
        <v>0</v>
      </c>
      <c r="E477" s="175">
        <f ca="1">IF(LEN(B477)&gt;0,SUM('OBRAČUNANA OSNOVNA PLAČA'!K471:P471),"")</f>
        <v>0</v>
      </c>
      <c r="F477" s="55"/>
      <c r="G477" s="55"/>
      <c r="H477" s="55"/>
      <c r="I477" s="55"/>
      <c r="J477" s="55"/>
      <c r="K477" s="176">
        <f t="shared" si="96"/>
        <v>0</v>
      </c>
      <c r="L477" s="120">
        <f t="shared" ca="1" si="97"/>
        <v>0</v>
      </c>
      <c r="M477" s="120">
        <f t="shared" ca="1" si="98"/>
        <v>0</v>
      </c>
      <c r="N477" s="120">
        <f t="shared" ca="1" si="99"/>
        <v>0</v>
      </c>
      <c r="O477" s="120">
        <f t="shared" ca="1" si="100"/>
        <v>0</v>
      </c>
      <c r="P477" s="177">
        <f t="shared" ca="1" si="101"/>
        <v>0</v>
      </c>
      <c r="Q477" s="177">
        <f ca="1">IF(LEN(B477)&gt;0,'1-6'!Q477-'1-6'!P477,"")</f>
        <v>0</v>
      </c>
      <c r="R477" s="178"/>
      <c r="AA477" s="163">
        <f>ROW()</f>
        <v>477</v>
      </c>
      <c r="AB477" s="201" t="e">
        <f t="shared" ca="1" si="70"/>
        <v>#N/A</v>
      </c>
      <c r="AC477" s="201" t="e">
        <f t="shared" ca="1" si="71"/>
        <v>#N/A</v>
      </c>
      <c r="AD477" s="202" t="e">
        <f t="shared" ca="1" si="102"/>
        <v>#N/A</v>
      </c>
      <c r="AE477" s="201" t="e">
        <f t="shared" ca="1" si="103"/>
        <v>#N/A</v>
      </c>
      <c r="AF477" s="202" t="e">
        <f t="shared" ca="1" si="104"/>
        <v>#N/A</v>
      </c>
      <c r="AG477" s="201" t="e">
        <f t="shared" ca="1" si="104"/>
        <v>#N/A</v>
      </c>
      <c r="AH477" s="201" t="e">
        <f t="shared" ca="1" si="105"/>
        <v>#N/A</v>
      </c>
      <c r="AI477" s="203" t="e">
        <f t="shared" ca="1" si="106"/>
        <v>#N/A</v>
      </c>
      <c r="AJ477" s="201" t="e">
        <f t="shared" ca="1" si="72"/>
        <v>#N/A</v>
      </c>
      <c r="AK477" s="201" t="e">
        <f t="shared" ca="1" si="73"/>
        <v>#N/A</v>
      </c>
    </row>
    <row r="478" spans="1:37" ht="27" customHeight="1" x14ac:dyDescent="0.25">
      <c r="A478" s="51">
        <f>'OSNOVNA PLAČA'!A472</f>
        <v>463</v>
      </c>
      <c r="B478" s="159" t="str">
        <f t="shared" ca="1" si="69"/>
        <v>A463</v>
      </c>
      <c r="C478" s="52">
        <f ca="1">IF(LEN(B478)&gt;0,'OSNOVNA PLAČA'!C472,"")</f>
        <v>0</v>
      </c>
      <c r="D478" s="54">
        <f ca="1">IF(LEN(B478)&gt;0,'OSNOVNA PLAČA'!D472,"")</f>
        <v>0</v>
      </c>
      <c r="E478" s="175">
        <f ca="1">IF(LEN(B478)&gt;0,SUM('OBRAČUNANA OSNOVNA PLAČA'!K472:P472),"")</f>
        <v>0</v>
      </c>
      <c r="F478" s="55"/>
      <c r="G478" s="55"/>
      <c r="H478" s="55"/>
      <c r="I478" s="55"/>
      <c r="J478" s="55"/>
      <c r="K478" s="176">
        <f t="shared" si="96"/>
        <v>0</v>
      </c>
      <c r="L478" s="120">
        <f t="shared" ca="1" si="97"/>
        <v>0</v>
      </c>
      <c r="M478" s="120">
        <f t="shared" ca="1" si="98"/>
        <v>0</v>
      </c>
      <c r="N478" s="120">
        <f t="shared" ca="1" si="99"/>
        <v>0</v>
      </c>
      <c r="O478" s="120">
        <f t="shared" ca="1" si="100"/>
        <v>0</v>
      </c>
      <c r="P478" s="177">
        <f t="shared" ca="1" si="101"/>
        <v>0</v>
      </c>
      <c r="Q478" s="177">
        <f ca="1">IF(LEN(B478)&gt;0,'1-6'!Q478-'1-6'!P478,"")</f>
        <v>0</v>
      </c>
      <c r="R478" s="178"/>
      <c r="AA478" s="163">
        <f>ROW()</f>
        <v>478</v>
      </c>
      <c r="AB478" s="201" t="e">
        <f t="shared" ca="1" si="70"/>
        <v>#N/A</v>
      </c>
      <c r="AC478" s="201" t="e">
        <f t="shared" ca="1" si="71"/>
        <v>#N/A</v>
      </c>
      <c r="AD478" s="202" t="e">
        <f t="shared" ca="1" si="102"/>
        <v>#N/A</v>
      </c>
      <c r="AE478" s="201" t="e">
        <f t="shared" ca="1" si="103"/>
        <v>#N/A</v>
      </c>
      <c r="AF478" s="202" t="e">
        <f t="shared" ca="1" si="104"/>
        <v>#N/A</v>
      </c>
      <c r="AG478" s="201" t="e">
        <f t="shared" ca="1" si="104"/>
        <v>#N/A</v>
      </c>
      <c r="AH478" s="201" t="e">
        <f t="shared" ca="1" si="105"/>
        <v>#N/A</v>
      </c>
      <c r="AI478" s="203" t="e">
        <f t="shared" ca="1" si="106"/>
        <v>#N/A</v>
      </c>
      <c r="AJ478" s="201" t="e">
        <f t="shared" ca="1" si="72"/>
        <v>#N/A</v>
      </c>
      <c r="AK478" s="201" t="e">
        <f t="shared" ca="1" si="73"/>
        <v>#N/A</v>
      </c>
    </row>
    <row r="479" spans="1:37" ht="27" customHeight="1" x14ac:dyDescent="0.25">
      <c r="A479" s="51">
        <f>'OSNOVNA PLAČA'!A473</f>
        <v>464</v>
      </c>
      <c r="B479" s="159" t="str">
        <f t="shared" ca="1" si="69"/>
        <v>A464</v>
      </c>
      <c r="C479" s="52">
        <f ca="1">IF(LEN(B479)&gt;0,'OSNOVNA PLAČA'!C473,"")</f>
        <v>0</v>
      </c>
      <c r="D479" s="54">
        <f ca="1">IF(LEN(B479)&gt;0,'OSNOVNA PLAČA'!D473,"")</f>
        <v>0</v>
      </c>
      <c r="E479" s="175">
        <f ca="1">IF(LEN(B479)&gt;0,SUM('OBRAČUNANA OSNOVNA PLAČA'!K473:P473),"")</f>
        <v>0</v>
      </c>
      <c r="F479" s="55"/>
      <c r="G479" s="55"/>
      <c r="H479" s="55"/>
      <c r="I479" s="55"/>
      <c r="J479" s="55"/>
      <c r="K479" s="176">
        <f t="shared" si="96"/>
        <v>0</v>
      </c>
      <c r="L479" s="120">
        <f t="shared" ca="1" si="97"/>
        <v>0</v>
      </c>
      <c r="M479" s="120">
        <f t="shared" ca="1" si="98"/>
        <v>0</v>
      </c>
      <c r="N479" s="120">
        <f t="shared" ca="1" si="99"/>
        <v>0</v>
      </c>
      <c r="O479" s="120">
        <f t="shared" ca="1" si="100"/>
        <v>0</v>
      </c>
      <c r="P479" s="177">
        <f t="shared" ca="1" si="101"/>
        <v>0</v>
      </c>
      <c r="Q479" s="177">
        <f ca="1">IF(LEN(B479)&gt;0,'1-6'!Q479-'1-6'!P479,"")</f>
        <v>0</v>
      </c>
      <c r="R479" s="178"/>
      <c r="AA479" s="163">
        <f>ROW()</f>
        <v>479</v>
      </c>
      <c r="AB479" s="201" t="e">
        <f t="shared" ca="1" si="70"/>
        <v>#N/A</v>
      </c>
      <c r="AC479" s="201" t="e">
        <f t="shared" ca="1" si="71"/>
        <v>#N/A</v>
      </c>
      <c r="AD479" s="202" t="e">
        <f t="shared" ca="1" si="102"/>
        <v>#N/A</v>
      </c>
      <c r="AE479" s="201" t="e">
        <f t="shared" ca="1" si="103"/>
        <v>#N/A</v>
      </c>
      <c r="AF479" s="202" t="e">
        <f t="shared" ca="1" si="104"/>
        <v>#N/A</v>
      </c>
      <c r="AG479" s="201" t="e">
        <f t="shared" ca="1" si="104"/>
        <v>#N/A</v>
      </c>
      <c r="AH479" s="201" t="e">
        <f t="shared" ca="1" si="105"/>
        <v>#N/A</v>
      </c>
      <c r="AI479" s="203" t="e">
        <f t="shared" ca="1" si="106"/>
        <v>#N/A</v>
      </c>
      <c r="AJ479" s="201" t="e">
        <f t="shared" ca="1" si="72"/>
        <v>#N/A</v>
      </c>
      <c r="AK479" s="201" t="e">
        <f t="shared" ca="1" si="73"/>
        <v>#N/A</v>
      </c>
    </row>
    <row r="480" spans="1:37" ht="27" customHeight="1" x14ac:dyDescent="0.25">
      <c r="A480" s="51">
        <f>'OSNOVNA PLAČA'!A474</f>
        <v>465</v>
      </c>
      <c r="B480" s="159" t="str">
        <f t="shared" ca="1" si="69"/>
        <v>A465</v>
      </c>
      <c r="C480" s="52">
        <f ca="1">IF(LEN(B480)&gt;0,'OSNOVNA PLAČA'!C474,"")</f>
        <v>0</v>
      </c>
      <c r="D480" s="54">
        <f ca="1">IF(LEN(B480)&gt;0,'OSNOVNA PLAČA'!D474,"")</f>
        <v>0</v>
      </c>
      <c r="E480" s="175">
        <f ca="1">IF(LEN(B480)&gt;0,SUM('OBRAČUNANA OSNOVNA PLAČA'!K474:P474),"")</f>
        <v>0</v>
      </c>
      <c r="F480" s="55"/>
      <c r="G480" s="55"/>
      <c r="H480" s="55"/>
      <c r="I480" s="55"/>
      <c r="J480" s="55"/>
      <c r="K480" s="176">
        <f t="shared" si="96"/>
        <v>0</v>
      </c>
      <c r="L480" s="120">
        <f t="shared" ca="1" si="97"/>
        <v>0</v>
      </c>
      <c r="M480" s="120">
        <f t="shared" ca="1" si="98"/>
        <v>0</v>
      </c>
      <c r="N480" s="120">
        <f t="shared" ca="1" si="99"/>
        <v>0</v>
      </c>
      <c r="O480" s="120">
        <f t="shared" ca="1" si="100"/>
        <v>0</v>
      </c>
      <c r="P480" s="177">
        <f t="shared" ca="1" si="101"/>
        <v>0</v>
      </c>
      <c r="Q480" s="177">
        <f ca="1">IF(LEN(B480)&gt;0,'1-6'!Q480-'1-6'!P480,"")</f>
        <v>0</v>
      </c>
      <c r="R480" s="178"/>
      <c r="AA480" s="163">
        <f>ROW()</f>
        <v>480</v>
      </c>
      <c r="AB480" s="201" t="e">
        <f t="shared" ca="1" si="70"/>
        <v>#N/A</v>
      </c>
      <c r="AC480" s="201" t="e">
        <f t="shared" ca="1" si="71"/>
        <v>#N/A</v>
      </c>
      <c r="AD480" s="202" t="e">
        <f t="shared" ca="1" si="102"/>
        <v>#N/A</v>
      </c>
      <c r="AE480" s="201" t="e">
        <f t="shared" ca="1" si="103"/>
        <v>#N/A</v>
      </c>
      <c r="AF480" s="202" t="e">
        <f t="shared" ca="1" si="104"/>
        <v>#N/A</v>
      </c>
      <c r="AG480" s="201" t="e">
        <f t="shared" ca="1" si="104"/>
        <v>#N/A</v>
      </c>
      <c r="AH480" s="201" t="e">
        <f t="shared" ca="1" si="105"/>
        <v>#N/A</v>
      </c>
      <c r="AI480" s="203" t="e">
        <f t="shared" ca="1" si="106"/>
        <v>#N/A</v>
      </c>
      <c r="AJ480" s="201" t="e">
        <f t="shared" ca="1" si="72"/>
        <v>#N/A</v>
      </c>
      <c r="AK480" s="201" t="e">
        <f t="shared" ca="1" si="73"/>
        <v>#N/A</v>
      </c>
    </row>
    <row r="481" spans="1:37" ht="27" customHeight="1" x14ac:dyDescent="0.25">
      <c r="A481" s="51">
        <f>'OSNOVNA PLAČA'!A475</f>
        <v>466</v>
      </c>
      <c r="B481" s="159" t="str">
        <f t="shared" ca="1" si="69"/>
        <v>A466</v>
      </c>
      <c r="C481" s="52">
        <f ca="1">IF(LEN(B481)&gt;0,'OSNOVNA PLAČA'!C475,"")</f>
        <v>0</v>
      </c>
      <c r="D481" s="54">
        <f ca="1">IF(LEN(B481)&gt;0,'OSNOVNA PLAČA'!D475,"")</f>
        <v>0</v>
      </c>
      <c r="E481" s="175">
        <f ca="1">IF(LEN(B481)&gt;0,SUM('OBRAČUNANA OSNOVNA PLAČA'!K475:P475),"")</f>
        <v>0</v>
      </c>
      <c r="F481" s="55"/>
      <c r="G481" s="55"/>
      <c r="H481" s="55"/>
      <c r="I481" s="55"/>
      <c r="J481" s="55"/>
      <c r="K481" s="176">
        <f t="shared" si="96"/>
        <v>0</v>
      </c>
      <c r="L481" s="120">
        <f t="shared" ca="1" si="97"/>
        <v>0</v>
      </c>
      <c r="M481" s="120">
        <f t="shared" ca="1" si="98"/>
        <v>0</v>
      </c>
      <c r="N481" s="120">
        <f t="shared" ca="1" si="99"/>
        <v>0</v>
      </c>
      <c r="O481" s="120">
        <f t="shared" ca="1" si="100"/>
        <v>0</v>
      </c>
      <c r="P481" s="177">
        <f t="shared" ca="1" si="101"/>
        <v>0</v>
      </c>
      <c r="Q481" s="177">
        <f ca="1">IF(LEN(B481)&gt;0,'1-6'!Q481-'1-6'!P481,"")</f>
        <v>0</v>
      </c>
      <c r="R481" s="178"/>
      <c r="AA481" s="163">
        <f>ROW()</f>
        <v>481</v>
      </c>
      <c r="AB481" s="201" t="e">
        <f t="shared" ca="1" si="70"/>
        <v>#N/A</v>
      </c>
      <c r="AC481" s="201" t="e">
        <f t="shared" ca="1" si="71"/>
        <v>#N/A</v>
      </c>
      <c r="AD481" s="202" t="e">
        <f t="shared" ca="1" si="102"/>
        <v>#N/A</v>
      </c>
      <c r="AE481" s="201" t="e">
        <f t="shared" ca="1" si="103"/>
        <v>#N/A</v>
      </c>
      <c r="AF481" s="202" t="e">
        <f t="shared" ca="1" si="104"/>
        <v>#N/A</v>
      </c>
      <c r="AG481" s="201" t="e">
        <f t="shared" ca="1" si="104"/>
        <v>#N/A</v>
      </c>
      <c r="AH481" s="201" t="e">
        <f t="shared" ca="1" si="105"/>
        <v>#N/A</v>
      </c>
      <c r="AI481" s="203" t="e">
        <f t="shared" ca="1" si="106"/>
        <v>#N/A</v>
      </c>
      <c r="AJ481" s="201" t="e">
        <f t="shared" ca="1" si="72"/>
        <v>#N/A</v>
      </c>
      <c r="AK481" s="201" t="e">
        <f t="shared" ca="1" si="73"/>
        <v>#N/A</v>
      </c>
    </row>
    <row r="482" spans="1:37" ht="27" customHeight="1" x14ac:dyDescent="0.25">
      <c r="A482" s="51">
        <f>'OSNOVNA PLAČA'!A476</f>
        <v>467</v>
      </c>
      <c r="B482" s="159" t="str">
        <f t="shared" ca="1" si="69"/>
        <v>A467</v>
      </c>
      <c r="C482" s="52">
        <f ca="1">IF(LEN(B482)&gt;0,'OSNOVNA PLAČA'!C476,"")</f>
        <v>0</v>
      </c>
      <c r="D482" s="54">
        <f ca="1">IF(LEN(B482)&gt;0,'OSNOVNA PLAČA'!D476,"")</f>
        <v>0</v>
      </c>
      <c r="E482" s="175">
        <f ca="1">IF(LEN(B482)&gt;0,SUM('OBRAČUNANA OSNOVNA PLAČA'!K476:P476),"")</f>
        <v>0</v>
      </c>
      <c r="F482" s="55"/>
      <c r="G482" s="55"/>
      <c r="H482" s="55"/>
      <c r="I482" s="55"/>
      <c r="J482" s="55"/>
      <c r="K482" s="176">
        <f t="shared" si="96"/>
        <v>0</v>
      </c>
      <c r="L482" s="120">
        <f t="shared" ca="1" si="97"/>
        <v>0</v>
      </c>
      <c r="M482" s="120">
        <f t="shared" ca="1" si="98"/>
        <v>0</v>
      </c>
      <c r="N482" s="120">
        <f t="shared" ca="1" si="99"/>
        <v>0</v>
      </c>
      <c r="O482" s="120">
        <f t="shared" ca="1" si="100"/>
        <v>0</v>
      </c>
      <c r="P482" s="177">
        <f t="shared" ca="1" si="101"/>
        <v>0</v>
      </c>
      <c r="Q482" s="177">
        <f ca="1">IF(LEN(B482)&gt;0,'1-6'!Q482-'1-6'!P482,"")</f>
        <v>0</v>
      </c>
      <c r="R482" s="178"/>
      <c r="AA482" s="163">
        <f>ROW()</f>
        <v>482</v>
      </c>
      <c r="AB482" s="201" t="e">
        <f t="shared" ca="1" si="70"/>
        <v>#N/A</v>
      </c>
      <c r="AC482" s="201" t="e">
        <f t="shared" ca="1" si="71"/>
        <v>#N/A</v>
      </c>
      <c r="AD482" s="202" t="e">
        <f t="shared" ca="1" si="102"/>
        <v>#N/A</v>
      </c>
      <c r="AE482" s="201" t="e">
        <f t="shared" ca="1" si="103"/>
        <v>#N/A</v>
      </c>
      <c r="AF482" s="202" t="e">
        <f t="shared" ca="1" si="104"/>
        <v>#N/A</v>
      </c>
      <c r="AG482" s="201" t="e">
        <f t="shared" ca="1" si="104"/>
        <v>#N/A</v>
      </c>
      <c r="AH482" s="201" t="e">
        <f t="shared" ca="1" si="105"/>
        <v>#N/A</v>
      </c>
      <c r="AI482" s="203" t="e">
        <f t="shared" ca="1" si="106"/>
        <v>#N/A</v>
      </c>
      <c r="AJ482" s="201" t="e">
        <f t="shared" ca="1" si="72"/>
        <v>#N/A</v>
      </c>
      <c r="AK482" s="201" t="e">
        <f t="shared" ca="1" si="73"/>
        <v>#N/A</v>
      </c>
    </row>
    <row r="483" spans="1:37" ht="27" customHeight="1" x14ac:dyDescent="0.25">
      <c r="A483" s="51">
        <f>'OSNOVNA PLAČA'!A477</f>
        <v>468</v>
      </c>
      <c r="B483" s="159" t="str">
        <f t="shared" ca="1" si="69"/>
        <v>A468</v>
      </c>
      <c r="C483" s="52">
        <f ca="1">IF(LEN(B483)&gt;0,'OSNOVNA PLAČA'!C477,"")</f>
        <v>0</v>
      </c>
      <c r="D483" s="54">
        <f ca="1">IF(LEN(B483)&gt;0,'OSNOVNA PLAČA'!D477,"")</f>
        <v>0</v>
      </c>
      <c r="E483" s="175">
        <f ca="1">IF(LEN(B483)&gt;0,SUM('OBRAČUNANA OSNOVNA PLAČA'!K477:P477),"")</f>
        <v>0</v>
      </c>
      <c r="F483" s="55"/>
      <c r="G483" s="55"/>
      <c r="H483" s="55"/>
      <c r="I483" s="55"/>
      <c r="J483" s="55"/>
      <c r="K483" s="176">
        <f t="shared" si="96"/>
        <v>0</v>
      </c>
      <c r="L483" s="120">
        <f t="shared" ca="1" si="97"/>
        <v>0</v>
      </c>
      <c r="M483" s="120">
        <f t="shared" ca="1" si="98"/>
        <v>0</v>
      </c>
      <c r="N483" s="120">
        <f t="shared" ca="1" si="99"/>
        <v>0</v>
      </c>
      <c r="O483" s="120">
        <f t="shared" ca="1" si="100"/>
        <v>0</v>
      </c>
      <c r="P483" s="177">
        <f t="shared" ca="1" si="101"/>
        <v>0</v>
      </c>
      <c r="Q483" s="177">
        <f ca="1">IF(LEN(B483)&gt;0,'1-6'!Q483-'1-6'!P483,"")</f>
        <v>0</v>
      </c>
      <c r="R483" s="178"/>
      <c r="AA483" s="163">
        <f>ROW()</f>
        <v>483</v>
      </c>
      <c r="AB483" s="201" t="e">
        <f t="shared" ca="1" si="70"/>
        <v>#N/A</v>
      </c>
      <c r="AC483" s="201" t="e">
        <f t="shared" ca="1" si="71"/>
        <v>#N/A</v>
      </c>
      <c r="AD483" s="202" t="e">
        <f t="shared" ca="1" si="102"/>
        <v>#N/A</v>
      </c>
      <c r="AE483" s="201" t="e">
        <f t="shared" ca="1" si="103"/>
        <v>#N/A</v>
      </c>
      <c r="AF483" s="202" t="e">
        <f t="shared" ca="1" si="104"/>
        <v>#N/A</v>
      </c>
      <c r="AG483" s="201" t="e">
        <f t="shared" ca="1" si="104"/>
        <v>#N/A</v>
      </c>
      <c r="AH483" s="201" t="e">
        <f t="shared" ca="1" si="105"/>
        <v>#N/A</v>
      </c>
      <c r="AI483" s="203" t="e">
        <f t="shared" ca="1" si="106"/>
        <v>#N/A</v>
      </c>
      <c r="AJ483" s="201" t="e">
        <f t="shared" ca="1" si="72"/>
        <v>#N/A</v>
      </c>
      <c r="AK483" s="201" t="e">
        <f t="shared" ca="1" si="73"/>
        <v>#N/A</v>
      </c>
    </row>
    <row r="484" spans="1:37" ht="27" customHeight="1" x14ac:dyDescent="0.25">
      <c r="A484" s="51">
        <f>'OSNOVNA PLAČA'!A478</f>
        <v>469</v>
      </c>
      <c r="B484" s="159" t="str">
        <f t="shared" ca="1" si="69"/>
        <v>A469</v>
      </c>
      <c r="C484" s="52">
        <f ca="1">IF(LEN(B484)&gt;0,'OSNOVNA PLAČA'!C478,"")</f>
        <v>0</v>
      </c>
      <c r="D484" s="54">
        <f ca="1">IF(LEN(B484)&gt;0,'OSNOVNA PLAČA'!D478,"")</f>
        <v>0</v>
      </c>
      <c r="E484" s="175">
        <f ca="1">IF(LEN(B484)&gt;0,SUM('OBRAČUNANA OSNOVNA PLAČA'!K478:P478),"")</f>
        <v>0</v>
      </c>
      <c r="F484" s="55"/>
      <c r="G484" s="55"/>
      <c r="H484" s="55"/>
      <c r="I484" s="55"/>
      <c r="J484" s="55"/>
      <c r="K484" s="176">
        <f t="shared" si="96"/>
        <v>0</v>
      </c>
      <c r="L484" s="120">
        <f t="shared" ca="1" si="97"/>
        <v>0</v>
      </c>
      <c r="M484" s="120">
        <f t="shared" ca="1" si="98"/>
        <v>0</v>
      </c>
      <c r="N484" s="120">
        <f t="shared" ca="1" si="99"/>
        <v>0</v>
      </c>
      <c r="O484" s="120">
        <f t="shared" ca="1" si="100"/>
        <v>0</v>
      </c>
      <c r="P484" s="177">
        <f t="shared" ca="1" si="101"/>
        <v>0</v>
      </c>
      <c r="Q484" s="177">
        <f ca="1">IF(LEN(B484)&gt;0,'1-6'!Q484-'1-6'!P484,"")</f>
        <v>0</v>
      </c>
      <c r="R484" s="178"/>
      <c r="AA484" s="163">
        <f>ROW()</f>
        <v>484</v>
      </c>
      <c r="AB484" s="201" t="e">
        <f t="shared" ca="1" si="70"/>
        <v>#N/A</v>
      </c>
      <c r="AC484" s="201" t="e">
        <f t="shared" ca="1" si="71"/>
        <v>#N/A</v>
      </c>
      <c r="AD484" s="202" t="e">
        <f t="shared" ca="1" si="102"/>
        <v>#N/A</v>
      </c>
      <c r="AE484" s="201" t="e">
        <f t="shared" ca="1" si="103"/>
        <v>#N/A</v>
      </c>
      <c r="AF484" s="202" t="e">
        <f t="shared" ca="1" si="104"/>
        <v>#N/A</v>
      </c>
      <c r="AG484" s="201" t="e">
        <f t="shared" ca="1" si="104"/>
        <v>#N/A</v>
      </c>
      <c r="AH484" s="201" t="e">
        <f t="shared" ca="1" si="105"/>
        <v>#N/A</v>
      </c>
      <c r="AI484" s="203" t="e">
        <f t="shared" ca="1" si="106"/>
        <v>#N/A</v>
      </c>
      <c r="AJ484" s="201" t="e">
        <f t="shared" ca="1" si="72"/>
        <v>#N/A</v>
      </c>
      <c r="AK484" s="201" t="e">
        <f t="shared" ca="1" si="73"/>
        <v>#N/A</v>
      </c>
    </row>
    <row r="485" spans="1:37" ht="27" customHeight="1" x14ac:dyDescent="0.25">
      <c r="A485" s="51">
        <f>'OSNOVNA PLAČA'!A479</f>
        <v>470</v>
      </c>
      <c r="B485" s="159" t="str">
        <f t="shared" ca="1" si="69"/>
        <v>A470</v>
      </c>
      <c r="C485" s="52">
        <f ca="1">IF(LEN(B485)&gt;0,'OSNOVNA PLAČA'!C479,"")</f>
        <v>0</v>
      </c>
      <c r="D485" s="54">
        <f ca="1">IF(LEN(B485)&gt;0,'OSNOVNA PLAČA'!D479,"")</f>
        <v>0</v>
      </c>
      <c r="E485" s="175">
        <f ca="1">IF(LEN(B485)&gt;0,SUM('OBRAČUNANA OSNOVNA PLAČA'!K479:P479),"")</f>
        <v>0</v>
      </c>
      <c r="F485" s="55"/>
      <c r="G485" s="55"/>
      <c r="H485" s="55"/>
      <c r="I485" s="55"/>
      <c r="J485" s="55"/>
      <c r="K485" s="176">
        <f t="shared" si="96"/>
        <v>0</v>
      </c>
      <c r="L485" s="120">
        <f t="shared" ca="1" si="97"/>
        <v>0</v>
      </c>
      <c r="M485" s="120">
        <f t="shared" ca="1" si="98"/>
        <v>0</v>
      </c>
      <c r="N485" s="120">
        <f t="shared" ca="1" si="99"/>
        <v>0</v>
      </c>
      <c r="O485" s="120">
        <f t="shared" ca="1" si="100"/>
        <v>0</v>
      </c>
      <c r="P485" s="177">
        <f t="shared" ca="1" si="101"/>
        <v>0</v>
      </c>
      <c r="Q485" s="177">
        <f ca="1">IF(LEN(B485)&gt;0,'1-6'!Q485-'1-6'!P485,"")</f>
        <v>0</v>
      </c>
      <c r="R485" s="178"/>
      <c r="AA485" s="163">
        <f>ROW()</f>
        <v>485</v>
      </c>
      <c r="AB485" s="201" t="e">
        <f t="shared" ca="1" si="70"/>
        <v>#N/A</v>
      </c>
      <c r="AC485" s="201" t="e">
        <f t="shared" ca="1" si="71"/>
        <v>#N/A</v>
      </c>
      <c r="AD485" s="202" t="e">
        <f t="shared" ca="1" si="102"/>
        <v>#N/A</v>
      </c>
      <c r="AE485" s="201" t="e">
        <f t="shared" ca="1" si="103"/>
        <v>#N/A</v>
      </c>
      <c r="AF485" s="202" t="e">
        <f t="shared" ca="1" si="104"/>
        <v>#N/A</v>
      </c>
      <c r="AG485" s="201" t="e">
        <f t="shared" ca="1" si="104"/>
        <v>#N/A</v>
      </c>
      <c r="AH485" s="201" t="e">
        <f t="shared" ca="1" si="105"/>
        <v>#N/A</v>
      </c>
      <c r="AI485" s="203" t="e">
        <f t="shared" ca="1" si="106"/>
        <v>#N/A</v>
      </c>
      <c r="AJ485" s="201" t="e">
        <f t="shared" ca="1" si="72"/>
        <v>#N/A</v>
      </c>
      <c r="AK485" s="201" t="e">
        <f t="shared" ca="1" si="73"/>
        <v>#N/A</v>
      </c>
    </row>
    <row r="486" spans="1:37" ht="27" customHeight="1" x14ac:dyDescent="0.25">
      <c r="A486" s="51">
        <f>'OSNOVNA PLAČA'!A480</f>
        <v>471</v>
      </c>
      <c r="B486" s="159" t="str">
        <f t="shared" ca="1" si="69"/>
        <v>A471</v>
      </c>
      <c r="C486" s="52">
        <f ca="1">IF(LEN(B486)&gt;0,'OSNOVNA PLAČA'!C480,"")</f>
        <v>0</v>
      </c>
      <c r="D486" s="54">
        <f ca="1">IF(LEN(B486)&gt;0,'OSNOVNA PLAČA'!D480,"")</f>
        <v>0</v>
      </c>
      <c r="E486" s="175">
        <f ca="1">IF(LEN(B486)&gt;0,SUM('OBRAČUNANA OSNOVNA PLAČA'!K480:P480),"")</f>
        <v>0</v>
      </c>
      <c r="F486" s="55"/>
      <c r="G486" s="55"/>
      <c r="H486" s="55"/>
      <c r="I486" s="55"/>
      <c r="J486" s="55"/>
      <c r="K486" s="176">
        <f t="shared" si="96"/>
        <v>0</v>
      </c>
      <c r="L486" s="120">
        <f t="shared" ca="1" si="97"/>
        <v>0</v>
      </c>
      <c r="M486" s="120">
        <f t="shared" ca="1" si="98"/>
        <v>0</v>
      </c>
      <c r="N486" s="120">
        <f t="shared" ca="1" si="99"/>
        <v>0</v>
      </c>
      <c r="O486" s="120">
        <f t="shared" ca="1" si="100"/>
        <v>0</v>
      </c>
      <c r="P486" s="177">
        <f t="shared" ca="1" si="101"/>
        <v>0</v>
      </c>
      <c r="Q486" s="177">
        <f ca="1">IF(LEN(B486)&gt;0,'1-6'!Q486-'1-6'!P486,"")</f>
        <v>0</v>
      </c>
      <c r="R486" s="178"/>
      <c r="AA486" s="163">
        <f>ROW()</f>
        <v>486</v>
      </c>
      <c r="AB486" s="201" t="e">
        <f t="shared" ca="1" si="70"/>
        <v>#N/A</v>
      </c>
      <c r="AC486" s="201" t="e">
        <f t="shared" ca="1" si="71"/>
        <v>#N/A</v>
      </c>
      <c r="AD486" s="202" t="e">
        <f t="shared" ca="1" si="102"/>
        <v>#N/A</v>
      </c>
      <c r="AE486" s="201" t="e">
        <f t="shared" ca="1" si="103"/>
        <v>#N/A</v>
      </c>
      <c r="AF486" s="202" t="e">
        <f t="shared" ca="1" si="104"/>
        <v>#N/A</v>
      </c>
      <c r="AG486" s="201" t="e">
        <f t="shared" ca="1" si="104"/>
        <v>#N/A</v>
      </c>
      <c r="AH486" s="201" t="e">
        <f t="shared" ca="1" si="105"/>
        <v>#N/A</v>
      </c>
      <c r="AI486" s="203" t="e">
        <f t="shared" ca="1" si="106"/>
        <v>#N/A</v>
      </c>
      <c r="AJ486" s="201" t="e">
        <f t="shared" ca="1" si="72"/>
        <v>#N/A</v>
      </c>
      <c r="AK486" s="201" t="e">
        <f t="shared" ca="1" si="73"/>
        <v>#N/A</v>
      </c>
    </row>
    <row r="487" spans="1:37" ht="27" customHeight="1" x14ac:dyDescent="0.25">
      <c r="A487" s="51">
        <f>'OSNOVNA PLAČA'!A481</f>
        <v>472</v>
      </c>
      <c r="B487" s="159" t="str">
        <f t="shared" ca="1" si="69"/>
        <v>A472</v>
      </c>
      <c r="C487" s="52">
        <f ca="1">IF(LEN(B487)&gt;0,'OSNOVNA PLAČA'!C481,"")</f>
        <v>0</v>
      </c>
      <c r="D487" s="54">
        <f ca="1">IF(LEN(B487)&gt;0,'OSNOVNA PLAČA'!D481,"")</f>
        <v>0</v>
      </c>
      <c r="E487" s="175">
        <f ca="1">IF(LEN(B487)&gt;0,SUM('OBRAČUNANA OSNOVNA PLAČA'!K481:P481),"")</f>
        <v>0</v>
      </c>
      <c r="F487" s="55"/>
      <c r="G487" s="55"/>
      <c r="H487" s="55"/>
      <c r="I487" s="55"/>
      <c r="J487" s="55"/>
      <c r="K487" s="176">
        <f t="shared" si="96"/>
        <v>0</v>
      </c>
      <c r="L487" s="120">
        <f t="shared" ca="1" si="97"/>
        <v>0</v>
      </c>
      <c r="M487" s="120">
        <f t="shared" ca="1" si="98"/>
        <v>0</v>
      </c>
      <c r="N487" s="120">
        <f t="shared" ca="1" si="99"/>
        <v>0</v>
      </c>
      <c r="O487" s="120">
        <f t="shared" ca="1" si="100"/>
        <v>0</v>
      </c>
      <c r="P487" s="177">
        <f t="shared" ca="1" si="101"/>
        <v>0</v>
      </c>
      <c r="Q487" s="177">
        <f ca="1">IF(LEN(B487)&gt;0,'1-6'!Q487-'1-6'!P487,"")</f>
        <v>0</v>
      </c>
      <c r="R487" s="178"/>
      <c r="AA487" s="163">
        <f>ROW()</f>
        <v>487</v>
      </c>
      <c r="AB487" s="201" t="e">
        <f t="shared" ca="1" si="70"/>
        <v>#N/A</v>
      </c>
      <c r="AC487" s="201" t="e">
        <f t="shared" ca="1" si="71"/>
        <v>#N/A</v>
      </c>
      <c r="AD487" s="202" t="e">
        <f t="shared" ca="1" si="102"/>
        <v>#N/A</v>
      </c>
      <c r="AE487" s="201" t="e">
        <f t="shared" ca="1" si="103"/>
        <v>#N/A</v>
      </c>
      <c r="AF487" s="202" t="e">
        <f t="shared" ca="1" si="104"/>
        <v>#N/A</v>
      </c>
      <c r="AG487" s="201" t="e">
        <f t="shared" ca="1" si="104"/>
        <v>#N/A</v>
      </c>
      <c r="AH487" s="201" t="e">
        <f t="shared" ca="1" si="105"/>
        <v>#N/A</v>
      </c>
      <c r="AI487" s="203" t="e">
        <f t="shared" ca="1" si="106"/>
        <v>#N/A</v>
      </c>
      <c r="AJ487" s="201" t="e">
        <f t="shared" ca="1" si="72"/>
        <v>#N/A</v>
      </c>
      <c r="AK487" s="201" t="e">
        <f t="shared" ca="1" si="73"/>
        <v>#N/A</v>
      </c>
    </row>
    <row r="488" spans="1:37" ht="27" customHeight="1" x14ac:dyDescent="0.25">
      <c r="A488" s="51">
        <f>'OSNOVNA PLAČA'!A482</f>
        <v>473</v>
      </c>
      <c r="B488" s="159" t="str">
        <f t="shared" ca="1" si="69"/>
        <v>A473</v>
      </c>
      <c r="C488" s="52">
        <f ca="1">IF(LEN(B488)&gt;0,'OSNOVNA PLAČA'!C482,"")</f>
        <v>0</v>
      </c>
      <c r="D488" s="54">
        <f ca="1">IF(LEN(B488)&gt;0,'OSNOVNA PLAČA'!D482,"")</f>
        <v>0</v>
      </c>
      <c r="E488" s="175">
        <f ca="1">IF(LEN(B488)&gt;0,SUM('OBRAČUNANA OSNOVNA PLAČA'!K482:P482),"")</f>
        <v>0</v>
      </c>
      <c r="F488" s="55"/>
      <c r="G488" s="55"/>
      <c r="H488" s="55"/>
      <c r="I488" s="55"/>
      <c r="J488" s="55"/>
      <c r="K488" s="176">
        <f t="shared" si="96"/>
        <v>0</v>
      </c>
      <c r="L488" s="120">
        <f t="shared" ca="1" si="97"/>
        <v>0</v>
      </c>
      <c r="M488" s="120">
        <f t="shared" ca="1" si="98"/>
        <v>0</v>
      </c>
      <c r="N488" s="120">
        <f t="shared" ca="1" si="99"/>
        <v>0</v>
      </c>
      <c r="O488" s="120">
        <f t="shared" ca="1" si="100"/>
        <v>0</v>
      </c>
      <c r="P488" s="177">
        <f t="shared" ca="1" si="101"/>
        <v>0</v>
      </c>
      <c r="Q488" s="177">
        <f ca="1">IF(LEN(B488)&gt;0,'1-6'!Q488-'1-6'!P488,"")</f>
        <v>0</v>
      </c>
      <c r="R488" s="178"/>
      <c r="AA488" s="163">
        <f>ROW()</f>
        <v>488</v>
      </c>
      <c r="AB488" s="201" t="e">
        <f t="shared" ca="1" si="70"/>
        <v>#N/A</v>
      </c>
      <c r="AC488" s="201" t="e">
        <f t="shared" ca="1" si="71"/>
        <v>#N/A</v>
      </c>
      <c r="AD488" s="202" t="e">
        <f t="shared" ca="1" si="102"/>
        <v>#N/A</v>
      </c>
      <c r="AE488" s="201" t="e">
        <f t="shared" ca="1" si="103"/>
        <v>#N/A</v>
      </c>
      <c r="AF488" s="202" t="e">
        <f t="shared" ca="1" si="104"/>
        <v>#N/A</v>
      </c>
      <c r="AG488" s="201" t="e">
        <f t="shared" ca="1" si="104"/>
        <v>#N/A</v>
      </c>
      <c r="AH488" s="201" t="e">
        <f t="shared" ca="1" si="105"/>
        <v>#N/A</v>
      </c>
      <c r="AI488" s="203" t="e">
        <f t="shared" ca="1" si="106"/>
        <v>#N/A</v>
      </c>
      <c r="AJ488" s="201" t="e">
        <f t="shared" ca="1" si="72"/>
        <v>#N/A</v>
      </c>
      <c r="AK488" s="201" t="e">
        <f t="shared" ca="1" si="73"/>
        <v>#N/A</v>
      </c>
    </row>
    <row r="489" spans="1:37" ht="27" customHeight="1" x14ac:dyDescent="0.25">
      <c r="A489" s="51">
        <f>'OSNOVNA PLAČA'!A483</f>
        <v>474</v>
      </c>
      <c r="B489" s="159" t="str">
        <f t="shared" ca="1" si="69"/>
        <v>A474</v>
      </c>
      <c r="C489" s="52">
        <f ca="1">IF(LEN(B489)&gt;0,'OSNOVNA PLAČA'!C483,"")</f>
        <v>0</v>
      </c>
      <c r="D489" s="54">
        <f ca="1">IF(LEN(B489)&gt;0,'OSNOVNA PLAČA'!D483,"")</f>
        <v>0</v>
      </c>
      <c r="E489" s="175">
        <f ca="1">IF(LEN(B489)&gt;0,SUM('OBRAČUNANA OSNOVNA PLAČA'!K483:P483),"")</f>
        <v>0</v>
      </c>
      <c r="F489" s="55"/>
      <c r="G489" s="55"/>
      <c r="H489" s="55"/>
      <c r="I489" s="55"/>
      <c r="J489" s="55"/>
      <c r="K489" s="176">
        <f t="shared" si="96"/>
        <v>0</v>
      </c>
      <c r="L489" s="120">
        <f t="shared" ca="1" si="97"/>
        <v>0</v>
      </c>
      <c r="M489" s="120">
        <f t="shared" ca="1" si="98"/>
        <v>0</v>
      </c>
      <c r="N489" s="120">
        <f t="shared" ca="1" si="99"/>
        <v>0</v>
      </c>
      <c r="O489" s="120">
        <f t="shared" ca="1" si="100"/>
        <v>0</v>
      </c>
      <c r="P489" s="177">
        <f t="shared" ca="1" si="101"/>
        <v>0</v>
      </c>
      <c r="Q489" s="177">
        <f ca="1">IF(LEN(B489)&gt;0,'1-6'!Q489-'1-6'!P489,"")</f>
        <v>0</v>
      </c>
      <c r="R489" s="178"/>
      <c r="AA489" s="163">
        <f>ROW()</f>
        <v>489</v>
      </c>
      <c r="AB489" s="201" t="e">
        <f t="shared" ca="1" si="70"/>
        <v>#N/A</v>
      </c>
      <c r="AC489" s="201" t="e">
        <f t="shared" ca="1" si="71"/>
        <v>#N/A</v>
      </c>
      <c r="AD489" s="202" t="e">
        <f t="shared" ca="1" si="102"/>
        <v>#N/A</v>
      </c>
      <c r="AE489" s="201" t="e">
        <f t="shared" ca="1" si="103"/>
        <v>#N/A</v>
      </c>
      <c r="AF489" s="202" t="e">
        <f t="shared" ca="1" si="104"/>
        <v>#N/A</v>
      </c>
      <c r="AG489" s="201" t="e">
        <f t="shared" ca="1" si="104"/>
        <v>#N/A</v>
      </c>
      <c r="AH489" s="201" t="e">
        <f t="shared" ca="1" si="105"/>
        <v>#N/A</v>
      </c>
      <c r="AI489" s="203" t="e">
        <f t="shared" ca="1" si="106"/>
        <v>#N/A</v>
      </c>
      <c r="AJ489" s="201" t="e">
        <f t="shared" ca="1" si="72"/>
        <v>#N/A</v>
      </c>
      <c r="AK489" s="201" t="e">
        <f t="shared" ca="1" si="73"/>
        <v>#N/A</v>
      </c>
    </row>
    <row r="490" spans="1:37" ht="27" customHeight="1" x14ac:dyDescent="0.25">
      <c r="A490" s="51">
        <f>'OSNOVNA PLAČA'!A484</f>
        <v>475</v>
      </c>
      <c r="B490" s="159" t="str">
        <f t="shared" ca="1" si="69"/>
        <v>A475</v>
      </c>
      <c r="C490" s="52">
        <f ca="1">IF(LEN(B490)&gt;0,'OSNOVNA PLAČA'!C484,"")</f>
        <v>0</v>
      </c>
      <c r="D490" s="54">
        <f ca="1">IF(LEN(B490)&gt;0,'OSNOVNA PLAČA'!D484,"")</f>
        <v>0</v>
      </c>
      <c r="E490" s="175">
        <f ca="1">IF(LEN(B490)&gt;0,SUM('OBRAČUNANA OSNOVNA PLAČA'!K484:P484),"")</f>
        <v>0</v>
      </c>
      <c r="F490" s="55"/>
      <c r="G490" s="55"/>
      <c r="H490" s="55"/>
      <c r="I490" s="55"/>
      <c r="J490" s="55"/>
      <c r="K490" s="176">
        <f t="shared" si="96"/>
        <v>0</v>
      </c>
      <c r="L490" s="120">
        <f t="shared" ca="1" si="97"/>
        <v>0</v>
      </c>
      <c r="M490" s="120">
        <f t="shared" ca="1" si="98"/>
        <v>0</v>
      </c>
      <c r="N490" s="120">
        <f t="shared" ca="1" si="99"/>
        <v>0</v>
      </c>
      <c r="O490" s="120">
        <f t="shared" ca="1" si="100"/>
        <v>0</v>
      </c>
      <c r="P490" s="177">
        <f t="shared" ca="1" si="101"/>
        <v>0</v>
      </c>
      <c r="Q490" s="177">
        <f ca="1">IF(LEN(B490)&gt;0,'1-6'!Q490-'1-6'!P490,"")</f>
        <v>0</v>
      </c>
      <c r="R490" s="178"/>
      <c r="AA490" s="163">
        <f>ROW()</f>
        <v>490</v>
      </c>
      <c r="AB490" s="201" t="e">
        <f t="shared" ca="1" si="70"/>
        <v>#N/A</v>
      </c>
      <c r="AC490" s="201" t="e">
        <f t="shared" ca="1" si="71"/>
        <v>#N/A</v>
      </c>
      <c r="AD490" s="202" t="e">
        <f t="shared" ca="1" si="102"/>
        <v>#N/A</v>
      </c>
      <c r="AE490" s="201" t="e">
        <f t="shared" ca="1" si="103"/>
        <v>#N/A</v>
      </c>
      <c r="AF490" s="202" t="e">
        <f t="shared" ca="1" si="104"/>
        <v>#N/A</v>
      </c>
      <c r="AG490" s="201" t="e">
        <f t="shared" ca="1" si="104"/>
        <v>#N/A</v>
      </c>
      <c r="AH490" s="201" t="e">
        <f t="shared" ca="1" si="105"/>
        <v>#N/A</v>
      </c>
      <c r="AI490" s="203" t="e">
        <f t="shared" ca="1" si="106"/>
        <v>#N/A</v>
      </c>
      <c r="AJ490" s="201" t="e">
        <f t="shared" ca="1" si="72"/>
        <v>#N/A</v>
      </c>
      <c r="AK490" s="201" t="e">
        <f t="shared" ca="1" si="73"/>
        <v>#N/A</v>
      </c>
    </row>
    <row r="491" spans="1:37" ht="27" customHeight="1" x14ac:dyDescent="0.25">
      <c r="A491" s="51">
        <f>'OSNOVNA PLAČA'!A485</f>
        <v>476</v>
      </c>
      <c r="B491" s="159" t="str">
        <f t="shared" ca="1" si="69"/>
        <v>A476</v>
      </c>
      <c r="C491" s="52">
        <f ca="1">IF(LEN(B491)&gt;0,'OSNOVNA PLAČA'!C485,"")</f>
        <v>0</v>
      </c>
      <c r="D491" s="54">
        <f ca="1">IF(LEN(B491)&gt;0,'OSNOVNA PLAČA'!D485,"")</f>
        <v>0</v>
      </c>
      <c r="E491" s="175">
        <f ca="1">IF(LEN(B491)&gt;0,SUM('OBRAČUNANA OSNOVNA PLAČA'!K485:P485),"")</f>
        <v>0</v>
      </c>
      <c r="F491" s="55"/>
      <c r="G491" s="55"/>
      <c r="H491" s="55"/>
      <c r="I491" s="55"/>
      <c r="J491" s="55"/>
      <c r="K491" s="176">
        <f t="shared" si="96"/>
        <v>0</v>
      </c>
      <c r="L491" s="120">
        <f t="shared" ca="1" si="97"/>
        <v>0</v>
      </c>
      <c r="M491" s="120">
        <f t="shared" ca="1" si="98"/>
        <v>0</v>
      </c>
      <c r="N491" s="120">
        <f t="shared" ca="1" si="99"/>
        <v>0</v>
      </c>
      <c r="O491" s="120">
        <f t="shared" ca="1" si="100"/>
        <v>0</v>
      </c>
      <c r="P491" s="177">
        <f t="shared" ca="1" si="101"/>
        <v>0</v>
      </c>
      <c r="Q491" s="177">
        <f ca="1">IF(LEN(B491)&gt;0,'1-6'!Q491-'1-6'!P491,"")</f>
        <v>0</v>
      </c>
      <c r="R491" s="178"/>
      <c r="AA491" s="163">
        <f>ROW()</f>
        <v>491</v>
      </c>
      <c r="AB491" s="201" t="e">
        <f t="shared" ca="1" si="70"/>
        <v>#N/A</v>
      </c>
      <c r="AC491" s="201" t="e">
        <f t="shared" ca="1" si="71"/>
        <v>#N/A</v>
      </c>
      <c r="AD491" s="202" t="e">
        <f t="shared" ca="1" si="102"/>
        <v>#N/A</v>
      </c>
      <c r="AE491" s="201" t="e">
        <f t="shared" ca="1" si="103"/>
        <v>#N/A</v>
      </c>
      <c r="AF491" s="202" t="e">
        <f t="shared" ca="1" si="104"/>
        <v>#N/A</v>
      </c>
      <c r="AG491" s="201" t="e">
        <f t="shared" ca="1" si="104"/>
        <v>#N/A</v>
      </c>
      <c r="AH491" s="201" t="e">
        <f t="shared" ca="1" si="105"/>
        <v>#N/A</v>
      </c>
      <c r="AI491" s="203" t="e">
        <f t="shared" ca="1" si="106"/>
        <v>#N/A</v>
      </c>
      <c r="AJ491" s="201" t="e">
        <f t="shared" ca="1" si="72"/>
        <v>#N/A</v>
      </c>
      <c r="AK491" s="201" t="e">
        <f t="shared" ca="1" si="73"/>
        <v>#N/A</v>
      </c>
    </row>
    <row r="492" spans="1:37" ht="27" customHeight="1" x14ac:dyDescent="0.25">
      <c r="A492" s="51">
        <f>'OSNOVNA PLAČA'!A486</f>
        <v>477</v>
      </c>
      <c r="B492" s="159" t="str">
        <f t="shared" ca="1" si="69"/>
        <v>A477</v>
      </c>
      <c r="C492" s="52">
        <f ca="1">IF(LEN(B492)&gt;0,'OSNOVNA PLAČA'!C486,"")</f>
        <v>0</v>
      </c>
      <c r="D492" s="54">
        <f ca="1">IF(LEN(B492)&gt;0,'OSNOVNA PLAČA'!D486,"")</f>
        <v>0</v>
      </c>
      <c r="E492" s="175">
        <f ca="1">IF(LEN(B492)&gt;0,SUM('OBRAČUNANA OSNOVNA PLAČA'!K486:P486),"")</f>
        <v>0</v>
      </c>
      <c r="F492" s="55"/>
      <c r="G492" s="55"/>
      <c r="H492" s="55"/>
      <c r="I492" s="55"/>
      <c r="J492" s="55"/>
      <c r="K492" s="176">
        <f t="shared" si="96"/>
        <v>0</v>
      </c>
      <c r="L492" s="120">
        <f t="shared" ca="1" si="97"/>
        <v>0</v>
      </c>
      <c r="M492" s="120">
        <f t="shared" ca="1" si="98"/>
        <v>0</v>
      </c>
      <c r="N492" s="120">
        <f t="shared" ca="1" si="99"/>
        <v>0</v>
      </c>
      <c r="O492" s="120">
        <f t="shared" ca="1" si="100"/>
        <v>0</v>
      </c>
      <c r="P492" s="177">
        <f t="shared" ca="1" si="101"/>
        <v>0</v>
      </c>
      <c r="Q492" s="177">
        <f ca="1">IF(LEN(B492)&gt;0,'1-6'!Q492-'1-6'!P492,"")</f>
        <v>0</v>
      </c>
      <c r="R492" s="178"/>
      <c r="AA492" s="163">
        <f>ROW()</f>
        <v>492</v>
      </c>
      <c r="AB492" s="201" t="e">
        <f t="shared" ca="1" si="70"/>
        <v>#N/A</v>
      </c>
      <c r="AC492" s="201" t="e">
        <f t="shared" ca="1" si="71"/>
        <v>#N/A</v>
      </c>
      <c r="AD492" s="202" t="e">
        <f t="shared" ca="1" si="102"/>
        <v>#N/A</v>
      </c>
      <c r="AE492" s="201" t="e">
        <f t="shared" ca="1" si="103"/>
        <v>#N/A</v>
      </c>
      <c r="AF492" s="202" t="e">
        <f t="shared" ca="1" si="104"/>
        <v>#N/A</v>
      </c>
      <c r="AG492" s="201" t="e">
        <f t="shared" ca="1" si="104"/>
        <v>#N/A</v>
      </c>
      <c r="AH492" s="201" t="e">
        <f t="shared" ca="1" si="105"/>
        <v>#N/A</v>
      </c>
      <c r="AI492" s="203" t="e">
        <f t="shared" ca="1" si="106"/>
        <v>#N/A</v>
      </c>
      <c r="AJ492" s="201" t="e">
        <f t="shared" ca="1" si="72"/>
        <v>#N/A</v>
      </c>
      <c r="AK492" s="201" t="e">
        <f t="shared" ca="1" si="73"/>
        <v>#N/A</v>
      </c>
    </row>
    <row r="493" spans="1:37" ht="27" customHeight="1" x14ac:dyDescent="0.25">
      <c r="A493" s="51">
        <f>'OSNOVNA PLAČA'!A487</f>
        <v>478</v>
      </c>
      <c r="B493" s="159" t="str">
        <f t="shared" ca="1" si="69"/>
        <v>A478</v>
      </c>
      <c r="C493" s="52">
        <f ca="1">IF(LEN(B493)&gt;0,'OSNOVNA PLAČA'!C487,"")</f>
        <v>0</v>
      </c>
      <c r="D493" s="54">
        <f ca="1">IF(LEN(B493)&gt;0,'OSNOVNA PLAČA'!D487,"")</f>
        <v>0</v>
      </c>
      <c r="E493" s="175">
        <f ca="1">IF(LEN(B493)&gt;0,SUM('OBRAČUNANA OSNOVNA PLAČA'!K487:P487),"")</f>
        <v>0</v>
      </c>
      <c r="F493" s="55"/>
      <c r="G493" s="55"/>
      <c r="H493" s="55"/>
      <c r="I493" s="55"/>
      <c r="J493" s="55"/>
      <c r="K493" s="176">
        <f t="shared" si="96"/>
        <v>0</v>
      </c>
      <c r="L493" s="120">
        <f t="shared" ca="1" si="97"/>
        <v>0</v>
      </c>
      <c r="M493" s="120">
        <f t="shared" ca="1" si="98"/>
        <v>0</v>
      </c>
      <c r="N493" s="120">
        <f t="shared" ca="1" si="99"/>
        <v>0</v>
      </c>
      <c r="O493" s="120">
        <f t="shared" ca="1" si="100"/>
        <v>0</v>
      </c>
      <c r="P493" s="177">
        <f t="shared" ca="1" si="101"/>
        <v>0</v>
      </c>
      <c r="Q493" s="177">
        <f ca="1">IF(LEN(B493)&gt;0,'1-6'!Q493-'1-6'!P493,"")</f>
        <v>0</v>
      </c>
      <c r="R493" s="178"/>
      <c r="AA493" s="163">
        <f>ROW()</f>
        <v>493</v>
      </c>
      <c r="AB493" s="201" t="e">
        <f t="shared" ca="1" si="70"/>
        <v>#N/A</v>
      </c>
      <c r="AC493" s="201" t="e">
        <f t="shared" ca="1" si="71"/>
        <v>#N/A</v>
      </c>
      <c r="AD493" s="202" t="e">
        <f t="shared" ca="1" si="102"/>
        <v>#N/A</v>
      </c>
      <c r="AE493" s="201" t="e">
        <f t="shared" ca="1" si="103"/>
        <v>#N/A</v>
      </c>
      <c r="AF493" s="202" t="e">
        <f t="shared" ca="1" si="104"/>
        <v>#N/A</v>
      </c>
      <c r="AG493" s="201" t="e">
        <f t="shared" ca="1" si="104"/>
        <v>#N/A</v>
      </c>
      <c r="AH493" s="201" t="e">
        <f t="shared" ca="1" si="105"/>
        <v>#N/A</v>
      </c>
      <c r="AI493" s="203" t="e">
        <f t="shared" ca="1" si="106"/>
        <v>#N/A</v>
      </c>
      <c r="AJ493" s="201" t="e">
        <f t="shared" ca="1" si="72"/>
        <v>#N/A</v>
      </c>
      <c r="AK493" s="201" t="e">
        <f t="shared" ca="1" si="73"/>
        <v>#N/A</v>
      </c>
    </row>
    <row r="494" spans="1:37" ht="27" customHeight="1" x14ac:dyDescent="0.25">
      <c r="A494" s="51">
        <f>'OSNOVNA PLAČA'!A488</f>
        <v>479</v>
      </c>
      <c r="B494" s="159" t="str">
        <f t="shared" ca="1" si="69"/>
        <v>A479</v>
      </c>
      <c r="C494" s="52">
        <f ca="1">IF(LEN(B494)&gt;0,'OSNOVNA PLAČA'!C488,"")</f>
        <v>0</v>
      </c>
      <c r="D494" s="54">
        <f ca="1">IF(LEN(B494)&gt;0,'OSNOVNA PLAČA'!D488,"")</f>
        <v>0</v>
      </c>
      <c r="E494" s="175">
        <f ca="1">IF(LEN(B494)&gt;0,SUM('OBRAČUNANA OSNOVNA PLAČA'!K488:P488),"")</f>
        <v>0</v>
      </c>
      <c r="F494" s="55"/>
      <c r="G494" s="55"/>
      <c r="H494" s="55"/>
      <c r="I494" s="55"/>
      <c r="J494" s="55"/>
      <c r="K494" s="176">
        <f t="shared" si="96"/>
        <v>0</v>
      </c>
      <c r="L494" s="120">
        <f t="shared" ca="1" si="97"/>
        <v>0</v>
      </c>
      <c r="M494" s="120">
        <f t="shared" ca="1" si="98"/>
        <v>0</v>
      </c>
      <c r="N494" s="120">
        <f t="shared" ca="1" si="99"/>
        <v>0</v>
      </c>
      <c r="O494" s="120">
        <f t="shared" ca="1" si="100"/>
        <v>0</v>
      </c>
      <c r="P494" s="177">
        <f t="shared" ca="1" si="101"/>
        <v>0</v>
      </c>
      <c r="Q494" s="177">
        <f ca="1">IF(LEN(B494)&gt;0,'1-6'!Q494-'1-6'!P494,"")</f>
        <v>0</v>
      </c>
      <c r="R494" s="178"/>
      <c r="AA494" s="163">
        <f>ROW()</f>
        <v>494</v>
      </c>
      <c r="AB494" s="201" t="e">
        <f t="shared" ca="1" si="70"/>
        <v>#N/A</v>
      </c>
      <c r="AC494" s="201" t="e">
        <f t="shared" ca="1" si="71"/>
        <v>#N/A</v>
      </c>
      <c r="AD494" s="202" t="e">
        <f t="shared" ca="1" si="102"/>
        <v>#N/A</v>
      </c>
      <c r="AE494" s="201" t="e">
        <f t="shared" ca="1" si="103"/>
        <v>#N/A</v>
      </c>
      <c r="AF494" s="202" t="e">
        <f t="shared" ca="1" si="104"/>
        <v>#N/A</v>
      </c>
      <c r="AG494" s="201" t="e">
        <f t="shared" ca="1" si="104"/>
        <v>#N/A</v>
      </c>
      <c r="AH494" s="201" t="e">
        <f t="shared" ca="1" si="105"/>
        <v>#N/A</v>
      </c>
      <c r="AI494" s="203" t="e">
        <f t="shared" ca="1" si="106"/>
        <v>#N/A</v>
      </c>
      <c r="AJ494" s="201" t="e">
        <f t="shared" ca="1" si="72"/>
        <v>#N/A</v>
      </c>
      <c r="AK494" s="201" t="e">
        <f t="shared" ca="1" si="73"/>
        <v>#N/A</v>
      </c>
    </row>
    <row r="495" spans="1:37" ht="27" customHeight="1" x14ac:dyDescent="0.25">
      <c r="A495" s="51">
        <f>'OSNOVNA PLAČA'!A489</f>
        <v>480</v>
      </c>
      <c r="B495" s="159" t="str">
        <f t="shared" ca="1" si="69"/>
        <v>A480</v>
      </c>
      <c r="C495" s="52">
        <f ca="1">IF(LEN(B495)&gt;0,'OSNOVNA PLAČA'!C489,"")</f>
        <v>0</v>
      </c>
      <c r="D495" s="54">
        <f ca="1">IF(LEN(B495)&gt;0,'OSNOVNA PLAČA'!D489,"")</f>
        <v>0</v>
      </c>
      <c r="E495" s="175">
        <f ca="1">IF(LEN(B495)&gt;0,SUM('OBRAČUNANA OSNOVNA PLAČA'!K489:P489),"")</f>
        <v>0</v>
      </c>
      <c r="F495" s="55"/>
      <c r="G495" s="55"/>
      <c r="H495" s="55"/>
      <c r="I495" s="55"/>
      <c r="J495" s="55"/>
      <c r="K495" s="176">
        <f t="shared" si="96"/>
        <v>0</v>
      </c>
      <c r="L495" s="120">
        <f t="shared" ca="1" si="97"/>
        <v>0</v>
      </c>
      <c r="M495" s="120">
        <f t="shared" ca="1" si="98"/>
        <v>0</v>
      </c>
      <c r="N495" s="120">
        <f t="shared" ca="1" si="99"/>
        <v>0</v>
      </c>
      <c r="O495" s="120">
        <f t="shared" ca="1" si="100"/>
        <v>0</v>
      </c>
      <c r="P495" s="177">
        <f t="shared" ca="1" si="101"/>
        <v>0</v>
      </c>
      <c r="Q495" s="177">
        <f ca="1">IF(LEN(B495)&gt;0,'1-6'!Q495-'1-6'!P495,"")</f>
        <v>0</v>
      </c>
      <c r="R495" s="178"/>
      <c r="AA495" s="163">
        <f>ROW()</f>
        <v>495</v>
      </c>
      <c r="AB495" s="201" t="e">
        <f t="shared" ca="1" si="70"/>
        <v>#N/A</v>
      </c>
      <c r="AC495" s="201" t="e">
        <f t="shared" ca="1" si="71"/>
        <v>#N/A</v>
      </c>
      <c r="AD495" s="202" t="e">
        <f t="shared" ca="1" si="102"/>
        <v>#N/A</v>
      </c>
      <c r="AE495" s="201" t="e">
        <f t="shared" ca="1" si="103"/>
        <v>#N/A</v>
      </c>
      <c r="AF495" s="202" t="e">
        <f t="shared" ca="1" si="104"/>
        <v>#N/A</v>
      </c>
      <c r="AG495" s="201" t="e">
        <f t="shared" ca="1" si="104"/>
        <v>#N/A</v>
      </c>
      <c r="AH495" s="201" t="e">
        <f t="shared" ca="1" si="105"/>
        <v>#N/A</v>
      </c>
      <c r="AI495" s="203" t="e">
        <f t="shared" ca="1" si="106"/>
        <v>#N/A</v>
      </c>
      <c r="AJ495" s="201" t="e">
        <f t="shared" ca="1" si="72"/>
        <v>#N/A</v>
      </c>
      <c r="AK495" s="201" t="e">
        <f t="shared" ca="1" si="73"/>
        <v>#N/A</v>
      </c>
    </row>
    <row r="496" spans="1:37" ht="27" customHeight="1" x14ac:dyDescent="0.25">
      <c r="A496" s="51">
        <f>'OSNOVNA PLAČA'!A490</f>
        <v>481</v>
      </c>
      <c r="B496" s="159" t="str">
        <f t="shared" ca="1" si="69"/>
        <v>A481</v>
      </c>
      <c r="C496" s="52">
        <f ca="1">IF(LEN(B496)&gt;0,'OSNOVNA PLAČA'!C490,"")</f>
        <v>0</v>
      </c>
      <c r="D496" s="54">
        <f ca="1">IF(LEN(B496)&gt;0,'OSNOVNA PLAČA'!D490,"")</f>
        <v>0</v>
      </c>
      <c r="E496" s="175">
        <f ca="1">IF(LEN(B496)&gt;0,SUM('OBRAČUNANA OSNOVNA PLAČA'!K490:P490),"")</f>
        <v>0</v>
      </c>
      <c r="F496" s="55"/>
      <c r="G496" s="55"/>
      <c r="H496" s="55"/>
      <c r="I496" s="55"/>
      <c r="J496" s="55"/>
      <c r="K496" s="176">
        <f t="shared" si="96"/>
        <v>0</v>
      </c>
      <c r="L496" s="120">
        <f t="shared" ca="1" si="97"/>
        <v>0</v>
      </c>
      <c r="M496" s="120">
        <f t="shared" ca="1" si="98"/>
        <v>0</v>
      </c>
      <c r="N496" s="120">
        <f t="shared" ca="1" si="99"/>
        <v>0</v>
      </c>
      <c r="O496" s="120">
        <f t="shared" ca="1" si="100"/>
        <v>0</v>
      </c>
      <c r="P496" s="177">
        <f t="shared" ca="1" si="101"/>
        <v>0</v>
      </c>
      <c r="Q496" s="177">
        <f ca="1">IF(LEN(B496)&gt;0,'1-6'!Q496-'1-6'!P496,"")</f>
        <v>0</v>
      </c>
      <c r="R496" s="178"/>
      <c r="AA496" s="163">
        <f>ROW()</f>
        <v>496</v>
      </c>
      <c r="AB496" s="201" t="e">
        <f t="shared" ca="1" si="70"/>
        <v>#N/A</v>
      </c>
      <c r="AC496" s="201" t="e">
        <f t="shared" ca="1" si="71"/>
        <v>#N/A</v>
      </c>
      <c r="AD496" s="202" t="e">
        <f t="shared" ca="1" si="102"/>
        <v>#N/A</v>
      </c>
      <c r="AE496" s="201" t="e">
        <f t="shared" ca="1" si="103"/>
        <v>#N/A</v>
      </c>
      <c r="AF496" s="202" t="e">
        <f t="shared" ca="1" si="104"/>
        <v>#N/A</v>
      </c>
      <c r="AG496" s="201" t="e">
        <f t="shared" ca="1" si="104"/>
        <v>#N/A</v>
      </c>
      <c r="AH496" s="201" t="e">
        <f t="shared" ca="1" si="105"/>
        <v>#N/A</v>
      </c>
      <c r="AI496" s="203" t="e">
        <f t="shared" ca="1" si="106"/>
        <v>#N/A</v>
      </c>
      <c r="AJ496" s="201" t="e">
        <f t="shared" ca="1" si="72"/>
        <v>#N/A</v>
      </c>
      <c r="AK496" s="201" t="e">
        <f t="shared" ca="1" si="73"/>
        <v>#N/A</v>
      </c>
    </row>
    <row r="497" spans="1:37" ht="27" customHeight="1" x14ac:dyDescent="0.25">
      <c r="A497" s="51">
        <f>'OSNOVNA PLAČA'!A491</f>
        <v>482</v>
      </c>
      <c r="B497" s="159" t="str">
        <f t="shared" ca="1" si="69"/>
        <v>A482</v>
      </c>
      <c r="C497" s="52">
        <f ca="1">IF(LEN(B497)&gt;0,'OSNOVNA PLAČA'!C491,"")</f>
        <v>0</v>
      </c>
      <c r="D497" s="54">
        <f ca="1">IF(LEN(B497)&gt;0,'OSNOVNA PLAČA'!D491,"")</f>
        <v>0</v>
      </c>
      <c r="E497" s="175">
        <f ca="1">IF(LEN(B497)&gt;0,SUM('OBRAČUNANA OSNOVNA PLAČA'!K491:P491),"")</f>
        <v>0</v>
      </c>
      <c r="F497" s="55"/>
      <c r="G497" s="55"/>
      <c r="H497" s="55"/>
      <c r="I497" s="55"/>
      <c r="J497" s="55"/>
      <c r="K497" s="176">
        <f t="shared" si="96"/>
        <v>0</v>
      </c>
      <c r="L497" s="120">
        <f t="shared" ca="1" si="97"/>
        <v>0</v>
      </c>
      <c r="M497" s="120">
        <f t="shared" ca="1" si="98"/>
        <v>0</v>
      </c>
      <c r="N497" s="120">
        <f t="shared" ca="1" si="99"/>
        <v>0</v>
      </c>
      <c r="O497" s="120">
        <f t="shared" ca="1" si="100"/>
        <v>0</v>
      </c>
      <c r="P497" s="177">
        <f t="shared" ca="1" si="101"/>
        <v>0</v>
      </c>
      <c r="Q497" s="177">
        <f ca="1">IF(LEN(B497)&gt;0,'1-6'!Q497-'1-6'!P497,"")</f>
        <v>0</v>
      </c>
      <c r="R497" s="178"/>
      <c r="AA497" s="163">
        <f>ROW()</f>
        <v>497</v>
      </c>
      <c r="AB497" s="201" t="e">
        <f t="shared" ca="1" si="70"/>
        <v>#N/A</v>
      </c>
      <c r="AC497" s="201" t="e">
        <f t="shared" ca="1" si="71"/>
        <v>#N/A</v>
      </c>
      <c r="AD497" s="202" t="e">
        <f t="shared" ca="1" si="102"/>
        <v>#N/A</v>
      </c>
      <c r="AE497" s="201" t="e">
        <f t="shared" ca="1" si="103"/>
        <v>#N/A</v>
      </c>
      <c r="AF497" s="202" t="e">
        <f t="shared" ca="1" si="104"/>
        <v>#N/A</v>
      </c>
      <c r="AG497" s="201" t="e">
        <f t="shared" ca="1" si="104"/>
        <v>#N/A</v>
      </c>
      <c r="AH497" s="201" t="e">
        <f t="shared" ca="1" si="105"/>
        <v>#N/A</v>
      </c>
      <c r="AI497" s="203" t="e">
        <f t="shared" ca="1" si="106"/>
        <v>#N/A</v>
      </c>
      <c r="AJ497" s="201" t="e">
        <f t="shared" ca="1" si="72"/>
        <v>#N/A</v>
      </c>
      <c r="AK497" s="201" t="e">
        <f t="shared" ca="1" si="73"/>
        <v>#N/A</v>
      </c>
    </row>
    <row r="498" spans="1:37" ht="27" customHeight="1" x14ac:dyDescent="0.25">
      <c r="A498" s="51">
        <f>'OSNOVNA PLAČA'!A492</f>
        <v>483</v>
      </c>
      <c r="B498" s="159" t="str">
        <f t="shared" ca="1" si="69"/>
        <v>A483</v>
      </c>
      <c r="C498" s="52">
        <f ca="1">IF(LEN(B498)&gt;0,'OSNOVNA PLAČA'!C492,"")</f>
        <v>0</v>
      </c>
      <c r="D498" s="54">
        <f ca="1">IF(LEN(B498)&gt;0,'OSNOVNA PLAČA'!D492,"")</f>
        <v>0</v>
      </c>
      <c r="E498" s="175">
        <f ca="1">IF(LEN(B498)&gt;0,SUM('OBRAČUNANA OSNOVNA PLAČA'!K492:P492),"")</f>
        <v>0</v>
      </c>
      <c r="F498" s="55"/>
      <c r="G498" s="55"/>
      <c r="H498" s="55"/>
      <c r="I498" s="55"/>
      <c r="J498" s="55"/>
      <c r="K498" s="176">
        <f t="shared" si="96"/>
        <v>0</v>
      </c>
      <c r="L498" s="120">
        <f t="shared" ca="1" si="97"/>
        <v>0</v>
      </c>
      <c r="M498" s="120">
        <f t="shared" ca="1" si="98"/>
        <v>0</v>
      </c>
      <c r="N498" s="120">
        <f t="shared" ca="1" si="99"/>
        <v>0</v>
      </c>
      <c r="O498" s="120">
        <f t="shared" ca="1" si="100"/>
        <v>0</v>
      </c>
      <c r="P498" s="177">
        <f t="shared" ca="1" si="101"/>
        <v>0</v>
      </c>
      <c r="Q498" s="177">
        <f ca="1">IF(LEN(B498)&gt;0,'1-6'!Q498-'1-6'!P498,"")</f>
        <v>0</v>
      </c>
      <c r="R498" s="178"/>
      <c r="AA498" s="163">
        <f>ROW()</f>
        <v>498</v>
      </c>
      <c r="AB498" s="201" t="e">
        <f t="shared" ca="1" si="70"/>
        <v>#N/A</v>
      </c>
      <c r="AC498" s="201" t="e">
        <f t="shared" ca="1" si="71"/>
        <v>#N/A</v>
      </c>
      <c r="AD498" s="202" t="e">
        <f t="shared" ca="1" si="102"/>
        <v>#N/A</v>
      </c>
      <c r="AE498" s="201" t="e">
        <f t="shared" ca="1" si="103"/>
        <v>#N/A</v>
      </c>
      <c r="AF498" s="202" t="e">
        <f t="shared" ca="1" si="104"/>
        <v>#N/A</v>
      </c>
      <c r="AG498" s="201" t="e">
        <f t="shared" ca="1" si="104"/>
        <v>#N/A</v>
      </c>
      <c r="AH498" s="201" t="e">
        <f t="shared" ca="1" si="105"/>
        <v>#N/A</v>
      </c>
      <c r="AI498" s="203" t="e">
        <f t="shared" ca="1" si="106"/>
        <v>#N/A</v>
      </c>
      <c r="AJ498" s="201" t="e">
        <f t="shared" ca="1" si="72"/>
        <v>#N/A</v>
      </c>
      <c r="AK498" s="201" t="e">
        <f t="shared" ca="1" si="73"/>
        <v>#N/A</v>
      </c>
    </row>
    <row r="499" spans="1:37" ht="27" customHeight="1" x14ac:dyDescent="0.25">
      <c r="A499" s="51">
        <f>'OSNOVNA PLAČA'!A493</f>
        <v>484</v>
      </c>
      <c r="B499" s="159" t="str">
        <f t="shared" ca="1" si="69"/>
        <v>A484</v>
      </c>
      <c r="C499" s="52">
        <f ca="1">IF(LEN(B499)&gt;0,'OSNOVNA PLAČA'!C493,"")</f>
        <v>0</v>
      </c>
      <c r="D499" s="54">
        <f ca="1">IF(LEN(B499)&gt;0,'OSNOVNA PLAČA'!D493,"")</f>
        <v>0</v>
      </c>
      <c r="E499" s="175">
        <f ca="1">IF(LEN(B499)&gt;0,SUM('OBRAČUNANA OSNOVNA PLAČA'!K493:P493),"")</f>
        <v>0</v>
      </c>
      <c r="F499" s="55"/>
      <c r="G499" s="55"/>
      <c r="H499" s="55"/>
      <c r="I499" s="55"/>
      <c r="J499" s="55"/>
      <c r="K499" s="176">
        <f t="shared" si="96"/>
        <v>0</v>
      </c>
      <c r="L499" s="120">
        <f t="shared" ca="1" si="97"/>
        <v>0</v>
      </c>
      <c r="M499" s="120">
        <f t="shared" ca="1" si="98"/>
        <v>0</v>
      </c>
      <c r="N499" s="120">
        <f t="shared" ca="1" si="99"/>
        <v>0</v>
      </c>
      <c r="O499" s="120">
        <f t="shared" ca="1" si="100"/>
        <v>0</v>
      </c>
      <c r="P499" s="177">
        <f t="shared" ca="1" si="101"/>
        <v>0</v>
      </c>
      <c r="Q499" s="177">
        <f ca="1">IF(LEN(B499)&gt;0,'1-6'!Q499-'1-6'!P499,"")</f>
        <v>0</v>
      </c>
      <c r="R499" s="178"/>
      <c r="AA499" s="163">
        <f>ROW()</f>
        <v>499</v>
      </c>
      <c r="AB499" s="201" t="e">
        <f t="shared" ca="1" si="70"/>
        <v>#N/A</v>
      </c>
      <c r="AC499" s="201" t="e">
        <f t="shared" ca="1" si="71"/>
        <v>#N/A</v>
      </c>
      <c r="AD499" s="202" t="e">
        <f t="shared" ca="1" si="102"/>
        <v>#N/A</v>
      </c>
      <c r="AE499" s="201" t="e">
        <f t="shared" ca="1" si="103"/>
        <v>#N/A</v>
      </c>
      <c r="AF499" s="202" t="e">
        <f t="shared" ca="1" si="104"/>
        <v>#N/A</v>
      </c>
      <c r="AG499" s="201" t="e">
        <f t="shared" ca="1" si="104"/>
        <v>#N/A</v>
      </c>
      <c r="AH499" s="201" t="e">
        <f t="shared" ca="1" si="105"/>
        <v>#N/A</v>
      </c>
      <c r="AI499" s="203" t="e">
        <f t="shared" ca="1" si="106"/>
        <v>#N/A</v>
      </c>
      <c r="AJ499" s="201" t="e">
        <f t="shared" ca="1" si="72"/>
        <v>#N/A</v>
      </c>
      <c r="AK499" s="201" t="e">
        <f t="shared" ca="1" si="73"/>
        <v>#N/A</v>
      </c>
    </row>
    <row r="500" spans="1:37" ht="27" customHeight="1" x14ac:dyDescent="0.25">
      <c r="A500" s="51">
        <f>'OSNOVNA PLAČA'!A494</f>
        <v>485</v>
      </c>
      <c r="B500" s="159" t="str">
        <f t="shared" ca="1" si="69"/>
        <v>A485</v>
      </c>
      <c r="C500" s="52">
        <f ca="1">IF(LEN(B500)&gt;0,'OSNOVNA PLAČA'!C494,"")</f>
        <v>0</v>
      </c>
      <c r="D500" s="54">
        <f ca="1">IF(LEN(B500)&gt;0,'OSNOVNA PLAČA'!D494,"")</f>
        <v>0</v>
      </c>
      <c r="E500" s="175">
        <f ca="1">IF(LEN(B500)&gt;0,SUM('OBRAČUNANA OSNOVNA PLAČA'!K494:P494),"")</f>
        <v>0</v>
      </c>
      <c r="F500" s="55"/>
      <c r="G500" s="55"/>
      <c r="H500" s="55"/>
      <c r="I500" s="55"/>
      <c r="J500" s="55"/>
      <c r="K500" s="176">
        <f t="shared" si="96"/>
        <v>0</v>
      </c>
      <c r="L500" s="120">
        <f t="shared" ca="1" si="97"/>
        <v>0</v>
      </c>
      <c r="M500" s="120">
        <f t="shared" ca="1" si="98"/>
        <v>0</v>
      </c>
      <c r="N500" s="120">
        <f t="shared" ca="1" si="99"/>
        <v>0</v>
      </c>
      <c r="O500" s="120">
        <f t="shared" ca="1" si="100"/>
        <v>0</v>
      </c>
      <c r="P500" s="177">
        <f t="shared" ca="1" si="101"/>
        <v>0</v>
      </c>
      <c r="Q500" s="177">
        <f ca="1">IF(LEN(B500)&gt;0,'1-6'!Q500-'1-6'!P500,"")</f>
        <v>0</v>
      </c>
      <c r="R500" s="178"/>
      <c r="AA500" s="163">
        <f>ROW()</f>
        <v>500</v>
      </c>
      <c r="AB500" s="201" t="e">
        <f t="shared" ca="1" si="70"/>
        <v>#N/A</v>
      </c>
      <c r="AC500" s="201" t="e">
        <f t="shared" ca="1" si="71"/>
        <v>#N/A</v>
      </c>
      <c r="AD500" s="202" t="e">
        <f t="shared" ca="1" si="102"/>
        <v>#N/A</v>
      </c>
      <c r="AE500" s="201" t="e">
        <f t="shared" ca="1" si="103"/>
        <v>#N/A</v>
      </c>
      <c r="AF500" s="202" t="e">
        <f t="shared" ca="1" si="104"/>
        <v>#N/A</v>
      </c>
      <c r="AG500" s="201" t="e">
        <f t="shared" ca="1" si="104"/>
        <v>#N/A</v>
      </c>
      <c r="AH500" s="201" t="e">
        <f t="shared" ca="1" si="105"/>
        <v>#N/A</v>
      </c>
      <c r="AI500" s="203" t="e">
        <f t="shared" ca="1" si="106"/>
        <v>#N/A</v>
      </c>
      <c r="AJ500" s="201" t="e">
        <f t="shared" ca="1" si="72"/>
        <v>#N/A</v>
      </c>
      <c r="AK500" s="201" t="e">
        <f t="shared" ca="1" si="73"/>
        <v>#N/A</v>
      </c>
    </row>
    <row r="501" spans="1:37" ht="27" customHeight="1" x14ac:dyDescent="0.25">
      <c r="A501" s="51">
        <f>'OSNOVNA PLAČA'!A495</f>
        <v>486</v>
      </c>
      <c r="B501" s="159" t="str">
        <f t="shared" ca="1" si="69"/>
        <v>A486</v>
      </c>
      <c r="C501" s="52">
        <f ca="1">IF(LEN(B501)&gt;0,'OSNOVNA PLAČA'!C495,"")</f>
        <v>0</v>
      </c>
      <c r="D501" s="54">
        <f ca="1">IF(LEN(B501)&gt;0,'OSNOVNA PLAČA'!D495,"")</f>
        <v>0</v>
      </c>
      <c r="E501" s="175">
        <f ca="1">IF(LEN(B501)&gt;0,SUM('OBRAČUNANA OSNOVNA PLAČA'!K495:P495),"")</f>
        <v>0</v>
      </c>
      <c r="F501" s="55"/>
      <c r="G501" s="55"/>
      <c r="H501" s="55"/>
      <c r="I501" s="55"/>
      <c r="J501" s="55"/>
      <c r="K501" s="176">
        <f t="shared" si="96"/>
        <v>0</v>
      </c>
      <c r="L501" s="120">
        <f t="shared" ca="1" si="97"/>
        <v>0</v>
      </c>
      <c r="M501" s="120">
        <f t="shared" ca="1" si="98"/>
        <v>0</v>
      </c>
      <c r="N501" s="120">
        <f t="shared" ca="1" si="99"/>
        <v>0</v>
      </c>
      <c r="O501" s="120">
        <f t="shared" ca="1" si="100"/>
        <v>0</v>
      </c>
      <c r="P501" s="177">
        <f t="shared" ca="1" si="101"/>
        <v>0</v>
      </c>
      <c r="Q501" s="177">
        <f ca="1">IF(LEN(B501)&gt;0,'1-6'!Q501-'1-6'!P501,"")</f>
        <v>0</v>
      </c>
      <c r="R501" s="178"/>
      <c r="AA501" s="163">
        <f>ROW()</f>
        <v>501</v>
      </c>
      <c r="AB501" s="201" t="e">
        <f t="shared" ca="1" si="70"/>
        <v>#N/A</v>
      </c>
      <c r="AC501" s="201" t="e">
        <f t="shared" ca="1" si="71"/>
        <v>#N/A</v>
      </c>
      <c r="AD501" s="202" t="e">
        <f t="shared" ca="1" si="102"/>
        <v>#N/A</v>
      </c>
      <c r="AE501" s="201" t="e">
        <f t="shared" ca="1" si="103"/>
        <v>#N/A</v>
      </c>
      <c r="AF501" s="202" t="e">
        <f t="shared" ca="1" si="104"/>
        <v>#N/A</v>
      </c>
      <c r="AG501" s="201" t="e">
        <f t="shared" ca="1" si="104"/>
        <v>#N/A</v>
      </c>
      <c r="AH501" s="201" t="e">
        <f t="shared" ca="1" si="105"/>
        <v>#N/A</v>
      </c>
      <c r="AI501" s="203" t="e">
        <f t="shared" ca="1" si="106"/>
        <v>#N/A</v>
      </c>
      <c r="AJ501" s="201" t="e">
        <f t="shared" ca="1" si="72"/>
        <v>#N/A</v>
      </c>
      <c r="AK501" s="201" t="e">
        <f t="shared" ca="1" si="73"/>
        <v>#N/A</v>
      </c>
    </row>
    <row r="502" spans="1:37" ht="27" customHeight="1" x14ac:dyDescent="0.25">
      <c r="A502" s="51">
        <f>'OSNOVNA PLAČA'!A496</f>
        <v>487</v>
      </c>
      <c r="B502" s="159" t="str">
        <f t="shared" ca="1" si="69"/>
        <v>A487</v>
      </c>
      <c r="C502" s="52">
        <f ca="1">IF(LEN(B502)&gt;0,'OSNOVNA PLAČA'!C496,"")</f>
        <v>0</v>
      </c>
      <c r="D502" s="54">
        <f ca="1">IF(LEN(B502)&gt;0,'OSNOVNA PLAČA'!D496,"")</f>
        <v>0</v>
      </c>
      <c r="E502" s="175">
        <f ca="1">IF(LEN(B502)&gt;0,SUM('OBRAČUNANA OSNOVNA PLAČA'!K496:P496),"")</f>
        <v>0</v>
      </c>
      <c r="F502" s="55"/>
      <c r="G502" s="55"/>
      <c r="H502" s="55"/>
      <c r="I502" s="55"/>
      <c r="J502" s="55"/>
      <c r="K502" s="176">
        <f t="shared" si="96"/>
        <v>0</v>
      </c>
      <c r="L502" s="120">
        <f t="shared" ca="1" si="97"/>
        <v>0</v>
      </c>
      <c r="M502" s="120">
        <f t="shared" ca="1" si="98"/>
        <v>0</v>
      </c>
      <c r="N502" s="120">
        <f t="shared" ca="1" si="99"/>
        <v>0</v>
      </c>
      <c r="O502" s="120">
        <f t="shared" ca="1" si="100"/>
        <v>0</v>
      </c>
      <c r="P502" s="177">
        <f t="shared" ca="1" si="101"/>
        <v>0</v>
      </c>
      <c r="Q502" s="177">
        <f ca="1">IF(LEN(B502)&gt;0,'1-6'!Q502-'1-6'!P502,"")</f>
        <v>0</v>
      </c>
      <c r="R502" s="178"/>
      <c r="AA502" s="163">
        <f>ROW()</f>
        <v>502</v>
      </c>
      <c r="AB502" s="201" t="e">
        <f t="shared" ca="1" si="70"/>
        <v>#N/A</v>
      </c>
      <c r="AC502" s="201" t="e">
        <f t="shared" ca="1" si="71"/>
        <v>#N/A</v>
      </c>
      <c r="AD502" s="202" t="e">
        <f t="shared" ca="1" si="102"/>
        <v>#N/A</v>
      </c>
      <c r="AE502" s="201" t="e">
        <f t="shared" ca="1" si="103"/>
        <v>#N/A</v>
      </c>
      <c r="AF502" s="202" t="e">
        <f t="shared" ca="1" si="104"/>
        <v>#N/A</v>
      </c>
      <c r="AG502" s="201" t="e">
        <f t="shared" ca="1" si="104"/>
        <v>#N/A</v>
      </c>
      <c r="AH502" s="201" t="e">
        <f t="shared" ca="1" si="105"/>
        <v>#N/A</v>
      </c>
      <c r="AI502" s="203" t="e">
        <f t="shared" ca="1" si="106"/>
        <v>#N/A</v>
      </c>
      <c r="AJ502" s="201" t="e">
        <f t="shared" ca="1" si="72"/>
        <v>#N/A</v>
      </c>
      <c r="AK502" s="201" t="e">
        <f t="shared" ca="1" si="73"/>
        <v>#N/A</v>
      </c>
    </row>
    <row r="503" spans="1:37" ht="27" customHeight="1" x14ac:dyDescent="0.25">
      <c r="A503" s="51">
        <f>'OSNOVNA PLAČA'!A497</f>
        <v>488</v>
      </c>
      <c r="B503" s="159" t="str">
        <f t="shared" ca="1" si="69"/>
        <v>A488</v>
      </c>
      <c r="C503" s="52">
        <f ca="1">IF(LEN(B503)&gt;0,'OSNOVNA PLAČA'!C497,"")</f>
        <v>0</v>
      </c>
      <c r="D503" s="54">
        <f ca="1">IF(LEN(B503)&gt;0,'OSNOVNA PLAČA'!D497,"")</f>
        <v>0</v>
      </c>
      <c r="E503" s="175">
        <f ca="1">IF(LEN(B503)&gt;0,SUM('OBRAČUNANA OSNOVNA PLAČA'!K497:P497),"")</f>
        <v>0</v>
      </c>
      <c r="F503" s="55"/>
      <c r="G503" s="55"/>
      <c r="H503" s="55"/>
      <c r="I503" s="55"/>
      <c r="J503" s="55"/>
      <c r="K503" s="176">
        <f t="shared" si="96"/>
        <v>0</v>
      </c>
      <c r="L503" s="120">
        <f t="shared" ca="1" si="97"/>
        <v>0</v>
      </c>
      <c r="M503" s="120">
        <f t="shared" ca="1" si="98"/>
        <v>0</v>
      </c>
      <c r="N503" s="120">
        <f t="shared" ca="1" si="99"/>
        <v>0</v>
      </c>
      <c r="O503" s="120">
        <f t="shared" ca="1" si="100"/>
        <v>0</v>
      </c>
      <c r="P503" s="177">
        <f t="shared" ca="1" si="101"/>
        <v>0</v>
      </c>
      <c r="Q503" s="177">
        <f ca="1">IF(LEN(B503)&gt;0,'1-6'!Q503-'1-6'!P503,"")</f>
        <v>0</v>
      </c>
      <c r="R503" s="178"/>
      <c r="AA503" s="163">
        <f>ROW()</f>
        <v>503</v>
      </c>
      <c r="AB503" s="201" t="e">
        <f t="shared" ca="1" si="70"/>
        <v>#N/A</v>
      </c>
      <c r="AC503" s="201" t="e">
        <f t="shared" ca="1" si="71"/>
        <v>#N/A</v>
      </c>
      <c r="AD503" s="202" t="e">
        <f t="shared" ca="1" si="102"/>
        <v>#N/A</v>
      </c>
      <c r="AE503" s="201" t="e">
        <f t="shared" ca="1" si="103"/>
        <v>#N/A</v>
      </c>
      <c r="AF503" s="202" t="e">
        <f t="shared" ca="1" si="104"/>
        <v>#N/A</v>
      </c>
      <c r="AG503" s="201" t="e">
        <f t="shared" ca="1" si="104"/>
        <v>#N/A</v>
      </c>
      <c r="AH503" s="201" t="e">
        <f t="shared" ca="1" si="105"/>
        <v>#N/A</v>
      </c>
      <c r="AI503" s="203" t="e">
        <f t="shared" ca="1" si="106"/>
        <v>#N/A</v>
      </c>
      <c r="AJ503" s="201" t="e">
        <f t="shared" ca="1" si="72"/>
        <v>#N/A</v>
      </c>
      <c r="AK503" s="201" t="e">
        <f t="shared" ca="1" si="73"/>
        <v>#N/A</v>
      </c>
    </row>
    <row r="504" spans="1:37" ht="27" customHeight="1" x14ac:dyDescent="0.25">
      <c r="A504" s="51">
        <f>'OSNOVNA PLAČA'!A498</f>
        <v>489</v>
      </c>
      <c r="B504" s="159" t="str">
        <f t="shared" ca="1" si="69"/>
        <v>A489</v>
      </c>
      <c r="C504" s="52">
        <f ca="1">IF(LEN(B504)&gt;0,'OSNOVNA PLAČA'!C498,"")</f>
        <v>0</v>
      </c>
      <c r="D504" s="54">
        <f ca="1">IF(LEN(B504)&gt;0,'OSNOVNA PLAČA'!D498,"")</f>
        <v>0</v>
      </c>
      <c r="E504" s="175">
        <f ca="1">IF(LEN(B504)&gt;0,SUM('OBRAČUNANA OSNOVNA PLAČA'!K498:P498),"")</f>
        <v>0</v>
      </c>
      <c r="F504" s="55"/>
      <c r="G504" s="55"/>
      <c r="H504" s="55"/>
      <c r="I504" s="55"/>
      <c r="J504" s="55"/>
      <c r="K504" s="176">
        <f t="shared" si="96"/>
        <v>0</v>
      </c>
      <c r="L504" s="120">
        <f t="shared" ca="1" si="97"/>
        <v>0</v>
      </c>
      <c r="M504" s="120">
        <f t="shared" ca="1" si="98"/>
        <v>0</v>
      </c>
      <c r="N504" s="120">
        <f t="shared" ca="1" si="99"/>
        <v>0</v>
      </c>
      <c r="O504" s="120">
        <f t="shared" ca="1" si="100"/>
        <v>0</v>
      </c>
      <c r="P504" s="177">
        <f t="shared" ca="1" si="101"/>
        <v>0</v>
      </c>
      <c r="Q504" s="177">
        <f ca="1">IF(LEN(B504)&gt;0,'1-6'!Q504-'1-6'!P504,"")</f>
        <v>0</v>
      </c>
      <c r="R504" s="178"/>
      <c r="AA504" s="163">
        <f>ROW()</f>
        <v>504</v>
      </c>
      <c r="AB504" s="201" t="e">
        <f t="shared" ca="1" si="70"/>
        <v>#N/A</v>
      </c>
      <c r="AC504" s="201" t="e">
        <f t="shared" ca="1" si="71"/>
        <v>#N/A</v>
      </c>
      <c r="AD504" s="202" t="e">
        <f t="shared" ca="1" si="102"/>
        <v>#N/A</v>
      </c>
      <c r="AE504" s="201" t="e">
        <f t="shared" ca="1" si="103"/>
        <v>#N/A</v>
      </c>
      <c r="AF504" s="202" t="e">
        <f t="shared" ca="1" si="104"/>
        <v>#N/A</v>
      </c>
      <c r="AG504" s="201" t="e">
        <f t="shared" ca="1" si="104"/>
        <v>#N/A</v>
      </c>
      <c r="AH504" s="201" t="e">
        <f t="shared" ca="1" si="105"/>
        <v>#N/A</v>
      </c>
      <c r="AI504" s="203" t="e">
        <f t="shared" ca="1" si="106"/>
        <v>#N/A</v>
      </c>
      <c r="AJ504" s="201" t="e">
        <f t="shared" ca="1" si="72"/>
        <v>#N/A</v>
      </c>
      <c r="AK504" s="201" t="e">
        <f t="shared" ca="1" si="73"/>
        <v>#N/A</v>
      </c>
    </row>
    <row r="505" spans="1:37" ht="27" customHeight="1" x14ac:dyDescent="0.25">
      <c r="A505" s="51">
        <f>'OSNOVNA PLAČA'!A499</f>
        <v>490</v>
      </c>
      <c r="B505" s="159" t="str">
        <f t="shared" ca="1" si="69"/>
        <v>A490</v>
      </c>
      <c r="C505" s="52">
        <f ca="1">IF(LEN(B505)&gt;0,'OSNOVNA PLAČA'!C499,"")</f>
        <v>0</v>
      </c>
      <c r="D505" s="54">
        <f ca="1">IF(LEN(B505)&gt;0,'OSNOVNA PLAČA'!D499,"")</f>
        <v>0</v>
      </c>
      <c r="E505" s="175">
        <f ca="1">IF(LEN(B505)&gt;0,SUM('OBRAČUNANA OSNOVNA PLAČA'!K499:P499),"")</f>
        <v>0</v>
      </c>
      <c r="F505" s="55"/>
      <c r="G505" s="55"/>
      <c r="H505" s="55"/>
      <c r="I505" s="55"/>
      <c r="J505" s="55"/>
      <c r="K505" s="176">
        <f t="shared" si="96"/>
        <v>0</v>
      </c>
      <c r="L505" s="120">
        <f t="shared" ca="1" si="97"/>
        <v>0</v>
      </c>
      <c r="M505" s="120">
        <f t="shared" ca="1" si="98"/>
        <v>0</v>
      </c>
      <c r="N505" s="120">
        <f t="shared" ca="1" si="99"/>
        <v>0</v>
      </c>
      <c r="O505" s="120">
        <f t="shared" ca="1" si="100"/>
        <v>0</v>
      </c>
      <c r="P505" s="177">
        <f t="shared" ca="1" si="101"/>
        <v>0</v>
      </c>
      <c r="Q505" s="177">
        <f ca="1">IF(LEN(B505)&gt;0,'1-6'!Q505-'1-6'!P505,"")</f>
        <v>0</v>
      </c>
      <c r="R505" s="178"/>
      <c r="AA505" s="163">
        <f>ROW()</f>
        <v>505</v>
      </c>
      <c r="AB505" s="201" t="e">
        <f t="shared" ca="1" si="70"/>
        <v>#N/A</v>
      </c>
      <c r="AC505" s="201" t="e">
        <f t="shared" ca="1" si="71"/>
        <v>#N/A</v>
      </c>
      <c r="AD505" s="202" t="e">
        <f t="shared" ca="1" si="102"/>
        <v>#N/A</v>
      </c>
      <c r="AE505" s="201" t="e">
        <f t="shared" ca="1" si="103"/>
        <v>#N/A</v>
      </c>
      <c r="AF505" s="202" t="e">
        <f t="shared" ca="1" si="104"/>
        <v>#N/A</v>
      </c>
      <c r="AG505" s="201" t="e">
        <f t="shared" ca="1" si="104"/>
        <v>#N/A</v>
      </c>
      <c r="AH505" s="201" t="e">
        <f t="shared" ca="1" si="105"/>
        <v>#N/A</v>
      </c>
      <c r="AI505" s="203" t="e">
        <f t="shared" ca="1" si="106"/>
        <v>#N/A</v>
      </c>
      <c r="AJ505" s="201" t="e">
        <f t="shared" ca="1" si="72"/>
        <v>#N/A</v>
      </c>
      <c r="AK505" s="201" t="e">
        <f t="shared" ca="1" si="73"/>
        <v>#N/A</v>
      </c>
    </row>
    <row r="506" spans="1:37" ht="27" customHeight="1" x14ac:dyDescent="0.25">
      <c r="A506" s="51">
        <f>'OSNOVNA PLAČA'!A500</f>
        <v>491</v>
      </c>
      <c r="B506" s="159" t="str">
        <f t="shared" ca="1" si="69"/>
        <v>A491</v>
      </c>
      <c r="C506" s="52">
        <f ca="1">IF(LEN(B506)&gt;0,'OSNOVNA PLAČA'!C500,"")</f>
        <v>0</v>
      </c>
      <c r="D506" s="54">
        <f ca="1">IF(LEN(B506)&gt;0,'OSNOVNA PLAČA'!D500,"")</f>
        <v>0</v>
      </c>
      <c r="E506" s="175">
        <f ca="1">IF(LEN(B506)&gt;0,SUM('OBRAČUNANA OSNOVNA PLAČA'!K500:P500),"")</f>
        <v>0</v>
      </c>
      <c r="F506" s="55"/>
      <c r="G506" s="55"/>
      <c r="H506" s="55"/>
      <c r="I506" s="55"/>
      <c r="J506" s="55"/>
      <c r="K506" s="176">
        <f t="shared" si="96"/>
        <v>0</v>
      </c>
      <c r="L506" s="120">
        <f t="shared" ca="1" si="97"/>
        <v>0</v>
      </c>
      <c r="M506" s="120">
        <f t="shared" ca="1" si="98"/>
        <v>0</v>
      </c>
      <c r="N506" s="120">
        <f t="shared" ca="1" si="99"/>
        <v>0</v>
      </c>
      <c r="O506" s="120">
        <f t="shared" ca="1" si="100"/>
        <v>0</v>
      </c>
      <c r="P506" s="177">
        <f t="shared" ca="1" si="101"/>
        <v>0</v>
      </c>
      <c r="Q506" s="177">
        <f ca="1">IF(LEN(B506)&gt;0,'1-6'!Q506-'1-6'!P506,"")</f>
        <v>0</v>
      </c>
      <c r="R506" s="178"/>
      <c r="AA506" s="163">
        <f>ROW()</f>
        <v>506</v>
      </c>
      <c r="AB506" s="201" t="e">
        <f t="shared" ca="1" si="70"/>
        <v>#N/A</v>
      </c>
      <c r="AC506" s="201" t="e">
        <f t="shared" ca="1" si="71"/>
        <v>#N/A</v>
      </c>
      <c r="AD506" s="202" t="e">
        <f t="shared" ca="1" si="102"/>
        <v>#N/A</v>
      </c>
      <c r="AE506" s="201" t="e">
        <f t="shared" ca="1" si="103"/>
        <v>#N/A</v>
      </c>
      <c r="AF506" s="202" t="e">
        <f t="shared" ca="1" si="104"/>
        <v>#N/A</v>
      </c>
      <c r="AG506" s="201" t="e">
        <f t="shared" ca="1" si="104"/>
        <v>#N/A</v>
      </c>
      <c r="AH506" s="201" t="e">
        <f t="shared" ca="1" si="105"/>
        <v>#N/A</v>
      </c>
      <c r="AI506" s="203" t="e">
        <f t="shared" ca="1" si="106"/>
        <v>#N/A</v>
      </c>
      <c r="AJ506" s="201" t="e">
        <f t="shared" ca="1" si="72"/>
        <v>#N/A</v>
      </c>
      <c r="AK506" s="201" t="e">
        <f t="shared" ca="1" si="73"/>
        <v>#N/A</v>
      </c>
    </row>
    <row r="507" spans="1:37" ht="27" customHeight="1" x14ac:dyDescent="0.25">
      <c r="A507" s="51">
        <f>'OSNOVNA PLAČA'!A501</f>
        <v>492</v>
      </c>
      <c r="B507" s="159" t="str">
        <f t="shared" ca="1" si="69"/>
        <v>A492</v>
      </c>
      <c r="C507" s="52">
        <f ca="1">IF(LEN(B507)&gt;0,'OSNOVNA PLAČA'!C501,"")</f>
        <v>0</v>
      </c>
      <c r="D507" s="54">
        <f ca="1">IF(LEN(B507)&gt;0,'OSNOVNA PLAČA'!D501,"")</f>
        <v>0</v>
      </c>
      <c r="E507" s="175">
        <f ca="1">IF(LEN(B507)&gt;0,SUM('OBRAČUNANA OSNOVNA PLAČA'!K501:P501),"")</f>
        <v>0</v>
      </c>
      <c r="F507" s="55"/>
      <c r="G507" s="55"/>
      <c r="H507" s="55"/>
      <c r="I507" s="55"/>
      <c r="J507" s="55"/>
      <c r="K507" s="176">
        <f t="shared" si="96"/>
        <v>0</v>
      </c>
      <c r="L507" s="120">
        <f t="shared" ca="1" si="97"/>
        <v>0</v>
      </c>
      <c r="M507" s="120">
        <f t="shared" ca="1" si="98"/>
        <v>0</v>
      </c>
      <c r="N507" s="120">
        <f t="shared" ca="1" si="99"/>
        <v>0</v>
      </c>
      <c r="O507" s="120">
        <f t="shared" ca="1" si="100"/>
        <v>0</v>
      </c>
      <c r="P507" s="177">
        <f t="shared" ca="1" si="101"/>
        <v>0</v>
      </c>
      <c r="Q507" s="177">
        <f ca="1">IF(LEN(B507)&gt;0,'1-6'!Q507-'1-6'!P507,"")</f>
        <v>0</v>
      </c>
      <c r="R507" s="178"/>
      <c r="AA507" s="163">
        <f>ROW()</f>
        <v>507</v>
      </c>
      <c r="AB507" s="201" t="e">
        <f t="shared" ca="1" si="70"/>
        <v>#N/A</v>
      </c>
      <c r="AC507" s="201" t="e">
        <f t="shared" ca="1" si="71"/>
        <v>#N/A</v>
      </c>
      <c r="AD507" s="202" t="e">
        <f t="shared" ca="1" si="102"/>
        <v>#N/A</v>
      </c>
      <c r="AE507" s="201" t="e">
        <f t="shared" ca="1" si="103"/>
        <v>#N/A</v>
      </c>
      <c r="AF507" s="202" t="e">
        <f t="shared" ca="1" si="104"/>
        <v>#N/A</v>
      </c>
      <c r="AG507" s="201" t="e">
        <f t="shared" ca="1" si="104"/>
        <v>#N/A</v>
      </c>
      <c r="AH507" s="201" t="e">
        <f t="shared" ca="1" si="105"/>
        <v>#N/A</v>
      </c>
      <c r="AI507" s="203" t="e">
        <f t="shared" ca="1" si="106"/>
        <v>#N/A</v>
      </c>
      <c r="AJ507" s="201" t="e">
        <f t="shared" ca="1" si="72"/>
        <v>#N/A</v>
      </c>
      <c r="AK507" s="201" t="e">
        <f t="shared" ca="1" si="73"/>
        <v>#N/A</v>
      </c>
    </row>
    <row r="508" spans="1:37" ht="27" customHeight="1" x14ac:dyDescent="0.25">
      <c r="A508" s="51">
        <f>'OSNOVNA PLAČA'!A502</f>
        <v>493</v>
      </c>
      <c r="B508" s="159" t="str">
        <f t="shared" ca="1" si="69"/>
        <v>A493</v>
      </c>
      <c r="C508" s="52">
        <f ca="1">IF(LEN(B508)&gt;0,'OSNOVNA PLAČA'!C502,"")</f>
        <v>0</v>
      </c>
      <c r="D508" s="54">
        <f ca="1">IF(LEN(B508)&gt;0,'OSNOVNA PLAČA'!D502,"")</f>
        <v>0</v>
      </c>
      <c r="E508" s="175">
        <f ca="1">IF(LEN(B508)&gt;0,SUM('OBRAČUNANA OSNOVNA PLAČA'!K502:P502),"")</f>
        <v>0</v>
      </c>
      <c r="F508" s="55"/>
      <c r="G508" s="55"/>
      <c r="H508" s="55"/>
      <c r="I508" s="55"/>
      <c r="J508" s="55"/>
      <c r="K508" s="176">
        <f t="shared" si="96"/>
        <v>0</v>
      </c>
      <c r="L508" s="120">
        <f t="shared" ca="1" si="97"/>
        <v>0</v>
      </c>
      <c r="M508" s="120">
        <f t="shared" ca="1" si="98"/>
        <v>0</v>
      </c>
      <c r="N508" s="120">
        <f t="shared" ca="1" si="99"/>
        <v>0</v>
      </c>
      <c r="O508" s="120">
        <f t="shared" ca="1" si="100"/>
        <v>0</v>
      </c>
      <c r="P508" s="177">
        <f t="shared" ca="1" si="101"/>
        <v>0</v>
      </c>
      <c r="Q508" s="177">
        <f ca="1">IF(LEN(B508)&gt;0,'1-6'!Q508-'1-6'!P508,"")</f>
        <v>0</v>
      </c>
      <c r="R508" s="178"/>
      <c r="AA508" s="163">
        <f>ROW()</f>
        <v>508</v>
      </c>
      <c r="AB508" s="201" t="e">
        <f t="shared" ca="1" si="70"/>
        <v>#N/A</v>
      </c>
      <c r="AC508" s="201" t="e">
        <f t="shared" ca="1" si="71"/>
        <v>#N/A</v>
      </c>
      <c r="AD508" s="202" t="e">
        <f t="shared" ca="1" si="102"/>
        <v>#N/A</v>
      </c>
      <c r="AE508" s="201" t="e">
        <f t="shared" ca="1" si="103"/>
        <v>#N/A</v>
      </c>
      <c r="AF508" s="202" t="e">
        <f t="shared" ca="1" si="104"/>
        <v>#N/A</v>
      </c>
      <c r="AG508" s="201" t="e">
        <f t="shared" ca="1" si="104"/>
        <v>#N/A</v>
      </c>
      <c r="AH508" s="201" t="e">
        <f t="shared" ca="1" si="105"/>
        <v>#N/A</v>
      </c>
      <c r="AI508" s="203" t="e">
        <f t="shared" ca="1" si="106"/>
        <v>#N/A</v>
      </c>
      <c r="AJ508" s="201" t="e">
        <f t="shared" ca="1" si="72"/>
        <v>#N/A</v>
      </c>
      <c r="AK508" s="201" t="e">
        <f t="shared" ca="1" si="73"/>
        <v>#N/A</v>
      </c>
    </row>
    <row r="509" spans="1:37" ht="27" customHeight="1" x14ac:dyDescent="0.25">
      <c r="A509" s="51">
        <f>'OSNOVNA PLAČA'!A503</f>
        <v>494</v>
      </c>
      <c r="B509" s="159" t="str">
        <f t="shared" ca="1" si="69"/>
        <v>A494</v>
      </c>
      <c r="C509" s="52">
        <f ca="1">IF(LEN(B509)&gt;0,'OSNOVNA PLAČA'!C503,"")</f>
        <v>0</v>
      </c>
      <c r="D509" s="54">
        <f ca="1">IF(LEN(B509)&gt;0,'OSNOVNA PLAČA'!D503,"")</f>
        <v>0</v>
      </c>
      <c r="E509" s="175">
        <f ca="1">IF(LEN(B509)&gt;0,SUM('OBRAČUNANA OSNOVNA PLAČA'!K503:P503),"")</f>
        <v>0</v>
      </c>
      <c r="F509" s="55"/>
      <c r="G509" s="55"/>
      <c r="H509" s="55"/>
      <c r="I509" s="55"/>
      <c r="J509" s="55"/>
      <c r="K509" s="176">
        <f t="shared" si="96"/>
        <v>0</v>
      </c>
      <c r="L509" s="120">
        <f t="shared" ca="1" si="97"/>
        <v>0</v>
      </c>
      <c r="M509" s="120">
        <f t="shared" ca="1" si="98"/>
        <v>0</v>
      </c>
      <c r="N509" s="120">
        <f t="shared" ca="1" si="99"/>
        <v>0</v>
      </c>
      <c r="O509" s="120">
        <f t="shared" ca="1" si="100"/>
        <v>0</v>
      </c>
      <c r="P509" s="177">
        <f t="shared" ca="1" si="101"/>
        <v>0</v>
      </c>
      <c r="Q509" s="177">
        <f ca="1">IF(LEN(B509)&gt;0,'1-6'!Q509-'1-6'!P509,"")</f>
        <v>0</v>
      </c>
      <c r="R509" s="178"/>
      <c r="AA509" s="163">
        <f>ROW()</f>
        <v>509</v>
      </c>
      <c r="AB509" s="201" t="e">
        <f t="shared" ca="1" si="70"/>
        <v>#N/A</v>
      </c>
      <c r="AC509" s="201" t="e">
        <f t="shared" ca="1" si="71"/>
        <v>#N/A</v>
      </c>
      <c r="AD509" s="202" t="e">
        <f t="shared" ca="1" si="102"/>
        <v>#N/A</v>
      </c>
      <c r="AE509" s="201" t="e">
        <f t="shared" ca="1" si="103"/>
        <v>#N/A</v>
      </c>
      <c r="AF509" s="202" t="e">
        <f t="shared" ca="1" si="104"/>
        <v>#N/A</v>
      </c>
      <c r="AG509" s="201" t="e">
        <f t="shared" ca="1" si="104"/>
        <v>#N/A</v>
      </c>
      <c r="AH509" s="201" t="e">
        <f t="shared" ca="1" si="105"/>
        <v>#N/A</v>
      </c>
      <c r="AI509" s="203" t="e">
        <f t="shared" ca="1" si="106"/>
        <v>#N/A</v>
      </c>
      <c r="AJ509" s="201" t="e">
        <f t="shared" ca="1" si="72"/>
        <v>#N/A</v>
      </c>
      <c r="AK509" s="201" t="e">
        <f t="shared" ca="1" si="73"/>
        <v>#N/A</v>
      </c>
    </row>
    <row r="510" spans="1:37" ht="27" customHeight="1" x14ac:dyDescent="0.25">
      <c r="A510" s="51">
        <f>'OSNOVNA PLAČA'!A504</f>
        <v>495</v>
      </c>
      <c r="B510" s="159" t="str">
        <f t="shared" ca="1" si="69"/>
        <v>A495</v>
      </c>
      <c r="C510" s="52">
        <f ca="1">IF(LEN(B510)&gt;0,'OSNOVNA PLAČA'!C504,"")</f>
        <v>0</v>
      </c>
      <c r="D510" s="54">
        <f ca="1">IF(LEN(B510)&gt;0,'OSNOVNA PLAČA'!D504,"")</f>
        <v>0</v>
      </c>
      <c r="E510" s="175">
        <f ca="1">IF(LEN(B510)&gt;0,SUM('OBRAČUNANA OSNOVNA PLAČA'!K504:P504),"")</f>
        <v>0</v>
      </c>
      <c r="F510" s="55"/>
      <c r="G510" s="55"/>
      <c r="H510" s="55"/>
      <c r="I510" s="55"/>
      <c r="J510" s="55"/>
      <c r="K510" s="176">
        <f t="shared" si="96"/>
        <v>0</v>
      </c>
      <c r="L510" s="120">
        <f t="shared" ca="1" si="97"/>
        <v>0</v>
      </c>
      <c r="M510" s="120">
        <f t="shared" ca="1" si="98"/>
        <v>0</v>
      </c>
      <c r="N510" s="120">
        <f t="shared" ca="1" si="99"/>
        <v>0</v>
      </c>
      <c r="O510" s="120">
        <f t="shared" ca="1" si="100"/>
        <v>0</v>
      </c>
      <c r="P510" s="177">
        <f t="shared" ca="1" si="101"/>
        <v>0</v>
      </c>
      <c r="Q510" s="177">
        <f ca="1">IF(LEN(B510)&gt;0,'1-6'!Q510-'1-6'!P510,"")</f>
        <v>0</v>
      </c>
      <c r="R510" s="178"/>
      <c r="AA510" s="163">
        <f>ROW()</f>
        <v>510</v>
      </c>
      <c r="AB510" s="201" t="e">
        <f t="shared" ca="1" si="70"/>
        <v>#N/A</v>
      </c>
      <c r="AC510" s="201" t="e">
        <f t="shared" ca="1" si="71"/>
        <v>#N/A</v>
      </c>
      <c r="AD510" s="202" t="e">
        <f t="shared" ca="1" si="102"/>
        <v>#N/A</v>
      </c>
      <c r="AE510" s="201" t="e">
        <f t="shared" ca="1" si="103"/>
        <v>#N/A</v>
      </c>
      <c r="AF510" s="202" t="e">
        <f t="shared" ca="1" si="104"/>
        <v>#N/A</v>
      </c>
      <c r="AG510" s="201" t="e">
        <f t="shared" ca="1" si="104"/>
        <v>#N/A</v>
      </c>
      <c r="AH510" s="201" t="e">
        <f t="shared" ca="1" si="105"/>
        <v>#N/A</v>
      </c>
      <c r="AI510" s="203" t="e">
        <f t="shared" ca="1" si="106"/>
        <v>#N/A</v>
      </c>
      <c r="AJ510" s="201" t="e">
        <f t="shared" ca="1" si="72"/>
        <v>#N/A</v>
      </c>
      <c r="AK510" s="201" t="e">
        <f t="shared" ca="1" si="73"/>
        <v>#N/A</v>
      </c>
    </row>
    <row r="511" spans="1:37" ht="27" customHeight="1" x14ac:dyDescent="0.25">
      <c r="A511" s="51">
        <f>'OSNOVNA PLAČA'!A505</f>
        <v>496</v>
      </c>
      <c r="B511" s="159" t="str">
        <f t="shared" ca="1" si="69"/>
        <v>A496</v>
      </c>
      <c r="C511" s="52">
        <f ca="1">IF(LEN(B511)&gt;0,'OSNOVNA PLAČA'!C505,"")</f>
        <v>0</v>
      </c>
      <c r="D511" s="54">
        <f ca="1">IF(LEN(B511)&gt;0,'OSNOVNA PLAČA'!D505,"")</f>
        <v>0</v>
      </c>
      <c r="E511" s="175">
        <f ca="1">IF(LEN(B511)&gt;0,SUM('OBRAČUNANA OSNOVNA PLAČA'!K505:P505),"")</f>
        <v>0</v>
      </c>
      <c r="F511" s="55"/>
      <c r="G511" s="55"/>
      <c r="H511" s="55"/>
      <c r="I511" s="55"/>
      <c r="J511" s="55"/>
      <c r="K511" s="176">
        <f t="shared" si="96"/>
        <v>0</v>
      </c>
      <c r="L511" s="120">
        <f t="shared" ca="1" si="97"/>
        <v>0</v>
      </c>
      <c r="M511" s="120">
        <f t="shared" ca="1" si="98"/>
        <v>0</v>
      </c>
      <c r="N511" s="120">
        <f t="shared" ca="1" si="99"/>
        <v>0</v>
      </c>
      <c r="O511" s="120">
        <f t="shared" ca="1" si="100"/>
        <v>0</v>
      </c>
      <c r="P511" s="177">
        <f t="shared" ca="1" si="101"/>
        <v>0</v>
      </c>
      <c r="Q511" s="177">
        <f ca="1">IF(LEN(B511)&gt;0,'1-6'!Q511-'1-6'!P511,"")</f>
        <v>0</v>
      </c>
      <c r="R511" s="178"/>
      <c r="AA511" s="163">
        <f>ROW()</f>
        <v>511</v>
      </c>
      <c r="AB511" s="201" t="e">
        <f t="shared" ca="1" si="70"/>
        <v>#N/A</v>
      </c>
      <c r="AC511" s="201" t="e">
        <f t="shared" ca="1" si="71"/>
        <v>#N/A</v>
      </c>
      <c r="AD511" s="202" t="e">
        <f t="shared" ca="1" si="102"/>
        <v>#N/A</v>
      </c>
      <c r="AE511" s="201" t="e">
        <f t="shared" ca="1" si="103"/>
        <v>#N/A</v>
      </c>
      <c r="AF511" s="202" t="e">
        <f t="shared" ca="1" si="104"/>
        <v>#N/A</v>
      </c>
      <c r="AG511" s="201" t="e">
        <f t="shared" ca="1" si="104"/>
        <v>#N/A</v>
      </c>
      <c r="AH511" s="201" t="e">
        <f t="shared" ca="1" si="105"/>
        <v>#N/A</v>
      </c>
      <c r="AI511" s="203" t="e">
        <f t="shared" ca="1" si="106"/>
        <v>#N/A</v>
      </c>
      <c r="AJ511" s="201" t="e">
        <f t="shared" ca="1" si="72"/>
        <v>#N/A</v>
      </c>
      <c r="AK511" s="201" t="e">
        <f t="shared" ca="1" si="73"/>
        <v>#N/A</v>
      </c>
    </row>
    <row r="512" spans="1:37" ht="27" customHeight="1" x14ac:dyDescent="0.25">
      <c r="A512" s="51">
        <f>'OSNOVNA PLAČA'!A506</f>
        <v>497</v>
      </c>
      <c r="B512" s="159" t="str">
        <f t="shared" ca="1" si="69"/>
        <v>A497</v>
      </c>
      <c r="C512" s="52">
        <f ca="1">IF(LEN(B512)&gt;0,'OSNOVNA PLAČA'!C506,"")</f>
        <v>0</v>
      </c>
      <c r="D512" s="54">
        <f ca="1">IF(LEN(B512)&gt;0,'OSNOVNA PLAČA'!D506,"")</f>
        <v>0</v>
      </c>
      <c r="E512" s="175">
        <f ca="1">IF(LEN(B512)&gt;0,SUM('OBRAČUNANA OSNOVNA PLAČA'!K506:P506),"")</f>
        <v>0</v>
      </c>
      <c r="F512" s="55"/>
      <c r="G512" s="55"/>
      <c r="H512" s="55"/>
      <c r="I512" s="55"/>
      <c r="J512" s="55"/>
      <c r="K512" s="176">
        <f t="shared" si="96"/>
        <v>0</v>
      </c>
      <c r="L512" s="120">
        <f t="shared" ca="1" si="97"/>
        <v>0</v>
      </c>
      <c r="M512" s="120">
        <f t="shared" ca="1" si="98"/>
        <v>0</v>
      </c>
      <c r="N512" s="120">
        <f t="shared" ca="1" si="99"/>
        <v>0</v>
      </c>
      <c r="O512" s="120">
        <f t="shared" ca="1" si="100"/>
        <v>0</v>
      </c>
      <c r="P512" s="177">
        <f t="shared" ca="1" si="101"/>
        <v>0</v>
      </c>
      <c r="Q512" s="177">
        <f ca="1">IF(LEN(B512)&gt;0,'1-6'!Q512-'1-6'!P512,"")</f>
        <v>0</v>
      </c>
      <c r="R512" s="178"/>
      <c r="AA512" s="163">
        <f>ROW()</f>
        <v>512</v>
      </c>
      <c r="AB512" s="201" t="e">
        <f t="shared" ca="1" si="70"/>
        <v>#N/A</v>
      </c>
      <c r="AC512" s="201" t="e">
        <f t="shared" ca="1" si="71"/>
        <v>#N/A</v>
      </c>
      <c r="AD512" s="202" t="e">
        <f t="shared" ca="1" si="102"/>
        <v>#N/A</v>
      </c>
      <c r="AE512" s="201" t="e">
        <f t="shared" ca="1" si="103"/>
        <v>#N/A</v>
      </c>
      <c r="AF512" s="202" t="e">
        <f t="shared" ca="1" si="104"/>
        <v>#N/A</v>
      </c>
      <c r="AG512" s="201" t="e">
        <f t="shared" ca="1" si="104"/>
        <v>#N/A</v>
      </c>
      <c r="AH512" s="201" t="e">
        <f t="shared" ca="1" si="105"/>
        <v>#N/A</v>
      </c>
      <c r="AI512" s="203" t="e">
        <f t="shared" ca="1" si="106"/>
        <v>#N/A</v>
      </c>
      <c r="AJ512" s="201" t="e">
        <f t="shared" ca="1" si="72"/>
        <v>#N/A</v>
      </c>
      <c r="AK512" s="201" t="e">
        <f t="shared" ca="1" si="73"/>
        <v>#N/A</v>
      </c>
    </row>
    <row r="513" spans="1:37" ht="27" customHeight="1" x14ac:dyDescent="0.25">
      <c r="A513" s="51">
        <f>'OSNOVNA PLAČA'!A507</f>
        <v>498</v>
      </c>
      <c r="B513" s="159" t="str">
        <f t="shared" ca="1" si="69"/>
        <v>A498</v>
      </c>
      <c r="C513" s="52">
        <f ca="1">IF(LEN(B513)&gt;0,'OSNOVNA PLAČA'!C507,"")</f>
        <v>0</v>
      </c>
      <c r="D513" s="54">
        <f ca="1">IF(LEN(B513)&gt;0,'OSNOVNA PLAČA'!D507,"")</f>
        <v>0</v>
      </c>
      <c r="E513" s="175">
        <f ca="1">IF(LEN(B513)&gt;0,SUM('OBRAČUNANA OSNOVNA PLAČA'!K507:P507),"")</f>
        <v>0</v>
      </c>
      <c r="F513" s="55"/>
      <c r="G513" s="55"/>
      <c r="H513" s="55"/>
      <c r="I513" s="55"/>
      <c r="J513" s="55"/>
      <c r="K513" s="176">
        <f t="shared" si="96"/>
        <v>0</v>
      </c>
      <c r="L513" s="120">
        <f t="shared" ca="1" si="97"/>
        <v>0</v>
      </c>
      <c r="M513" s="120">
        <f t="shared" ca="1" si="98"/>
        <v>0</v>
      </c>
      <c r="N513" s="120">
        <f t="shared" ca="1" si="99"/>
        <v>0</v>
      </c>
      <c r="O513" s="120">
        <f t="shared" ca="1" si="100"/>
        <v>0</v>
      </c>
      <c r="P513" s="177">
        <f t="shared" ca="1" si="101"/>
        <v>0</v>
      </c>
      <c r="Q513" s="177">
        <f ca="1">IF(LEN(B513)&gt;0,'1-6'!Q513-'1-6'!P513,"")</f>
        <v>0</v>
      </c>
      <c r="R513" s="178"/>
      <c r="AA513" s="163">
        <f>ROW()</f>
        <v>513</v>
      </c>
      <c r="AB513" s="201" t="e">
        <f t="shared" ca="1" si="70"/>
        <v>#N/A</v>
      </c>
      <c r="AC513" s="201" t="e">
        <f t="shared" ca="1" si="71"/>
        <v>#N/A</v>
      </c>
      <c r="AD513" s="202" t="e">
        <f t="shared" ca="1" si="102"/>
        <v>#N/A</v>
      </c>
      <c r="AE513" s="201" t="e">
        <f t="shared" ca="1" si="103"/>
        <v>#N/A</v>
      </c>
      <c r="AF513" s="202" t="e">
        <f t="shared" ca="1" si="104"/>
        <v>#N/A</v>
      </c>
      <c r="AG513" s="201" t="e">
        <f t="shared" ca="1" si="104"/>
        <v>#N/A</v>
      </c>
      <c r="AH513" s="201" t="e">
        <f t="shared" ca="1" si="105"/>
        <v>#N/A</v>
      </c>
      <c r="AI513" s="203" t="e">
        <f t="shared" ca="1" si="106"/>
        <v>#N/A</v>
      </c>
      <c r="AJ513" s="201" t="e">
        <f t="shared" ca="1" si="72"/>
        <v>#N/A</v>
      </c>
      <c r="AK513" s="201" t="e">
        <f t="shared" ca="1" si="73"/>
        <v>#N/A</v>
      </c>
    </row>
    <row r="514" spans="1:37" ht="27" customHeight="1" x14ac:dyDescent="0.25">
      <c r="A514" s="51">
        <f>'OSNOVNA PLAČA'!A508</f>
        <v>499</v>
      </c>
      <c r="B514" s="159" t="str">
        <f t="shared" ca="1" si="69"/>
        <v>A499</v>
      </c>
      <c r="C514" s="52">
        <f ca="1">IF(LEN(B514)&gt;0,'OSNOVNA PLAČA'!C508,"")</f>
        <v>0</v>
      </c>
      <c r="D514" s="54">
        <f ca="1">IF(LEN(B514)&gt;0,'OSNOVNA PLAČA'!D508,"")</f>
        <v>0</v>
      </c>
      <c r="E514" s="175">
        <f ca="1">IF(LEN(B514)&gt;0,SUM('OBRAČUNANA OSNOVNA PLAČA'!K508:P508),"")</f>
        <v>0</v>
      </c>
      <c r="F514" s="55"/>
      <c r="G514" s="55"/>
      <c r="H514" s="55"/>
      <c r="I514" s="55"/>
      <c r="J514" s="55"/>
      <c r="K514" s="176">
        <f t="shared" si="96"/>
        <v>0</v>
      </c>
      <c r="L514" s="120">
        <f t="shared" ca="1" si="97"/>
        <v>0</v>
      </c>
      <c r="M514" s="120">
        <f t="shared" ca="1" si="98"/>
        <v>0</v>
      </c>
      <c r="N514" s="120">
        <f t="shared" ca="1" si="99"/>
        <v>0</v>
      </c>
      <c r="O514" s="120">
        <f t="shared" ca="1" si="100"/>
        <v>0</v>
      </c>
      <c r="P514" s="177">
        <f t="shared" ca="1" si="101"/>
        <v>0</v>
      </c>
      <c r="Q514" s="177">
        <f ca="1">IF(LEN(B514)&gt;0,'1-6'!Q514-'1-6'!P514,"")</f>
        <v>0</v>
      </c>
      <c r="R514" s="178"/>
      <c r="AA514" s="163">
        <f>ROW()</f>
        <v>514</v>
      </c>
      <c r="AB514" s="201" t="e">
        <f t="shared" ca="1" si="70"/>
        <v>#N/A</v>
      </c>
      <c r="AC514" s="201" t="e">
        <f t="shared" ca="1" si="71"/>
        <v>#N/A</v>
      </c>
      <c r="AD514" s="202" t="e">
        <f t="shared" ca="1" si="102"/>
        <v>#N/A</v>
      </c>
      <c r="AE514" s="201" t="e">
        <f t="shared" ca="1" si="103"/>
        <v>#N/A</v>
      </c>
      <c r="AF514" s="202" t="e">
        <f t="shared" ca="1" si="104"/>
        <v>#N/A</v>
      </c>
      <c r="AG514" s="201" t="e">
        <f t="shared" ca="1" si="104"/>
        <v>#N/A</v>
      </c>
      <c r="AH514" s="201" t="e">
        <f t="shared" ca="1" si="105"/>
        <v>#N/A</v>
      </c>
      <c r="AI514" s="203" t="e">
        <f t="shared" ca="1" si="106"/>
        <v>#N/A</v>
      </c>
      <c r="AJ514" s="201" t="e">
        <f t="shared" ca="1" si="72"/>
        <v>#N/A</v>
      </c>
      <c r="AK514" s="201" t="e">
        <f t="shared" ca="1" si="73"/>
        <v>#N/A</v>
      </c>
    </row>
    <row r="515" spans="1:37" ht="27" customHeight="1" x14ac:dyDescent="0.25">
      <c r="A515" s="51">
        <f>'OSNOVNA PLAČA'!A509</f>
        <v>500</v>
      </c>
      <c r="B515" s="159" t="str">
        <f t="shared" ca="1" si="69"/>
        <v>A500</v>
      </c>
      <c r="C515" s="52">
        <f ca="1">IF(LEN(B515)&gt;0,'OSNOVNA PLAČA'!C509,"")</f>
        <v>0</v>
      </c>
      <c r="D515" s="54">
        <f ca="1">IF(LEN(B515)&gt;0,'OSNOVNA PLAČA'!D509,"")</f>
        <v>0</v>
      </c>
      <c r="E515" s="175">
        <f ca="1">IF(LEN(B515)&gt;0,SUM('OBRAČUNANA OSNOVNA PLAČA'!K509:P509),"")</f>
        <v>0</v>
      </c>
      <c r="F515" s="55"/>
      <c r="G515" s="55"/>
      <c r="H515" s="55"/>
      <c r="I515" s="55"/>
      <c r="J515" s="55"/>
      <c r="K515" s="176">
        <f t="shared" si="96"/>
        <v>0</v>
      </c>
      <c r="L515" s="120">
        <f t="shared" ca="1" si="97"/>
        <v>0</v>
      </c>
      <c r="M515" s="120">
        <f t="shared" ca="1" si="98"/>
        <v>0</v>
      </c>
      <c r="N515" s="120">
        <f t="shared" ca="1" si="99"/>
        <v>0</v>
      </c>
      <c r="O515" s="120">
        <f t="shared" ca="1" si="100"/>
        <v>0</v>
      </c>
      <c r="P515" s="177">
        <f t="shared" ca="1" si="101"/>
        <v>0</v>
      </c>
      <c r="Q515" s="177">
        <f ca="1">IF(LEN(B515)&gt;0,'1-6'!Q515-'1-6'!P515,"")</f>
        <v>0</v>
      </c>
      <c r="R515" s="178"/>
      <c r="AA515" s="163">
        <f>ROW()</f>
        <v>515</v>
      </c>
      <c r="AB515" s="201" t="e">
        <f t="shared" ca="1" si="70"/>
        <v>#N/A</v>
      </c>
      <c r="AC515" s="201" t="e">
        <f t="shared" ca="1" si="71"/>
        <v>#N/A</v>
      </c>
      <c r="AD515" s="202" t="e">
        <f t="shared" ca="1" si="102"/>
        <v>#N/A</v>
      </c>
      <c r="AE515" s="201" t="e">
        <f t="shared" ca="1" si="103"/>
        <v>#N/A</v>
      </c>
      <c r="AF515" s="202" t="e">
        <f t="shared" ca="1" si="104"/>
        <v>#N/A</v>
      </c>
      <c r="AG515" s="201" t="e">
        <f t="shared" ca="1" si="104"/>
        <v>#N/A</v>
      </c>
      <c r="AH515" s="201" t="e">
        <f t="shared" ca="1" si="105"/>
        <v>#N/A</v>
      </c>
      <c r="AI515" s="203" t="e">
        <f t="shared" ca="1" si="106"/>
        <v>#N/A</v>
      </c>
      <c r="AJ515" s="201" t="e">
        <f t="shared" ca="1" si="72"/>
        <v>#N/A</v>
      </c>
      <c r="AK515" s="201" t="e">
        <f t="shared" ca="1" si="73"/>
        <v>#N/A</v>
      </c>
    </row>
    <row r="516" spans="1:37" ht="27" customHeight="1" x14ac:dyDescent="0.25">
      <c r="A516" s="51">
        <f>'OSNOVNA PLAČA'!A510</f>
        <v>501</v>
      </c>
      <c r="B516" s="159" t="str">
        <f t="shared" ca="1" si="69"/>
        <v>A501</v>
      </c>
      <c r="C516" s="52">
        <f ca="1">IF(LEN(B516)&gt;0,'OSNOVNA PLAČA'!C510,"")</f>
        <v>0</v>
      </c>
      <c r="D516" s="54">
        <f ca="1">IF(LEN(B516)&gt;0,'OSNOVNA PLAČA'!D510,"")</f>
        <v>0</v>
      </c>
      <c r="E516" s="175">
        <f ca="1">IF(LEN(B516)&gt;0,SUM('OBRAČUNANA OSNOVNA PLAČA'!K510:P510),"")</f>
        <v>0</v>
      </c>
      <c r="F516" s="55"/>
      <c r="G516" s="55"/>
      <c r="H516" s="55"/>
      <c r="I516" s="55"/>
      <c r="J516" s="55"/>
      <c r="K516" s="176">
        <f t="shared" si="96"/>
        <v>0</v>
      </c>
      <c r="L516" s="120">
        <f t="shared" ca="1" si="97"/>
        <v>0</v>
      </c>
      <c r="M516" s="120">
        <f t="shared" ca="1" si="98"/>
        <v>0</v>
      </c>
      <c r="N516" s="120">
        <f t="shared" ca="1" si="99"/>
        <v>0</v>
      </c>
      <c r="O516" s="120">
        <f t="shared" ca="1" si="100"/>
        <v>0</v>
      </c>
      <c r="P516" s="177">
        <f t="shared" ca="1" si="101"/>
        <v>0</v>
      </c>
      <c r="Q516" s="177">
        <f ca="1">IF(LEN(B516)&gt;0,'1-6'!Q516-'1-6'!P516,"")</f>
        <v>0</v>
      </c>
      <c r="R516" s="178"/>
      <c r="AA516" s="163">
        <f>ROW()</f>
        <v>516</v>
      </c>
      <c r="AB516" s="201" t="e">
        <f t="shared" ca="1" si="70"/>
        <v>#N/A</v>
      </c>
      <c r="AC516" s="201" t="e">
        <f t="shared" ca="1" si="71"/>
        <v>#N/A</v>
      </c>
      <c r="AD516" s="202" t="e">
        <f t="shared" ca="1" si="102"/>
        <v>#N/A</v>
      </c>
      <c r="AE516" s="201" t="e">
        <f t="shared" ca="1" si="103"/>
        <v>#N/A</v>
      </c>
      <c r="AF516" s="202" t="e">
        <f t="shared" ca="1" si="104"/>
        <v>#N/A</v>
      </c>
      <c r="AG516" s="201" t="e">
        <f t="shared" ca="1" si="104"/>
        <v>#N/A</v>
      </c>
      <c r="AH516" s="201" t="e">
        <f t="shared" ca="1" si="105"/>
        <v>#N/A</v>
      </c>
      <c r="AI516" s="203" t="e">
        <f t="shared" ca="1" si="106"/>
        <v>#N/A</v>
      </c>
      <c r="AJ516" s="201" t="e">
        <f t="shared" ca="1" si="72"/>
        <v>#N/A</v>
      </c>
      <c r="AK516" s="201" t="e">
        <f t="shared" ca="1" si="73"/>
        <v>#N/A</v>
      </c>
    </row>
    <row r="517" spans="1:37" ht="27" customHeight="1" x14ac:dyDescent="0.25">
      <c r="A517" s="51">
        <f>'OSNOVNA PLAČA'!A511</f>
        <v>502</v>
      </c>
      <c r="B517" s="159" t="str">
        <f t="shared" ca="1" si="69"/>
        <v>A502</v>
      </c>
      <c r="C517" s="52">
        <f ca="1">IF(LEN(B517)&gt;0,'OSNOVNA PLAČA'!C511,"")</f>
        <v>0</v>
      </c>
      <c r="D517" s="54">
        <f ca="1">IF(LEN(B517)&gt;0,'OSNOVNA PLAČA'!D511,"")</f>
        <v>0</v>
      </c>
      <c r="E517" s="175">
        <f ca="1">IF(LEN(B517)&gt;0,SUM('OBRAČUNANA OSNOVNA PLAČA'!K511:P511),"")</f>
        <v>0</v>
      </c>
      <c r="F517" s="55"/>
      <c r="G517" s="55"/>
      <c r="H517" s="55"/>
      <c r="I517" s="55"/>
      <c r="J517" s="55"/>
      <c r="K517" s="176">
        <f t="shared" si="96"/>
        <v>0</v>
      </c>
      <c r="L517" s="120">
        <f t="shared" ca="1" si="97"/>
        <v>0</v>
      </c>
      <c r="M517" s="120">
        <f t="shared" ca="1" si="98"/>
        <v>0</v>
      </c>
      <c r="N517" s="120">
        <f t="shared" ca="1" si="99"/>
        <v>0</v>
      </c>
      <c r="O517" s="120">
        <f t="shared" ca="1" si="100"/>
        <v>0</v>
      </c>
      <c r="P517" s="177">
        <f t="shared" ca="1" si="101"/>
        <v>0</v>
      </c>
      <c r="Q517" s="177">
        <f ca="1">IF(LEN(B517)&gt;0,'1-6'!Q517-'1-6'!P517,"")</f>
        <v>0</v>
      </c>
      <c r="R517" s="178"/>
      <c r="AA517" s="163">
        <f>ROW()</f>
        <v>517</v>
      </c>
      <c r="AB517" s="201" t="e">
        <f t="shared" ca="1" si="70"/>
        <v>#N/A</v>
      </c>
      <c r="AC517" s="201" t="e">
        <f t="shared" ca="1" si="71"/>
        <v>#N/A</v>
      </c>
      <c r="AD517" s="202" t="e">
        <f t="shared" ca="1" si="102"/>
        <v>#N/A</v>
      </c>
      <c r="AE517" s="201" t="e">
        <f t="shared" ca="1" si="103"/>
        <v>#N/A</v>
      </c>
      <c r="AF517" s="202" t="e">
        <f t="shared" ca="1" si="104"/>
        <v>#N/A</v>
      </c>
      <c r="AG517" s="201" t="e">
        <f t="shared" ca="1" si="104"/>
        <v>#N/A</v>
      </c>
      <c r="AH517" s="201" t="e">
        <f t="shared" ca="1" si="105"/>
        <v>#N/A</v>
      </c>
      <c r="AI517" s="203" t="e">
        <f t="shared" ca="1" si="106"/>
        <v>#N/A</v>
      </c>
      <c r="AJ517" s="201" t="e">
        <f t="shared" ca="1" si="72"/>
        <v>#N/A</v>
      </c>
      <c r="AK517" s="201" t="e">
        <f t="shared" ca="1" si="73"/>
        <v>#N/A</v>
      </c>
    </row>
    <row r="518" spans="1:37" ht="27" customHeight="1" x14ac:dyDescent="0.25">
      <c r="A518" s="51">
        <f>'OSNOVNA PLAČA'!A512</f>
        <v>503</v>
      </c>
      <c r="B518" s="159" t="str">
        <f t="shared" ca="1" si="69"/>
        <v>A503</v>
      </c>
      <c r="C518" s="52">
        <f ca="1">IF(LEN(B518)&gt;0,'OSNOVNA PLAČA'!C512,"")</f>
        <v>0</v>
      </c>
      <c r="D518" s="54">
        <f ca="1">IF(LEN(B518)&gt;0,'OSNOVNA PLAČA'!D512,"")</f>
        <v>0</v>
      </c>
      <c r="E518" s="175">
        <f ca="1">IF(LEN(B518)&gt;0,SUM('OBRAČUNANA OSNOVNA PLAČA'!K512:P512),"")</f>
        <v>0</v>
      </c>
      <c r="F518" s="55"/>
      <c r="G518" s="55"/>
      <c r="H518" s="55"/>
      <c r="I518" s="55"/>
      <c r="J518" s="55"/>
      <c r="K518" s="176">
        <f t="shared" si="96"/>
        <v>0</v>
      </c>
      <c r="L518" s="120">
        <f t="shared" ca="1" si="97"/>
        <v>0</v>
      </c>
      <c r="M518" s="120">
        <f t="shared" ca="1" si="98"/>
        <v>0</v>
      </c>
      <c r="N518" s="120">
        <f t="shared" ca="1" si="99"/>
        <v>0</v>
      </c>
      <c r="O518" s="120">
        <f t="shared" ca="1" si="100"/>
        <v>0</v>
      </c>
      <c r="P518" s="177">
        <f t="shared" ca="1" si="101"/>
        <v>0</v>
      </c>
      <c r="Q518" s="177">
        <f ca="1">IF(LEN(B518)&gt;0,'1-6'!Q518-'1-6'!P518,"")</f>
        <v>0</v>
      </c>
      <c r="R518" s="178"/>
      <c r="AA518" s="163">
        <f>ROW()</f>
        <v>518</v>
      </c>
      <c r="AB518" s="201" t="e">
        <f t="shared" ca="1" si="70"/>
        <v>#N/A</v>
      </c>
      <c r="AC518" s="201" t="e">
        <f t="shared" ca="1" si="71"/>
        <v>#N/A</v>
      </c>
      <c r="AD518" s="202" t="e">
        <f t="shared" ca="1" si="102"/>
        <v>#N/A</v>
      </c>
      <c r="AE518" s="201" t="e">
        <f t="shared" ca="1" si="103"/>
        <v>#N/A</v>
      </c>
      <c r="AF518" s="202" t="e">
        <f t="shared" ca="1" si="104"/>
        <v>#N/A</v>
      </c>
      <c r="AG518" s="201" t="e">
        <f t="shared" ca="1" si="104"/>
        <v>#N/A</v>
      </c>
      <c r="AH518" s="201" t="e">
        <f t="shared" ca="1" si="105"/>
        <v>#N/A</v>
      </c>
      <c r="AI518" s="203" t="e">
        <f t="shared" ca="1" si="106"/>
        <v>#N/A</v>
      </c>
      <c r="AJ518" s="201" t="e">
        <f t="shared" ca="1" si="72"/>
        <v>#N/A</v>
      </c>
      <c r="AK518" s="201" t="e">
        <f t="shared" ca="1" si="73"/>
        <v>#N/A</v>
      </c>
    </row>
    <row r="519" spans="1:37" ht="27" customHeight="1" x14ac:dyDescent="0.25">
      <c r="A519" s="51">
        <f>'OSNOVNA PLAČA'!A513</f>
        <v>504</v>
      </c>
      <c r="B519" s="159" t="str">
        <f t="shared" ca="1" si="69"/>
        <v>A504</v>
      </c>
      <c r="C519" s="52">
        <f ca="1">IF(LEN(B519)&gt;0,'OSNOVNA PLAČA'!C513,"")</f>
        <v>0</v>
      </c>
      <c r="D519" s="54">
        <f ca="1">IF(LEN(B519)&gt;0,'OSNOVNA PLAČA'!D513,"")</f>
        <v>0</v>
      </c>
      <c r="E519" s="175">
        <f ca="1">IF(LEN(B519)&gt;0,SUM('OBRAČUNANA OSNOVNA PLAČA'!K513:P513),"")</f>
        <v>0</v>
      </c>
      <c r="F519" s="55"/>
      <c r="G519" s="55"/>
      <c r="H519" s="55"/>
      <c r="I519" s="55"/>
      <c r="J519" s="55"/>
      <c r="K519" s="176">
        <f t="shared" si="96"/>
        <v>0</v>
      </c>
      <c r="L519" s="120">
        <f t="shared" ca="1" si="97"/>
        <v>0</v>
      </c>
      <c r="M519" s="120">
        <f t="shared" ca="1" si="98"/>
        <v>0</v>
      </c>
      <c r="N519" s="120">
        <f t="shared" ca="1" si="99"/>
        <v>0</v>
      </c>
      <c r="O519" s="120">
        <f t="shared" ca="1" si="100"/>
        <v>0</v>
      </c>
      <c r="P519" s="177">
        <f t="shared" ca="1" si="101"/>
        <v>0</v>
      </c>
      <c r="Q519" s="177">
        <f ca="1">IF(LEN(B519)&gt;0,'1-6'!Q519-'1-6'!P519,"")</f>
        <v>0</v>
      </c>
      <c r="R519" s="178"/>
      <c r="AA519" s="163">
        <f>ROW()</f>
        <v>519</v>
      </c>
      <c r="AB519" s="201" t="e">
        <f t="shared" ca="1" si="70"/>
        <v>#N/A</v>
      </c>
      <c r="AC519" s="201" t="e">
        <f t="shared" ca="1" si="71"/>
        <v>#N/A</v>
      </c>
      <c r="AD519" s="202" t="e">
        <f t="shared" ca="1" si="102"/>
        <v>#N/A</v>
      </c>
      <c r="AE519" s="201" t="e">
        <f t="shared" ca="1" si="103"/>
        <v>#N/A</v>
      </c>
      <c r="AF519" s="202" t="e">
        <f t="shared" ca="1" si="104"/>
        <v>#N/A</v>
      </c>
      <c r="AG519" s="201" t="e">
        <f t="shared" ca="1" si="104"/>
        <v>#N/A</v>
      </c>
      <c r="AH519" s="201" t="e">
        <f t="shared" ca="1" si="105"/>
        <v>#N/A</v>
      </c>
      <c r="AI519" s="203" t="e">
        <f t="shared" ca="1" si="106"/>
        <v>#N/A</v>
      </c>
      <c r="AJ519" s="201" t="e">
        <f t="shared" ca="1" si="72"/>
        <v>#N/A</v>
      </c>
      <c r="AK519" s="201" t="e">
        <f t="shared" ca="1" si="73"/>
        <v>#N/A</v>
      </c>
    </row>
    <row r="520" spans="1:37" ht="27" customHeight="1" x14ac:dyDescent="0.25">
      <c r="A520" s="51">
        <f>'OSNOVNA PLAČA'!A514</f>
        <v>505</v>
      </c>
      <c r="B520" s="159" t="str">
        <f t="shared" ca="1" si="69"/>
        <v>A505</v>
      </c>
      <c r="C520" s="52">
        <f ca="1">IF(LEN(B520)&gt;0,'OSNOVNA PLAČA'!C514,"")</f>
        <v>0</v>
      </c>
      <c r="D520" s="54">
        <f ca="1">IF(LEN(B520)&gt;0,'OSNOVNA PLAČA'!D514,"")</f>
        <v>0</v>
      </c>
      <c r="E520" s="175">
        <f ca="1">IF(LEN(B520)&gt;0,SUM('OBRAČUNANA OSNOVNA PLAČA'!K514:P514),"")</f>
        <v>0</v>
      </c>
      <c r="F520" s="55"/>
      <c r="G520" s="55"/>
      <c r="H520" s="55"/>
      <c r="I520" s="55"/>
      <c r="J520" s="55"/>
      <c r="K520" s="176">
        <f t="shared" si="96"/>
        <v>0</v>
      </c>
      <c r="L520" s="120">
        <f t="shared" ca="1" si="97"/>
        <v>0</v>
      </c>
      <c r="M520" s="120">
        <f t="shared" ca="1" si="98"/>
        <v>0</v>
      </c>
      <c r="N520" s="120">
        <f t="shared" ca="1" si="99"/>
        <v>0</v>
      </c>
      <c r="O520" s="120">
        <f t="shared" ca="1" si="100"/>
        <v>0</v>
      </c>
      <c r="P520" s="177">
        <f t="shared" ca="1" si="101"/>
        <v>0</v>
      </c>
      <c r="Q520" s="177">
        <f ca="1">IF(LEN(B520)&gt;0,'1-6'!Q520-'1-6'!P520,"")</f>
        <v>0</v>
      </c>
      <c r="R520" s="178"/>
      <c r="AA520" s="163">
        <f>ROW()</f>
        <v>520</v>
      </c>
      <c r="AB520" s="201" t="e">
        <f t="shared" ca="1" si="70"/>
        <v>#N/A</v>
      </c>
      <c r="AC520" s="201" t="e">
        <f t="shared" ca="1" si="71"/>
        <v>#N/A</v>
      </c>
      <c r="AD520" s="202" t="e">
        <f t="shared" ca="1" si="102"/>
        <v>#N/A</v>
      </c>
      <c r="AE520" s="201" t="e">
        <f t="shared" ca="1" si="103"/>
        <v>#N/A</v>
      </c>
      <c r="AF520" s="202" t="e">
        <f t="shared" ca="1" si="104"/>
        <v>#N/A</v>
      </c>
      <c r="AG520" s="201" t="e">
        <f t="shared" ca="1" si="104"/>
        <v>#N/A</v>
      </c>
      <c r="AH520" s="201" t="e">
        <f t="shared" ca="1" si="105"/>
        <v>#N/A</v>
      </c>
      <c r="AI520" s="203" t="e">
        <f t="shared" ca="1" si="106"/>
        <v>#N/A</v>
      </c>
      <c r="AJ520" s="201" t="e">
        <f t="shared" ca="1" si="72"/>
        <v>#N/A</v>
      </c>
      <c r="AK520" s="201" t="e">
        <f t="shared" ca="1" si="73"/>
        <v>#N/A</v>
      </c>
    </row>
    <row r="521" spans="1:37" ht="27" customHeight="1" x14ac:dyDescent="0.25">
      <c r="A521" s="51">
        <f>'OSNOVNA PLAČA'!A515</f>
        <v>506</v>
      </c>
      <c r="B521" s="159" t="str">
        <f t="shared" ca="1" si="69"/>
        <v>A506</v>
      </c>
      <c r="C521" s="52">
        <f ca="1">IF(LEN(B521)&gt;0,'OSNOVNA PLAČA'!C515,"")</f>
        <v>0</v>
      </c>
      <c r="D521" s="54">
        <f ca="1">IF(LEN(B521)&gt;0,'OSNOVNA PLAČA'!D515,"")</f>
        <v>0</v>
      </c>
      <c r="E521" s="175">
        <f ca="1">IF(LEN(B521)&gt;0,SUM('OBRAČUNANA OSNOVNA PLAČA'!K515:P515),"")</f>
        <v>0</v>
      </c>
      <c r="F521" s="55"/>
      <c r="G521" s="55"/>
      <c r="H521" s="55"/>
      <c r="I521" s="55"/>
      <c r="J521" s="55"/>
      <c r="K521" s="176">
        <f t="shared" si="96"/>
        <v>0</v>
      </c>
      <c r="L521" s="120">
        <f t="shared" ca="1" si="97"/>
        <v>0</v>
      </c>
      <c r="M521" s="120">
        <f t="shared" ca="1" si="98"/>
        <v>0</v>
      </c>
      <c r="N521" s="120">
        <f t="shared" ca="1" si="99"/>
        <v>0</v>
      </c>
      <c r="O521" s="120">
        <f t="shared" ca="1" si="100"/>
        <v>0</v>
      </c>
      <c r="P521" s="177">
        <f t="shared" ca="1" si="101"/>
        <v>0</v>
      </c>
      <c r="Q521" s="177">
        <f ca="1">IF(LEN(B521)&gt;0,'1-6'!Q521-'1-6'!P521,"")</f>
        <v>0</v>
      </c>
      <c r="R521" s="178"/>
      <c r="AA521" s="163">
        <f>ROW()</f>
        <v>521</v>
      </c>
      <c r="AB521" s="201" t="e">
        <f t="shared" ca="1" si="70"/>
        <v>#N/A</v>
      </c>
      <c r="AC521" s="201" t="e">
        <f t="shared" ca="1" si="71"/>
        <v>#N/A</v>
      </c>
      <c r="AD521" s="202" t="e">
        <f t="shared" ca="1" si="102"/>
        <v>#N/A</v>
      </c>
      <c r="AE521" s="201" t="e">
        <f t="shared" ca="1" si="103"/>
        <v>#N/A</v>
      </c>
      <c r="AF521" s="202" t="e">
        <f t="shared" ca="1" si="104"/>
        <v>#N/A</v>
      </c>
      <c r="AG521" s="201" t="e">
        <f t="shared" ca="1" si="104"/>
        <v>#N/A</v>
      </c>
      <c r="AH521" s="201" t="e">
        <f t="shared" ca="1" si="105"/>
        <v>#N/A</v>
      </c>
      <c r="AI521" s="203" t="e">
        <f t="shared" ca="1" si="106"/>
        <v>#N/A</v>
      </c>
      <c r="AJ521" s="201" t="e">
        <f t="shared" ca="1" si="72"/>
        <v>#N/A</v>
      </c>
      <c r="AK521" s="201" t="e">
        <f t="shared" ca="1" si="73"/>
        <v>#N/A</v>
      </c>
    </row>
    <row r="522" spans="1:37" ht="27" customHeight="1" x14ac:dyDescent="0.25">
      <c r="A522" s="51">
        <f>'OSNOVNA PLAČA'!A516</f>
        <v>507</v>
      </c>
      <c r="B522" s="159" t="str">
        <f t="shared" ca="1" si="69"/>
        <v>A507</v>
      </c>
      <c r="C522" s="52">
        <f ca="1">IF(LEN(B522)&gt;0,'OSNOVNA PLAČA'!C516,"")</f>
        <v>0</v>
      </c>
      <c r="D522" s="54">
        <f ca="1">IF(LEN(B522)&gt;0,'OSNOVNA PLAČA'!D516,"")</f>
        <v>0</v>
      </c>
      <c r="E522" s="175">
        <f ca="1">IF(LEN(B522)&gt;0,SUM('OBRAČUNANA OSNOVNA PLAČA'!K516:P516),"")</f>
        <v>0</v>
      </c>
      <c r="F522" s="55"/>
      <c r="G522" s="55"/>
      <c r="H522" s="55"/>
      <c r="I522" s="55"/>
      <c r="J522" s="55"/>
      <c r="K522" s="176">
        <f t="shared" si="96"/>
        <v>0</v>
      </c>
      <c r="L522" s="120">
        <f t="shared" ca="1" si="97"/>
        <v>0</v>
      </c>
      <c r="M522" s="120">
        <f t="shared" ca="1" si="98"/>
        <v>0</v>
      </c>
      <c r="N522" s="120">
        <f t="shared" ca="1" si="99"/>
        <v>0</v>
      </c>
      <c r="O522" s="120">
        <f t="shared" ca="1" si="100"/>
        <v>0</v>
      </c>
      <c r="P522" s="177">
        <f t="shared" ca="1" si="101"/>
        <v>0</v>
      </c>
      <c r="Q522" s="177">
        <f ca="1">IF(LEN(B522)&gt;0,'1-6'!Q522-'1-6'!P522,"")</f>
        <v>0</v>
      </c>
      <c r="R522" s="178"/>
      <c r="AA522" s="163">
        <f>ROW()</f>
        <v>522</v>
      </c>
      <c r="AB522" s="201" t="e">
        <f t="shared" ca="1" si="70"/>
        <v>#N/A</v>
      </c>
      <c r="AC522" s="201" t="e">
        <f t="shared" ca="1" si="71"/>
        <v>#N/A</v>
      </c>
      <c r="AD522" s="202" t="e">
        <f t="shared" ca="1" si="102"/>
        <v>#N/A</v>
      </c>
      <c r="AE522" s="201" t="e">
        <f t="shared" ca="1" si="103"/>
        <v>#N/A</v>
      </c>
      <c r="AF522" s="202" t="e">
        <f t="shared" ca="1" si="104"/>
        <v>#N/A</v>
      </c>
      <c r="AG522" s="201" t="e">
        <f t="shared" ca="1" si="104"/>
        <v>#N/A</v>
      </c>
      <c r="AH522" s="201" t="e">
        <f t="shared" ca="1" si="105"/>
        <v>#N/A</v>
      </c>
      <c r="AI522" s="203" t="e">
        <f t="shared" ca="1" si="106"/>
        <v>#N/A</v>
      </c>
      <c r="AJ522" s="201" t="e">
        <f t="shared" ca="1" si="72"/>
        <v>#N/A</v>
      </c>
      <c r="AK522" s="201" t="e">
        <f t="shared" ca="1" si="73"/>
        <v>#N/A</v>
      </c>
    </row>
    <row r="523" spans="1:37" ht="27" customHeight="1" x14ac:dyDescent="0.25">
      <c r="A523" s="51">
        <f>'OSNOVNA PLAČA'!A517</f>
        <v>508</v>
      </c>
      <c r="B523" s="159" t="str">
        <f t="shared" ca="1" si="69"/>
        <v>A508</v>
      </c>
      <c r="C523" s="52">
        <f ca="1">IF(LEN(B523)&gt;0,'OSNOVNA PLAČA'!C517,"")</f>
        <v>0</v>
      </c>
      <c r="D523" s="54">
        <f ca="1">IF(LEN(B523)&gt;0,'OSNOVNA PLAČA'!D517,"")</f>
        <v>0</v>
      </c>
      <c r="E523" s="175">
        <f ca="1">IF(LEN(B523)&gt;0,SUM('OBRAČUNANA OSNOVNA PLAČA'!K517:P517),"")</f>
        <v>0</v>
      </c>
      <c r="F523" s="55"/>
      <c r="G523" s="55"/>
      <c r="H523" s="55"/>
      <c r="I523" s="55"/>
      <c r="J523" s="55"/>
      <c r="K523" s="176">
        <f t="shared" si="96"/>
        <v>0</v>
      </c>
      <c r="L523" s="120">
        <f t="shared" ca="1" si="97"/>
        <v>0</v>
      </c>
      <c r="M523" s="120">
        <f t="shared" ca="1" si="98"/>
        <v>0</v>
      </c>
      <c r="N523" s="120">
        <f t="shared" ca="1" si="99"/>
        <v>0</v>
      </c>
      <c r="O523" s="120">
        <f t="shared" ca="1" si="100"/>
        <v>0</v>
      </c>
      <c r="P523" s="177">
        <f t="shared" ca="1" si="101"/>
        <v>0</v>
      </c>
      <c r="Q523" s="177">
        <f ca="1">IF(LEN(B523)&gt;0,'1-6'!Q523-'1-6'!P523,"")</f>
        <v>0</v>
      </c>
      <c r="R523" s="178"/>
      <c r="AA523" s="163">
        <f>ROW()</f>
        <v>523</v>
      </c>
      <c r="AB523" s="201" t="e">
        <f t="shared" ca="1" si="70"/>
        <v>#N/A</v>
      </c>
      <c r="AC523" s="201" t="e">
        <f t="shared" ca="1" si="71"/>
        <v>#N/A</v>
      </c>
      <c r="AD523" s="202" t="e">
        <f t="shared" ca="1" si="102"/>
        <v>#N/A</v>
      </c>
      <c r="AE523" s="201" t="e">
        <f t="shared" ca="1" si="103"/>
        <v>#N/A</v>
      </c>
      <c r="AF523" s="202" t="e">
        <f t="shared" ca="1" si="104"/>
        <v>#N/A</v>
      </c>
      <c r="AG523" s="201" t="e">
        <f t="shared" ca="1" si="104"/>
        <v>#N/A</v>
      </c>
      <c r="AH523" s="201" t="e">
        <f t="shared" ca="1" si="105"/>
        <v>#N/A</v>
      </c>
      <c r="AI523" s="203" t="e">
        <f t="shared" ca="1" si="106"/>
        <v>#N/A</v>
      </c>
      <c r="AJ523" s="201" t="e">
        <f t="shared" ca="1" si="72"/>
        <v>#N/A</v>
      </c>
      <c r="AK523" s="201" t="e">
        <f t="shared" ca="1" si="73"/>
        <v>#N/A</v>
      </c>
    </row>
    <row r="524" spans="1:37" ht="27" customHeight="1" x14ac:dyDescent="0.25">
      <c r="A524" s="51">
        <f>'OSNOVNA PLAČA'!A518</f>
        <v>509</v>
      </c>
      <c r="B524" s="159" t="str">
        <f t="shared" ca="1" si="69"/>
        <v>A509</v>
      </c>
      <c r="C524" s="52">
        <f ca="1">IF(LEN(B524)&gt;0,'OSNOVNA PLAČA'!C518,"")</f>
        <v>0</v>
      </c>
      <c r="D524" s="54">
        <f ca="1">IF(LEN(B524)&gt;0,'OSNOVNA PLAČA'!D518,"")</f>
        <v>0</v>
      </c>
      <c r="E524" s="175">
        <f ca="1">IF(LEN(B524)&gt;0,SUM('OBRAČUNANA OSNOVNA PLAČA'!K518:P518),"")</f>
        <v>0</v>
      </c>
      <c r="F524" s="55"/>
      <c r="G524" s="55"/>
      <c r="H524" s="55"/>
      <c r="I524" s="55"/>
      <c r="J524" s="55"/>
      <c r="K524" s="176">
        <f t="shared" si="96"/>
        <v>0</v>
      </c>
      <c r="L524" s="120">
        <f t="shared" ca="1" si="97"/>
        <v>0</v>
      </c>
      <c r="M524" s="120">
        <f t="shared" ca="1" si="98"/>
        <v>0</v>
      </c>
      <c r="N524" s="120">
        <f t="shared" ca="1" si="99"/>
        <v>0</v>
      </c>
      <c r="O524" s="120">
        <f t="shared" ca="1" si="100"/>
        <v>0</v>
      </c>
      <c r="P524" s="177">
        <f t="shared" ca="1" si="101"/>
        <v>0</v>
      </c>
      <c r="Q524" s="177">
        <f ca="1">IF(LEN(B524)&gt;0,'1-6'!Q524-'1-6'!P524,"")</f>
        <v>0</v>
      </c>
      <c r="R524" s="178"/>
      <c r="AA524" s="163">
        <f>ROW()</f>
        <v>524</v>
      </c>
      <c r="AB524" s="201" t="e">
        <f t="shared" ca="1" si="70"/>
        <v>#N/A</v>
      </c>
      <c r="AC524" s="201" t="e">
        <f t="shared" ca="1" si="71"/>
        <v>#N/A</v>
      </c>
      <c r="AD524" s="202" t="e">
        <f t="shared" ca="1" si="102"/>
        <v>#N/A</v>
      </c>
      <c r="AE524" s="201" t="e">
        <f t="shared" ca="1" si="103"/>
        <v>#N/A</v>
      </c>
      <c r="AF524" s="202" t="e">
        <f t="shared" ca="1" si="104"/>
        <v>#N/A</v>
      </c>
      <c r="AG524" s="201" t="e">
        <f t="shared" ca="1" si="104"/>
        <v>#N/A</v>
      </c>
      <c r="AH524" s="201" t="e">
        <f t="shared" ca="1" si="105"/>
        <v>#N/A</v>
      </c>
      <c r="AI524" s="203" t="e">
        <f t="shared" ca="1" si="106"/>
        <v>#N/A</v>
      </c>
      <c r="AJ524" s="201" t="e">
        <f t="shared" ca="1" si="72"/>
        <v>#N/A</v>
      </c>
      <c r="AK524" s="201" t="e">
        <f t="shared" ca="1" si="73"/>
        <v>#N/A</v>
      </c>
    </row>
    <row r="525" spans="1:37" ht="27" customHeight="1" x14ac:dyDescent="0.25">
      <c r="A525" s="51">
        <f>'OSNOVNA PLAČA'!A519</f>
        <v>510</v>
      </c>
      <c r="B525" s="159" t="str">
        <f t="shared" ca="1" si="69"/>
        <v>A510</v>
      </c>
      <c r="C525" s="52">
        <f ca="1">IF(LEN(B525)&gt;0,'OSNOVNA PLAČA'!C519,"")</f>
        <v>0</v>
      </c>
      <c r="D525" s="54">
        <f ca="1">IF(LEN(B525)&gt;0,'OSNOVNA PLAČA'!D519,"")</f>
        <v>0</v>
      </c>
      <c r="E525" s="175">
        <f ca="1">IF(LEN(B525)&gt;0,SUM('OBRAČUNANA OSNOVNA PLAČA'!K519:P519),"")</f>
        <v>0</v>
      </c>
      <c r="F525" s="55"/>
      <c r="G525" s="55"/>
      <c r="H525" s="55"/>
      <c r="I525" s="55"/>
      <c r="J525" s="55"/>
      <c r="K525" s="176">
        <f t="shared" si="96"/>
        <v>0</v>
      </c>
      <c r="L525" s="120">
        <f t="shared" ca="1" si="97"/>
        <v>0</v>
      </c>
      <c r="M525" s="120">
        <f t="shared" ca="1" si="98"/>
        <v>0</v>
      </c>
      <c r="N525" s="120">
        <f t="shared" ca="1" si="99"/>
        <v>0</v>
      </c>
      <c r="O525" s="120">
        <f t="shared" ca="1" si="100"/>
        <v>0</v>
      </c>
      <c r="P525" s="177">
        <f t="shared" ca="1" si="101"/>
        <v>0</v>
      </c>
      <c r="Q525" s="177">
        <f ca="1">IF(LEN(B525)&gt;0,'1-6'!Q525-'1-6'!P525,"")</f>
        <v>0</v>
      </c>
      <c r="R525" s="178"/>
      <c r="AA525" s="163">
        <f>ROW()</f>
        <v>525</v>
      </c>
      <c r="AB525" s="201" t="e">
        <f t="shared" ca="1" si="70"/>
        <v>#N/A</v>
      </c>
      <c r="AC525" s="201" t="e">
        <f t="shared" ca="1" si="71"/>
        <v>#N/A</v>
      </c>
      <c r="AD525" s="202" t="e">
        <f t="shared" ca="1" si="102"/>
        <v>#N/A</v>
      </c>
      <c r="AE525" s="201" t="e">
        <f t="shared" ca="1" si="103"/>
        <v>#N/A</v>
      </c>
      <c r="AF525" s="202" t="e">
        <f t="shared" ca="1" si="104"/>
        <v>#N/A</v>
      </c>
      <c r="AG525" s="201" t="e">
        <f t="shared" ca="1" si="104"/>
        <v>#N/A</v>
      </c>
      <c r="AH525" s="201" t="e">
        <f t="shared" ca="1" si="105"/>
        <v>#N/A</v>
      </c>
      <c r="AI525" s="203" t="e">
        <f t="shared" ca="1" si="106"/>
        <v>#N/A</v>
      </c>
      <c r="AJ525" s="201" t="e">
        <f t="shared" ca="1" si="72"/>
        <v>#N/A</v>
      </c>
      <c r="AK525" s="201" t="e">
        <f t="shared" ca="1" si="73"/>
        <v>#N/A</v>
      </c>
    </row>
    <row r="526" spans="1:37" ht="27" customHeight="1" x14ac:dyDescent="0.25">
      <c r="A526" s="51">
        <f>'OSNOVNA PLAČA'!A520</f>
        <v>511</v>
      </c>
      <c r="B526" s="159" t="str">
        <f t="shared" ca="1" si="69"/>
        <v>A511</v>
      </c>
      <c r="C526" s="52">
        <f ca="1">IF(LEN(B526)&gt;0,'OSNOVNA PLAČA'!C520,"")</f>
        <v>0</v>
      </c>
      <c r="D526" s="54">
        <f ca="1">IF(LEN(B526)&gt;0,'OSNOVNA PLAČA'!D520,"")</f>
        <v>0</v>
      </c>
      <c r="E526" s="175">
        <f ca="1">IF(LEN(B526)&gt;0,SUM('OBRAČUNANA OSNOVNA PLAČA'!K520:P520),"")</f>
        <v>0</v>
      </c>
      <c r="F526" s="55"/>
      <c r="G526" s="55"/>
      <c r="H526" s="55"/>
      <c r="I526" s="55"/>
      <c r="J526" s="55"/>
      <c r="K526" s="176">
        <f t="shared" si="96"/>
        <v>0</v>
      </c>
      <c r="L526" s="120">
        <f t="shared" ca="1" si="97"/>
        <v>0</v>
      </c>
      <c r="M526" s="120">
        <f t="shared" ca="1" si="98"/>
        <v>0</v>
      </c>
      <c r="N526" s="120">
        <f t="shared" ca="1" si="99"/>
        <v>0</v>
      </c>
      <c r="O526" s="120">
        <f t="shared" ca="1" si="100"/>
        <v>0</v>
      </c>
      <c r="P526" s="177">
        <f t="shared" ca="1" si="101"/>
        <v>0</v>
      </c>
      <c r="Q526" s="177">
        <f ca="1">IF(LEN(B526)&gt;0,'1-6'!Q526-'1-6'!P526,"")</f>
        <v>0</v>
      </c>
      <c r="R526" s="178"/>
      <c r="AA526" s="163">
        <f>ROW()</f>
        <v>526</v>
      </c>
      <c r="AB526" s="201" t="e">
        <f t="shared" ca="1" si="70"/>
        <v>#N/A</v>
      </c>
      <c r="AC526" s="201" t="e">
        <f t="shared" ca="1" si="71"/>
        <v>#N/A</v>
      </c>
      <c r="AD526" s="202" t="e">
        <f t="shared" ca="1" si="102"/>
        <v>#N/A</v>
      </c>
      <c r="AE526" s="201" t="e">
        <f t="shared" ca="1" si="103"/>
        <v>#N/A</v>
      </c>
      <c r="AF526" s="202" t="e">
        <f t="shared" ca="1" si="104"/>
        <v>#N/A</v>
      </c>
      <c r="AG526" s="201" t="e">
        <f t="shared" ca="1" si="104"/>
        <v>#N/A</v>
      </c>
      <c r="AH526" s="201" t="e">
        <f t="shared" ca="1" si="105"/>
        <v>#N/A</v>
      </c>
      <c r="AI526" s="203" t="e">
        <f t="shared" ca="1" si="106"/>
        <v>#N/A</v>
      </c>
      <c r="AJ526" s="201" t="e">
        <f t="shared" ca="1" si="72"/>
        <v>#N/A</v>
      </c>
      <c r="AK526" s="201" t="e">
        <f t="shared" ca="1" si="73"/>
        <v>#N/A</v>
      </c>
    </row>
    <row r="527" spans="1:37" ht="27" customHeight="1" x14ac:dyDescent="0.25">
      <c r="A527" s="51">
        <f>'OSNOVNA PLAČA'!A521</f>
        <v>512</v>
      </c>
      <c r="B527" s="159" t="str">
        <f t="shared" ca="1" si="69"/>
        <v>A512</v>
      </c>
      <c r="C527" s="52">
        <f ca="1">IF(LEN(B527)&gt;0,'OSNOVNA PLAČA'!C521,"")</f>
        <v>0</v>
      </c>
      <c r="D527" s="54">
        <f ca="1">IF(LEN(B527)&gt;0,'OSNOVNA PLAČA'!D521,"")</f>
        <v>0</v>
      </c>
      <c r="E527" s="175">
        <f ca="1">IF(LEN(B527)&gt;0,SUM('OBRAČUNANA OSNOVNA PLAČA'!K521:P521),"")</f>
        <v>0</v>
      </c>
      <c r="F527" s="55"/>
      <c r="G527" s="55"/>
      <c r="H527" s="55"/>
      <c r="I527" s="55"/>
      <c r="J527" s="55"/>
      <c r="K527" s="176">
        <f t="shared" si="96"/>
        <v>0</v>
      </c>
      <c r="L527" s="120">
        <f t="shared" ca="1" si="97"/>
        <v>0</v>
      </c>
      <c r="M527" s="120">
        <f t="shared" ca="1" si="98"/>
        <v>0</v>
      </c>
      <c r="N527" s="120">
        <f t="shared" ca="1" si="99"/>
        <v>0</v>
      </c>
      <c r="O527" s="120">
        <f t="shared" ca="1" si="100"/>
        <v>0</v>
      </c>
      <c r="P527" s="177">
        <f t="shared" ca="1" si="101"/>
        <v>0</v>
      </c>
      <c r="Q527" s="177">
        <f ca="1">IF(LEN(B527)&gt;0,'1-6'!Q527-'1-6'!P527,"")</f>
        <v>0</v>
      </c>
      <c r="R527" s="178"/>
      <c r="AA527" s="163">
        <f>ROW()</f>
        <v>527</v>
      </c>
      <c r="AB527" s="201" t="e">
        <f t="shared" ca="1" si="70"/>
        <v>#N/A</v>
      </c>
      <c r="AC527" s="201" t="e">
        <f t="shared" ca="1" si="71"/>
        <v>#N/A</v>
      </c>
      <c r="AD527" s="202" t="e">
        <f t="shared" ca="1" si="102"/>
        <v>#N/A</v>
      </c>
      <c r="AE527" s="201" t="e">
        <f t="shared" ca="1" si="103"/>
        <v>#N/A</v>
      </c>
      <c r="AF527" s="202" t="e">
        <f t="shared" ca="1" si="104"/>
        <v>#N/A</v>
      </c>
      <c r="AG527" s="201" t="e">
        <f t="shared" ca="1" si="104"/>
        <v>#N/A</v>
      </c>
      <c r="AH527" s="201" t="e">
        <f t="shared" ca="1" si="105"/>
        <v>#N/A</v>
      </c>
      <c r="AI527" s="203" t="e">
        <f t="shared" ca="1" si="106"/>
        <v>#N/A</v>
      </c>
      <c r="AJ527" s="201" t="e">
        <f t="shared" ca="1" si="72"/>
        <v>#N/A</v>
      </c>
      <c r="AK527" s="201" t="e">
        <f t="shared" ca="1" si="73"/>
        <v>#N/A</v>
      </c>
    </row>
    <row r="528" spans="1:37" ht="27" customHeight="1" x14ac:dyDescent="0.25">
      <c r="A528" s="51">
        <f>'OSNOVNA PLAČA'!A522</f>
        <v>513</v>
      </c>
      <c r="B528" s="159" t="str">
        <f t="shared" ca="1" si="69"/>
        <v>A513</v>
      </c>
      <c r="C528" s="52">
        <f ca="1">IF(LEN(B528)&gt;0,'OSNOVNA PLAČA'!C522,"")</f>
        <v>0</v>
      </c>
      <c r="D528" s="54">
        <f ca="1">IF(LEN(B528)&gt;0,'OSNOVNA PLAČA'!D522,"")</f>
        <v>0</v>
      </c>
      <c r="E528" s="175">
        <f ca="1">IF(LEN(B528)&gt;0,SUM('OBRAČUNANA OSNOVNA PLAČA'!K522:P522),"")</f>
        <v>0</v>
      </c>
      <c r="F528" s="55"/>
      <c r="G528" s="55"/>
      <c r="H528" s="55"/>
      <c r="I528" s="55"/>
      <c r="J528" s="55"/>
      <c r="K528" s="176">
        <f t="shared" ref="K528:K591" si="107">+F528+G528+H528+I528+J528</f>
        <v>0</v>
      </c>
      <c r="L528" s="120">
        <f t="shared" ref="L528:L591" ca="1" si="108">IF(LEN(B528)&gt;0,K528/5,"")</f>
        <v>0</v>
      </c>
      <c r="M528" s="120">
        <f t="shared" ref="M528:M591" ca="1" si="109">IF(LEN(B528)&gt;0,E528*L528,"")</f>
        <v>0</v>
      </c>
      <c r="N528" s="120">
        <f t="shared" ref="N528:N591" ca="1" si="110">IF(LEN(B528)&gt;0,L528*$O$1017,"")</f>
        <v>0</v>
      </c>
      <c r="O528" s="120">
        <f t="shared" ref="O528:O591" ca="1" si="111">IF(LEN(B528)&gt;0,E528*N528,"")</f>
        <v>0</v>
      </c>
      <c r="P528" s="177">
        <f t="shared" ref="P528:P591" ca="1" si="112">MIN(O528,Q528)</f>
        <v>0</v>
      </c>
      <c r="Q528" s="177">
        <f ca="1">IF(LEN(B528)&gt;0,'1-6'!Q528-'1-6'!P528,"")</f>
        <v>0</v>
      </c>
      <c r="R528" s="178"/>
      <c r="AA528" s="163">
        <f>ROW()</f>
        <v>528</v>
      </c>
      <c r="AB528" s="201" t="e">
        <f t="shared" ca="1" si="70"/>
        <v>#N/A</v>
      </c>
      <c r="AC528" s="201" t="e">
        <f t="shared" ca="1" si="71"/>
        <v>#N/A</v>
      </c>
      <c r="AD528" s="202" t="e">
        <f t="shared" ref="AD528:AD591" ca="1" si="113">IF(AB528&gt;=AC528,"-",$K528/(5*MAX($L$1021:$L$1022)))</f>
        <v>#N/A</v>
      </c>
      <c r="AE528" s="201" t="e">
        <f t="shared" ref="AE528:AE591" ca="1" si="114">IF(AB528&gt;=AC528,"-",$K528/(5*MAX($L$1021:$L$1022))*AJ528)</f>
        <v>#N/A</v>
      </c>
      <c r="AF528" s="202" t="e">
        <f t="shared" ref="AF528:AG591" ca="1" si="115">IF(AD528="-","-",AD528*$AE$1017)</f>
        <v>#N/A</v>
      </c>
      <c r="AG528" s="201" t="e">
        <f t="shared" ca="1" si="115"/>
        <v>#N/A</v>
      </c>
      <c r="AH528" s="201" t="e">
        <f t="shared" ref="AH528:AH591" ca="1" si="116">IF(AF528="-",0,MIN(AG528,Q528))</f>
        <v>#N/A</v>
      </c>
      <c r="AI528" s="203" t="e">
        <f t="shared" ref="AI528:AI591" ca="1" si="117">+AC528-AB528</f>
        <v>#N/A</v>
      </c>
      <c r="AJ528" s="201" t="e">
        <f t="shared" ca="1" si="72"/>
        <v>#N/A</v>
      </c>
      <c r="AK528" s="201" t="e">
        <f t="shared" ca="1" si="73"/>
        <v>#N/A</v>
      </c>
    </row>
    <row r="529" spans="1:37" ht="27" customHeight="1" x14ac:dyDescent="0.25">
      <c r="A529" s="51">
        <f>'OSNOVNA PLAČA'!A523</f>
        <v>514</v>
      </c>
      <c r="B529" s="159" t="str">
        <f t="shared" ca="1" si="69"/>
        <v>A514</v>
      </c>
      <c r="C529" s="52">
        <f ca="1">IF(LEN(B529)&gt;0,'OSNOVNA PLAČA'!C523,"")</f>
        <v>0</v>
      </c>
      <c r="D529" s="54">
        <f ca="1">IF(LEN(B529)&gt;0,'OSNOVNA PLAČA'!D523,"")</f>
        <v>0</v>
      </c>
      <c r="E529" s="175">
        <f ca="1">IF(LEN(B529)&gt;0,SUM('OBRAČUNANA OSNOVNA PLAČA'!K523:P523),"")</f>
        <v>0</v>
      </c>
      <c r="F529" s="55"/>
      <c r="G529" s="55"/>
      <c r="H529" s="55"/>
      <c r="I529" s="55"/>
      <c r="J529" s="55"/>
      <c r="K529" s="176">
        <f t="shared" si="107"/>
        <v>0</v>
      </c>
      <c r="L529" s="120">
        <f t="shared" ca="1" si="108"/>
        <v>0</v>
      </c>
      <c r="M529" s="120">
        <f t="shared" ca="1" si="109"/>
        <v>0</v>
      </c>
      <c r="N529" s="120">
        <f t="shared" ca="1" si="110"/>
        <v>0</v>
      </c>
      <c r="O529" s="120">
        <f t="shared" ca="1" si="111"/>
        <v>0</v>
      </c>
      <c r="P529" s="177">
        <f t="shared" ca="1" si="112"/>
        <v>0</v>
      </c>
      <c r="Q529" s="177">
        <f ca="1">IF(LEN(B529)&gt;0,'1-6'!Q529-'1-6'!P529,"")</f>
        <v>0</v>
      </c>
      <c r="R529" s="178"/>
      <c r="AA529" s="163">
        <f>ROW()</f>
        <v>529</v>
      </c>
      <c r="AB529" s="201" t="e">
        <f t="shared" ca="1" si="70"/>
        <v>#N/A</v>
      </c>
      <c r="AC529" s="201" t="e">
        <f t="shared" ca="1" si="71"/>
        <v>#N/A</v>
      </c>
      <c r="AD529" s="202" t="e">
        <f t="shared" ca="1" si="113"/>
        <v>#N/A</v>
      </c>
      <c r="AE529" s="201" t="e">
        <f t="shared" ca="1" si="114"/>
        <v>#N/A</v>
      </c>
      <c r="AF529" s="202" t="e">
        <f t="shared" ca="1" si="115"/>
        <v>#N/A</v>
      </c>
      <c r="AG529" s="201" t="e">
        <f t="shared" ca="1" si="115"/>
        <v>#N/A</v>
      </c>
      <c r="AH529" s="201" t="e">
        <f t="shared" ca="1" si="116"/>
        <v>#N/A</v>
      </c>
      <c r="AI529" s="203" t="e">
        <f t="shared" ca="1" si="117"/>
        <v>#N/A</v>
      </c>
      <c r="AJ529" s="201" t="e">
        <f t="shared" ca="1" si="72"/>
        <v>#N/A</v>
      </c>
      <c r="AK529" s="201" t="e">
        <f t="shared" ca="1" si="73"/>
        <v>#N/A</v>
      </c>
    </row>
    <row r="530" spans="1:37" ht="27" customHeight="1" x14ac:dyDescent="0.25">
      <c r="A530" s="51">
        <f>'OSNOVNA PLAČA'!A524</f>
        <v>515</v>
      </c>
      <c r="B530" s="159" t="str">
        <f t="shared" ca="1" si="69"/>
        <v>A515</v>
      </c>
      <c r="C530" s="52">
        <f ca="1">IF(LEN(B530)&gt;0,'OSNOVNA PLAČA'!C524,"")</f>
        <v>0</v>
      </c>
      <c r="D530" s="54">
        <f ca="1">IF(LEN(B530)&gt;0,'OSNOVNA PLAČA'!D524,"")</f>
        <v>0</v>
      </c>
      <c r="E530" s="175">
        <f ca="1">IF(LEN(B530)&gt;0,SUM('OBRAČUNANA OSNOVNA PLAČA'!K524:P524),"")</f>
        <v>0</v>
      </c>
      <c r="F530" s="55"/>
      <c r="G530" s="55"/>
      <c r="H530" s="55"/>
      <c r="I530" s="55"/>
      <c r="J530" s="55"/>
      <c r="K530" s="176">
        <f t="shared" si="107"/>
        <v>0</v>
      </c>
      <c r="L530" s="120">
        <f t="shared" ca="1" si="108"/>
        <v>0</v>
      </c>
      <c r="M530" s="120">
        <f t="shared" ca="1" si="109"/>
        <v>0</v>
      </c>
      <c r="N530" s="120">
        <f t="shared" ca="1" si="110"/>
        <v>0</v>
      </c>
      <c r="O530" s="120">
        <f t="shared" ca="1" si="111"/>
        <v>0</v>
      </c>
      <c r="P530" s="177">
        <f t="shared" ca="1" si="112"/>
        <v>0</v>
      </c>
      <c r="Q530" s="177">
        <f ca="1">IF(LEN(B530)&gt;0,'1-6'!Q530-'1-6'!P530,"")</f>
        <v>0</v>
      </c>
      <c r="R530" s="178"/>
      <c r="AA530" s="163">
        <f>ROW()</f>
        <v>530</v>
      </c>
      <c r="AB530" s="201" t="e">
        <f t="shared" ca="1" si="70"/>
        <v>#N/A</v>
      </c>
      <c r="AC530" s="201" t="e">
        <f t="shared" ca="1" si="71"/>
        <v>#N/A</v>
      </c>
      <c r="AD530" s="202" t="e">
        <f t="shared" ca="1" si="113"/>
        <v>#N/A</v>
      </c>
      <c r="AE530" s="201" t="e">
        <f t="shared" ca="1" si="114"/>
        <v>#N/A</v>
      </c>
      <c r="AF530" s="202" t="e">
        <f t="shared" ca="1" si="115"/>
        <v>#N/A</v>
      </c>
      <c r="AG530" s="201" t="e">
        <f t="shared" ca="1" si="115"/>
        <v>#N/A</v>
      </c>
      <c r="AH530" s="201" t="e">
        <f t="shared" ca="1" si="116"/>
        <v>#N/A</v>
      </c>
      <c r="AI530" s="203" t="e">
        <f t="shared" ca="1" si="117"/>
        <v>#N/A</v>
      </c>
      <c r="AJ530" s="201" t="e">
        <f t="shared" ca="1" si="72"/>
        <v>#N/A</v>
      </c>
      <c r="AK530" s="201" t="e">
        <f t="shared" ca="1" si="73"/>
        <v>#N/A</v>
      </c>
    </row>
    <row r="531" spans="1:37" ht="27" customHeight="1" x14ac:dyDescent="0.25">
      <c r="A531" s="51">
        <f>'OSNOVNA PLAČA'!A525</f>
        <v>516</v>
      </c>
      <c r="B531" s="159" t="str">
        <f t="shared" ca="1" si="69"/>
        <v>A516</v>
      </c>
      <c r="C531" s="52">
        <f ca="1">IF(LEN(B531)&gt;0,'OSNOVNA PLAČA'!C525,"")</f>
        <v>0</v>
      </c>
      <c r="D531" s="54">
        <f ca="1">IF(LEN(B531)&gt;0,'OSNOVNA PLAČA'!D525,"")</f>
        <v>0</v>
      </c>
      <c r="E531" s="175">
        <f ca="1">IF(LEN(B531)&gt;0,SUM('OBRAČUNANA OSNOVNA PLAČA'!K525:P525),"")</f>
        <v>0</v>
      </c>
      <c r="F531" s="55"/>
      <c r="G531" s="55"/>
      <c r="H531" s="55"/>
      <c r="I531" s="55"/>
      <c r="J531" s="55"/>
      <c r="K531" s="176">
        <f t="shared" si="107"/>
        <v>0</v>
      </c>
      <c r="L531" s="120">
        <f t="shared" ca="1" si="108"/>
        <v>0</v>
      </c>
      <c r="M531" s="120">
        <f t="shared" ca="1" si="109"/>
        <v>0</v>
      </c>
      <c r="N531" s="120">
        <f t="shared" ca="1" si="110"/>
        <v>0</v>
      </c>
      <c r="O531" s="120">
        <f t="shared" ca="1" si="111"/>
        <v>0</v>
      </c>
      <c r="P531" s="177">
        <f t="shared" ca="1" si="112"/>
        <v>0</v>
      </c>
      <c r="Q531" s="177">
        <f ca="1">IF(LEN(B531)&gt;0,'1-6'!Q531-'1-6'!P531,"")</f>
        <v>0</v>
      </c>
      <c r="R531" s="178"/>
      <c r="AA531" s="163">
        <f>ROW()</f>
        <v>531</v>
      </c>
      <c r="AB531" s="201" t="e">
        <f t="shared" ca="1" si="70"/>
        <v>#N/A</v>
      </c>
      <c r="AC531" s="201" t="e">
        <f t="shared" ca="1" si="71"/>
        <v>#N/A</v>
      </c>
      <c r="AD531" s="202" t="e">
        <f t="shared" ca="1" si="113"/>
        <v>#N/A</v>
      </c>
      <c r="AE531" s="201" t="e">
        <f t="shared" ca="1" si="114"/>
        <v>#N/A</v>
      </c>
      <c r="AF531" s="202" t="e">
        <f t="shared" ca="1" si="115"/>
        <v>#N/A</v>
      </c>
      <c r="AG531" s="201" t="e">
        <f t="shared" ca="1" si="115"/>
        <v>#N/A</v>
      </c>
      <c r="AH531" s="201" t="e">
        <f t="shared" ca="1" si="116"/>
        <v>#N/A</v>
      </c>
      <c r="AI531" s="203" t="e">
        <f t="shared" ca="1" si="117"/>
        <v>#N/A</v>
      </c>
      <c r="AJ531" s="201" t="e">
        <f t="shared" ca="1" si="72"/>
        <v>#N/A</v>
      </c>
      <c r="AK531" s="201" t="e">
        <f t="shared" ca="1" si="73"/>
        <v>#N/A</v>
      </c>
    </row>
    <row r="532" spans="1:37" ht="27" customHeight="1" x14ac:dyDescent="0.25">
      <c r="A532" s="51">
        <f>'OSNOVNA PLAČA'!A526</f>
        <v>517</v>
      </c>
      <c r="B532" s="159" t="str">
        <f t="shared" ca="1" si="69"/>
        <v>A517</v>
      </c>
      <c r="C532" s="52">
        <f ca="1">IF(LEN(B532)&gt;0,'OSNOVNA PLAČA'!C526,"")</f>
        <v>0</v>
      </c>
      <c r="D532" s="54">
        <f ca="1">IF(LEN(B532)&gt;0,'OSNOVNA PLAČA'!D526,"")</f>
        <v>0</v>
      </c>
      <c r="E532" s="175">
        <f ca="1">IF(LEN(B532)&gt;0,SUM('OBRAČUNANA OSNOVNA PLAČA'!K526:P526),"")</f>
        <v>0</v>
      </c>
      <c r="F532" s="55"/>
      <c r="G532" s="55"/>
      <c r="H532" s="55"/>
      <c r="I532" s="55"/>
      <c r="J532" s="55"/>
      <c r="K532" s="176">
        <f t="shared" si="107"/>
        <v>0</v>
      </c>
      <c r="L532" s="120">
        <f t="shared" ca="1" si="108"/>
        <v>0</v>
      </c>
      <c r="M532" s="120">
        <f t="shared" ca="1" si="109"/>
        <v>0</v>
      </c>
      <c r="N532" s="120">
        <f t="shared" ca="1" si="110"/>
        <v>0</v>
      </c>
      <c r="O532" s="120">
        <f t="shared" ca="1" si="111"/>
        <v>0</v>
      </c>
      <c r="P532" s="177">
        <f t="shared" ca="1" si="112"/>
        <v>0</v>
      </c>
      <c r="Q532" s="177">
        <f ca="1">IF(LEN(B532)&gt;0,'1-6'!Q532-'1-6'!P532,"")</f>
        <v>0</v>
      </c>
      <c r="R532" s="178"/>
      <c r="AA532" s="163">
        <f>ROW()</f>
        <v>532</v>
      </c>
      <c r="AB532" s="201" t="e">
        <f t="shared" ca="1" si="70"/>
        <v>#N/A</v>
      </c>
      <c r="AC532" s="201" t="e">
        <f t="shared" ca="1" si="71"/>
        <v>#N/A</v>
      </c>
      <c r="AD532" s="202" t="e">
        <f t="shared" ca="1" si="113"/>
        <v>#N/A</v>
      </c>
      <c r="AE532" s="201" t="e">
        <f t="shared" ca="1" si="114"/>
        <v>#N/A</v>
      </c>
      <c r="AF532" s="202" t="e">
        <f t="shared" ca="1" si="115"/>
        <v>#N/A</v>
      </c>
      <c r="AG532" s="201" t="e">
        <f t="shared" ca="1" si="115"/>
        <v>#N/A</v>
      </c>
      <c r="AH532" s="201" t="e">
        <f t="shared" ca="1" si="116"/>
        <v>#N/A</v>
      </c>
      <c r="AI532" s="203" t="e">
        <f t="shared" ca="1" si="117"/>
        <v>#N/A</v>
      </c>
      <c r="AJ532" s="201" t="e">
        <f t="shared" ca="1" si="72"/>
        <v>#N/A</v>
      </c>
      <c r="AK532" s="201" t="e">
        <f t="shared" ca="1" si="73"/>
        <v>#N/A</v>
      </c>
    </row>
    <row r="533" spans="1:37" ht="27" customHeight="1" x14ac:dyDescent="0.25">
      <c r="A533" s="51">
        <f>'OSNOVNA PLAČA'!A527</f>
        <v>518</v>
      </c>
      <c r="B533" s="159" t="str">
        <f t="shared" ca="1" si="69"/>
        <v>A518</v>
      </c>
      <c r="C533" s="52">
        <f ca="1">IF(LEN(B533)&gt;0,'OSNOVNA PLAČA'!C527,"")</f>
        <v>0</v>
      </c>
      <c r="D533" s="54">
        <f ca="1">IF(LEN(B533)&gt;0,'OSNOVNA PLAČA'!D527,"")</f>
        <v>0</v>
      </c>
      <c r="E533" s="175">
        <f ca="1">IF(LEN(B533)&gt;0,SUM('OBRAČUNANA OSNOVNA PLAČA'!K527:P527),"")</f>
        <v>0</v>
      </c>
      <c r="F533" s="55"/>
      <c r="G533" s="55"/>
      <c r="H533" s="55"/>
      <c r="I533" s="55"/>
      <c r="J533" s="55"/>
      <c r="K533" s="176">
        <f t="shared" si="107"/>
        <v>0</v>
      </c>
      <c r="L533" s="120">
        <f t="shared" ca="1" si="108"/>
        <v>0</v>
      </c>
      <c r="M533" s="120">
        <f t="shared" ca="1" si="109"/>
        <v>0</v>
      </c>
      <c r="N533" s="120">
        <f t="shared" ca="1" si="110"/>
        <v>0</v>
      </c>
      <c r="O533" s="120">
        <f t="shared" ca="1" si="111"/>
        <v>0</v>
      </c>
      <c r="P533" s="177">
        <f t="shared" ca="1" si="112"/>
        <v>0</v>
      </c>
      <c r="Q533" s="177">
        <f ca="1">IF(LEN(B533)&gt;0,'1-6'!Q533-'1-6'!P533,"")</f>
        <v>0</v>
      </c>
      <c r="R533" s="178"/>
      <c r="AA533" s="163">
        <f>ROW()</f>
        <v>533</v>
      </c>
      <c r="AB533" s="201" t="e">
        <f t="shared" ca="1" si="70"/>
        <v>#N/A</v>
      </c>
      <c r="AC533" s="201" t="e">
        <f t="shared" ca="1" si="71"/>
        <v>#N/A</v>
      </c>
      <c r="AD533" s="202" t="e">
        <f t="shared" ca="1" si="113"/>
        <v>#N/A</v>
      </c>
      <c r="AE533" s="201" t="e">
        <f t="shared" ca="1" si="114"/>
        <v>#N/A</v>
      </c>
      <c r="AF533" s="202" t="e">
        <f t="shared" ca="1" si="115"/>
        <v>#N/A</v>
      </c>
      <c r="AG533" s="201" t="e">
        <f t="shared" ca="1" si="115"/>
        <v>#N/A</v>
      </c>
      <c r="AH533" s="201" t="e">
        <f t="shared" ca="1" si="116"/>
        <v>#N/A</v>
      </c>
      <c r="AI533" s="203" t="e">
        <f t="shared" ca="1" si="117"/>
        <v>#N/A</v>
      </c>
      <c r="AJ533" s="201" t="e">
        <f t="shared" ca="1" si="72"/>
        <v>#N/A</v>
      </c>
      <c r="AK533" s="201" t="e">
        <f t="shared" ca="1" si="73"/>
        <v>#N/A</v>
      </c>
    </row>
    <row r="534" spans="1:37" ht="27" customHeight="1" x14ac:dyDescent="0.25">
      <c r="A534" s="51">
        <f>'OSNOVNA PLAČA'!A528</f>
        <v>519</v>
      </c>
      <c r="B534" s="159" t="str">
        <f t="shared" ca="1" si="69"/>
        <v>A519</v>
      </c>
      <c r="C534" s="52">
        <f ca="1">IF(LEN(B534)&gt;0,'OSNOVNA PLAČA'!C528,"")</f>
        <v>0</v>
      </c>
      <c r="D534" s="54">
        <f ca="1">IF(LEN(B534)&gt;0,'OSNOVNA PLAČA'!D528,"")</f>
        <v>0</v>
      </c>
      <c r="E534" s="175">
        <f ca="1">IF(LEN(B534)&gt;0,SUM('OBRAČUNANA OSNOVNA PLAČA'!K528:P528),"")</f>
        <v>0</v>
      </c>
      <c r="F534" s="55"/>
      <c r="G534" s="55"/>
      <c r="H534" s="55"/>
      <c r="I534" s="55"/>
      <c r="J534" s="55"/>
      <c r="K534" s="176">
        <f t="shared" si="107"/>
        <v>0</v>
      </c>
      <c r="L534" s="120">
        <f t="shared" ca="1" si="108"/>
        <v>0</v>
      </c>
      <c r="M534" s="120">
        <f t="shared" ca="1" si="109"/>
        <v>0</v>
      </c>
      <c r="N534" s="120">
        <f t="shared" ca="1" si="110"/>
        <v>0</v>
      </c>
      <c r="O534" s="120">
        <f t="shared" ca="1" si="111"/>
        <v>0</v>
      </c>
      <c r="P534" s="177">
        <f t="shared" ca="1" si="112"/>
        <v>0</v>
      </c>
      <c r="Q534" s="177">
        <f ca="1">IF(LEN(B534)&gt;0,'1-6'!Q534-'1-6'!P534,"")</f>
        <v>0</v>
      </c>
      <c r="R534" s="178"/>
      <c r="AA534" s="163">
        <f>ROW()</f>
        <v>534</v>
      </c>
      <c r="AB534" s="201" t="e">
        <f t="shared" ca="1" si="70"/>
        <v>#N/A</v>
      </c>
      <c r="AC534" s="201" t="e">
        <f t="shared" ca="1" si="71"/>
        <v>#N/A</v>
      </c>
      <c r="AD534" s="202" t="e">
        <f t="shared" ca="1" si="113"/>
        <v>#N/A</v>
      </c>
      <c r="AE534" s="201" t="e">
        <f t="shared" ca="1" si="114"/>
        <v>#N/A</v>
      </c>
      <c r="AF534" s="202" t="e">
        <f t="shared" ca="1" si="115"/>
        <v>#N/A</v>
      </c>
      <c r="AG534" s="201" t="e">
        <f t="shared" ca="1" si="115"/>
        <v>#N/A</v>
      </c>
      <c r="AH534" s="201" t="e">
        <f t="shared" ca="1" si="116"/>
        <v>#N/A</v>
      </c>
      <c r="AI534" s="203" t="e">
        <f t="shared" ca="1" si="117"/>
        <v>#N/A</v>
      </c>
      <c r="AJ534" s="201" t="e">
        <f t="shared" ca="1" si="72"/>
        <v>#N/A</v>
      </c>
      <c r="AK534" s="201" t="e">
        <f t="shared" ca="1" si="73"/>
        <v>#N/A</v>
      </c>
    </row>
    <row r="535" spans="1:37" ht="27" customHeight="1" x14ac:dyDescent="0.25">
      <c r="A535" s="51">
        <f>'OSNOVNA PLAČA'!A529</f>
        <v>520</v>
      </c>
      <c r="B535" s="159" t="str">
        <f t="shared" ca="1" si="69"/>
        <v>A520</v>
      </c>
      <c r="C535" s="52">
        <f ca="1">IF(LEN(B535)&gt;0,'OSNOVNA PLAČA'!C529,"")</f>
        <v>0</v>
      </c>
      <c r="D535" s="54">
        <f ca="1">IF(LEN(B535)&gt;0,'OSNOVNA PLAČA'!D529,"")</f>
        <v>0</v>
      </c>
      <c r="E535" s="175">
        <f ca="1">IF(LEN(B535)&gt;0,SUM('OBRAČUNANA OSNOVNA PLAČA'!K529:P529),"")</f>
        <v>0</v>
      </c>
      <c r="F535" s="55"/>
      <c r="G535" s="55"/>
      <c r="H535" s="55"/>
      <c r="I535" s="55"/>
      <c r="J535" s="55"/>
      <c r="K535" s="176">
        <f t="shared" si="107"/>
        <v>0</v>
      </c>
      <c r="L535" s="120">
        <f t="shared" ca="1" si="108"/>
        <v>0</v>
      </c>
      <c r="M535" s="120">
        <f t="shared" ca="1" si="109"/>
        <v>0</v>
      </c>
      <c r="N535" s="120">
        <f t="shared" ca="1" si="110"/>
        <v>0</v>
      </c>
      <c r="O535" s="120">
        <f t="shared" ca="1" si="111"/>
        <v>0</v>
      </c>
      <c r="P535" s="177">
        <f t="shared" ca="1" si="112"/>
        <v>0</v>
      </c>
      <c r="Q535" s="177">
        <f ca="1">IF(LEN(B535)&gt;0,'1-6'!Q535-'1-6'!P535,"")</f>
        <v>0</v>
      </c>
      <c r="R535" s="178"/>
      <c r="AA535" s="163">
        <f>ROW()</f>
        <v>535</v>
      </c>
      <c r="AB535" s="201" t="e">
        <f t="shared" ca="1" si="70"/>
        <v>#N/A</v>
      </c>
      <c r="AC535" s="201" t="e">
        <f t="shared" ca="1" si="71"/>
        <v>#N/A</v>
      </c>
      <c r="AD535" s="202" t="e">
        <f t="shared" ca="1" si="113"/>
        <v>#N/A</v>
      </c>
      <c r="AE535" s="201" t="e">
        <f t="shared" ca="1" si="114"/>
        <v>#N/A</v>
      </c>
      <c r="AF535" s="202" t="e">
        <f t="shared" ca="1" si="115"/>
        <v>#N/A</v>
      </c>
      <c r="AG535" s="201" t="e">
        <f t="shared" ca="1" si="115"/>
        <v>#N/A</v>
      </c>
      <c r="AH535" s="201" t="e">
        <f t="shared" ca="1" si="116"/>
        <v>#N/A</v>
      </c>
      <c r="AI535" s="203" t="e">
        <f t="shared" ca="1" si="117"/>
        <v>#N/A</v>
      </c>
      <c r="AJ535" s="201" t="e">
        <f t="shared" ca="1" si="72"/>
        <v>#N/A</v>
      </c>
      <c r="AK535" s="201" t="e">
        <f t="shared" ca="1" si="73"/>
        <v>#N/A</v>
      </c>
    </row>
    <row r="536" spans="1:37" ht="27" customHeight="1" x14ac:dyDescent="0.25">
      <c r="A536" s="51">
        <f>'OSNOVNA PLAČA'!A530</f>
        <v>521</v>
      </c>
      <c r="B536" s="159" t="str">
        <f t="shared" ca="1" si="69"/>
        <v>A521</v>
      </c>
      <c r="C536" s="52">
        <f ca="1">IF(LEN(B536)&gt;0,'OSNOVNA PLAČA'!C530,"")</f>
        <v>0</v>
      </c>
      <c r="D536" s="54">
        <f ca="1">IF(LEN(B536)&gt;0,'OSNOVNA PLAČA'!D530,"")</f>
        <v>0</v>
      </c>
      <c r="E536" s="175">
        <f ca="1">IF(LEN(B536)&gt;0,SUM('OBRAČUNANA OSNOVNA PLAČA'!K530:P530),"")</f>
        <v>0</v>
      </c>
      <c r="F536" s="55"/>
      <c r="G536" s="55"/>
      <c r="H536" s="55"/>
      <c r="I536" s="55"/>
      <c r="J536" s="55"/>
      <c r="K536" s="176">
        <f t="shared" si="107"/>
        <v>0</v>
      </c>
      <c r="L536" s="120">
        <f t="shared" ca="1" si="108"/>
        <v>0</v>
      </c>
      <c r="M536" s="120">
        <f t="shared" ca="1" si="109"/>
        <v>0</v>
      </c>
      <c r="N536" s="120">
        <f t="shared" ca="1" si="110"/>
        <v>0</v>
      </c>
      <c r="O536" s="120">
        <f t="shared" ca="1" si="111"/>
        <v>0</v>
      </c>
      <c r="P536" s="177">
        <f t="shared" ca="1" si="112"/>
        <v>0</v>
      </c>
      <c r="Q536" s="177">
        <f ca="1">IF(LEN(B536)&gt;0,'1-6'!Q536-'1-6'!P536,"")</f>
        <v>0</v>
      </c>
      <c r="R536" s="178"/>
      <c r="AA536" s="163">
        <f>ROW()</f>
        <v>536</v>
      </c>
      <c r="AB536" s="201" t="e">
        <f t="shared" ca="1" si="70"/>
        <v>#N/A</v>
      </c>
      <c r="AC536" s="201" t="e">
        <f t="shared" ca="1" si="71"/>
        <v>#N/A</v>
      </c>
      <c r="AD536" s="202" t="e">
        <f t="shared" ca="1" si="113"/>
        <v>#N/A</v>
      </c>
      <c r="AE536" s="201" t="e">
        <f t="shared" ca="1" si="114"/>
        <v>#N/A</v>
      </c>
      <c r="AF536" s="202" t="e">
        <f t="shared" ca="1" si="115"/>
        <v>#N/A</v>
      </c>
      <c r="AG536" s="201" t="e">
        <f t="shared" ca="1" si="115"/>
        <v>#N/A</v>
      </c>
      <c r="AH536" s="201" t="e">
        <f t="shared" ca="1" si="116"/>
        <v>#N/A</v>
      </c>
      <c r="AI536" s="203" t="e">
        <f t="shared" ca="1" si="117"/>
        <v>#N/A</v>
      </c>
      <c r="AJ536" s="201" t="e">
        <f t="shared" ca="1" si="72"/>
        <v>#N/A</v>
      </c>
      <c r="AK536" s="201" t="e">
        <f t="shared" ca="1" si="73"/>
        <v>#N/A</v>
      </c>
    </row>
    <row r="537" spans="1:37" ht="27" customHeight="1" x14ac:dyDescent="0.25">
      <c r="A537" s="51">
        <f>'OSNOVNA PLAČA'!A531</f>
        <v>522</v>
      </c>
      <c r="B537" s="159" t="str">
        <f t="shared" ca="1" si="69"/>
        <v>A522</v>
      </c>
      <c r="C537" s="52">
        <f ca="1">IF(LEN(B537)&gt;0,'OSNOVNA PLAČA'!C531,"")</f>
        <v>0</v>
      </c>
      <c r="D537" s="54">
        <f ca="1">IF(LEN(B537)&gt;0,'OSNOVNA PLAČA'!D531,"")</f>
        <v>0</v>
      </c>
      <c r="E537" s="175">
        <f ca="1">IF(LEN(B537)&gt;0,SUM('OBRAČUNANA OSNOVNA PLAČA'!K531:P531),"")</f>
        <v>0</v>
      </c>
      <c r="F537" s="55"/>
      <c r="G537" s="55"/>
      <c r="H537" s="55"/>
      <c r="I537" s="55"/>
      <c r="J537" s="55"/>
      <c r="K537" s="176">
        <f t="shared" si="107"/>
        <v>0</v>
      </c>
      <c r="L537" s="120">
        <f t="shared" ca="1" si="108"/>
        <v>0</v>
      </c>
      <c r="M537" s="120">
        <f t="shared" ca="1" si="109"/>
        <v>0</v>
      </c>
      <c r="N537" s="120">
        <f t="shared" ca="1" si="110"/>
        <v>0</v>
      </c>
      <c r="O537" s="120">
        <f t="shared" ca="1" si="111"/>
        <v>0</v>
      </c>
      <c r="P537" s="177">
        <f t="shared" ca="1" si="112"/>
        <v>0</v>
      </c>
      <c r="Q537" s="177">
        <f ca="1">IF(LEN(B537)&gt;0,'1-6'!Q537-'1-6'!P537,"")</f>
        <v>0</v>
      </c>
      <c r="R537" s="178"/>
      <c r="AA537" s="163">
        <f>ROW()</f>
        <v>537</v>
      </c>
      <c r="AB537" s="201" t="e">
        <f t="shared" ca="1" si="70"/>
        <v>#N/A</v>
      </c>
      <c r="AC537" s="201" t="e">
        <f t="shared" ca="1" si="71"/>
        <v>#N/A</v>
      </c>
      <c r="AD537" s="202" t="e">
        <f t="shared" ca="1" si="113"/>
        <v>#N/A</v>
      </c>
      <c r="AE537" s="201" t="e">
        <f t="shared" ca="1" si="114"/>
        <v>#N/A</v>
      </c>
      <c r="AF537" s="202" t="e">
        <f t="shared" ca="1" si="115"/>
        <v>#N/A</v>
      </c>
      <c r="AG537" s="201" t="e">
        <f t="shared" ca="1" si="115"/>
        <v>#N/A</v>
      </c>
      <c r="AH537" s="201" t="e">
        <f t="shared" ca="1" si="116"/>
        <v>#N/A</v>
      </c>
      <c r="AI537" s="203" t="e">
        <f t="shared" ca="1" si="117"/>
        <v>#N/A</v>
      </c>
      <c r="AJ537" s="201" t="e">
        <f t="shared" ca="1" si="72"/>
        <v>#N/A</v>
      </c>
      <c r="AK537" s="201" t="e">
        <f t="shared" ca="1" si="73"/>
        <v>#N/A</v>
      </c>
    </row>
    <row r="538" spans="1:37" ht="27" customHeight="1" x14ac:dyDescent="0.25">
      <c r="A538" s="51">
        <f>'OSNOVNA PLAČA'!A532</f>
        <v>523</v>
      </c>
      <c r="B538" s="159" t="str">
        <f t="shared" ca="1" si="69"/>
        <v>A523</v>
      </c>
      <c r="C538" s="52">
        <f ca="1">IF(LEN(B538)&gt;0,'OSNOVNA PLAČA'!C532,"")</f>
        <v>0</v>
      </c>
      <c r="D538" s="54">
        <f ca="1">IF(LEN(B538)&gt;0,'OSNOVNA PLAČA'!D532,"")</f>
        <v>0</v>
      </c>
      <c r="E538" s="175">
        <f ca="1">IF(LEN(B538)&gt;0,SUM('OBRAČUNANA OSNOVNA PLAČA'!K532:P532),"")</f>
        <v>0</v>
      </c>
      <c r="F538" s="55"/>
      <c r="G538" s="55"/>
      <c r="H538" s="55"/>
      <c r="I538" s="55"/>
      <c r="J538" s="55"/>
      <c r="K538" s="176">
        <f t="shared" si="107"/>
        <v>0</v>
      </c>
      <c r="L538" s="120">
        <f t="shared" ca="1" si="108"/>
        <v>0</v>
      </c>
      <c r="M538" s="120">
        <f t="shared" ca="1" si="109"/>
        <v>0</v>
      </c>
      <c r="N538" s="120">
        <f t="shared" ca="1" si="110"/>
        <v>0</v>
      </c>
      <c r="O538" s="120">
        <f t="shared" ca="1" si="111"/>
        <v>0</v>
      </c>
      <c r="P538" s="177">
        <f t="shared" ca="1" si="112"/>
        <v>0</v>
      </c>
      <c r="Q538" s="177">
        <f ca="1">IF(LEN(B538)&gt;0,'1-6'!Q538-'1-6'!P538,"")</f>
        <v>0</v>
      </c>
      <c r="R538" s="178"/>
      <c r="AA538" s="163">
        <f>ROW()</f>
        <v>538</v>
      </c>
      <c r="AB538" s="201" t="e">
        <f t="shared" ca="1" si="70"/>
        <v>#N/A</v>
      </c>
      <c r="AC538" s="201" t="e">
        <f t="shared" ca="1" si="71"/>
        <v>#N/A</v>
      </c>
      <c r="AD538" s="202" t="e">
        <f t="shared" ca="1" si="113"/>
        <v>#N/A</v>
      </c>
      <c r="AE538" s="201" t="e">
        <f t="shared" ca="1" si="114"/>
        <v>#N/A</v>
      </c>
      <c r="AF538" s="202" t="e">
        <f t="shared" ca="1" si="115"/>
        <v>#N/A</v>
      </c>
      <c r="AG538" s="201" t="e">
        <f t="shared" ca="1" si="115"/>
        <v>#N/A</v>
      </c>
      <c r="AH538" s="201" t="e">
        <f t="shared" ca="1" si="116"/>
        <v>#N/A</v>
      </c>
      <c r="AI538" s="203" t="e">
        <f t="shared" ca="1" si="117"/>
        <v>#N/A</v>
      </c>
      <c r="AJ538" s="201" t="e">
        <f t="shared" ca="1" si="72"/>
        <v>#N/A</v>
      </c>
      <c r="AK538" s="201" t="e">
        <f t="shared" ca="1" si="73"/>
        <v>#N/A</v>
      </c>
    </row>
    <row r="539" spans="1:37" ht="27" customHeight="1" x14ac:dyDescent="0.25">
      <c r="A539" s="51">
        <f>'OSNOVNA PLAČA'!A533</f>
        <v>524</v>
      </c>
      <c r="B539" s="159" t="str">
        <f t="shared" ca="1" si="69"/>
        <v>A524</v>
      </c>
      <c r="C539" s="52">
        <f ca="1">IF(LEN(B539)&gt;0,'OSNOVNA PLAČA'!C533,"")</f>
        <v>0</v>
      </c>
      <c r="D539" s="54">
        <f ca="1">IF(LEN(B539)&gt;0,'OSNOVNA PLAČA'!D533,"")</f>
        <v>0</v>
      </c>
      <c r="E539" s="175">
        <f ca="1">IF(LEN(B539)&gt;0,SUM('OBRAČUNANA OSNOVNA PLAČA'!K533:P533),"")</f>
        <v>0</v>
      </c>
      <c r="F539" s="55"/>
      <c r="G539" s="55"/>
      <c r="H539" s="55"/>
      <c r="I539" s="55"/>
      <c r="J539" s="55"/>
      <c r="K539" s="176">
        <f t="shared" si="107"/>
        <v>0</v>
      </c>
      <c r="L539" s="120">
        <f t="shared" ca="1" si="108"/>
        <v>0</v>
      </c>
      <c r="M539" s="120">
        <f t="shared" ca="1" si="109"/>
        <v>0</v>
      </c>
      <c r="N539" s="120">
        <f t="shared" ca="1" si="110"/>
        <v>0</v>
      </c>
      <c r="O539" s="120">
        <f t="shared" ca="1" si="111"/>
        <v>0</v>
      </c>
      <c r="P539" s="177">
        <f t="shared" ca="1" si="112"/>
        <v>0</v>
      </c>
      <c r="Q539" s="177">
        <f ca="1">IF(LEN(B539)&gt;0,'1-6'!Q539-'1-6'!P539,"")</f>
        <v>0</v>
      </c>
      <c r="R539" s="178"/>
      <c r="AA539" s="163">
        <f>ROW()</f>
        <v>539</v>
      </c>
      <c r="AB539" s="201" t="e">
        <f t="shared" ca="1" si="70"/>
        <v>#N/A</v>
      </c>
      <c r="AC539" s="201" t="e">
        <f t="shared" ca="1" si="71"/>
        <v>#N/A</v>
      </c>
      <c r="AD539" s="202" t="e">
        <f t="shared" ca="1" si="113"/>
        <v>#N/A</v>
      </c>
      <c r="AE539" s="201" t="e">
        <f t="shared" ca="1" si="114"/>
        <v>#N/A</v>
      </c>
      <c r="AF539" s="202" t="e">
        <f t="shared" ca="1" si="115"/>
        <v>#N/A</v>
      </c>
      <c r="AG539" s="201" t="e">
        <f t="shared" ca="1" si="115"/>
        <v>#N/A</v>
      </c>
      <c r="AH539" s="201" t="e">
        <f t="shared" ca="1" si="116"/>
        <v>#N/A</v>
      </c>
      <c r="AI539" s="203" t="e">
        <f t="shared" ca="1" si="117"/>
        <v>#N/A</v>
      </c>
      <c r="AJ539" s="201" t="e">
        <f t="shared" ca="1" si="72"/>
        <v>#N/A</v>
      </c>
      <c r="AK539" s="201" t="e">
        <f t="shared" ca="1" si="73"/>
        <v>#N/A</v>
      </c>
    </row>
    <row r="540" spans="1:37" ht="27" customHeight="1" x14ac:dyDescent="0.25">
      <c r="A540" s="51">
        <f>'OSNOVNA PLAČA'!A534</f>
        <v>525</v>
      </c>
      <c r="B540" s="159" t="str">
        <f t="shared" ca="1" si="69"/>
        <v>A525</v>
      </c>
      <c r="C540" s="52">
        <f ca="1">IF(LEN(B540)&gt;0,'OSNOVNA PLAČA'!C534,"")</f>
        <v>0</v>
      </c>
      <c r="D540" s="54">
        <f ca="1">IF(LEN(B540)&gt;0,'OSNOVNA PLAČA'!D534,"")</f>
        <v>0</v>
      </c>
      <c r="E540" s="175">
        <f ca="1">IF(LEN(B540)&gt;0,SUM('OBRAČUNANA OSNOVNA PLAČA'!K534:P534),"")</f>
        <v>0</v>
      </c>
      <c r="F540" s="55"/>
      <c r="G540" s="55"/>
      <c r="H540" s="55"/>
      <c r="I540" s="55"/>
      <c r="J540" s="55"/>
      <c r="K540" s="176">
        <f t="shared" si="107"/>
        <v>0</v>
      </c>
      <c r="L540" s="120">
        <f t="shared" ca="1" si="108"/>
        <v>0</v>
      </c>
      <c r="M540" s="120">
        <f t="shared" ca="1" si="109"/>
        <v>0</v>
      </c>
      <c r="N540" s="120">
        <f t="shared" ca="1" si="110"/>
        <v>0</v>
      </c>
      <c r="O540" s="120">
        <f t="shared" ca="1" si="111"/>
        <v>0</v>
      </c>
      <c r="P540" s="177">
        <f t="shared" ca="1" si="112"/>
        <v>0</v>
      </c>
      <c r="Q540" s="177">
        <f ca="1">IF(LEN(B540)&gt;0,'1-6'!Q540-'1-6'!P540,"")</f>
        <v>0</v>
      </c>
      <c r="R540" s="178"/>
      <c r="AA540" s="163">
        <f>ROW()</f>
        <v>540</v>
      </c>
      <c r="AB540" s="201" t="e">
        <f t="shared" ca="1" si="70"/>
        <v>#N/A</v>
      </c>
      <c r="AC540" s="201" t="e">
        <f t="shared" ca="1" si="71"/>
        <v>#N/A</v>
      </c>
      <c r="AD540" s="202" t="e">
        <f t="shared" ca="1" si="113"/>
        <v>#N/A</v>
      </c>
      <c r="AE540" s="201" t="e">
        <f t="shared" ca="1" si="114"/>
        <v>#N/A</v>
      </c>
      <c r="AF540" s="202" t="e">
        <f t="shared" ca="1" si="115"/>
        <v>#N/A</v>
      </c>
      <c r="AG540" s="201" t="e">
        <f t="shared" ca="1" si="115"/>
        <v>#N/A</v>
      </c>
      <c r="AH540" s="201" t="e">
        <f t="shared" ca="1" si="116"/>
        <v>#N/A</v>
      </c>
      <c r="AI540" s="203" t="e">
        <f t="shared" ca="1" si="117"/>
        <v>#N/A</v>
      </c>
      <c r="AJ540" s="201" t="e">
        <f t="shared" ca="1" si="72"/>
        <v>#N/A</v>
      </c>
      <c r="AK540" s="201" t="e">
        <f t="shared" ca="1" si="73"/>
        <v>#N/A</v>
      </c>
    </row>
    <row r="541" spans="1:37" ht="27" customHeight="1" x14ac:dyDescent="0.25">
      <c r="A541" s="51">
        <f>'OSNOVNA PLAČA'!A535</f>
        <v>526</v>
      </c>
      <c r="B541" s="159" t="str">
        <f t="shared" ca="1" si="69"/>
        <v>A526</v>
      </c>
      <c r="C541" s="52">
        <f ca="1">IF(LEN(B541)&gt;0,'OSNOVNA PLAČA'!C535,"")</f>
        <v>0</v>
      </c>
      <c r="D541" s="54">
        <f ca="1">IF(LEN(B541)&gt;0,'OSNOVNA PLAČA'!D535,"")</f>
        <v>0</v>
      </c>
      <c r="E541" s="175">
        <f ca="1">IF(LEN(B541)&gt;0,SUM('OBRAČUNANA OSNOVNA PLAČA'!K535:P535),"")</f>
        <v>0</v>
      </c>
      <c r="F541" s="55"/>
      <c r="G541" s="55"/>
      <c r="H541" s="55"/>
      <c r="I541" s="55"/>
      <c r="J541" s="55"/>
      <c r="K541" s="176">
        <f t="shared" si="107"/>
        <v>0</v>
      </c>
      <c r="L541" s="120">
        <f t="shared" ca="1" si="108"/>
        <v>0</v>
      </c>
      <c r="M541" s="120">
        <f t="shared" ca="1" si="109"/>
        <v>0</v>
      </c>
      <c r="N541" s="120">
        <f t="shared" ca="1" si="110"/>
        <v>0</v>
      </c>
      <c r="O541" s="120">
        <f t="shared" ca="1" si="111"/>
        <v>0</v>
      </c>
      <c r="P541" s="177">
        <f t="shared" ca="1" si="112"/>
        <v>0</v>
      </c>
      <c r="Q541" s="177">
        <f ca="1">IF(LEN(B541)&gt;0,'1-6'!Q541-'1-6'!P541,"")</f>
        <v>0</v>
      </c>
      <c r="R541" s="178"/>
      <c r="AA541" s="163">
        <f>ROW()</f>
        <v>541</v>
      </c>
      <c r="AB541" s="201" t="e">
        <f t="shared" ca="1" si="70"/>
        <v>#N/A</v>
      </c>
      <c r="AC541" s="201" t="e">
        <f t="shared" ca="1" si="71"/>
        <v>#N/A</v>
      </c>
      <c r="AD541" s="202" t="e">
        <f t="shared" ca="1" si="113"/>
        <v>#N/A</v>
      </c>
      <c r="AE541" s="201" t="e">
        <f t="shared" ca="1" si="114"/>
        <v>#N/A</v>
      </c>
      <c r="AF541" s="202" t="e">
        <f t="shared" ca="1" si="115"/>
        <v>#N/A</v>
      </c>
      <c r="AG541" s="201" t="e">
        <f t="shared" ca="1" si="115"/>
        <v>#N/A</v>
      </c>
      <c r="AH541" s="201" t="e">
        <f t="shared" ca="1" si="116"/>
        <v>#N/A</v>
      </c>
      <c r="AI541" s="203" t="e">
        <f t="shared" ca="1" si="117"/>
        <v>#N/A</v>
      </c>
      <c r="AJ541" s="201" t="e">
        <f t="shared" ca="1" si="72"/>
        <v>#N/A</v>
      </c>
      <c r="AK541" s="201" t="e">
        <f t="shared" ca="1" si="73"/>
        <v>#N/A</v>
      </c>
    </row>
    <row r="542" spans="1:37" ht="27" customHeight="1" x14ac:dyDescent="0.25">
      <c r="A542" s="51">
        <f>'OSNOVNA PLAČA'!A536</f>
        <v>527</v>
      </c>
      <c r="B542" s="159" t="str">
        <f t="shared" ca="1" si="69"/>
        <v>A527</v>
      </c>
      <c r="C542" s="52">
        <f ca="1">IF(LEN(B542)&gt;0,'OSNOVNA PLAČA'!C536,"")</f>
        <v>0</v>
      </c>
      <c r="D542" s="54">
        <f ca="1">IF(LEN(B542)&gt;0,'OSNOVNA PLAČA'!D536,"")</f>
        <v>0</v>
      </c>
      <c r="E542" s="175">
        <f ca="1">IF(LEN(B542)&gt;0,SUM('OBRAČUNANA OSNOVNA PLAČA'!K536:P536),"")</f>
        <v>0</v>
      </c>
      <c r="F542" s="55"/>
      <c r="G542" s="55"/>
      <c r="H542" s="55"/>
      <c r="I542" s="55"/>
      <c r="J542" s="55"/>
      <c r="K542" s="176">
        <f t="shared" si="107"/>
        <v>0</v>
      </c>
      <c r="L542" s="120">
        <f t="shared" ca="1" si="108"/>
        <v>0</v>
      </c>
      <c r="M542" s="120">
        <f t="shared" ca="1" si="109"/>
        <v>0</v>
      </c>
      <c r="N542" s="120">
        <f t="shared" ca="1" si="110"/>
        <v>0</v>
      </c>
      <c r="O542" s="120">
        <f t="shared" ca="1" si="111"/>
        <v>0</v>
      </c>
      <c r="P542" s="177">
        <f t="shared" ca="1" si="112"/>
        <v>0</v>
      </c>
      <c r="Q542" s="177">
        <f ca="1">IF(LEN(B542)&gt;0,'1-6'!Q542-'1-6'!P542,"")</f>
        <v>0</v>
      </c>
      <c r="R542" s="178"/>
      <c r="AA542" s="163">
        <f>ROW()</f>
        <v>542</v>
      </c>
      <c r="AB542" s="201" t="e">
        <f t="shared" ca="1" si="70"/>
        <v>#N/A</v>
      </c>
      <c r="AC542" s="201" t="e">
        <f t="shared" ca="1" si="71"/>
        <v>#N/A</v>
      </c>
      <c r="AD542" s="202" t="e">
        <f t="shared" ca="1" si="113"/>
        <v>#N/A</v>
      </c>
      <c r="AE542" s="201" t="e">
        <f t="shared" ca="1" si="114"/>
        <v>#N/A</v>
      </c>
      <c r="AF542" s="202" t="e">
        <f t="shared" ca="1" si="115"/>
        <v>#N/A</v>
      </c>
      <c r="AG542" s="201" t="e">
        <f t="shared" ca="1" si="115"/>
        <v>#N/A</v>
      </c>
      <c r="AH542" s="201" t="e">
        <f t="shared" ca="1" si="116"/>
        <v>#N/A</v>
      </c>
      <c r="AI542" s="203" t="e">
        <f t="shared" ca="1" si="117"/>
        <v>#N/A</v>
      </c>
      <c r="AJ542" s="201" t="e">
        <f t="shared" ca="1" si="72"/>
        <v>#N/A</v>
      </c>
      <c r="AK542" s="201" t="e">
        <f t="shared" ca="1" si="73"/>
        <v>#N/A</v>
      </c>
    </row>
    <row r="543" spans="1:37" ht="27" customHeight="1" x14ac:dyDescent="0.25">
      <c r="A543" s="51">
        <f>'OSNOVNA PLAČA'!A537</f>
        <v>528</v>
      </c>
      <c r="B543" s="159" t="str">
        <f t="shared" ca="1" si="69"/>
        <v>A528</v>
      </c>
      <c r="C543" s="52">
        <f ca="1">IF(LEN(B543)&gt;0,'OSNOVNA PLAČA'!C537,"")</f>
        <v>0</v>
      </c>
      <c r="D543" s="54">
        <f ca="1">IF(LEN(B543)&gt;0,'OSNOVNA PLAČA'!D537,"")</f>
        <v>0</v>
      </c>
      <c r="E543" s="175">
        <f ca="1">IF(LEN(B543)&gt;0,SUM('OBRAČUNANA OSNOVNA PLAČA'!K537:P537),"")</f>
        <v>0</v>
      </c>
      <c r="F543" s="55"/>
      <c r="G543" s="55"/>
      <c r="H543" s="55"/>
      <c r="I543" s="55"/>
      <c r="J543" s="55"/>
      <c r="K543" s="176">
        <f t="shared" si="107"/>
        <v>0</v>
      </c>
      <c r="L543" s="120">
        <f t="shared" ca="1" si="108"/>
        <v>0</v>
      </c>
      <c r="M543" s="120">
        <f t="shared" ca="1" si="109"/>
        <v>0</v>
      </c>
      <c r="N543" s="120">
        <f t="shared" ca="1" si="110"/>
        <v>0</v>
      </c>
      <c r="O543" s="120">
        <f t="shared" ca="1" si="111"/>
        <v>0</v>
      </c>
      <c r="P543" s="177">
        <f t="shared" ca="1" si="112"/>
        <v>0</v>
      </c>
      <c r="Q543" s="177">
        <f ca="1">IF(LEN(B543)&gt;0,'1-6'!Q543-'1-6'!P543,"")</f>
        <v>0</v>
      </c>
      <c r="R543" s="178"/>
      <c r="AA543" s="163">
        <f>ROW()</f>
        <v>543</v>
      </c>
      <c r="AB543" s="201" t="e">
        <f t="shared" ca="1" si="70"/>
        <v>#N/A</v>
      </c>
      <c r="AC543" s="201" t="e">
        <f t="shared" ca="1" si="71"/>
        <v>#N/A</v>
      </c>
      <c r="AD543" s="202" t="e">
        <f t="shared" ca="1" si="113"/>
        <v>#N/A</v>
      </c>
      <c r="AE543" s="201" t="e">
        <f t="shared" ca="1" si="114"/>
        <v>#N/A</v>
      </c>
      <c r="AF543" s="202" t="e">
        <f t="shared" ca="1" si="115"/>
        <v>#N/A</v>
      </c>
      <c r="AG543" s="201" t="e">
        <f t="shared" ca="1" si="115"/>
        <v>#N/A</v>
      </c>
      <c r="AH543" s="201" t="e">
        <f t="shared" ca="1" si="116"/>
        <v>#N/A</v>
      </c>
      <c r="AI543" s="203" t="e">
        <f t="shared" ca="1" si="117"/>
        <v>#N/A</v>
      </c>
      <c r="AJ543" s="201" t="e">
        <f t="shared" ca="1" si="72"/>
        <v>#N/A</v>
      </c>
      <c r="AK543" s="201" t="e">
        <f t="shared" ca="1" si="73"/>
        <v>#N/A</v>
      </c>
    </row>
    <row r="544" spans="1:37" ht="27" customHeight="1" x14ac:dyDescent="0.25">
      <c r="A544" s="51">
        <f>'OSNOVNA PLAČA'!A538</f>
        <v>529</v>
      </c>
      <c r="B544" s="159" t="str">
        <f t="shared" ca="1" si="69"/>
        <v>A529</v>
      </c>
      <c r="C544" s="52">
        <f ca="1">IF(LEN(B544)&gt;0,'OSNOVNA PLAČA'!C538,"")</f>
        <v>0</v>
      </c>
      <c r="D544" s="54">
        <f ca="1">IF(LEN(B544)&gt;0,'OSNOVNA PLAČA'!D538,"")</f>
        <v>0</v>
      </c>
      <c r="E544" s="175">
        <f ca="1">IF(LEN(B544)&gt;0,SUM('OBRAČUNANA OSNOVNA PLAČA'!K538:P538),"")</f>
        <v>0</v>
      </c>
      <c r="F544" s="55"/>
      <c r="G544" s="55"/>
      <c r="H544" s="55"/>
      <c r="I544" s="55"/>
      <c r="J544" s="55"/>
      <c r="K544" s="176">
        <f t="shared" si="107"/>
        <v>0</v>
      </c>
      <c r="L544" s="120">
        <f t="shared" ca="1" si="108"/>
        <v>0</v>
      </c>
      <c r="M544" s="120">
        <f t="shared" ca="1" si="109"/>
        <v>0</v>
      </c>
      <c r="N544" s="120">
        <f t="shared" ca="1" si="110"/>
        <v>0</v>
      </c>
      <c r="O544" s="120">
        <f t="shared" ca="1" si="111"/>
        <v>0</v>
      </c>
      <c r="P544" s="177">
        <f t="shared" ca="1" si="112"/>
        <v>0</v>
      </c>
      <c r="Q544" s="177">
        <f ca="1">IF(LEN(B544)&gt;0,'1-6'!Q544-'1-6'!P544,"")</f>
        <v>0</v>
      </c>
      <c r="R544" s="178"/>
      <c r="AA544" s="163">
        <f>ROW()</f>
        <v>544</v>
      </c>
      <c r="AB544" s="201" t="e">
        <f t="shared" ca="1" si="70"/>
        <v>#N/A</v>
      </c>
      <c r="AC544" s="201" t="e">
        <f t="shared" ca="1" si="71"/>
        <v>#N/A</v>
      </c>
      <c r="AD544" s="202" t="e">
        <f t="shared" ca="1" si="113"/>
        <v>#N/A</v>
      </c>
      <c r="AE544" s="201" t="e">
        <f t="shared" ca="1" si="114"/>
        <v>#N/A</v>
      </c>
      <c r="AF544" s="202" t="e">
        <f t="shared" ca="1" si="115"/>
        <v>#N/A</v>
      </c>
      <c r="AG544" s="201" t="e">
        <f t="shared" ca="1" si="115"/>
        <v>#N/A</v>
      </c>
      <c r="AH544" s="201" t="e">
        <f t="shared" ca="1" si="116"/>
        <v>#N/A</v>
      </c>
      <c r="AI544" s="203" t="e">
        <f t="shared" ca="1" si="117"/>
        <v>#N/A</v>
      </c>
      <c r="AJ544" s="201" t="e">
        <f t="shared" ca="1" si="72"/>
        <v>#N/A</v>
      </c>
      <c r="AK544" s="201" t="e">
        <f t="shared" ca="1" si="73"/>
        <v>#N/A</v>
      </c>
    </row>
    <row r="545" spans="1:37" ht="27" customHeight="1" x14ac:dyDescent="0.25">
      <c r="A545" s="51">
        <f>'OSNOVNA PLAČA'!A539</f>
        <v>530</v>
      </c>
      <c r="B545" s="159" t="str">
        <f t="shared" ca="1" si="69"/>
        <v>A530</v>
      </c>
      <c r="C545" s="52">
        <f ca="1">IF(LEN(B545)&gt;0,'OSNOVNA PLAČA'!C539,"")</f>
        <v>0</v>
      </c>
      <c r="D545" s="54">
        <f ca="1">IF(LEN(B545)&gt;0,'OSNOVNA PLAČA'!D539,"")</f>
        <v>0</v>
      </c>
      <c r="E545" s="175">
        <f ca="1">IF(LEN(B545)&gt;0,SUM('OBRAČUNANA OSNOVNA PLAČA'!K539:P539),"")</f>
        <v>0</v>
      </c>
      <c r="F545" s="55"/>
      <c r="G545" s="55"/>
      <c r="H545" s="55"/>
      <c r="I545" s="55"/>
      <c r="J545" s="55"/>
      <c r="K545" s="176">
        <f t="shared" si="107"/>
        <v>0</v>
      </c>
      <c r="L545" s="120">
        <f t="shared" ca="1" si="108"/>
        <v>0</v>
      </c>
      <c r="M545" s="120">
        <f t="shared" ca="1" si="109"/>
        <v>0</v>
      </c>
      <c r="N545" s="120">
        <f t="shared" ca="1" si="110"/>
        <v>0</v>
      </c>
      <c r="O545" s="120">
        <f t="shared" ca="1" si="111"/>
        <v>0</v>
      </c>
      <c r="P545" s="177">
        <f t="shared" ca="1" si="112"/>
        <v>0</v>
      </c>
      <c r="Q545" s="177">
        <f ca="1">IF(LEN(B545)&gt;0,'1-6'!Q545-'1-6'!P545,"")</f>
        <v>0</v>
      </c>
      <c r="R545" s="178"/>
      <c r="AA545" s="163">
        <f>ROW()</f>
        <v>545</v>
      </c>
      <c r="AB545" s="201" t="e">
        <f t="shared" ca="1" si="70"/>
        <v>#N/A</v>
      </c>
      <c r="AC545" s="201" t="e">
        <f t="shared" ca="1" si="71"/>
        <v>#N/A</v>
      </c>
      <c r="AD545" s="202" t="e">
        <f t="shared" ca="1" si="113"/>
        <v>#N/A</v>
      </c>
      <c r="AE545" s="201" t="e">
        <f t="shared" ca="1" si="114"/>
        <v>#N/A</v>
      </c>
      <c r="AF545" s="202" t="e">
        <f t="shared" ca="1" si="115"/>
        <v>#N/A</v>
      </c>
      <c r="AG545" s="201" t="e">
        <f t="shared" ca="1" si="115"/>
        <v>#N/A</v>
      </c>
      <c r="AH545" s="201" t="e">
        <f t="shared" ca="1" si="116"/>
        <v>#N/A</v>
      </c>
      <c r="AI545" s="203" t="e">
        <f t="shared" ca="1" si="117"/>
        <v>#N/A</v>
      </c>
      <c r="AJ545" s="201" t="e">
        <f t="shared" ca="1" si="72"/>
        <v>#N/A</v>
      </c>
      <c r="AK545" s="201" t="e">
        <f t="shared" ca="1" si="73"/>
        <v>#N/A</v>
      </c>
    </row>
    <row r="546" spans="1:37" ht="27" customHeight="1" x14ac:dyDescent="0.25">
      <c r="A546" s="51">
        <f>'OSNOVNA PLAČA'!A540</f>
        <v>531</v>
      </c>
      <c r="B546" s="159" t="str">
        <f t="shared" ca="1" si="69"/>
        <v>A531</v>
      </c>
      <c r="C546" s="52">
        <f ca="1">IF(LEN(B546)&gt;0,'OSNOVNA PLAČA'!C540,"")</f>
        <v>0</v>
      </c>
      <c r="D546" s="54">
        <f ca="1">IF(LEN(B546)&gt;0,'OSNOVNA PLAČA'!D540,"")</f>
        <v>0</v>
      </c>
      <c r="E546" s="175">
        <f ca="1">IF(LEN(B546)&gt;0,SUM('OBRAČUNANA OSNOVNA PLAČA'!K540:P540),"")</f>
        <v>0</v>
      </c>
      <c r="F546" s="55"/>
      <c r="G546" s="55"/>
      <c r="H546" s="55"/>
      <c r="I546" s="55"/>
      <c r="J546" s="55"/>
      <c r="K546" s="176">
        <f t="shared" si="107"/>
        <v>0</v>
      </c>
      <c r="L546" s="120">
        <f t="shared" ca="1" si="108"/>
        <v>0</v>
      </c>
      <c r="M546" s="120">
        <f t="shared" ca="1" si="109"/>
        <v>0</v>
      </c>
      <c r="N546" s="120">
        <f t="shared" ca="1" si="110"/>
        <v>0</v>
      </c>
      <c r="O546" s="120">
        <f t="shared" ca="1" si="111"/>
        <v>0</v>
      </c>
      <c r="P546" s="177">
        <f t="shared" ca="1" si="112"/>
        <v>0</v>
      </c>
      <c r="Q546" s="177">
        <f ca="1">IF(LEN(B546)&gt;0,'1-6'!Q546-'1-6'!P546,"")</f>
        <v>0</v>
      </c>
      <c r="R546" s="178"/>
      <c r="AA546" s="163">
        <f>ROW()</f>
        <v>546</v>
      </c>
      <c r="AB546" s="201" t="e">
        <f t="shared" ca="1" si="70"/>
        <v>#N/A</v>
      </c>
      <c r="AC546" s="201" t="e">
        <f t="shared" ca="1" si="71"/>
        <v>#N/A</v>
      </c>
      <c r="AD546" s="202" t="e">
        <f t="shared" ca="1" si="113"/>
        <v>#N/A</v>
      </c>
      <c r="AE546" s="201" t="e">
        <f t="shared" ca="1" si="114"/>
        <v>#N/A</v>
      </c>
      <c r="AF546" s="202" t="e">
        <f t="shared" ca="1" si="115"/>
        <v>#N/A</v>
      </c>
      <c r="AG546" s="201" t="e">
        <f t="shared" ca="1" si="115"/>
        <v>#N/A</v>
      </c>
      <c r="AH546" s="201" t="e">
        <f t="shared" ca="1" si="116"/>
        <v>#N/A</v>
      </c>
      <c r="AI546" s="203" t="e">
        <f t="shared" ca="1" si="117"/>
        <v>#N/A</v>
      </c>
      <c r="AJ546" s="201" t="e">
        <f t="shared" ca="1" si="72"/>
        <v>#N/A</v>
      </c>
      <c r="AK546" s="201" t="e">
        <f t="shared" ca="1" si="73"/>
        <v>#N/A</v>
      </c>
    </row>
    <row r="547" spans="1:37" ht="27" customHeight="1" x14ac:dyDescent="0.25">
      <c r="A547" s="51">
        <f>'OSNOVNA PLAČA'!A541</f>
        <v>532</v>
      </c>
      <c r="B547" s="159" t="str">
        <f t="shared" ca="1" si="69"/>
        <v>A532</v>
      </c>
      <c r="C547" s="52">
        <f ca="1">IF(LEN(B547)&gt;0,'OSNOVNA PLAČA'!C541,"")</f>
        <v>0</v>
      </c>
      <c r="D547" s="54">
        <f ca="1">IF(LEN(B547)&gt;0,'OSNOVNA PLAČA'!D541,"")</f>
        <v>0</v>
      </c>
      <c r="E547" s="175">
        <f ca="1">IF(LEN(B547)&gt;0,SUM('OBRAČUNANA OSNOVNA PLAČA'!K541:P541),"")</f>
        <v>0</v>
      </c>
      <c r="F547" s="55"/>
      <c r="G547" s="55"/>
      <c r="H547" s="55"/>
      <c r="I547" s="55"/>
      <c r="J547" s="55"/>
      <c r="K547" s="176">
        <f t="shared" si="107"/>
        <v>0</v>
      </c>
      <c r="L547" s="120">
        <f t="shared" ca="1" si="108"/>
        <v>0</v>
      </c>
      <c r="M547" s="120">
        <f t="shared" ca="1" si="109"/>
        <v>0</v>
      </c>
      <c r="N547" s="120">
        <f t="shared" ca="1" si="110"/>
        <v>0</v>
      </c>
      <c r="O547" s="120">
        <f t="shared" ca="1" si="111"/>
        <v>0</v>
      </c>
      <c r="P547" s="177">
        <f t="shared" ca="1" si="112"/>
        <v>0</v>
      </c>
      <c r="Q547" s="177">
        <f ca="1">IF(LEN(B547)&gt;0,'1-6'!Q547-'1-6'!P547,"")</f>
        <v>0</v>
      </c>
      <c r="R547" s="178"/>
      <c r="AA547" s="163">
        <f>ROW()</f>
        <v>547</v>
      </c>
      <c r="AB547" s="201" t="e">
        <f t="shared" ca="1" si="70"/>
        <v>#N/A</v>
      </c>
      <c r="AC547" s="201" t="e">
        <f t="shared" ca="1" si="71"/>
        <v>#N/A</v>
      </c>
      <c r="AD547" s="202" t="e">
        <f t="shared" ca="1" si="113"/>
        <v>#N/A</v>
      </c>
      <c r="AE547" s="201" t="e">
        <f t="shared" ca="1" si="114"/>
        <v>#N/A</v>
      </c>
      <c r="AF547" s="202" t="e">
        <f t="shared" ca="1" si="115"/>
        <v>#N/A</v>
      </c>
      <c r="AG547" s="201" t="e">
        <f t="shared" ca="1" si="115"/>
        <v>#N/A</v>
      </c>
      <c r="AH547" s="201" t="e">
        <f t="shared" ca="1" si="116"/>
        <v>#N/A</v>
      </c>
      <c r="AI547" s="203" t="e">
        <f t="shared" ca="1" si="117"/>
        <v>#N/A</v>
      </c>
      <c r="AJ547" s="201" t="e">
        <f t="shared" ca="1" si="72"/>
        <v>#N/A</v>
      </c>
      <c r="AK547" s="201" t="e">
        <f t="shared" ca="1" si="73"/>
        <v>#N/A</v>
      </c>
    </row>
    <row r="548" spans="1:37" ht="27" customHeight="1" x14ac:dyDescent="0.25">
      <c r="A548" s="51">
        <f>'OSNOVNA PLAČA'!A542</f>
        <v>533</v>
      </c>
      <c r="B548" s="159" t="str">
        <f t="shared" ca="1" si="69"/>
        <v>A533</v>
      </c>
      <c r="C548" s="52">
        <f ca="1">IF(LEN(B548)&gt;0,'OSNOVNA PLAČA'!C542,"")</f>
        <v>0</v>
      </c>
      <c r="D548" s="54">
        <f ca="1">IF(LEN(B548)&gt;0,'OSNOVNA PLAČA'!D542,"")</f>
        <v>0</v>
      </c>
      <c r="E548" s="175">
        <f ca="1">IF(LEN(B548)&gt;0,SUM('OBRAČUNANA OSNOVNA PLAČA'!K542:P542),"")</f>
        <v>0</v>
      </c>
      <c r="F548" s="55"/>
      <c r="G548" s="55"/>
      <c r="H548" s="55"/>
      <c r="I548" s="55"/>
      <c r="J548" s="55"/>
      <c r="K548" s="176">
        <f t="shared" si="107"/>
        <v>0</v>
      </c>
      <c r="L548" s="120">
        <f t="shared" ca="1" si="108"/>
        <v>0</v>
      </c>
      <c r="M548" s="120">
        <f t="shared" ca="1" si="109"/>
        <v>0</v>
      </c>
      <c r="N548" s="120">
        <f t="shared" ca="1" si="110"/>
        <v>0</v>
      </c>
      <c r="O548" s="120">
        <f t="shared" ca="1" si="111"/>
        <v>0</v>
      </c>
      <c r="P548" s="177">
        <f t="shared" ca="1" si="112"/>
        <v>0</v>
      </c>
      <c r="Q548" s="177">
        <f ca="1">IF(LEN(B548)&gt;0,'1-6'!Q548-'1-6'!P548,"")</f>
        <v>0</v>
      </c>
      <c r="R548" s="178"/>
      <c r="AA548" s="163">
        <f>ROW()</f>
        <v>548</v>
      </c>
      <c r="AB548" s="201" t="e">
        <f t="shared" ca="1" si="70"/>
        <v>#N/A</v>
      </c>
      <c r="AC548" s="201" t="e">
        <f t="shared" ca="1" si="71"/>
        <v>#N/A</v>
      </c>
      <c r="AD548" s="202" t="e">
        <f t="shared" ca="1" si="113"/>
        <v>#N/A</v>
      </c>
      <c r="AE548" s="201" t="e">
        <f t="shared" ca="1" si="114"/>
        <v>#N/A</v>
      </c>
      <c r="AF548" s="202" t="e">
        <f t="shared" ca="1" si="115"/>
        <v>#N/A</v>
      </c>
      <c r="AG548" s="201" t="e">
        <f t="shared" ca="1" si="115"/>
        <v>#N/A</v>
      </c>
      <c r="AH548" s="201" t="e">
        <f t="shared" ca="1" si="116"/>
        <v>#N/A</v>
      </c>
      <c r="AI548" s="203" t="e">
        <f t="shared" ca="1" si="117"/>
        <v>#N/A</v>
      </c>
      <c r="AJ548" s="201" t="e">
        <f t="shared" ca="1" si="72"/>
        <v>#N/A</v>
      </c>
      <c r="AK548" s="201" t="e">
        <f t="shared" ca="1" si="73"/>
        <v>#N/A</v>
      </c>
    </row>
    <row r="549" spans="1:37" ht="27" customHeight="1" x14ac:dyDescent="0.25">
      <c r="A549" s="51">
        <f>'OSNOVNA PLAČA'!A543</f>
        <v>534</v>
      </c>
      <c r="B549" s="159" t="str">
        <f t="shared" ca="1" si="69"/>
        <v>A534</v>
      </c>
      <c r="C549" s="52">
        <f ca="1">IF(LEN(B549)&gt;0,'OSNOVNA PLAČA'!C543,"")</f>
        <v>0</v>
      </c>
      <c r="D549" s="54">
        <f ca="1">IF(LEN(B549)&gt;0,'OSNOVNA PLAČA'!D543,"")</f>
        <v>0</v>
      </c>
      <c r="E549" s="175">
        <f ca="1">IF(LEN(B549)&gt;0,SUM('OBRAČUNANA OSNOVNA PLAČA'!K543:P543),"")</f>
        <v>0</v>
      </c>
      <c r="F549" s="55"/>
      <c r="G549" s="55"/>
      <c r="H549" s="55"/>
      <c r="I549" s="55"/>
      <c r="J549" s="55"/>
      <c r="K549" s="176">
        <f t="shared" si="107"/>
        <v>0</v>
      </c>
      <c r="L549" s="120">
        <f t="shared" ca="1" si="108"/>
        <v>0</v>
      </c>
      <c r="M549" s="120">
        <f t="shared" ca="1" si="109"/>
        <v>0</v>
      </c>
      <c r="N549" s="120">
        <f t="shared" ca="1" si="110"/>
        <v>0</v>
      </c>
      <c r="O549" s="120">
        <f t="shared" ca="1" si="111"/>
        <v>0</v>
      </c>
      <c r="P549" s="177">
        <f t="shared" ca="1" si="112"/>
        <v>0</v>
      </c>
      <c r="Q549" s="177">
        <f ca="1">IF(LEN(B549)&gt;0,'1-6'!Q549-'1-6'!P549,"")</f>
        <v>0</v>
      </c>
      <c r="R549" s="178"/>
      <c r="AA549" s="163">
        <f>ROW()</f>
        <v>549</v>
      </c>
      <c r="AB549" s="201" t="e">
        <f t="shared" ca="1" si="70"/>
        <v>#N/A</v>
      </c>
      <c r="AC549" s="201" t="e">
        <f t="shared" ca="1" si="71"/>
        <v>#N/A</v>
      </c>
      <c r="AD549" s="202" t="e">
        <f t="shared" ca="1" si="113"/>
        <v>#N/A</v>
      </c>
      <c r="AE549" s="201" t="e">
        <f t="shared" ca="1" si="114"/>
        <v>#N/A</v>
      </c>
      <c r="AF549" s="202" t="e">
        <f t="shared" ca="1" si="115"/>
        <v>#N/A</v>
      </c>
      <c r="AG549" s="201" t="e">
        <f t="shared" ca="1" si="115"/>
        <v>#N/A</v>
      </c>
      <c r="AH549" s="201" t="e">
        <f t="shared" ca="1" si="116"/>
        <v>#N/A</v>
      </c>
      <c r="AI549" s="203" t="e">
        <f t="shared" ca="1" si="117"/>
        <v>#N/A</v>
      </c>
      <c r="AJ549" s="201" t="e">
        <f t="shared" ca="1" si="72"/>
        <v>#N/A</v>
      </c>
      <c r="AK549" s="201" t="e">
        <f t="shared" ca="1" si="73"/>
        <v>#N/A</v>
      </c>
    </row>
    <row r="550" spans="1:37" ht="27" customHeight="1" x14ac:dyDescent="0.25">
      <c r="A550" s="51">
        <f>'OSNOVNA PLAČA'!A544</f>
        <v>535</v>
      </c>
      <c r="B550" s="159" t="str">
        <f t="shared" ca="1" si="69"/>
        <v>A535</v>
      </c>
      <c r="C550" s="52">
        <f ca="1">IF(LEN(B550)&gt;0,'OSNOVNA PLAČA'!C544,"")</f>
        <v>0</v>
      </c>
      <c r="D550" s="54">
        <f ca="1">IF(LEN(B550)&gt;0,'OSNOVNA PLAČA'!D544,"")</f>
        <v>0</v>
      </c>
      <c r="E550" s="175">
        <f ca="1">IF(LEN(B550)&gt;0,SUM('OBRAČUNANA OSNOVNA PLAČA'!K544:P544),"")</f>
        <v>0</v>
      </c>
      <c r="F550" s="55"/>
      <c r="G550" s="55"/>
      <c r="H550" s="55"/>
      <c r="I550" s="55"/>
      <c r="J550" s="55"/>
      <c r="K550" s="176">
        <f t="shared" si="107"/>
        <v>0</v>
      </c>
      <c r="L550" s="120">
        <f t="shared" ca="1" si="108"/>
        <v>0</v>
      </c>
      <c r="M550" s="120">
        <f t="shared" ca="1" si="109"/>
        <v>0</v>
      </c>
      <c r="N550" s="120">
        <f t="shared" ca="1" si="110"/>
        <v>0</v>
      </c>
      <c r="O550" s="120">
        <f t="shared" ca="1" si="111"/>
        <v>0</v>
      </c>
      <c r="P550" s="177">
        <f t="shared" ca="1" si="112"/>
        <v>0</v>
      </c>
      <c r="Q550" s="177">
        <f ca="1">IF(LEN(B550)&gt;0,'1-6'!Q550-'1-6'!P550,"")</f>
        <v>0</v>
      </c>
      <c r="R550" s="178"/>
      <c r="AA550" s="163">
        <f>ROW()</f>
        <v>550</v>
      </c>
      <c r="AB550" s="201" t="e">
        <f t="shared" ca="1" si="70"/>
        <v>#N/A</v>
      </c>
      <c r="AC550" s="201" t="e">
        <f t="shared" ca="1" si="71"/>
        <v>#N/A</v>
      </c>
      <c r="AD550" s="202" t="e">
        <f t="shared" ca="1" si="113"/>
        <v>#N/A</v>
      </c>
      <c r="AE550" s="201" t="e">
        <f t="shared" ca="1" si="114"/>
        <v>#N/A</v>
      </c>
      <c r="AF550" s="202" t="e">
        <f t="shared" ca="1" si="115"/>
        <v>#N/A</v>
      </c>
      <c r="AG550" s="201" t="e">
        <f t="shared" ca="1" si="115"/>
        <v>#N/A</v>
      </c>
      <c r="AH550" s="201" t="e">
        <f t="shared" ca="1" si="116"/>
        <v>#N/A</v>
      </c>
      <c r="AI550" s="203" t="e">
        <f t="shared" ca="1" si="117"/>
        <v>#N/A</v>
      </c>
      <c r="AJ550" s="201" t="e">
        <f t="shared" ca="1" si="72"/>
        <v>#N/A</v>
      </c>
      <c r="AK550" s="201" t="e">
        <f t="shared" ca="1" si="73"/>
        <v>#N/A</v>
      </c>
    </row>
    <row r="551" spans="1:37" ht="27" customHeight="1" x14ac:dyDescent="0.25">
      <c r="A551" s="51">
        <f>'OSNOVNA PLAČA'!A545</f>
        <v>536</v>
      </c>
      <c r="B551" s="159" t="str">
        <f t="shared" ca="1" si="69"/>
        <v>A536</v>
      </c>
      <c r="C551" s="52">
        <f ca="1">IF(LEN(B551)&gt;0,'OSNOVNA PLAČA'!C545,"")</f>
        <v>0</v>
      </c>
      <c r="D551" s="54">
        <f ca="1">IF(LEN(B551)&gt;0,'OSNOVNA PLAČA'!D545,"")</f>
        <v>0</v>
      </c>
      <c r="E551" s="175">
        <f ca="1">IF(LEN(B551)&gt;0,SUM('OBRAČUNANA OSNOVNA PLAČA'!K545:P545),"")</f>
        <v>0</v>
      </c>
      <c r="F551" s="55"/>
      <c r="G551" s="55"/>
      <c r="H551" s="55"/>
      <c r="I551" s="55"/>
      <c r="J551" s="55"/>
      <c r="K551" s="176">
        <f t="shared" si="107"/>
        <v>0</v>
      </c>
      <c r="L551" s="120">
        <f t="shared" ca="1" si="108"/>
        <v>0</v>
      </c>
      <c r="M551" s="120">
        <f t="shared" ca="1" si="109"/>
        <v>0</v>
      </c>
      <c r="N551" s="120">
        <f t="shared" ca="1" si="110"/>
        <v>0</v>
      </c>
      <c r="O551" s="120">
        <f t="shared" ca="1" si="111"/>
        <v>0</v>
      </c>
      <c r="P551" s="177">
        <f t="shared" ca="1" si="112"/>
        <v>0</v>
      </c>
      <c r="Q551" s="177">
        <f ca="1">IF(LEN(B551)&gt;0,'1-6'!Q551-'1-6'!P551,"")</f>
        <v>0</v>
      </c>
      <c r="R551" s="178"/>
      <c r="AA551" s="163">
        <f>ROW()</f>
        <v>551</v>
      </c>
      <c r="AB551" s="201" t="e">
        <f t="shared" ca="1" si="70"/>
        <v>#N/A</v>
      </c>
      <c r="AC551" s="201" t="e">
        <f t="shared" ca="1" si="71"/>
        <v>#N/A</v>
      </c>
      <c r="AD551" s="202" t="e">
        <f t="shared" ca="1" si="113"/>
        <v>#N/A</v>
      </c>
      <c r="AE551" s="201" t="e">
        <f t="shared" ca="1" si="114"/>
        <v>#N/A</v>
      </c>
      <c r="AF551" s="202" t="e">
        <f t="shared" ca="1" si="115"/>
        <v>#N/A</v>
      </c>
      <c r="AG551" s="201" t="e">
        <f t="shared" ca="1" si="115"/>
        <v>#N/A</v>
      </c>
      <c r="AH551" s="201" t="e">
        <f t="shared" ca="1" si="116"/>
        <v>#N/A</v>
      </c>
      <c r="AI551" s="203" t="e">
        <f t="shared" ca="1" si="117"/>
        <v>#N/A</v>
      </c>
      <c r="AJ551" s="201" t="e">
        <f t="shared" ca="1" si="72"/>
        <v>#N/A</v>
      </c>
      <c r="AK551" s="201" t="e">
        <f t="shared" ca="1" si="73"/>
        <v>#N/A</v>
      </c>
    </row>
    <row r="552" spans="1:37" ht="27" customHeight="1" x14ac:dyDescent="0.25">
      <c r="A552" s="51">
        <f>'OSNOVNA PLAČA'!A546</f>
        <v>537</v>
      </c>
      <c r="B552" s="159" t="str">
        <f t="shared" ref="B552:B806" ca="1" si="118">IF(LEN(INDIRECT( "'" &amp; $AC$2 &amp; "'!B" &amp; TEXT($AA552-6,0)))&gt;0,INDIRECT( "'" &amp; $AC$2 &amp; "'!B" &amp; TEXT($AA552-6,0)),"")</f>
        <v>A537</v>
      </c>
      <c r="C552" s="52">
        <f ca="1">IF(LEN(B552)&gt;0,'OSNOVNA PLAČA'!C546,"")</f>
        <v>0</v>
      </c>
      <c r="D552" s="54">
        <f ca="1">IF(LEN(B552)&gt;0,'OSNOVNA PLAČA'!D546,"")</f>
        <v>0</v>
      </c>
      <c r="E552" s="175">
        <f ca="1">IF(LEN(B552)&gt;0,SUM('OBRAČUNANA OSNOVNA PLAČA'!K546:P546),"")</f>
        <v>0</v>
      </c>
      <c r="F552" s="55"/>
      <c r="G552" s="55"/>
      <c r="H552" s="55"/>
      <c r="I552" s="55"/>
      <c r="J552" s="55"/>
      <c r="K552" s="176">
        <f t="shared" si="107"/>
        <v>0</v>
      </c>
      <c r="L552" s="120">
        <f t="shared" ca="1" si="108"/>
        <v>0</v>
      </c>
      <c r="M552" s="120">
        <f t="shared" ca="1" si="109"/>
        <v>0</v>
      </c>
      <c r="N552" s="120">
        <f t="shared" ca="1" si="110"/>
        <v>0</v>
      </c>
      <c r="O552" s="120">
        <f t="shared" ca="1" si="111"/>
        <v>0</v>
      </c>
      <c r="P552" s="177">
        <f t="shared" ca="1" si="112"/>
        <v>0</v>
      </c>
      <c r="Q552" s="177">
        <f ca="1">IF(LEN(B552)&gt;0,'1-6'!Q552-'1-6'!P552,"")</f>
        <v>0</v>
      </c>
      <c r="R552" s="178"/>
      <c r="AA552" s="163">
        <f>ROW()</f>
        <v>552</v>
      </c>
      <c r="AB552" s="201" t="e">
        <f t="shared" ref="AB552:AB806" ca="1" si="119">IF($AN$3=1,0,INDIRECT( "'" &amp; $AN$2 &amp; "'!P" &amp; TEXT($AA552,0)))</f>
        <v>#N/A</v>
      </c>
      <c r="AC552" s="201" t="e">
        <f t="shared" ref="AC552:AC806" ca="1" si="120">IF($AN$3=1,(INDIRECT( "'" &amp; $AC$2 &amp; "'!F" &amp; TEXT($AA552-6,0))*2/12+INDIRECT( "'" &amp; $AC$2 &amp; "'!G" &amp; TEXT($AA552-6,0))*10/12)*2,INDIRECT( "'" &amp; $AN$2 &amp; "'!Q" &amp; TEXT($AA552,0)))</f>
        <v>#N/A</v>
      </c>
      <c r="AD552" s="202" t="e">
        <f t="shared" ca="1" si="113"/>
        <v>#N/A</v>
      </c>
      <c r="AE552" s="201" t="e">
        <f t="shared" ca="1" si="114"/>
        <v>#N/A</v>
      </c>
      <c r="AF552" s="202" t="e">
        <f t="shared" ca="1" si="115"/>
        <v>#N/A</v>
      </c>
      <c r="AG552" s="201" t="e">
        <f t="shared" ca="1" si="115"/>
        <v>#N/A</v>
      </c>
      <c r="AH552" s="201" t="e">
        <f t="shared" ca="1" si="116"/>
        <v>#N/A</v>
      </c>
      <c r="AI552" s="203" t="e">
        <f t="shared" ca="1" si="117"/>
        <v>#N/A</v>
      </c>
      <c r="AJ552" s="201" t="e">
        <f t="shared" ref="AJ552:AJ806" ca="1" si="121">SUM(OFFSET(INDIRECT( "'" &amp; $AC$3 &amp; "'!" &amp; $AH$3),ROW()-ROW(INDIRECT( "'" &amp; $AC$3 &amp; "'!" &amp; $AH$3))-$AH$4,COLUMN()-COLUMN(INDIRECT( "'" &amp; $AC$3 &amp; "'!" &amp; $AH$3))-$AH$6+(12/$AN$4)*($AN$3-1),1,12/$AN$4))</f>
        <v>#N/A</v>
      </c>
      <c r="AK552" s="201" t="e">
        <f t="shared" ref="AK552:AK806" ca="1" si="122">SUM(OFFSET(INDIRECT( "'" &amp; $AC$2 &amp; "'!" &amp; $AH$3),ROW()-ROW(INDIRECT( "'" &amp; $AC$2 &amp; "'!" &amp; $AH$3))-$AH$4,COLUMN()-COLUMN(INDIRECT( "'" &amp; $AC$2 &amp; "'!" &amp; $AH$3))-$AH$5+(12/$AN$4)*($AN$3-1),1,12/$AN$4))</f>
        <v>#N/A</v>
      </c>
    </row>
    <row r="553" spans="1:37" ht="27" customHeight="1" x14ac:dyDescent="0.25">
      <c r="A553" s="51">
        <f>'OSNOVNA PLAČA'!A547</f>
        <v>538</v>
      </c>
      <c r="B553" s="159" t="str">
        <f t="shared" ca="1" si="118"/>
        <v>A538</v>
      </c>
      <c r="C553" s="52">
        <f ca="1">IF(LEN(B553)&gt;0,'OSNOVNA PLAČA'!C547,"")</f>
        <v>0</v>
      </c>
      <c r="D553" s="54">
        <f ca="1">IF(LEN(B553)&gt;0,'OSNOVNA PLAČA'!D547,"")</f>
        <v>0</v>
      </c>
      <c r="E553" s="175">
        <f ca="1">IF(LEN(B553)&gt;0,SUM('OBRAČUNANA OSNOVNA PLAČA'!K547:P547),"")</f>
        <v>0</v>
      </c>
      <c r="F553" s="55"/>
      <c r="G553" s="55"/>
      <c r="H553" s="55"/>
      <c r="I553" s="55"/>
      <c r="J553" s="55"/>
      <c r="K553" s="176">
        <f t="shared" si="107"/>
        <v>0</v>
      </c>
      <c r="L553" s="120">
        <f t="shared" ca="1" si="108"/>
        <v>0</v>
      </c>
      <c r="M553" s="120">
        <f t="shared" ca="1" si="109"/>
        <v>0</v>
      </c>
      <c r="N553" s="120">
        <f t="shared" ca="1" si="110"/>
        <v>0</v>
      </c>
      <c r="O553" s="120">
        <f t="shared" ca="1" si="111"/>
        <v>0</v>
      </c>
      <c r="P553" s="177">
        <f t="shared" ca="1" si="112"/>
        <v>0</v>
      </c>
      <c r="Q553" s="177">
        <f ca="1">IF(LEN(B553)&gt;0,'1-6'!Q553-'1-6'!P553,"")</f>
        <v>0</v>
      </c>
      <c r="R553" s="178"/>
      <c r="AA553" s="163">
        <f>ROW()</f>
        <v>553</v>
      </c>
      <c r="AB553" s="201" t="e">
        <f t="shared" ca="1" si="119"/>
        <v>#N/A</v>
      </c>
      <c r="AC553" s="201" t="e">
        <f t="shared" ca="1" si="120"/>
        <v>#N/A</v>
      </c>
      <c r="AD553" s="202" t="e">
        <f t="shared" ca="1" si="113"/>
        <v>#N/A</v>
      </c>
      <c r="AE553" s="201" t="e">
        <f t="shared" ca="1" si="114"/>
        <v>#N/A</v>
      </c>
      <c r="AF553" s="202" t="e">
        <f t="shared" ca="1" si="115"/>
        <v>#N/A</v>
      </c>
      <c r="AG553" s="201" t="e">
        <f t="shared" ca="1" si="115"/>
        <v>#N/A</v>
      </c>
      <c r="AH553" s="201" t="e">
        <f t="shared" ca="1" si="116"/>
        <v>#N/A</v>
      </c>
      <c r="AI553" s="203" t="e">
        <f t="shared" ca="1" si="117"/>
        <v>#N/A</v>
      </c>
      <c r="AJ553" s="201" t="e">
        <f t="shared" ca="1" si="121"/>
        <v>#N/A</v>
      </c>
      <c r="AK553" s="201" t="e">
        <f t="shared" ca="1" si="122"/>
        <v>#N/A</v>
      </c>
    </row>
    <row r="554" spans="1:37" ht="27" customHeight="1" x14ac:dyDescent="0.25">
      <c r="A554" s="51">
        <f>'OSNOVNA PLAČA'!A548</f>
        <v>539</v>
      </c>
      <c r="B554" s="159" t="str">
        <f t="shared" ca="1" si="118"/>
        <v>A539</v>
      </c>
      <c r="C554" s="52">
        <f ca="1">IF(LEN(B554)&gt;0,'OSNOVNA PLAČA'!C548,"")</f>
        <v>0</v>
      </c>
      <c r="D554" s="54">
        <f ca="1">IF(LEN(B554)&gt;0,'OSNOVNA PLAČA'!D548,"")</f>
        <v>0</v>
      </c>
      <c r="E554" s="175">
        <f ca="1">IF(LEN(B554)&gt;0,SUM('OBRAČUNANA OSNOVNA PLAČA'!K548:P548),"")</f>
        <v>0</v>
      </c>
      <c r="F554" s="55"/>
      <c r="G554" s="55"/>
      <c r="H554" s="55"/>
      <c r="I554" s="55"/>
      <c r="J554" s="55"/>
      <c r="K554" s="176">
        <f t="shared" si="107"/>
        <v>0</v>
      </c>
      <c r="L554" s="120">
        <f t="shared" ca="1" si="108"/>
        <v>0</v>
      </c>
      <c r="M554" s="120">
        <f t="shared" ca="1" si="109"/>
        <v>0</v>
      </c>
      <c r="N554" s="120">
        <f t="shared" ca="1" si="110"/>
        <v>0</v>
      </c>
      <c r="O554" s="120">
        <f t="shared" ca="1" si="111"/>
        <v>0</v>
      </c>
      <c r="P554" s="177">
        <f t="shared" ca="1" si="112"/>
        <v>0</v>
      </c>
      <c r="Q554" s="177">
        <f ca="1">IF(LEN(B554)&gt;0,'1-6'!Q554-'1-6'!P554,"")</f>
        <v>0</v>
      </c>
      <c r="R554" s="178"/>
      <c r="AA554" s="163">
        <f>ROW()</f>
        <v>554</v>
      </c>
      <c r="AB554" s="201" t="e">
        <f t="shared" ca="1" si="119"/>
        <v>#N/A</v>
      </c>
      <c r="AC554" s="201" t="e">
        <f t="shared" ca="1" si="120"/>
        <v>#N/A</v>
      </c>
      <c r="AD554" s="202" t="e">
        <f t="shared" ca="1" si="113"/>
        <v>#N/A</v>
      </c>
      <c r="AE554" s="201" t="e">
        <f t="shared" ca="1" si="114"/>
        <v>#N/A</v>
      </c>
      <c r="AF554" s="202" t="e">
        <f t="shared" ca="1" si="115"/>
        <v>#N/A</v>
      </c>
      <c r="AG554" s="201" t="e">
        <f t="shared" ca="1" si="115"/>
        <v>#N/A</v>
      </c>
      <c r="AH554" s="201" t="e">
        <f t="shared" ca="1" si="116"/>
        <v>#N/A</v>
      </c>
      <c r="AI554" s="203" t="e">
        <f t="shared" ca="1" si="117"/>
        <v>#N/A</v>
      </c>
      <c r="AJ554" s="201" t="e">
        <f t="shared" ca="1" si="121"/>
        <v>#N/A</v>
      </c>
      <c r="AK554" s="201" t="e">
        <f t="shared" ca="1" si="122"/>
        <v>#N/A</v>
      </c>
    </row>
    <row r="555" spans="1:37" ht="27" customHeight="1" x14ac:dyDescent="0.25">
      <c r="A555" s="51">
        <f>'OSNOVNA PLAČA'!A549</f>
        <v>540</v>
      </c>
      <c r="B555" s="159" t="str">
        <f t="shared" ca="1" si="118"/>
        <v>A540</v>
      </c>
      <c r="C555" s="52">
        <f ca="1">IF(LEN(B555)&gt;0,'OSNOVNA PLAČA'!C549,"")</f>
        <v>0</v>
      </c>
      <c r="D555" s="54">
        <f ca="1">IF(LEN(B555)&gt;0,'OSNOVNA PLAČA'!D549,"")</f>
        <v>0</v>
      </c>
      <c r="E555" s="175">
        <f ca="1">IF(LEN(B555)&gt;0,SUM('OBRAČUNANA OSNOVNA PLAČA'!K549:P549),"")</f>
        <v>0</v>
      </c>
      <c r="F555" s="55"/>
      <c r="G555" s="55"/>
      <c r="H555" s="55"/>
      <c r="I555" s="55"/>
      <c r="J555" s="55"/>
      <c r="K555" s="176">
        <f t="shared" si="107"/>
        <v>0</v>
      </c>
      <c r="L555" s="120">
        <f t="shared" ca="1" si="108"/>
        <v>0</v>
      </c>
      <c r="M555" s="120">
        <f t="shared" ca="1" si="109"/>
        <v>0</v>
      </c>
      <c r="N555" s="120">
        <f t="shared" ca="1" si="110"/>
        <v>0</v>
      </c>
      <c r="O555" s="120">
        <f t="shared" ca="1" si="111"/>
        <v>0</v>
      </c>
      <c r="P555" s="177">
        <f t="shared" ca="1" si="112"/>
        <v>0</v>
      </c>
      <c r="Q555" s="177">
        <f ca="1">IF(LEN(B555)&gt;0,'1-6'!Q555-'1-6'!P555,"")</f>
        <v>0</v>
      </c>
      <c r="R555" s="178"/>
      <c r="AA555" s="163">
        <f>ROW()</f>
        <v>555</v>
      </c>
      <c r="AB555" s="201" t="e">
        <f t="shared" ca="1" si="119"/>
        <v>#N/A</v>
      </c>
      <c r="AC555" s="201" t="e">
        <f t="shared" ca="1" si="120"/>
        <v>#N/A</v>
      </c>
      <c r="AD555" s="202" t="e">
        <f t="shared" ca="1" si="113"/>
        <v>#N/A</v>
      </c>
      <c r="AE555" s="201" t="e">
        <f t="shared" ca="1" si="114"/>
        <v>#N/A</v>
      </c>
      <c r="AF555" s="202" t="e">
        <f t="shared" ca="1" si="115"/>
        <v>#N/A</v>
      </c>
      <c r="AG555" s="201" t="e">
        <f t="shared" ca="1" si="115"/>
        <v>#N/A</v>
      </c>
      <c r="AH555" s="201" t="e">
        <f t="shared" ca="1" si="116"/>
        <v>#N/A</v>
      </c>
      <c r="AI555" s="203" t="e">
        <f t="shared" ca="1" si="117"/>
        <v>#N/A</v>
      </c>
      <c r="AJ555" s="201" t="e">
        <f t="shared" ca="1" si="121"/>
        <v>#N/A</v>
      </c>
      <c r="AK555" s="201" t="e">
        <f t="shared" ca="1" si="122"/>
        <v>#N/A</v>
      </c>
    </row>
    <row r="556" spans="1:37" ht="27" customHeight="1" x14ac:dyDescent="0.25">
      <c r="A556" s="51">
        <f>'OSNOVNA PLAČA'!A550</f>
        <v>541</v>
      </c>
      <c r="B556" s="159" t="str">
        <f t="shared" ca="1" si="118"/>
        <v>A541</v>
      </c>
      <c r="C556" s="52">
        <f ca="1">IF(LEN(B556)&gt;0,'OSNOVNA PLAČA'!C550,"")</f>
        <v>0</v>
      </c>
      <c r="D556" s="54">
        <f ca="1">IF(LEN(B556)&gt;0,'OSNOVNA PLAČA'!D550,"")</f>
        <v>0</v>
      </c>
      <c r="E556" s="175">
        <f ca="1">IF(LEN(B556)&gt;0,SUM('OBRAČUNANA OSNOVNA PLAČA'!K550:P550),"")</f>
        <v>0</v>
      </c>
      <c r="F556" s="55"/>
      <c r="G556" s="55"/>
      <c r="H556" s="55"/>
      <c r="I556" s="55"/>
      <c r="J556" s="55"/>
      <c r="K556" s="176">
        <f t="shared" si="107"/>
        <v>0</v>
      </c>
      <c r="L556" s="120">
        <f t="shared" ca="1" si="108"/>
        <v>0</v>
      </c>
      <c r="M556" s="120">
        <f t="shared" ca="1" si="109"/>
        <v>0</v>
      </c>
      <c r="N556" s="120">
        <f t="shared" ca="1" si="110"/>
        <v>0</v>
      </c>
      <c r="O556" s="120">
        <f t="shared" ca="1" si="111"/>
        <v>0</v>
      </c>
      <c r="P556" s="177">
        <f t="shared" ca="1" si="112"/>
        <v>0</v>
      </c>
      <c r="Q556" s="177">
        <f ca="1">IF(LEN(B556)&gt;0,'1-6'!Q556-'1-6'!P556,"")</f>
        <v>0</v>
      </c>
      <c r="R556" s="178"/>
      <c r="AA556" s="163">
        <f>ROW()</f>
        <v>556</v>
      </c>
      <c r="AB556" s="201" t="e">
        <f t="shared" ca="1" si="119"/>
        <v>#N/A</v>
      </c>
      <c r="AC556" s="201" t="e">
        <f t="shared" ca="1" si="120"/>
        <v>#N/A</v>
      </c>
      <c r="AD556" s="202" t="e">
        <f t="shared" ca="1" si="113"/>
        <v>#N/A</v>
      </c>
      <c r="AE556" s="201" t="e">
        <f t="shared" ca="1" si="114"/>
        <v>#N/A</v>
      </c>
      <c r="AF556" s="202" t="e">
        <f t="shared" ca="1" si="115"/>
        <v>#N/A</v>
      </c>
      <c r="AG556" s="201" t="e">
        <f t="shared" ca="1" si="115"/>
        <v>#N/A</v>
      </c>
      <c r="AH556" s="201" t="e">
        <f t="shared" ca="1" si="116"/>
        <v>#N/A</v>
      </c>
      <c r="AI556" s="203" t="e">
        <f t="shared" ca="1" si="117"/>
        <v>#N/A</v>
      </c>
      <c r="AJ556" s="201" t="e">
        <f t="shared" ca="1" si="121"/>
        <v>#N/A</v>
      </c>
      <c r="AK556" s="201" t="e">
        <f t="shared" ca="1" si="122"/>
        <v>#N/A</v>
      </c>
    </row>
    <row r="557" spans="1:37" ht="27" customHeight="1" x14ac:dyDescent="0.25">
      <c r="A557" s="51">
        <f>'OSNOVNA PLAČA'!A551</f>
        <v>542</v>
      </c>
      <c r="B557" s="159" t="str">
        <f t="shared" ca="1" si="118"/>
        <v>A542</v>
      </c>
      <c r="C557" s="52">
        <f ca="1">IF(LEN(B557)&gt;0,'OSNOVNA PLAČA'!C551,"")</f>
        <v>0</v>
      </c>
      <c r="D557" s="54">
        <f ca="1">IF(LEN(B557)&gt;0,'OSNOVNA PLAČA'!D551,"")</f>
        <v>0</v>
      </c>
      <c r="E557" s="175">
        <f ca="1">IF(LEN(B557)&gt;0,SUM('OBRAČUNANA OSNOVNA PLAČA'!K551:P551),"")</f>
        <v>0</v>
      </c>
      <c r="F557" s="55"/>
      <c r="G557" s="55"/>
      <c r="H557" s="55"/>
      <c r="I557" s="55"/>
      <c r="J557" s="55"/>
      <c r="K557" s="176">
        <f t="shared" si="107"/>
        <v>0</v>
      </c>
      <c r="L557" s="120">
        <f t="shared" ca="1" si="108"/>
        <v>0</v>
      </c>
      <c r="M557" s="120">
        <f t="shared" ca="1" si="109"/>
        <v>0</v>
      </c>
      <c r="N557" s="120">
        <f t="shared" ca="1" si="110"/>
        <v>0</v>
      </c>
      <c r="O557" s="120">
        <f t="shared" ca="1" si="111"/>
        <v>0</v>
      </c>
      <c r="P557" s="177">
        <f t="shared" ca="1" si="112"/>
        <v>0</v>
      </c>
      <c r="Q557" s="177">
        <f ca="1">IF(LEN(B557)&gt;0,'1-6'!Q557-'1-6'!P557,"")</f>
        <v>0</v>
      </c>
      <c r="R557" s="178"/>
      <c r="AA557" s="163">
        <f>ROW()</f>
        <v>557</v>
      </c>
      <c r="AB557" s="201" t="e">
        <f t="shared" ca="1" si="119"/>
        <v>#N/A</v>
      </c>
      <c r="AC557" s="201" t="e">
        <f t="shared" ca="1" si="120"/>
        <v>#N/A</v>
      </c>
      <c r="AD557" s="202" t="e">
        <f t="shared" ca="1" si="113"/>
        <v>#N/A</v>
      </c>
      <c r="AE557" s="201" t="e">
        <f t="shared" ca="1" si="114"/>
        <v>#N/A</v>
      </c>
      <c r="AF557" s="202" t="e">
        <f t="shared" ca="1" si="115"/>
        <v>#N/A</v>
      </c>
      <c r="AG557" s="201" t="e">
        <f t="shared" ca="1" si="115"/>
        <v>#N/A</v>
      </c>
      <c r="AH557" s="201" t="e">
        <f t="shared" ca="1" si="116"/>
        <v>#N/A</v>
      </c>
      <c r="AI557" s="203" t="e">
        <f t="shared" ca="1" si="117"/>
        <v>#N/A</v>
      </c>
      <c r="AJ557" s="201" t="e">
        <f t="shared" ca="1" si="121"/>
        <v>#N/A</v>
      </c>
      <c r="AK557" s="201" t="e">
        <f t="shared" ca="1" si="122"/>
        <v>#N/A</v>
      </c>
    </row>
    <row r="558" spans="1:37" ht="27" customHeight="1" x14ac:dyDescent="0.25">
      <c r="A558" s="51">
        <f>'OSNOVNA PLAČA'!A552</f>
        <v>543</v>
      </c>
      <c r="B558" s="159" t="str">
        <f t="shared" ca="1" si="118"/>
        <v>A543</v>
      </c>
      <c r="C558" s="52">
        <f ca="1">IF(LEN(B558)&gt;0,'OSNOVNA PLAČA'!C552,"")</f>
        <v>0</v>
      </c>
      <c r="D558" s="54">
        <f ca="1">IF(LEN(B558)&gt;0,'OSNOVNA PLAČA'!D552,"")</f>
        <v>0</v>
      </c>
      <c r="E558" s="175">
        <f ca="1">IF(LEN(B558)&gt;0,SUM('OBRAČUNANA OSNOVNA PLAČA'!K552:P552),"")</f>
        <v>0</v>
      </c>
      <c r="F558" s="55"/>
      <c r="G558" s="55"/>
      <c r="H558" s="55"/>
      <c r="I558" s="55"/>
      <c r="J558" s="55"/>
      <c r="K558" s="176">
        <f t="shared" si="107"/>
        <v>0</v>
      </c>
      <c r="L558" s="120">
        <f t="shared" ca="1" si="108"/>
        <v>0</v>
      </c>
      <c r="M558" s="120">
        <f t="shared" ca="1" si="109"/>
        <v>0</v>
      </c>
      <c r="N558" s="120">
        <f t="shared" ca="1" si="110"/>
        <v>0</v>
      </c>
      <c r="O558" s="120">
        <f t="shared" ca="1" si="111"/>
        <v>0</v>
      </c>
      <c r="P558" s="177">
        <f t="shared" ca="1" si="112"/>
        <v>0</v>
      </c>
      <c r="Q558" s="177">
        <f ca="1">IF(LEN(B558)&gt;0,'1-6'!Q558-'1-6'!P558,"")</f>
        <v>0</v>
      </c>
      <c r="R558" s="178"/>
      <c r="AA558" s="163">
        <f>ROW()</f>
        <v>558</v>
      </c>
      <c r="AB558" s="201" t="e">
        <f t="shared" ca="1" si="119"/>
        <v>#N/A</v>
      </c>
      <c r="AC558" s="201" t="e">
        <f t="shared" ca="1" si="120"/>
        <v>#N/A</v>
      </c>
      <c r="AD558" s="202" t="e">
        <f t="shared" ca="1" si="113"/>
        <v>#N/A</v>
      </c>
      <c r="AE558" s="201" t="e">
        <f t="shared" ca="1" si="114"/>
        <v>#N/A</v>
      </c>
      <c r="AF558" s="202" t="e">
        <f t="shared" ca="1" si="115"/>
        <v>#N/A</v>
      </c>
      <c r="AG558" s="201" t="e">
        <f t="shared" ca="1" si="115"/>
        <v>#N/A</v>
      </c>
      <c r="AH558" s="201" t="e">
        <f t="shared" ca="1" si="116"/>
        <v>#N/A</v>
      </c>
      <c r="AI558" s="203" t="e">
        <f t="shared" ca="1" si="117"/>
        <v>#N/A</v>
      </c>
      <c r="AJ558" s="201" t="e">
        <f t="shared" ca="1" si="121"/>
        <v>#N/A</v>
      </c>
      <c r="AK558" s="201" t="e">
        <f t="shared" ca="1" si="122"/>
        <v>#N/A</v>
      </c>
    </row>
    <row r="559" spans="1:37" ht="27" customHeight="1" x14ac:dyDescent="0.25">
      <c r="A559" s="51">
        <f>'OSNOVNA PLAČA'!A553</f>
        <v>544</v>
      </c>
      <c r="B559" s="159" t="str">
        <f t="shared" ca="1" si="118"/>
        <v>A544</v>
      </c>
      <c r="C559" s="52">
        <f ca="1">IF(LEN(B559)&gt;0,'OSNOVNA PLAČA'!C553,"")</f>
        <v>0</v>
      </c>
      <c r="D559" s="54">
        <f ca="1">IF(LEN(B559)&gt;0,'OSNOVNA PLAČA'!D553,"")</f>
        <v>0</v>
      </c>
      <c r="E559" s="175">
        <f ca="1">IF(LEN(B559)&gt;0,SUM('OBRAČUNANA OSNOVNA PLAČA'!K553:P553),"")</f>
        <v>0</v>
      </c>
      <c r="F559" s="55"/>
      <c r="G559" s="55"/>
      <c r="H559" s="55"/>
      <c r="I559" s="55"/>
      <c r="J559" s="55"/>
      <c r="K559" s="176">
        <f t="shared" si="107"/>
        <v>0</v>
      </c>
      <c r="L559" s="120">
        <f t="shared" ca="1" si="108"/>
        <v>0</v>
      </c>
      <c r="M559" s="120">
        <f t="shared" ca="1" si="109"/>
        <v>0</v>
      </c>
      <c r="N559" s="120">
        <f t="shared" ca="1" si="110"/>
        <v>0</v>
      </c>
      <c r="O559" s="120">
        <f t="shared" ca="1" si="111"/>
        <v>0</v>
      </c>
      <c r="P559" s="177">
        <f t="shared" ca="1" si="112"/>
        <v>0</v>
      </c>
      <c r="Q559" s="177">
        <f ca="1">IF(LEN(B559)&gt;0,'1-6'!Q559-'1-6'!P559,"")</f>
        <v>0</v>
      </c>
      <c r="R559" s="178"/>
      <c r="AA559" s="163">
        <f>ROW()</f>
        <v>559</v>
      </c>
      <c r="AB559" s="201" t="e">
        <f t="shared" ca="1" si="119"/>
        <v>#N/A</v>
      </c>
      <c r="AC559" s="201" t="e">
        <f t="shared" ca="1" si="120"/>
        <v>#N/A</v>
      </c>
      <c r="AD559" s="202" t="e">
        <f t="shared" ca="1" si="113"/>
        <v>#N/A</v>
      </c>
      <c r="AE559" s="201" t="e">
        <f t="shared" ca="1" si="114"/>
        <v>#N/A</v>
      </c>
      <c r="AF559" s="202" t="e">
        <f t="shared" ca="1" si="115"/>
        <v>#N/A</v>
      </c>
      <c r="AG559" s="201" t="e">
        <f t="shared" ca="1" si="115"/>
        <v>#N/A</v>
      </c>
      <c r="AH559" s="201" t="e">
        <f t="shared" ca="1" si="116"/>
        <v>#N/A</v>
      </c>
      <c r="AI559" s="203" t="e">
        <f t="shared" ca="1" si="117"/>
        <v>#N/A</v>
      </c>
      <c r="AJ559" s="201" t="e">
        <f t="shared" ca="1" si="121"/>
        <v>#N/A</v>
      </c>
      <c r="AK559" s="201" t="e">
        <f t="shared" ca="1" si="122"/>
        <v>#N/A</v>
      </c>
    </row>
    <row r="560" spans="1:37" ht="27" customHeight="1" x14ac:dyDescent="0.25">
      <c r="A560" s="51">
        <f>'OSNOVNA PLAČA'!A554</f>
        <v>545</v>
      </c>
      <c r="B560" s="159" t="str">
        <f t="shared" ca="1" si="118"/>
        <v>A545</v>
      </c>
      <c r="C560" s="52">
        <f ca="1">IF(LEN(B560)&gt;0,'OSNOVNA PLAČA'!C554,"")</f>
        <v>0</v>
      </c>
      <c r="D560" s="54">
        <f ca="1">IF(LEN(B560)&gt;0,'OSNOVNA PLAČA'!D554,"")</f>
        <v>0</v>
      </c>
      <c r="E560" s="175">
        <f ca="1">IF(LEN(B560)&gt;0,SUM('OBRAČUNANA OSNOVNA PLAČA'!K554:P554),"")</f>
        <v>0</v>
      </c>
      <c r="F560" s="55"/>
      <c r="G560" s="55"/>
      <c r="H560" s="55"/>
      <c r="I560" s="55"/>
      <c r="J560" s="55"/>
      <c r="K560" s="176">
        <f t="shared" si="107"/>
        <v>0</v>
      </c>
      <c r="L560" s="120">
        <f t="shared" ca="1" si="108"/>
        <v>0</v>
      </c>
      <c r="M560" s="120">
        <f t="shared" ca="1" si="109"/>
        <v>0</v>
      </c>
      <c r="N560" s="120">
        <f t="shared" ca="1" si="110"/>
        <v>0</v>
      </c>
      <c r="O560" s="120">
        <f t="shared" ca="1" si="111"/>
        <v>0</v>
      </c>
      <c r="P560" s="177">
        <f t="shared" ca="1" si="112"/>
        <v>0</v>
      </c>
      <c r="Q560" s="177">
        <f ca="1">IF(LEN(B560)&gt;0,'1-6'!Q560-'1-6'!P560,"")</f>
        <v>0</v>
      </c>
      <c r="R560" s="178"/>
      <c r="AA560" s="163">
        <f>ROW()</f>
        <v>560</v>
      </c>
      <c r="AB560" s="201" t="e">
        <f t="shared" ca="1" si="119"/>
        <v>#N/A</v>
      </c>
      <c r="AC560" s="201" t="e">
        <f t="shared" ca="1" si="120"/>
        <v>#N/A</v>
      </c>
      <c r="AD560" s="202" t="e">
        <f t="shared" ca="1" si="113"/>
        <v>#N/A</v>
      </c>
      <c r="AE560" s="201" t="e">
        <f t="shared" ca="1" si="114"/>
        <v>#N/A</v>
      </c>
      <c r="AF560" s="202" t="e">
        <f t="shared" ca="1" si="115"/>
        <v>#N/A</v>
      </c>
      <c r="AG560" s="201" t="e">
        <f t="shared" ca="1" si="115"/>
        <v>#N/A</v>
      </c>
      <c r="AH560" s="201" t="e">
        <f t="shared" ca="1" si="116"/>
        <v>#N/A</v>
      </c>
      <c r="AI560" s="203" t="e">
        <f t="shared" ca="1" si="117"/>
        <v>#N/A</v>
      </c>
      <c r="AJ560" s="201" t="e">
        <f t="shared" ca="1" si="121"/>
        <v>#N/A</v>
      </c>
      <c r="AK560" s="201" t="e">
        <f t="shared" ca="1" si="122"/>
        <v>#N/A</v>
      </c>
    </row>
    <row r="561" spans="1:37" ht="27" customHeight="1" x14ac:dyDescent="0.25">
      <c r="A561" s="51">
        <f>'OSNOVNA PLAČA'!A555</f>
        <v>546</v>
      </c>
      <c r="B561" s="159" t="str">
        <f t="shared" ca="1" si="118"/>
        <v>A546</v>
      </c>
      <c r="C561" s="52">
        <f ca="1">IF(LEN(B561)&gt;0,'OSNOVNA PLAČA'!C555,"")</f>
        <v>0</v>
      </c>
      <c r="D561" s="54">
        <f ca="1">IF(LEN(B561)&gt;0,'OSNOVNA PLAČA'!D555,"")</f>
        <v>0</v>
      </c>
      <c r="E561" s="175">
        <f ca="1">IF(LEN(B561)&gt;0,SUM('OBRAČUNANA OSNOVNA PLAČA'!K555:P555),"")</f>
        <v>0</v>
      </c>
      <c r="F561" s="55"/>
      <c r="G561" s="55"/>
      <c r="H561" s="55"/>
      <c r="I561" s="55"/>
      <c r="J561" s="55"/>
      <c r="K561" s="176">
        <f t="shared" si="107"/>
        <v>0</v>
      </c>
      <c r="L561" s="120">
        <f t="shared" ca="1" si="108"/>
        <v>0</v>
      </c>
      <c r="M561" s="120">
        <f t="shared" ca="1" si="109"/>
        <v>0</v>
      </c>
      <c r="N561" s="120">
        <f t="shared" ca="1" si="110"/>
        <v>0</v>
      </c>
      <c r="O561" s="120">
        <f t="shared" ca="1" si="111"/>
        <v>0</v>
      </c>
      <c r="P561" s="177">
        <f t="shared" ca="1" si="112"/>
        <v>0</v>
      </c>
      <c r="Q561" s="177">
        <f ca="1">IF(LEN(B561)&gt;0,'1-6'!Q561-'1-6'!P561,"")</f>
        <v>0</v>
      </c>
      <c r="R561" s="178"/>
      <c r="AA561" s="163">
        <f>ROW()</f>
        <v>561</v>
      </c>
      <c r="AB561" s="201" t="e">
        <f t="shared" ca="1" si="119"/>
        <v>#N/A</v>
      </c>
      <c r="AC561" s="201" t="e">
        <f t="shared" ca="1" si="120"/>
        <v>#N/A</v>
      </c>
      <c r="AD561" s="202" t="e">
        <f t="shared" ca="1" si="113"/>
        <v>#N/A</v>
      </c>
      <c r="AE561" s="201" t="e">
        <f t="shared" ca="1" si="114"/>
        <v>#N/A</v>
      </c>
      <c r="AF561" s="202" t="e">
        <f t="shared" ca="1" si="115"/>
        <v>#N/A</v>
      </c>
      <c r="AG561" s="201" t="e">
        <f t="shared" ca="1" si="115"/>
        <v>#N/A</v>
      </c>
      <c r="AH561" s="201" t="e">
        <f t="shared" ca="1" si="116"/>
        <v>#N/A</v>
      </c>
      <c r="AI561" s="203" t="e">
        <f t="shared" ca="1" si="117"/>
        <v>#N/A</v>
      </c>
      <c r="AJ561" s="201" t="e">
        <f t="shared" ca="1" si="121"/>
        <v>#N/A</v>
      </c>
      <c r="AK561" s="201" t="e">
        <f t="shared" ca="1" si="122"/>
        <v>#N/A</v>
      </c>
    </row>
    <row r="562" spans="1:37" ht="27" customHeight="1" x14ac:dyDescent="0.25">
      <c r="A562" s="51">
        <f>'OSNOVNA PLAČA'!A556</f>
        <v>547</v>
      </c>
      <c r="B562" s="159" t="str">
        <f t="shared" ca="1" si="118"/>
        <v>A547</v>
      </c>
      <c r="C562" s="52">
        <f ca="1">IF(LEN(B562)&gt;0,'OSNOVNA PLAČA'!C556,"")</f>
        <v>0</v>
      </c>
      <c r="D562" s="54">
        <f ca="1">IF(LEN(B562)&gt;0,'OSNOVNA PLAČA'!D556,"")</f>
        <v>0</v>
      </c>
      <c r="E562" s="175">
        <f ca="1">IF(LEN(B562)&gt;0,SUM('OBRAČUNANA OSNOVNA PLAČA'!K556:P556),"")</f>
        <v>0</v>
      </c>
      <c r="F562" s="55"/>
      <c r="G562" s="55"/>
      <c r="H562" s="55"/>
      <c r="I562" s="55"/>
      <c r="J562" s="55"/>
      <c r="K562" s="176">
        <f t="shared" si="107"/>
        <v>0</v>
      </c>
      <c r="L562" s="120">
        <f t="shared" ca="1" si="108"/>
        <v>0</v>
      </c>
      <c r="M562" s="120">
        <f t="shared" ca="1" si="109"/>
        <v>0</v>
      </c>
      <c r="N562" s="120">
        <f t="shared" ca="1" si="110"/>
        <v>0</v>
      </c>
      <c r="O562" s="120">
        <f t="shared" ca="1" si="111"/>
        <v>0</v>
      </c>
      <c r="P562" s="177">
        <f t="shared" ca="1" si="112"/>
        <v>0</v>
      </c>
      <c r="Q562" s="177">
        <f ca="1">IF(LEN(B562)&gt;0,'1-6'!Q562-'1-6'!P562,"")</f>
        <v>0</v>
      </c>
      <c r="R562" s="178"/>
      <c r="AA562" s="163">
        <f>ROW()</f>
        <v>562</v>
      </c>
      <c r="AB562" s="201" t="e">
        <f t="shared" ca="1" si="119"/>
        <v>#N/A</v>
      </c>
      <c r="AC562" s="201" t="e">
        <f t="shared" ca="1" si="120"/>
        <v>#N/A</v>
      </c>
      <c r="AD562" s="202" t="e">
        <f t="shared" ca="1" si="113"/>
        <v>#N/A</v>
      </c>
      <c r="AE562" s="201" t="e">
        <f t="shared" ca="1" si="114"/>
        <v>#N/A</v>
      </c>
      <c r="AF562" s="202" t="e">
        <f t="shared" ca="1" si="115"/>
        <v>#N/A</v>
      </c>
      <c r="AG562" s="201" t="e">
        <f t="shared" ca="1" si="115"/>
        <v>#N/A</v>
      </c>
      <c r="AH562" s="201" t="e">
        <f t="shared" ca="1" si="116"/>
        <v>#N/A</v>
      </c>
      <c r="AI562" s="203" t="e">
        <f t="shared" ca="1" si="117"/>
        <v>#N/A</v>
      </c>
      <c r="AJ562" s="201" t="e">
        <f t="shared" ca="1" si="121"/>
        <v>#N/A</v>
      </c>
      <c r="AK562" s="201" t="e">
        <f t="shared" ca="1" si="122"/>
        <v>#N/A</v>
      </c>
    </row>
    <row r="563" spans="1:37" ht="27" customHeight="1" x14ac:dyDescent="0.25">
      <c r="A563" s="51">
        <f>'OSNOVNA PLAČA'!A557</f>
        <v>548</v>
      </c>
      <c r="B563" s="159" t="str">
        <f t="shared" ca="1" si="118"/>
        <v>A548</v>
      </c>
      <c r="C563" s="52">
        <f ca="1">IF(LEN(B563)&gt;0,'OSNOVNA PLAČA'!C557,"")</f>
        <v>0</v>
      </c>
      <c r="D563" s="54">
        <f ca="1">IF(LEN(B563)&gt;0,'OSNOVNA PLAČA'!D557,"")</f>
        <v>0</v>
      </c>
      <c r="E563" s="175">
        <f ca="1">IF(LEN(B563)&gt;0,SUM('OBRAČUNANA OSNOVNA PLAČA'!K557:P557),"")</f>
        <v>0</v>
      </c>
      <c r="F563" s="55"/>
      <c r="G563" s="55"/>
      <c r="H563" s="55"/>
      <c r="I563" s="55"/>
      <c r="J563" s="55"/>
      <c r="K563" s="176">
        <f t="shared" si="107"/>
        <v>0</v>
      </c>
      <c r="L563" s="120">
        <f t="shared" ca="1" si="108"/>
        <v>0</v>
      </c>
      <c r="M563" s="120">
        <f t="shared" ca="1" si="109"/>
        <v>0</v>
      </c>
      <c r="N563" s="120">
        <f t="shared" ca="1" si="110"/>
        <v>0</v>
      </c>
      <c r="O563" s="120">
        <f t="shared" ca="1" si="111"/>
        <v>0</v>
      </c>
      <c r="P563" s="177">
        <f t="shared" ca="1" si="112"/>
        <v>0</v>
      </c>
      <c r="Q563" s="177">
        <f ca="1">IF(LEN(B563)&gt;0,'1-6'!Q563-'1-6'!P563,"")</f>
        <v>0</v>
      </c>
      <c r="R563" s="178"/>
      <c r="AA563" s="163">
        <f>ROW()</f>
        <v>563</v>
      </c>
      <c r="AB563" s="201" t="e">
        <f t="shared" ca="1" si="119"/>
        <v>#N/A</v>
      </c>
      <c r="AC563" s="201" t="e">
        <f t="shared" ca="1" si="120"/>
        <v>#N/A</v>
      </c>
      <c r="AD563" s="202" t="e">
        <f t="shared" ca="1" si="113"/>
        <v>#N/A</v>
      </c>
      <c r="AE563" s="201" t="e">
        <f t="shared" ca="1" si="114"/>
        <v>#N/A</v>
      </c>
      <c r="AF563" s="202" t="e">
        <f t="shared" ca="1" si="115"/>
        <v>#N/A</v>
      </c>
      <c r="AG563" s="201" t="e">
        <f t="shared" ca="1" si="115"/>
        <v>#N/A</v>
      </c>
      <c r="AH563" s="201" t="e">
        <f t="shared" ca="1" si="116"/>
        <v>#N/A</v>
      </c>
      <c r="AI563" s="203" t="e">
        <f t="shared" ca="1" si="117"/>
        <v>#N/A</v>
      </c>
      <c r="AJ563" s="201" t="e">
        <f t="shared" ca="1" si="121"/>
        <v>#N/A</v>
      </c>
      <c r="AK563" s="201" t="e">
        <f t="shared" ca="1" si="122"/>
        <v>#N/A</v>
      </c>
    </row>
    <row r="564" spans="1:37" ht="27" customHeight="1" x14ac:dyDescent="0.25">
      <c r="A564" s="51">
        <f>'OSNOVNA PLAČA'!A558</f>
        <v>549</v>
      </c>
      <c r="B564" s="159" t="str">
        <f t="shared" ca="1" si="118"/>
        <v>A549</v>
      </c>
      <c r="C564" s="52">
        <f ca="1">IF(LEN(B564)&gt;0,'OSNOVNA PLAČA'!C558,"")</f>
        <v>0</v>
      </c>
      <c r="D564" s="54">
        <f ca="1">IF(LEN(B564)&gt;0,'OSNOVNA PLAČA'!D558,"")</f>
        <v>0</v>
      </c>
      <c r="E564" s="175">
        <f ca="1">IF(LEN(B564)&gt;0,SUM('OBRAČUNANA OSNOVNA PLAČA'!K558:P558),"")</f>
        <v>0</v>
      </c>
      <c r="F564" s="55"/>
      <c r="G564" s="55"/>
      <c r="H564" s="55"/>
      <c r="I564" s="55"/>
      <c r="J564" s="55"/>
      <c r="K564" s="176">
        <f t="shared" si="107"/>
        <v>0</v>
      </c>
      <c r="L564" s="120">
        <f t="shared" ca="1" si="108"/>
        <v>0</v>
      </c>
      <c r="M564" s="120">
        <f t="shared" ca="1" si="109"/>
        <v>0</v>
      </c>
      <c r="N564" s="120">
        <f t="shared" ca="1" si="110"/>
        <v>0</v>
      </c>
      <c r="O564" s="120">
        <f t="shared" ca="1" si="111"/>
        <v>0</v>
      </c>
      <c r="P564" s="177">
        <f t="shared" ca="1" si="112"/>
        <v>0</v>
      </c>
      <c r="Q564" s="177">
        <f ca="1">IF(LEN(B564)&gt;0,'1-6'!Q564-'1-6'!P564,"")</f>
        <v>0</v>
      </c>
      <c r="R564" s="178"/>
      <c r="AA564" s="163">
        <f>ROW()</f>
        <v>564</v>
      </c>
      <c r="AB564" s="201" t="e">
        <f t="shared" ca="1" si="119"/>
        <v>#N/A</v>
      </c>
      <c r="AC564" s="201" t="e">
        <f t="shared" ca="1" si="120"/>
        <v>#N/A</v>
      </c>
      <c r="AD564" s="202" t="e">
        <f t="shared" ca="1" si="113"/>
        <v>#N/A</v>
      </c>
      <c r="AE564" s="201" t="e">
        <f t="shared" ca="1" si="114"/>
        <v>#N/A</v>
      </c>
      <c r="AF564" s="202" t="e">
        <f t="shared" ca="1" si="115"/>
        <v>#N/A</v>
      </c>
      <c r="AG564" s="201" t="e">
        <f t="shared" ca="1" si="115"/>
        <v>#N/A</v>
      </c>
      <c r="AH564" s="201" t="e">
        <f t="shared" ca="1" si="116"/>
        <v>#N/A</v>
      </c>
      <c r="AI564" s="203" t="e">
        <f t="shared" ca="1" si="117"/>
        <v>#N/A</v>
      </c>
      <c r="AJ564" s="201" t="e">
        <f t="shared" ca="1" si="121"/>
        <v>#N/A</v>
      </c>
      <c r="AK564" s="201" t="e">
        <f t="shared" ca="1" si="122"/>
        <v>#N/A</v>
      </c>
    </row>
    <row r="565" spans="1:37" ht="27" customHeight="1" x14ac:dyDescent="0.25">
      <c r="A565" s="51">
        <f>'OSNOVNA PLAČA'!A559</f>
        <v>550</v>
      </c>
      <c r="B565" s="159" t="str">
        <f t="shared" ca="1" si="118"/>
        <v>A550</v>
      </c>
      <c r="C565" s="52">
        <f ca="1">IF(LEN(B565)&gt;0,'OSNOVNA PLAČA'!C559,"")</f>
        <v>0</v>
      </c>
      <c r="D565" s="54">
        <f ca="1">IF(LEN(B565)&gt;0,'OSNOVNA PLAČA'!D559,"")</f>
        <v>0</v>
      </c>
      <c r="E565" s="175">
        <f ca="1">IF(LEN(B565)&gt;0,SUM('OBRAČUNANA OSNOVNA PLAČA'!K559:P559),"")</f>
        <v>0</v>
      </c>
      <c r="F565" s="55"/>
      <c r="G565" s="55"/>
      <c r="H565" s="55"/>
      <c r="I565" s="55"/>
      <c r="J565" s="55"/>
      <c r="K565" s="176">
        <f t="shared" si="107"/>
        <v>0</v>
      </c>
      <c r="L565" s="120">
        <f t="shared" ca="1" si="108"/>
        <v>0</v>
      </c>
      <c r="M565" s="120">
        <f t="shared" ca="1" si="109"/>
        <v>0</v>
      </c>
      <c r="N565" s="120">
        <f t="shared" ca="1" si="110"/>
        <v>0</v>
      </c>
      <c r="O565" s="120">
        <f t="shared" ca="1" si="111"/>
        <v>0</v>
      </c>
      <c r="P565" s="177">
        <f t="shared" ca="1" si="112"/>
        <v>0</v>
      </c>
      <c r="Q565" s="177">
        <f ca="1">IF(LEN(B565)&gt;0,'1-6'!Q565-'1-6'!P565,"")</f>
        <v>0</v>
      </c>
      <c r="R565" s="178"/>
      <c r="AA565" s="163">
        <f>ROW()</f>
        <v>565</v>
      </c>
      <c r="AB565" s="201" t="e">
        <f t="shared" ca="1" si="119"/>
        <v>#N/A</v>
      </c>
      <c r="AC565" s="201" t="e">
        <f t="shared" ca="1" si="120"/>
        <v>#N/A</v>
      </c>
      <c r="AD565" s="202" t="e">
        <f t="shared" ca="1" si="113"/>
        <v>#N/A</v>
      </c>
      <c r="AE565" s="201" t="e">
        <f t="shared" ca="1" si="114"/>
        <v>#N/A</v>
      </c>
      <c r="AF565" s="202" t="e">
        <f t="shared" ca="1" si="115"/>
        <v>#N/A</v>
      </c>
      <c r="AG565" s="201" t="e">
        <f t="shared" ca="1" si="115"/>
        <v>#N/A</v>
      </c>
      <c r="AH565" s="201" t="e">
        <f t="shared" ca="1" si="116"/>
        <v>#N/A</v>
      </c>
      <c r="AI565" s="203" t="e">
        <f t="shared" ca="1" si="117"/>
        <v>#N/A</v>
      </c>
      <c r="AJ565" s="201" t="e">
        <f t="shared" ca="1" si="121"/>
        <v>#N/A</v>
      </c>
      <c r="AK565" s="201" t="e">
        <f t="shared" ca="1" si="122"/>
        <v>#N/A</v>
      </c>
    </row>
    <row r="566" spans="1:37" ht="27" customHeight="1" x14ac:dyDescent="0.25">
      <c r="A566" s="51">
        <f>'OSNOVNA PLAČA'!A560</f>
        <v>551</v>
      </c>
      <c r="B566" s="159" t="str">
        <f t="shared" ca="1" si="118"/>
        <v>A551</v>
      </c>
      <c r="C566" s="52">
        <f ca="1">IF(LEN(B566)&gt;0,'OSNOVNA PLAČA'!C560,"")</f>
        <v>0</v>
      </c>
      <c r="D566" s="54">
        <f ca="1">IF(LEN(B566)&gt;0,'OSNOVNA PLAČA'!D560,"")</f>
        <v>0</v>
      </c>
      <c r="E566" s="175">
        <f ca="1">IF(LEN(B566)&gt;0,SUM('OBRAČUNANA OSNOVNA PLAČA'!K560:P560),"")</f>
        <v>0</v>
      </c>
      <c r="F566" s="55"/>
      <c r="G566" s="55"/>
      <c r="H566" s="55"/>
      <c r="I566" s="55"/>
      <c r="J566" s="55"/>
      <c r="K566" s="176">
        <f t="shared" si="107"/>
        <v>0</v>
      </c>
      <c r="L566" s="120">
        <f t="shared" ca="1" si="108"/>
        <v>0</v>
      </c>
      <c r="M566" s="120">
        <f t="shared" ca="1" si="109"/>
        <v>0</v>
      </c>
      <c r="N566" s="120">
        <f t="shared" ca="1" si="110"/>
        <v>0</v>
      </c>
      <c r="O566" s="120">
        <f t="shared" ca="1" si="111"/>
        <v>0</v>
      </c>
      <c r="P566" s="177">
        <f t="shared" ca="1" si="112"/>
        <v>0</v>
      </c>
      <c r="Q566" s="177">
        <f ca="1">IF(LEN(B566)&gt;0,'1-6'!Q566-'1-6'!P566,"")</f>
        <v>0</v>
      </c>
      <c r="R566" s="178"/>
      <c r="AA566" s="163">
        <f>ROW()</f>
        <v>566</v>
      </c>
      <c r="AB566" s="201" t="e">
        <f t="shared" ca="1" si="119"/>
        <v>#N/A</v>
      </c>
      <c r="AC566" s="201" t="e">
        <f t="shared" ca="1" si="120"/>
        <v>#N/A</v>
      </c>
      <c r="AD566" s="202" t="e">
        <f t="shared" ca="1" si="113"/>
        <v>#N/A</v>
      </c>
      <c r="AE566" s="201" t="e">
        <f t="shared" ca="1" si="114"/>
        <v>#N/A</v>
      </c>
      <c r="AF566" s="202" t="e">
        <f t="shared" ca="1" si="115"/>
        <v>#N/A</v>
      </c>
      <c r="AG566" s="201" t="e">
        <f t="shared" ca="1" si="115"/>
        <v>#N/A</v>
      </c>
      <c r="AH566" s="201" t="e">
        <f t="shared" ca="1" si="116"/>
        <v>#N/A</v>
      </c>
      <c r="AI566" s="203" t="e">
        <f t="shared" ca="1" si="117"/>
        <v>#N/A</v>
      </c>
      <c r="AJ566" s="201" t="e">
        <f t="shared" ca="1" si="121"/>
        <v>#N/A</v>
      </c>
      <c r="AK566" s="201" t="e">
        <f t="shared" ca="1" si="122"/>
        <v>#N/A</v>
      </c>
    </row>
    <row r="567" spans="1:37" ht="27" customHeight="1" x14ac:dyDescent="0.25">
      <c r="A567" s="51">
        <f>'OSNOVNA PLAČA'!A561</f>
        <v>552</v>
      </c>
      <c r="B567" s="159" t="str">
        <f t="shared" ca="1" si="118"/>
        <v>A552</v>
      </c>
      <c r="C567" s="52">
        <f ca="1">IF(LEN(B567)&gt;0,'OSNOVNA PLAČA'!C561,"")</f>
        <v>0</v>
      </c>
      <c r="D567" s="54">
        <f ca="1">IF(LEN(B567)&gt;0,'OSNOVNA PLAČA'!D561,"")</f>
        <v>0</v>
      </c>
      <c r="E567" s="175">
        <f ca="1">IF(LEN(B567)&gt;0,SUM('OBRAČUNANA OSNOVNA PLAČA'!K561:P561),"")</f>
        <v>0</v>
      </c>
      <c r="F567" s="55"/>
      <c r="G567" s="55"/>
      <c r="H567" s="55"/>
      <c r="I567" s="55"/>
      <c r="J567" s="55"/>
      <c r="K567" s="176">
        <f t="shared" si="107"/>
        <v>0</v>
      </c>
      <c r="L567" s="120">
        <f t="shared" ca="1" si="108"/>
        <v>0</v>
      </c>
      <c r="M567" s="120">
        <f t="shared" ca="1" si="109"/>
        <v>0</v>
      </c>
      <c r="N567" s="120">
        <f t="shared" ca="1" si="110"/>
        <v>0</v>
      </c>
      <c r="O567" s="120">
        <f t="shared" ca="1" si="111"/>
        <v>0</v>
      </c>
      <c r="P567" s="177">
        <f t="shared" ca="1" si="112"/>
        <v>0</v>
      </c>
      <c r="Q567" s="177">
        <f ca="1">IF(LEN(B567)&gt;0,'1-6'!Q567-'1-6'!P567,"")</f>
        <v>0</v>
      </c>
      <c r="R567" s="178"/>
      <c r="AA567" s="163">
        <f>ROW()</f>
        <v>567</v>
      </c>
      <c r="AB567" s="201" t="e">
        <f t="shared" ca="1" si="119"/>
        <v>#N/A</v>
      </c>
      <c r="AC567" s="201" t="e">
        <f t="shared" ca="1" si="120"/>
        <v>#N/A</v>
      </c>
      <c r="AD567" s="202" t="e">
        <f t="shared" ca="1" si="113"/>
        <v>#N/A</v>
      </c>
      <c r="AE567" s="201" t="e">
        <f t="shared" ca="1" si="114"/>
        <v>#N/A</v>
      </c>
      <c r="AF567" s="202" t="e">
        <f t="shared" ca="1" si="115"/>
        <v>#N/A</v>
      </c>
      <c r="AG567" s="201" t="e">
        <f t="shared" ca="1" si="115"/>
        <v>#N/A</v>
      </c>
      <c r="AH567" s="201" t="e">
        <f t="shared" ca="1" si="116"/>
        <v>#N/A</v>
      </c>
      <c r="AI567" s="203" t="e">
        <f t="shared" ca="1" si="117"/>
        <v>#N/A</v>
      </c>
      <c r="AJ567" s="201" t="e">
        <f t="shared" ca="1" si="121"/>
        <v>#N/A</v>
      </c>
      <c r="AK567" s="201" t="e">
        <f t="shared" ca="1" si="122"/>
        <v>#N/A</v>
      </c>
    </row>
    <row r="568" spans="1:37" ht="27" customHeight="1" x14ac:dyDescent="0.25">
      <c r="A568" s="51">
        <f>'OSNOVNA PLAČA'!A562</f>
        <v>553</v>
      </c>
      <c r="B568" s="159" t="str">
        <f t="shared" ca="1" si="118"/>
        <v>A553</v>
      </c>
      <c r="C568" s="52">
        <f ca="1">IF(LEN(B568)&gt;0,'OSNOVNA PLAČA'!C562,"")</f>
        <v>0</v>
      </c>
      <c r="D568" s="54">
        <f ca="1">IF(LEN(B568)&gt;0,'OSNOVNA PLAČA'!D562,"")</f>
        <v>0</v>
      </c>
      <c r="E568" s="175">
        <f ca="1">IF(LEN(B568)&gt;0,SUM('OBRAČUNANA OSNOVNA PLAČA'!K562:P562),"")</f>
        <v>0</v>
      </c>
      <c r="F568" s="55"/>
      <c r="G568" s="55"/>
      <c r="H568" s="55"/>
      <c r="I568" s="55"/>
      <c r="J568" s="55"/>
      <c r="K568" s="176">
        <f t="shared" si="107"/>
        <v>0</v>
      </c>
      <c r="L568" s="120">
        <f t="shared" ca="1" si="108"/>
        <v>0</v>
      </c>
      <c r="M568" s="120">
        <f t="shared" ca="1" si="109"/>
        <v>0</v>
      </c>
      <c r="N568" s="120">
        <f t="shared" ca="1" si="110"/>
        <v>0</v>
      </c>
      <c r="O568" s="120">
        <f t="shared" ca="1" si="111"/>
        <v>0</v>
      </c>
      <c r="P568" s="177">
        <f t="shared" ca="1" si="112"/>
        <v>0</v>
      </c>
      <c r="Q568" s="177">
        <f ca="1">IF(LEN(B568)&gt;0,'1-6'!Q568-'1-6'!P568,"")</f>
        <v>0</v>
      </c>
      <c r="R568" s="178"/>
      <c r="AA568" s="163">
        <f>ROW()</f>
        <v>568</v>
      </c>
      <c r="AB568" s="201" t="e">
        <f t="shared" ca="1" si="119"/>
        <v>#N/A</v>
      </c>
      <c r="AC568" s="201" t="e">
        <f t="shared" ca="1" si="120"/>
        <v>#N/A</v>
      </c>
      <c r="AD568" s="202" t="e">
        <f t="shared" ca="1" si="113"/>
        <v>#N/A</v>
      </c>
      <c r="AE568" s="201" t="e">
        <f t="shared" ca="1" si="114"/>
        <v>#N/A</v>
      </c>
      <c r="AF568" s="202" t="e">
        <f t="shared" ca="1" si="115"/>
        <v>#N/A</v>
      </c>
      <c r="AG568" s="201" t="e">
        <f t="shared" ca="1" si="115"/>
        <v>#N/A</v>
      </c>
      <c r="AH568" s="201" t="e">
        <f t="shared" ca="1" si="116"/>
        <v>#N/A</v>
      </c>
      <c r="AI568" s="203" t="e">
        <f t="shared" ca="1" si="117"/>
        <v>#N/A</v>
      </c>
      <c r="AJ568" s="201" t="e">
        <f t="shared" ca="1" si="121"/>
        <v>#N/A</v>
      </c>
      <c r="AK568" s="201" t="e">
        <f t="shared" ca="1" si="122"/>
        <v>#N/A</v>
      </c>
    </row>
    <row r="569" spans="1:37" ht="27" customHeight="1" x14ac:dyDescent="0.25">
      <c r="A569" s="51">
        <f>'OSNOVNA PLAČA'!A563</f>
        <v>554</v>
      </c>
      <c r="B569" s="159" t="str">
        <f t="shared" ca="1" si="118"/>
        <v>A554</v>
      </c>
      <c r="C569" s="52">
        <f ca="1">IF(LEN(B569)&gt;0,'OSNOVNA PLAČA'!C563,"")</f>
        <v>0</v>
      </c>
      <c r="D569" s="54">
        <f ca="1">IF(LEN(B569)&gt;0,'OSNOVNA PLAČA'!D563,"")</f>
        <v>0</v>
      </c>
      <c r="E569" s="175">
        <f ca="1">IF(LEN(B569)&gt;0,SUM('OBRAČUNANA OSNOVNA PLAČA'!K563:P563),"")</f>
        <v>0</v>
      </c>
      <c r="F569" s="55"/>
      <c r="G569" s="55"/>
      <c r="H569" s="55"/>
      <c r="I569" s="55"/>
      <c r="J569" s="55"/>
      <c r="K569" s="176">
        <f t="shared" si="107"/>
        <v>0</v>
      </c>
      <c r="L569" s="120">
        <f t="shared" ca="1" si="108"/>
        <v>0</v>
      </c>
      <c r="M569" s="120">
        <f t="shared" ca="1" si="109"/>
        <v>0</v>
      </c>
      <c r="N569" s="120">
        <f t="shared" ca="1" si="110"/>
        <v>0</v>
      </c>
      <c r="O569" s="120">
        <f t="shared" ca="1" si="111"/>
        <v>0</v>
      </c>
      <c r="P569" s="177">
        <f t="shared" ca="1" si="112"/>
        <v>0</v>
      </c>
      <c r="Q569" s="177">
        <f ca="1">IF(LEN(B569)&gt;0,'1-6'!Q569-'1-6'!P569,"")</f>
        <v>0</v>
      </c>
      <c r="R569" s="178"/>
      <c r="AA569" s="163">
        <f>ROW()</f>
        <v>569</v>
      </c>
      <c r="AB569" s="201" t="e">
        <f t="shared" ca="1" si="119"/>
        <v>#N/A</v>
      </c>
      <c r="AC569" s="201" t="e">
        <f t="shared" ca="1" si="120"/>
        <v>#N/A</v>
      </c>
      <c r="AD569" s="202" t="e">
        <f t="shared" ca="1" si="113"/>
        <v>#N/A</v>
      </c>
      <c r="AE569" s="201" t="e">
        <f t="shared" ca="1" si="114"/>
        <v>#N/A</v>
      </c>
      <c r="AF569" s="202" t="e">
        <f t="shared" ca="1" si="115"/>
        <v>#N/A</v>
      </c>
      <c r="AG569" s="201" t="e">
        <f t="shared" ca="1" si="115"/>
        <v>#N/A</v>
      </c>
      <c r="AH569" s="201" t="e">
        <f t="shared" ca="1" si="116"/>
        <v>#N/A</v>
      </c>
      <c r="AI569" s="203" t="e">
        <f t="shared" ca="1" si="117"/>
        <v>#N/A</v>
      </c>
      <c r="AJ569" s="201" t="e">
        <f t="shared" ca="1" si="121"/>
        <v>#N/A</v>
      </c>
      <c r="AK569" s="201" t="e">
        <f t="shared" ca="1" si="122"/>
        <v>#N/A</v>
      </c>
    </row>
    <row r="570" spans="1:37" ht="27" customHeight="1" x14ac:dyDescent="0.25">
      <c r="A570" s="51">
        <f>'OSNOVNA PLAČA'!A564</f>
        <v>555</v>
      </c>
      <c r="B570" s="159" t="str">
        <f t="shared" ca="1" si="118"/>
        <v>A555</v>
      </c>
      <c r="C570" s="52">
        <f ca="1">IF(LEN(B570)&gt;0,'OSNOVNA PLAČA'!C564,"")</f>
        <v>0</v>
      </c>
      <c r="D570" s="54">
        <f ca="1">IF(LEN(B570)&gt;0,'OSNOVNA PLAČA'!D564,"")</f>
        <v>0</v>
      </c>
      <c r="E570" s="175">
        <f ca="1">IF(LEN(B570)&gt;0,SUM('OBRAČUNANA OSNOVNA PLAČA'!K564:P564),"")</f>
        <v>0</v>
      </c>
      <c r="F570" s="55"/>
      <c r="G570" s="55"/>
      <c r="H570" s="55"/>
      <c r="I570" s="55"/>
      <c r="J570" s="55"/>
      <c r="K570" s="176">
        <f t="shared" si="107"/>
        <v>0</v>
      </c>
      <c r="L570" s="120">
        <f t="shared" ca="1" si="108"/>
        <v>0</v>
      </c>
      <c r="M570" s="120">
        <f t="shared" ca="1" si="109"/>
        <v>0</v>
      </c>
      <c r="N570" s="120">
        <f t="shared" ca="1" si="110"/>
        <v>0</v>
      </c>
      <c r="O570" s="120">
        <f t="shared" ca="1" si="111"/>
        <v>0</v>
      </c>
      <c r="P570" s="177">
        <f t="shared" ca="1" si="112"/>
        <v>0</v>
      </c>
      <c r="Q570" s="177">
        <f ca="1">IF(LEN(B570)&gt;0,'1-6'!Q570-'1-6'!P570,"")</f>
        <v>0</v>
      </c>
      <c r="R570" s="178"/>
      <c r="AA570" s="163">
        <f>ROW()</f>
        <v>570</v>
      </c>
      <c r="AB570" s="201" t="e">
        <f t="shared" ca="1" si="119"/>
        <v>#N/A</v>
      </c>
      <c r="AC570" s="201" t="e">
        <f t="shared" ca="1" si="120"/>
        <v>#N/A</v>
      </c>
      <c r="AD570" s="202" t="e">
        <f t="shared" ca="1" si="113"/>
        <v>#N/A</v>
      </c>
      <c r="AE570" s="201" t="e">
        <f t="shared" ca="1" si="114"/>
        <v>#N/A</v>
      </c>
      <c r="AF570" s="202" t="e">
        <f t="shared" ca="1" si="115"/>
        <v>#N/A</v>
      </c>
      <c r="AG570" s="201" t="e">
        <f t="shared" ca="1" si="115"/>
        <v>#N/A</v>
      </c>
      <c r="AH570" s="201" t="e">
        <f t="shared" ca="1" si="116"/>
        <v>#N/A</v>
      </c>
      <c r="AI570" s="203" t="e">
        <f t="shared" ca="1" si="117"/>
        <v>#N/A</v>
      </c>
      <c r="AJ570" s="201" t="e">
        <f t="shared" ca="1" si="121"/>
        <v>#N/A</v>
      </c>
      <c r="AK570" s="201" t="e">
        <f t="shared" ca="1" si="122"/>
        <v>#N/A</v>
      </c>
    </row>
    <row r="571" spans="1:37" ht="27" customHeight="1" x14ac:dyDescent="0.25">
      <c r="A571" s="51">
        <f>'OSNOVNA PLAČA'!A565</f>
        <v>556</v>
      </c>
      <c r="B571" s="159" t="str">
        <f t="shared" ca="1" si="118"/>
        <v>A556</v>
      </c>
      <c r="C571" s="52">
        <f ca="1">IF(LEN(B571)&gt;0,'OSNOVNA PLAČA'!C565,"")</f>
        <v>0</v>
      </c>
      <c r="D571" s="54">
        <f ca="1">IF(LEN(B571)&gt;0,'OSNOVNA PLAČA'!D565,"")</f>
        <v>0</v>
      </c>
      <c r="E571" s="175">
        <f ca="1">IF(LEN(B571)&gt;0,SUM('OBRAČUNANA OSNOVNA PLAČA'!K565:P565),"")</f>
        <v>0</v>
      </c>
      <c r="F571" s="55"/>
      <c r="G571" s="55"/>
      <c r="H571" s="55"/>
      <c r="I571" s="55"/>
      <c r="J571" s="55"/>
      <c r="K571" s="176">
        <f t="shared" si="107"/>
        <v>0</v>
      </c>
      <c r="L571" s="120">
        <f t="shared" ca="1" si="108"/>
        <v>0</v>
      </c>
      <c r="M571" s="120">
        <f t="shared" ca="1" si="109"/>
        <v>0</v>
      </c>
      <c r="N571" s="120">
        <f t="shared" ca="1" si="110"/>
        <v>0</v>
      </c>
      <c r="O571" s="120">
        <f t="shared" ca="1" si="111"/>
        <v>0</v>
      </c>
      <c r="P571" s="177">
        <f t="shared" ca="1" si="112"/>
        <v>0</v>
      </c>
      <c r="Q571" s="177">
        <f ca="1">IF(LEN(B571)&gt;0,'1-6'!Q571-'1-6'!P571,"")</f>
        <v>0</v>
      </c>
      <c r="R571" s="178"/>
      <c r="AA571" s="163">
        <f>ROW()</f>
        <v>571</v>
      </c>
      <c r="AB571" s="201" t="e">
        <f t="shared" ca="1" si="119"/>
        <v>#N/A</v>
      </c>
      <c r="AC571" s="201" t="e">
        <f t="shared" ca="1" si="120"/>
        <v>#N/A</v>
      </c>
      <c r="AD571" s="202" t="e">
        <f t="shared" ca="1" si="113"/>
        <v>#N/A</v>
      </c>
      <c r="AE571" s="201" t="e">
        <f t="shared" ca="1" si="114"/>
        <v>#N/A</v>
      </c>
      <c r="AF571" s="202" t="e">
        <f t="shared" ca="1" si="115"/>
        <v>#N/A</v>
      </c>
      <c r="AG571" s="201" t="e">
        <f t="shared" ca="1" si="115"/>
        <v>#N/A</v>
      </c>
      <c r="AH571" s="201" t="e">
        <f t="shared" ca="1" si="116"/>
        <v>#N/A</v>
      </c>
      <c r="AI571" s="203" t="e">
        <f t="shared" ca="1" si="117"/>
        <v>#N/A</v>
      </c>
      <c r="AJ571" s="201" t="e">
        <f t="shared" ca="1" si="121"/>
        <v>#N/A</v>
      </c>
      <c r="AK571" s="201" t="e">
        <f t="shared" ca="1" si="122"/>
        <v>#N/A</v>
      </c>
    </row>
    <row r="572" spans="1:37" ht="27" customHeight="1" x14ac:dyDescent="0.25">
      <c r="A572" s="51">
        <f>'OSNOVNA PLAČA'!A566</f>
        <v>557</v>
      </c>
      <c r="B572" s="159" t="str">
        <f t="shared" ca="1" si="118"/>
        <v>A557</v>
      </c>
      <c r="C572" s="52">
        <f ca="1">IF(LEN(B572)&gt;0,'OSNOVNA PLAČA'!C566,"")</f>
        <v>0</v>
      </c>
      <c r="D572" s="54">
        <f ca="1">IF(LEN(B572)&gt;0,'OSNOVNA PLAČA'!D566,"")</f>
        <v>0</v>
      </c>
      <c r="E572" s="175">
        <f ca="1">IF(LEN(B572)&gt;0,SUM('OBRAČUNANA OSNOVNA PLAČA'!K566:P566),"")</f>
        <v>0</v>
      </c>
      <c r="F572" s="55"/>
      <c r="G572" s="55"/>
      <c r="H572" s="55"/>
      <c r="I572" s="55"/>
      <c r="J572" s="55"/>
      <c r="K572" s="176">
        <f t="shared" si="107"/>
        <v>0</v>
      </c>
      <c r="L572" s="120">
        <f t="shared" ca="1" si="108"/>
        <v>0</v>
      </c>
      <c r="M572" s="120">
        <f t="shared" ca="1" si="109"/>
        <v>0</v>
      </c>
      <c r="N572" s="120">
        <f t="shared" ca="1" si="110"/>
        <v>0</v>
      </c>
      <c r="O572" s="120">
        <f t="shared" ca="1" si="111"/>
        <v>0</v>
      </c>
      <c r="P572" s="177">
        <f t="shared" ca="1" si="112"/>
        <v>0</v>
      </c>
      <c r="Q572" s="177">
        <f ca="1">IF(LEN(B572)&gt;0,'1-6'!Q572-'1-6'!P572,"")</f>
        <v>0</v>
      </c>
      <c r="R572" s="178"/>
      <c r="AA572" s="163">
        <f>ROW()</f>
        <v>572</v>
      </c>
      <c r="AB572" s="201" t="e">
        <f t="shared" ca="1" si="119"/>
        <v>#N/A</v>
      </c>
      <c r="AC572" s="201" t="e">
        <f t="shared" ca="1" si="120"/>
        <v>#N/A</v>
      </c>
      <c r="AD572" s="202" t="e">
        <f t="shared" ca="1" si="113"/>
        <v>#N/A</v>
      </c>
      <c r="AE572" s="201" t="e">
        <f t="shared" ca="1" si="114"/>
        <v>#N/A</v>
      </c>
      <c r="AF572" s="202" t="e">
        <f t="shared" ca="1" si="115"/>
        <v>#N/A</v>
      </c>
      <c r="AG572" s="201" t="e">
        <f t="shared" ca="1" si="115"/>
        <v>#N/A</v>
      </c>
      <c r="AH572" s="201" t="e">
        <f t="shared" ca="1" si="116"/>
        <v>#N/A</v>
      </c>
      <c r="AI572" s="203" t="e">
        <f t="shared" ca="1" si="117"/>
        <v>#N/A</v>
      </c>
      <c r="AJ572" s="201" t="e">
        <f t="shared" ca="1" si="121"/>
        <v>#N/A</v>
      </c>
      <c r="AK572" s="201" t="e">
        <f t="shared" ca="1" si="122"/>
        <v>#N/A</v>
      </c>
    </row>
    <row r="573" spans="1:37" ht="27" customHeight="1" x14ac:dyDescent="0.25">
      <c r="A573" s="51">
        <f>'OSNOVNA PLAČA'!A567</f>
        <v>558</v>
      </c>
      <c r="B573" s="159" t="str">
        <f t="shared" ca="1" si="118"/>
        <v>A558</v>
      </c>
      <c r="C573" s="52">
        <f ca="1">IF(LEN(B573)&gt;0,'OSNOVNA PLAČA'!C567,"")</f>
        <v>0</v>
      </c>
      <c r="D573" s="54">
        <f ca="1">IF(LEN(B573)&gt;0,'OSNOVNA PLAČA'!D567,"")</f>
        <v>0</v>
      </c>
      <c r="E573" s="175">
        <f ca="1">IF(LEN(B573)&gt;0,SUM('OBRAČUNANA OSNOVNA PLAČA'!K567:P567),"")</f>
        <v>0</v>
      </c>
      <c r="F573" s="55"/>
      <c r="G573" s="55"/>
      <c r="H573" s="55"/>
      <c r="I573" s="55"/>
      <c r="J573" s="55"/>
      <c r="K573" s="176">
        <f t="shared" si="107"/>
        <v>0</v>
      </c>
      <c r="L573" s="120">
        <f t="shared" ca="1" si="108"/>
        <v>0</v>
      </c>
      <c r="M573" s="120">
        <f t="shared" ca="1" si="109"/>
        <v>0</v>
      </c>
      <c r="N573" s="120">
        <f t="shared" ca="1" si="110"/>
        <v>0</v>
      </c>
      <c r="O573" s="120">
        <f t="shared" ca="1" si="111"/>
        <v>0</v>
      </c>
      <c r="P573" s="177">
        <f t="shared" ca="1" si="112"/>
        <v>0</v>
      </c>
      <c r="Q573" s="177">
        <f ca="1">IF(LEN(B573)&gt;0,'1-6'!Q573-'1-6'!P573,"")</f>
        <v>0</v>
      </c>
      <c r="R573" s="178"/>
      <c r="AA573" s="163">
        <f>ROW()</f>
        <v>573</v>
      </c>
      <c r="AB573" s="201" t="e">
        <f t="shared" ca="1" si="119"/>
        <v>#N/A</v>
      </c>
      <c r="AC573" s="201" t="e">
        <f t="shared" ca="1" si="120"/>
        <v>#N/A</v>
      </c>
      <c r="AD573" s="202" t="e">
        <f t="shared" ca="1" si="113"/>
        <v>#N/A</v>
      </c>
      <c r="AE573" s="201" t="e">
        <f t="shared" ca="1" si="114"/>
        <v>#N/A</v>
      </c>
      <c r="AF573" s="202" t="e">
        <f t="shared" ca="1" si="115"/>
        <v>#N/A</v>
      </c>
      <c r="AG573" s="201" t="e">
        <f t="shared" ca="1" si="115"/>
        <v>#N/A</v>
      </c>
      <c r="AH573" s="201" t="e">
        <f t="shared" ca="1" si="116"/>
        <v>#N/A</v>
      </c>
      <c r="AI573" s="203" t="e">
        <f t="shared" ca="1" si="117"/>
        <v>#N/A</v>
      </c>
      <c r="AJ573" s="201" t="e">
        <f t="shared" ca="1" si="121"/>
        <v>#N/A</v>
      </c>
      <c r="AK573" s="201" t="e">
        <f t="shared" ca="1" si="122"/>
        <v>#N/A</v>
      </c>
    </row>
    <row r="574" spans="1:37" ht="27" customHeight="1" x14ac:dyDescent="0.25">
      <c r="A574" s="51">
        <f>'OSNOVNA PLAČA'!A568</f>
        <v>559</v>
      </c>
      <c r="B574" s="159" t="str">
        <f t="shared" ca="1" si="118"/>
        <v>A559</v>
      </c>
      <c r="C574" s="52">
        <f ca="1">IF(LEN(B574)&gt;0,'OSNOVNA PLAČA'!C568,"")</f>
        <v>0</v>
      </c>
      <c r="D574" s="54">
        <f ca="1">IF(LEN(B574)&gt;0,'OSNOVNA PLAČA'!D568,"")</f>
        <v>0</v>
      </c>
      <c r="E574" s="175">
        <f ca="1">IF(LEN(B574)&gt;0,SUM('OBRAČUNANA OSNOVNA PLAČA'!K568:P568),"")</f>
        <v>0</v>
      </c>
      <c r="F574" s="55"/>
      <c r="G574" s="55"/>
      <c r="H574" s="55"/>
      <c r="I574" s="55"/>
      <c r="J574" s="55"/>
      <c r="K574" s="176">
        <f t="shared" si="107"/>
        <v>0</v>
      </c>
      <c r="L574" s="120">
        <f t="shared" ca="1" si="108"/>
        <v>0</v>
      </c>
      <c r="M574" s="120">
        <f t="shared" ca="1" si="109"/>
        <v>0</v>
      </c>
      <c r="N574" s="120">
        <f t="shared" ca="1" si="110"/>
        <v>0</v>
      </c>
      <c r="O574" s="120">
        <f t="shared" ca="1" si="111"/>
        <v>0</v>
      </c>
      <c r="P574" s="177">
        <f t="shared" ca="1" si="112"/>
        <v>0</v>
      </c>
      <c r="Q574" s="177">
        <f ca="1">IF(LEN(B574)&gt;0,'1-6'!Q574-'1-6'!P574,"")</f>
        <v>0</v>
      </c>
      <c r="R574" s="178"/>
      <c r="AA574" s="163">
        <f>ROW()</f>
        <v>574</v>
      </c>
      <c r="AB574" s="201" t="e">
        <f t="shared" ca="1" si="119"/>
        <v>#N/A</v>
      </c>
      <c r="AC574" s="201" t="e">
        <f t="shared" ca="1" si="120"/>
        <v>#N/A</v>
      </c>
      <c r="AD574" s="202" t="e">
        <f t="shared" ca="1" si="113"/>
        <v>#N/A</v>
      </c>
      <c r="AE574" s="201" t="e">
        <f t="shared" ca="1" si="114"/>
        <v>#N/A</v>
      </c>
      <c r="AF574" s="202" t="e">
        <f t="shared" ca="1" si="115"/>
        <v>#N/A</v>
      </c>
      <c r="AG574" s="201" t="e">
        <f t="shared" ca="1" si="115"/>
        <v>#N/A</v>
      </c>
      <c r="AH574" s="201" t="e">
        <f t="shared" ca="1" si="116"/>
        <v>#N/A</v>
      </c>
      <c r="AI574" s="203" t="e">
        <f t="shared" ca="1" si="117"/>
        <v>#N/A</v>
      </c>
      <c r="AJ574" s="201" t="e">
        <f t="shared" ca="1" si="121"/>
        <v>#N/A</v>
      </c>
      <c r="AK574" s="201" t="e">
        <f t="shared" ca="1" si="122"/>
        <v>#N/A</v>
      </c>
    </row>
    <row r="575" spans="1:37" ht="27" customHeight="1" x14ac:dyDescent="0.25">
      <c r="A575" s="51">
        <f>'OSNOVNA PLAČA'!A569</f>
        <v>560</v>
      </c>
      <c r="B575" s="159" t="str">
        <f t="shared" ca="1" si="118"/>
        <v>A560</v>
      </c>
      <c r="C575" s="52">
        <f ca="1">IF(LEN(B575)&gt;0,'OSNOVNA PLAČA'!C569,"")</f>
        <v>0</v>
      </c>
      <c r="D575" s="54">
        <f ca="1">IF(LEN(B575)&gt;0,'OSNOVNA PLAČA'!D569,"")</f>
        <v>0</v>
      </c>
      <c r="E575" s="175">
        <f ca="1">IF(LEN(B575)&gt;0,SUM('OBRAČUNANA OSNOVNA PLAČA'!K569:P569),"")</f>
        <v>0</v>
      </c>
      <c r="F575" s="55"/>
      <c r="G575" s="55"/>
      <c r="H575" s="55"/>
      <c r="I575" s="55"/>
      <c r="J575" s="55"/>
      <c r="K575" s="176">
        <f t="shared" si="107"/>
        <v>0</v>
      </c>
      <c r="L575" s="120">
        <f t="shared" ca="1" si="108"/>
        <v>0</v>
      </c>
      <c r="M575" s="120">
        <f t="shared" ca="1" si="109"/>
        <v>0</v>
      </c>
      <c r="N575" s="120">
        <f t="shared" ca="1" si="110"/>
        <v>0</v>
      </c>
      <c r="O575" s="120">
        <f t="shared" ca="1" si="111"/>
        <v>0</v>
      </c>
      <c r="P575" s="177">
        <f t="shared" ca="1" si="112"/>
        <v>0</v>
      </c>
      <c r="Q575" s="177">
        <f ca="1">IF(LEN(B575)&gt;0,'1-6'!Q575-'1-6'!P575,"")</f>
        <v>0</v>
      </c>
      <c r="R575" s="178"/>
      <c r="AA575" s="163">
        <f>ROW()</f>
        <v>575</v>
      </c>
      <c r="AB575" s="201" t="e">
        <f t="shared" ca="1" si="119"/>
        <v>#N/A</v>
      </c>
      <c r="AC575" s="201" t="e">
        <f t="shared" ca="1" si="120"/>
        <v>#N/A</v>
      </c>
      <c r="AD575" s="202" t="e">
        <f t="shared" ca="1" si="113"/>
        <v>#N/A</v>
      </c>
      <c r="AE575" s="201" t="e">
        <f t="shared" ca="1" si="114"/>
        <v>#N/A</v>
      </c>
      <c r="AF575" s="202" t="e">
        <f t="shared" ca="1" si="115"/>
        <v>#N/A</v>
      </c>
      <c r="AG575" s="201" t="e">
        <f t="shared" ca="1" si="115"/>
        <v>#N/A</v>
      </c>
      <c r="AH575" s="201" t="e">
        <f t="shared" ca="1" si="116"/>
        <v>#N/A</v>
      </c>
      <c r="AI575" s="203" t="e">
        <f t="shared" ca="1" si="117"/>
        <v>#N/A</v>
      </c>
      <c r="AJ575" s="201" t="e">
        <f t="shared" ca="1" si="121"/>
        <v>#N/A</v>
      </c>
      <c r="AK575" s="201" t="e">
        <f t="shared" ca="1" si="122"/>
        <v>#N/A</v>
      </c>
    </row>
    <row r="576" spans="1:37" ht="27" customHeight="1" x14ac:dyDescent="0.25">
      <c r="A576" s="51">
        <f>'OSNOVNA PLAČA'!A570</f>
        <v>561</v>
      </c>
      <c r="B576" s="159" t="str">
        <f t="shared" ca="1" si="118"/>
        <v>A561</v>
      </c>
      <c r="C576" s="52">
        <f ca="1">IF(LEN(B576)&gt;0,'OSNOVNA PLAČA'!C570,"")</f>
        <v>0</v>
      </c>
      <c r="D576" s="54">
        <f ca="1">IF(LEN(B576)&gt;0,'OSNOVNA PLAČA'!D570,"")</f>
        <v>0</v>
      </c>
      <c r="E576" s="175">
        <f ca="1">IF(LEN(B576)&gt;0,SUM('OBRAČUNANA OSNOVNA PLAČA'!K570:P570),"")</f>
        <v>0</v>
      </c>
      <c r="F576" s="55"/>
      <c r="G576" s="55"/>
      <c r="H576" s="55"/>
      <c r="I576" s="55"/>
      <c r="J576" s="55"/>
      <c r="K576" s="176">
        <f t="shared" si="107"/>
        <v>0</v>
      </c>
      <c r="L576" s="120">
        <f t="shared" ca="1" si="108"/>
        <v>0</v>
      </c>
      <c r="M576" s="120">
        <f t="shared" ca="1" si="109"/>
        <v>0</v>
      </c>
      <c r="N576" s="120">
        <f t="shared" ca="1" si="110"/>
        <v>0</v>
      </c>
      <c r="O576" s="120">
        <f t="shared" ca="1" si="111"/>
        <v>0</v>
      </c>
      <c r="P576" s="177">
        <f t="shared" ca="1" si="112"/>
        <v>0</v>
      </c>
      <c r="Q576" s="177">
        <f ca="1">IF(LEN(B576)&gt;0,'1-6'!Q576-'1-6'!P576,"")</f>
        <v>0</v>
      </c>
      <c r="R576" s="178"/>
      <c r="AA576" s="163">
        <f>ROW()</f>
        <v>576</v>
      </c>
      <c r="AB576" s="201" t="e">
        <f t="shared" ca="1" si="119"/>
        <v>#N/A</v>
      </c>
      <c r="AC576" s="201" t="e">
        <f t="shared" ca="1" si="120"/>
        <v>#N/A</v>
      </c>
      <c r="AD576" s="202" t="e">
        <f t="shared" ca="1" si="113"/>
        <v>#N/A</v>
      </c>
      <c r="AE576" s="201" t="e">
        <f t="shared" ca="1" si="114"/>
        <v>#N/A</v>
      </c>
      <c r="AF576" s="202" t="e">
        <f t="shared" ca="1" si="115"/>
        <v>#N/A</v>
      </c>
      <c r="AG576" s="201" t="e">
        <f t="shared" ca="1" si="115"/>
        <v>#N/A</v>
      </c>
      <c r="AH576" s="201" t="e">
        <f t="shared" ca="1" si="116"/>
        <v>#N/A</v>
      </c>
      <c r="AI576" s="203" t="e">
        <f t="shared" ca="1" si="117"/>
        <v>#N/A</v>
      </c>
      <c r="AJ576" s="201" t="e">
        <f t="shared" ca="1" si="121"/>
        <v>#N/A</v>
      </c>
      <c r="AK576" s="201" t="e">
        <f t="shared" ca="1" si="122"/>
        <v>#N/A</v>
      </c>
    </row>
    <row r="577" spans="1:37" ht="27" customHeight="1" x14ac:dyDescent="0.25">
      <c r="A577" s="51">
        <f>'OSNOVNA PLAČA'!A571</f>
        <v>562</v>
      </c>
      <c r="B577" s="159" t="str">
        <f t="shared" ca="1" si="118"/>
        <v>A562</v>
      </c>
      <c r="C577" s="52">
        <f ca="1">IF(LEN(B577)&gt;0,'OSNOVNA PLAČA'!C571,"")</f>
        <v>0</v>
      </c>
      <c r="D577" s="54">
        <f ca="1">IF(LEN(B577)&gt;0,'OSNOVNA PLAČA'!D571,"")</f>
        <v>0</v>
      </c>
      <c r="E577" s="175">
        <f ca="1">IF(LEN(B577)&gt;0,SUM('OBRAČUNANA OSNOVNA PLAČA'!K571:P571),"")</f>
        <v>0</v>
      </c>
      <c r="F577" s="55"/>
      <c r="G577" s="55"/>
      <c r="H577" s="55"/>
      <c r="I577" s="55"/>
      <c r="J577" s="55"/>
      <c r="K577" s="176">
        <f t="shared" si="107"/>
        <v>0</v>
      </c>
      <c r="L577" s="120">
        <f t="shared" ca="1" si="108"/>
        <v>0</v>
      </c>
      <c r="M577" s="120">
        <f t="shared" ca="1" si="109"/>
        <v>0</v>
      </c>
      <c r="N577" s="120">
        <f t="shared" ca="1" si="110"/>
        <v>0</v>
      </c>
      <c r="O577" s="120">
        <f t="shared" ca="1" si="111"/>
        <v>0</v>
      </c>
      <c r="P577" s="177">
        <f t="shared" ca="1" si="112"/>
        <v>0</v>
      </c>
      <c r="Q577" s="177">
        <f ca="1">IF(LEN(B577)&gt;0,'1-6'!Q577-'1-6'!P577,"")</f>
        <v>0</v>
      </c>
      <c r="R577" s="178"/>
      <c r="AA577" s="163">
        <f>ROW()</f>
        <v>577</v>
      </c>
      <c r="AB577" s="201" t="e">
        <f t="shared" ca="1" si="119"/>
        <v>#N/A</v>
      </c>
      <c r="AC577" s="201" t="e">
        <f t="shared" ca="1" si="120"/>
        <v>#N/A</v>
      </c>
      <c r="AD577" s="202" t="e">
        <f t="shared" ca="1" si="113"/>
        <v>#N/A</v>
      </c>
      <c r="AE577" s="201" t="e">
        <f t="shared" ca="1" si="114"/>
        <v>#N/A</v>
      </c>
      <c r="AF577" s="202" t="e">
        <f t="shared" ca="1" si="115"/>
        <v>#N/A</v>
      </c>
      <c r="AG577" s="201" t="e">
        <f t="shared" ca="1" si="115"/>
        <v>#N/A</v>
      </c>
      <c r="AH577" s="201" t="e">
        <f t="shared" ca="1" si="116"/>
        <v>#N/A</v>
      </c>
      <c r="AI577" s="203" t="e">
        <f t="shared" ca="1" si="117"/>
        <v>#N/A</v>
      </c>
      <c r="AJ577" s="201" t="e">
        <f t="shared" ca="1" si="121"/>
        <v>#N/A</v>
      </c>
      <c r="AK577" s="201" t="e">
        <f t="shared" ca="1" si="122"/>
        <v>#N/A</v>
      </c>
    </row>
    <row r="578" spans="1:37" ht="27" customHeight="1" x14ac:dyDescent="0.25">
      <c r="A578" s="51">
        <f>'OSNOVNA PLAČA'!A572</f>
        <v>563</v>
      </c>
      <c r="B578" s="159" t="str">
        <f t="shared" ca="1" si="118"/>
        <v>A563</v>
      </c>
      <c r="C578" s="52">
        <f ca="1">IF(LEN(B578)&gt;0,'OSNOVNA PLAČA'!C572,"")</f>
        <v>0</v>
      </c>
      <c r="D578" s="54">
        <f ca="1">IF(LEN(B578)&gt;0,'OSNOVNA PLAČA'!D572,"")</f>
        <v>0</v>
      </c>
      <c r="E578" s="175">
        <f ca="1">IF(LEN(B578)&gt;0,SUM('OBRAČUNANA OSNOVNA PLAČA'!K572:P572),"")</f>
        <v>0</v>
      </c>
      <c r="F578" s="55"/>
      <c r="G578" s="55"/>
      <c r="H578" s="55"/>
      <c r="I578" s="55"/>
      <c r="J578" s="55"/>
      <c r="K578" s="176">
        <f t="shared" si="107"/>
        <v>0</v>
      </c>
      <c r="L578" s="120">
        <f t="shared" ca="1" si="108"/>
        <v>0</v>
      </c>
      <c r="M578" s="120">
        <f t="shared" ca="1" si="109"/>
        <v>0</v>
      </c>
      <c r="N578" s="120">
        <f t="shared" ca="1" si="110"/>
        <v>0</v>
      </c>
      <c r="O578" s="120">
        <f t="shared" ca="1" si="111"/>
        <v>0</v>
      </c>
      <c r="P578" s="177">
        <f t="shared" ca="1" si="112"/>
        <v>0</v>
      </c>
      <c r="Q578" s="177">
        <f ca="1">IF(LEN(B578)&gt;0,'1-6'!Q578-'1-6'!P578,"")</f>
        <v>0</v>
      </c>
      <c r="R578" s="178"/>
      <c r="AA578" s="163">
        <f>ROW()</f>
        <v>578</v>
      </c>
      <c r="AB578" s="201" t="e">
        <f t="shared" ca="1" si="119"/>
        <v>#N/A</v>
      </c>
      <c r="AC578" s="201" t="e">
        <f t="shared" ca="1" si="120"/>
        <v>#N/A</v>
      </c>
      <c r="AD578" s="202" t="e">
        <f t="shared" ca="1" si="113"/>
        <v>#N/A</v>
      </c>
      <c r="AE578" s="201" t="e">
        <f t="shared" ca="1" si="114"/>
        <v>#N/A</v>
      </c>
      <c r="AF578" s="202" t="e">
        <f t="shared" ca="1" si="115"/>
        <v>#N/A</v>
      </c>
      <c r="AG578" s="201" t="e">
        <f t="shared" ca="1" si="115"/>
        <v>#N/A</v>
      </c>
      <c r="AH578" s="201" t="e">
        <f t="shared" ca="1" si="116"/>
        <v>#N/A</v>
      </c>
      <c r="AI578" s="203" t="e">
        <f t="shared" ca="1" si="117"/>
        <v>#N/A</v>
      </c>
      <c r="AJ578" s="201" t="e">
        <f t="shared" ca="1" si="121"/>
        <v>#N/A</v>
      </c>
      <c r="AK578" s="201" t="e">
        <f t="shared" ca="1" si="122"/>
        <v>#N/A</v>
      </c>
    </row>
    <row r="579" spans="1:37" ht="27" customHeight="1" x14ac:dyDescent="0.25">
      <c r="A579" s="51">
        <f>'OSNOVNA PLAČA'!A573</f>
        <v>564</v>
      </c>
      <c r="B579" s="159" t="str">
        <f t="shared" ca="1" si="118"/>
        <v>A564</v>
      </c>
      <c r="C579" s="52">
        <f ca="1">IF(LEN(B579)&gt;0,'OSNOVNA PLAČA'!C573,"")</f>
        <v>0</v>
      </c>
      <c r="D579" s="54">
        <f ca="1">IF(LEN(B579)&gt;0,'OSNOVNA PLAČA'!D573,"")</f>
        <v>0</v>
      </c>
      <c r="E579" s="175">
        <f ca="1">IF(LEN(B579)&gt;0,SUM('OBRAČUNANA OSNOVNA PLAČA'!K573:P573),"")</f>
        <v>0</v>
      </c>
      <c r="F579" s="55"/>
      <c r="G579" s="55"/>
      <c r="H579" s="55"/>
      <c r="I579" s="55"/>
      <c r="J579" s="55"/>
      <c r="K579" s="176">
        <f t="shared" si="107"/>
        <v>0</v>
      </c>
      <c r="L579" s="120">
        <f t="shared" ca="1" si="108"/>
        <v>0</v>
      </c>
      <c r="M579" s="120">
        <f t="shared" ca="1" si="109"/>
        <v>0</v>
      </c>
      <c r="N579" s="120">
        <f t="shared" ca="1" si="110"/>
        <v>0</v>
      </c>
      <c r="O579" s="120">
        <f t="shared" ca="1" si="111"/>
        <v>0</v>
      </c>
      <c r="P579" s="177">
        <f t="shared" ca="1" si="112"/>
        <v>0</v>
      </c>
      <c r="Q579" s="177">
        <f ca="1">IF(LEN(B579)&gt;0,'1-6'!Q579-'1-6'!P579,"")</f>
        <v>0</v>
      </c>
      <c r="R579" s="178"/>
      <c r="AA579" s="163">
        <f>ROW()</f>
        <v>579</v>
      </c>
      <c r="AB579" s="201" t="e">
        <f t="shared" ca="1" si="119"/>
        <v>#N/A</v>
      </c>
      <c r="AC579" s="201" t="e">
        <f t="shared" ca="1" si="120"/>
        <v>#N/A</v>
      </c>
      <c r="AD579" s="202" t="e">
        <f t="shared" ca="1" si="113"/>
        <v>#N/A</v>
      </c>
      <c r="AE579" s="201" t="e">
        <f t="shared" ca="1" si="114"/>
        <v>#N/A</v>
      </c>
      <c r="AF579" s="202" t="e">
        <f t="shared" ca="1" si="115"/>
        <v>#N/A</v>
      </c>
      <c r="AG579" s="201" t="e">
        <f t="shared" ca="1" si="115"/>
        <v>#N/A</v>
      </c>
      <c r="AH579" s="201" t="e">
        <f t="shared" ca="1" si="116"/>
        <v>#N/A</v>
      </c>
      <c r="AI579" s="203" t="e">
        <f t="shared" ca="1" si="117"/>
        <v>#N/A</v>
      </c>
      <c r="AJ579" s="201" t="e">
        <f t="shared" ca="1" si="121"/>
        <v>#N/A</v>
      </c>
      <c r="AK579" s="201" t="e">
        <f t="shared" ca="1" si="122"/>
        <v>#N/A</v>
      </c>
    </row>
    <row r="580" spans="1:37" ht="27" customHeight="1" x14ac:dyDescent="0.25">
      <c r="A580" s="51">
        <f>'OSNOVNA PLAČA'!A574</f>
        <v>565</v>
      </c>
      <c r="B580" s="159" t="str">
        <f t="shared" ca="1" si="118"/>
        <v>A565</v>
      </c>
      <c r="C580" s="52">
        <f ca="1">IF(LEN(B580)&gt;0,'OSNOVNA PLAČA'!C574,"")</f>
        <v>0</v>
      </c>
      <c r="D580" s="54">
        <f ca="1">IF(LEN(B580)&gt;0,'OSNOVNA PLAČA'!D574,"")</f>
        <v>0</v>
      </c>
      <c r="E580" s="175">
        <f ca="1">IF(LEN(B580)&gt;0,SUM('OBRAČUNANA OSNOVNA PLAČA'!K574:P574),"")</f>
        <v>0</v>
      </c>
      <c r="F580" s="55"/>
      <c r="G580" s="55"/>
      <c r="H580" s="55"/>
      <c r="I580" s="55"/>
      <c r="J580" s="55"/>
      <c r="K580" s="176">
        <f t="shared" si="107"/>
        <v>0</v>
      </c>
      <c r="L580" s="120">
        <f t="shared" ca="1" si="108"/>
        <v>0</v>
      </c>
      <c r="M580" s="120">
        <f t="shared" ca="1" si="109"/>
        <v>0</v>
      </c>
      <c r="N580" s="120">
        <f t="shared" ca="1" si="110"/>
        <v>0</v>
      </c>
      <c r="O580" s="120">
        <f t="shared" ca="1" si="111"/>
        <v>0</v>
      </c>
      <c r="P580" s="177">
        <f t="shared" ca="1" si="112"/>
        <v>0</v>
      </c>
      <c r="Q580" s="177">
        <f ca="1">IF(LEN(B580)&gt;0,'1-6'!Q580-'1-6'!P580,"")</f>
        <v>0</v>
      </c>
      <c r="R580" s="178"/>
      <c r="AA580" s="163">
        <f>ROW()</f>
        <v>580</v>
      </c>
      <c r="AB580" s="201" t="e">
        <f t="shared" ca="1" si="119"/>
        <v>#N/A</v>
      </c>
      <c r="AC580" s="201" t="e">
        <f t="shared" ca="1" si="120"/>
        <v>#N/A</v>
      </c>
      <c r="AD580" s="202" t="e">
        <f t="shared" ca="1" si="113"/>
        <v>#N/A</v>
      </c>
      <c r="AE580" s="201" t="e">
        <f t="shared" ca="1" si="114"/>
        <v>#N/A</v>
      </c>
      <c r="AF580" s="202" t="e">
        <f t="shared" ca="1" si="115"/>
        <v>#N/A</v>
      </c>
      <c r="AG580" s="201" t="e">
        <f t="shared" ca="1" si="115"/>
        <v>#N/A</v>
      </c>
      <c r="AH580" s="201" t="e">
        <f t="shared" ca="1" si="116"/>
        <v>#N/A</v>
      </c>
      <c r="AI580" s="203" t="e">
        <f t="shared" ca="1" si="117"/>
        <v>#N/A</v>
      </c>
      <c r="AJ580" s="201" t="e">
        <f t="shared" ca="1" si="121"/>
        <v>#N/A</v>
      </c>
      <c r="AK580" s="201" t="e">
        <f t="shared" ca="1" si="122"/>
        <v>#N/A</v>
      </c>
    </row>
    <row r="581" spans="1:37" ht="27" customHeight="1" x14ac:dyDescent="0.25">
      <c r="A581" s="51">
        <f>'OSNOVNA PLAČA'!A575</f>
        <v>566</v>
      </c>
      <c r="B581" s="159" t="str">
        <f t="shared" ca="1" si="118"/>
        <v>A566</v>
      </c>
      <c r="C581" s="52">
        <f ca="1">IF(LEN(B581)&gt;0,'OSNOVNA PLAČA'!C575,"")</f>
        <v>0</v>
      </c>
      <c r="D581" s="54">
        <f ca="1">IF(LEN(B581)&gt;0,'OSNOVNA PLAČA'!D575,"")</f>
        <v>0</v>
      </c>
      <c r="E581" s="175">
        <f ca="1">IF(LEN(B581)&gt;0,SUM('OBRAČUNANA OSNOVNA PLAČA'!K575:P575),"")</f>
        <v>0</v>
      </c>
      <c r="F581" s="55"/>
      <c r="G581" s="55"/>
      <c r="H581" s="55"/>
      <c r="I581" s="55"/>
      <c r="J581" s="55"/>
      <c r="K581" s="176">
        <f t="shared" si="107"/>
        <v>0</v>
      </c>
      <c r="L581" s="120">
        <f t="shared" ca="1" si="108"/>
        <v>0</v>
      </c>
      <c r="M581" s="120">
        <f t="shared" ca="1" si="109"/>
        <v>0</v>
      </c>
      <c r="N581" s="120">
        <f t="shared" ca="1" si="110"/>
        <v>0</v>
      </c>
      <c r="O581" s="120">
        <f t="shared" ca="1" si="111"/>
        <v>0</v>
      </c>
      <c r="P581" s="177">
        <f t="shared" ca="1" si="112"/>
        <v>0</v>
      </c>
      <c r="Q581" s="177">
        <f ca="1">IF(LEN(B581)&gt;0,'1-6'!Q581-'1-6'!P581,"")</f>
        <v>0</v>
      </c>
      <c r="R581" s="178"/>
      <c r="AA581" s="163">
        <f>ROW()</f>
        <v>581</v>
      </c>
      <c r="AB581" s="201" t="e">
        <f t="shared" ca="1" si="119"/>
        <v>#N/A</v>
      </c>
      <c r="AC581" s="201" t="e">
        <f t="shared" ca="1" si="120"/>
        <v>#N/A</v>
      </c>
      <c r="AD581" s="202" t="e">
        <f t="shared" ca="1" si="113"/>
        <v>#N/A</v>
      </c>
      <c r="AE581" s="201" t="e">
        <f t="shared" ca="1" si="114"/>
        <v>#N/A</v>
      </c>
      <c r="AF581" s="202" t="e">
        <f t="shared" ca="1" si="115"/>
        <v>#N/A</v>
      </c>
      <c r="AG581" s="201" t="e">
        <f t="shared" ca="1" si="115"/>
        <v>#N/A</v>
      </c>
      <c r="AH581" s="201" t="e">
        <f t="shared" ca="1" si="116"/>
        <v>#N/A</v>
      </c>
      <c r="AI581" s="203" t="e">
        <f t="shared" ca="1" si="117"/>
        <v>#N/A</v>
      </c>
      <c r="AJ581" s="201" t="e">
        <f t="shared" ca="1" si="121"/>
        <v>#N/A</v>
      </c>
      <c r="AK581" s="201" t="e">
        <f t="shared" ca="1" si="122"/>
        <v>#N/A</v>
      </c>
    </row>
    <row r="582" spans="1:37" ht="27" customHeight="1" x14ac:dyDescent="0.25">
      <c r="A582" s="51">
        <f>'OSNOVNA PLAČA'!A576</f>
        <v>567</v>
      </c>
      <c r="B582" s="159" t="str">
        <f t="shared" ca="1" si="118"/>
        <v>A567</v>
      </c>
      <c r="C582" s="52">
        <f ca="1">IF(LEN(B582)&gt;0,'OSNOVNA PLAČA'!C576,"")</f>
        <v>0</v>
      </c>
      <c r="D582" s="54">
        <f ca="1">IF(LEN(B582)&gt;0,'OSNOVNA PLAČA'!D576,"")</f>
        <v>0</v>
      </c>
      <c r="E582" s="175">
        <f ca="1">IF(LEN(B582)&gt;0,SUM('OBRAČUNANA OSNOVNA PLAČA'!K576:P576),"")</f>
        <v>0</v>
      </c>
      <c r="F582" s="55"/>
      <c r="G582" s="55"/>
      <c r="H582" s="55"/>
      <c r="I582" s="55"/>
      <c r="J582" s="55"/>
      <c r="K582" s="176">
        <f t="shared" si="107"/>
        <v>0</v>
      </c>
      <c r="L582" s="120">
        <f t="shared" ca="1" si="108"/>
        <v>0</v>
      </c>
      <c r="M582" s="120">
        <f t="shared" ca="1" si="109"/>
        <v>0</v>
      </c>
      <c r="N582" s="120">
        <f t="shared" ca="1" si="110"/>
        <v>0</v>
      </c>
      <c r="O582" s="120">
        <f t="shared" ca="1" si="111"/>
        <v>0</v>
      </c>
      <c r="P582" s="177">
        <f t="shared" ca="1" si="112"/>
        <v>0</v>
      </c>
      <c r="Q582" s="177">
        <f ca="1">IF(LEN(B582)&gt;0,'1-6'!Q582-'1-6'!P582,"")</f>
        <v>0</v>
      </c>
      <c r="R582" s="178"/>
      <c r="AA582" s="163">
        <f>ROW()</f>
        <v>582</v>
      </c>
      <c r="AB582" s="201" t="e">
        <f t="shared" ca="1" si="119"/>
        <v>#N/A</v>
      </c>
      <c r="AC582" s="201" t="e">
        <f t="shared" ca="1" si="120"/>
        <v>#N/A</v>
      </c>
      <c r="AD582" s="202" t="e">
        <f t="shared" ca="1" si="113"/>
        <v>#N/A</v>
      </c>
      <c r="AE582" s="201" t="e">
        <f t="shared" ca="1" si="114"/>
        <v>#N/A</v>
      </c>
      <c r="AF582" s="202" t="e">
        <f t="shared" ca="1" si="115"/>
        <v>#N/A</v>
      </c>
      <c r="AG582" s="201" t="e">
        <f t="shared" ca="1" si="115"/>
        <v>#N/A</v>
      </c>
      <c r="AH582" s="201" t="e">
        <f t="shared" ca="1" si="116"/>
        <v>#N/A</v>
      </c>
      <c r="AI582" s="203" t="e">
        <f t="shared" ca="1" si="117"/>
        <v>#N/A</v>
      </c>
      <c r="AJ582" s="201" t="e">
        <f t="shared" ca="1" si="121"/>
        <v>#N/A</v>
      </c>
      <c r="AK582" s="201" t="e">
        <f t="shared" ca="1" si="122"/>
        <v>#N/A</v>
      </c>
    </row>
    <row r="583" spans="1:37" ht="27" customHeight="1" x14ac:dyDescent="0.25">
      <c r="A583" s="51">
        <f>'OSNOVNA PLAČA'!A577</f>
        <v>568</v>
      </c>
      <c r="B583" s="159" t="str">
        <f t="shared" ca="1" si="118"/>
        <v>A568</v>
      </c>
      <c r="C583" s="52">
        <f ca="1">IF(LEN(B583)&gt;0,'OSNOVNA PLAČA'!C577,"")</f>
        <v>0</v>
      </c>
      <c r="D583" s="54">
        <f ca="1">IF(LEN(B583)&gt;0,'OSNOVNA PLAČA'!D577,"")</f>
        <v>0</v>
      </c>
      <c r="E583" s="175">
        <f ca="1">IF(LEN(B583)&gt;0,SUM('OBRAČUNANA OSNOVNA PLAČA'!K577:P577),"")</f>
        <v>0</v>
      </c>
      <c r="F583" s="55"/>
      <c r="G583" s="55"/>
      <c r="H583" s="55"/>
      <c r="I583" s="55"/>
      <c r="J583" s="55"/>
      <c r="K583" s="176">
        <f t="shared" si="107"/>
        <v>0</v>
      </c>
      <c r="L583" s="120">
        <f t="shared" ca="1" si="108"/>
        <v>0</v>
      </c>
      <c r="M583" s="120">
        <f t="shared" ca="1" si="109"/>
        <v>0</v>
      </c>
      <c r="N583" s="120">
        <f t="shared" ca="1" si="110"/>
        <v>0</v>
      </c>
      <c r="O583" s="120">
        <f t="shared" ca="1" si="111"/>
        <v>0</v>
      </c>
      <c r="P583" s="177">
        <f t="shared" ca="1" si="112"/>
        <v>0</v>
      </c>
      <c r="Q583" s="177">
        <f ca="1">IF(LEN(B583)&gt;0,'1-6'!Q583-'1-6'!P583,"")</f>
        <v>0</v>
      </c>
      <c r="R583" s="178"/>
      <c r="AA583" s="163">
        <f>ROW()</f>
        <v>583</v>
      </c>
      <c r="AB583" s="201" t="e">
        <f t="shared" ca="1" si="119"/>
        <v>#N/A</v>
      </c>
      <c r="AC583" s="201" t="e">
        <f t="shared" ca="1" si="120"/>
        <v>#N/A</v>
      </c>
      <c r="AD583" s="202" t="e">
        <f t="shared" ca="1" si="113"/>
        <v>#N/A</v>
      </c>
      <c r="AE583" s="201" t="e">
        <f t="shared" ca="1" si="114"/>
        <v>#N/A</v>
      </c>
      <c r="AF583" s="202" t="e">
        <f t="shared" ca="1" si="115"/>
        <v>#N/A</v>
      </c>
      <c r="AG583" s="201" t="e">
        <f t="shared" ca="1" si="115"/>
        <v>#N/A</v>
      </c>
      <c r="AH583" s="201" t="e">
        <f t="shared" ca="1" si="116"/>
        <v>#N/A</v>
      </c>
      <c r="AI583" s="203" t="e">
        <f t="shared" ca="1" si="117"/>
        <v>#N/A</v>
      </c>
      <c r="AJ583" s="201" t="e">
        <f t="shared" ca="1" si="121"/>
        <v>#N/A</v>
      </c>
      <c r="AK583" s="201" t="e">
        <f t="shared" ca="1" si="122"/>
        <v>#N/A</v>
      </c>
    </row>
    <row r="584" spans="1:37" ht="27" customHeight="1" x14ac:dyDescent="0.25">
      <c r="A584" s="51">
        <f>'OSNOVNA PLAČA'!A578</f>
        <v>569</v>
      </c>
      <c r="B584" s="159" t="str">
        <f t="shared" ca="1" si="118"/>
        <v>A569</v>
      </c>
      <c r="C584" s="52">
        <f ca="1">IF(LEN(B584)&gt;0,'OSNOVNA PLAČA'!C578,"")</f>
        <v>0</v>
      </c>
      <c r="D584" s="54">
        <f ca="1">IF(LEN(B584)&gt;0,'OSNOVNA PLAČA'!D578,"")</f>
        <v>0</v>
      </c>
      <c r="E584" s="175">
        <f ca="1">IF(LEN(B584)&gt;0,SUM('OBRAČUNANA OSNOVNA PLAČA'!K578:P578),"")</f>
        <v>0</v>
      </c>
      <c r="F584" s="55"/>
      <c r="G584" s="55"/>
      <c r="H584" s="55"/>
      <c r="I584" s="55"/>
      <c r="J584" s="55"/>
      <c r="K584" s="176">
        <f t="shared" si="107"/>
        <v>0</v>
      </c>
      <c r="L584" s="120">
        <f t="shared" ca="1" si="108"/>
        <v>0</v>
      </c>
      <c r="M584" s="120">
        <f t="shared" ca="1" si="109"/>
        <v>0</v>
      </c>
      <c r="N584" s="120">
        <f t="shared" ca="1" si="110"/>
        <v>0</v>
      </c>
      <c r="O584" s="120">
        <f t="shared" ca="1" si="111"/>
        <v>0</v>
      </c>
      <c r="P584" s="177">
        <f t="shared" ca="1" si="112"/>
        <v>0</v>
      </c>
      <c r="Q584" s="177">
        <f ca="1">IF(LEN(B584)&gt;0,'1-6'!Q584-'1-6'!P584,"")</f>
        <v>0</v>
      </c>
      <c r="R584" s="178"/>
      <c r="AA584" s="163">
        <f>ROW()</f>
        <v>584</v>
      </c>
      <c r="AB584" s="201" t="e">
        <f t="shared" ca="1" si="119"/>
        <v>#N/A</v>
      </c>
      <c r="AC584" s="201" t="e">
        <f t="shared" ca="1" si="120"/>
        <v>#N/A</v>
      </c>
      <c r="AD584" s="202" t="e">
        <f t="shared" ca="1" si="113"/>
        <v>#N/A</v>
      </c>
      <c r="AE584" s="201" t="e">
        <f t="shared" ca="1" si="114"/>
        <v>#N/A</v>
      </c>
      <c r="AF584" s="202" t="e">
        <f t="shared" ca="1" si="115"/>
        <v>#N/A</v>
      </c>
      <c r="AG584" s="201" t="e">
        <f t="shared" ca="1" si="115"/>
        <v>#N/A</v>
      </c>
      <c r="AH584" s="201" t="e">
        <f t="shared" ca="1" si="116"/>
        <v>#N/A</v>
      </c>
      <c r="AI584" s="203" t="e">
        <f t="shared" ca="1" si="117"/>
        <v>#N/A</v>
      </c>
      <c r="AJ584" s="201" t="e">
        <f t="shared" ca="1" si="121"/>
        <v>#N/A</v>
      </c>
      <c r="AK584" s="201" t="e">
        <f t="shared" ca="1" si="122"/>
        <v>#N/A</v>
      </c>
    </row>
    <row r="585" spans="1:37" ht="27" customHeight="1" x14ac:dyDescent="0.25">
      <c r="A585" s="51">
        <f>'OSNOVNA PLAČA'!A579</f>
        <v>570</v>
      </c>
      <c r="B585" s="159" t="str">
        <f t="shared" ca="1" si="118"/>
        <v>A570</v>
      </c>
      <c r="C585" s="52">
        <f ca="1">IF(LEN(B585)&gt;0,'OSNOVNA PLAČA'!C579,"")</f>
        <v>0</v>
      </c>
      <c r="D585" s="54">
        <f ca="1">IF(LEN(B585)&gt;0,'OSNOVNA PLAČA'!D579,"")</f>
        <v>0</v>
      </c>
      <c r="E585" s="175">
        <f ca="1">IF(LEN(B585)&gt;0,SUM('OBRAČUNANA OSNOVNA PLAČA'!K579:P579),"")</f>
        <v>0</v>
      </c>
      <c r="F585" s="55"/>
      <c r="G585" s="55"/>
      <c r="H585" s="55"/>
      <c r="I585" s="55"/>
      <c r="J585" s="55"/>
      <c r="K585" s="176">
        <f t="shared" si="107"/>
        <v>0</v>
      </c>
      <c r="L585" s="120">
        <f t="shared" ca="1" si="108"/>
        <v>0</v>
      </c>
      <c r="M585" s="120">
        <f t="shared" ca="1" si="109"/>
        <v>0</v>
      </c>
      <c r="N585" s="120">
        <f t="shared" ca="1" si="110"/>
        <v>0</v>
      </c>
      <c r="O585" s="120">
        <f t="shared" ca="1" si="111"/>
        <v>0</v>
      </c>
      <c r="P585" s="177">
        <f t="shared" ca="1" si="112"/>
        <v>0</v>
      </c>
      <c r="Q585" s="177">
        <f ca="1">IF(LEN(B585)&gt;0,'1-6'!Q585-'1-6'!P585,"")</f>
        <v>0</v>
      </c>
      <c r="R585" s="178"/>
      <c r="AA585" s="163">
        <f>ROW()</f>
        <v>585</v>
      </c>
      <c r="AB585" s="201" t="e">
        <f t="shared" ca="1" si="119"/>
        <v>#N/A</v>
      </c>
      <c r="AC585" s="201" t="e">
        <f t="shared" ca="1" si="120"/>
        <v>#N/A</v>
      </c>
      <c r="AD585" s="202" t="e">
        <f t="shared" ca="1" si="113"/>
        <v>#N/A</v>
      </c>
      <c r="AE585" s="201" t="e">
        <f t="shared" ca="1" si="114"/>
        <v>#N/A</v>
      </c>
      <c r="AF585" s="202" t="e">
        <f t="shared" ca="1" si="115"/>
        <v>#N/A</v>
      </c>
      <c r="AG585" s="201" t="e">
        <f t="shared" ca="1" si="115"/>
        <v>#N/A</v>
      </c>
      <c r="AH585" s="201" t="e">
        <f t="shared" ca="1" si="116"/>
        <v>#N/A</v>
      </c>
      <c r="AI585" s="203" t="e">
        <f t="shared" ca="1" si="117"/>
        <v>#N/A</v>
      </c>
      <c r="AJ585" s="201" t="e">
        <f t="shared" ca="1" si="121"/>
        <v>#N/A</v>
      </c>
      <c r="AK585" s="201" t="e">
        <f t="shared" ca="1" si="122"/>
        <v>#N/A</v>
      </c>
    </row>
    <row r="586" spans="1:37" ht="27" customHeight="1" x14ac:dyDescent="0.25">
      <c r="A586" s="51">
        <f>'OSNOVNA PLAČA'!A580</f>
        <v>571</v>
      </c>
      <c r="B586" s="159" t="str">
        <f t="shared" ca="1" si="118"/>
        <v>A571</v>
      </c>
      <c r="C586" s="52">
        <f ca="1">IF(LEN(B586)&gt;0,'OSNOVNA PLAČA'!C580,"")</f>
        <v>0</v>
      </c>
      <c r="D586" s="54">
        <f ca="1">IF(LEN(B586)&gt;0,'OSNOVNA PLAČA'!D580,"")</f>
        <v>0</v>
      </c>
      <c r="E586" s="175">
        <f ca="1">IF(LEN(B586)&gt;0,SUM('OBRAČUNANA OSNOVNA PLAČA'!K580:P580),"")</f>
        <v>0</v>
      </c>
      <c r="F586" s="55"/>
      <c r="G586" s="55"/>
      <c r="H586" s="55"/>
      <c r="I586" s="55"/>
      <c r="J586" s="55"/>
      <c r="K586" s="176">
        <f t="shared" si="107"/>
        <v>0</v>
      </c>
      <c r="L586" s="120">
        <f t="shared" ca="1" si="108"/>
        <v>0</v>
      </c>
      <c r="M586" s="120">
        <f t="shared" ca="1" si="109"/>
        <v>0</v>
      </c>
      <c r="N586" s="120">
        <f t="shared" ca="1" si="110"/>
        <v>0</v>
      </c>
      <c r="O586" s="120">
        <f t="shared" ca="1" si="111"/>
        <v>0</v>
      </c>
      <c r="P586" s="177">
        <f t="shared" ca="1" si="112"/>
        <v>0</v>
      </c>
      <c r="Q586" s="177">
        <f ca="1">IF(LEN(B586)&gt;0,'1-6'!Q586-'1-6'!P586,"")</f>
        <v>0</v>
      </c>
      <c r="R586" s="178"/>
      <c r="AA586" s="163">
        <f>ROW()</f>
        <v>586</v>
      </c>
      <c r="AB586" s="201" t="e">
        <f t="shared" ca="1" si="119"/>
        <v>#N/A</v>
      </c>
      <c r="AC586" s="201" t="e">
        <f t="shared" ca="1" si="120"/>
        <v>#N/A</v>
      </c>
      <c r="AD586" s="202" t="e">
        <f t="shared" ca="1" si="113"/>
        <v>#N/A</v>
      </c>
      <c r="AE586" s="201" t="e">
        <f t="shared" ca="1" si="114"/>
        <v>#N/A</v>
      </c>
      <c r="AF586" s="202" t="e">
        <f t="shared" ca="1" si="115"/>
        <v>#N/A</v>
      </c>
      <c r="AG586" s="201" t="e">
        <f t="shared" ca="1" si="115"/>
        <v>#N/A</v>
      </c>
      <c r="AH586" s="201" t="e">
        <f t="shared" ca="1" si="116"/>
        <v>#N/A</v>
      </c>
      <c r="AI586" s="203" t="e">
        <f t="shared" ca="1" si="117"/>
        <v>#N/A</v>
      </c>
      <c r="AJ586" s="201" t="e">
        <f t="shared" ca="1" si="121"/>
        <v>#N/A</v>
      </c>
      <c r="AK586" s="201" t="e">
        <f t="shared" ca="1" si="122"/>
        <v>#N/A</v>
      </c>
    </row>
    <row r="587" spans="1:37" ht="27" customHeight="1" x14ac:dyDescent="0.25">
      <c r="A587" s="51">
        <f>'OSNOVNA PLAČA'!A581</f>
        <v>572</v>
      </c>
      <c r="B587" s="159" t="str">
        <f t="shared" ca="1" si="118"/>
        <v>A572</v>
      </c>
      <c r="C587" s="52">
        <f ca="1">IF(LEN(B587)&gt;0,'OSNOVNA PLAČA'!C581,"")</f>
        <v>0</v>
      </c>
      <c r="D587" s="54">
        <f ca="1">IF(LEN(B587)&gt;0,'OSNOVNA PLAČA'!D581,"")</f>
        <v>0</v>
      </c>
      <c r="E587" s="175">
        <f ca="1">IF(LEN(B587)&gt;0,SUM('OBRAČUNANA OSNOVNA PLAČA'!K581:P581),"")</f>
        <v>0</v>
      </c>
      <c r="F587" s="55"/>
      <c r="G587" s="55"/>
      <c r="H587" s="55"/>
      <c r="I587" s="55"/>
      <c r="J587" s="55"/>
      <c r="K587" s="176">
        <f t="shared" si="107"/>
        <v>0</v>
      </c>
      <c r="L587" s="120">
        <f t="shared" ca="1" si="108"/>
        <v>0</v>
      </c>
      <c r="M587" s="120">
        <f t="shared" ca="1" si="109"/>
        <v>0</v>
      </c>
      <c r="N587" s="120">
        <f t="shared" ca="1" si="110"/>
        <v>0</v>
      </c>
      <c r="O587" s="120">
        <f t="shared" ca="1" si="111"/>
        <v>0</v>
      </c>
      <c r="P587" s="177">
        <f t="shared" ca="1" si="112"/>
        <v>0</v>
      </c>
      <c r="Q587" s="177">
        <f ca="1">IF(LEN(B587)&gt;0,'1-6'!Q587-'1-6'!P587,"")</f>
        <v>0</v>
      </c>
      <c r="R587" s="178"/>
      <c r="AA587" s="163">
        <f>ROW()</f>
        <v>587</v>
      </c>
      <c r="AB587" s="201" t="e">
        <f t="shared" ca="1" si="119"/>
        <v>#N/A</v>
      </c>
      <c r="AC587" s="201" t="e">
        <f t="shared" ca="1" si="120"/>
        <v>#N/A</v>
      </c>
      <c r="AD587" s="202" t="e">
        <f t="shared" ca="1" si="113"/>
        <v>#N/A</v>
      </c>
      <c r="AE587" s="201" t="e">
        <f t="shared" ca="1" si="114"/>
        <v>#N/A</v>
      </c>
      <c r="AF587" s="202" t="e">
        <f t="shared" ca="1" si="115"/>
        <v>#N/A</v>
      </c>
      <c r="AG587" s="201" t="e">
        <f t="shared" ca="1" si="115"/>
        <v>#N/A</v>
      </c>
      <c r="AH587" s="201" t="e">
        <f t="shared" ca="1" si="116"/>
        <v>#N/A</v>
      </c>
      <c r="AI587" s="203" t="e">
        <f t="shared" ca="1" si="117"/>
        <v>#N/A</v>
      </c>
      <c r="AJ587" s="201" t="e">
        <f t="shared" ca="1" si="121"/>
        <v>#N/A</v>
      </c>
      <c r="AK587" s="201" t="e">
        <f t="shared" ca="1" si="122"/>
        <v>#N/A</v>
      </c>
    </row>
    <row r="588" spans="1:37" ht="27" customHeight="1" x14ac:dyDescent="0.25">
      <c r="A588" s="51">
        <f>'OSNOVNA PLAČA'!A582</f>
        <v>573</v>
      </c>
      <c r="B588" s="159" t="str">
        <f t="shared" ca="1" si="118"/>
        <v>A573</v>
      </c>
      <c r="C588" s="52">
        <f ca="1">IF(LEN(B588)&gt;0,'OSNOVNA PLAČA'!C582,"")</f>
        <v>0</v>
      </c>
      <c r="D588" s="54">
        <f ca="1">IF(LEN(B588)&gt;0,'OSNOVNA PLAČA'!D582,"")</f>
        <v>0</v>
      </c>
      <c r="E588" s="175">
        <f ca="1">IF(LEN(B588)&gt;0,SUM('OBRAČUNANA OSNOVNA PLAČA'!K582:P582),"")</f>
        <v>0</v>
      </c>
      <c r="F588" s="55"/>
      <c r="G588" s="55"/>
      <c r="H588" s="55"/>
      <c r="I588" s="55"/>
      <c r="J588" s="55"/>
      <c r="K588" s="176">
        <f t="shared" si="107"/>
        <v>0</v>
      </c>
      <c r="L588" s="120">
        <f t="shared" ca="1" si="108"/>
        <v>0</v>
      </c>
      <c r="M588" s="120">
        <f t="shared" ca="1" si="109"/>
        <v>0</v>
      </c>
      <c r="N588" s="120">
        <f t="shared" ca="1" si="110"/>
        <v>0</v>
      </c>
      <c r="O588" s="120">
        <f t="shared" ca="1" si="111"/>
        <v>0</v>
      </c>
      <c r="P588" s="177">
        <f t="shared" ca="1" si="112"/>
        <v>0</v>
      </c>
      <c r="Q588" s="177">
        <f ca="1">IF(LEN(B588)&gt;0,'1-6'!Q588-'1-6'!P588,"")</f>
        <v>0</v>
      </c>
      <c r="R588" s="178"/>
      <c r="AA588" s="163">
        <f>ROW()</f>
        <v>588</v>
      </c>
      <c r="AB588" s="201" t="e">
        <f t="shared" ca="1" si="119"/>
        <v>#N/A</v>
      </c>
      <c r="AC588" s="201" t="e">
        <f t="shared" ca="1" si="120"/>
        <v>#N/A</v>
      </c>
      <c r="AD588" s="202" t="e">
        <f t="shared" ca="1" si="113"/>
        <v>#N/A</v>
      </c>
      <c r="AE588" s="201" t="e">
        <f t="shared" ca="1" si="114"/>
        <v>#N/A</v>
      </c>
      <c r="AF588" s="202" t="e">
        <f t="shared" ca="1" si="115"/>
        <v>#N/A</v>
      </c>
      <c r="AG588" s="201" t="e">
        <f t="shared" ca="1" si="115"/>
        <v>#N/A</v>
      </c>
      <c r="AH588" s="201" t="e">
        <f t="shared" ca="1" si="116"/>
        <v>#N/A</v>
      </c>
      <c r="AI588" s="203" t="e">
        <f t="shared" ca="1" si="117"/>
        <v>#N/A</v>
      </c>
      <c r="AJ588" s="201" t="e">
        <f t="shared" ca="1" si="121"/>
        <v>#N/A</v>
      </c>
      <c r="AK588" s="201" t="e">
        <f t="shared" ca="1" si="122"/>
        <v>#N/A</v>
      </c>
    </row>
    <row r="589" spans="1:37" ht="27" customHeight="1" x14ac:dyDescent="0.25">
      <c r="A589" s="51">
        <f>'OSNOVNA PLAČA'!A583</f>
        <v>574</v>
      </c>
      <c r="B589" s="159" t="str">
        <f t="shared" ca="1" si="118"/>
        <v>A574</v>
      </c>
      <c r="C589" s="52">
        <f ca="1">IF(LEN(B589)&gt;0,'OSNOVNA PLAČA'!C583,"")</f>
        <v>0</v>
      </c>
      <c r="D589" s="54">
        <f ca="1">IF(LEN(B589)&gt;0,'OSNOVNA PLAČA'!D583,"")</f>
        <v>0</v>
      </c>
      <c r="E589" s="175">
        <f ca="1">IF(LEN(B589)&gt;0,SUM('OBRAČUNANA OSNOVNA PLAČA'!K583:P583),"")</f>
        <v>0</v>
      </c>
      <c r="F589" s="55"/>
      <c r="G589" s="55"/>
      <c r="H589" s="55"/>
      <c r="I589" s="55"/>
      <c r="J589" s="55"/>
      <c r="K589" s="176">
        <f t="shared" si="107"/>
        <v>0</v>
      </c>
      <c r="L589" s="120">
        <f t="shared" ca="1" si="108"/>
        <v>0</v>
      </c>
      <c r="M589" s="120">
        <f t="shared" ca="1" si="109"/>
        <v>0</v>
      </c>
      <c r="N589" s="120">
        <f t="shared" ca="1" si="110"/>
        <v>0</v>
      </c>
      <c r="O589" s="120">
        <f t="shared" ca="1" si="111"/>
        <v>0</v>
      </c>
      <c r="P589" s="177">
        <f t="shared" ca="1" si="112"/>
        <v>0</v>
      </c>
      <c r="Q589" s="177">
        <f ca="1">IF(LEN(B589)&gt;0,'1-6'!Q589-'1-6'!P589,"")</f>
        <v>0</v>
      </c>
      <c r="R589" s="178"/>
      <c r="AA589" s="163">
        <f>ROW()</f>
        <v>589</v>
      </c>
      <c r="AB589" s="201" t="e">
        <f t="shared" ca="1" si="119"/>
        <v>#N/A</v>
      </c>
      <c r="AC589" s="201" t="e">
        <f t="shared" ca="1" si="120"/>
        <v>#N/A</v>
      </c>
      <c r="AD589" s="202" t="e">
        <f t="shared" ca="1" si="113"/>
        <v>#N/A</v>
      </c>
      <c r="AE589" s="201" t="e">
        <f t="shared" ca="1" si="114"/>
        <v>#N/A</v>
      </c>
      <c r="AF589" s="202" t="e">
        <f t="shared" ca="1" si="115"/>
        <v>#N/A</v>
      </c>
      <c r="AG589" s="201" t="e">
        <f t="shared" ca="1" si="115"/>
        <v>#N/A</v>
      </c>
      <c r="AH589" s="201" t="e">
        <f t="shared" ca="1" si="116"/>
        <v>#N/A</v>
      </c>
      <c r="AI589" s="203" t="e">
        <f t="shared" ca="1" si="117"/>
        <v>#N/A</v>
      </c>
      <c r="AJ589" s="201" t="e">
        <f t="shared" ca="1" si="121"/>
        <v>#N/A</v>
      </c>
      <c r="AK589" s="201" t="e">
        <f t="shared" ca="1" si="122"/>
        <v>#N/A</v>
      </c>
    </row>
    <row r="590" spans="1:37" ht="27" customHeight="1" x14ac:dyDescent="0.25">
      <c r="A590" s="51">
        <f>'OSNOVNA PLAČA'!A584</f>
        <v>575</v>
      </c>
      <c r="B590" s="159" t="str">
        <f t="shared" ca="1" si="118"/>
        <v>A575</v>
      </c>
      <c r="C590" s="52">
        <f ca="1">IF(LEN(B590)&gt;0,'OSNOVNA PLAČA'!C584,"")</f>
        <v>0</v>
      </c>
      <c r="D590" s="54">
        <f ca="1">IF(LEN(B590)&gt;0,'OSNOVNA PLAČA'!D584,"")</f>
        <v>0</v>
      </c>
      <c r="E590" s="175">
        <f ca="1">IF(LEN(B590)&gt;0,SUM('OBRAČUNANA OSNOVNA PLAČA'!K584:P584),"")</f>
        <v>0</v>
      </c>
      <c r="F590" s="55"/>
      <c r="G590" s="55"/>
      <c r="H590" s="55"/>
      <c r="I590" s="55"/>
      <c r="J590" s="55"/>
      <c r="K590" s="176">
        <f t="shared" si="107"/>
        <v>0</v>
      </c>
      <c r="L590" s="120">
        <f t="shared" ca="1" si="108"/>
        <v>0</v>
      </c>
      <c r="M590" s="120">
        <f t="shared" ca="1" si="109"/>
        <v>0</v>
      </c>
      <c r="N590" s="120">
        <f t="shared" ca="1" si="110"/>
        <v>0</v>
      </c>
      <c r="O590" s="120">
        <f t="shared" ca="1" si="111"/>
        <v>0</v>
      </c>
      <c r="P590" s="177">
        <f t="shared" ca="1" si="112"/>
        <v>0</v>
      </c>
      <c r="Q590" s="177">
        <f ca="1">IF(LEN(B590)&gt;0,'1-6'!Q590-'1-6'!P590,"")</f>
        <v>0</v>
      </c>
      <c r="R590" s="178"/>
      <c r="AA590" s="163">
        <f>ROW()</f>
        <v>590</v>
      </c>
      <c r="AB590" s="201" t="e">
        <f t="shared" ca="1" si="119"/>
        <v>#N/A</v>
      </c>
      <c r="AC590" s="201" t="e">
        <f t="shared" ca="1" si="120"/>
        <v>#N/A</v>
      </c>
      <c r="AD590" s="202" t="e">
        <f t="shared" ca="1" si="113"/>
        <v>#N/A</v>
      </c>
      <c r="AE590" s="201" t="e">
        <f t="shared" ca="1" si="114"/>
        <v>#N/A</v>
      </c>
      <c r="AF590" s="202" t="e">
        <f t="shared" ca="1" si="115"/>
        <v>#N/A</v>
      </c>
      <c r="AG590" s="201" t="e">
        <f t="shared" ca="1" si="115"/>
        <v>#N/A</v>
      </c>
      <c r="AH590" s="201" t="e">
        <f t="shared" ca="1" si="116"/>
        <v>#N/A</v>
      </c>
      <c r="AI590" s="203" t="e">
        <f t="shared" ca="1" si="117"/>
        <v>#N/A</v>
      </c>
      <c r="AJ590" s="201" t="e">
        <f t="shared" ca="1" si="121"/>
        <v>#N/A</v>
      </c>
      <c r="AK590" s="201" t="e">
        <f t="shared" ca="1" si="122"/>
        <v>#N/A</v>
      </c>
    </row>
    <row r="591" spans="1:37" ht="27" customHeight="1" x14ac:dyDescent="0.25">
      <c r="A591" s="51">
        <f>'OSNOVNA PLAČA'!A585</f>
        <v>576</v>
      </c>
      <c r="B591" s="159" t="str">
        <f t="shared" ca="1" si="118"/>
        <v>A576</v>
      </c>
      <c r="C591" s="52">
        <f ca="1">IF(LEN(B591)&gt;0,'OSNOVNA PLAČA'!C585,"")</f>
        <v>0</v>
      </c>
      <c r="D591" s="54">
        <f ca="1">IF(LEN(B591)&gt;0,'OSNOVNA PLAČA'!D585,"")</f>
        <v>0</v>
      </c>
      <c r="E591" s="175">
        <f ca="1">IF(LEN(B591)&gt;0,SUM('OBRAČUNANA OSNOVNA PLAČA'!K585:P585),"")</f>
        <v>0</v>
      </c>
      <c r="F591" s="55"/>
      <c r="G591" s="55"/>
      <c r="H591" s="55"/>
      <c r="I591" s="55"/>
      <c r="J591" s="55"/>
      <c r="K591" s="176">
        <f t="shared" si="107"/>
        <v>0</v>
      </c>
      <c r="L591" s="120">
        <f t="shared" ca="1" si="108"/>
        <v>0</v>
      </c>
      <c r="M591" s="120">
        <f t="shared" ca="1" si="109"/>
        <v>0</v>
      </c>
      <c r="N591" s="120">
        <f t="shared" ca="1" si="110"/>
        <v>0</v>
      </c>
      <c r="O591" s="120">
        <f t="shared" ca="1" si="111"/>
        <v>0</v>
      </c>
      <c r="P591" s="177">
        <f t="shared" ca="1" si="112"/>
        <v>0</v>
      </c>
      <c r="Q591" s="177">
        <f ca="1">IF(LEN(B591)&gt;0,'1-6'!Q591-'1-6'!P591,"")</f>
        <v>0</v>
      </c>
      <c r="R591" s="178"/>
      <c r="AA591" s="163">
        <f>ROW()</f>
        <v>591</v>
      </c>
      <c r="AB591" s="201" t="e">
        <f t="shared" ca="1" si="119"/>
        <v>#N/A</v>
      </c>
      <c r="AC591" s="201" t="e">
        <f t="shared" ca="1" si="120"/>
        <v>#N/A</v>
      </c>
      <c r="AD591" s="202" t="e">
        <f t="shared" ca="1" si="113"/>
        <v>#N/A</v>
      </c>
      <c r="AE591" s="201" t="e">
        <f t="shared" ca="1" si="114"/>
        <v>#N/A</v>
      </c>
      <c r="AF591" s="202" t="e">
        <f t="shared" ca="1" si="115"/>
        <v>#N/A</v>
      </c>
      <c r="AG591" s="201" t="e">
        <f t="shared" ca="1" si="115"/>
        <v>#N/A</v>
      </c>
      <c r="AH591" s="201" t="e">
        <f t="shared" ca="1" si="116"/>
        <v>#N/A</v>
      </c>
      <c r="AI591" s="203" t="e">
        <f t="shared" ca="1" si="117"/>
        <v>#N/A</v>
      </c>
      <c r="AJ591" s="201" t="e">
        <f t="shared" ca="1" si="121"/>
        <v>#N/A</v>
      </c>
      <c r="AK591" s="201" t="e">
        <f t="shared" ca="1" si="122"/>
        <v>#N/A</v>
      </c>
    </row>
    <row r="592" spans="1:37" ht="27" customHeight="1" x14ac:dyDescent="0.25">
      <c r="A592" s="51">
        <f>'OSNOVNA PLAČA'!A586</f>
        <v>577</v>
      </c>
      <c r="B592" s="159" t="str">
        <f t="shared" ca="1" si="118"/>
        <v>A577</v>
      </c>
      <c r="C592" s="52">
        <f ca="1">IF(LEN(B592)&gt;0,'OSNOVNA PLAČA'!C586,"")</f>
        <v>0</v>
      </c>
      <c r="D592" s="54">
        <f ca="1">IF(LEN(B592)&gt;0,'OSNOVNA PLAČA'!D586,"")</f>
        <v>0</v>
      </c>
      <c r="E592" s="175">
        <f ca="1">IF(LEN(B592)&gt;0,SUM('OBRAČUNANA OSNOVNA PLAČA'!K586:P586),"")</f>
        <v>0</v>
      </c>
      <c r="F592" s="55"/>
      <c r="G592" s="55"/>
      <c r="H592" s="55"/>
      <c r="I592" s="55"/>
      <c r="J592" s="55"/>
      <c r="K592" s="176">
        <f t="shared" ref="K592:K655" si="123">+F592+G592+H592+I592+J592</f>
        <v>0</v>
      </c>
      <c r="L592" s="120">
        <f t="shared" ref="L592:L655" ca="1" si="124">IF(LEN(B592)&gt;0,K592/5,"")</f>
        <v>0</v>
      </c>
      <c r="M592" s="120">
        <f t="shared" ref="M592:M655" ca="1" si="125">IF(LEN(B592)&gt;0,E592*L592,"")</f>
        <v>0</v>
      </c>
      <c r="N592" s="120">
        <f t="shared" ref="N592:N655" ca="1" si="126">IF(LEN(B592)&gt;0,L592*$O$1017,"")</f>
        <v>0</v>
      </c>
      <c r="O592" s="120">
        <f t="shared" ref="O592:O655" ca="1" si="127">IF(LEN(B592)&gt;0,E592*N592,"")</f>
        <v>0</v>
      </c>
      <c r="P592" s="177">
        <f t="shared" ref="P592:P655" ca="1" si="128">MIN(O592,Q592)</f>
        <v>0</v>
      </c>
      <c r="Q592" s="177">
        <f ca="1">IF(LEN(B592)&gt;0,'1-6'!Q592-'1-6'!P592,"")</f>
        <v>0</v>
      </c>
      <c r="R592" s="178"/>
      <c r="AA592" s="163">
        <f>ROW()</f>
        <v>592</v>
      </c>
      <c r="AB592" s="201" t="e">
        <f t="shared" ca="1" si="119"/>
        <v>#N/A</v>
      </c>
      <c r="AC592" s="201" t="e">
        <f t="shared" ca="1" si="120"/>
        <v>#N/A</v>
      </c>
      <c r="AD592" s="202" t="e">
        <f t="shared" ref="AD592:AD655" ca="1" si="129">IF(AB592&gt;=AC592,"-",$K592/(5*MAX($L$1021:$L$1022)))</f>
        <v>#N/A</v>
      </c>
      <c r="AE592" s="201" t="e">
        <f t="shared" ref="AE592:AE655" ca="1" si="130">IF(AB592&gt;=AC592,"-",$K592/(5*MAX($L$1021:$L$1022))*AJ592)</f>
        <v>#N/A</v>
      </c>
      <c r="AF592" s="202" t="e">
        <f t="shared" ref="AF592:AG655" ca="1" si="131">IF(AD592="-","-",AD592*$AE$1017)</f>
        <v>#N/A</v>
      </c>
      <c r="AG592" s="201" t="e">
        <f t="shared" ca="1" si="131"/>
        <v>#N/A</v>
      </c>
      <c r="AH592" s="201" t="e">
        <f t="shared" ref="AH592:AH655" ca="1" si="132">IF(AF592="-",0,MIN(AG592,Q592))</f>
        <v>#N/A</v>
      </c>
      <c r="AI592" s="203" t="e">
        <f t="shared" ref="AI592:AI655" ca="1" si="133">+AC592-AB592</f>
        <v>#N/A</v>
      </c>
      <c r="AJ592" s="201" t="e">
        <f t="shared" ca="1" si="121"/>
        <v>#N/A</v>
      </c>
      <c r="AK592" s="201" t="e">
        <f t="shared" ca="1" si="122"/>
        <v>#N/A</v>
      </c>
    </row>
    <row r="593" spans="1:37" ht="27" customHeight="1" x14ac:dyDescent="0.25">
      <c r="A593" s="51">
        <f>'OSNOVNA PLAČA'!A587</f>
        <v>578</v>
      </c>
      <c r="B593" s="159" t="str">
        <f t="shared" ca="1" si="118"/>
        <v>A578</v>
      </c>
      <c r="C593" s="52">
        <f ca="1">IF(LEN(B593)&gt;0,'OSNOVNA PLAČA'!C587,"")</f>
        <v>0</v>
      </c>
      <c r="D593" s="54">
        <f ca="1">IF(LEN(B593)&gt;0,'OSNOVNA PLAČA'!D587,"")</f>
        <v>0</v>
      </c>
      <c r="E593" s="175">
        <f ca="1">IF(LEN(B593)&gt;0,SUM('OBRAČUNANA OSNOVNA PLAČA'!K587:P587),"")</f>
        <v>0</v>
      </c>
      <c r="F593" s="55"/>
      <c r="G593" s="55"/>
      <c r="H593" s="55"/>
      <c r="I593" s="55"/>
      <c r="J593" s="55"/>
      <c r="K593" s="176">
        <f t="shared" si="123"/>
        <v>0</v>
      </c>
      <c r="L593" s="120">
        <f t="shared" ca="1" si="124"/>
        <v>0</v>
      </c>
      <c r="M593" s="120">
        <f t="shared" ca="1" si="125"/>
        <v>0</v>
      </c>
      <c r="N593" s="120">
        <f t="shared" ca="1" si="126"/>
        <v>0</v>
      </c>
      <c r="O593" s="120">
        <f t="shared" ca="1" si="127"/>
        <v>0</v>
      </c>
      <c r="P593" s="177">
        <f t="shared" ca="1" si="128"/>
        <v>0</v>
      </c>
      <c r="Q593" s="177">
        <f ca="1">IF(LEN(B593)&gt;0,'1-6'!Q593-'1-6'!P593,"")</f>
        <v>0</v>
      </c>
      <c r="R593" s="178"/>
      <c r="AA593" s="163">
        <f>ROW()</f>
        <v>593</v>
      </c>
      <c r="AB593" s="201" t="e">
        <f t="shared" ca="1" si="119"/>
        <v>#N/A</v>
      </c>
      <c r="AC593" s="201" t="e">
        <f t="shared" ca="1" si="120"/>
        <v>#N/A</v>
      </c>
      <c r="AD593" s="202" t="e">
        <f t="shared" ca="1" si="129"/>
        <v>#N/A</v>
      </c>
      <c r="AE593" s="201" t="e">
        <f t="shared" ca="1" si="130"/>
        <v>#N/A</v>
      </c>
      <c r="AF593" s="202" t="e">
        <f t="shared" ca="1" si="131"/>
        <v>#N/A</v>
      </c>
      <c r="AG593" s="201" t="e">
        <f t="shared" ca="1" si="131"/>
        <v>#N/A</v>
      </c>
      <c r="AH593" s="201" t="e">
        <f t="shared" ca="1" si="132"/>
        <v>#N/A</v>
      </c>
      <c r="AI593" s="203" t="e">
        <f t="shared" ca="1" si="133"/>
        <v>#N/A</v>
      </c>
      <c r="AJ593" s="201" t="e">
        <f t="shared" ca="1" si="121"/>
        <v>#N/A</v>
      </c>
      <c r="AK593" s="201" t="e">
        <f t="shared" ca="1" si="122"/>
        <v>#N/A</v>
      </c>
    </row>
    <row r="594" spans="1:37" ht="27" customHeight="1" x14ac:dyDescent="0.25">
      <c r="A594" s="51">
        <f>'OSNOVNA PLAČA'!A588</f>
        <v>579</v>
      </c>
      <c r="B594" s="159" t="str">
        <f t="shared" ca="1" si="118"/>
        <v>A579</v>
      </c>
      <c r="C594" s="52">
        <f ca="1">IF(LEN(B594)&gt;0,'OSNOVNA PLAČA'!C588,"")</f>
        <v>0</v>
      </c>
      <c r="D594" s="54">
        <f ca="1">IF(LEN(B594)&gt;0,'OSNOVNA PLAČA'!D588,"")</f>
        <v>0</v>
      </c>
      <c r="E594" s="175">
        <f ca="1">IF(LEN(B594)&gt;0,SUM('OBRAČUNANA OSNOVNA PLAČA'!K588:P588),"")</f>
        <v>0</v>
      </c>
      <c r="F594" s="55"/>
      <c r="G594" s="55"/>
      <c r="H594" s="55"/>
      <c r="I594" s="55"/>
      <c r="J594" s="55"/>
      <c r="K594" s="176">
        <f t="shared" si="123"/>
        <v>0</v>
      </c>
      <c r="L594" s="120">
        <f t="shared" ca="1" si="124"/>
        <v>0</v>
      </c>
      <c r="M594" s="120">
        <f t="shared" ca="1" si="125"/>
        <v>0</v>
      </c>
      <c r="N594" s="120">
        <f t="shared" ca="1" si="126"/>
        <v>0</v>
      </c>
      <c r="O594" s="120">
        <f t="shared" ca="1" si="127"/>
        <v>0</v>
      </c>
      <c r="P594" s="177">
        <f t="shared" ca="1" si="128"/>
        <v>0</v>
      </c>
      <c r="Q594" s="177">
        <f ca="1">IF(LEN(B594)&gt;0,'1-6'!Q594-'1-6'!P594,"")</f>
        <v>0</v>
      </c>
      <c r="R594" s="178"/>
      <c r="AA594" s="163">
        <f>ROW()</f>
        <v>594</v>
      </c>
      <c r="AB594" s="201" t="e">
        <f t="shared" ca="1" si="119"/>
        <v>#N/A</v>
      </c>
      <c r="AC594" s="201" t="e">
        <f t="shared" ca="1" si="120"/>
        <v>#N/A</v>
      </c>
      <c r="AD594" s="202" t="e">
        <f t="shared" ca="1" si="129"/>
        <v>#N/A</v>
      </c>
      <c r="AE594" s="201" t="e">
        <f t="shared" ca="1" si="130"/>
        <v>#N/A</v>
      </c>
      <c r="AF594" s="202" t="e">
        <f t="shared" ca="1" si="131"/>
        <v>#N/A</v>
      </c>
      <c r="AG594" s="201" t="e">
        <f t="shared" ca="1" si="131"/>
        <v>#N/A</v>
      </c>
      <c r="AH594" s="201" t="e">
        <f t="shared" ca="1" si="132"/>
        <v>#N/A</v>
      </c>
      <c r="AI594" s="203" t="e">
        <f t="shared" ca="1" si="133"/>
        <v>#N/A</v>
      </c>
      <c r="AJ594" s="201" t="e">
        <f t="shared" ca="1" si="121"/>
        <v>#N/A</v>
      </c>
      <c r="AK594" s="201" t="e">
        <f t="shared" ca="1" si="122"/>
        <v>#N/A</v>
      </c>
    </row>
    <row r="595" spans="1:37" ht="27" customHeight="1" x14ac:dyDescent="0.25">
      <c r="A595" s="51">
        <f>'OSNOVNA PLAČA'!A589</f>
        <v>580</v>
      </c>
      <c r="B595" s="159" t="str">
        <f t="shared" ca="1" si="118"/>
        <v>A580</v>
      </c>
      <c r="C595" s="52">
        <f ca="1">IF(LEN(B595)&gt;0,'OSNOVNA PLAČA'!C589,"")</f>
        <v>0</v>
      </c>
      <c r="D595" s="54">
        <f ca="1">IF(LEN(B595)&gt;0,'OSNOVNA PLAČA'!D589,"")</f>
        <v>0</v>
      </c>
      <c r="E595" s="175">
        <f ca="1">IF(LEN(B595)&gt;0,SUM('OBRAČUNANA OSNOVNA PLAČA'!K589:P589),"")</f>
        <v>0</v>
      </c>
      <c r="F595" s="55"/>
      <c r="G595" s="55"/>
      <c r="H595" s="55"/>
      <c r="I595" s="55"/>
      <c r="J595" s="55"/>
      <c r="K595" s="176">
        <f t="shared" si="123"/>
        <v>0</v>
      </c>
      <c r="L595" s="120">
        <f t="shared" ca="1" si="124"/>
        <v>0</v>
      </c>
      <c r="M595" s="120">
        <f t="shared" ca="1" si="125"/>
        <v>0</v>
      </c>
      <c r="N595" s="120">
        <f t="shared" ca="1" si="126"/>
        <v>0</v>
      </c>
      <c r="O595" s="120">
        <f t="shared" ca="1" si="127"/>
        <v>0</v>
      </c>
      <c r="P595" s="177">
        <f t="shared" ca="1" si="128"/>
        <v>0</v>
      </c>
      <c r="Q595" s="177">
        <f ca="1">IF(LEN(B595)&gt;0,'1-6'!Q595-'1-6'!P595,"")</f>
        <v>0</v>
      </c>
      <c r="R595" s="178"/>
      <c r="AA595" s="163">
        <f>ROW()</f>
        <v>595</v>
      </c>
      <c r="AB595" s="201" t="e">
        <f t="shared" ca="1" si="119"/>
        <v>#N/A</v>
      </c>
      <c r="AC595" s="201" t="e">
        <f t="shared" ca="1" si="120"/>
        <v>#N/A</v>
      </c>
      <c r="AD595" s="202" t="e">
        <f t="shared" ca="1" si="129"/>
        <v>#N/A</v>
      </c>
      <c r="AE595" s="201" t="e">
        <f t="shared" ca="1" si="130"/>
        <v>#N/A</v>
      </c>
      <c r="AF595" s="202" t="e">
        <f t="shared" ca="1" si="131"/>
        <v>#N/A</v>
      </c>
      <c r="AG595" s="201" t="e">
        <f t="shared" ca="1" si="131"/>
        <v>#N/A</v>
      </c>
      <c r="AH595" s="201" t="e">
        <f t="shared" ca="1" si="132"/>
        <v>#N/A</v>
      </c>
      <c r="AI595" s="203" t="e">
        <f t="shared" ca="1" si="133"/>
        <v>#N/A</v>
      </c>
      <c r="AJ595" s="201" t="e">
        <f t="shared" ca="1" si="121"/>
        <v>#N/A</v>
      </c>
      <c r="AK595" s="201" t="e">
        <f t="shared" ca="1" si="122"/>
        <v>#N/A</v>
      </c>
    </row>
    <row r="596" spans="1:37" ht="27" customHeight="1" x14ac:dyDescent="0.25">
      <c r="A596" s="51">
        <f>'OSNOVNA PLAČA'!A590</f>
        <v>581</v>
      </c>
      <c r="B596" s="159" t="str">
        <f t="shared" ca="1" si="118"/>
        <v>A581</v>
      </c>
      <c r="C596" s="52">
        <f ca="1">IF(LEN(B596)&gt;0,'OSNOVNA PLAČA'!C590,"")</f>
        <v>0</v>
      </c>
      <c r="D596" s="54">
        <f ca="1">IF(LEN(B596)&gt;0,'OSNOVNA PLAČA'!D590,"")</f>
        <v>0</v>
      </c>
      <c r="E596" s="175">
        <f ca="1">IF(LEN(B596)&gt;0,SUM('OBRAČUNANA OSNOVNA PLAČA'!K590:P590),"")</f>
        <v>0</v>
      </c>
      <c r="F596" s="55"/>
      <c r="G596" s="55"/>
      <c r="H596" s="55"/>
      <c r="I596" s="55"/>
      <c r="J596" s="55"/>
      <c r="K596" s="176">
        <f t="shared" si="123"/>
        <v>0</v>
      </c>
      <c r="L596" s="120">
        <f t="shared" ca="1" si="124"/>
        <v>0</v>
      </c>
      <c r="M596" s="120">
        <f t="shared" ca="1" si="125"/>
        <v>0</v>
      </c>
      <c r="N596" s="120">
        <f t="shared" ca="1" si="126"/>
        <v>0</v>
      </c>
      <c r="O596" s="120">
        <f t="shared" ca="1" si="127"/>
        <v>0</v>
      </c>
      <c r="P596" s="177">
        <f t="shared" ca="1" si="128"/>
        <v>0</v>
      </c>
      <c r="Q596" s="177">
        <f ca="1">IF(LEN(B596)&gt;0,'1-6'!Q596-'1-6'!P596,"")</f>
        <v>0</v>
      </c>
      <c r="R596" s="178"/>
      <c r="AA596" s="163">
        <f>ROW()</f>
        <v>596</v>
      </c>
      <c r="AB596" s="201" t="e">
        <f t="shared" ca="1" si="119"/>
        <v>#N/A</v>
      </c>
      <c r="AC596" s="201" t="e">
        <f t="shared" ca="1" si="120"/>
        <v>#N/A</v>
      </c>
      <c r="AD596" s="202" t="e">
        <f t="shared" ca="1" si="129"/>
        <v>#N/A</v>
      </c>
      <c r="AE596" s="201" t="e">
        <f t="shared" ca="1" si="130"/>
        <v>#N/A</v>
      </c>
      <c r="AF596" s="202" t="e">
        <f t="shared" ca="1" si="131"/>
        <v>#N/A</v>
      </c>
      <c r="AG596" s="201" t="e">
        <f t="shared" ca="1" si="131"/>
        <v>#N/A</v>
      </c>
      <c r="AH596" s="201" t="e">
        <f t="shared" ca="1" si="132"/>
        <v>#N/A</v>
      </c>
      <c r="AI596" s="203" t="e">
        <f t="shared" ca="1" si="133"/>
        <v>#N/A</v>
      </c>
      <c r="AJ596" s="201" t="e">
        <f t="shared" ca="1" si="121"/>
        <v>#N/A</v>
      </c>
      <c r="AK596" s="201" t="e">
        <f t="shared" ca="1" si="122"/>
        <v>#N/A</v>
      </c>
    </row>
    <row r="597" spans="1:37" ht="27" customHeight="1" x14ac:dyDescent="0.25">
      <c r="A597" s="51">
        <f>'OSNOVNA PLAČA'!A591</f>
        <v>582</v>
      </c>
      <c r="B597" s="159" t="str">
        <f t="shared" ca="1" si="118"/>
        <v>A582</v>
      </c>
      <c r="C597" s="52">
        <f ca="1">IF(LEN(B597)&gt;0,'OSNOVNA PLAČA'!C591,"")</f>
        <v>0</v>
      </c>
      <c r="D597" s="54">
        <f ca="1">IF(LEN(B597)&gt;0,'OSNOVNA PLAČA'!D591,"")</f>
        <v>0</v>
      </c>
      <c r="E597" s="175">
        <f ca="1">IF(LEN(B597)&gt;0,SUM('OBRAČUNANA OSNOVNA PLAČA'!K591:P591),"")</f>
        <v>0</v>
      </c>
      <c r="F597" s="55"/>
      <c r="G597" s="55"/>
      <c r="H597" s="55"/>
      <c r="I597" s="55"/>
      <c r="J597" s="55"/>
      <c r="K597" s="176">
        <f t="shared" si="123"/>
        <v>0</v>
      </c>
      <c r="L597" s="120">
        <f t="shared" ca="1" si="124"/>
        <v>0</v>
      </c>
      <c r="M597" s="120">
        <f t="shared" ca="1" si="125"/>
        <v>0</v>
      </c>
      <c r="N597" s="120">
        <f t="shared" ca="1" si="126"/>
        <v>0</v>
      </c>
      <c r="O597" s="120">
        <f t="shared" ca="1" si="127"/>
        <v>0</v>
      </c>
      <c r="P597" s="177">
        <f t="shared" ca="1" si="128"/>
        <v>0</v>
      </c>
      <c r="Q597" s="177">
        <f ca="1">IF(LEN(B597)&gt;0,'1-6'!Q597-'1-6'!P597,"")</f>
        <v>0</v>
      </c>
      <c r="R597" s="178"/>
      <c r="AA597" s="163">
        <f>ROW()</f>
        <v>597</v>
      </c>
      <c r="AB597" s="201" t="e">
        <f t="shared" ca="1" si="119"/>
        <v>#N/A</v>
      </c>
      <c r="AC597" s="201" t="e">
        <f t="shared" ca="1" si="120"/>
        <v>#N/A</v>
      </c>
      <c r="AD597" s="202" t="e">
        <f t="shared" ca="1" si="129"/>
        <v>#N/A</v>
      </c>
      <c r="AE597" s="201" t="e">
        <f t="shared" ca="1" si="130"/>
        <v>#N/A</v>
      </c>
      <c r="AF597" s="202" t="e">
        <f t="shared" ca="1" si="131"/>
        <v>#N/A</v>
      </c>
      <c r="AG597" s="201" t="e">
        <f t="shared" ca="1" si="131"/>
        <v>#N/A</v>
      </c>
      <c r="AH597" s="201" t="e">
        <f t="shared" ca="1" si="132"/>
        <v>#N/A</v>
      </c>
      <c r="AI597" s="203" t="e">
        <f t="shared" ca="1" si="133"/>
        <v>#N/A</v>
      </c>
      <c r="AJ597" s="201" t="e">
        <f t="shared" ca="1" si="121"/>
        <v>#N/A</v>
      </c>
      <c r="AK597" s="201" t="e">
        <f t="shared" ca="1" si="122"/>
        <v>#N/A</v>
      </c>
    </row>
    <row r="598" spans="1:37" ht="27" customHeight="1" x14ac:dyDescent="0.25">
      <c r="A598" s="51">
        <f>'OSNOVNA PLAČA'!A592</f>
        <v>583</v>
      </c>
      <c r="B598" s="159" t="str">
        <f t="shared" ca="1" si="118"/>
        <v>A583</v>
      </c>
      <c r="C598" s="52">
        <f ca="1">IF(LEN(B598)&gt;0,'OSNOVNA PLAČA'!C592,"")</f>
        <v>0</v>
      </c>
      <c r="D598" s="54">
        <f ca="1">IF(LEN(B598)&gt;0,'OSNOVNA PLAČA'!D592,"")</f>
        <v>0</v>
      </c>
      <c r="E598" s="175">
        <f ca="1">IF(LEN(B598)&gt;0,SUM('OBRAČUNANA OSNOVNA PLAČA'!K592:P592),"")</f>
        <v>0</v>
      </c>
      <c r="F598" s="55"/>
      <c r="G598" s="55"/>
      <c r="H598" s="55"/>
      <c r="I598" s="55"/>
      <c r="J598" s="55"/>
      <c r="K598" s="176">
        <f t="shared" si="123"/>
        <v>0</v>
      </c>
      <c r="L598" s="120">
        <f t="shared" ca="1" si="124"/>
        <v>0</v>
      </c>
      <c r="M598" s="120">
        <f t="shared" ca="1" si="125"/>
        <v>0</v>
      </c>
      <c r="N598" s="120">
        <f t="shared" ca="1" si="126"/>
        <v>0</v>
      </c>
      <c r="O598" s="120">
        <f t="shared" ca="1" si="127"/>
        <v>0</v>
      </c>
      <c r="P598" s="177">
        <f t="shared" ca="1" si="128"/>
        <v>0</v>
      </c>
      <c r="Q598" s="177">
        <f ca="1">IF(LEN(B598)&gt;0,'1-6'!Q598-'1-6'!P598,"")</f>
        <v>0</v>
      </c>
      <c r="R598" s="178"/>
      <c r="AA598" s="163">
        <f>ROW()</f>
        <v>598</v>
      </c>
      <c r="AB598" s="201" t="e">
        <f t="shared" ca="1" si="119"/>
        <v>#N/A</v>
      </c>
      <c r="AC598" s="201" t="e">
        <f t="shared" ca="1" si="120"/>
        <v>#N/A</v>
      </c>
      <c r="AD598" s="202" t="e">
        <f t="shared" ca="1" si="129"/>
        <v>#N/A</v>
      </c>
      <c r="AE598" s="201" t="e">
        <f t="shared" ca="1" si="130"/>
        <v>#N/A</v>
      </c>
      <c r="AF598" s="202" t="e">
        <f t="shared" ca="1" si="131"/>
        <v>#N/A</v>
      </c>
      <c r="AG598" s="201" t="e">
        <f t="shared" ca="1" si="131"/>
        <v>#N/A</v>
      </c>
      <c r="AH598" s="201" t="e">
        <f t="shared" ca="1" si="132"/>
        <v>#N/A</v>
      </c>
      <c r="AI598" s="203" t="e">
        <f t="shared" ca="1" si="133"/>
        <v>#N/A</v>
      </c>
      <c r="AJ598" s="201" t="e">
        <f t="shared" ca="1" si="121"/>
        <v>#N/A</v>
      </c>
      <c r="AK598" s="201" t="e">
        <f t="shared" ca="1" si="122"/>
        <v>#N/A</v>
      </c>
    </row>
    <row r="599" spans="1:37" ht="27" customHeight="1" x14ac:dyDescent="0.25">
      <c r="A599" s="51">
        <f>'OSNOVNA PLAČA'!A593</f>
        <v>584</v>
      </c>
      <c r="B599" s="159" t="str">
        <f t="shared" ca="1" si="118"/>
        <v>A584</v>
      </c>
      <c r="C599" s="52">
        <f ca="1">IF(LEN(B599)&gt;0,'OSNOVNA PLAČA'!C593,"")</f>
        <v>0</v>
      </c>
      <c r="D599" s="54">
        <f ca="1">IF(LEN(B599)&gt;0,'OSNOVNA PLAČA'!D593,"")</f>
        <v>0</v>
      </c>
      <c r="E599" s="175">
        <f ca="1">IF(LEN(B599)&gt;0,SUM('OBRAČUNANA OSNOVNA PLAČA'!K593:P593),"")</f>
        <v>0</v>
      </c>
      <c r="F599" s="55"/>
      <c r="G599" s="55"/>
      <c r="H599" s="55"/>
      <c r="I599" s="55"/>
      <c r="J599" s="55"/>
      <c r="K599" s="176">
        <f t="shared" si="123"/>
        <v>0</v>
      </c>
      <c r="L599" s="120">
        <f t="shared" ca="1" si="124"/>
        <v>0</v>
      </c>
      <c r="M599" s="120">
        <f t="shared" ca="1" si="125"/>
        <v>0</v>
      </c>
      <c r="N599" s="120">
        <f t="shared" ca="1" si="126"/>
        <v>0</v>
      </c>
      <c r="O599" s="120">
        <f t="shared" ca="1" si="127"/>
        <v>0</v>
      </c>
      <c r="P599" s="177">
        <f t="shared" ca="1" si="128"/>
        <v>0</v>
      </c>
      <c r="Q599" s="177">
        <f ca="1">IF(LEN(B599)&gt;0,'1-6'!Q599-'1-6'!P599,"")</f>
        <v>0</v>
      </c>
      <c r="R599" s="178"/>
      <c r="AA599" s="163">
        <f>ROW()</f>
        <v>599</v>
      </c>
      <c r="AB599" s="201" t="e">
        <f t="shared" ca="1" si="119"/>
        <v>#N/A</v>
      </c>
      <c r="AC599" s="201" t="e">
        <f t="shared" ca="1" si="120"/>
        <v>#N/A</v>
      </c>
      <c r="AD599" s="202" t="e">
        <f t="shared" ca="1" si="129"/>
        <v>#N/A</v>
      </c>
      <c r="AE599" s="201" t="e">
        <f t="shared" ca="1" si="130"/>
        <v>#N/A</v>
      </c>
      <c r="AF599" s="202" t="e">
        <f t="shared" ca="1" si="131"/>
        <v>#N/A</v>
      </c>
      <c r="AG599" s="201" t="e">
        <f t="shared" ca="1" si="131"/>
        <v>#N/A</v>
      </c>
      <c r="AH599" s="201" t="e">
        <f t="shared" ca="1" si="132"/>
        <v>#N/A</v>
      </c>
      <c r="AI599" s="203" t="e">
        <f t="shared" ca="1" si="133"/>
        <v>#N/A</v>
      </c>
      <c r="AJ599" s="201" t="e">
        <f t="shared" ca="1" si="121"/>
        <v>#N/A</v>
      </c>
      <c r="AK599" s="201" t="e">
        <f t="shared" ca="1" si="122"/>
        <v>#N/A</v>
      </c>
    </row>
    <row r="600" spans="1:37" ht="27" customHeight="1" x14ac:dyDescent="0.25">
      <c r="A600" s="51">
        <f>'OSNOVNA PLAČA'!A594</f>
        <v>585</v>
      </c>
      <c r="B600" s="159" t="str">
        <f t="shared" ca="1" si="118"/>
        <v>A585</v>
      </c>
      <c r="C600" s="52">
        <f ca="1">IF(LEN(B600)&gt;0,'OSNOVNA PLAČA'!C594,"")</f>
        <v>0</v>
      </c>
      <c r="D600" s="54">
        <f ca="1">IF(LEN(B600)&gt;0,'OSNOVNA PLAČA'!D594,"")</f>
        <v>0</v>
      </c>
      <c r="E600" s="175">
        <f ca="1">IF(LEN(B600)&gt;0,SUM('OBRAČUNANA OSNOVNA PLAČA'!K594:P594),"")</f>
        <v>0</v>
      </c>
      <c r="F600" s="55"/>
      <c r="G600" s="55"/>
      <c r="H600" s="55"/>
      <c r="I600" s="55"/>
      <c r="J600" s="55"/>
      <c r="K600" s="176">
        <f t="shared" si="123"/>
        <v>0</v>
      </c>
      <c r="L600" s="120">
        <f t="shared" ca="1" si="124"/>
        <v>0</v>
      </c>
      <c r="M600" s="120">
        <f t="shared" ca="1" si="125"/>
        <v>0</v>
      </c>
      <c r="N600" s="120">
        <f t="shared" ca="1" si="126"/>
        <v>0</v>
      </c>
      <c r="O600" s="120">
        <f t="shared" ca="1" si="127"/>
        <v>0</v>
      </c>
      <c r="P600" s="177">
        <f t="shared" ca="1" si="128"/>
        <v>0</v>
      </c>
      <c r="Q600" s="177">
        <f ca="1">IF(LEN(B600)&gt;0,'1-6'!Q600-'1-6'!P600,"")</f>
        <v>0</v>
      </c>
      <c r="R600" s="178"/>
      <c r="AA600" s="163">
        <f>ROW()</f>
        <v>600</v>
      </c>
      <c r="AB600" s="201" t="e">
        <f t="shared" ca="1" si="119"/>
        <v>#N/A</v>
      </c>
      <c r="AC600" s="201" t="e">
        <f t="shared" ca="1" si="120"/>
        <v>#N/A</v>
      </c>
      <c r="AD600" s="202" t="e">
        <f t="shared" ca="1" si="129"/>
        <v>#N/A</v>
      </c>
      <c r="AE600" s="201" t="e">
        <f t="shared" ca="1" si="130"/>
        <v>#N/A</v>
      </c>
      <c r="AF600" s="202" t="e">
        <f t="shared" ca="1" si="131"/>
        <v>#N/A</v>
      </c>
      <c r="AG600" s="201" t="e">
        <f t="shared" ca="1" si="131"/>
        <v>#N/A</v>
      </c>
      <c r="AH600" s="201" t="e">
        <f t="shared" ca="1" si="132"/>
        <v>#N/A</v>
      </c>
      <c r="AI600" s="203" t="e">
        <f t="shared" ca="1" si="133"/>
        <v>#N/A</v>
      </c>
      <c r="AJ600" s="201" t="e">
        <f t="shared" ca="1" si="121"/>
        <v>#N/A</v>
      </c>
      <c r="AK600" s="201" t="e">
        <f t="shared" ca="1" si="122"/>
        <v>#N/A</v>
      </c>
    </row>
    <row r="601" spans="1:37" ht="27" customHeight="1" x14ac:dyDescent="0.25">
      <c r="A601" s="51">
        <f>'OSNOVNA PLAČA'!A595</f>
        <v>586</v>
      </c>
      <c r="B601" s="159" t="str">
        <f t="shared" ca="1" si="118"/>
        <v>A586</v>
      </c>
      <c r="C601" s="52">
        <f ca="1">IF(LEN(B601)&gt;0,'OSNOVNA PLAČA'!C595,"")</f>
        <v>0</v>
      </c>
      <c r="D601" s="54">
        <f ca="1">IF(LEN(B601)&gt;0,'OSNOVNA PLAČA'!D595,"")</f>
        <v>0</v>
      </c>
      <c r="E601" s="175">
        <f ca="1">IF(LEN(B601)&gt;0,SUM('OBRAČUNANA OSNOVNA PLAČA'!K595:P595),"")</f>
        <v>0</v>
      </c>
      <c r="F601" s="55"/>
      <c r="G601" s="55"/>
      <c r="H601" s="55"/>
      <c r="I601" s="55"/>
      <c r="J601" s="55"/>
      <c r="K601" s="176">
        <f t="shared" si="123"/>
        <v>0</v>
      </c>
      <c r="L601" s="120">
        <f t="shared" ca="1" si="124"/>
        <v>0</v>
      </c>
      <c r="M601" s="120">
        <f t="shared" ca="1" si="125"/>
        <v>0</v>
      </c>
      <c r="N601" s="120">
        <f t="shared" ca="1" si="126"/>
        <v>0</v>
      </c>
      <c r="O601" s="120">
        <f t="shared" ca="1" si="127"/>
        <v>0</v>
      </c>
      <c r="P601" s="177">
        <f t="shared" ca="1" si="128"/>
        <v>0</v>
      </c>
      <c r="Q601" s="177">
        <f ca="1">IF(LEN(B601)&gt;0,'1-6'!Q601-'1-6'!P601,"")</f>
        <v>0</v>
      </c>
      <c r="R601" s="178"/>
      <c r="AA601" s="163">
        <f>ROW()</f>
        <v>601</v>
      </c>
      <c r="AB601" s="201" t="e">
        <f t="shared" ca="1" si="119"/>
        <v>#N/A</v>
      </c>
      <c r="AC601" s="201" t="e">
        <f t="shared" ca="1" si="120"/>
        <v>#N/A</v>
      </c>
      <c r="AD601" s="202" t="e">
        <f t="shared" ca="1" si="129"/>
        <v>#N/A</v>
      </c>
      <c r="AE601" s="201" t="e">
        <f t="shared" ca="1" si="130"/>
        <v>#N/A</v>
      </c>
      <c r="AF601" s="202" t="e">
        <f t="shared" ca="1" si="131"/>
        <v>#N/A</v>
      </c>
      <c r="AG601" s="201" t="e">
        <f t="shared" ca="1" si="131"/>
        <v>#N/A</v>
      </c>
      <c r="AH601" s="201" t="e">
        <f t="shared" ca="1" si="132"/>
        <v>#N/A</v>
      </c>
      <c r="AI601" s="203" t="e">
        <f t="shared" ca="1" si="133"/>
        <v>#N/A</v>
      </c>
      <c r="AJ601" s="201" t="e">
        <f t="shared" ca="1" si="121"/>
        <v>#N/A</v>
      </c>
      <c r="AK601" s="201" t="e">
        <f t="shared" ca="1" si="122"/>
        <v>#N/A</v>
      </c>
    </row>
    <row r="602" spans="1:37" ht="27" customHeight="1" x14ac:dyDescent="0.25">
      <c r="A602" s="51">
        <f>'OSNOVNA PLAČA'!A596</f>
        <v>587</v>
      </c>
      <c r="B602" s="159" t="str">
        <f t="shared" ca="1" si="118"/>
        <v>A587</v>
      </c>
      <c r="C602" s="52">
        <f ca="1">IF(LEN(B602)&gt;0,'OSNOVNA PLAČA'!C596,"")</f>
        <v>0</v>
      </c>
      <c r="D602" s="54">
        <f ca="1">IF(LEN(B602)&gt;0,'OSNOVNA PLAČA'!D596,"")</f>
        <v>0</v>
      </c>
      <c r="E602" s="175">
        <f ca="1">IF(LEN(B602)&gt;0,SUM('OBRAČUNANA OSNOVNA PLAČA'!K596:P596),"")</f>
        <v>0</v>
      </c>
      <c r="F602" s="55"/>
      <c r="G602" s="55"/>
      <c r="H602" s="55"/>
      <c r="I602" s="55"/>
      <c r="J602" s="55"/>
      <c r="K602" s="176">
        <f t="shared" si="123"/>
        <v>0</v>
      </c>
      <c r="L602" s="120">
        <f t="shared" ca="1" si="124"/>
        <v>0</v>
      </c>
      <c r="M602" s="120">
        <f t="shared" ca="1" si="125"/>
        <v>0</v>
      </c>
      <c r="N602" s="120">
        <f t="shared" ca="1" si="126"/>
        <v>0</v>
      </c>
      <c r="O602" s="120">
        <f t="shared" ca="1" si="127"/>
        <v>0</v>
      </c>
      <c r="P602" s="177">
        <f t="shared" ca="1" si="128"/>
        <v>0</v>
      </c>
      <c r="Q602" s="177">
        <f ca="1">IF(LEN(B602)&gt;0,'1-6'!Q602-'1-6'!P602,"")</f>
        <v>0</v>
      </c>
      <c r="R602" s="178"/>
      <c r="AA602" s="163">
        <f>ROW()</f>
        <v>602</v>
      </c>
      <c r="AB602" s="201" t="e">
        <f t="shared" ca="1" si="119"/>
        <v>#N/A</v>
      </c>
      <c r="AC602" s="201" t="e">
        <f t="shared" ca="1" si="120"/>
        <v>#N/A</v>
      </c>
      <c r="AD602" s="202" t="e">
        <f t="shared" ca="1" si="129"/>
        <v>#N/A</v>
      </c>
      <c r="AE602" s="201" t="e">
        <f t="shared" ca="1" si="130"/>
        <v>#N/A</v>
      </c>
      <c r="AF602" s="202" t="e">
        <f t="shared" ca="1" si="131"/>
        <v>#N/A</v>
      </c>
      <c r="AG602" s="201" t="e">
        <f t="shared" ca="1" si="131"/>
        <v>#N/A</v>
      </c>
      <c r="AH602" s="201" t="e">
        <f t="shared" ca="1" si="132"/>
        <v>#N/A</v>
      </c>
      <c r="AI602" s="203" t="e">
        <f t="shared" ca="1" si="133"/>
        <v>#N/A</v>
      </c>
      <c r="AJ602" s="201" t="e">
        <f t="shared" ca="1" si="121"/>
        <v>#N/A</v>
      </c>
      <c r="AK602" s="201" t="e">
        <f t="shared" ca="1" si="122"/>
        <v>#N/A</v>
      </c>
    </row>
    <row r="603" spans="1:37" ht="27" customHeight="1" x14ac:dyDescent="0.25">
      <c r="A603" s="51">
        <f>'OSNOVNA PLAČA'!A597</f>
        <v>588</v>
      </c>
      <c r="B603" s="159" t="str">
        <f t="shared" ca="1" si="118"/>
        <v>A588</v>
      </c>
      <c r="C603" s="52">
        <f ca="1">IF(LEN(B603)&gt;0,'OSNOVNA PLAČA'!C597,"")</f>
        <v>0</v>
      </c>
      <c r="D603" s="54">
        <f ca="1">IF(LEN(B603)&gt;0,'OSNOVNA PLAČA'!D597,"")</f>
        <v>0</v>
      </c>
      <c r="E603" s="175">
        <f ca="1">IF(LEN(B603)&gt;0,SUM('OBRAČUNANA OSNOVNA PLAČA'!K597:P597),"")</f>
        <v>0</v>
      </c>
      <c r="F603" s="55"/>
      <c r="G603" s="55"/>
      <c r="H603" s="55"/>
      <c r="I603" s="55"/>
      <c r="J603" s="55"/>
      <c r="K603" s="176">
        <f t="shared" si="123"/>
        <v>0</v>
      </c>
      <c r="L603" s="120">
        <f t="shared" ca="1" si="124"/>
        <v>0</v>
      </c>
      <c r="M603" s="120">
        <f t="shared" ca="1" si="125"/>
        <v>0</v>
      </c>
      <c r="N603" s="120">
        <f t="shared" ca="1" si="126"/>
        <v>0</v>
      </c>
      <c r="O603" s="120">
        <f t="shared" ca="1" si="127"/>
        <v>0</v>
      </c>
      <c r="P603" s="177">
        <f t="shared" ca="1" si="128"/>
        <v>0</v>
      </c>
      <c r="Q603" s="177">
        <f ca="1">IF(LEN(B603)&gt;0,'1-6'!Q603-'1-6'!P603,"")</f>
        <v>0</v>
      </c>
      <c r="R603" s="178"/>
      <c r="AA603" s="163">
        <f>ROW()</f>
        <v>603</v>
      </c>
      <c r="AB603" s="201" t="e">
        <f t="shared" ca="1" si="119"/>
        <v>#N/A</v>
      </c>
      <c r="AC603" s="201" t="e">
        <f t="shared" ca="1" si="120"/>
        <v>#N/A</v>
      </c>
      <c r="AD603" s="202" t="e">
        <f t="shared" ca="1" si="129"/>
        <v>#N/A</v>
      </c>
      <c r="AE603" s="201" t="e">
        <f t="shared" ca="1" si="130"/>
        <v>#N/A</v>
      </c>
      <c r="AF603" s="202" t="e">
        <f t="shared" ca="1" si="131"/>
        <v>#N/A</v>
      </c>
      <c r="AG603" s="201" t="e">
        <f t="shared" ca="1" si="131"/>
        <v>#N/A</v>
      </c>
      <c r="AH603" s="201" t="e">
        <f t="shared" ca="1" si="132"/>
        <v>#N/A</v>
      </c>
      <c r="AI603" s="203" t="e">
        <f t="shared" ca="1" si="133"/>
        <v>#N/A</v>
      </c>
      <c r="AJ603" s="201" t="e">
        <f t="shared" ca="1" si="121"/>
        <v>#N/A</v>
      </c>
      <c r="AK603" s="201" t="e">
        <f t="shared" ca="1" si="122"/>
        <v>#N/A</v>
      </c>
    </row>
    <row r="604" spans="1:37" ht="27" customHeight="1" x14ac:dyDescent="0.25">
      <c r="A604" s="51">
        <f>'OSNOVNA PLAČA'!A598</f>
        <v>589</v>
      </c>
      <c r="B604" s="159" t="str">
        <f t="shared" ca="1" si="118"/>
        <v>A589</v>
      </c>
      <c r="C604" s="52">
        <f ca="1">IF(LEN(B604)&gt;0,'OSNOVNA PLAČA'!C598,"")</f>
        <v>0</v>
      </c>
      <c r="D604" s="54">
        <f ca="1">IF(LEN(B604)&gt;0,'OSNOVNA PLAČA'!D598,"")</f>
        <v>0</v>
      </c>
      <c r="E604" s="175">
        <f ca="1">IF(LEN(B604)&gt;0,SUM('OBRAČUNANA OSNOVNA PLAČA'!K598:P598),"")</f>
        <v>0</v>
      </c>
      <c r="F604" s="55"/>
      <c r="G604" s="55"/>
      <c r="H604" s="55"/>
      <c r="I604" s="55"/>
      <c r="J604" s="55"/>
      <c r="K604" s="176">
        <f t="shared" si="123"/>
        <v>0</v>
      </c>
      <c r="L604" s="120">
        <f t="shared" ca="1" si="124"/>
        <v>0</v>
      </c>
      <c r="M604" s="120">
        <f t="shared" ca="1" si="125"/>
        <v>0</v>
      </c>
      <c r="N604" s="120">
        <f t="shared" ca="1" si="126"/>
        <v>0</v>
      </c>
      <c r="O604" s="120">
        <f t="shared" ca="1" si="127"/>
        <v>0</v>
      </c>
      <c r="P604" s="177">
        <f t="shared" ca="1" si="128"/>
        <v>0</v>
      </c>
      <c r="Q604" s="177">
        <f ca="1">IF(LEN(B604)&gt;0,'1-6'!Q604-'1-6'!P604,"")</f>
        <v>0</v>
      </c>
      <c r="R604" s="178"/>
      <c r="AA604" s="163">
        <f>ROW()</f>
        <v>604</v>
      </c>
      <c r="AB604" s="201" t="e">
        <f t="shared" ca="1" si="119"/>
        <v>#N/A</v>
      </c>
      <c r="AC604" s="201" t="e">
        <f t="shared" ca="1" si="120"/>
        <v>#N/A</v>
      </c>
      <c r="AD604" s="202" t="e">
        <f t="shared" ca="1" si="129"/>
        <v>#N/A</v>
      </c>
      <c r="AE604" s="201" t="e">
        <f t="shared" ca="1" si="130"/>
        <v>#N/A</v>
      </c>
      <c r="AF604" s="202" t="e">
        <f t="shared" ca="1" si="131"/>
        <v>#N/A</v>
      </c>
      <c r="AG604" s="201" t="e">
        <f t="shared" ca="1" si="131"/>
        <v>#N/A</v>
      </c>
      <c r="AH604" s="201" t="e">
        <f t="shared" ca="1" si="132"/>
        <v>#N/A</v>
      </c>
      <c r="AI604" s="203" t="e">
        <f t="shared" ca="1" si="133"/>
        <v>#N/A</v>
      </c>
      <c r="AJ604" s="201" t="e">
        <f t="shared" ca="1" si="121"/>
        <v>#N/A</v>
      </c>
      <c r="AK604" s="201" t="e">
        <f t="shared" ca="1" si="122"/>
        <v>#N/A</v>
      </c>
    </row>
    <row r="605" spans="1:37" ht="27" customHeight="1" x14ac:dyDescent="0.25">
      <c r="A605" s="51">
        <f>'OSNOVNA PLAČA'!A599</f>
        <v>590</v>
      </c>
      <c r="B605" s="159" t="str">
        <f t="shared" ca="1" si="118"/>
        <v>A590</v>
      </c>
      <c r="C605" s="52">
        <f ca="1">IF(LEN(B605)&gt;0,'OSNOVNA PLAČA'!C599,"")</f>
        <v>0</v>
      </c>
      <c r="D605" s="54">
        <f ca="1">IF(LEN(B605)&gt;0,'OSNOVNA PLAČA'!D599,"")</f>
        <v>0</v>
      </c>
      <c r="E605" s="175">
        <f ca="1">IF(LEN(B605)&gt;0,SUM('OBRAČUNANA OSNOVNA PLAČA'!K599:P599),"")</f>
        <v>0</v>
      </c>
      <c r="F605" s="55"/>
      <c r="G605" s="55"/>
      <c r="H605" s="55"/>
      <c r="I605" s="55"/>
      <c r="J605" s="55"/>
      <c r="K605" s="176">
        <f t="shared" si="123"/>
        <v>0</v>
      </c>
      <c r="L605" s="120">
        <f t="shared" ca="1" si="124"/>
        <v>0</v>
      </c>
      <c r="M605" s="120">
        <f t="shared" ca="1" si="125"/>
        <v>0</v>
      </c>
      <c r="N605" s="120">
        <f t="shared" ca="1" si="126"/>
        <v>0</v>
      </c>
      <c r="O605" s="120">
        <f t="shared" ca="1" si="127"/>
        <v>0</v>
      </c>
      <c r="P605" s="177">
        <f t="shared" ca="1" si="128"/>
        <v>0</v>
      </c>
      <c r="Q605" s="177">
        <f ca="1">IF(LEN(B605)&gt;0,'1-6'!Q605-'1-6'!P605,"")</f>
        <v>0</v>
      </c>
      <c r="R605" s="178"/>
      <c r="AA605" s="163">
        <f>ROW()</f>
        <v>605</v>
      </c>
      <c r="AB605" s="201" t="e">
        <f t="shared" ca="1" si="119"/>
        <v>#N/A</v>
      </c>
      <c r="AC605" s="201" t="e">
        <f t="shared" ca="1" si="120"/>
        <v>#N/A</v>
      </c>
      <c r="AD605" s="202" t="e">
        <f t="shared" ca="1" si="129"/>
        <v>#N/A</v>
      </c>
      <c r="AE605" s="201" t="e">
        <f t="shared" ca="1" si="130"/>
        <v>#N/A</v>
      </c>
      <c r="AF605" s="202" t="e">
        <f t="shared" ca="1" si="131"/>
        <v>#N/A</v>
      </c>
      <c r="AG605" s="201" t="e">
        <f t="shared" ca="1" si="131"/>
        <v>#N/A</v>
      </c>
      <c r="AH605" s="201" t="e">
        <f t="shared" ca="1" si="132"/>
        <v>#N/A</v>
      </c>
      <c r="AI605" s="203" t="e">
        <f t="shared" ca="1" si="133"/>
        <v>#N/A</v>
      </c>
      <c r="AJ605" s="201" t="e">
        <f t="shared" ca="1" si="121"/>
        <v>#N/A</v>
      </c>
      <c r="AK605" s="201" t="e">
        <f t="shared" ca="1" si="122"/>
        <v>#N/A</v>
      </c>
    </row>
    <row r="606" spans="1:37" ht="27" customHeight="1" x14ac:dyDescent="0.25">
      <c r="A606" s="51">
        <f>'OSNOVNA PLAČA'!A600</f>
        <v>591</v>
      </c>
      <c r="B606" s="159" t="str">
        <f t="shared" ca="1" si="118"/>
        <v>A591</v>
      </c>
      <c r="C606" s="52">
        <f ca="1">IF(LEN(B606)&gt;0,'OSNOVNA PLAČA'!C600,"")</f>
        <v>0</v>
      </c>
      <c r="D606" s="54">
        <f ca="1">IF(LEN(B606)&gt;0,'OSNOVNA PLAČA'!D600,"")</f>
        <v>0</v>
      </c>
      <c r="E606" s="175">
        <f ca="1">IF(LEN(B606)&gt;0,SUM('OBRAČUNANA OSNOVNA PLAČA'!K600:P600),"")</f>
        <v>0</v>
      </c>
      <c r="F606" s="55"/>
      <c r="G606" s="55"/>
      <c r="H606" s="55"/>
      <c r="I606" s="55"/>
      <c r="J606" s="55"/>
      <c r="K606" s="176">
        <f t="shared" si="123"/>
        <v>0</v>
      </c>
      <c r="L606" s="120">
        <f t="shared" ca="1" si="124"/>
        <v>0</v>
      </c>
      <c r="M606" s="120">
        <f t="shared" ca="1" si="125"/>
        <v>0</v>
      </c>
      <c r="N606" s="120">
        <f t="shared" ca="1" si="126"/>
        <v>0</v>
      </c>
      <c r="O606" s="120">
        <f t="shared" ca="1" si="127"/>
        <v>0</v>
      </c>
      <c r="P606" s="177">
        <f t="shared" ca="1" si="128"/>
        <v>0</v>
      </c>
      <c r="Q606" s="177">
        <f ca="1">IF(LEN(B606)&gt;0,'1-6'!Q606-'1-6'!P606,"")</f>
        <v>0</v>
      </c>
      <c r="R606" s="178"/>
      <c r="AA606" s="163">
        <f>ROW()</f>
        <v>606</v>
      </c>
      <c r="AB606" s="201" t="e">
        <f t="shared" ca="1" si="119"/>
        <v>#N/A</v>
      </c>
      <c r="AC606" s="201" t="e">
        <f t="shared" ca="1" si="120"/>
        <v>#N/A</v>
      </c>
      <c r="AD606" s="202" t="e">
        <f t="shared" ca="1" si="129"/>
        <v>#N/A</v>
      </c>
      <c r="AE606" s="201" t="e">
        <f t="shared" ca="1" si="130"/>
        <v>#N/A</v>
      </c>
      <c r="AF606" s="202" t="e">
        <f t="shared" ca="1" si="131"/>
        <v>#N/A</v>
      </c>
      <c r="AG606" s="201" t="e">
        <f t="shared" ca="1" si="131"/>
        <v>#N/A</v>
      </c>
      <c r="AH606" s="201" t="e">
        <f t="shared" ca="1" si="132"/>
        <v>#N/A</v>
      </c>
      <c r="AI606" s="203" t="e">
        <f t="shared" ca="1" si="133"/>
        <v>#N/A</v>
      </c>
      <c r="AJ606" s="201" t="e">
        <f t="shared" ca="1" si="121"/>
        <v>#N/A</v>
      </c>
      <c r="AK606" s="201" t="e">
        <f t="shared" ca="1" si="122"/>
        <v>#N/A</v>
      </c>
    </row>
    <row r="607" spans="1:37" ht="27" customHeight="1" x14ac:dyDescent="0.25">
      <c r="A607" s="51">
        <f>'OSNOVNA PLAČA'!A601</f>
        <v>592</v>
      </c>
      <c r="B607" s="159" t="str">
        <f t="shared" ca="1" si="118"/>
        <v>A592</v>
      </c>
      <c r="C607" s="52">
        <f ca="1">IF(LEN(B607)&gt;0,'OSNOVNA PLAČA'!C601,"")</f>
        <v>0</v>
      </c>
      <c r="D607" s="54">
        <f ca="1">IF(LEN(B607)&gt;0,'OSNOVNA PLAČA'!D601,"")</f>
        <v>0</v>
      </c>
      <c r="E607" s="175">
        <f ca="1">IF(LEN(B607)&gt;0,SUM('OBRAČUNANA OSNOVNA PLAČA'!K601:P601),"")</f>
        <v>0</v>
      </c>
      <c r="F607" s="55"/>
      <c r="G607" s="55"/>
      <c r="H607" s="55"/>
      <c r="I607" s="55"/>
      <c r="J607" s="55"/>
      <c r="K607" s="176">
        <f t="shared" si="123"/>
        <v>0</v>
      </c>
      <c r="L607" s="120">
        <f t="shared" ca="1" si="124"/>
        <v>0</v>
      </c>
      <c r="M607" s="120">
        <f t="shared" ca="1" si="125"/>
        <v>0</v>
      </c>
      <c r="N607" s="120">
        <f t="shared" ca="1" si="126"/>
        <v>0</v>
      </c>
      <c r="O607" s="120">
        <f t="shared" ca="1" si="127"/>
        <v>0</v>
      </c>
      <c r="P607" s="177">
        <f t="shared" ca="1" si="128"/>
        <v>0</v>
      </c>
      <c r="Q607" s="177">
        <f ca="1">IF(LEN(B607)&gt;0,'1-6'!Q607-'1-6'!P607,"")</f>
        <v>0</v>
      </c>
      <c r="R607" s="178"/>
      <c r="AA607" s="163">
        <f>ROW()</f>
        <v>607</v>
      </c>
      <c r="AB607" s="201" t="e">
        <f t="shared" ca="1" si="119"/>
        <v>#N/A</v>
      </c>
      <c r="AC607" s="201" t="e">
        <f t="shared" ca="1" si="120"/>
        <v>#N/A</v>
      </c>
      <c r="AD607" s="202" t="e">
        <f t="shared" ca="1" si="129"/>
        <v>#N/A</v>
      </c>
      <c r="AE607" s="201" t="e">
        <f t="shared" ca="1" si="130"/>
        <v>#N/A</v>
      </c>
      <c r="AF607" s="202" t="e">
        <f t="shared" ca="1" si="131"/>
        <v>#N/A</v>
      </c>
      <c r="AG607" s="201" t="e">
        <f t="shared" ca="1" si="131"/>
        <v>#N/A</v>
      </c>
      <c r="AH607" s="201" t="e">
        <f t="shared" ca="1" si="132"/>
        <v>#N/A</v>
      </c>
      <c r="AI607" s="203" t="e">
        <f t="shared" ca="1" si="133"/>
        <v>#N/A</v>
      </c>
      <c r="AJ607" s="201" t="e">
        <f t="shared" ca="1" si="121"/>
        <v>#N/A</v>
      </c>
      <c r="AK607" s="201" t="e">
        <f t="shared" ca="1" si="122"/>
        <v>#N/A</v>
      </c>
    </row>
    <row r="608" spans="1:37" ht="27" customHeight="1" x14ac:dyDescent="0.25">
      <c r="A608" s="51">
        <f>'OSNOVNA PLAČA'!A602</f>
        <v>593</v>
      </c>
      <c r="B608" s="159" t="str">
        <f t="shared" ca="1" si="118"/>
        <v>A593</v>
      </c>
      <c r="C608" s="52">
        <f ca="1">IF(LEN(B608)&gt;0,'OSNOVNA PLAČA'!C602,"")</f>
        <v>0</v>
      </c>
      <c r="D608" s="54">
        <f ca="1">IF(LEN(B608)&gt;0,'OSNOVNA PLAČA'!D602,"")</f>
        <v>0</v>
      </c>
      <c r="E608" s="175">
        <f ca="1">IF(LEN(B608)&gt;0,SUM('OBRAČUNANA OSNOVNA PLAČA'!K602:P602),"")</f>
        <v>0</v>
      </c>
      <c r="F608" s="55"/>
      <c r="G608" s="55"/>
      <c r="H608" s="55"/>
      <c r="I608" s="55"/>
      <c r="J608" s="55"/>
      <c r="K608" s="176">
        <f t="shared" si="123"/>
        <v>0</v>
      </c>
      <c r="L608" s="120">
        <f t="shared" ca="1" si="124"/>
        <v>0</v>
      </c>
      <c r="M608" s="120">
        <f t="shared" ca="1" si="125"/>
        <v>0</v>
      </c>
      <c r="N608" s="120">
        <f t="shared" ca="1" si="126"/>
        <v>0</v>
      </c>
      <c r="O608" s="120">
        <f t="shared" ca="1" si="127"/>
        <v>0</v>
      </c>
      <c r="P608" s="177">
        <f t="shared" ca="1" si="128"/>
        <v>0</v>
      </c>
      <c r="Q608" s="177">
        <f ca="1">IF(LEN(B608)&gt;0,'1-6'!Q608-'1-6'!P608,"")</f>
        <v>0</v>
      </c>
      <c r="R608" s="178"/>
      <c r="AA608" s="163">
        <f>ROW()</f>
        <v>608</v>
      </c>
      <c r="AB608" s="201" t="e">
        <f t="shared" ca="1" si="119"/>
        <v>#N/A</v>
      </c>
      <c r="AC608" s="201" t="e">
        <f t="shared" ca="1" si="120"/>
        <v>#N/A</v>
      </c>
      <c r="AD608" s="202" t="e">
        <f t="shared" ca="1" si="129"/>
        <v>#N/A</v>
      </c>
      <c r="AE608" s="201" t="e">
        <f t="shared" ca="1" si="130"/>
        <v>#N/A</v>
      </c>
      <c r="AF608" s="202" t="e">
        <f t="shared" ca="1" si="131"/>
        <v>#N/A</v>
      </c>
      <c r="AG608" s="201" t="e">
        <f t="shared" ca="1" si="131"/>
        <v>#N/A</v>
      </c>
      <c r="AH608" s="201" t="e">
        <f t="shared" ca="1" si="132"/>
        <v>#N/A</v>
      </c>
      <c r="AI608" s="203" t="e">
        <f t="shared" ca="1" si="133"/>
        <v>#N/A</v>
      </c>
      <c r="AJ608" s="201" t="e">
        <f t="shared" ca="1" si="121"/>
        <v>#N/A</v>
      </c>
      <c r="AK608" s="201" t="e">
        <f t="shared" ca="1" si="122"/>
        <v>#N/A</v>
      </c>
    </row>
    <row r="609" spans="1:37" ht="27" customHeight="1" x14ac:dyDescent="0.25">
      <c r="A609" s="51">
        <f>'OSNOVNA PLAČA'!A603</f>
        <v>594</v>
      </c>
      <c r="B609" s="159" t="str">
        <f t="shared" ca="1" si="118"/>
        <v>A594</v>
      </c>
      <c r="C609" s="52">
        <f ca="1">IF(LEN(B609)&gt;0,'OSNOVNA PLAČA'!C603,"")</f>
        <v>0</v>
      </c>
      <c r="D609" s="54">
        <f ca="1">IF(LEN(B609)&gt;0,'OSNOVNA PLAČA'!D603,"")</f>
        <v>0</v>
      </c>
      <c r="E609" s="175">
        <f ca="1">IF(LEN(B609)&gt;0,SUM('OBRAČUNANA OSNOVNA PLAČA'!K603:P603),"")</f>
        <v>0</v>
      </c>
      <c r="F609" s="55"/>
      <c r="G609" s="55"/>
      <c r="H609" s="55"/>
      <c r="I609" s="55"/>
      <c r="J609" s="55"/>
      <c r="K609" s="176">
        <f t="shared" si="123"/>
        <v>0</v>
      </c>
      <c r="L609" s="120">
        <f t="shared" ca="1" si="124"/>
        <v>0</v>
      </c>
      <c r="M609" s="120">
        <f t="shared" ca="1" si="125"/>
        <v>0</v>
      </c>
      <c r="N609" s="120">
        <f t="shared" ca="1" si="126"/>
        <v>0</v>
      </c>
      <c r="O609" s="120">
        <f t="shared" ca="1" si="127"/>
        <v>0</v>
      </c>
      <c r="P609" s="177">
        <f t="shared" ca="1" si="128"/>
        <v>0</v>
      </c>
      <c r="Q609" s="177">
        <f ca="1">IF(LEN(B609)&gt;0,'1-6'!Q609-'1-6'!P609,"")</f>
        <v>0</v>
      </c>
      <c r="R609" s="178"/>
      <c r="AA609" s="163">
        <f>ROW()</f>
        <v>609</v>
      </c>
      <c r="AB609" s="201" t="e">
        <f t="shared" ca="1" si="119"/>
        <v>#N/A</v>
      </c>
      <c r="AC609" s="201" t="e">
        <f t="shared" ca="1" si="120"/>
        <v>#N/A</v>
      </c>
      <c r="AD609" s="202" t="e">
        <f t="shared" ca="1" si="129"/>
        <v>#N/A</v>
      </c>
      <c r="AE609" s="201" t="e">
        <f t="shared" ca="1" si="130"/>
        <v>#N/A</v>
      </c>
      <c r="AF609" s="202" t="e">
        <f t="shared" ca="1" si="131"/>
        <v>#N/A</v>
      </c>
      <c r="AG609" s="201" t="e">
        <f t="shared" ca="1" si="131"/>
        <v>#N/A</v>
      </c>
      <c r="AH609" s="201" t="e">
        <f t="shared" ca="1" si="132"/>
        <v>#N/A</v>
      </c>
      <c r="AI609" s="203" t="e">
        <f t="shared" ca="1" si="133"/>
        <v>#N/A</v>
      </c>
      <c r="AJ609" s="201" t="e">
        <f t="shared" ca="1" si="121"/>
        <v>#N/A</v>
      </c>
      <c r="AK609" s="201" t="e">
        <f t="shared" ca="1" si="122"/>
        <v>#N/A</v>
      </c>
    </row>
    <row r="610" spans="1:37" ht="27" customHeight="1" x14ac:dyDescent="0.25">
      <c r="A610" s="51">
        <f>'OSNOVNA PLAČA'!A604</f>
        <v>595</v>
      </c>
      <c r="B610" s="159" t="str">
        <f t="shared" ca="1" si="118"/>
        <v>A595</v>
      </c>
      <c r="C610" s="52">
        <f ca="1">IF(LEN(B610)&gt;0,'OSNOVNA PLAČA'!C604,"")</f>
        <v>0</v>
      </c>
      <c r="D610" s="54">
        <f ca="1">IF(LEN(B610)&gt;0,'OSNOVNA PLAČA'!D604,"")</f>
        <v>0</v>
      </c>
      <c r="E610" s="175">
        <f ca="1">IF(LEN(B610)&gt;0,SUM('OBRAČUNANA OSNOVNA PLAČA'!K604:P604),"")</f>
        <v>0</v>
      </c>
      <c r="F610" s="55"/>
      <c r="G610" s="55"/>
      <c r="H610" s="55"/>
      <c r="I610" s="55"/>
      <c r="J610" s="55"/>
      <c r="K610" s="176">
        <f t="shared" si="123"/>
        <v>0</v>
      </c>
      <c r="L610" s="120">
        <f t="shared" ca="1" si="124"/>
        <v>0</v>
      </c>
      <c r="M610" s="120">
        <f t="shared" ca="1" si="125"/>
        <v>0</v>
      </c>
      <c r="N610" s="120">
        <f t="shared" ca="1" si="126"/>
        <v>0</v>
      </c>
      <c r="O610" s="120">
        <f t="shared" ca="1" si="127"/>
        <v>0</v>
      </c>
      <c r="P610" s="177">
        <f t="shared" ca="1" si="128"/>
        <v>0</v>
      </c>
      <c r="Q610" s="177">
        <f ca="1">IF(LEN(B610)&gt;0,'1-6'!Q610-'1-6'!P610,"")</f>
        <v>0</v>
      </c>
      <c r="R610" s="178"/>
      <c r="AA610" s="163">
        <f>ROW()</f>
        <v>610</v>
      </c>
      <c r="AB610" s="201" t="e">
        <f t="shared" ca="1" si="119"/>
        <v>#N/A</v>
      </c>
      <c r="AC610" s="201" t="e">
        <f t="shared" ca="1" si="120"/>
        <v>#N/A</v>
      </c>
      <c r="AD610" s="202" t="e">
        <f t="shared" ca="1" si="129"/>
        <v>#N/A</v>
      </c>
      <c r="AE610" s="201" t="e">
        <f t="shared" ca="1" si="130"/>
        <v>#N/A</v>
      </c>
      <c r="AF610" s="202" t="e">
        <f t="shared" ca="1" si="131"/>
        <v>#N/A</v>
      </c>
      <c r="AG610" s="201" t="e">
        <f t="shared" ca="1" si="131"/>
        <v>#N/A</v>
      </c>
      <c r="AH610" s="201" t="e">
        <f t="shared" ca="1" si="132"/>
        <v>#N/A</v>
      </c>
      <c r="AI610" s="203" t="e">
        <f t="shared" ca="1" si="133"/>
        <v>#N/A</v>
      </c>
      <c r="AJ610" s="201" t="e">
        <f t="shared" ca="1" si="121"/>
        <v>#N/A</v>
      </c>
      <c r="AK610" s="201" t="e">
        <f t="shared" ca="1" si="122"/>
        <v>#N/A</v>
      </c>
    </row>
    <row r="611" spans="1:37" ht="27" customHeight="1" x14ac:dyDescent="0.25">
      <c r="A611" s="51">
        <f>'OSNOVNA PLAČA'!A605</f>
        <v>596</v>
      </c>
      <c r="B611" s="159" t="str">
        <f t="shared" ca="1" si="118"/>
        <v>A596</v>
      </c>
      <c r="C611" s="52">
        <f ca="1">IF(LEN(B611)&gt;0,'OSNOVNA PLAČA'!C605,"")</f>
        <v>0</v>
      </c>
      <c r="D611" s="54">
        <f ca="1">IF(LEN(B611)&gt;0,'OSNOVNA PLAČA'!D605,"")</f>
        <v>0</v>
      </c>
      <c r="E611" s="175">
        <f ca="1">IF(LEN(B611)&gt;0,SUM('OBRAČUNANA OSNOVNA PLAČA'!K605:P605),"")</f>
        <v>0</v>
      </c>
      <c r="F611" s="55"/>
      <c r="G611" s="55"/>
      <c r="H611" s="55"/>
      <c r="I611" s="55"/>
      <c r="J611" s="55"/>
      <c r="K611" s="176">
        <f t="shared" si="123"/>
        <v>0</v>
      </c>
      <c r="L611" s="120">
        <f t="shared" ca="1" si="124"/>
        <v>0</v>
      </c>
      <c r="M611" s="120">
        <f t="shared" ca="1" si="125"/>
        <v>0</v>
      </c>
      <c r="N611" s="120">
        <f t="shared" ca="1" si="126"/>
        <v>0</v>
      </c>
      <c r="O611" s="120">
        <f t="shared" ca="1" si="127"/>
        <v>0</v>
      </c>
      <c r="P611" s="177">
        <f t="shared" ca="1" si="128"/>
        <v>0</v>
      </c>
      <c r="Q611" s="177">
        <f ca="1">IF(LEN(B611)&gt;0,'1-6'!Q611-'1-6'!P611,"")</f>
        <v>0</v>
      </c>
      <c r="R611" s="178"/>
      <c r="AA611" s="163">
        <f>ROW()</f>
        <v>611</v>
      </c>
      <c r="AB611" s="201" t="e">
        <f t="shared" ca="1" si="119"/>
        <v>#N/A</v>
      </c>
      <c r="AC611" s="201" t="e">
        <f t="shared" ca="1" si="120"/>
        <v>#N/A</v>
      </c>
      <c r="AD611" s="202" t="e">
        <f t="shared" ca="1" si="129"/>
        <v>#N/A</v>
      </c>
      <c r="AE611" s="201" t="e">
        <f t="shared" ca="1" si="130"/>
        <v>#N/A</v>
      </c>
      <c r="AF611" s="202" t="e">
        <f t="shared" ca="1" si="131"/>
        <v>#N/A</v>
      </c>
      <c r="AG611" s="201" t="e">
        <f t="shared" ca="1" si="131"/>
        <v>#N/A</v>
      </c>
      <c r="AH611" s="201" t="e">
        <f t="shared" ca="1" si="132"/>
        <v>#N/A</v>
      </c>
      <c r="AI611" s="203" t="e">
        <f t="shared" ca="1" si="133"/>
        <v>#N/A</v>
      </c>
      <c r="AJ611" s="201" t="e">
        <f t="shared" ca="1" si="121"/>
        <v>#N/A</v>
      </c>
      <c r="AK611" s="201" t="e">
        <f t="shared" ca="1" si="122"/>
        <v>#N/A</v>
      </c>
    </row>
    <row r="612" spans="1:37" ht="27" customHeight="1" x14ac:dyDescent="0.25">
      <c r="A612" s="51">
        <f>'OSNOVNA PLAČA'!A606</f>
        <v>597</v>
      </c>
      <c r="B612" s="159" t="str">
        <f t="shared" ca="1" si="118"/>
        <v>A597</v>
      </c>
      <c r="C612" s="52">
        <f ca="1">IF(LEN(B612)&gt;0,'OSNOVNA PLAČA'!C606,"")</f>
        <v>0</v>
      </c>
      <c r="D612" s="54">
        <f ca="1">IF(LEN(B612)&gt;0,'OSNOVNA PLAČA'!D606,"")</f>
        <v>0</v>
      </c>
      <c r="E612" s="175">
        <f ca="1">IF(LEN(B612)&gt;0,SUM('OBRAČUNANA OSNOVNA PLAČA'!K606:P606),"")</f>
        <v>0</v>
      </c>
      <c r="F612" s="55"/>
      <c r="G612" s="55"/>
      <c r="H612" s="55"/>
      <c r="I612" s="55"/>
      <c r="J612" s="55"/>
      <c r="K612" s="176">
        <f t="shared" si="123"/>
        <v>0</v>
      </c>
      <c r="L612" s="120">
        <f t="shared" ca="1" si="124"/>
        <v>0</v>
      </c>
      <c r="M612" s="120">
        <f t="shared" ca="1" si="125"/>
        <v>0</v>
      </c>
      <c r="N612" s="120">
        <f t="shared" ca="1" si="126"/>
        <v>0</v>
      </c>
      <c r="O612" s="120">
        <f t="shared" ca="1" si="127"/>
        <v>0</v>
      </c>
      <c r="P612" s="177">
        <f t="shared" ca="1" si="128"/>
        <v>0</v>
      </c>
      <c r="Q612" s="177">
        <f ca="1">IF(LEN(B612)&gt;0,'1-6'!Q612-'1-6'!P612,"")</f>
        <v>0</v>
      </c>
      <c r="R612" s="178"/>
      <c r="AA612" s="163">
        <f>ROW()</f>
        <v>612</v>
      </c>
      <c r="AB612" s="201" t="e">
        <f t="shared" ca="1" si="119"/>
        <v>#N/A</v>
      </c>
      <c r="AC612" s="201" t="e">
        <f t="shared" ca="1" si="120"/>
        <v>#N/A</v>
      </c>
      <c r="AD612" s="202" t="e">
        <f t="shared" ca="1" si="129"/>
        <v>#N/A</v>
      </c>
      <c r="AE612" s="201" t="e">
        <f t="shared" ca="1" si="130"/>
        <v>#N/A</v>
      </c>
      <c r="AF612" s="202" t="e">
        <f t="shared" ca="1" si="131"/>
        <v>#N/A</v>
      </c>
      <c r="AG612" s="201" t="e">
        <f t="shared" ca="1" si="131"/>
        <v>#N/A</v>
      </c>
      <c r="AH612" s="201" t="e">
        <f t="shared" ca="1" si="132"/>
        <v>#N/A</v>
      </c>
      <c r="AI612" s="203" t="e">
        <f t="shared" ca="1" si="133"/>
        <v>#N/A</v>
      </c>
      <c r="AJ612" s="201" t="e">
        <f t="shared" ca="1" si="121"/>
        <v>#N/A</v>
      </c>
      <c r="AK612" s="201" t="e">
        <f t="shared" ca="1" si="122"/>
        <v>#N/A</v>
      </c>
    </row>
    <row r="613" spans="1:37" ht="27" customHeight="1" x14ac:dyDescent="0.25">
      <c r="A613" s="51">
        <f>'OSNOVNA PLAČA'!A607</f>
        <v>598</v>
      </c>
      <c r="B613" s="159" t="str">
        <f t="shared" ca="1" si="118"/>
        <v>A598</v>
      </c>
      <c r="C613" s="52">
        <f ca="1">IF(LEN(B613)&gt;0,'OSNOVNA PLAČA'!C607,"")</f>
        <v>0</v>
      </c>
      <c r="D613" s="54">
        <f ca="1">IF(LEN(B613)&gt;0,'OSNOVNA PLAČA'!D607,"")</f>
        <v>0</v>
      </c>
      <c r="E613" s="175">
        <f ca="1">IF(LEN(B613)&gt;0,SUM('OBRAČUNANA OSNOVNA PLAČA'!K607:P607),"")</f>
        <v>0</v>
      </c>
      <c r="F613" s="55"/>
      <c r="G613" s="55"/>
      <c r="H613" s="55"/>
      <c r="I613" s="55"/>
      <c r="J613" s="55"/>
      <c r="K613" s="176">
        <f t="shared" si="123"/>
        <v>0</v>
      </c>
      <c r="L613" s="120">
        <f t="shared" ca="1" si="124"/>
        <v>0</v>
      </c>
      <c r="M613" s="120">
        <f t="shared" ca="1" si="125"/>
        <v>0</v>
      </c>
      <c r="N613" s="120">
        <f t="shared" ca="1" si="126"/>
        <v>0</v>
      </c>
      <c r="O613" s="120">
        <f t="shared" ca="1" si="127"/>
        <v>0</v>
      </c>
      <c r="P613" s="177">
        <f t="shared" ca="1" si="128"/>
        <v>0</v>
      </c>
      <c r="Q613" s="177">
        <f ca="1">IF(LEN(B613)&gt;0,'1-6'!Q613-'1-6'!P613,"")</f>
        <v>0</v>
      </c>
      <c r="R613" s="178"/>
      <c r="AA613" s="163">
        <f>ROW()</f>
        <v>613</v>
      </c>
      <c r="AB613" s="201" t="e">
        <f t="shared" ca="1" si="119"/>
        <v>#N/A</v>
      </c>
      <c r="AC613" s="201" t="e">
        <f t="shared" ca="1" si="120"/>
        <v>#N/A</v>
      </c>
      <c r="AD613" s="202" t="e">
        <f t="shared" ca="1" si="129"/>
        <v>#N/A</v>
      </c>
      <c r="AE613" s="201" t="e">
        <f t="shared" ca="1" si="130"/>
        <v>#N/A</v>
      </c>
      <c r="AF613" s="202" t="e">
        <f t="shared" ca="1" si="131"/>
        <v>#N/A</v>
      </c>
      <c r="AG613" s="201" t="e">
        <f t="shared" ca="1" si="131"/>
        <v>#N/A</v>
      </c>
      <c r="AH613" s="201" t="e">
        <f t="shared" ca="1" si="132"/>
        <v>#N/A</v>
      </c>
      <c r="AI613" s="203" t="e">
        <f t="shared" ca="1" si="133"/>
        <v>#N/A</v>
      </c>
      <c r="AJ613" s="201" t="e">
        <f t="shared" ca="1" si="121"/>
        <v>#N/A</v>
      </c>
      <c r="AK613" s="201" t="e">
        <f t="shared" ca="1" si="122"/>
        <v>#N/A</v>
      </c>
    </row>
    <row r="614" spans="1:37" ht="27" customHeight="1" x14ac:dyDescent="0.25">
      <c r="A614" s="51">
        <f>'OSNOVNA PLAČA'!A608</f>
        <v>599</v>
      </c>
      <c r="B614" s="159" t="str">
        <f t="shared" ca="1" si="118"/>
        <v>A599</v>
      </c>
      <c r="C614" s="52">
        <f ca="1">IF(LEN(B614)&gt;0,'OSNOVNA PLAČA'!C608,"")</f>
        <v>0</v>
      </c>
      <c r="D614" s="54">
        <f ca="1">IF(LEN(B614)&gt;0,'OSNOVNA PLAČA'!D608,"")</f>
        <v>0</v>
      </c>
      <c r="E614" s="175">
        <f ca="1">IF(LEN(B614)&gt;0,SUM('OBRAČUNANA OSNOVNA PLAČA'!K608:P608),"")</f>
        <v>0</v>
      </c>
      <c r="F614" s="55"/>
      <c r="G614" s="55"/>
      <c r="H614" s="55"/>
      <c r="I614" s="55"/>
      <c r="J614" s="55"/>
      <c r="K614" s="176">
        <f t="shared" si="123"/>
        <v>0</v>
      </c>
      <c r="L614" s="120">
        <f t="shared" ca="1" si="124"/>
        <v>0</v>
      </c>
      <c r="M614" s="120">
        <f t="shared" ca="1" si="125"/>
        <v>0</v>
      </c>
      <c r="N614" s="120">
        <f t="shared" ca="1" si="126"/>
        <v>0</v>
      </c>
      <c r="O614" s="120">
        <f t="shared" ca="1" si="127"/>
        <v>0</v>
      </c>
      <c r="P614" s="177">
        <f t="shared" ca="1" si="128"/>
        <v>0</v>
      </c>
      <c r="Q614" s="177">
        <f ca="1">IF(LEN(B614)&gt;0,'1-6'!Q614-'1-6'!P614,"")</f>
        <v>0</v>
      </c>
      <c r="R614" s="178"/>
      <c r="AA614" s="163">
        <f>ROW()</f>
        <v>614</v>
      </c>
      <c r="AB614" s="201" t="e">
        <f t="shared" ca="1" si="119"/>
        <v>#N/A</v>
      </c>
      <c r="AC614" s="201" t="e">
        <f t="shared" ca="1" si="120"/>
        <v>#N/A</v>
      </c>
      <c r="AD614" s="202" t="e">
        <f t="shared" ca="1" si="129"/>
        <v>#N/A</v>
      </c>
      <c r="AE614" s="201" t="e">
        <f t="shared" ca="1" si="130"/>
        <v>#N/A</v>
      </c>
      <c r="AF614" s="202" t="e">
        <f t="shared" ca="1" si="131"/>
        <v>#N/A</v>
      </c>
      <c r="AG614" s="201" t="e">
        <f t="shared" ca="1" si="131"/>
        <v>#N/A</v>
      </c>
      <c r="AH614" s="201" t="e">
        <f t="shared" ca="1" si="132"/>
        <v>#N/A</v>
      </c>
      <c r="AI614" s="203" t="e">
        <f t="shared" ca="1" si="133"/>
        <v>#N/A</v>
      </c>
      <c r="AJ614" s="201" t="e">
        <f t="shared" ca="1" si="121"/>
        <v>#N/A</v>
      </c>
      <c r="AK614" s="201" t="e">
        <f t="shared" ca="1" si="122"/>
        <v>#N/A</v>
      </c>
    </row>
    <row r="615" spans="1:37" ht="27" customHeight="1" x14ac:dyDescent="0.25">
      <c r="A615" s="51">
        <f>'OSNOVNA PLAČA'!A609</f>
        <v>600</v>
      </c>
      <c r="B615" s="159" t="str">
        <f t="shared" ca="1" si="118"/>
        <v>A600</v>
      </c>
      <c r="C615" s="52">
        <f ca="1">IF(LEN(B615)&gt;0,'OSNOVNA PLAČA'!C609,"")</f>
        <v>0</v>
      </c>
      <c r="D615" s="54">
        <f ca="1">IF(LEN(B615)&gt;0,'OSNOVNA PLAČA'!D609,"")</f>
        <v>0</v>
      </c>
      <c r="E615" s="175">
        <f ca="1">IF(LEN(B615)&gt;0,SUM('OBRAČUNANA OSNOVNA PLAČA'!K609:P609),"")</f>
        <v>0</v>
      </c>
      <c r="F615" s="55"/>
      <c r="G615" s="55"/>
      <c r="H615" s="55"/>
      <c r="I615" s="55"/>
      <c r="J615" s="55"/>
      <c r="K615" s="176">
        <f t="shared" si="123"/>
        <v>0</v>
      </c>
      <c r="L615" s="120">
        <f t="shared" ca="1" si="124"/>
        <v>0</v>
      </c>
      <c r="M615" s="120">
        <f t="shared" ca="1" si="125"/>
        <v>0</v>
      </c>
      <c r="N615" s="120">
        <f t="shared" ca="1" si="126"/>
        <v>0</v>
      </c>
      <c r="O615" s="120">
        <f t="shared" ca="1" si="127"/>
        <v>0</v>
      </c>
      <c r="P615" s="177">
        <f t="shared" ca="1" si="128"/>
        <v>0</v>
      </c>
      <c r="Q615" s="177">
        <f ca="1">IF(LEN(B615)&gt;0,'1-6'!Q615-'1-6'!P615,"")</f>
        <v>0</v>
      </c>
      <c r="R615" s="178"/>
      <c r="AA615" s="163">
        <f>ROW()</f>
        <v>615</v>
      </c>
      <c r="AB615" s="201" t="e">
        <f t="shared" ca="1" si="119"/>
        <v>#N/A</v>
      </c>
      <c r="AC615" s="201" t="e">
        <f t="shared" ca="1" si="120"/>
        <v>#N/A</v>
      </c>
      <c r="AD615" s="202" t="e">
        <f t="shared" ca="1" si="129"/>
        <v>#N/A</v>
      </c>
      <c r="AE615" s="201" t="e">
        <f t="shared" ca="1" si="130"/>
        <v>#N/A</v>
      </c>
      <c r="AF615" s="202" t="e">
        <f t="shared" ca="1" si="131"/>
        <v>#N/A</v>
      </c>
      <c r="AG615" s="201" t="e">
        <f t="shared" ca="1" si="131"/>
        <v>#N/A</v>
      </c>
      <c r="AH615" s="201" t="e">
        <f t="shared" ca="1" si="132"/>
        <v>#N/A</v>
      </c>
      <c r="AI615" s="203" t="e">
        <f t="shared" ca="1" si="133"/>
        <v>#N/A</v>
      </c>
      <c r="AJ615" s="201" t="e">
        <f t="shared" ca="1" si="121"/>
        <v>#N/A</v>
      </c>
      <c r="AK615" s="201" t="e">
        <f t="shared" ca="1" si="122"/>
        <v>#N/A</v>
      </c>
    </row>
    <row r="616" spans="1:37" ht="27" customHeight="1" x14ac:dyDescent="0.25">
      <c r="A616" s="51">
        <f>'OSNOVNA PLAČA'!A610</f>
        <v>601</v>
      </c>
      <c r="B616" s="159" t="str">
        <f t="shared" ca="1" si="118"/>
        <v>A601</v>
      </c>
      <c r="C616" s="52">
        <f ca="1">IF(LEN(B616)&gt;0,'OSNOVNA PLAČA'!C610,"")</f>
        <v>0</v>
      </c>
      <c r="D616" s="54">
        <f ca="1">IF(LEN(B616)&gt;0,'OSNOVNA PLAČA'!D610,"")</f>
        <v>0</v>
      </c>
      <c r="E616" s="175">
        <f ca="1">IF(LEN(B616)&gt;0,SUM('OBRAČUNANA OSNOVNA PLAČA'!K610:P610),"")</f>
        <v>0</v>
      </c>
      <c r="F616" s="55"/>
      <c r="G616" s="55"/>
      <c r="H616" s="55"/>
      <c r="I616" s="55"/>
      <c r="J616" s="55"/>
      <c r="K616" s="176">
        <f t="shared" si="123"/>
        <v>0</v>
      </c>
      <c r="L616" s="120">
        <f t="shared" ca="1" si="124"/>
        <v>0</v>
      </c>
      <c r="M616" s="120">
        <f t="shared" ca="1" si="125"/>
        <v>0</v>
      </c>
      <c r="N616" s="120">
        <f t="shared" ca="1" si="126"/>
        <v>0</v>
      </c>
      <c r="O616" s="120">
        <f t="shared" ca="1" si="127"/>
        <v>0</v>
      </c>
      <c r="P616" s="177">
        <f t="shared" ca="1" si="128"/>
        <v>0</v>
      </c>
      <c r="Q616" s="177">
        <f ca="1">IF(LEN(B616)&gt;0,'1-6'!Q616-'1-6'!P616,"")</f>
        <v>0</v>
      </c>
      <c r="R616" s="178"/>
      <c r="AA616" s="163">
        <f>ROW()</f>
        <v>616</v>
      </c>
      <c r="AB616" s="201" t="e">
        <f t="shared" ca="1" si="119"/>
        <v>#N/A</v>
      </c>
      <c r="AC616" s="201" t="e">
        <f t="shared" ca="1" si="120"/>
        <v>#N/A</v>
      </c>
      <c r="AD616" s="202" t="e">
        <f t="shared" ca="1" si="129"/>
        <v>#N/A</v>
      </c>
      <c r="AE616" s="201" t="e">
        <f t="shared" ca="1" si="130"/>
        <v>#N/A</v>
      </c>
      <c r="AF616" s="202" t="e">
        <f t="shared" ca="1" si="131"/>
        <v>#N/A</v>
      </c>
      <c r="AG616" s="201" t="e">
        <f t="shared" ca="1" si="131"/>
        <v>#N/A</v>
      </c>
      <c r="AH616" s="201" t="e">
        <f t="shared" ca="1" si="132"/>
        <v>#N/A</v>
      </c>
      <c r="AI616" s="203" t="e">
        <f t="shared" ca="1" si="133"/>
        <v>#N/A</v>
      </c>
      <c r="AJ616" s="201" t="e">
        <f t="shared" ca="1" si="121"/>
        <v>#N/A</v>
      </c>
      <c r="AK616" s="201" t="e">
        <f t="shared" ca="1" si="122"/>
        <v>#N/A</v>
      </c>
    </row>
    <row r="617" spans="1:37" ht="27" customHeight="1" x14ac:dyDescent="0.25">
      <c r="A617" s="51">
        <f>'OSNOVNA PLAČA'!A611</f>
        <v>602</v>
      </c>
      <c r="B617" s="159" t="str">
        <f t="shared" ca="1" si="118"/>
        <v>A602</v>
      </c>
      <c r="C617" s="52">
        <f ca="1">IF(LEN(B617)&gt;0,'OSNOVNA PLAČA'!C611,"")</f>
        <v>0</v>
      </c>
      <c r="D617" s="54">
        <f ca="1">IF(LEN(B617)&gt;0,'OSNOVNA PLAČA'!D611,"")</f>
        <v>0</v>
      </c>
      <c r="E617" s="175">
        <f ca="1">IF(LEN(B617)&gt;0,SUM('OBRAČUNANA OSNOVNA PLAČA'!K611:P611),"")</f>
        <v>0</v>
      </c>
      <c r="F617" s="55"/>
      <c r="G617" s="55"/>
      <c r="H617" s="55"/>
      <c r="I617" s="55"/>
      <c r="J617" s="55"/>
      <c r="K617" s="176">
        <f t="shared" si="123"/>
        <v>0</v>
      </c>
      <c r="L617" s="120">
        <f t="shared" ca="1" si="124"/>
        <v>0</v>
      </c>
      <c r="M617" s="120">
        <f t="shared" ca="1" si="125"/>
        <v>0</v>
      </c>
      <c r="N617" s="120">
        <f t="shared" ca="1" si="126"/>
        <v>0</v>
      </c>
      <c r="O617" s="120">
        <f t="shared" ca="1" si="127"/>
        <v>0</v>
      </c>
      <c r="P617" s="177">
        <f t="shared" ca="1" si="128"/>
        <v>0</v>
      </c>
      <c r="Q617" s="177">
        <f ca="1">IF(LEN(B617)&gt;0,'1-6'!Q617-'1-6'!P617,"")</f>
        <v>0</v>
      </c>
      <c r="R617" s="178"/>
      <c r="AA617" s="163">
        <f>ROW()</f>
        <v>617</v>
      </c>
      <c r="AB617" s="201" t="e">
        <f t="shared" ca="1" si="119"/>
        <v>#N/A</v>
      </c>
      <c r="AC617" s="201" t="e">
        <f t="shared" ca="1" si="120"/>
        <v>#N/A</v>
      </c>
      <c r="AD617" s="202" t="e">
        <f t="shared" ca="1" si="129"/>
        <v>#N/A</v>
      </c>
      <c r="AE617" s="201" t="e">
        <f t="shared" ca="1" si="130"/>
        <v>#N/A</v>
      </c>
      <c r="AF617" s="202" t="e">
        <f t="shared" ca="1" si="131"/>
        <v>#N/A</v>
      </c>
      <c r="AG617" s="201" t="e">
        <f t="shared" ca="1" si="131"/>
        <v>#N/A</v>
      </c>
      <c r="AH617" s="201" t="e">
        <f t="shared" ca="1" si="132"/>
        <v>#N/A</v>
      </c>
      <c r="AI617" s="203" t="e">
        <f t="shared" ca="1" si="133"/>
        <v>#N/A</v>
      </c>
      <c r="AJ617" s="201" t="e">
        <f t="shared" ca="1" si="121"/>
        <v>#N/A</v>
      </c>
      <c r="AK617" s="201" t="e">
        <f t="shared" ca="1" si="122"/>
        <v>#N/A</v>
      </c>
    </row>
    <row r="618" spans="1:37" ht="27" customHeight="1" x14ac:dyDescent="0.25">
      <c r="A618" s="51">
        <f>'OSNOVNA PLAČA'!A612</f>
        <v>603</v>
      </c>
      <c r="B618" s="159" t="str">
        <f t="shared" ca="1" si="118"/>
        <v>A603</v>
      </c>
      <c r="C618" s="52">
        <f ca="1">IF(LEN(B618)&gt;0,'OSNOVNA PLAČA'!C612,"")</f>
        <v>0</v>
      </c>
      <c r="D618" s="54">
        <f ca="1">IF(LEN(B618)&gt;0,'OSNOVNA PLAČA'!D612,"")</f>
        <v>0</v>
      </c>
      <c r="E618" s="175">
        <f ca="1">IF(LEN(B618)&gt;0,SUM('OBRAČUNANA OSNOVNA PLAČA'!K612:P612),"")</f>
        <v>0</v>
      </c>
      <c r="F618" s="55"/>
      <c r="G618" s="55"/>
      <c r="H618" s="55"/>
      <c r="I618" s="55"/>
      <c r="J618" s="55"/>
      <c r="K618" s="176">
        <f t="shared" si="123"/>
        <v>0</v>
      </c>
      <c r="L618" s="120">
        <f t="shared" ca="1" si="124"/>
        <v>0</v>
      </c>
      <c r="M618" s="120">
        <f t="shared" ca="1" si="125"/>
        <v>0</v>
      </c>
      <c r="N618" s="120">
        <f t="shared" ca="1" si="126"/>
        <v>0</v>
      </c>
      <c r="O618" s="120">
        <f t="shared" ca="1" si="127"/>
        <v>0</v>
      </c>
      <c r="P618" s="177">
        <f t="shared" ca="1" si="128"/>
        <v>0</v>
      </c>
      <c r="Q618" s="177">
        <f ca="1">IF(LEN(B618)&gt;0,'1-6'!Q618-'1-6'!P618,"")</f>
        <v>0</v>
      </c>
      <c r="R618" s="178"/>
      <c r="AA618" s="163">
        <f>ROW()</f>
        <v>618</v>
      </c>
      <c r="AB618" s="201" t="e">
        <f t="shared" ca="1" si="119"/>
        <v>#N/A</v>
      </c>
      <c r="AC618" s="201" t="e">
        <f t="shared" ca="1" si="120"/>
        <v>#N/A</v>
      </c>
      <c r="AD618" s="202" t="e">
        <f t="shared" ca="1" si="129"/>
        <v>#N/A</v>
      </c>
      <c r="AE618" s="201" t="e">
        <f t="shared" ca="1" si="130"/>
        <v>#N/A</v>
      </c>
      <c r="AF618" s="202" t="e">
        <f t="shared" ca="1" si="131"/>
        <v>#N/A</v>
      </c>
      <c r="AG618" s="201" t="e">
        <f t="shared" ca="1" si="131"/>
        <v>#N/A</v>
      </c>
      <c r="AH618" s="201" t="e">
        <f t="shared" ca="1" si="132"/>
        <v>#N/A</v>
      </c>
      <c r="AI618" s="203" t="e">
        <f t="shared" ca="1" si="133"/>
        <v>#N/A</v>
      </c>
      <c r="AJ618" s="201" t="e">
        <f t="shared" ca="1" si="121"/>
        <v>#N/A</v>
      </c>
      <c r="AK618" s="201" t="e">
        <f t="shared" ca="1" si="122"/>
        <v>#N/A</v>
      </c>
    </row>
    <row r="619" spans="1:37" ht="27" customHeight="1" x14ac:dyDescent="0.25">
      <c r="A619" s="51">
        <f>'OSNOVNA PLAČA'!A613</f>
        <v>604</v>
      </c>
      <c r="B619" s="159" t="str">
        <f t="shared" ca="1" si="118"/>
        <v>A604</v>
      </c>
      <c r="C619" s="52">
        <f ca="1">IF(LEN(B619)&gt;0,'OSNOVNA PLAČA'!C613,"")</f>
        <v>0</v>
      </c>
      <c r="D619" s="54">
        <f ca="1">IF(LEN(B619)&gt;0,'OSNOVNA PLAČA'!D613,"")</f>
        <v>0</v>
      </c>
      <c r="E619" s="175">
        <f ca="1">IF(LEN(B619)&gt;0,SUM('OBRAČUNANA OSNOVNA PLAČA'!K613:P613),"")</f>
        <v>0</v>
      </c>
      <c r="F619" s="55"/>
      <c r="G619" s="55"/>
      <c r="H619" s="55"/>
      <c r="I619" s="55"/>
      <c r="J619" s="55"/>
      <c r="K619" s="176">
        <f t="shared" si="123"/>
        <v>0</v>
      </c>
      <c r="L619" s="120">
        <f t="shared" ca="1" si="124"/>
        <v>0</v>
      </c>
      <c r="M619" s="120">
        <f t="shared" ca="1" si="125"/>
        <v>0</v>
      </c>
      <c r="N619" s="120">
        <f t="shared" ca="1" si="126"/>
        <v>0</v>
      </c>
      <c r="O619" s="120">
        <f t="shared" ca="1" si="127"/>
        <v>0</v>
      </c>
      <c r="P619" s="177">
        <f t="shared" ca="1" si="128"/>
        <v>0</v>
      </c>
      <c r="Q619" s="177">
        <f ca="1">IF(LEN(B619)&gt;0,'1-6'!Q619-'1-6'!P619,"")</f>
        <v>0</v>
      </c>
      <c r="R619" s="178"/>
      <c r="AA619" s="163">
        <f>ROW()</f>
        <v>619</v>
      </c>
      <c r="AB619" s="201" t="e">
        <f t="shared" ca="1" si="119"/>
        <v>#N/A</v>
      </c>
      <c r="AC619" s="201" t="e">
        <f t="shared" ca="1" si="120"/>
        <v>#N/A</v>
      </c>
      <c r="AD619" s="202" t="e">
        <f t="shared" ca="1" si="129"/>
        <v>#N/A</v>
      </c>
      <c r="AE619" s="201" t="e">
        <f t="shared" ca="1" si="130"/>
        <v>#N/A</v>
      </c>
      <c r="AF619" s="202" t="e">
        <f t="shared" ca="1" si="131"/>
        <v>#N/A</v>
      </c>
      <c r="AG619" s="201" t="e">
        <f t="shared" ca="1" si="131"/>
        <v>#N/A</v>
      </c>
      <c r="AH619" s="201" t="e">
        <f t="shared" ca="1" si="132"/>
        <v>#N/A</v>
      </c>
      <c r="AI619" s="203" t="e">
        <f t="shared" ca="1" si="133"/>
        <v>#N/A</v>
      </c>
      <c r="AJ619" s="201" t="e">
        <f t="shared" ca="1" si="121"/>
        <v>#N/A</v>
      </c>
      <c r="AK619" s="201" t="e">
        <f t="shared" ca="1" si="122"/>
        <v>#N/A</v>
      </c>
    </row>
    <row r="620" spans="1:37" ht="27" customHeight="1" x14ac:dyDescent="0.25">
      <c r="A620" s="51">
        <f>'OSNOVNA PLAČA'!A614</f>
        <v>605</v>
      </c>
      <c r="B620" s="159" t="str">
        <f t="shared" ca="1" si="118"/>
        <v>A605</v>
      </c>
      <c r="C620" s="52">
        <f ca="1">IF(LEN(B620)&gt;0,'OSNOVNA PLAČA'!C614,"")</f>
        <v>0</v>
      </c>
      <c r="D620" s="54">
        <f ca="1">IF(LEN(B620)&gt;0,'OSNOVNA PLAČA'!D614,"")</f>
        <v>0</v>
      </c>
      <c r="E620" s="175">
        <f ca="1">IF(LEN(B620)&gt;0,SUM('OBRAČUNANA OSNOVNA PLAČA'!K614:P614),"")</f>
        <v>0</v>
      </c>
      <c r="F620" s="55"/>
      <c r="G620" s="55"/>
      <c r="H620" s="55"/>
      <c r="I620" s="55"/>
      <c r="J620" s="55"/>
      <c r="K620" s="176">
        <f t="shared" si="123"/>
        <v>0</v>
      </c>
      <c r="L620" s="120">
        <f t="shared" ca="1" si="124"/>
        <v>0</v>
      </c>
      <c r="M620" s="120">
        <f t="shared" ca="1" si="125"/>
        <v>0</v>
      </c>
      <c r="N620" s="120">
        <f t="shared" ca="1" si="126"/>
        <v>0</v>
      </c>
      <c r="O620" s="120">
        <f t="shared" ca="1" si="127"/>
        <v>0</v>
      </c>
      <c r="P620" s="177">
        <f t="shared" ca="1" si="128"/>
        <v>0</v>
      </c>
      <c r="Q620" s="177">
        <f ca="1">IF(LEN(B620)&gt;0,'1-6'!Q620-'1-6'!P620,"")</f>
        <v>0</v>
      </c>
      <c r="R620" s="178"/>
      <c r="AA620" s="163">
        <f>ROW()</f>
        <v>620</v>
      </c>
      <c r="AB620" s="201" t="e">
        <f t="shared" ca="1" si="119"/>
        <v>#N/A</v>
      </c>
      <c r="AC620" s="201" t="e">
        <f t="shared" ca="1" si="120"/>
        <v>#N/A</v>
      </c>
      <c r="AD620" s="202" t="e">
        <f t="shared" ca="1" si="129"/>
        <v>#N/A</v>
      </c>
      <c r="AE620" s="201" t="e">
        <f t="shared" ca="1" si="130"/>
        <v>#N/A</v>
      </c>
      <c r="AF620" s="202" t="e">
        <f t="shared" ca="1" si="131"/>
        <v>#N/A</v>
      </c>
      <c r="AG620" s="201" t="e">
        <f t="shared" ca="1" si="131"/>
        <v>#N/A</v>
      </c>
      <c r="AH620" s="201" t="e">
        <f t="shared" ca="1" si="132"/>
        <v>#N/A</v>
      </c>
      <c r="AI620" s="203" t="e">
        <f t="shared" ca="1" si="133"/>
        <v>#N/A</v>
      </c>
      <c r="AJ620" s="201" t="e">
        <f t="shared" ca="1" si="121"/>
        <v>#N/A</v>
      </c>
      <c r="AK620" s="201" t="e">
        <f t="shared" ca="1" si="122"/>
        <v>#N/A</v>
      </c>
    </row>
    <row r="621" spans="1:37" ht="27" customHeight="1" x14ac:dyDescent="0.25">
      <c r="A621" s="51">
        <f>'OSNOVNA PLAČA'!A615</f>
        <v>606</v>
      </c>
      <c r="B621" s="159" t="str">
        <f t="shared" ca="1" si="118"/>
        <v>A606</v>
      </c>
      <c r="C621" s="52">
        <f ca="1">IF(LEN(B621)&gt;0,'OSNOVNA PLAČA'!C615,"")</f>
        <v>0</v>
      </c>
      <c r="D621" s="54">
        <f ca="1">IF(LEN(B621)&gt;0,'OSNOVNA PLAČA'!D615,"")</f>
        <v>0</v>
      </c>
      <c r="E621" s="175">
        <f ca="1">IF(LEN(B621)&gt;0,SUM('OBRAČUNANA OSNOVNA PLAČA'!K615:P615),"")</f>
        <v>0</v>
      </c>
      <c r="F621" s="55"/>
      <c r="G621" s="55"/>
      <c r="H621" s="55"/>
      <c r="I621" s="55"/>
      <c r="J621" s="55"/>
      <c r="K621" s="176">
        <f t="shared" si="123"/>
        <v>0</v>
      </c>
      <c r="L621" s="120">
        <f t="shared" ca="1" si="124"/>
        <v>0</v>
      </c>
      <c r="M621" s="120">
        <f t="shared" ca="1" si="125"/>
        <v>0</v>
      </c>
      <c r="N621" s="120">
        <f t="shared" ca="1" si="126"/>
        <v>0</v>
      </c>
      <c r="O621" s="120">
        <f t="shared" ca="1" si="127"/>
        <v>0</v>
      </c>
      <c r="P621" s="177">
        <f t="shared" ca="1" si="128"/>
        <v>0</v>
      </c>
      <c r="Q621" s="177">
        <f ca="1">IF(LEN(B621)&gt;0,'1-6'!Q621-'1-6'!P621,"")</f>
        <v>0</v>
      </c>
      <c r="R621" s="178"/>
      <c r="AA621" s="163">
        <f>ROW()</f>
        <v>621</v>
      </c>
      <c r="AB621" s="201" t="e">
        <f t="shared" ca="1" si="119"/>
        <v>#N/A</v>
      </c>
      <c r="AC621" s="201" t="e">
        <f t="shared" ca="1" si="120"/>
        <v>#N/A</v>
      </c>
      <c r="AD621" s="202" t="e">
        <f t="shared" ca="1" si="129"/>
        <v>#N/A</v>
      </c>
      <c r="AE621" s="201" t="e">
        <f t="shared" ca="1" si="130"/>
        <v>#N/A</v>
      </c>
      <c r="AF621" s="202" t="e">
        <f t="shared" ca="1" si="131"/>
        <v>#N/A</v>
      </c>
      <c r="AG621" s="201" t="e">
        <f t="shared" ca="1" si="131"/>
        <v>#N/A</v>
      </c>
      <c r="AH621" s="201" t="e">
        <f t="shared" ca="1" si="132"/>
        <v>#N/A</v>
      </c>
      <c r="AI621" s="203" t="e">
        <f t="shared" ca="1" si="133"/>
        <v>#N/A</v>
      </c>
      <c r="AJ621" s="201" t="e">
        <f t="shared" ca="1" si="121"/>
        <v>#N/A</v>
      </c>
      <c r="AK621" s="201" t="e">
        <f t="shared" ca="1" si="122"/>
        <v>#N/A</v>
      </c>
    </row>
    <row r="622" spans="1:37" ht="27" customHeight="1" x14ac:dyDescent="0.25">
      <c r="A622" s="51">
        <f>'OSNOVNA PLAČA'!A616</f>
        <v>607</v>
      </c>
      <c r="B622" s="159" t="str">
        <f t="shared" ca="1" si="118"/>
        <v>A607</v>
      </c>
      <c r="C622" s="52">
        <f ca="1">IF(LEN(B622)&gt;0,'OSNOVNA PLAČA'!C616,"")</f>
        <v>0</v>
      </c>
      <c r="D622" s="54">
        <f ca="1">IF(LEN(B622)&gt;0,'OSNOVNA PLAČA'!D616,"")</f>
        <v>0</v>
      </c>
      <c r="E622" s="175">
        <f ca="1">IF(LEN(B622)&gt;0,SUM('OBRAČUNANA OSNOVNA PLAČA'!K616:P616),"")</f>
        <v>0</v>
      </c>
      <c r="F622" s="55"/>
      <c r="G622" s="55"/>
      <c r="H622" s="55"/>
      <c r="I622" s="55"/>
      <c r="J622" s="55"/>
      <c r="K622" s="176">
        <f t="shared" si="123"/>
        <v>0</v>
      </c>
      <c r="L622" s="120">
        <f t="shared" ca="1" si="124"/>
        <v>0</v>
      </c>
      <c r="M622" s="120">
        <f t="shared" ca="1" si="125"/>
        <v>0</v>
      </c>
      <c r="N622" s="120">
        <f t="shared" ca="1" si="126"/>
        <v>0</v>
      </c>
      <c r="O622" s="120">
        <f t="shared" ca="1" si="127"/>
        <v>0</v>
      </c>
      <c r="P622" s="177">
        <f t="shared" ca="1" si="128"/>
        <v>0</v>
      </c>
      <c r="Q622" s="177">
        <f ca="1">IF(LEN(B622)&gt;0,'1-6'!Q622-'1-6'!P622,"")</f>
        <v>0</v>
      </c>
      <c r="R622" s="178"/>
      <c r="AA622" s="163">
        <f>ROW()</f>
        <v>622</v>
      </c>
      <c r="AB622" s="201" t="e">
        <f t="shared" ca="1" si="119"/>
        <v>#N/A</v>
      </c>
      <c r="AC622" s="201" t="e">
        <f t="shared" ca="1" si="120"/>
        <v>#N/A</v>
      </c>
      <c r="AD622" s="202" t="e">
        <f t="shared" ca="1" si="129"/>
        <v>#N/A</v>
      </c>
      <c r="AE622" s="201" t="e">
        <f t="shared" ca="1" si="130"/>
        <v>#N/A</v>
      </c>
      <c r="AF622" s="202" t="e">
        <f t="shared" ca="1" si="131"/>
        <v>#N/A</v>
      </c>
      <c r="AG622" s="201" t="e">
        <f t="shared" ca="1" si="131"/>
        <v>#N/A</v>
      </c>
      <c r="AH622" s="201" t="e">
        <f t="shared" ca="1" si="132"/>
        <v>#N/A</v>
      </c>
      <c r="AI622" s="203" t="e">
        <f t="shared" ca="1" si="133"/>
        <v>#N/A</v>
      </c>
      <c r="AJ622" s="201" t="e">
        <f t="shared" ca="1" si="121"/>
        <v>#N/A</v>
      </c>
      <c r="AK622" s="201" t="e">
        <f t="shared" ca="1" si="122"/>
        <v>#N/A</v>
      </c>
    </row>
    <row r="623" spans="1:37" ht="27" customHeight="1" x14ac:dyDescent="0.25">
      <c r="A623" s="51">
        <f>'OSNOVNA PLAČA'!A617</f>
        <v>608</v>
      </c>
      <c r="B623" s="159" t="str">
        <f t="shared" ca="1" si="118"/>
        <v>A608</v>
      </c>
      <c r="C623" s="52">
        <f ca="1">IF(LEN(B623)&gt;0,'OSNOVNA PLAČA'!C617,"")</f>
        <v>0</v>
      </c>
      <c r="D623" s="54">
        <f ca="1">IF(LEN(B623)&gt;0,'OSNOVNA PLAČA'!D617,"")</f>
        <v>0</v>
      </c>
      <c r="E623" s="175">
        <f ca="1">IF(LEN(B623)&gt;0,SUM('OBRAČUNANA OSNOVNA PLAČA'!K617:P617),"")</f>
        <v>0</v>
      </c>
      <c r="F623" s="55"/>
      <c r="G623" s="55"/>
      <c r="H623" s="55"/>
      <c r="I623" s="55"/>
      <c r="J623" s="55"/>
      <c r="K623" s="176">
        <f t="shared" si="123"/>
        <v>0</v>
      </c>
      <c r="L623" s="120">
        <f t="shared" ca="1" si="124"/>
        <v>0</v>
      </c>
      <c r="M623" s="120">
        <f t="shared" ca="1" si="125"/>
        <v>0</v>
      </c>
      <c r="N623" s="120">
        <f t="shared" ca="1" si="126"/>
        <v>0</v>
      </c>
      <c r="O623" s="120">
        <f t="shared" ca="1" si="127"/>
        <v>0</v>
      </c>
      <c r="P623" s="177">
        <f t="shared" ca="1" si="128"/>
        <v>0</v>
      </c>
      <c r="Q623" s="177">
        <f ca="1">IF(LEN(B623)&gt;0,'1-6'!Q623-'1-6'!P623,"")</f>
        <v>0</v>
      </c>
      <c r="R623" s="178"/>
      <c r="AA623" s="163">
        <f>ROW()</f>
        <v>623</v>
      </c>
      <c r="AB623" s="201" t="e">
        <f t="shared" ca="1" si="119"/>
        <v>#N/A</v>
      </c>
      <c r="AC623" s="201" t="e">
        <f t="shared" ca="1" si="120"/>
        <v>#N/A</v>
      </c>
      <c r="AD623" s="202" t="e">
        <f t="shared" ca="1" si="129"/>
        <v>#N/A</v>
      </c>
      <c r="AE623" s="201" t="e">
        <f t="shared" ca="1" si="130"/>
        <v>#N/A</v>
      </c>
      <c r="AF623" s="202" t="e">
        <f t="shared" ca="1" si="131"/>
        <v>#N/A</v>
      </c>
      <c r="AG623" s="201" t="e">
        <f t="shared" ca="1" si="131"/>
        <v>#N/A</v>
      </c>
      <c r="AH623" s="201" t="e">
        <f t="shared" ca="1" si="132"/>
        <v>#N/A</v>
      </c>
      <c r="AI623" s="203" t="e">
        <f t="shared" ca="1" si="133"/>
        <v>#N/A</v>
      </c>
      <c r="AJ623" s="201" t="e">
        <f t="shared" ca="1" si="121"/>
        <v>#N/A</v>
      </c>
      <c r="AK623" s="201" t="e">
        <f t="shared" ca="1" si="122"/>
        <v>#N/A</v>
      </c>
    </row>
    <row r="624" spans="1:37" ht="27" customHeight="1" x14ac:dyDescent="0.25">
      <c r="A624" s="51">
        <f>'OSNOVNA PLAČA'!A618</f>
        <v>609</v>
      </c>
      <c r="B624" s="159" t="str">
        <f t="shared" ca="1" si="118"/>
        <v>A609</v>
      </c>
      <c r="C624" s="52">
        <f ca="1">IF(LEN(B624)&gt;0,'OSNOVNA PLAČA'!C618,"")</f>
        <v>0</v>
      </c>
      <c r="D624" s="54">
        <f ca="1">IF(LEN(B624)&gt;0,'OSNOVNA PLAČA'!D618,"")</f>
        <v>0</v>
      </c>
      <c r="E624" s="175">
        <f ca="1">IF(LEN(B624)&gt;0,SUM('OBRAČUNANA OSNOVNA PLAČA'!K618:P618),"")</f>
        <v>0</v>
      </c>
      <c r="F624" s="55"/>
      <c r="G624" s="55"/>
      <c r="H624" s="55"/>
      <c r="I624" s="55"/>
      <c r="J624" s="55"/>
      <c r="K624" s="176">
        <f t="shared" si="123"/>
        <v>0</v>
      </c>
      <c r="L624" s="120">
        <f t="shared" ca="1" si="124"/>
        <v>0</v>
      </c>
      <c r="M624" s="120">
        <f t="shared" ca="1" si="125"/>
        <v>0</v>
      </c>
      <c r="N624" s="120">
        <f t="shared" ca="1" si="126"/>
        <v>0</v>
      </c>
      <c r="O624" s="120">
        <f t="shared" ca="1" si="127"/>
        <v>0</v>
      </c>
      <c r="P624" s="177">
        <f t="shared" ca="1" si="128"/>
        <v>0</v>
      </c>
      <c r="Q624" s="177">
        <f ca="1">IF(LEN(B624)&gt;0,'1-6'!Q624-'1-6'!P624,"")</f>
        <v>0</v>
      </c>
      <c r="R624" s="178"/>
      <c r="AA624" s="163">
        <f>ROW()</f>
        <v>624</v>
      </c>
      <c r="AB624" s="201" t="e">
        <f t="shared" ca="1" si="119"/>
        <v>#N/A</v>
      </c>
      <c r="AC624" s="201" t="e">
        <f t="shared" ca="1" si="120"/>
        <v>#N/A</v>
      </c>
      <c r="AD624" s="202" t="e">
        <f t="shared" ca="1" si="129"/>
        <v>#N/A</v>
      </c>
      <c r="AE624" s="201" t="e">
        <f t="shared" ca="1" si="130"/>
        <v>#N/A</v>
      </c>
      <c r="AF624" s="202" t="e">
        <f t="shared" ca="1" si="131"/>
        <v>#N/A</v>
      </c>
      <c r="AG624" s="201" t="e">
        <f t="shared" ca="1" si="131"/>
        <v>#N/A</v>
      </c>
      <c r="AH624" s="201" t="e">
        <f t="shared" ca="1" si="132"/>
        <v>#N/A</v>
      </c>
      <c r="AI624" s="203" t="e">
        <f t="shared" ca="1" si="133"/>
        <v>#N/A</v>
      </c>
      <c r="AJ624" s="201" t="e">
        <f t="shared" ca="1" si="121"/>
        <v>#N/A</v>
      </c>
      <c r="AK624" s="201" t="e">
        <f t="shared" ca="1" si="122"/>
        <v>#N/A</v>
      </c>
    </row>
    <row r="625" spans="1:37" ht="27" customHeight="1" x14ac:dyDescent="0.25">
      <c r="A625" s="51">
        <f>'OSNOVNA PLAČA'!A619</f>
        <v>610</v>
      </c>
      <c r="B625" s="159" t="str">
        <f t="shared" ca="1" si="118"/>
        <v>A610</v>
      </c>
      <c r="C625" s="52">
        <f ca="1">IF(LEN(B625)&gt;0,'OSNOVNA PLAČA'!C619,"")</f>
        <v>0</v>
      </c>
      <c r="D625" s="54">
        <f ca="1">IF(LEN(B625)&gt;0,'OSNOVNA PLAČA'!D619,"")</f>
        <v>0</v>
      </c>
      <c r="E625" s="175">
        <f ca="1">IF(LEN(B625)&gt;0,SUM('OBRAČUNANA OSNOVNA PLAČA'!K619:P619),"")</f>
        <v>0</v>
      </c>
      <c r="F625" s="55"/>
      <c r="G625" s="55"/>
      <c r="H625" s="55"/>
      <c r="I625" s="55"/>
      <c r="J625" s="55"/>
      <c r="K625" s="176">
        <f t="shared" si="123"/>
        <v>0</v>
      </c>
      <c r="L625" s="120">
        <f t="shared" ca="1" si="124"/>
        <v>0</v>
      </c>
      <c r="M625" s="120">
        <f t="shared" ca="1" si="125"/>
        <v>0</v>
      </c>
      <c r="N625" s="120">
        <f t="shared" ca="1" si="126"/>
        <v>0</v>
      </c>
      <c r="O625" s="120">
        <f t="shared" ca="1" si="127"/>
        <v>0</v>
      </c>
      <c r="P625" s="177">
        <f t="shared" ca="1" si="128"/>
        <v>0</v>
      </c>
      <c r="Q625" s="177">
        <f ca="1">IF(LEN(B625)&gt;0,'1-6'!Q625-'1-6'!P625,"")</f>
        <v>0</v>
      </c>
      <c r="R625" s="178"/>
      <c r="AA625" s="163">
        <f>ROW()</f>
        <v>625</v>
      </c>
      <c r="AB625" s="201" t="e">
        <f t="shared" ca="1" si="119"/>
        <v>#N/A</v>
      </c>
      <c r="AC625" s="201" t="e">
        <f t="shared" ca="1" si="120"/>
        <v>#N/A</v>
      </c>
      <c r="AD625" s="202" t="e">
        <f t="shared" ca="1" si="129"/>
        <v>#N/A</v>
      </c>
      <c r="AE625" s="201" t="e">
        <f t="shared" ca="1" si="130"/>
        <v>#N/A</v>
      </c>
      <c r="AF625" s="202" t="e">
        <f t="shared" ca="1" si="131"/>
        <v>#N/A</v>
      </c>
      <c r="AG625" s="201" t="e">
        <f t="shared" ca="1" si="131"/>
        <v>#N/A</v>
      </c>
      <c r="AH625" s="201" t="e">
        <f t="shared" ca="1" si="132"/>
        <v>#N/A</v>
      </c>
      <c r="AI625" s="203" t="e">
        <f t="shared" ca="1" si="133"/>
        <v>#N/A</v>
      </c>
      <c r="AJ625" s="201" t="e">
        <f t="shared" ca="1" si="121"/>
        <v>#N/A</v>
      </c>
      <c r="AK625" s="201" t="e">
        <f t="shared" ca="1" si="122"/>
        <v>#N/A</v>
      </c>
    </row>
    <row r="626" spans="1:37" ht="27" customHeight="1" x14ac:dyDescent="0.25">
      <c r="A626" s="51">
        <f>'OSNOVNA PLAČA'!A620</f>
        <v>611</v>
      </c>
      <c r="B626" s="159" t="str">
        <f t="shared" ca="1" si="118"/>
        <v>A611</v>
      </c>
      <c r="C626" s="52">
        <f ca="1">IF(LEN(B626)&gt;0,'OSNOVNA PLAČA'!C620,"")</f>
        <v>0</v>
      </c>
      <c r="D626" s="54">
        <f ca="1">IF(LEN(B626)&gt;0,'OSNOVNA PLAČA'!D620,"")</f>
        <v>0</v>
      </c>
      <c r="E626" s="175">
        <f ca="1">IF(LEN(B626)&gt;0,SUM('OBRAČUNANA OSNOVNA PLAČA'!K620:P620),"")</f>
        <v>0</v>
      </c>
      <c r="F626" s="55"/>
      <c r="G626" s="55"/>
      <c r="H626" s="55"/>
      <c r="I626" s="55"/>
      <c r="J626" s="55"/>
      <c r="K626" s="176">
        <f t="shared" si="123"/>
        <v>0</v>
      </c>
      <c r="L626" s="120">
        <f t="shared" ca="1" si="124"/>
        <v>0</v>
      </c>
      <c r="M626" s="120">
        <f t="shared" ca="1" si="125"/>
        <v>0</v>
      </c>
      <c r="N626" s="120">
        <f t="shared" ca="1" si="126"/>
        <v>0</v>
      </c>
      <c r="O626" s="120">
        <f t="shared" ca="1" si="127"/>
        <v>0</v>
      </c>
      <c r="P626" s="177">
        <f t="shared" ca="1" si="128"/>
        <v>0</v>
      </c>
      <c r="Q626" s="177">
        <f ca="1">IF(LEN(B626)&gt;0,'1-6'!Q626-'1-6'!P626,"")</f>
        <v>0</v>
      </c>
      <c r="R626" s="178"/>
      <c r="AA626" s="163">
        <f>ROW()</f>
        <v>626</v>
      </c>
      <c r="AB626" s="201" t="e">
        <f t="shared" ca="1" si="119"/>
        <v>#N/A</v>
      </c>
      <c r="AC626" s="201" t="e">
        <f t="shared" ca="1" si="120"/>
        <v>#N/A</v>
      </c>
      <c r="AD626" s="202" t="e">
        <f t="shared" ca="1" si="129"/>
        <v>#N/A</v>
      </c>
      <c r="AE626" s="201" t="e">
        <f t="shared" ca="1" si="130"/>
        <v>#N/A</v>
      </c>
      <c r="AF626" s="202" t="e">
        <f t="shared" ca="1" si="131"/>
        <v>#N/A</v>
      </c>
      <c r="AG626" s="201" t="e">
        <f t="shared" ca="1" si="131"/>
        <v>#N/A</v>
      </c>
      <c r="AH626" s="201" t="e">
        <f t="shared" ca="1" si="132"/>
        <v>#N/A</v>
      </c>
      <c r="AI626" s="203" t="e">
        <f t="shared" ca="1" si="133"/>
        <v>#N/A</v>
      </c>
      <c r="AJ626" s="201" t="e">
        <f t="shared" ca="1" si="121"/>
        <v>#N/A</v>
      </c>
      <c r="AK626" s="201" t="e">
        <f t="shared" ca="1" si="122"/>
        <v>#N/A</v>
      </c>
    </row>
    <row r="627" spans="1:37" ht="27" customHeight="1" x14ac:dyDescent="0.25">
      <c r="A627" s="51">
        <f>'OSNOVNA PLAČA'!A621</f>
        <v>612</v>
      </c>
      <c r="B627" s="159" t="str">
        <f t="shared" ca="1" si="118"/>
        <v>A612</v>
      </c>
      <c r="C627" s="52">
        <f ca="1">IF(LEN(B627)&gt;0,'OSNOVNA PLAČA'!C621,"")</f>
        <v>0</v>
      </c>
      <c r="D627" s="54">
        <f ca="1">IF(LEN(B627)&gt;0,'OSNOVNA PLAČA'!D621,"")</f>
        <v>0</v>
      </c>
      <c r="E627" s="175">
        <f ca="1">IF(LEN(B627)&gt;0,SUM('OBRAČUNANA OSNOVNA PLAČA'!K621:P621),"")</f>
        <v>0</v>
      </c>
      <c r="F627" s="55"/>
      <c r="G627" s="55"/>
      <c r="H627" s="55"/>
      <c r="I627" s="55"/>
      <c r="J627" s="55"/>
      <c r="K627" s="176">
        <f t="shared" si="123"/>
        <v>0</v>
      </c>
      <c r="L627" s="120">
        <f t="shared" ca="1" si="124"/>
        <v>0</v>
      </c>
      <c r="M627" s="120">
        <f t="shared" ca="1" si="125"/>
        <v>0</v>
      </c>
      <c r="N627" s="120">
        <f t="shared" ca="1" si="126"/>
        <v>0</v>
      </c>
      <c r="O627" s="120">
        <f t="shared" ca="1" si="127"/>
        <v>0</v>
      </c>
      <c r="P627" s="177">
        <f t="shared" ca="1" si="128"/>
        <v>0</v>
      </c>
      <c r="Q627" s="177">
        <f ca="1">IF(LEN(B627)&gt;0,'1-6'!Q627-'1-6'!P627,"")</f>
        <v>0</v>
      </c>
      <c r="R627" s="178"/>
      <c r="AA627" s="163">
        <f>ROW()</f>
        <v>627</v>
      </c>
      <c r="AB627" s="201" t="e">
        <f t="shared" ca="1" si="119"/>
        <v>#N/A</v>
      </c>
      <c r="AC627" s="201" t="e">
        <f t="shared" ca="1" si="120"/>
        <v>#N/A</v>
      </c>
      <c r="AD627" s="202" t="e">
        <f t="shared" ca="1" si="129"/>
        <v>#N/A</v>
      </c>
      <c r="AE627" s="201" t="e">
        <f t="shared" ca="1" si="130"/>
        <v>#N/A</v>
      </c>
      <c r="AF627" s="202" t="e">
        <f t="shared" ca="1" si="131"/>
        <v>#N/A</v>
      </c>
      <c r="AG627" s="201" t="e">
        <f t="shared" ca="1" si="131"/>
        <v>#N/A</v>
      </c>
      <c r="AH627" s="201" t="e">
        <f t="shared" ca="1" si="132"/>
        <v>#N/A</v>
      </c>
      <c r="AI627" s="203" t="e">
        <f t="shared" ca="1" si="133"/>
        <v>#N/A</v>
      </c>
      <c r="AJ627" s="201" t="e">
        <f t="shared" ca="1" si="121"/>
        <v>#N/A</v>
      </c>
      <c r="AK627" s="201" t="e">
        <f t="shared" ca="1" si="122"/>
        <v>#N/A</v>
      </c>
    </row>
    <row r="628" spans="1:37" ht="27" customHeight="1" x14ac:dyDescent="0.25">
      <c r="A628" s="51">
        <f>'OSNOVNA PLAČA'!A622</f>
        <v>613</v>
      </c>
      <c r="B628" s="159" t="str">
        <f t="shared" ca="1" si="118"/>
        <v>A613</v>
      </c>
      <c r="C628" s="52">
        <f ca="1">IF(LEN(B628)&gt;0,'OSNOVNA PLAČA'!C622,"")</f>
        <v>0</v>
      </c>
      <c r="D628" s="54">
        <f ca="1">IF(LEN(B628)&gt;0,'OSNOVNA PLAČA'!D622,"")</f>
        <v>0</v>
      </c>
      <c r="E628" s="175">
        <f ca="1">IF(LEN(B628)&gt;0,SUM('OBRAČUNANA OSNOVNA PLAČA'!K622:P622),"")</f>
        <v>0</v>
      </c>
      <c r="F628" s="55"/>
      <c r="G628" s="55"/>
      <c r="H628" s="55"/>
      <c r="I628" s="55"/>
      <c r="J628" s="55"/>
      <c r="K628" s="176">
        <f t="shared" si="123"/>
        <v>0</v>
      </c>
      <c r="L628" s="120">
        <f t="shared" ca="1" si="124"/>
        <v>0</v>
      </c>
      <c r="M628" s="120">
        <f t="shared" ca="1" si="125"/>
        <v>0</v>
      </c>
      <c r="N628" s="120">
        <f t="shared" ca="1" si="126"/>
        <v>0</v>
      </c>
      <c r="O628" s="120">
        <f t="shared" ca="1" si="127"/>
        <v>0</v>
      </c>
      <c r="P628" s="177">
        <f t="shared" ca="1" si="128"/>
        <v>0</v>
      </c>
      <c r="Q628" s="177">
        <f ca="1">IF(LEN(B628)&gt;0,'1-6'!Q628-'1-6'!P628,"")</f>
        <v>0</v>
      </c>
      <c r="R628" s="178"/>
      <c r="AA628" s="163">
        <f>ROW()</f>
        <v>628</v>
      </c>
      <c r="AB628" s="201" t="e">
        <f t="shared" ca="1" si="119"/>
        <v>#N/A</v>
      </c>
      <c r="AC628" s="201" t="e">
        <f t="shared" ca="1" si="120"/>
        <v>#N/A</v>
      </c>
      <c r="AD628" s="202" t="e">
        <f t="shared" ca="1" si="129"/>
        <v>#N/A</v>
      </c>
      <c r="AE628" s="201" t="e">
        <f t="shared" ca="1" si="130"/>
        <v>#N/A</v>
      </c>
      <c r="AF628" s="202" t="e">
        <f t="shared" ca="1" si="131"/>
        <v>#N/A</v>
      </c>
      <c r="AG628" s="201" t="e">
        <f t="shared" ca="1" si="131"/>
        <v>#N/A</v>
      </c>
      <c r="AH628" s="201" t="e">
        <f t="shared" ca="1" si="132"/>
        <v>#N/A</v>
      </c>
      <c r="AI628" s="203" t="e">
        <f t="shared" ca="1" si="133"/>
        <v>#N/A</v>
      </c>
      <c r="AJ628" s="201" t="e">
        <f t="shared" ca="1" si="121"/>
        <v>#N/A</v>
      </c>
      <c r="AK628" s="201" t="e">
        <f t="shared" ca="1" si="122"/>
        <v>#N/A</v>
      </c>
    </row>
    <row r="629" spans="1:37" ht="27" customHeight="1" x14ac:dyDescent="0.25">
      <c r="A629" s="51">
        <f>'OSNOVNA PLAČA'!A623</f>
        <v>614</v>
      </c>
      <c r="B629" s="159" t="str">
        <f t="shared" ca="1" si="118"/>
        <v>A614</v>
      </c>
      <c r="C629" s="52">
        <f ca="1">IF(LEN(B629)&gt;0,'OSNOVNA PLAČA'!C623,"")</f>
        <v>0</v>
      </c>
      <c r="D629" s="54">
        <f ca="1">IF(LEN(B629)&gt;0,'OSNOVNA PLAČA'!D623,"")</f>
        <v>0</v>
      </c>
      <c r="E629" s="175">
        <f ca="1">IF(LEN(B629)&gt;0,SUM('OBRAČUNANA OSNOVNA PLAČA'!K623:P623),"")</f>
        <v>0</v>
      </c>
      <c r="F629" s="55"/>
      <c r="G629" s="55"/>
      <c r="H629" s="55"/>
      <c r="I629" s="55"/>
      <c r="J629" s="55"/>
      <c r="K629" s="176">
        <f t="shared" si="123"/>
        <v>0</v>
      </c>
      <c r="L629" s="120">
        <f t="shared" ca="1" si="124"/>
        <v>0</v>
      </c>
      <c r="M629" s="120">
        <f t="shared" ca="1" si="125"/>
        <v>0</v>
      </c>
      <c r="N629" s="120">
        <f t="shared" ca="1" si="126"/>
        <v>0</v>
      </c>
      <c r="O629" s="120">
        <f t="shared" ca="1" si="127"/>
        <v>0</v>
      </c>
      <c r="P629" s="177">
        <f t="shared" ca="1" si="128"/>
        <v>0</v>
      </c>
      <c r="Q629" s="177">
        <f ca="1">IF(LEN(B629)&gt;0,'1-6'!Q629-'1-6'!P629,"")</f>
        <v>0</v>
      </c>
      <c r="R629" s="178"/>
      <c r="AA629" s="163">
        <f>ROW()</f>
        <v>629</v>
      </c>
      <c r="AB629" s="201" t="e">
        <f t="shared" ca="1" si="119"/>
        <v>#N/A</v>
      </c>
      <c r="AC629" s="201" t="e">
        <f t="shared" ca="1" si="120"/>
        <v>#N/A</v>
      </c>
      <c r="AD629" s="202" t="e">
        <f t="shared" ca="1" si="129"/>
        <v>#N/A</v>
      </c>
      <c r="AE629" s="201" t="e">
        <f t="shared" ca="1" si="130"/>
        <v>#N/A</v>
      </c>
      <c r="AF629" s="202" t="e">
        <f t="shared" ca="1" si="131"/>
        <v>#N/A</v>
      </c>
      <c r="AG629" s="201" t="e">
        <f t="shared" ca="1" si="131"/>
        <v>#N/A</v>
      </c>
      <c r="AH629" s="201" t="e">
        <f t="shared" ca="1" si="132"/>
        <v>#N/A</v>
      </c>
      <c r="AI629" s="203" t="e">
        <f t="shared" ca="1" si="133"/>
        <v>#N/A</v>
      </c>
      <c r="AJ629" s="201" t="e">
        <f t="shared" ca="1" si="121"/>
        <v>#N/A</v>
      </c>
      <c r="AK629" s="201" t="e">
        <f t="shared" ca="1" si="122"/>
        <v>#N/A</v>
      </c>
    </row>
    <row r="630" spans="1:37" ht="27" customHeight="1" x14ac:dyDescent="0.25">
      <c r="A630" s="51">
        <f>'OSNOVNA PLAČA'!A624</f>
        <v>615</v>
      </c>
      <c r="B630" s="159" t="str">
        <f t="shared" ca="1" si="118"/>
        <v>A615</v>
      </c>
      <c r="C630" s="52">
        <f ca="1">IF(LEN(B630)&gt;0,'OSNOVNA PLAČA'!C624,"")</f>
        <v>0</v>
      </c>
      <c r="D630" s="54">
        <f ca="1">IF(LEN(B630)&gt;0,'OSNOVNA PLAČA'!D624,"")</f>
        <v>0</v>
      </c>
      <c r="E630" s="175">
        <f ca="1">IF(LEN(B630)&gt;0,SUM('OBRAČUNANA OSNOVNA PLAČA'!K624:P624),"")</f>
        <v>0</v>
      </c>
      <c r="F630" s="55"/>
      <c r="G630" s="55"/>
      <c r="H630" s="55"/>
      <c r="I630" s="55"/>
      <c r="J630" s="55"/>
      <c r="K630" s="176">
        <f t="shared" si="123"/>
        <v>0</v>
      </c>
      <c r="L630" s="120">
        <f t="shared" ca="1" si="124"/>
        <v>0</v>
      </c>
      <c r="M630" s="120">
        <f t="shared" ca="1" si="125"/>
        <v>0</v>
      </c>
      <c r="N630" s="120">
        <f t="shared" ca="1" si="126"/>
        <v>0</v>
      </c>
      <c r="O630" s="120">
        <f t="shared" ca="1" si="127"/>
        <v>0</v>
      </c>
      <c r="P630" s="177">
        <f t="shared" ca="1" si="128"/>
        <v>0</v>
      </c>
      <c r="Q630" s="177">
        <f ca="1">IF(LEN(B630)&gt;0,'1-6'!Q630-'1-6'!P630,"")</f>
        <v>0</v>
      </c>
      <c r="R630" s="178"/>
      <c r="AA630" s="163">
        <f>ROW()</f>
        <v>630</v>
      </c>
      <c r="AB630" s="201" t="e">
        <f t="shared" ca="1" si="119"/>
        <v>#N/A</v>
      </c>
      <c r="AC630" s="201" t="e">
        <f t="shared" ca="1" si="120"/>
        <v>#N/A</v>
      </c>
      <c r="AD630" s="202" t="e">
        <f t="shared" ca="1" si="129"/>
        <v>#N/A</v>
      </c>
      <c r="AE630" s="201" t="e">
        <f t="shared" ca="1" si="130"/>
        <v>#N/A</v>
      </c>
      <c r="AF630" s="202" t="e">
        <f t="shared" ca="1" si="131"/>
        <v>#N/A</v>
      </c>
      <c r="AG630" s="201" t="e">
        <f t="shared" ca="1" si="131"/>
        <v>#N/A</v>
      </c>
      <c r="AH630" s="201" t="e">
        <f t="shared" ca="1" si="132"/>
        <v>#N/A</v>
      </c>
      <c r="AI630" s="203" t="e">
        <f t="shared" ca="1" si="133"/>
        <v>#N/A</v>
      </c>
      <c r="AJ630" s="201" t="e">
        <f t="shared" ca="1" si="121"/>
        <v>#N/A</v>
      </c>
      <c r="AK630" s="201" t="e">
        <f t="shared" ca="1" si="122"/>
        <v>#N/A</v>
      </c>
    </row>
    <row r="631" spans="1:37" ht="27" customHeight="1" x14ac:dyDescent="0.25">
      <c r="A631" s="51">
        <f>'OSNOVNA PLAČA'!A625</f>
        <v>616</v>
      </c>
      <c r="B631" s="159" t="str">
        <f t="shared" ca="1" si="118"/>
        <v>A616</v>
      </c>
      <c r="C631" s="52">
        <f ca="1">IF(LEN(B631)&gt;0,'OSNOVNA PLAČA'!C625,"")</f>
        <v>0</v>
      </c>
      <c r="D631" s="54">
        <f ca="1">IF(LEN(B631)&gt;0,'OSNOVNA PLAČA'!D625,"")</f>
        <v>0</v>
      </c>
      <c r="E631" s="175">
        <f ca="1">IF(LEN(B631)&gt;0,SUM('OBRAČUNANA OSNOVNA PLAČA'!K625:P625),"")</f>
        <v>0</v>
      </c>
      <c r="F631" s="55"/>
      <c r="G631" s="55"/>
      <c r="H631" s="55"/>
      <c r="I631" s="55"/>
      <c r="J631" s="55"/>
      <c r="K631" s="176">
        <f t="shared" si="123"/>
        <v>0</v>
      </c>
      <c r="L631" s="120">
        <f t="shared" ca="1" si="124"/>
        <v>0</v>
      </c>
      <c r="M631" s="120">
        <f t="shared" ca="1" si="125"/>
        <v>0</v>
      </c>
      <c r="N631" s="120">
        <f t="shared" ca="1" si="126"/>
        <v>0</v>
      </c>
      <c r="O631" s="120">
        <f t="shared" ca="1" si="127"/>
        <v>0</v>
      </c>
      <c r="P631" s="177">
        <f t="shared" ca="1" si="128"/>
        <v>0</v>
      </c>
      <c r="Q631" s="177">
        <f ca="1">IF(LEN(B631)&gt;0,'1-6'!Q631-'1-6'!P631,"")</f>
        <v>0</v>
      </c>
      <c r="R631" s="178"/>
      <c r="AA631" s="163">
        <f>ROW()</f>
        <v>631</v>
      </c>
      <c r="AB631" s="201" t="e">
        <f t="shared" ca="1" si="119"/>
        <v>#N/A</v>
      </c>
      <c r="AC631" s="201" t="e">
        <f t="shared" ca="1" si="120"/>
        <v>#N/A</v>
      </c>
      <c r="AD631" s="202" t="e">
        <f t="shared" ca="1" si="129"/>
        <v>#N/A</v>
      </c>
      <c r="AE631" s="201" t="e">
        <f t="shared" ca="1" si="130"/>
        <v>#N/A</v>
      </c>
      <c r="AF631" s="202" t="e">
        <f t="shared" ca="1" si="131"/>
        <v>#N/A</v>
      </c>
      <c r="AG631" s="201" t="e">
        <f t="shared" ca="1" si="131"/>
        <v>#N/A</v>
      </c>
      <c r="AH631" s="201" t="e">
        <f t="shared" ca="1" si="132"/>
        <v>#N/A</v>
      </c>
      <c r="AI631" s="203" t="e">
        <f t="shared" ca="1" si="133"/>
        <v>#N/A</v>
      </c>
      <c r="AJ631" s="201" t="e">
        <f t="shared" ca="1" si="121"/>
        <v>#N/A</v>
      </c>
      <c r="AK631" s="201" t="e">
        <f t="shared" ca="1" si="122"/>
        <v>#N/A</v>
      </c>
    </row>
    <row r="632" spans="1:37" ht="27" customHeight="1" x14ac:dyDescent="0.25">
      <c r="A632" s="51">
        <f>'OSNOVNA PLAČA'!A626</f>
        <v>617</v>
      </c>
      <c r="B632" s="159" t="str">
        <f t="shared" ca="1" si="118"/>
        <v>A617</v>
      </c>
      <c r="C632" s="52">
        <f ca="1">IF(LEN(B632)&gt;0,'OSNOVNA PLAČA'!C626,"")</f>
        <v>0</v>
      </c>
      <c r="D632" s="54">
        <f ca="1">IF(LEN(B632)&gt;0,'OSNOVNA PLAČA'!D626,"")</f>
        <v>0</v>
      </c>
      <c r="E632" s="175">
        <f ca="1">IF(LEN(B632)&gt;0,SUM('OBRAČUNANA OSNOVNA PLAČA'!K626:P626),"")</f>
        <v>0</v>
      </c>
      <c r="F632" s="55"/>
      <c r="G632" s="55"/>
      <c r="H632" s="55"/>
      <c r="I632" s="55"/>
      <c r="J632" s="55"/>
      <c r="K632" s="176">
        <f t="shared" si="123"/>
        <v>0</v>
      </c>
      <c r="L632" s="120">
        <f t="shared" ca="1" si="124"/>
        <v>0</v>
      </c>
      <c r="M632" s="120">
        <f t="shared" ca="1" si="125"/>
        <v>0</v>
      </c>
      <c r="N632" s="120">
        <f t="shared" ca="1" si="126"/>
        <v>0</v>
      </c>
      <c r="O632" s="120">
        <f t="shared" ca="1" si="127"/>
        <v>0</v>
      </c>
      <c r="P632" s="177">
        <f t="shared" ca="1" si="128"/>
        <v>0</v>
      </c>
      <c r="Q632" s="177">
        <f ca="1">IF(LEN(B632)&gt;0,'1-6'!Q632-'1-6'!P632,"")</f>
        <v>0</v>
      </c>
      <c r="R632" s="178"/>
      <c r="AA632" s="163">
        <f>ROW()</f>
        <v>632</v>
      </c>
      <c r="AB632" s="201" t="e">
        <f t="shared" ca="1" si="119"/>
        <v>#N/A</v>
      </c>
      <c r="AC632" s="201" t="e">
        <f t="shared" ca="1" si="120"/>
        <v>#N/A</v>
      </c>
      <c r="AD632" s="202" t="e">
        <f t="shared" ca="1" si="129"/>
        <v>#N/A</v>
      </c>
      <c r="AE632" s="201" t="e">
        <f t="shared" ca="1" si="130"/>
        <v>#N/A</v>
      </c>
      <c r="AF632" s="202" t="e">
        <f t="shared" ca="1" si="131"/>
        <v>#N/A</v>
      </c>
      <c r="AG632" s="201" t="e">
        <f t="shared" ca="1" si="131"/>
        <v>#N/A</v>
      </c>
      <c r="AH632" s="201" t="e">
        <f t="shared" ca="1" si="132"/>
        <v>#N/A</v>
      </c>
      <c r="AI632" s="203" t="e">
        <f t="shared" ca="1" si="133"/>
        <v>#N/A</v>
      </c>
      <c r="AJ632" s="201" t="e">
        <f t="shared" ca="1" si="121"/>
        <v>#N/A</v>
      </c>
      <c r="AK632" s="201" t="e">
        <f t="shared" ca="1" si="122"/>
        <v>#N/A</v>
      </c>
    </row>
    <row r="633" spans="1:37" ht="27" customHeight="1" x14ac:dyDescent="0.25">
      <c r="A633" s="51">
        <f>'OSNOVNA PLAČA'!A627</f>
        <v>618</v>
      </c>
      <c r="B633" s="159" t="str">
        <f t="shared" ca="1" si="118"/>
        <v>A618</v>
      </c>
      <c r="C633" s="52">
        <f ca="1">IF(LEN(B633)&gt;0,'OSNOVNA PLAČA'!C627,"")</f>
        <v>0</v>
      </c>
      <c r="D633" s="54">
        <f ca="1">IF(LEN(B633)&gt;0,'OSNOVNA PLAČA'!D627,"")</f>
        <v>0</v>
      </c>
      <c r="E633" s="175">
        <f ca="1">IF(LEN(B633)&gt;0,SUM('OBRAČUNANA OSNOVNA PLAČA'!K627:P627),"")</f>
        <v>0</v>
      </c>
      <c r="F633" s="55"/>
      <c r="G633" s="55"/>
      <c r="H633" s="55"/>
      <c r="I633" s="55"/>
      <c r="J633" s="55"/>
      <c r="K633" s="176">
        <f t="shared" si="123"/>
        <v>0</v>
      </c>
      <c r="L633" s="120">
        <f t="shared" ca="1" si="124"/>
        <v>0</v>
      </c>
      <c r="M633" s="120">
        <f t="shared" ca="1" si="125"/>
        <v>0</v>
      </c>
      <c r="N633" s="120">
        <f t="shared" ca="1" si="126"/>
        <v>0</v>
      </c>
      <c r="O633" s="120">
        <f t="shared" ca="1" si="127"/>
        <v>0</v>
      </c>
      <c r="P633" s="177">
        <f t="shared" ca="1" si="128"/>
        <v>0</v>
      </c>
      <c r="Q633" s="177">
        <f ca="1">IF(LEN(B633)&gt;0,'1-6'!Q633-'1-6'!P633,"")</f>
        <v>0</v>
      </c>
      <c r="R633" s="178"/>
      <c r="AA633" s="163">
        <f>ROW()</f>
        <v>633</v>
      </c>
      <c r="AB633" s="201" t="e">
        <f t="shared" ca="1" si="119"/>
        <v>#N/A</v>
      </c>
      <c r="AC633" s="201" t="e">
        <f t="shared" ca="1" si="120"/>
        <v>#N/A</v>
      </c>
      <c r="AD633" s="202" t="e">
        <f t="shared" ca="1" si="129"/>
        <v>#N/A</v>
      </c>
      <c r="AE633" s="201" t="e">
        <f t="shared" ca="1" si="130"/>
        <v>#N/A</v>
      </c>
      <c r="AF633" s="202" t="e">
        <f t="shared" ca="1" si="131"/>
        <v>#N/A</v>
      </c>
      <c r="AG633" s="201" t="e">
        <f t="shared" ca="1" si="131"/>
        <v>#N/A</v>
      </c>
      <c r="AH633" s="201" t="e">
        <f t="shared" ca="1" si="132"/>
        <v>#N/A</v>
      </c>
      <c r="AI633" s="203" t="e">
        <f t="shared" ca="1" si="133"/>
        <v>#N/A</v>
      </c>
      <c r="AJ633" s="201" t="e">
        <f t="shared" ca="1" si="121"/>
        <v>#N/A</v>
      </c>
      <c r="AK633" s="201" t="e">
        <f t="shared" ca="1" si="122"/>
        <v>#N/A</v>
      </c>
    </row>
    <row r="634" spans="1:37" ht="27" customHeight="1" x14ac:dyDescent="0.25">
      <c r="A634" s="51">
        <f>'OSNOVNA PLAČA'!A628</f>
        <v>619</v>
      </c>
      <c r="B634" s="159" t="str">
        <f t="shared" ca="1" si="118"/>
        <v>A619</v>
      </c>
      <c r="C634" s="52">
        <f ca="1">IF(LEN(B634)&gt;0,'OSNOVNA PLAČA'!C628,"")</f>
        <v>0</v>
      </c>
      <c r="D634" s="54">
        <f ca="1">IF(LEN(B634)&gt;0,'OSNOVNA PLAČA'!D628,"")</f>
        <v>0</v>
      </c>
      <c r="E634" s="175">
        <f ca="1">IF(LEN(B634)&gt;0,SUM('OBRAČUNANA OSNOVNA PLAČA'!K628:P628),"")</f>
        <v>0</v>
      </c>
      <c r="F634" s="55"/>
      <c r="G634" s="55"/>
      <c r="H634" s="55"/>
      <c r="I634" s="55"/>
      <c r="J634" s="55"/>
      <c r="K634" s="176">
        <f t="shared" si="123"/>
        <v>0</v>
      </c>
      <c r="L634" s="120">
        <f t="shared" ca="1" si="124"/>
        <v>0</v>
      </c>
      <c r="M634" s="120">
        <f t="shared" ca="1" si="125"/>
        <v>0</v>
      </c>
      <c r="N634" s="120">
        <f t="shared" ca="1" si="126"/>
        <v>0</v>
      </c>
      <c r="O634" s="120">
        <f t="shared" ca="1" si="127"/>
        <v>0</v>
      </c>
      <c r="P634" s="177">
        <f t="shared" ca="1" si="128"/>
        <v>0</v>
      </c>
      <c r="Q634" s="177">
        <f ca="1">IF(LEN(B634)&gt;0,'1-6'!Q634-'1-6'!P634,"")</f>
        <v>0</v>
      </c>
      <c r="R634" s="178"/>
      <c r="AA634" s="163">
        <f>ROW()</f>
        <v>634</v>
      </c>
      <c r="AB634" s="201" t="e">
        <f t="shared" ca="1" si="119"/>
        <v>#N/A</v>
      </c>
      <c r="AC634" s="201" t="e">
        <f t="shared" ca="1" si="120"/>
        <v>#N/A</v>
      </c>
      <c r="AD634" s="202" t="e">
        <f t="shared" ca="1" si="129"/>
        <v>#N/A</v>
      </c>
      <c r="AE634" s="201" t="e">
        <f t="shared" ca="1" si="130"/>
        <v>#N/A</v>
      </c>
      <c r="AF634" s="202" t="e">
        <f t="shared" ca="1" si="131"/>
        <v>#N/A</v>
      </c>
      <c r="AG634" s="201" t="e">
        <f t="shared" ca="1" si="131"/>
        <v>#N/A</v>
      </c>
      <c r="AH634" s="201" t="e">
        <f t="shared" ca="1" si="132"/>
        <v>#N/A</v>
      </c>
      <c r="AI634" s="203" t="e">
        <f t="shared" ca="1" si="133"/>
        <v>#N/A</v>
      </c>
      <c r="AJ634" s="201" t="e">
        <f t="shared" ca="1" si="121"/>
        <v>#N/A</v>
      </c>
      <c r="AK634" s="201" t="e">
        <f t="shared" ca="1" si="122"/>
        <v>#N/A</v>
      </c>
    </row>
    <row r="635" spans="1:37" ht="27" customHeight="1" x14ac:dyDescent="0.25">
      <c r="A635" s="51">
        <f>'OSNOVNA PLAČA'!A629</f>
        <v>620</v>
      </c>
      <c r="B635" s="159" t="str">
        <f t="shared" ca="1" si="118"/>
        <v>A620</v>
      </c>
      <c r="C635" s="52">
        <f ca="1">IF(LEN(B635)&gt;0,'OSNOVNA PLAČA'!C629,"")</f>
        <v>0</v>
      </c>
      <c r="D635" s="54">
        <f ca="1">IF(LEN(B635)&gt;0,'OSNOVNA PLAČA'!D629,"")</f>
        <v>0</v>
      </c>
      <c r="E635" s="175">
        <f ca="1">IF(LEN(B635)&gt;0,SUM('OBRAČUNANA OSNOVNA PLAČA'!K629:P629),"")</f>
        <v>0</v>
      </c>
      <c r="F635" s="55"/>
      <c r="G635" s="55"/>
      <c r="H635" s="55"/>
      <c r="I635" s="55"/>
      <c r="J635" s="55"/>
      <c r="K635" s="176">
        <f t="shared" si="123"/>
        <v>0</v>
      </c>
      <c r="L635" s="120">
        <f t="shared" ca="1" si="124"/>
        <v>0</v>
      </c>
      <c r="M635" s="120">
        <f t="shared" ca="1" si="125"/>
        <v>0</v>
      </c>
      <c r="N635" s="120">
        <f t="shared" ca="1" si="126"/>
        <v>0</v>
      </c>
      <c r="O635" s="120">
        <f t="shared" ca="1" si="127"/>
        <v>0</v>
      </c>
      <c r="P635" s="177">
        <f t="shared" ca="1" si="128"/>
        <v>0</v>
      </c>
      <c r="Q635" s="177">
        <f ca="1">IF(LEN(B635)&gt;0,'1-6'!Q635-'1-6'!P635,"")</f>
        <v>0</v>
      </c>
      <c r="R635" s="178"/>
      <c r="AA635" s="163">
        <f>ROW()</f>
        <v>635</v>
      </c>
      <c r="AB635" s="201" t="e">
        <f t="shared" ca="1" si="119"/>
        <v>#N/A</v>
      </c>
      <c r="AC635" s="201" t="e">
        <f t="shared" ca="1" si="120"/>
        <v>#N/A</v>
      </c>
      <c r="AD635" s="202" t="e">
        <f t="shared" ca="1" si="129"/>
        <v>#N/A</v>
      </c>
      <c r="AE635" s="201" t="e">
        <f t="shared" ca="1" si="130"/>
        <v>#N/A</v>
      </c>
      <c r="AF635" s="202" t="e">
        <f t="shared" ca="1" si="131"/>
        <v>#N/A</v>
      </c>
      <c r="AG635" s="201" t="e">
        <f t="shared" ca="1" si="131"/>
        <v>#N/A</v>
      </c>
      <c r="AH635" s="201" t="e">
        <f t="shared" ca="1" si="132"/>
        <v>#N/A</v>
      </c>
      <c r="AI635" s="203" t="e">
        <f t="shared" ca="1" si="133"/>
        <v>#N/A</v>
      </c>
      <c r="AJ635" s="201" t="e">
        <f t="shared" ca="1" si="121"/>
        <v>#N/A</v>
      </c>
      <c r="AK635" s="201" t="e">
        <f t="shared" ca="1" si="122"/>
        <v>#N/A</v>
      </c>
    </row>
    <row r="636" spans="1:37" ht="27" customHeight="1" x14ac:dyDescent="0.25">
      <c r="A636" s="51">
        <f>'OSNOVNA PLAČA'!A630</f>
        <v>621</v>
      </c>
      <c r="B636" s="159" t="str">
        <f t="shared" ca="1" si="118"/>
        <v>A621</v>
      </c>
      <c r="C636" s="52">
        <f ca="1">IF(LEN(B636)&gt;0,'OSNOVNA PLAČA'!C630,"")</f>
        <v>0</v>
      </c>
      <c r="D636" s="54">
        <f ca="1">IF(LEN(B636)&gt;0,'OSNOVNA PLAČA'!D630,"")</f>
        <v>0</v>
      </c>
      <c r="E636" s="175">
        <f ca="1">IF(LEN(B636)&gt;0,SUM('OBRAČUNANA OSNOVNA PLAČA'!K630:P630),"")</f>
        <v>0</v>
      </c>
      <c r="F636" s="55"/>
      <c r="G636" s="55"/>
      <c r="H636" s="55"/>
      <c r="I636" s="55"/>
      <c r="J636" s="55"/>
      <c r="K636" s="176">
        <f t="shared" si="123"/>
        <v>0</v>
      </c>
      <c r="L636" s="120">
        <f t="shared" ca="1" si="124"/>
        <v>0</v>
      </c>
      <c r="M636" s="120">
        <f t="shared" ca="1" si="125"/>
        <v>0</v>
      </c>
      <c r="N636" s="120">
        <f t="shared" ca="1" si="126"/>
        <v>0</v>
      </c>
      <c r="O636" s="120">
        <f t="shared" ca="1" si="127"/>
        <v>0</v>
      </c>
      <c r="P636" s="177">
        <f t="shared" ca="1" si="128"/>
        <v>0</v>
      </c>
      <c r="Q636" s="177">
        <f ca="1">IF(LEN(B636)&gt;0,'1-6'!Q636-'1-6'!P636,"")</f>
        <v>0</v>
      </c>
      <c r="R636" s="178"/>
      <c r="AA636" s="163">
        <f>ROW()</f>
        <v>636</v>
      </c>
      <c r="AB636" s="201" t="e">
        <f t="shared" ca="1" si="119"/>
        <v>#N/A</v>
      </c>
      <c r="AC636" s="201" t="e">
        <f t="shared" ca="1" si="120"/>
        <v>#N/A</v>
      </c>
      <c r="AD636" s="202" t="e">
        <f t="shared" ca="1" si="129"/>
        <v>#N/A</v>
      </c>
      <c r="AE636" s="201" t="e">
        <f t="shared" ca="1" si="130"/>
        <v>#N/A</v>
      </c>
      <c r="AF636" s="202" t="e">
        <f t="shared" ca="1" si="131"/>
        <v>#N/A</v>
      </c>
      <c r="AG636" s="201" t="e">
        <f t="shared" ca="1" si="131"/>
        <v>#N/A</v>
      </c>
      <c r="AH636" s="201" t="e">
        <f t="shared" ca="1" si="132"/>
        <v>#N/A</v>
      </c>
      <c r="AI636" s="203" t="e">
        <f t="shared" ca="1" si="133"/>
        <v>#N/A</v>
      </c>
      <c r="AJ636" s="201" t="e">
        <f t="shared" ca="1" si="121"/>
        <v>#N/A</v>
      </c>
      <c r="AK636" s="201" t="e">
        <f t="shared" ca="1" si="122"/>
        <v>#N/A</v>
      </c>
    </row>
    <row r="637" spans="1:37" ht="27" customHeight="1" x14ac:dyDescent="0.25">
      <c r="A637" s="51">
        <f>'OSNOVNA PLAČA'!A631</f>
        <v>622</v>
      </c>
      <c r="B637" s="159" t="str">
        <f t="shared" ca="1" si="118"/>
        <v>A622</v>
      </c>
      <c r="C637" s="52">
        <f ca="1">IF(LEN(B637)&gt;0,'OSNOVNA PLAČA'!C631,"")</f>
        <v>0</v>
      </c>
      <c r="D637" s="54">
        <f ca="1">IF(LEN(B637)&gt;0,'OSNOVNA PLAČA'!D631,"")</f>
        <v>0</v>
      </c>
      <c r="E637" s="175">
        <f ca="1">IF(LEN(B637)&gt;0,SUM('OBRAČUNANA OSNOVNA PLAČA'!K631:P631),"")</f>
        <v>0</v>
      </c>
      <c r="F637" s="55"/>
      <c r="G637" s="55"/>
      <c r="H637" s="55"/>
      <c r="I637" s="55"/>
      <c r="J637" s="55"/>
      <c r="K637" s="176">
        <f t="shared" si="123"/>
        <v>0</v>
      </c>
      <c r="L637" s="120">
        <f t="shared" ca="1" si="124"/>
        <v>0</v>
      </c>
      <c r="M637" s="120">
        <f t="shared" ca="1" si="125"/>
        <v>0</v>
      </c>
      <c r="N637" s="120">
        <f t="shared" ca="1" si="126"/>
        <v>0</v>
      </c>
      <c r="O637" s="120">
        <f t="shared" ca="1" si="127"/>
        <v>0</v>
      </c>
      <c r="P637" s="177">
        <f t="shared" ca="1" si="128"/>
        <v>0</v>
      </c>
      <c r="Q637" s="177">
        <f ca="1">IF(LEN(B637)&gt;0,'1-6'!Q637-'1-6'!P637,"")</f>
        <v>0</v>
      </c>
      <c r="R637" s="178"/>
      <c r="AA637" s="163">
        <f>ROW()</f>
        <v>637</v>
      </c>
      <c r="AB637" s="201" t="e">
        <f t="shared" ca="1" si="119"/>
        <v>#N/A</v>
      </c>
      <c r="AC637" s="201" t="e">
        <f t="shared" ca="1" si="120"/>
        <v>#N/A</v>
      </c>
      <c r="AD637" s="202" t="e">
        <f t="shared" ca="1" si="129"/>
        <v>#N/A</v>
      </c>
      <c r="AE637" s="201" t="e">
        <f t="shared" ca="1" si="130"/>
        <v>#N/A</v>
      </c>
      <c r="AF637" s="202" t="e">
        <f t="shared" ca="1" si="131"/>
        <v>#N/A</v>
      </c>
      <c r="AG637" s="201" t="e">
        <f t="shared" ca="1" si="131"/>
        <v>#N/A</v>
      </c>
      <c r="AH637" s="201" t="e">
        <f t="shared" ca="1" si="132"/>
        <v>#N/A</v>
      </c>
      <c r="AI637" s="203" t="e">
        <f t="shared" ca="1" si="133"/>
        <v>#N/A</v>
      </c>
      <c r="AJ637" s="201" t="e">
        <f t="shared" ca="1" si="121"/>
        <v>#N/A</v>
      </c>
      <c r="AK637" s="201" t="e">
        <f t="shared" ca="1" si="122"/>
        <v>#N/A</v>
      </c>
    </row>
    <row r="638" spans="1:37" ht="27" customHeight="1" x14ac:dyDescent="0.25">
      <c r="A638" s="51">
        <f>'OSNOVNA PLAČA'!A632</f>
        <v>623</v>
      </c>
      <c r="B638" s="159" t="str">
        <f t="shared" ca="1" si="118"/>
        <v>A623</v>
      </c>
      <c r="C638" s="52">
        <f ca="1">IF(LEN(B638)&gt;0,'OSNOVNA PLAČA'!C632,"")</f>
        <v>0</v>
      </c>
      <c r="D638" s="54">
        <f ca="1">IF(LEN(B638)&gt;0,'OSNOVNA PLAČA'!D632,"")</f>
        <v>0</v>
      </c>
      <c r="E638" s="175">
        <f ca="1">IF(LEN(B638)&gt;0,SUM('OBRAČUNANA OSNOVNA PLAČA'!K632:P632),"")</f>
        <v>0</v>
      </c>
      <c r="F638" s="55"/>
      <c r="G638" s="55"/>
      <c r="H638" s="55"/>
      <c r="I638" s="55"/>
      <c r="J638" s="55"/>
      <c r="K638" s="176">
        <f t="shared" si="123"/>
        <v>0</v>
      </c>
      <c r="L638" s="120">
        <f t="shared" ca="1" si="124"/>
        <v>0</v>
      </c>
      <c r="M638" s="120">
        <f t="shared" ca="1" si="125"/>
        <v>0</v>
      </c>
      <c r="N638" s="120">
        <f t="shared" ca="1" si="126"/>
        <v>0</v>
      </c>
      <c r="O638" s="120">
        <f t="shared" ca="1" si="127"/>
        <v>0</v>
      </c>
      <c r="P638" s="177">
        <f t="shared" ca="1" si="128"/>
        <v>0</v>
      </c>
      <c r="Q638" s="177">
        <f ca="1">IF(LEN(B638)&gt;0,'1-6'!Q638-'1-6'!P638,"")</f>
        <v>0</v>
      </c>
      <c r="R638" s="178"/>
      <c r="AA638" s="163">
        <f>ROW()</f>
        <v>638</v>
      </c>
      <c r="AB638" s="201" t="e">
        <f t="shared" ca="1" si="119"/>
        <v>#N/A</v>
      </c>
      <c r="AC638" s="201" t="e">
        <f t="shared" ca="1" si="120"/>
        <v>#N/A</v>
      </c>
      <c r="AD638" s="202" t="e">
        <f t="shared" ca="1" si="129"/>
        <v>#N/A</v>
      </c>
      <c r="AE638" s="201" t="e">
        <f t="shared" ca="1" si="130"/>
        <v>#N/A</v>
      </c>
      <c r="AF638" s="202" t="e">
        <f t="shared" ca="1" si="131"/>
        <v>#N/A</v>
      </c>
      <c r="AG638" s="201" t="e">
        <f t="shared" ca="1" si="131"/>
        <v>#N/A</v>
      </c>
      <c r="AH638" s="201" t="e">
        <f t="shared" ca="1" si="132"/>
        <v>#N/A</v>
      </c>
      <c r="AI638" s="203" t="e">
        <f t="shared" ca="1" si="133"/>
        <v>#N/A</v>
      </c>
      <c r="AJ638" s="201" t="e">
        <f t="shared" ca="1" si="121"/>
        <v>#N/A</v>
      </c>
      <c r="AK638" s="201" t="e">
        <f t="shared" ca="1" si="122"/>
        <v>#N/A</v>
      </c>
    </row>
    <row r="639" spans="1:37" ht="27" customHeight="1" x14ac:dyDescent="0.25">
      <c r="A639" s="51">
        <f>'OSNOVNA PLAČA'!A633</f>
        <v>624</v>
      </c>
      <c r="B639" s="159" t="str">
        <f t="shared" ca="1" si="118"/>
        <v>A624</v>
      </c>
      <c r="C639" s="52">
        <f ca="1">IF(LEN(B639)&gt;0,'OSNOVNA PLAČA'!C633,"")</f>
        <v>0</v>
      </c>
      <c r="D639" s="54">
        <f ca="1">IF(LEN(B639)&gt;0,'OSNOVNA PLAČA'!D633,"")</f>
        <v>0</v>
      </c>
      <c r="E639" s="175">
        <f ca="1">IF(LEN(B639)&gt;0,SUM('OBRAČUNANA OSNOVNA PLAČA'!K633:P633),"")</f>
        <v>0</v>
      </c>
      <c r="F639" s="55"/>
      <c r="G639" s="55"/>
      <c r="H639" s="55"/>
      <c r="I639" s="55"/>
      <c r="J639" s="55"/>
      <c r="K639" s="176">
        <f t="shared" si="123"/>
        <v>0</v>
      </c>
      <c r="L639" s="120">
        <f t="shared" ca="1" si="124"/>
        <v>0</v>
      </c>
      <c r="M639" s="120">
        <f t="shared" ca="1" si="125"/>
        <v>0</v>
      </c>
      <c r="N639" s="120">
        <f t="shared" ca="1" si="126"/>
        <v>0</v>
      </c>
      <c r="O639" s="120">
        <f t="shared" ca="1" si="127"/>
        <v>0</v>
      </c>
      <c r="P639" s="177">
        <f t="shared" ca="1" si="128"/>
        <v>0</v>
      </c>
      <c r="Q639" s="177">
        <f ca="1">IF(LEN(B639)&gt;0,'1-6'!Q639-'1-6'!P639,"")</f>
        <v>0</v>
      </c>
      <c r="R639" s="178"/>
      <c r="AA639" s="163">
        <f>ROW()</f>
        <v>639</v>
      </c>
      <c r="AB639" s="201" t="e">
        <f t="shared" ca="1" si="119"/>
        <v>#N/A</v>
      </c>
      <c r="AC639" s="201" t="e">
        <f t="shared" ca="1" si="120"/>
        <v>#N/A</v>
      </c>
      <c r="AD639" s="202" t="e">
        <f t="shared" ca="1" si="129"/>
        <v>#N/A</v>
      </c>
      <c r="AE639" s="201" t="e">
        <f t="shared" ca="1" si="130"/>
        <v>#N/A</v>
      </c>
      <c r="AF639" s="202" t="e">
        <f t="shared" ca="1" si="131"/>
        <v>#N/A</v>
      </c>
      <c r="AG639" s="201" t="e">
        <f t="shared" ca="1" si="131"/>
        <v>#N/A</v>
      </c>
      <c r="AH639" s="201" t="e">
        <f t="shared" ca="1" si="132"/>
        <v>#N/A</v>
      </c>
      <c r="AI639" s="203" t="e">
        <f t="shared" ca="1" si="133"/>
        <v>#N/A</v>
      </c>
      <c r="AJ639" s="201" t="e">
        <f t="shared" ca="1" si="121"/>
        <v>#N/A</v>
      </c>
      <c r="AK639" s="201" t="e">
        <f t="shared" ca="1" si="122"/>
        <v>#N/A</v>
      </c>
    </row>
    <row r="640" spans="1:37" ht="27" customHeight="1" x14ac:dyDescent="0.25">
      <c r="A640" s="51">
        <f>'OSNOVNA PLAČA'!A634</f>
        <v>625</v>
      </c>
      <c r="B640" s="159" t="str">
        <f t="shared" ca="1" si="118"/>
        <v>A625</v>
      </c>
      <c r="C640" s="52">
        <f ca="1">IF(LEN(B640)&gt;0,'OSNOVNA PLAČA'!C634,"")</f>
        <v>0</v>
      </c>
      <c r="D640" s="54">
        <f ca="1">IF(LEN(B640)&gt;0,'OSNOVNA PLAČA'!D634,"")</f>
        <v>0</v>
      </c>
      <c r="E640" s="175">
        <f ca="1">IF(LEN(B640)&gt;0,SUM('OBRAČUNANA OSNOVNA PLAČA'!K634:P634),"")</f>
        <v>0</v>
      </c>
      <c r="F640" s="55"/>
      <c r="G640" s="55"/>
      <c r="H640" s="55"/>
      <c r="I640" s="55"/>
      <c r="J640" s="55"/>
      <c r="K640" s="176">
        <f t="shared" si="123"/>
        <v>0</v>
      </c>
      <c r="L640" s="120">
        <f t="shared" ca="1" si="124"/>
        <v>0</v>
      </c>
      <c r="M640" s="120">
        <f t="shared" ca="1" si="125"/>
        <v>0</v>
      </c>
      <c r="N640" s="120">
        <f t="shared" ca="1" si="126"/>
        <v>0</v>
      </c>
      <c r="O640" s="120">
        <f t="shared" ca="1" si="127"/>
        <v>0</v>
      </c>
      <c r="P640" s="177">
        <f t="shared" ca="1" si="128"/>
        <v>0</v>
      </c>
      <c r="Q640" s="177">
        <f ca="1">IF(LEN(B640)&gt;0,'1-6'!Q640-'1-6'!P640,"")</f>
        <v>0</v>
      </c>
      <c r="R640" s="178"/>
      <c r="AA640" s="163">
        <f>ROW()</f>
        <v>640</v>
      </c>
      <c r="AB640" s="201" t="e">
        <f t="shared" ca="1" si="119"/>
        <v>#N/A</v>
      </c>
      <c r="AC640" s="201" t="e">
        <f t="shared" ca="1" si="120"/>
        <v>#N/A</v>
      </c>
      <c r="AD640" s="202" t="e">
        <f t="shared" ca="1" si="129"/>
        <v>#N/A</v>
      </c>
      <c r="AE640" s="201" t="e">
        <f t="shared" ca="1" si="130"/>
        <v>#N/A</v>
      </c>
      <c r="AF640" s="202" t="e">
        <f t="shared" ca="1" si="131"/>
        <v>#N/A</v>
      </c>
      <c r="AG640" s="201" t="e">
        <f t="shared" ca="1" si="131"/>
        <v>#N/A</v>
      </c>
      <c r="AH640" s="201" t="e">
        <f t="shared" ca="1" si="132"/>
        <v>#N/A</v>
      </c>
      <c r="AI640" s="203" t="e">
        <f t="shared" ca="1" si="133"/>
        <v>#N/A</v>
      </c>
      <c r="AJ640" s="201" t="e">
        <f t="shared" ca="1" si="121"/>
        <v>#N/A</v>
      </c>
      <c r="AK640" s="201" t="e">
        <f t="shared" ca="1" si="122"/>
        <v>#N/A</v>
      </c>
    </row>
    <row r="641" spans="1:37" ht="27" customHeight="1" x14ac:dyDescent="0.25">
      <c r="A641" s="51">
        <f>'OSNOVNA PLAČA'!A635</f>
        <v>626</v>
      </c>
      <c r="B641" s="159" t="str">
        <f t="shared" ca="1" si="118"/>
        <v>A626</v>
      </c>
      <c r="C641" s="52">
        <f ca="1">IF(LEN(B641)&gt;0,'OSNOVNA PLAČA'!C635,"")</f>
        <v>0</v>
      </c>
      <c r="D641" s="54">
        <f ca="1">IF(LEN(B641)&gt;0,'OSNOVNA PLAČA'!D635,"")</f>
        <v>0</v>
      </c>
      <c r="E641" s="175">
        <f ca="1">IF(LEN(B641)&gt;0,SUM('OBRAČUNANA OSNOVNA PLAČA'!K635:P635),"")</f>
        <v>0</v>
      </c>
      <c r="F641" s="55"/>
      <c r="G641" s="55"/>
      <c r="H641" s="55"/>
      <c r="I641" s="55"/>
      <c r="J641" s="55"/>
      <c r="K641" s="176">
        <f t="shared" si="123"/>
        <v>0</v>
      </c>
      <c r="L641" s="120">
        <f t="shared" ca="1" si="124"/>
        <v>0</v>
      </c>
      <c r="M641" s="120">
        <f t="shared" ca="1" si="125"/>
        <v>0</v>
      </c>
      <c r="N641" s="120">
        <f t="shared" ca="1" si="126"/>
        <v>0</v>
      </c>
      <c r="O641" s="120">
        <f t="shared" ca="1" si="127"/>
        <v>0</v>
      </c>
      <c r="P641" s="177">
        <f t="shared" ca="1" si="128"/>
        <v>0</v>
      </c>
      <c r="Q641" s="177">
        <f ca="1">IF(LEN(B641)&gt;0,'1-6'!Q641-'1-6'!P641,"")</f>
        <v>0</v>
      </c>
      <c r="R641" s="178"/>
      <c r="AA641" s="163">
        <f>ROW()</f>
        <v>641</v>
      </c>
      <c r="AB641" s="201" t="e">
        <f t="shared" ca="1" si="119"/>
        <v>#N/A</v>
      </c>
      <c r="AC641" s="201" t="e">
        <f t="shared" ca="1" si="120"/>
        <v>#N/A</v>
      </c>
      <c r="AD641" s="202" t="e">
        <f t="shared" ca="1" si="129"/>
        <v>#N/A</v>
      </c>
      <c r="AE641" s="201" t="e">
        <f t="shared" ca="1" si="130"/>
        <v>#N/A</v>
      </c>
      <c r="AF641" s="202" t="e">
        <f t="shared" ca="1" si="131"/>
        <v>#N/A</v>
      </c>
      <c r="AG641" s="201" t="e">
        <f t="shared" ca="1" si="131"/>
        <v>#N/A</v>
      </c>
      <c r="AH641" s="201" t="e">
        <f t="shared" ca="1" si="132"/>
        <v>#N/A</v>
      </c>
      <c r="AI641" s="203" t="e">
        <f t="shared" ca="1" si="133"/>
        <v>#N/A</v>
      </c>
      <c r="AJ641" s="201" t="e">
        <f t="shared" ca="1" si="121"/>
        <v>#N/A</v>
      </c>
      <c r="AK641" s="201" t="e">
        <f t="shared" ca="1" si="122"/>
        <v>#N/A</v>
      </c>
    </row>
    <row r="642" spans="1:37" ht="27" customHeight="1" x14ac:dyDescent="0.25">
      <c r="A642" s="51">
        <f>'OSNOVNA PLAČA'!A636</f>
        <v>627</v>
      </c>
      <c r="B642" s="159" t="str">
        <f t="shared" ca="1" si="118"/>
        <v>A627</v>
      </c>
      <c r="C642" s="52">
        <f ca="1">IF(LEN(B642)&gt;0,'OSNOVNA PLAČA'!C636,"")</f>
        <v>0</v>
      </c>
      <c r="D642" s="54">
        <f ca="1">IF(LEN(B642)&gt;0,'OSNOVNA PLAČA'!D636,"")</f>
        <v>0</v>
      </c>
      <c r="E642" s="175">
        <f ca="1">IF(LEN(B642)&gt;0,SUM('OBRAČUNANA OSNOVNA PLAČA'!K636:P636),"")</f>
        <v>0</v>
      </c>
      <c r="F642" s="55"/>
      <c r="G642" s="55"/>
      <c r="H642" s="55"/>
      <c r="I642" s="55"/>
      <c r="J642" s="55"/>
      <c r="K642" s="176">
        <f t="shared" si="123"/>
        <v>0</v>
      </c>
      <c r="L642" s="120">
        <f t="shared" ca="1" si="124"/>
        <v>0</v>
      </c>
      <c r="M642" s="120">
        <f t="shared" ca="1" si="125"/>
        <v>0</v>
      </c>
      <c r="N642" s="120">
        <f t="shared" ca="1" si="126"/>
        <v>0</v>
      </c>
      <c r="O642" s="120">
        <f t="shared" ca="1" si="127"/>
        <v>0</v>
      </c>
      <c r="P642" s="177">
        <f t="shared" ca="1" si="128"/>
        <v>0</v>
      </c>
      <c r="Q642" s="177">
        <f ca="1">IF(LEN(B642)&gt;0,'1-6'!Q642-'1-6'!P642,"")</f>
        <v>0</v>
      </c>
      <c r="R642" s="178"/>
      <c r="AA642" s="163">
        <f>ROW()</f>
        <v>642</v>
      </c>
      <c r="AB642" s="201" t="e">
        <f t="shared" ca="1" si="119"/>
        <v>#N/A</v>
      </c>
      <c r="AC642" s="201" t="e">
        <f t="shared" ca="1" si="120"/>
        <v>#N/A</v>
      </c>
      <c r="AD642" s="202" t="e">
        <f t="shared" ca="1" si="129"/>
        <v>#N/A</v>
      </c>
      <c r="AE642" s="201" t="e">
        <f t="shared" ca="1" si="130"/>
        <v>#N/A</v>
      </c>
      <c r="AF642" s="202" t="e">
        <f t="shared" ca="1" si="131"/>
        <v>#N/A</v>
      </c>
      <c r="AG642" s="201" t="e">
        <f t="shared" ca="1" si="131"/>
        <v>#N/A</v>
      </c>
      <c r="AH642" s="201" t="e">
        <f t="shared" ca="1" si="132"/>
        <v>#N/A</v>
      </c>
      <c r="AI642" s="203" t="e">
        <f t="shared" ca="1" si="133"/>
        <v>#N/A</v>
      </c>
      <c r="AJ642" s="201" t="e">
        <f t="shared" ca="1" si="121"/>
        <v>#N/A</v>
      </c>
      <c r="AK642" s="201" t="e">
        <f t="shared" ca="1" si="122"/>
        <v>#N/A</v>
      </c>
    </row>
    <row r="643" spans="1:37" ht="27" customHeight="1" x14ac:dyDescent="0.25">
      <c r="A643" s="51">
        <f>'OSNOVNA PLAČA'!A637</f>
        <v>628</v>
      </c>
      <c r="B643" s="159" t="str">
        <f t="shared" ca="1" si="118"/>
        <v>A628</v>
      </c>
      <c r="C643" s="52">
        <f ca="1">IF(LEN(B643)&gt;0,'OSNOVNA PLAČA'!C637,"")</f>
        <v>0</v>
      </c>
      <c r="D643" s="54">
        <f ca="1">IF(LEN(B643)&gt;0,'OSNOVNA PLAČA'!D637,"")</f>
        <v>0</v>
      </c>
      <c r="E643" s="175">
        <f ca="1">IF(LEN(B643)&gt;0,SUM('OBRAČUNANA OSNOVNA PLAČA'!K637:P637),"")</f>
        <v>0</v>
      </c>
      <c r="F643" s="55"/>
      <c r="G643" s="55"/>
      <c r="H643" s="55"/>
      <c r="I643" s="55"/>
      <c r="J643" s="55"/>
      <c r="K643" s="176">
        <f t="shared" si="123"/>
        <v>0</v>
      </c>
      <c r="L643" s="120">
        <f t="shared" ca="1" si="124"/>
        <v>0</v>
      </c>
      <c r="M643" s="120">
        <f t="shared" ca="1" si="125"/>
        <v>0</v>
      </c>
      <c r="N643" s="120">
        <f t="shared" ca="1" si="126"/>
        <v>0</v>
      </c>
      <c r="O643" s="120">
        <f t="shared" ca="1" si="127"/>
        <v>0</v>
      </c>
      <c r="P643" s="177">
        <f t="shared" ca="1" si="128"/>
        <v>0</v>
      </c>
      <c r="Q643" s="177">
        <f ca="1">IF(LEN(B643)&gt;0,'1-6'!Q643-'1-6'!P643,"")</f>
        <v>0</v>
      </c>
      <c r="R643" s="178"/>
      <c r="AA643" s="163">
        <f>ROW()</f>
        <v>643</v>
      </c>
      <c r="AB643" s="201" t="e">
        <f t="shared" ca="1" si="119"/>
        <v>#N/A</v>
      </c>
      <c r="AC643" s="201" t="e">
        <f t="shared" ca="1" si="120"/>
        <v>#N/A</v>
      </c>
      <c r="AD643" s="202" t="e">
        <f t="shared" ca="1" si="129"/>
        <v>#N/A</v>
      </c>
      <c r="AE643" s="201" t="e">
        <f t="shared" ca="1" si="130"/>
        <v>#N/A</v>
      </c>
      <c r="AF643" s="202" t="e">
        <f t="shared" ca="1" si="131"/>
        <v>#N/A</v>
      </c>
      <c r="AG643" s="201" t="e">
        <f t="shared" ca="1" si="131"/>
        <v>#N/A</v>
      </c>
      <c r="AH643" s="201" t="e">
        <f t="shared" ca="1" si="132"/>
        <v>#N/A</v>
      </c>
      <c r="AI643" s="203" t="e">
        <f t="shared" ca="1" si="133"/>
        <v>#N/A</v>
      </c>
      <c r="AJ643" s="201" t="e">
        <f t="shared" ca="1" si="121"/>
        <v>#N/A</v>
      </c>
      <c r="AK643" s="201" t="e">
        <f t="shared" ca="1" si="122"/>
        <v>#N/A</v>
      </c>
    </row>
    <row r="644" spans="1:37" ht="27" customHeight="1" x14ac:dyDescent="0.25">
      <c r="A644" s="51">
        <f>'OSNOVNA PLAČA'!A638</f>
        <v>629</v>
      </c>
      <c r="B644" s="159" t="str">
        <f t="shared" ca="1" si="118"/>
        <v>A629</v>
      </c>
      <c r="C644" s="52">
        <f ca="1">IF(LEN(B644)&gt;0,'OSNOVNA PLAČA'!C638,"")</f>
        <v>0</v>
      </c>
      <c r="D644" s="54">
        <f ca="1">IF(LEN(B644)&gt;0,'OSNOVNA PLAČA'!D638,"")</f>
        <v>0</v>
      </c>
      <c r="E644" s="175">
        <f ca="1">IF(LEN(B644)&gt;0,SUM('OBRAČUNANA OSNOVNA PLAČA'!K638:P638),"")</f>
        <v>0</v>
      </c>
      <c r="F644" s="55"/>
      <c r="G644" s="55"/>
      <c r="H644" s="55"/>
      <c r="I644" s="55"/>
      <c r="J644" s="55"/>
      <c r="K644" s="176">
        <f t="shared" si="123"/>
        <v>0</v>
      </c>
      <c r="L644" s="120">
        <f t="shared" ca="1" si="124"/>
        <v>0</v>
      </c>
      <c r="M644" s="120">
        <f t="shared" ca="1" si="125"/>
        <v>0</v>
      </c>
      <c r="N644" s="120">
        <f t="shared" ca="1" si="126"/>
        <v>0</v>
      </c>
      <c r="O644" s="120">
        <f t="shared" ca="1" si="127"/>
        <v>0</v>
      </c>
      <c r="P644" s="177">
        <f t="shared" ca="1" si="128"/>
        <v>0</v>
      </c>
      <c r="Q644" s="177">
        <f ca="1">IF(LEN(B644)&gt;0,'1-6'!Q644-'1-6'!P644,"")</f>
        <v>0</v>
      </c>
      <c r="R644" s="178"/>
      <c r="AA644" s="163">
        <f>ROW()</f>
        <v>644</v>
      </c>
      <c r="AB644" s="201" t="e">
        <f t="shared" ca="1" si="119"/>
        <v>#N/A</v>
      </c>
      <c r="AC644" s="201" t="e">
        <f t="shared" ca="1" si="120"/>
        <v>#N/A</v>
      </c>
      <c r="AD644" s="202" t="e">
        <f t="shared" ca="1" si="129"/>
        <v>#N/A</v>
      </c>
      <c r="AE644" s="201" t="e">
        <f t="shared" ca="1" si="130"/>
        <v>#N/A</v>
      </c>
      <c r="AF644" s="202" t="e">
        <f t="shared" ca="1" si="131"/>
        <v>#N/A</v>
      </c>
      <c r="AG644" s="201" t="e">
        <f t="shared" ca="1" si="131"/>
        <v>#N/A</v>
      </c>
      <c r="AH644" s="201" t="e">
        <f t="shared" ca="1" si="132"/>
        <v>#N/A</v>
      </c>
      <c r="AI644" s="203" t="e">
        <f t="shared" ca="1" si="133"/>
        <v>#N/A</v>
      </c>
      <c r="AJ644" s="201" t="e">
        <f t="shared" ca="1" si="121"/>
        <v>#N/A</v>
      </c>
      <c r="AK644" s="201" t="e">
        <f t="shared" ca="1" si="122"/>
        <v>#N/A</v>
      </c>
    </row>
    <row r="645" spans="1:37" ht="27" customHeight="1" x14ac:dyDescent="0.25">
      <c r="A645" s="51">
        <f>'OSNOVNA PLAČA'!A639</f>
        <v>630</v>
      </c>
      <c r="B645" s="159" t="str">
        <f t="shared" ca="1" si="118"/>
        <v>A630</v>
      </c>
      <c r="C645" s="52">
        <f ca="1">IF(LEN(B645)&gt;0,'OSNOVNA PLAČA'!C639,"")</f>
        <v>0</v>
      </c>
      <c r="D645" s="54">
        <f ca="1">IF(LEN(B645)&gt;0,'OSNOVNA PLAČA'!D639,"")</f>
        <v>0</v>
      </c>
      <c r="E645" s="175">
        <f ca="1">IF(LEN(B645)&gt;0,SUM('OBRAČUNANA OSNOVNA PLAČA'!K639:P639),"")</f>
        <v>0</v>
      </c>
      <c r="F645" s="55"/>
      <c r="G645" s="55"/>
      <c r="H645" s="55"/>
      <c r="I645" s="55"/>
      <c r="J645" s="55"/>
      <c r="K645" s="176">
        <f t="shared" si="123"/>
        <v>0</v>
      </c>
      <c r="L645" s="120">
        <f t="shared" ca="1" si="124"/>
        <v>0</v>
      </c>
      <c r="M645" s="120">
        <f t="shared" ca="1" si="125"/>
        <v>0</v>
      </c>
      <c r="N645" s="120">
        <f t="shared" ca="1" si="126"/>
        <v>0</v>
      </c>
      <c r="O645" s="120">
        <f t="shared" ca="1" si="127"/>
        <v>0</v>
      </c>
      <c r="P645" s="177">
        <f t="shared" ca="1" si="128"/>
        <v>0</v>
      </c>
      <c r="Q645" s="177">
        <f ca="1">IF(LEN(B645)&gt;0,'1-6'!Q645-'1-6'!P645,"")</f>
        <v>0</v>
      </c>
      <c r="R645" s="178"/>
      <c r="AA645" s="163">
        <f>ROW()</f>
        <v>645</v>
      </c>
      <c r="AB645" s="201" t="e">
        <f t="shared" ca="1" si="119"/>
        <v>#N/A</v>
      </c>
      <c r="AC645" s="201" t="e">
        <f t="shared" ca="1" si="120"/>
        <v>#N/A</v>
      </c>
      <c r="AD645" s="202" t="e">
        <f t="shared" ca="1" si="129"/>
        <v>#N/A</v>
      </c>
      <c r="AE645" s="201" t="e">
        <f t="shared" ca="1" si="130"/>
        <v>#N/A</v>
      </c>
      <c r="AF645" s="202" t="e">
        <f t="shared" ca="1" si="131"/>
        <v>#N/A</v>
      </c>
      <c r="AG645" s="201" t="e">
        <f t="shared" ca="1" si="131"/>
        <v>#N/A</v>
      </c>
      <c r="AH645" s="201" t="e">
        <f t="shared" ca="1" si="132"/>
        <v>#N/A</v>
      </c>
      <c r="AI645" s="203" t="e">
        <f t="shared" ca="1" si="133"/>
        <v>#N/A</v>
      </c>
      <c r="AJ645" s="201" t="e">
        <f t="shared" ca="1" si="121"/>
        <v>#N/A</v>
      </c>
      <c r="AK645" s="201" t="e">
        <f t="shared" ca="1" si="122"/>
        <v>#N/A</v>
      </c>
    </row>
    <row r="646" spans="1:37" ht="27" customHeight="1" x14ac:dyDescent="0.25">
      <c r="A646" s="51">
        <f>'OSNOVNA PLAČA'!A640</f>
        <v>631</v>
      </c>
      <c r="B646" s="159" t="str">
        <f t="shared" ca="1" si="118"/>
        <v>A631</v>
      </c>
      <c r="C646" s="52">
        <f ca="1">IF(LEN(B646)&gt;0,'OSNOVNA PLAČA'!C640,"")</f>
        <v>0</v>
      </c>
      <c r="D646" s="54">
        <f ca="1">IF(LEN(B646)&gt;0,'OSNOVNA PLAČA'!D640,"")</f>
        <v>0</v>
      </c>
      <c r="E646" s="175">
        <f ca="1">IF(LEN(B646)&gt;0,SUM('OBRAČUNANA OSNOVNA PLAČA'!K640:P640),"")</f>
        <v>0</v>
      </c>
      <c r="F646" s="55"/>
      <c r="G646" s="55"/>
      <c r="H646" s="55"/>
      <c r="I646" s="55"/>
      <c r="J646" s="55"/>
      <c r="K646" s="176">
        <f t="shared" si="123"/>
        <v>0</v>
      </c>
      <c r="L646" s="120">
        <f t="shared" ca="1" si="124"/>
        <v>0</v>
      </c>
      <c r="M646" s="120">
        <f t="shared" ca="1" si="125"/>
        <v>0</v>
      </c>
      <c r="N646" s="120">
        <f t="shared" ca="1" si="126"/>
        <v>0</v>
      </c>
      <c r="O646" s="120">
        <f t="shared" ca="1" si="127"/>
        <v>0</v>
      </c>
      <c r="P646" s="177">
        <f t="shared" ca="1" si="128"/>
        <v>0</v>
      </c>
      <c r="Q646" s="177">
        <f ca="1">IF(LEN(B646)&gt;0,'1-6'!Q646-'1-6'!P646,"")</f>
        <v>0</v>
      </c>
      <c r="R646" s="178"/>
      <c r="AA646" s="163">
        <f>ROW()</f>
        <v>646</v>
      </c>
      <c r="AB646" s="201" t="e">
        <f t="shared" ca="1" si="119"/>
        <v>#N/A</v>
      </c>
      <c r="AC646" s="201" t="e">
        <f t="shared" ca="1" si="120"/>
        <v>#N/A</v>
      </c>
      <c r="AD646" s="202" t="e">
        <f t="shared" ca="1" si="129"/>
        <v>#N/A</v>
      </c>
      <c r="AE646" s="201" t="e">
        <f t="shared" ca="1" si="130"/>
        <v>#N/A</v>
      </c>
      <c r="AF646" s="202" t="e">
        <f t="shared" ca="1" si="131"/>
        <v>#N/A</v>
      </c>
      <c r="AG646" s="201" t="e">
        <f t="shared" ca="1" si="131"/>
        <v>#N/A</v>
      </c>
      <c r="AH646" s="201" t="e">
        <f t="shared" ca="1" si="132"/>
        <v>#N/A</v>
      </c>
      <c r="AI646" s="203" t="e">
        <f t="shared" ca="1" si="133"/>
        <v>#N/A</v>
      </c>
      <c r="AJ646" s="201" t="e">
        <f t="shared" ca="1" si="121"/>
        <v>#N/A</v>
      </c>
      <c r="AK646" s="201" t="e">
        <f t="shared" ca="1" si="122"/>
        <v>#N/A</v>
      </c>
    </row>
    <row r="647" spans="1:37" ht="27" customHeight="1" x14ac:dyDescent="0.25">
      <c r="A647" s="51">
        <f>'OSNOVNA PLAČA'!A641</f>
        <v>632</v>
      </c>
      <c r="B647" s="159" t="str">
        <f t="shared" ca="1" si="118"/>
        <v>A632</v>
      </c>
      <c r="C647" s="52">
        <f ca="1">IF(LEN(B647)&gt;0,'OSNOVNA PLAČA'!C641,"")</f>
        <v>0</v>
      </c>
      <c r="D647" s="54">
        <f ca="1">IF(LEN(B647)&gt;0,'OSNOVNA PLAČA'!D641,"")</f>
        <v>0</v>
      </c>
      <c r="E647" s="175">
        <f ca="1">IF(LEN(B647)&gt;0,SUM('OBRAČUNANA OSNOVNA PLAČA'!K641:P641),"")</f>
        <v>0</v>
      </c>
      <c r="F647" s="55"/>
      <c r="G647" s="55"/>
      <c r="H647" s="55"/>
      <c r="I647" s="55"/>
      <c r="J647" s="55"/>
      <c r="K647" s="176">
        <f t="shared" si="123"/>
        <v>0</v>
      </c>
      <c r="L647" s="120">
        <f t="shared" ca="1" si="124"/>
        <v>0</v>
      </c>
      <c r="M647" s="120">
        <f t="shared" ca="1" si="125"/>
        <v>0</v>
      </c>
      <c r="N647" s="120">
        <f t="shared" ca="1" si="126"/>
        <v>0</v>
      </c>
      <c r="O647" s="120">
        <f t="shared" ca="1" si="127"/>
        <v>0</v>
      </c>
      <c r="P647" s="177">
        <f t="shared" ca="1" si="128"/>
        <v>0</v>
      </c>
      <c r="Q647" s="177">
        <f ca="1">IF(LEN(B647)&gt;0,'1-6'!Q647-'1-6'!P647,"")</f>
        <v>0</v>
      </c>
      <c r="R647" s="178"/>
      <c r="AA647" s="163">
        <f>ROW()</f>
        <v>647</v>
      </c>
      <c r="AB647" s="201" t="e">
        <f t="shared" ca="1" si="119"/>
        <v>#N/A</v>
      </c>
      <c r="AC647" s="201" t="e">
        <f t="shared" ca="1" si="120"/>
        <v>#N/A</v>
      </c>
      <c r="AD647" s="202" t="e">
        <f t="shared" ca="1" si="129"/>
        <v>#N/A</v>
      </c>
      <c r="AE647" s="201" t="e">
        <f t="shared" ca="1" si="130"/>
        <v>#N/A</v>
      </c>
      <c r="AF647" s="202" t="e">
        <f t="shared" ca="1" si="131"/>
        <v>#N/A</v>
      </c>
      <c r="AG647" s="201" t="e">
        <f t="shared" ca="1" si="131"/>
        <v>#N/A</v>
      </c>
      <c r="AH647" s="201" t="e">
        <f t="shared" ca="1" si="132"/>
        <v>#N/A</v>
      </c>
      <c r="AI647" s="203" t="e">
        <f t="shared" ca="1" si="133"/>
        <v>#N/A</v>
      </c>
      <c r="AJ647" s="201" t="e">
        <f t="shared" ca="1" si="121"/>
        <v>#N/A</v>
      </c>
      <c r="AK647" s="201" t="e">
        <f t="shared" ca="1" si="122"/>
        <v>#N/A</v>
      </c>
    </row>
    <row r="648" spans="1:37" ht="27" customHeight="1" x14ac:dyDescent="0.25">
      <c r="A648" s="51">
        <f>'OSNOVNA PLAČA'!A642</f>
        <v>633</v>
      </c>
      <c r="B648" s="159" t="str">
        <f t="shared" ca="1" si="118"/>
        <v>A633</v>
      </c>
      <c r="C648" s="52">
        <f ca="1">IF(LEN(B648)&gt;0,'OSNOVNA PLAČA'!C642,"")</f>
        <v>0</v>
      </c>
      <c r="D648" s="54">
        <f ca="1">IF(LEN(B648)&gt;0,'OSNOVNA PLAČA'!D642,"")</f>
        <v>0</v>
      </c>
      <c r="E648" s="175">
        <f ca="1">IF(LEN(B648)&gt;0,SUM('OBRAČUNANA OSNOVNA PLAČA'!K642:P642),"")</f>
        <v>0</v>
      </c>
      <c r="F648" s="55"/>
      <c r="G648" s="55"/>
      <c r="H648" s="55"/>
      <c r="I648" s="55"/>
      <c r="J648" s="55"/>
      <c r="K648" s="176">
        <f t="shared" si="123"/>
        <v>0</v>
      </c>
      <c r="L648" s="120">
        <f t="shared" ca="1" si="124"/>
        <v>0</v>
      </c>
      <c r="M648" s="120">
        <f t="shared" ca="1" si="125"/>
        <v>0</v>
      </c>
      <c r="N648" s="120">
        <f t="shared" ca="1" si="126"/>
        <v>0</v>
      </c>
      <c r="O648" s="120">
        <f t="shared" ca="1" si="127"/>
        <v>0</v>
      </c>
      <c r="P648" s="177">
        <f t="shared" ca="1" si="128"/>
        <v>0</v>
      </c>
      <c r="Q648" s="177">
        <f ca="1">IF(LEN(B648)&gt;0,'1-6'!Q648-'1-6'!P648,"")</f>
        <v>0</v>
      </c>
      <c r="R648" s="178"/>
      <c r="AA648" s="163">
        <f>ROW()</f>
        <v>648</v>
      </c>
      <c r="AB648" s="201" t="e">
        <f t="shared" ca="1" si="119"/>
        <v>#N/A</v>
      </c>
      <c r="AC648" s="201" t="e">
        <f t="shared" ca="1" si="120"/>
        <v>#N/A</v>
      </c>
      <c r="AD648" s="202" t="e">
        <f t="shared" ca="1" si="129"/>
        <v>#N/A</v>
      </c>
      <c r="AE648" s="201" t="e">
        <f t="shared" ca="1" si="130"/>
        <v>#N/A</v>
      </c>
      <c r="AF648" s="202" t="e">
        <f t="shared" ca="1" si="131"/>
        <v>#N/A</v>
      </c>
      <c r="AG648" s="201" t="e">
        <f t="shared" ca="1" si="131"/>
        <v>#N/A</v>
      </c>
      <c r="AH648" s="201" t="e">
        <f t="shared" ca="1" si="132"/>
        <v>#N/A</v>
      </c>
      <c r="AI648" s="203" t="e">
        <f t="shared" ca="1" si="133"/>
        <v>#N/A</v>
      </c>
      <c r="AJ648" s="201" t="e">
        <f t="shared" ca="1" si="121"/>
        <v>#N/A</v>
      </c>
      <c r="AK648" s="201" t="e">
        <f t="shared" ca="1" si="122"/>
        <v>#N/A</v>
      </c>
    </row>
    <row r="649" spans="1:37" ht="27" customHeight="1" x14ac:dyDescent="0.25">
      <c r="A649" s="51">
        <f>'OSNOVNA PLAČA'!A643</f>
        <v>634</v>
      </c>
      <c r="B649" s="159" t="str">
        <f t="shared" ca="1" si="118"/>
        <v>A634</v>
      </c>
      <c r="C649" s="52">
        <f ca="1">IF(LEN(B649)&gt;0,'OSNOVNA PLAČA'!C643,"")</f>
        <v>0</v>
      </c>
      <c r="D649" s="54">
        <f ca="1">IF(LEN(B649)&gt;0,'OSNOVNA PLAČA'!D643,"")</f>
        <v>0</v>
      </c>
      <c r="E649" s="175">
        <f ca="1">IF(LEN(B649)&gt;0,SUM('OBRAČUNANA OSNOVNA PLAČA'!K643:P643),"")</f>
        <v>0</v>
      </c>
      <c r="F649" s="55"/>
      <c r="G649" s="55"/>
      <c r="H649" s="55"/>
      <c r="I649" s="55"/>
      <c r="J649" s="55"/>
      <c r="K649" s="176">
        <f t="shared" si="123"/>
        <v>0</v>
      </c>
      <c r="L649" s="120">
        <f t="shared" ca="1" si="124"/>
        <v>0</v>
      </c>
      <c r="M649" s="120">
        <f t="shared" ca="1" si="125"/>
        <v>0</v>
      </c>
      <c r="N649" s="120">
        <f t="shared" ca="1" si="126"/>
        <v>0</v>
      </c>
      <c r="O649" s="120">
        <f t="shared" ca="1" si="127"/>
        <v>0</v>
      </c>
      <c r="P649" s="177">
        <f t="shared" ca="1" si="128"/>
        <v>0</v>
      </c>
      <c r="Q649" s="177">
        <f ca="1">IF(LEN(B649)&gt;0,'1-6'!Q649-'1-6'!P649,"")</f>
        <v>0</v>
      </c>
      <c r="R649" s="178"/>
      <c r="AA649" s="163">
        <f>ROW()</f>
        <v>649</v>
      </c>
      <c r="AB649" s="201" t="e">
        <f t="shared" ca="1" si="119"/>
        <v>#N/A</v>
      </c>
      <c r="AC649" s="201" t="e">
        <f t="shared" ca="1" si="120"/>
        <v>#N/A</v>
      </c>
      <c r="AD649" s="202" t="e">
        <f t="shared" ca="1" si="129"/>
        <v>#N/A</v>
      </c>
      <c r="AE649" s="201" t="e">
        <f t="shared" ca="1" si="130"/>
        <v>#N/A</v>
      </c>
      <c r="AF649" s="202" t="e">
        <f t="shared" ca="1" si="131"/>
        <v>#N/A</v>
      </c>
      <c r="AG649" s="201" t="e">
        <f t="shared" ca="1" si="131"/>
        <v>#N/A</v>
      </c>
      <c r="AH649" s="201" t="e">
        <f t="shared" ca="1" si="132"/>
        <v>#N/A</v>
      </c>
      <c r="AI649" s="203" t="e">
        <f t="shared" ca="1" si="133"/>
        <v>#N/A</v>
      </c>
      <c r="AJ649" s="201" t="e">
        <f t="shared" ca="1" si="121"/>
        <v>#N/A</v>
      </c>
      <c r="AK649" s="201" t="e">
        <f t="shared" ca="1" si="122"/>
        <v>#N/A</v>
      </c>
    </row>
    <row r="650" spans="1:37" ht="27" customHeight="1" x14ac:dyDescent="0.25">
      <c r="A650" s="51">
        <f>'OSNOVNA PLAČA'!A644</f>
        <v>635</v>
      </c>
      <c r="B650" s="159" t="str">
        <f t="shared" ca="1" si="118"/>
        <v>A635</v>
      </c>
      <c r="C650" s="52">
        <f ca="1">IF(LEN(B650)&gt;0,'OSNOVNA PLAČA'!C644,"")</f>
        <v>0</v>
      </c>
      <c r="D650" s="54">
        <f ca="1">IF(LEN(B650)&gt;0,'OSNOVNA PLAČA'!D644,"")</f>
        <v>0</v>
      </c>
      <c r="E650" s="175">
        <f ca="1">IF(LEN(B650)&gt;0,SUM('OBRAČUNANA OSNOVNA PLAČA'!K644:P644),"")</f>
        <v>0</v>
      </c>
      <c r="F650" s="55"/>
      <c r="G650" s="55"/>
      <c r="H650" s="55"/>
      <c r="I650" s="55"/>
      <c r="J650" s="55"/>
      <c r="K650" s="176">
        <f t="shared" si="123"/>
        <v>0</v>
      </c>
      <c r="L650" s="120">
        <f t="shared" ca="1" si="124"/>
        <v>0</v>
      </c>
      <c r="M650" s="120">
        <f t="shared" ca="1" si="125"/>
        <v>0</v>
      </c>
      <c r="N650" s="120">
        <f t="shared" ca="1" si="126"/>
        <v>0</v>
      </c>
      <c r="O650" s="120">
        <f t="shared" ca="1" si="127"/>
        <v>0</v>
      </c>
      <c r="P650" s="177">
        <f t="shared" ca="1" si="128"/>
        <v>0</v>
      </c>
      <c r="Q650" s="177">
        <f ca="1">IF(LEN(B650)&gt;0,'1-6'!Q650-'1-6'!P650,"")</f>
        <v>0</v>
      </c>
      <c r="R650" s="178"/>
      <c r="AA650" s="163">
        <f>ROW()</f>
        <v>650</v>
      </c>
      <c r="AB650" s="201" t="e">
        <f t="shared" ca="1" si="119"/>
        <v>#N/A</v>
      </c>
      <c r="AC650" s="201" t="e">
        <f t="shared" ca="1" si="120"/>
        <v>#N/A</v>
      </c>
      <c r="AD650" s="202" t="e">
        <f t="shared" ca="1" si="129"/>
        <v>#N/A</v>
      </c>
      <c r="AE650" s="201" t="e">
        <f t="shared" ca="1" si="130"/>
        <v>#N/A</v>
      </c>
      <c r="AF650" s="202" t="e">
        <f t="shared" ca="1" si="131"/>
        <v>#N/A</v>
      </c>
      <c r="AG650" s="201" t="e">
        <f t="shared" ca="1" si="131"/>
        <v>#N/A</v>
      </c>
      <c r="AH650" s="201" t="e">
        <f t="shared" ca="1" si="132"/>
        <v>#N/A</v>
      </c>
      <c r="AI650" s="203" t="e">
        <f t="shared" ca="1" si="133"/>
        <v>#N/A</v>
      </c>
      <c r="AJ650" s="201" t="e">
        <f t="shared" ca="1" si="121"/>
        <v>#N/A</v>
      </c>
      <c r="AK650" s="201" t="e">
        <f t="shared" ca="1" si="122"/>
        <v>#N/A</v>
      </c>
    </row>
    <row r="651" spans="1:37" ht="27" customHeight="1" x14ac:dyDescent="0.25">
      <c r="A651" s="51">
        <f>'OSNOVNA PLAČA'!A645</f>
        <v>636</v>
      </c>
      <c r="B651" s="159" t="str">
        <f t="shared" ca="1" si="118"/>
        <v>A636</v>
      </c>
      <c r="C651" s="52">
        <f ca="1">IF(LEN(B651)&gt;0,'OSNOVNA PLAČA'!C645,"")</f>
        <v>0</v>
      </c>
      <c r="D651" s="54">
        <f ca="1">IF(LEN(B651)&gt;0,'OSNOVNA PLAČA'!D645,"")</f>
        <v>0</v>
      </c>
      <c r="E651" s="175">
        <f ca="1">IF(LEN(B651)&gt;0,SUM('OBRAČUNANA OSNOVNA PLAČA'!K645:P645),"")</f>
        <v>0</v>
      </c>
      <c r="F651" s="55"/>
      <c r="G651" s="55"/>
      <c r="H651" s="55"/>
      <c r="I651" s="55"/>
      <c r="J651" s="55"/>
      <c r="K651" s="176">
        <f t="shared" si="123"/>
        <v>0</v>
      </c>
      <c r="L651" s="120">
        <f t="shared" ca="1" si="124"/>
        <v>0</v>
      </c>
      <c r="M651" s="120">
        <f t="shared" ca="1" si="125"/>
        <v>0</v>
      </c>
      <c r="N651" s="120">
        <f t="shared" ca="1" si="126"/>
        <v>0</v>
      </c>
      <c r="O651" s="120">
        <f t="shared" ca="1" si="127"/>
        <v>0</v>
      </c>
      <c r="P651" s="177">
        <f t="shared" ca="1" si="128"/>
        <v>0</v>
      </c>
      <c r="Q651" s="177">
        <f ca="1">IF(LEN(B651)&gt;0,'1-6'!Q651-'1-6'!P651,"")</f>
        <v>0</v>
      </c>
      <c r="R651" s="178"/>
      <c r="AA651" s="163">
        <f>ROW()</f>
        <v>651</v>
      </c>
      <c r="AB651" s="201" t="e">
        <f t="shared" ca="1" si="119"/>
        <v>#N/A</v>
      </c>
      <c r="AC651" s="201" t="e">
        <f t="shared" ca="1" si="120"/>
        <v>#N/A</v>
      </c>
      <c r="AD651" s="202" t="e">
        <f t="shared" ca="1" si="129"/>
        <v>#N/A</v>
      </c>
      <c r="AE651" s="201" t="e">
        <f t="shared" ca="1" si="130"/>
        <v>#N/A</v>
      </c>
      <c r="AF651" s="202" t="e">
        <f t="shared" ca="1" si="131"/>
        <v>#N/A</v>
      </c>
      <c r="AG651" s="201" t="e">
        <f t="shared" ca="1" si="131"/>
        <v>#N/A</v>
      </c>
      <c r="AH651" s="201" t="e">
        <f t="shared" ca="1" si="132"/>
        <v>#N/A</v>
      </c>
      <c r="AI651" s="203" t="e">
        <f t="shared" ca="1" si="133"/>
        <v>#N/A</v>
      </c>
      <c r="AJ651" s="201" t="e">
        <f t="shared" ca="1" si="121"/>
        <v>#N/A</v>
      </c>
      <c r="AK651" s="201" t="e">
        <f t="shared" ca="1" si="122"/>
        <v>#N/A</v>
      </c>
    </row>
    <row r="652" spans="1:37" ht="27" customHeight="1" x14ac:dyDescent="0.25">
      <c r="A652" s="51">
        <f>'OSNOVNA PLAČA'!A646</f>
        <v>637</v>
      </c>
      <c r="B652" s="159" t="str">
        <f t="shared" ca="1" si="118"/>
        <v>A637</v>
      </c>
      <c r="C652" s="52">
        <f ca="1">IF(LEN(B652)&gt;0,'OSNOVNA PLAČA'!C646,"")</f>
        <v>0</v>
      </c>
      <c r="D652" s="54">
        <f ca="1">IF(LEN(B652)&gt;0,'OSNOVNA PLAČA'!D646,"")</f>
        <v>0</v>
      </c>
      <c r="E652" s="175">
        <f ca="1">IF(LEN(B652)&gt;0,SUM('OBRAČUNANA OSNOVNA PLAČA'!K646:P646),"")</f>
        <v>0</v>
      </c>
      <c r="F652" s="55"/>
      <c r="G652" s="55"/>
      <c r="H652" s="55"/>
      <c r="I652" s="55"/>
      <c r="J652" s="55"/>
      <c r="K652" s="176">
        <f t="shared" si="123"/>
        <v>0</v>
      </c>
      <c r="L652" s="120">
        <f t="shared" ca="1" si="124"/>
        <v>0</v>
      </c>
      <c r="M652" s="120">
        <f t="shared" ca="1" si="125"/>
        <v>0</v>
      </c>
      <c r="N652" s="120">
        <f t="shared" ca="1" si="126"/>
        <v>0</v>
      </c>
      <c r="O652" s="120">
        <f t="shared" ca="1" si="127"/>
        <v>0</v>
      </c>
      <c r="P652" s="177">
        <f t="shared" ca="1" si="128"/>
        <v>0</v>
      </c>
      <c r="Q652" s="177">
        <f ca="1">IF(LEN(B652)&gt;0,'1-6'!Q652-'1-6'!P652,"")</f>
        <v>0</v>
      </c>
      <c r="R652" s="178"/>
      <c r="AA652" s="163">
        <f>ROW()</f>
        <v>652</v>
      </c>
      <c r="AB652" s="201" t="e">
        <f t="shared" ca="1" si="119"/>
        <v>#N/A</v>
      </c>
      <c r="AC652" s="201" t="e">
        <f t="shared" ca="1" si="120"/>
        <v>#N/A</v>
      </c>
      <c r="AD652" s="202" t="e">
        <f t="shared" ca="1" si="129"/>
        <v>#N/A</v>
      </c>
      <c r="AE652" s="201" t="e">
        <f t="shared" ca="1" si="130"/>
        <v>#N/A</v>
      </c>
      <c r="AF652" s="202" t="e">
        <f t="shared" ca="1" si="131"/>
        <v>#N/A</v>
      </c>
      <c r="AG652" s="201" t="e">
        <f t="shared" ca="1" si="131"/>
        <v>#N/A</v>
      </c>
      <c r="AH652" s="201" t="e">
        <f t="shared" ca="1" si="132"/>
        <v>#N/A</v>
      </c>
      <c r="AI652" s="203" t="e">
        <f t="shared" ca="1" si="133"/>
        <v>#N/A</v>
      </c>
      <c r="AJ652" s="201" t="e">
        <f t="shared" ca="1" si="121"/>
        <v>#N/A</v>
      </c>
      <c r="AK652" s="201" t="e">
        <f t="shared" ca="1" si="122"/>
        <v>#N/A</v>
      </c>
    </row>
    <row r="653" spans="1:37" ht="27" customHeight="1" x14ac:dyDescent="0.25">
      <c r="A653" s="51">
        <f>'OSNOVNA PLAČA'!A647</f>
        <v>638</v>
      </c>
      <c r="B653" s="159" t="str">
        <f t="shared" ca="1" si="118"/>
        <v>A638</v>
      </c>
      <c r="C653" s="52">
        <f ca="1">IF(LEN(B653)&gt;0,'OSNOVNA PLAČA'!C647,"")</f>
        <v>0</v>
      </c>
      <c r="D653" s="54">
        <f ca="1">IF(LEN(B653)&gt;0,'OSNOVNA PLAČA'!D647,"")</f>
        <v>0</v>
      </c>
      <c r="E653" s="175">
        <f ca="1">IF(LEN(B653)&gt;0,SUM('OBRAČUNANA OSNOVNA PLAČA'!K647:P647),"")</f>
        <v>0</v>
      </c>
      <c r="F653" s="55"/>
      <c r="G653" s="55"/>
      <c r="H653" s="55"/>
      <c r="I653" s="55"/>
      <c r="J653" s="55"/>
      <c r="K653" s="176">
        <f t="shared" si="123"/>
        <v>0</v>
      </c>
      <c r="L653" s="120">
        <f t="shared" ca="1" si="124"/>
        <v>0</v>
      </c>
      <c r="M653" s="120">
        <f t="shared" ca="1" si="125"/>
        <v>0</v>
      </c>
      <c r="N653" s="120">
        <f t="shared" ca="1" si="126"/>
        <v>0</v>
      </c>
      <c r="O653" s="120">
        <f t="shared" ca="1" si="127"/>
        <v>0</v>
      </c>
      <c r="P653" s="177">
        <f t="shared" ca="1" si="128"/>
        <v>0</v>
      </c>
      <c r="Q653" s="177">
        <f ca="1">IF(LEN(B653)&gt;0,'1-6'!Q653-'1-6'!P653,"")</f>
        <v>0</v>
      </c>
      <c r="R653" s="178"/>
      <c r="AA653" s="163">
        <f>ROW()</f>
        <v>653</v>
      </c>
      <c r="AB653" s="201" t="e">
        <f t="shared" ca="1" si="119"/>
        <v>#N/A</v>
      </c>
      <c r="AC653" s="201" t="e">
        <f t="shared" ca="1" si="120"/>
        <v>#N/A</v>
      </c>
      <c r="AD653" s="202" t="e">
        <f t="shared" ca="1" si="129"/>
        <v>#N/A</v>
      </c>
      <c r="AE653" s="201" t="e">
        <f t="shared" ca="1" si="130"/>
        <v>#N/A</v>
      </c>
      <c r="AF653" s="202" t="e">
        <f t="shared" ca="1" si="131"/>
        <v>#N/A</v>
      </c>
      <c r="AG653" s="201" t="e">
        <f t="shared" ca="1" si="131"/>
        <v>#N/A</v>
      </c>
      <c r="AH653" s="201" t="e">
        <f t="shared" ca="1" si="132"/>
        <v>#N/A</v>
      </c>
      <c r="AI653" s="203" t="e">
        <f t="shared" ca="1" si="133"/>
        <v>#N/A</v>
      </c>
      <c r="AJ653" s="201" t="e">
        <f t="shared" ca="1" si="121"/>
        <v>#N/A</v>
      </c>
      <c r="AK653" s="201" t="e">
        <f t="shared" ca="1" si="122"/>
        <v>#N/A</v>
      </c>
    </row>
    <row r="654" spans="1:37" ht="27" customHeight="1" x14ac:dyDescent="0.25">
      <c r="A654" s="51">
        <f>'OSNOVNA PLAČA'!A648</f>
        <v>639</v>
      </c>
      <c r="B654" s="159" t="str">
        <f t="shared" ca="1" si="118"/>
        <v>A639</v>
      </c>
      <c r="C654" s="52">
        <f ca="1">IF(LEN(B654)&gt;0,'OSNOVNA PLAČA'!C648,"")</f>
        <v>0</v>
      </c>
      <c r="D654" s="54">
        <f ca="1">IF(LEN(B654)&gt;0,'OSNOVNA PLAČA'!D648,"")</f>
        <v>0</v>
      </c>
      <c r="E654" s="175">
        <f ca="1">IF(LEN(B654)&gt;0,SUM('OBRAČUNANA OSNOVNA PLAČA'!K648:P648),"")</f>
        <v>0</v>
      </c>
      <c r="F654" s="55"/>
      <c r="G654" s="55"/>
      <c r="H654" s="55"/>
      <c r="I654" s="55"/>
      <c r="J654" s="55"/>
      <c r="K654" s="176">
        <f t="shared" si="123"/>
        <v>0</v>
      </c>
      <c r="L654" s="120">
        <f t="shared" ca="1" si="124"/>
        <v>0</v>
      </c>
      <c r="M654" s="120">
        <f t="shared" ca="1" si="125"/>
        <v>0</v>
      </c>
      <c r="N654" s="120">
        <f t="shared" ca="1" si="126"/>
        <v>0</v>
      </c>
      <c r="O654" s="120">
        <f t="shared" ca="1" si="127"/>
        <v>0</v>
      </c>
      <c r="P654" s="177">
        <f t="shared" ca="1" si="128"/>
        <v>0</v>
      </c>
      <c r="Q654" s="177">
        <f ca="1">IF(LEN(B654)&gt;0,'1-6'!Q654-'1-6'!P654,"")</f>
        <v>0</v>
      </c>
      <c r="R654" s="178"/>
      <c r="AA654" s="163">
        <f>ROW()</f>
        <v>654</v>
      </c>
      <c r="AB654" s="201" t="e">
        <f t="shared" ca="1" si="119"/>
        <v>#N/A</v>
      </c>
      <c r="AC654" s="201" t="e">
        <f t="shared" ca="1" si="120"/>
        <v>#N/A</v>
      </c>
      <c r="AD654" s="202" t="e">
        <f t="shared" ca="1" si="129"/>
        <v>#N/A</v>
      </c>
      <c r="AE654" s="201" t="e">
        <f t="shared" ca="1" si="130"/>
        <v>#N/A</v>
      </c>
      <c r="AF654" s="202" t="e">
        <f t="shared" ca="1" si="131"/>
        <v>#N/A</v>
      </c>
      <c r="AG654" s="201" t="e">
        <f t="shared" ca="1" si="131"/>
        <v>#N/A</v>
      </c>
      <c r="AH654" s="201" t="e">
        <f t="shared" ca="1" si="132"/>
        <v>#N/A</v>
      </c>
      <c r="AI654" s="203" t="e">
        <f t="shared" ca="1" si="133"/>
        <v>#N/A</v>
      </c>
      <c r="AJ654" s="201" t="e">
        <f t="shared" ca="1" si="121"/>
        <v>#N/A</v>
      </c>
      <c r="AK654" s="201" t="e">
        <f t="shared" ca="1" si="122"/>
        <v>#N/A</v>
      </c>
    </row>
    <row r="655" spans="1:37" ht="27" customHeight="1" x14ac:dyDescent="0.25">
      <c r="A655" s="51">
        <f>'OSNOVNA PLAČA'!A649</f>
        <v>640</v>
      </c>
      <c r="B655" s="159" t="str">
        <f t="shared" ca="1" si="118"/>
        <v>A640</v>
      </c>
      <c r="C655" s="52">
        <f ca="1">IF(LEN(B655)&gt;0,'OSNOVNA PLAČA'!C649,"")</f>
        <v>0</v>
      </c>
      <c r="D655" s="54">
        <f ca="1">IF(LEN(B655)&gt;0,'OSNOVNA PLAČA'!D649,"")</f>
        <v>0</v>
      </c>
      <c r="E655" s="175">
        <f ca="1">IF(LEN(B655)&gt;0,SUM('OBRAČUNANA OSNOVNA PLAČA'!K649:P649),"")</f>
        <v>0</v>
      </c>
      <c r="F655" s="55"/>
      <c r="G655" s="55"/>
      <c r="H655" s="55"/>
      <c r="I655" s="55"/>
      <c r="J655" s="55"/>
      <c r="K655" s="176">
        <f t="shared" si="123"/>
        <v>0</v>
      </c>
      <c r="L655" s="120">
        <f t="shared" ca="1" si="124"/>
        <v>0</v>
      </c>
      <c r="M655" s="120">
        <f t="shared" ca="1" si="125"/>
        <v>0</v>
      </c>
      <c r="N655" s="120">
        <f t="shared" ca="1" si="126"/>
        <v>0</v>
      </c>
      <c r="O655" s="120">
        <f t="shared" ca="1" si="127"/>
        <v>0</v>
      </c>
      <c r="P655" s="177">
        <f t="shared" ca="1" si="128"/>
        <v>0</v>
      </c>
      <c r="Q655" s="177">
        <f ca="1">IF(LEN(B655)&gt;0,'1-6'!Q655-'1-6'!P655,"")</f>
        <v>0</v>
      </c>
      <c r="R655" s="178"/>
      <c r="AA655" s="163">
        <f>ROW()</f>
        <v>655</v>
      </c>
      <c r="AB655" s="201" t="e">
        <f t="shared" ca="1" si="119"/>
        <v>#N/A</v>
      </c>
      <c r="AC655" s="201" t="e">
        <f t="shared" ca="1" si="120"/>
        <v>#N/A</v>
      </c>
      <c r="AD655" s="202" t="e">
        <f t="shared" ca="1" si="129"/>
        <v>#N/A</v>
      </c>
      <c r="AE655" s="201" t="e">
        <f t="shared" ca="1" si="130"/>
        <v>#N/A</v>
      </c>
      <c r="AF655" s="202" t="e">
        <f t="shared" ca="1" si="131"/>
        <v>#N/A</v>
      </c>
      <c r="AG655" s="201" t="e">
        <f t="shared" ca="1" si="131"/>
        <v>#N/A</v>
      </c>
      <c r="AH655" s="201" t="e">
        <f t="shared" ca="1" si="132"/>
        <v>#N/A</v>
      </c>
      <c r="AI655" s="203" t="e">
        <f t="shared" ca="1" si="133"/>
        <v>#N/A</v>
      </c>
      <c r="AJ655" s="201" t="e">
        <f t="shared" ca="1" si="121"/>
        <v>#N/A</v>
      </c>
      <c r="AK655" s="201" t="e">
        <f t="shared" ca="1" si="122"/>
        <v>#N/A</v>
      </c>
    </row>
    <row r="656" spans="1:37" ht="27" customHeight="1" x14ac:dyDescent="0.25">
      <c r="A656" s="51">
        <f>'OSNOVNA PLAČA'!A650</f>
        <v>641</v>
      </c>
      <c r="B656" s="159" t="str">
        <f t="shared" ca="1" si="118"/>
        <v>A641</v>
      </c>
      <c r="C656" s="52">
        <f ca="1">IF(LEN(B656)&gt;0,'OSNOVNA PLAČA'!C650,"")</f>
        <v>0</v>
      </c>
      <c r="D656" s="54">
        <f ca="1">IF(LEN(B656)&gt;0,'OSNOVNA PLAČA'!D650,"")</f>
        <v>0</v>
      </c>
      <c r="E656" s="175">
        <f ca="1">IF(LEN(B656)&gt;0,SUM('OBRAČUNANA OSNOVNA PLAČA'!K650:P650),"")</f>
        <v>0</v>
      </c>
      <c r="F656" s="55"/>
      <c r="G656" s="55"/>
      <c r="H656" s="55"/>
      <c r="I656" s="55"/>
      <c r="J656" s="55"/>
      <c r="K656" s="176">
        <f t="shared" ref="K656:K719" si="134">+F656+G656+H656+I656+J656</f>
        <v>0</v>
      </c>
      <c r="L656" s="120">
        <f t="shared" ref="L656:L719" ca="1" si="135">IF(LEN(B656)&gt;0,K656/5,"")</f>
        <v>0</v>
      </c>
      <c r="M656" s="120">
        <f t="shared" ref="M656:M719" ca="1" si="136">IF(LEN(B656)&gt;0,E656*L656,"")</f>
        <v>0</v>
      </c>
      <c r="N656" s="120">
        <f t="shared" ref="N656:N719" ca="1" si="137">IF(LEN(B656)&gt;0,L656*$O$1017,"")</f>
        <v>0</v>
      </c>
      <c r="O656" s="120">
        <f t="shared" ref="O656:O719" ca="1" si="138">IF(LEN(B656)&gt;0,E656*N656,"")</f>
        <v>0</v>
      </c>
      <c r="P656" s="177">
        <f t="shared" ref="P656:P719" ca="1" si="139">MIN(O656,Q656)</f>
        <v>0</v>
      </c>
      <c r="Q656" s="177">
        <f ca="1">IF(LEN(B656)&gt;0,'1-6'!Q656-'1-6'!P656,"")</f>
        <v>0</v>
      </c>
      <c r="R656" s="178"/>
      <c r="AA656" s="163">
        <f>ROW()</f>
        <v>656</v>
      </c>
      <c r="AB656" s="201" t="e">
        <f t="shared" ca="1" si="119"/>
        <v>#N/A</v>
      </c>
      <c r="AC656" s="201" t="e">
        <f t="shared" ca="1" si="120"/>
        <v>#N/A</v>
      </c>
      <c r="AD656" s="202" t="e">
        <f t="shared" ref="AD656:AD719" ca="1" si="140">IF(AB656&gt;=AC656,"-",$K656/(5*MAX($L$1021:$L$1022)))</f>
        <v>#N/A</v>
      </c>
      <c r="AE656" s="201" t="e">
        <f t="shared" ref="AE656:AE719" ca="1" si="141">IF(AB656&gt;=AC656,"-",$K656/(5*MAX($L$1021:$L$1022))*AJ656)</f>
        <v>#N/A</v>
      </c>
      <c r="AF656" s="202" t="e">
        <f t="shared" ref="AF656:AG719" ca="1" si="142">IF(AD656="-","-",AD656*$AE$1017)</f>
        <v>#N/A</v>
      </c>
      <c r="AG656" s="201" t="e">
        <f t="shared" ca="1" si="142"/>
        <v>#N/A</v>
      </c>
      <c r="AH656" s="201" t="e">
        <f t="shared" ref="AH656:AH719" ca="1" si="143">IF(AF656="-",0,MIN(AG656,Q656))</f>
        <v>#N/A</v>
      </c>
      <c r="AI656" s="203" t="e">
        <f t="shared" ref="AI656:AI719" ca="1" si="144">+AC656-AB656</f>
        <v>#N/A</v>
      </c>
      <c r="AJ656" s="201" t="e">
        <f t="shared" ca="1" si="121"/>
        <v>#N/A</v>
      </c>
      <c r="AK656" s="201" t="e">
        <f t="shared" ca="1" si="122"/>
        <v>#N/A</v>
      </c>
    </row>
    <row r="657" spans="1:37" ht="27" customHeight="1" x14ac:dyDescent="0.25">
      <c r="A657" s="51">
        <f>'OSNOVNA PLAČA'!A651</f>
        <v>642</v>
      </c>
      <c r="B657" s="159" t="str">
        <f t="shared" ca="1" si="118"/>
        <v>A642</v>
      </c>
      <c r="C657" s="52">
        <f ca="1">IF(LEN(B657)&gt;0,'OSNOVNA PLAČA'!C651,"")</f>
        <v>0</v>
      </c>
      <c r="D657" s="54">
        <f ca="1">IF(LEN(B657)&gt;0,'OSNOVNA PLAČA'!D651,"")</f>
        <v>0</v>
      </c>
      <c r="E657" s="175">
        <f ca="1">IF(LEN(B657)&gt;0,SUM('OBRAČUNANA OSNOVNA PLAČA'!K651:P651),"")</f>
        <v>0</v>
      </c>
      <c r="F657" s="55"/>
      <c r="G657" s="55"/>
      <c r="H657" s="55"/>
      <c r="I657" s="55"/>
      <c r="J657" s="55"/>
      <c r="K657" s="176">
        <f t="shared" si="134"/>
        <v>0</v>
      </c>
      <c r="L657" s="120">
        <f t="shared" ca="1" si="135"/>
        <v>0</v>
      </c>
      <c r="M657" s="120">
        <f t="shared" ca="1" si="136"/>
        <v>0</v>
      </c>
      <c r="N657" s="120">
        <f t="shared" ca="1" si="137"/>
        <v>0</v>
      </c>
      <c r="O657" s="120">
        <f t="shared" ca="1" si="138"/>
        <v>0</v>
      </c>
      <c r="P657" s="177">
        <f t="shared" ca="1" si="139"/>
        <v>0</v>
      </c>
      <c r="Q657" s="177">
        <f ca="1">IF(LEN(B657)&gt;0,'1-6'!Q657-'1-6'!P657,"")</f>
        <v>0</v>
      </c>
      <c r="R657" s="178"/>
      <c r="AA657" s="163">
        <f>ROW()</f>
        <v>657</v>
      </c>
      <c r="AB657" s="201" t="e">
        <f t="shared" ca="1" si="119"/>
        <v>#N/A</v>
      </c>
      <c r="AC657" s="201" t="e">
        <f t="shared" ca="1" si="120"/>
        <v>#N/A</v>
      </c>
      <c r="AD657" s="202" t="e">
        <f t="shared" ca="1" si="140"/>
        <v>#N/A</v>
      </c>
      <c r="AE657" s="201" t="e">
        <f t="shared" ca="1" si="141"/>
        <v>#N/A</v>
      </c>
      <c r="AF657" s="202" t="e">
        <f t="shared" ca="1" si="142"/>
        <v>#N/A</v>
      </c>
      <c r="AG657" s="201" t="e">
        <f t="shared" ca="1" si="142"/>
        <v>#N/A</v>
      </c>
      <c r="AH657" s="201" t="e">
        <f t="shared" ca="1" si="143"/>
        <v>#N/A</v>
      </c>
      <c r="AI657" s="203" t="e">
        <f t="shared" ca="1" si="144"/>
        <v>#N/A</v>
      </c>
      <c r="AJ657" s="201" t="e">
        <f t="shared" ca="1" si="121"/>
        <v>#N/A</v>
      </c>
      <c r="AK657" s="201" t="e">
        <f t="shared" ca="1" si="122"/>
        <v>#N/A</v>
      </c>
    </row>
    <row r="658" spans="1:37" ht="27" customHeight="1" x14ac:dyDescent="0.25">
      <c r="A658" s="51">
        <f>'OSNOVNA PLAČA'!A652</f>
        <v>643</v>
      </c>
      <c r="B658" s="159" t="str">
        <f t="shared" ca="1" si="118"/>
        <v>A643</v>
      </c>
      <c r="C658" s="52">
        <f ca="1">IF(LEN(B658)&gt;0,'OSNOVNA PLAČA'!C652,"")</f>
        <v>0</v>
      </c>
      <c r="D658" s="54">
        <f ca="1">IF(LEN(B658)&gt;0,'OSNOVNA PLAČA'!D652,"")</f>
        <v>0</v>
      </c>
      <c r="E658" s="175">
        <f ca="1">IF(LEN(B658)&gt;0,SUM('OBRAČUNANA OSNOVNA PLAČA'!K652:P652),"")</f>
        <v>0</v>
      </c>
      <c r="F658" s="55"/>
      <c r="G658" s="55"/>
      <c r="H658" s="55"/>
      <c r="I658" s="55"/>
      <c r="J658" s="55"/>
      <c r="K658" s="176">
        <f t="shared" si="134"/>
        <v>0</v>
      </c>
      <c r="L658" s="120">
        <f t="shared" ca="1" si="135"/>
        <v>0</v>
      </c>
      <c r="M658" s="120">
        <f t="shared" ca="1" si="136"/>
        <v>0</v>
      </c>
      <c r="N658" s="120">
        <f t="shared" ca="1" si="137"/>
        <v>0</v>
      </c>
      <c r="O658" s="120">
        <f t="shared" ca="1" si="138"/>
        <v>0</v>
      </c>
      <c r="P658" s="177">
        <f t="shared" ca="1" si="139"/>
        <v>0</v>
      </c>
      <c r="Q658" s="177">
        <f ca="1">IF(LEN(B658)&gt;0,'1-6'!Q658-'1-6'!P658,"")</f>
        <v>0</v>
      </c>
      <c r="R658" s="178"/>
      <c r="AA658" s="163">
        <f>ROW()</f>
        <v>658</v>
      </c>
      <c r="AB658" s="201" t="e">
        <f t="shared" ca="1" si="119"/>
        <v>#N/A</v>
      </c>
      <c r="AC658" s="201" t="e">
        <f t="shared" ca="1" si="120"/>
        <v>#N/A</v>
      </c>
      <c r="AD658" s="202" t="e">
        <f t="shared" ca="1" si="140"/>
        <v>#N/A</v>
      </c>
      <c r="AE658" s="201" t="e">
        <f t="shared" ca="1" si="141"/>
        <v>#N/A</v>
      </c>
      <c r="AF658" s="202" t="e">
        <f t="shared" ca="1" si="142"/>
        <v>#N/A</v>
      </c>
      <c r="AG658" s="201" t="e">
        <f t="shared" ca="1" si="142"/>
        <v>#N/A</v>
      </c>
      <c r="AH658" s="201" t="e">
        <f t="shared" ca="1" si="143"/>
        <v>#N/A</v>
      </c>
      <c r="AI658" s="203" t="e">
        <f t="shared" ca="1" si="144"/>
        <v>#N/A</v>
      </c>
      <c r="AJ658" s="201" t="e">
        <f t="shared" ca="1" si="121"/>
        <v>#N/A</v>
      </c>
      <c r="AK658" s="201" t="e">
        <f t="shared" ca="1" si="122"/>
        <v>#N/A</v>
      </c>
    </row>
    <row r="659" spans="1:37" ht="27" customHeight="1" x14ac:dyDescent="0.25">
      <c r="A659" s="51">
        <f>'OSNOVNA PLAČA'!A653</f>
        <v>644</v>
      </c>
      <c r="B659" s="159" t="str">
        <f t="shared" ca="1" si="118"/>
        <v>A644</v>
      </c>
      <c r="C659" s="52">
        <f ca="1">IF(LEN(B659)&gt;0,'OSNOVNA PLAČA'!C653,"")</f>
        <v>0</v>
      </c>
      <c r="D659" s="54">
        <f ca="1">IF(LEN(B659)&gt;0,'OSNOVNA PLAČA'!D653,"")</f>
        <v>0</v>
      </c>
      <c r="E659" s="175">
        <f ca="1">IF(LEN(B659)&gt;0,SUM('OBRAČUNANA OSNOVNA PLAČA'!K653:P653),"")</f>
        <v>0</v>
      </c>
      <c r="F659" s="55"/>
      <c r="G659" s="55"/>
      <c r="H659" s="55"/>
      <c r="I659" s="55"/>
      <c r="J659" s="55"/>
      <c r="K659" s="176">
        <f t="shared" si="134"/>
        <v>0</v>
      </c>
      <c r="L659" s="120">
        <f t="shared" ca="1" si="135"/>
        <v>0</v>
      </c>
      <c r="M659" s="120">
        <f t="shared" ca="1" si="136"/>
        <v>0</v>
      </c>
      <c r="N659" s="120">
        <f t="shared" ca="1" si="137"/>
        <v>0</v>
      </c>
      <c r="O659" s="120">
        <f t="shared" ca="1" si="138"/>
        <v>0</v>
      </c>
      <c r="P659" s="177">
        <f t="shared" ca="1" si="139"/>
        <v>0</v>
      </c>
      <c r="Q659" s="177">
        <f ca="1">IF(LEN(B659)&gt;0,'1-6'!Q659-'1-6'!P659,"")</f>
        <v>0</v>
      </c>
      <c r="R659" s="178"/>
      <c r="AA659" s="163">
        <f>ROW()</f>
        <v>659</v>
      </c>
      <c r="AB659" s="201" t="e">
        <f t="shared" ca="1" si="119"/>
        <v>#N/A</v>
      </c>
      <c r="AC659" s="201" t="e">
        <f t="shared" ca="1" si="120"/>
        <v>#N/A</v>
      </c>
      <c r="AD659" s="202" t="e">
        <f t="shared" ca="1" si="140"/>
        <v>#N/A</v>
      </c>
      <c r="AE659" s="201" t="e">
        <f t="shared" ca="1" si="141"/>
        <v>#N/A</v>
      </c>
      <c r="AF659" s="202" t="e">
        <f t="shared" ca="1" si="142"/>
        <v>#N/A</v>
      </c>
      <c r="AG659" s="201" t="e">
        <f t="shared" ca="1" si="142"/>
        <v>#N/A</v>
      </c>
      <c r="AH659" s="201" t="e">
        <f t="shared" ca="1" si="143"/>
        <v>#N/A</v>
      </c>
      <c r="AI659" s="203" t="e">
        <f t="shared" ca="1" si="144"/>
        <v>#N/A</v>
      </c>
      <c r="AJ659" s="201" t="e">
        <f t="shared" ca="1" si="121"/>
        <v>#N/A</v>
      </c>
      <c r="AK659" s="201" t="e">
        <f t="shared" ca="1" si="122"/>
        <v>#N/A</v>
      </c>
    </row>
    <row r="660" spans="1:37" ht="27" customHeight="1" x14ac:dyDescent="0.25">
      <c r="A660" s="51">
        <f>'OSNOVNA PLAČA'!A654</f>
        <v>645</v>
      </c>
      <c r="B660" s="159" t="str">
        <f t="shared" ca="1" si="118"/>
        <v>A645</v>
      </c>
      <c r="C660" s="52">
        <f ca="1">IF(LEN(B660)&gt;0,'OSNOVNA PLAČA'!C654,"")</f>
        <v>0</v>
      </c>
      <c r="D660" s="54">
        <f ca="1">IF(LEN(B660)&gt;0,'OSNOVNA PLAČA'!D654,"")</f>
        <v>0</v>
      </c>
      <c r="E660" s="175">
        <f ca="1">IF(LEN(B660)&gt;0,SUM('OBRAČUNANA OSNOVNA PLAČA'!K654:P654),"")</f>
        <v>0</v>
      </c>
      <c r="F660" s="55"/>
      <c r="G660" s="55"/>
      <c r="H660" s="55"/>
      <c r="I660" s="55"/>
      <c r="J660" s="55"/>
      <c r="K660" s="176">
        <f t="shared" si="134"/>
        <v>0</v>
      </c>
      <c r="L660" s="120">
        <f t="shared" ca="1" si="135"/>
        <v>0</v>
      </c>
      <c r="M660" s="120">
        <f t="shared" ca="1" si="136"/>
        <v>0</v>
      </c>
      <c r="N660" s="120">
        <f t="shared" ca="1" si="137"/>
        <v>0</v>
      </c>
      <c r="O660" s="120">
        <f t="shared" ca="1" si="138"/>
        <v>0</v>
      </c>
      <c r="P660" s="177">
        <f t="shared" ca="1" si="139"/>
        <v>0</v>
      </c>
      <c r="Q660" s="177">
        <f ca="1">IF(LEN(B660)&gt;0,'1-6'!Q660-'1-6'!P660,"")</f>
        <v>0</v>
      </c>
      <c r="R660" s="178"/>
      <c r="AA660" s="163">
        <f>ROW()</f>
        <v>660</v>
      </c>
      <c r="AB660" s="201" t="e">
        <f t="shared" ca="1" si="119"/>
        <v>#N/A</v>
      </c>
      <c r="AC660" s="201" t="e">
        <f t="shared" ca="1" si="120"/>
        <v>#N/A</v>
      </c>
      <c r="AD660" s="202" t="e">
        <f t="shared" ca="1" si="140"/>
        <v>#N/A</v>
      </c>
      <c r="AE660" s="201" t="e">
        <f t="shared" ca="1" si="141"/>
        <v>#N/A</v>
      </c>
      <c r="AF660" s="202" t="e">
        <f t="shared" ca="1" si="142"/>
        <v>#N/A</v>
      </c>
      <c r="AG660" s="201" t="e">
        <f t="shared" ca="1" si="142"/>
        <v>#N/A</v>
      </c>
      <c r="AH660" s="201" t="e">
        <f t="shared" ca="1" si="143"/>
        <v>#N/A</v>
      </c>
      <c r="AI660" s="203" t="e">
        <f t="shared" ca="1" si="144"/>
        <v>#N/A</v>
      </c>
      <c r="AJ660" s="201" t="e">
        <f t="shared" ca="1" si="121"/>
        <v>#N/A</v>
      </c>
      <c r="AK660" s="201" t="e">
        <f t="shared" ca="1" si="122"/>
        <v>#N/A</v>
      </c>
    </row>
    <row r="661" spans="1:37" ht="27" customHeight="1" x14ac:dyDescent="0.25">
      <c r="A661" s="51">
        <f>'OSNOVNA PLAČA'!A655</f>
        <v>646</v>
      </c>
      <c r="B661" s="159" t="str">
        <f t="shared" ca="1" si="118"/>
        <v>A646</v>
      </c>
      <c r="C661" s="52">
        <f ca="1">IF(LEN(B661)&gt;0,'OSNOVNA PLAČA'!C655,"")</f>
        <v>0</v>
      </c>
      <c r="D661" s="54">
        <f ca="1">IF(LEN(B661)&gt;0,'OSNOVNA PLAČA'!D655,"")</f>
        <v>0</v>
      </c>
      <c r="E661" s="175">
        <f ca="1">IF(LEN(B661)&gt;0,SUM('OBRAČUNANA OSNOVNA PLAČA'!K655:P655),"")</f>
        <v>0</v>
      </c>
      <c r="F661" s="55"/>
      <c r="G661" s="55"/>
      <c r="H661" s="55"/>
      <c r="I661" s="55"/>
      <c r="J661" s="55"/>
      <c r="K661" s="176">
        <f t="shared" si="134"/>
        <v>0</v>
      </c>
      <c r="L661" s="120">
        <f t="shared" ca="1" si="135"/>
        <v>0</v>
      </c>
      <c r="M661" s="120">
        <f t="shared" ca="1" si="136"/>
        <v>0</v>
      </c>
      <c r="N661" s="120">
        <f t="shared" ca="1" si="137"/>
        <v>0</v>
      </c>
      <c r="O661" s="120">
        <f t="shared" ca="1" si="138"/>
        <v>0</v>
      </c>
      <c r="P661" s="177">
        <f t="shared" ca="1" si="139"/>
        <v>0</v>
      </c>
      <c r="Q661" s="177">
        <f ca="1">IF(LEN(B661)&gt;0,'1-6'!Q661-'1-6'!P661,"")</f>
        <v>0</v>
      </c>
      <c r="R661" s="178"/>
      <c r="AA661" s="163">
        <f>ROW()</f>
        <v>661</v>
      </c>
      <c r="AB661" s="201" t="e">
        <f t="shared" ca="1" si="119"/>
        <v>#N/A</v>
      </c>
      <c r="AC661" s="201" t="e">
        <f t="shared" ca="1" si="120"/>
        <v>#N/A</v>
      </c>
      <c r="AD661" s="202" t="e">
        <f t="shared" ca="1" si="140"/>
        <v>#N/A</v>
      </c>
      <c r="AE661" s="201" t="e">
        <f t="shared" ca="1" si="141"/>
        <v>#N/A</v>
      </c>
      <c r="AF661" s="202" t="e">
        <f t="shared" ca="1" si="142"/>
        <v>#N/A</v>
      </c>
      <c r="AG661" s="201" t="e">
        <f t="shared" ca="1" si="142"/>
        <v>#N/A</v>
      </c>
      <c r="AH661" s="201" t="e">
        <f t="shared" ca="1" si="143"/>
        <v>#N/A</v>
      </c>
      <c r="AI661" s="203" t="e">
        <f t="shared" ca="1" si="144"/>
        <v>#N/A</v>
      </c>
      <c r="AJ661" s="201" t="e">
        <f t="shared" ca="1" si="121"/>
        <v>#N/A</v>
      </c>
      <c r="AK661" s="201" t="e">
        <f t="shared" ca="1" si="122"/>
        <v>#N/A</v>
      </c>
    </row>
    <row r="662" spans="1:37" ht="27" customHeight="1" x14ac:dyDescent="0.25">
      <c r="A662" s="51">
        <f>'OSNOVNA PLAČA'!A656</f>
        <v>647</v>
      </c>
      <c r="B662" s="159" t="str">
        <f t="shared" ca="1" si="118"/>
        <v>A647</v>
      </c>
      <c r="C662" s="52">
        <f ca="1">IF(LEN(B662)&gt;0,'OSNOVNA PLAČA'!C656,"")</f>
        <v>0</v>
      </c>
      <c r="D662" s="54">
        <f ca="1">IF(LEN(B662)&gt;0,'OSNOVNA PLAČA'!D656,"")</f>
        <v>0</v>
      </c>
      <c r="E662" s="175">
        <f ca="1">IF(LEN(B662)&gt;0,SUM('OBRAČUNANA OSNOVNA PLAČA'!K656:P656),"")</f>
        <v>0</v>
      </c>
      <c r="F662" s="55"/>
      <c r="G662" s="55"/>
      <c r="H662" s="55"/>
      <c r="I662" s="55"/>
      <c r="J662" s="55"/>
      <c r="K662" s="176">
        <f t="shared" si="134"/>
        <v>0</v>
      </c>
      <c r="L662" s="120">
        <f t="shared" ca="1" si="135"/>
        <v>0</v>
      </c>
      <c r="M662" s="120">
        <f t="shared" ca="1" si="136"/>
        <v>0</v>
      </c>
      <c r="N662" s="120">
        <f t="shared" ca="1" si="137"/>
        <v>0</v>
      </c>
      <c r="O662" s="120">
        <f t="shared" ca="1" si="138"/>
        <v>0</v>
      </c>
      <c r="P662" s="177">
        <f t="shared" ca="1" si="139"/>
        <v>0</v>
      </c>
      <c r="Q662" s="177">
        <f ca="1">IF(LEN(B662)&gt;0,'1-6'!Q662-'1-6'!P662,"")</f>
        <v>0</v>
      </c>
      <c r="R662" s="178"/>
      <c r="AA662" s="163">
        <f>ROW()</f>
        <v>662</v>
      </c>
      <c r="AB662" s="201" t="e">
        <f t="shared" ca="1" si="119"/>
        <v>#N/A</v>
      </c>
      <c r="AC662" s="201" t="e">
        <f t="shared" ca="1" si="120"/>
        <v>#N/A</v>
      </c>
      <c r="AD662" s="202" t="e">
        <f t="shared" ca="1" si="140"/>
        <v>#N/A</v>
      </c>
      <c r="AE662" s="201" t="e">
        <f t="shared" ca="1" si="141"/>
        <v>#N/A</v>
      </c>
      <c r="AF662" s="202" t="e">
        <f t="shared" ca="1" si="142"/>
        <v>#N/A</v>
      </c>
      <c r="AG662" s="201" t="e">
        <f t="shared" ca="1" si="142"/>
        <v>#N/A</v>
      </c>
      <c r="AH662" s="201" t="e">
        <f t="shared" ca="1" si="143"/>
        <v>#N/A</v>
      </c>
      <c r="AI662" s="203" t="e">
        <f t="shared" ca="1" si="144"/>
        <v>#N/A</v>
      </c>
      <c r="AJ662" s="201" t="e">
        <f t="shared" ca="1" si="121"/>
        <v>#N/A</v>
      </c>
      <c r="AK662" s="201" t="e">
        <f t="shared" ca="1" si="122"/>
        <v>#N/A</v>
      </c>
    </row>
    <row r="663" spans="1:37" ht="27" customHeight="1" x14ac:dyDescent="0.25">
      <c r="A663" s="51">
        <f>'OSNOVNA PLAČA'!A657</f>
        <v>648</v>
      </c>
      <c r="B663" s="159" t="str">
        <f t="shared" ca="1" si="118"/>
        <v>A648</v>
      </c>
      <c r="C663" s="52">
        <f ca="1">IF(LEN(B663)&gt;0,'OSNOVNA PLAČA'!C657,"")</f>
        <v>0</v>
      </c>
      <c r="D663" s="54">
        <f ca="1">IF(LEN(B663)&gt;0,'OSNOVNA PLAČA'!D657,"")</f>
        <v>0</v>
      </c>
      <c r="E663" s="175">
        <f ca="1">IF(LEN(B663)&gt;0,SUM('OBRAČUNANA OSNOVNA PLAČA'!K657:P657),"")</f>
        <v>0</v>
      </c>
      <c r="F663" s="55"/>
      <c r="G663" s="55"/>
      <c r="H663" s="55"/>
      <c r="I663" s="55"/>
      <c r="J663" s="55"/>
      <c r="K663" s="176">
        <f t="shared" si="134"/>
        <v>0</v>
      </c>
      <c r="L663" s="120">
        <f t="shared" ca="1" si="135"/>
        <v>0</v>
      </c>
      <c r="M663" s="120">
        <f t="shared" ca="1" si="136"/>
        <v>0</v>
      </c>
      <c r="N663" s="120">
        <f t="shared" ca="1" si="137"/>
        <v>0</v>
      </c>
      <c r="O663" s="120">
        <f t="shared" ca="1" si="138"/>
        <v>0</v>
      </c>
      <c r="P663" s="177">
        <f t="shared" ca="1" si="139"/>
        <v>0</v>
      </c>
      <c r="Q663" s="177">
        <f ca="1">IF(LEN(B663)&gt;0,'1-6'!Q663-'1-6'!P663,"")</f>
        <v>0</v>
      </c>
      <c r="R663" s="178"/>
      <c r="AA663" s="163">
        <f>ROW()</f>
        <v>663</v>
      </c>
      <c r="AB663" s="201" t="e">
        <f t="shared" ca="1" si="119"/>
        <v>#N/A</v>
      </c>
      <c r="AC663" s="201" t="e">
        <f t="shared" ca="1" si="120"/>
        <v>#N/A</v>
      </c>
      <c r="AD663" s="202" t="e">
        <f t="shared" ca="1" si="140"/>
        <v>#N/A</v>
      </c>
      <c r="AE663" s="201" t="e">
        <f t="shared" ca="1" si="141"/>
        <v>#N/A</v>
      </c>
      <c r="AF663" s="202" t="e">
        <f t="shared" ca="1" si="142"/>
        <v>#N/A</v>
      </c>
      <c r="AG663" s="201" t="e">
        <f t="shared" ca="1" si="142"/>
        <v>#N/A</v>
      </c>
      <c r="AH663" s="201" t="e">
        <f t="shared" ca="1" si="143"/>
        <v>#N/A</v>
      </c>
      <c r="AI663" s="203" t="e">
        <f t="shared" ca="1" si="144"/>
        <v>#N/A</v>
      </c>
      <c r="AJ663" s="201" t="e">
        <f t="shared" ca="1" si="121"/>
        <v>#N/A</v>
      </c>
      <c r="AK663" s="201" t="e">
        <f t="shared" ca="1" si="122"/>
        <v>#N/A</v>
      </c>
    </row>
    <row r="664" spans="1:37" ht="27" customHeight="1" x14ac:dyDescent="0.25">
      <c r="A664" s="51">
        <f>'OSNOVNA PLAČA'!A658</f>
        <v>649</v>
      </c>
      <c r="B664" s="159" t="str">
        <f t="shared" ca="1" si="118"/>
        <v>A649</v>
      </c>
      <c r="C664" s="52">
        <f ca="1">IF(LEN(B664)&gt;0,'OSNOVNA PLAČA'!C658,"")</f>
        <v>0</v>
      </c>
      <c r="D664" s="54">
        <f ca="1">IF(LEN(B664)&gt;0,'OSNOVNA PLAČA'!D658,"")</f>
        <v>0</v>
      </c>
      <c r="E664" s="175">
        <f ca="1">IF(LEN(B664)&gt;0,SUM('OBRAČUNANA OSNOVNA PLAČA'!K658:P658),"")</f>
        <v>0</v>
      </c>
      <c r="F664" s="55"/>
      <c r="G664" s="55"/>
      <c r="H664" s="55"/>
      <c r="I664" s="55"/>
      <c r="J664" s="55"/>
      <c r="K664" s="176">
        <f t="shared" si="134"/>
        <v>0</v>
      </c>
      <c r="L664" s="120">
        <f t="shared" ca="1" si="135"/>
        <v>0</v>
      </c>
      <c r="M664" s="120">
        <f t="shared" ca="1" si="136"/>
        <v>0</v>
      </c>
      <c r="N664" s="120">
        <f t="shared" ca="1" si="137"/>
        <v>0</v>
      </c>
      <c r="O664" s="120">
        <f t="shared" ca="1" si="138"/>
        <v>0</v>
      </c>
      <c r="P664" s="177">
        <f t="shared" ca="1" si="139"/>
        <v>0</v>
      </c>
      <c r="Q664" s="177">
        <f ca="1">IF(LEN(B664)&gt;0,'1-6'!Q664-'1-6'!P664,"")</f>
        <v>0</v>
      </c>
      <c r="R664" s="178"/>
      <c r="AA664" s="163">
        <f>ROW()</f>
        <v>664</v>
      </c>
      <c r="AB664" s="201" t="e">
        <f t="shared" ca="1" si="119"/>
        <v>#N/A</v>
      </c>
      <c r="AC664" s="201" t="e">
        <f t="shared" ca="1" si="120"/>
        <v>#N/A</v>
      </c>
      <c r="AD664" s="202" t="e">
        <f t="shared" ca="1" si="140"/>
        <v>#N/A</v>
      </c>
      <c r="AE664" s="201" t="e">
        <f t="shared" ca="1" si="141"/>
        <v>#N/A</v>
      </c>
      <c r="AF664" s="202" t="e">
        <f t="shared" ca="1" si="142"/>
        <v>#N/A</v>
      </c>
      <c r="AG664" s="201" t="e">
        <f t="shared" ca="1" si="142"/>
        <v>#N/A</v>
      </c>
      <c r="AH664" s="201" t="e">
        <f t="shared" ca="1" si="143"/>
        <v>#N/A</v>
      </c>
      <c r="AI664" s="203" t="e">
        <f t="shared" ca="1" si="144"/>
        <v>#N/A</v>
      </c>
      <c r="AJ664" s="201" t="e">
        <f t="shared" ca="1" si="121"/>
        <v>#N/A</v>
      </c>
      <c r="AK664" s="201" t="e">
        <f t="shared" ca="1" si="122"/>
        <v>#N/A</v>
      </c>
    </row>
    <row r="665" spans="1:37" ht="27" customHeight="1" x14ac:dyDescent="0.25">
      <c r="A665" s="51">
        <f>'OSNOVNA PLAČA'!A659</f>
        <v>650</v>
      </c>
      <c r="B665" s="159" t="str">
        <f t="shared" ca="1" si="118"/>
        <v>A650</v>
      </c>
      <c r="C665" s="52">
        <f ca="1">IF(LEN(B665)&gt;0,'OSNOVNA PLAČA'!C659,"")</f>
        <v>0</v>
      </c>
      <c r="D665" s="54">
        <f ca="1">IF(LEN(B665)&gt;0,'OSNOVNA PLAČA'!D659,"")</f>
        <v>0</v>
      </c>
      <c r="E665" s="175">
        <f ca="1">IF(LEN(B665)&gt;0,SUM('OBRAČUNANA OSNOVNA PLAČA'!K659:P659),"")</f>
        <v>0</v>
      </c>
      <c r="F665" s="55"/>
      <c r="G665" s="55"/>
      <c r="H665" s="55"/>
      <c r="I665" s="55"/>
      <c r="J665" s="55"/>
      <c r="K665" s="176">
        <f t="shared" si="134"/>
        <v>0</v>
      </c>
      <c r="L665" s="120">
        <f t="shared" ca="1" si="135"/>
        <v>0</v>
      </c>
      <c r="M665" s="120">
        <f t="shared" ca="1" si="136"/>
        <v>0</v>
      </c>
      <c r="N665" s="120">
        <f t="shared" ca="1" si="137"/>
        <v>0</v>
      </c>
      <c r="O665" s="120">
        <f t="shared" ca="1" si="138"/>
        <v>0</v>
      </c>
      <c r="P665" s="177">
        <f t="shared" ca="1" si="139"/>
        <v>0</v>
      </c>
      <c r="Q665" s="177">
        <f ca="1">IF(LEN(B665)&gt;0,'1-6'!Q665-'1-6'!P665,"")</f>
        <v>0</v>
      </c>
      <c r="R665" s="178"/>
      <c r="AA665" s="163">
        <f>ROW()</f>
        <v>665</v>
      </c>
      <c r="AB665" s="201" t="e">
        <f t="shared" ca="1" si="119"/>
        <v>#N/A</v>
      </c>
      <c r="AC665" s="201" t="e">
        <f t="shared" ca="1" si="120"/>
        <v>#N/A</v>
      </c>
      <c r="AD665" s="202" t="e">
        <f t="shared" ca="1" si="140"/>
        <v>#N/A</v>
      </c>
      <c r="AE665" s="201" t="e">
        <f t="shared" ca="1" si="141"/>
        <v>#N/A</v>
      </c>
      <c r="AF665" s="202" t="e">
        <f t="shared" ca="1" si="142"/>
        <v>#N/A</v>
      </c>
      <c r="AG665" s="201" t="e">
        <f t="shared" ca="1" si="142"/>
        <v>#N/A</v>
      </c>
      <c r="AH665" s="201" t="e">
        <f t="shared" ca="1" si="143"/>
        <v>#N/A</v>
      </c>
      <c r="AI665" s="203" t="e">
        <f t="shared" ca="1" si="144"/>
        <v>#N/A</v>
      </c>
      <c r="AJ665" s="201" t="e">
        <f t="shared" ca="1" si="121"/>
        <v>#N/A</v>
      </c>
      <c r="AK665" s="201" t="e">
        <f t="shared" ca="1" si="122"/>
        <v>#N/A</v>
      </c>
    </row>
    <row r="666" spans="1:37" ht="27" customHeight="1" x14ac:dyDescent="0.25">
      <c r="A666" s="51">
        <f>'OSNOVNA PLAČA'!A660</f>
        <v>651</v>
      </c>
      <c r="B666" s="159" t="str">
        <f t="shared" ca="1" si="118"/>
        <v>A651</v>
      </c>
      <c r="C666" s="52">
        <f ca="1">IF(LEN(B666)&gt;0,'OSNOVNA PLAČA'!C660,"")</f>
        <v>0</v>
      </c>
      <c r="D666" s="54">
        <f ca="1">IF(LEN(B666)&gt;0,'OSNOVNA PLAČA'!D660,"")</f>
        <v>0</v>
      </c>
      <c r="E666" s="175">
        <f ca="1">IF(LEN(B666)&gt;0,SUM('OBRAČUNANA OSNOVNA PLAČA'!K660:P660),"")</f>
        <v>0</v>
      </c>
      <c r="F666" s="55"/>
      <c r="G666" s="55"/>
      <c r="H666" s="55"/>
      <c r="I666" s="55"/>
      <c r="J666" s="55"/>
      <c r="K666" s="176">
        <f t="shared" si="134"/>
        <v>0</v>
      </c>
      <c r="L666" s="120">
        <f t="shared" ca="1" si="135"/>
        <v>0</v>
      </c>
      <c r="M666" s="120">
        <f t="shared" ca="1" si="136"/>
        <v>0</v>
      </c>
      <c r="N666" s="120">
        <f t="shared" ca="1" si="137"/>
        <v>0</v>
      </c>
      <c r="O666" s="120">
        <f t="shared" ca="1" si="138"/>
        <v>0</v>
      </c>
      <c r="P666" s="177">
        <f t="shared" ca="1" si="139"/>
        <v>0</v>
      </c>
      <c r="Q666" s="177">
        <f ca="1">IF(LEN(B666)&gt;0,'1-6'!Q666-'1-6'!P666,"")</f>
        <v>0</v>
      </c>
      <c r="R666" s="178"/>
      <c r="AA666" s="163">
        <f>ROW()</f>
        <v>666</v>
      </c>
      <c r="AB666" s="201" t="e">
        <f t="shared" ca="1" si="119"/>
        <v>#N/A</v>
      </c>
      <c r="AC666" s="201" t="e">
        <f t="shared" ca="1" si="120"/>
        <v>#N/A</v>
      </c>
      <c r="AD666" s="202" t="e">
        <f t="shared" ca="1" si="140"/>
        <v>#N/A</v>
      </c>
      <c r="AE666" s="201" t="e">
        <f t="shared" ca="1" si="141"/>
        <v>#N/A</v>
      </c>
      <c r="AF666" s="202" t="e">
        <f t="shared" ca="1" si="142"/>
        <v>#N/A</v>
      </c>
      <c r="AG666" s="201" t="e">
        <f t="shared" ca="1" si="142"/>
        <v>#N/A</v>
      </c>
      <c r="AH666" s="201" t="e">
        <f t="shared" ca="1" si="143"/>
        <v>#N/A</v>
      </c>
      <c r="AI666" s="203" t="e">
        <f t="shared" ca="1" si="144"/>
        <v>#N/A</v>
      </c>
      <c r="AJ666" s="201" t="e">
        <f t="shared" ca="1" si="121"/>
        <v>#N/A</v>
      </c>
      <c r="AK666" s="201" t="e">
        <f t="shared" ca="1" si="122"/>
        <v>#N/A</v>
      </c>
    </row>
    <row r="667" spans="1:37" ht="27" customHeight="1" x14ac:dyDescent="0.25">
      <c r="A667" s="51">
        <f>'OSNOVNA PLAČA'!A661</f>
        <v>652</v>
      </c>
      <c r="B667" s="159" t="str">
        <f t="shared" ca="1" si="118"/>
        <v>A652</v>
      </c>
      <c r="C667" s="52">
        <f ca="1">IF(LEN(B667)&gt;0,'OSNOVNA PLAČA'!C661,"")</f>
        <v>0</v>
      </c>
      <c r="D667" s="54">
        <f ca="1">IF(LEN(B667)&gt;0,'OSNOVNA PLAČA'!D661,"")</f>
        <v>0</v>
      </c>
      <c r="E667" s="175">
        <f ca="1">IF(LEN(B667)&gt;0,SUM('OBRAČUNANA OSNOVNA PLAČA'!K661:P661),"")</f>
        <v>0</v>
      </c>
      <c r="F667" s="55"/>
      <c r="G667" s="55"/>
      <c r="H667" s="55"/>
      <c r="I667" s="55"/>
      <c r="J667" s="55"/>
      <c r="K667" s="176">
        <f t="shared" si="134"/>
        <v>0</v>
      </c>
      <c r="L667" s="120">
        <f t="shared" ca="1" si="135"/>
        <v>0</v>
      </c>
      <c r="M667" s="120">
        <f t="shared" ca="1" si="136"/>
        <v>0</v>
      </c>
      <c r="N667" s="120">
        <f t="shared" ca="1" si="137"/>
        <v>0</v>
      </c>
      <c r="O667" s="120">
        <f t="shared" ca="1" si="138"/>
        <v>0</v>
      </c>
      <c r="P667" s="177">
        <f t="shared" ca="1" si="139"/>
        <v>0</v>
      </c>
      <c r="Q667" s="177">
        <f ca="1">IF(LEN(B667)&gt;0,'1-6'!Q667-'1-6'!P667,"")</f>
        <v>0</v>
      </c>
      <c r="R667" s="178"/>
      <c r="AA667" s="163">
        <f>ROW()</f>
        <v>667</v>
      </c>
      <c r="AB667" s="201" t="e">
        <f t="shared" ca="1" si="119"/>
        <v>#N/A</v>
      </c>
      <c r="AC667" s="201" t="e">
        <f t="shared" ca="1" si="120"/>
        <v>#N/A</v>
      </c>
      <c r="AD667" s="202" t="e">
        <f t="shared" ca="1" si="140"/>
        <v>#N/A</v>
      </c>
      <c r="AE667" s="201" t="e">
        <f t="shared" ca="1" si="141"/>
        <v>#N/A</v>
      </c>
      <c r="AF667" s="202" t="e">
        <f t="shared" ca="1" si="142"/>
        <v>#N/A</v>
      </c>
      <c r="AG667" s="201" t="e">
        <f t="shared" ca="1" si="142"/>
        <v>#N/A</v>
      </c>
      <c r="AH667" s="201" t="e">
        <f t="shared" ca="1" si="143"/>
        <v>#N/A</v>
      </c>
      <c r="AI667" s="203" t="e">
        <f t="shared" ca="1" si="144"/>
        <v>#N/A</v>
      </c>
      <c r="AJ667" s="201" t="e">
        <f t="shared" ca="1" si="121"/>
        <v>#N/A</v>
      </c>
      <c r="AK667" s="201" t="e">
        <f t="shared" ca="1" si="122"/>
        <v>#N/A</v>
      </c>
    </row>
    <row r="668" spans="1:37" ht="27" customHeight="1" x14ac:dyDescent="0.25">
      <c r="A668" s="51">
        <f>'OSNOVNA PLAČA'!A662</f>
        <v>653</v>
      </c>
      <c r="B668" s="159" t="str">
        <f t="shared" ca="1" si="118"/>
        <v>A653</v>
      </c>
      <c r="C668" s="52">
        <f ca="1">IF(LEN(B668)&gt;0,'OSNOVNA PLAČA'!C662,"")</f>
        <v>0</v>
      </c>
      <c r="D668" s="54">
        <f ca="1">IF(LEN(B668)&gt;0,'OSNOVNA PLAČA'!D662,"")</f>
        <v>0</v>
      </c>
      <c r="E668" s="175">
        <f ca="1">IF(LEN(B668)&gt;0,SUM('OBRAČUNANA OSNOVNA PLAČA'!K662:P662),"")</f>
        <v>0</v>
      </c>
      <c r="F668" s="55"/>
      <c r="G668" s="55"/>
      <c r="H668" s="55"/>
      <c r="I668" s="55"/>
      <c r="J668" s="55"/>
      <c r="K668" s="176">
        <f t="shared" si="134"/>
        <v>0</v>
      </c>
      <c r="L668" s="120">
        <f t="shared" ca="1" si="135"/>
        <v>0</v>
      </c>
      <c r="M668" s="120">
        <f t="shared" ca="1" si="136"/>
        <v>0</v>
      </c>
      <c r="N668" s="120">
        <f t="shared" ca="1" si="137"/>
        <v>0</v>
      </c>
      <c r="O668" s="120">
        <f t="shared" ca="1" si="138"/>
        <v>0</v>
      </c>
      <c r="P668" s="177">
        <f t="shared" ca="1" si="139"/>
        <v>0</v>
      </c>
      <c r="Q668" s="177">
        <f ca="1">IF(LEN(B668)&gt;0,'1-6'!Q668-'1-6'!P668,"")</f>
        <v>0</v>
      </c>
      <c r="R668" s="178"/>
      <c r="AA668" s="163">
        <f>ROW()</f>
        <v>668</v>
      </c>
      <c r="AB668" s="201" t="e">
        <f t="shared" ca="1" si="119"/>
        <v>#N/A</v>
      </c>
      <c r="AC668" s="201" t="e">
        <f t="shared" ca="1" si="120"/>
        <v>#N/A</v>
      </c>
      <c r="AD668" s="202" t="e">
        <f t="shared" ca="1" si="140"/>
        <v>#N/A</v>
      </c>
      <c r="AE668" s="201" t="e">
        <f t="shared" ca="1" si="141"/>
        <v>#N/A</v>
      </c>
      <c r="AF668" s="202" t="e">
        <f t="shared" ca="1" si="142"/>
        <v>#N/A</v>
      </c>
      <c r="AG668" s="201" t="e">
        <f t="shared" ca="1" si="142"/>
        <v>#N/A</v>
      </c>
      <c r="AH668" s="201" t="e">
        <f t="shared" ca="1" si="143"/>
        <v>#N/A</v>
      </c>
      <c r="AI668" s="203" t="e">
        <f t="shared" ca="1" si="144"/>
        <v>#N/A</v>
      </c>
      <c r="AJ668" s="201" t="e">
        <f t="shared" ca="1" si="121"/>
        <v>#N/A</v>
      </c>
      <c r="AK668" s="201" t="e">
        <f t="shared" ca="1" si="122"/>
        <v>#N/A</v>
      </c>
    </row>
    <row r="669" spans="1:37" ht="27" customHeight="1" x14ac:dyDescent="0.25">
      <c r="A669" s="51">
        <f>'OSNOVNA PLAČA'!A663</f>
        <v>654</v>
      </c>
      <c r="B669" s="159" t="str">
        <f t="shared" ca="1" si="118"/>
        <v>A654</v>
      </c>
      <c r="C669" s="52">
        <f ca="1">IF(LEN(B669)&gt;0,'OSNOVNA PLAČA'!C663,"")</f>
        <v>0</v>
      </c>
      <c r="D669" s="54">
        <f ca="1">IF(LEN(B669)&gt;0,'OSNOVNA PLAČA'!D663,"")</f>
        <v>0</v>
      </c>
      <c r="E669" s="175">
        <f ca="1">IF(LEN(B669)&gt;0,SUM('OBRAČUNANA OSNOVNA PLAČA'!K663:P663),"")</f>
        <v>0</v>
      </c>
      <c r="F669" s="55"/>
      <c r="G669" s="55"/>
      <c r="H669" s="55"/>
      <c r="I669" s="55"/>
      <c r="J669" s="55"/>
      <c r="K669" s="176">
        <f t="shared" si="134"/>
        <v>0</v>
      </c>
      <c r="L669" s="120">
        <f t="shared" ca="1" si="135"/>
        <v>0</v>
      </c>
      <c r="M669" s="120">
        <f t="shared" ca="1" si="136"/>
        <v>0</v>
      </c>
      <c r="N669" s="120">
        <f t="shared" ca="1" si="137"/>
        <v>0</v>
      </c>
      <c r="O669" s="120">
        <f t="shared" ca="1" si="138"/>
        <v>0</v>
      </c>
      <c r="P669" s="177">
        <f t="shared" ca="1" si="139"/>
        <v>0</v>
      </c>
      <c r="Q669" s="177">
        <f ca="1">IF(LEN(B669)&gt;0,'1-6'!Q669-'1-6'!P669,"")</f>
        <v>0</v>
      </c>
      <c r="R669" s="178"/>
      <c r="AA669" s="163">
        <f>ROW()</f>
        <v>669</v>
      </c>
      <c r="AB669" s="201" t="e">
        <f t="shared" ca="1" si="119"/>
        <v>#N/A</v>
      </c>
      <c r="AC669" s="201" t="e">
        <f t="shared" ca="1" si="120"/>
        <v>#N/A</v>
      </c>
      <c r="AD669" s="202" t="e">
        <f t="shared" ca="1" si="140"/>
        <v>#N/A</v>
      </c>
      <c r="AE669" s="201" t="e">
        <f t="shared" ca="1" si="141"/>
        <v>#N/A</v>
      </c>
      <c r="AF669" s="202" t="e">
        <f t="shared" ca="1" si="142"/>
        <v>#N/A</v>
      </c>
      <c r="AG669" s="201" t="e">
        <f t="shared" ca="1" si="142"/>
        <v>#N/A</v>
      </c>
      <c r="AH669" s="201" t="e">
        <f t="shared" ca="1" si="143"/>
        <v>#N/A</v>
      </c>
      <c r="AI669" s="203" t="e">
        <f t="shared" ca="1" si="144"/>
        <v>#N/A</v>
      </c>
      <c r="AJ669" s="201" t="e">
        <f t="shared" ca="1" si="121"/>
        <v>#N/A</v>
      </c>
      <c r="AK669" s="201" t="e">
        <f t="shared" ca="1" si="122"/>
        <v>#N/A</v>
      </c>
    </row>
    <row r="670" spans="1:37" ht="27" customHeight="1" x14ac:dyDescent="0.25">
      <c r="A670" s="51">
        <f>'OSNOVNA PLAČA'!A664</f>
        <v>655</v>
      </c>
      <c r="B670" s="159" t="str">
        <f t="shared" ca="1" si="118"/>
        <v>A655</v>
      </c>
      <c r="C670" s="52">
        <f ca="1">IF(LEN(B670)&gt;0,'OSNOVNA PLAČA'!C664,"")</f>
        <v>0</v>
      </c>
      <c r="D670" s="54">
        <f ca="1">IF(LEN(B670)&gt;0,'OSNOVNA PLAČA'!D664,"")</f>
        <v>0</v>
      </c>
      <c r="E670" s="175">
        <f ca="1">IF(LEN(B670)&gt;0,SUM('OBRAČUNANA OSNOVNA PLAČA'!K664:P664),"")</f>
        <v>0</v>
      </c>
      <c r="F670" s="55"/>
      <c r="G670" s="55"/>
      <c r="H670" s="55"/>
      <c r="I670" s="55"/>
      <c r="J670" s="55"/>
      <c r="K670" s="176">
        <f t="shared" si="134"/>
        <v>0</v>
      </c>
      <c r="L670" s="120">
        <f t="shared" ca="1" si="135"/>
        <v>0</v>
      </c>
      <c r="M670" s="120">
        <f t="shared" ca="1" si="136"/>
        <v>0</v>
      </c>
      <c r="N670" s="120">
        <f t="shared" ca="1" si="137"/>
        <v>0</v>
      </c>
      <c r="O670" s="120">
        <f t="shared" ca="1" si="138"/>
        <v>0</v>
      </c>
      <c r="P670" s="177">
        <f t="shared" ca="1" si="139"/>
        <v>0</v>
      </c>
      <c r="Q670" s="177">
        <f ca="1">IF(LEN(B670)&gt;0,'1-6'!Q670-'1-6'!P670,"")</f>
        <v>0</v>
      </c>
      <c r="R670" s="178"/>
      <c r="AA670" s="163">
        <f>ROW()</f>
        <v>670</v>
      </c>
      <c r="AB670" s="201" t="e">
        <f t="shared" ca="1" si="119"/>
        <v>#N/A</v>
      </c>
      <c r="AC670" s="201" t="e">
        <f t="shared" ca="1" si="120"/>
        <v>#N/A</v>
      </c>
      <c r="AD670" s="202" t="e">
        <f t="shared" ca="1" si="140"/>
        <v>#N/A</v>
      </c>
      <c r="AE670" s="201" t="e">
        <f t="shared" ca="1" si="141"/>
        <v>#N/A</v>
      </c>
      <c r="AF670" s="202" t="e">
        <f t="shared" ca="1" si="142"/>
        <v>#N/A</v>
      </c>
      <c r="AG670" s="201" t="e">
        <f t="shared" ca="1" si="142"/>
        <v>#N/A</v>
      </c>
      <c r="AH670" s="201" t="e">
        <f t="shared" ca="1" si="143"/>
        <v>#N/A</v>
      </c>
      <c r="AI670" s="203" t="e">
        <f t="shared" ca="1" si="144"/>
        <v>#N/A</v>
      </c>
      <c r="AJ670" s="201" t="e">
        <f t="shared" ca="1" si="121"/>
        <v>#N/A</v>
      </c>
      <c r="AK670" s="201" t="e">
        <f t="shared" ca="1" si="122"/>
        <v>#N/A</v>
      </c>
    </row>
    <row r="671" spans="1:37" ht="27" customHeight="1" x14ac:dyDescent="0.25">
      <c r="A671" s="51">
        <f>'OSNOVNA PLAČA'!A665</f>
        <v>656</v>
      </c>
      <c r="B671" s="159" t="str">
        <f t="shared" ca="1" si="118"/>
        <v>A656</v>
      </c>
      <c r="C671" s="52">
        <f ca="1">IF(LEN(B671)&gt;0,'OSNOVNA PLAČA'!C665,"")</f>
        <v>0</v>
      </c>
      <c r="D671" s="54">
        <f ca="1">IF(LEN(B671)&gt;0,'OSNOVNA PLAČA'!D665,"")</f>
        <v>0</v>
      </c>
      <c r="E671" s="175">
        <f ca="1">IF(LEN(B671)&gt;0,SUM('OBRAČUNANA OSNOVNA PLAČA'!K665:P665),"")</f>
        <v>0</v>
      </c>
      <c r="F671" s="55"/>
      <c r="G671" s="55"/>
      <c r="H671" s="55"/>
      <c r="I671" s="55"/>
      <c r="J671" s="55"/>
      <c r="K671" s="176">
        <f t="shared" si="134"/>
        <v>0</v>
      </c>
      <c r="L671" s="120">
        <f t="shared" ca="1" si="135"/>
        <v>0</v>
      </c>
      <c r="M671" s="120">
        <f t="shared" ca="1" si="136"/>
        <v>0</v>
      </c>
      <c r="N671" s="120">
        <f t="shared" ca="1" si="137"/>
        <v>0</v>
      </c>
      <c r="O671" s="120">
        <f t="shared" ca="1" si="138"/>
        <v>0</v>
      </c>
      <c r="P671" s="177">
        <f t="shared" ca="1" si="139"/>
        <v>0</v>
      </c>
      <c r="Q671" s="177">
        <f ca="1">IF(LEN(B671)&gt;0,'1-6'!Q671-'1-6'!P671,"")</f>
        <v>0</v>
      </c>
      <c r="R671" s="178"/>
      <c r="AA671" s="163">
        <f>ROW()</f>
        <v>671</v>
      </c>
      <c r="AB671" s="201" t="e">
        <f t="shared" ca="1" si="119"/>
        <v>#N/A</v>
      </c>
      <c r="AC671" s="201" t="e">
        <f t="shared" ca="1" si="120"/>
        <v>#N/A</v>
      </c>
      <c r="AD671" s="202" t="e">
        <f t="shared" ca="1" si="140"/>
        <v>#N/A</v>
      </c>
      <c r="AE671" s="201" t="e">
        <f t="shared" ca="1" si="141"/>
        <v>#N/A</v>
      </c>
      <c r="AF671" s="202" t="e">
        <f t="shared" ca="1" si="142"/>
        <v>#N/A</v>
      </c>
      <c r="AG671" s="201" t="e">
        <f t="shared" ca="1" si="142"/>
        <v>#N/A</v>
      </c>
      <c r="AH671" s="201" t="e">
        <f t="shared" ca="1" si="143"/>
        <v>#N/A</v>
      </c>
      <c r="AI671" s="203" t="e">
        <f t="shared" ca="1" si="144"/>
        <v>#N/A</v>
      </c>
      <c r="AJ671" s="201" t="e">
        <f t="shared" ca="1" si="121"/>
        <v>#N/A</v>
      </c>
      <c r="AK671" s="201" t="e">
        <f t="shared" ca="1" si="122"/>
        <v>#N/A</v>
      </c>
    </row>
    <row r="672" spans="1:37" ht="27" customHeight="1" x14ac:dyDescent="0.25">
      <c r="A672" s="51">
        <f>'OSNOVNA PLAČA'!A666</f>
        <v>657</v>
      </c>
      <c r="B672" s="159" t="str">
        <f t="shared" ca="1" si="118"/>
        <v>A657</v>
      </c>
      <c r="C672" s="52">
        <f ca="1">IF(LEN(B672)&gt;0,'OSNOVNA PLAČA'!C666,"")</f>
        <v>0</v>
      </c>
      <c r="D672" s="54">
        <f ca="1">IF(LEN(B672)&gt;0,'OSNOVNA PLAČA'!D666,"")</f>
        <v>0</v>
      </c>
      <c r="E672" s="175">
        <f ca="1">IF(LEN(B672)&gt;0,SUM('OBRAČUNANA OSNOVNA PLAČA'!K666:P666),"")</f>
        <v>0</v>
      </c>
      <c r="F672" s="55"/>
      <c r="G672" s="55"/>
      <c r="H672" s="55"/>
      <c r="I672" s="55"/>
      <c r="J672" s="55"/>
      <c r="K672" s="176">
        <f t="shared" si="134"/>
        <v>0</v>
      </c>
      <c r="L672" s="120">
        <f t="shared" ca="1" si="135"/>
        <v>0</v>
      </c>
      <c r="M672" s="120">
        <f t="shared" ca="1" si="136"/>
        <v>0</v>
      </c>
      <c r="N672" s="120">
        <f t="shared" ca="1" si="137"/>
        <v>0</v>
      </c>
      <c r="O672" s="120">
        <f t="shared" ca="1" si="138"/>
        <v>0</v>
      </c>
      <c r="P672" s="177">
        <f t="shared" ca="1" si="139"/>
        <v>0</v>
      </c>
      <c r="Q672" s="177">
        <f ca="1">IF(LEN(B672)&gt;0,'1-6'!Q672-'1-6'!P672,"")</f>
        <v>0</v>
      </c>
      <c r="R672" s="178"/>
      <c r="AA672" s="163">
        <f>ROW()</f>
        <v>672</v>
      </c>
      <c r="AB672" s="201" t="e">
        <f t="shared" ca="1" si="119"/>
        <v>#N/A</v>
      </c>
      <c r="AC672" s="201" t="e">
        <f t="shared" ca="1" si="120"/>
        <v>#N/A</v>
      </c>
      <c r="AD672" s="202" t="e">
        <f t="shared" ca="1" si="140"/>
        <v>#N/A</v>
      </c>
      <c r="AE672" s="201" t="e">
        <f t="shared" ca="1" si="141"/>
        <v>#N/A</v>
      </c>
      <c r="AF672" s="202" t="e">
        <f t="shared" ca="1" si="142"/>
        <v>#N/A</v>
      </c>
      <c r="AG672" s="201" t="e">
        <f t="shared" ca="1" si="142"/>
        <v>#N/A</v>
      </c>
      <c r="AH672" s="201" t="e">
        <f t="shared" ca="1" si="143"/>
        <v>#N/A</v>
      </c>
      <c r="AI672" s="203" t="e">
        <f t="shared" ca="1" si="144"/>
        <v>#N/A</v>
      </c>
      <c r="AJ672" s="201" t="e">
        <f t="shared" ca="1" si="121"/>
        <v>#N/A</v>
      </c>
      <c r="AK672" s="201" t="e">
        <f t="shared" ca="1" si="122"/>
        <v>#N/A</v>
      </c>
    </row>
    <row r="673" spans="1:37" ht="27" customHeight="1" x14ac:dyDescent="0.25">
      <c r="A673" s="51">
        <f>'OSNOVNA PLAČA'!A667</f>
        <v>658</v>
      </c>
      <c r="B673" s="159" t="str">
        <f t="shared" ca="1" si="118"/>
        <v>A658</v>
      </c>
      <c r="C673" s="52">
        <f ca="1">IF(LEN(B673)&gt;0,'OSNOVNA PLAČA'!C667,"")</f>
        <v>0</v>
      </c>
      <c r="D673" s="54">
        <f ca="1">IF(LEN(B673)&gt;0,'OSNOVNA PLAČA'!D667,"")</f>
        <v>0</v>
      </c>
      <c r="E673" s="175">
        <f ca="1">IF(LEN(B673)&gt;0,SUM('OBRAČUNANA OSNOVNA PLAČA'!K667:P667),"")</f>
        <v>0</v>
      </c>
      <c r="F673" s="55"/>
      <c r="G673" s="55"/>
      <c r="H673" s="55"/>
      <c r="I673" s="55"/>
      <c r="J673" s="55"/>
      <c r="K673" s="176">
        <f t="shared" si="134"/>
        <v>0</v>
      </c>
      <c r="L673" s="120">
        <f t="shared" ca="1" si="135"/>
        <v>0</v>
      </c>
      <c r="M673" s="120">
        <f t="shared" ca="1" si="136"/>
        <v>0</v>
      </c>
      <c r="N673" s="120">
        <f t="shared" ca="1" si="137"/>
        <v>0</v>
      </c>
      <c r="O673" s="120">
        <f t="shared" ca="1" si="138"/>
        <v>0</v>
      </c>
      <c r="P673" s="177">
        <f t="shared" ca="1" si="139"/>
        <v>0</v>
      </c>
      <c r="Q673" s="177">
        <f ca="1">IF(LEN(B673)&gt;0,'1-6'!Q673-'1-6'!P673,"")</f>
        <v>0</v>
      </c>
      <c r="R673" s="178"/>
      <c r="AA673" s="163">
        <f>ROW()</f>
        <v>673</v>
      </c>
      <c r="AB673" s="201" t="e">
        <f t="shared" ca="1" si="119"/>
        <v>#N/A</v>
      </c>
      <c r="AC673" s="201" t="e">
        <f t="shared" ca="1" si="120"/>
        <v>#N/A</v>
      </c>
      <c r="AD673" s="202" t="e">
        <f t="shared" ca="1" si="140"/>
        <v>#N/A</v>
      </c>
      <c r="AE673" s="201" t="e">
        <f t="shared" ca="1" si="141"/>
        <v>#N/A</v>
      </c>
      <c r="AF673" s="202" t="e">
        <f t="shared" ca="1" si="142"/>
        <v>#N/A</v>
      </c>
      <c r="AG673" s="201" t="e">
        <f t="shared" ca="1" si="142"/>
        <v>#N/A</v>
      </c>
      <c r="AH673" s="201" t="e">
        <f t="shared" ca="1" si="143"/>
        <v>#N/A</v>
      </c>
      <c r="AI673" s="203" t="e">
        <f t="shared" ca="1" si="144"/>
        <v>#N/A</v>
      </c>
      <c r="AJ673" s="201" t="e">
        <f t="shared" ca="1" si="121"/>
        <v>#N/A</v>
      </c>
      <c r="AK673" s="201" t="e">
        <f t="shared" ca="1" si="122"/>
        <v>#N/A</v>
      </c>
    </row>
    <row r="674" spans="1:37" ht="27" customHeight="1" x14ac:dyDescent="0.25">
      <c r="A674" s="51">
        <f>'OSNOVNA PLAČA'!A668</f>
        <v>659</v>
      </c>
      <c r="B674" s="159" t="str">
        <f t="shared" ca="1" si="118"/>
        <v>A659</v>
      </c>
      <c r="C674" s="52">
        <f ca="1">IF(LEN(B674)&gt;0,'OSNOVNA PLAČA'!C668,"")</f>
        <v>0</v>
      </c>
      <c r="D674" s="54">
        <f ca="1">IF(LEN(B674)&gt;0,'OSNOVNA PLAČA'!D668,"")</f>
        <v>0</v>
      </c>
      <c r="E674" s="175">
        <f ca="1">IF(LEN(B674)&gt;0,SUM('OBRAČUNANA OSNOVNA PLAČA'!K668:P668),"")</f>
        <v>0</v>
      </c>
      <c r="F674" s="55"/>
      <c r="G674" s="55"/>
      <c r="H674" s="55"/>
      <c r="I674" s="55"/>
      <c r="J674" s="55"/>
      <c r="K674" s="176">
        <f t="shared" si="134"/>
        <v>0</v>
      </c>
      <c r="L674" s="120">
        <f t="shared" ca="1" si="135"/>
        <v>0</v>
      </c>
      <c r="M674" s="120">
        <f t="shared" ca="1" si="136"/>
        <v>0</v>
      </c>
      <c r="N674" s="120">
        <f t="shared" ca="1" si="137"/>
        <v>0</v>
      </c>
      <c r="O674" s="120">
        <f t="shared" ca="1" si="138"/>
        <v>0</v>
      </c>
      <c r="P674" s="177">
        <f t="shared" ca="1" si="139"/>
        <v>0</v>
      </c>
      <c r="Q674" s="177">
        <f ca="1">IF(LEN(B674)&gt;0,'1-6'!Q674-'1-6'!P674,"")</f>
        <v>0</v>
      </c>
      <c r="R674" s="178"/>
      <c r="AA674" s="163">
        <f>ROW()</f>
        <v>674</v>
      </c>
      <c r="AB674" s="201" t="e">
        <f t="shared" ca="1" si="119"/>
        <v>#N/A</v>
      </c>
      <c r="AC674" s="201" t="e">
        <f t="shared" ca="1" si="120"/>
        <v>#N/A</v>
      </c>
      <c r="AD674" s="202" t="e">
        <f t="shared" ca="1" si="140"/>
        <v>#N/A</v>
      </c>
      <c r="AE674" s="201" t="e">
        <f t="shared" ca="1" si="141"/>
        <v>#N/A</v>
      </c>
      <c r="AF674" s="202" t="e">
        <f t="shared" ca="1" si="142"/>
        <v>#N/A</v>
      </c>
      <c r="AG674" s="201" t="e">
        <f t="shared" ca="1" si="142"/>
        <v>#N/A</v>
      </c>
      <c r="AH674" s="201" t="e">
        <f t="shared" ca="1" si="143"/>
        <v>#N/A</v>
      </c>
      <c r="AI674" s="203" t="e">
        <f t="shared" ca="1" si="144"/>
        <v>#N/A</v>
      </c>
      <c r="AJ674" s="201" t="e">
        <f t="shared" ca="1" si="121"/>
        <v>#N/A</v>
      </c>
      <c r="AK674" s="201" t="e">
        <f t="shared" ca="1" si="122"/>
        <v>#N/A</v>
      </c>
    </row>
    <row r="675" spans="1:37" ht="27" customHeight="1" x14ac:dyDescent="0.25">
      <c r="A675" s="51">
        <f>'OSNOVNA PLAČA'!A669</f>
        <v>660</v>
      </c>
      <c r="B675" s="159" t="str">
        <f t="shared" ca="1" si="118"/>
        <v>A660</v>
      </c>
      <c r="C675" s="52">
        <f ca="1">IF(LEN(B675)&gt;0,'OSNOVNA PLAČA'!C669,"")</f>
        <v>0</v>
      </c>
      <c r="D675" s="54">
        <f ca="1">IF(LEN(B675)&gt;0,'OSNOVNA PLAČA'!D669,"")</f>
        <v>0</v>
      </c>
      <c r="E675" s="175">
        <f ca="1">IF(LEN(B675)&gt;0,SUM('OBRAČUNANA OSNOVNA PLAČA'!K669:P669),"")</f>
        <v>0</v>
      </c>
      <c r="F675" s="55"/>
      <c r="G675" s="55"/>
      <c r="H675" s="55"/>
      <c r="I675" s="55"/>
      <c r="J675" s="55"/>
      <c r="K675" s="176">
        <f t="shared" si="134"/>
        <v>0</v>
      </c>
      <c r="L675" s="120">
        <f t="shared" ca="1" si="135"/>
        <v>0</v>
      </c>
      <c r="M675" s="120">
        <f t="shared" ca="1" si="136"/>
        <v>0</v>
      </c>
      <c r="N675" s="120">
        <f t="shared" ca="1" si="137"/>
        <v>0</v>
      </c>
      <c r="O675" s="120">
        <f t="shared" ca="1" si="138"/>
        <v>0</v>
      </c>
      <c r="P675" s="177">
        <f t="shared" ca="1" si="139"/>
        <v>0</v>
      </c>
      <c r="Q675" s="177">
        <f ca="1">IF(LEN(B675)&gt;0,'1-6'!Q675-'1-6'!P675,"")</f>
        <v>0</v>
      </c>
      <c r="R675" s="178"/>
      <c r="AA675" s="163">
        <f>ROW()</f>
        <v>675</v>
      </c>
      <c r="AB675" s="201" t="e">
        <f t="shared" ca="1" si="119"/>
        <v>#N/A</v>
      </c>
      <c r="AC675" s="201" t="e">
        <f t="shared" ca="1" si="120"/>
        <v>#N/A</v>
      </c>
      <c r="AD675" s="202" t="e">
        <f t="shared" ca="1" si="140"/>
        <v>#N/A</v>
      </c>
      <c r="AE675" s="201" t="e">
        <f t="shared" ca="1" si="141"/>
        <v>#N/A</v>
      </c>
      <c r="AF675" s="202" t="e">
        <f t="shared" ca="1" si="142"/>
        <v>#N/A</v>
      </c>
      <c r="AG675" s="201" t="e">
        <f t="shared" ca="1" si="142"/>
        <v>#N/A</v>
      </c>
      <c r="AH675" s="201" t="e">
        <f t="shared" ca="1" si="143"/>
        <v>#N/A</v>
      </c>
      <c r="AI675" s="203" t="e">
        <f t="shared" ca="1" si="144"/>
        <v>#N/A</v>
      </c>
      <c r="AJ675" s="201" t="e">
        <f t="shared" ca="1" si="121"/>
        <v>#N/A</v>
      </c>
      <c r="AK675" s="201" t="e">
        <f t="shared" ca="1" si="122"/>
        <v>#N/A</v>
      </c>
    </row>
    <row r="676" spans="1:37" ht="27" customHeight="1" x14ac:dyDescent="0.25">
      <c r="A676" s="51">
        <f>'OSNOVNA PLAČA'!A670</f>
        <v>661</v>
      </c>
      <c r="B676" s="159" t="str">
        <f t="shared" ca="1" si="118"/>
        <v>A661</v>
      </c>
      <c r="C676" s="52">
        <f ca="1">IF(LEN(B676)&gt;0,'OSNOVNA PLAČA'!C670,"")</f>
        <v>0</v>
      </c>
      <c r="D676" s="54">
        <f ca="1">IF(LEN(B676)&gt;0,'OSNOVNA PLAČA'!D670,"")</f>
        <v>0</v>
      </c>
      <c r="E676" s="175">
        <f ca="1">IF(LEN(B676)&gt;0,SUM('OBRAČUNANA OSNOVNA PLAČA'!K670:P670),"")</f>
        <v>0</v>
      </c>
      <c r="F676" s="55"/>
      <c r="G676" s="55"/>
      <c r="H676" s="55"/>
      <c r="I676" s="55"/>
      <c r="J676" s="55"/>
      <c r="K676" s="176">
        <f t="shared" si="134"/>
        <v>0</v>
      </c>
      <c r="L676" s="120">
        <f t="shared" ca="1" si="135"/>
        <v>0</v>
      </c>
      <c r="M676" s="120">
        <f t="shared" ca="1" si="136"/>
        <v>0</v>
      </c>
      <c r="N676" s="120">
        <f t="shared" ca="1" si="137"/>
        <v>0</v>
      </c>
      <c r="O676" s="120">
        <f t="shared" ca="1" si="138"/>
        <v>0</v>
      </c>
      <c r="P676" s="177">
        <f t="shared" ca="1" si="139"/>
        <v>0</v>
      </c>
      <c r="Q676" s="177">
        <f ca="1">IF(LEN(B676)&gt;0,'1-6'!Q676-'1-6'!P676,"")</f>
        <v>0</v>
      </c>
      <c r="R676" s="178"/>
      <c r="AA676" s="163">
        <f>ROW()</f>
        <v>676</v>
      </c>
      <c r="AB676" s="201" t="e">
        <f t="shared" ca="1" si="119"/>
        <v>#N/A</v>
      </c>
      <c r="AC676" s="201" t="e">
        <f t="shared" ca="1" si="120"/>
        <v>#N/A</v>
      </c>
      <c r="AD676" s="202" t="e">
        <f t="shared" ca="1" si="140"/>
        <v>#N/A</v>
      </c>
      <c r="AE676" s="201" t="e">
        <f t="shared" ca="1" si="141"/>
        <v>#N/A</v>
      </c>
      <c r="AF676" s="202" t="e">
        <f t="shared" ca="1" si="142"/>
        <v>#N/A</v>
      </c>
      <c r="AG676" s="201" t="e">
        <f t="shared" ca="1" si="142"/>
        <v>#N/A</v>
      </c>
      <c r="AH676" s="201" t="e">
        <f t="shared" ca="1" si="143"/>
        <v>#N/A</v>
      </c>
      <c r="AI676" s="203" t="e">
        <f t="shared" ca="1" si="144"/>
        <v>#N/A</v>
      </c>
      <c r="AJ676" s="201" t="e">
        <f t="shared" ca="1" si="121"/>
        <v>#N/A</v>
      </c>
      <c r="AK676" s="201" t="e">
        <f t="shared" ca="1" si="122"/>
        <v>#N/A</v>
      </c>
    </row>
    <row r="677" spans="1:37" ht="27" customHeight="1" x14ac:dyDescent="0.25">
      <c r="A677" s="51">
        <f>'OSNOVNA PLAČA'!A671</f>
        <v>662</v>
      </c>
      <c r="B677" s="159" t="str">
        <f t="shared" ca="1" si="118"/>
        <v>A662</v>
      </c>
      <c r="C677" s="52">
        <f ca="1">IF(LEN(B677)&gt;0,'OSNOVNA PLAČA'!C671,"")</f>
        <v>0</v>
      </c>
      <c r="D677" s="54">
        <f ca="1">IF(LEN(B677)&gt;0,'OSNOVNA PLAČA'!D671,"")</f>
        <v>0</v>
      </c>
      <c r="E677" s="175">
        <f ca="1">IF(LEN(B677)&gt;0,SUM('OBRAČUNANA OSNOVNA PLAČA'!K671:P671),"")</f>
        <v>0</v>
      </c>
      <c r="F677" s="55"/>
      <c r="G677" s="55"/>
      <c r="H677" s="55"/>
      <c r="I677" s="55"/>
      <c r="J677" s="55"/>
      <c r="K677" s="176">
        <f t="shared" si="134"/>
        <v>0</v>
      </c>
      <c r="L677" s="120">
        <f t="shared" ca="1" si="135"/>
        <v>0</v>
      </c>
      <c r="M677" s="120">
        <f t="shared" ca="1" si="136"/>
        <v>0</v>
      </c>
      <c r="N677" s="120">
        <f t="shared" ca="1" si="137"/>
        <v>0</v>
      </c>
      <c r="O677" s="120">
        <f t="shared" ca="1" si="138"/>
        <v>0</v>
      </c>
      <c r="P677" s="177">
        <f t="shared" ca="1" si="139"/>
        <v>0</v>
      </c>
      <c r="Q677" s="177">
        <f ca="1">IF(LEN(B677)&gt;0,'1-6'!Q677-'1-6'!P677,"")</f>
        <v>0</v>
      </c>
      <c r="R677" s="178"/>
      <c r="AA677" s="163">
        <f>ROW()</f>
        <v>677</v>
      </c>
      <c r="AB677" s="201" t="e">
        <f t="shared" ca="1" si="119"/>
        <v>#N/A</v>
      </c>
      <c r="AC677" s="201" t="e">
        <f t="shared" ca="1" si="120"/>
        <v>#N/A</v>
      </c>
      <c r="AD677" s="202" t="e">
        <f t="shared" ca="1" si="140"/>
        <v>#N/A</v>
      </c>
      <c r="AE677" s="201" t="e">
        <f t="shared" ca="1" si="141"/>
        <v>#N/A</v>
      </c>
      <c r="AF677" s="202" t="e">
        <f t="shared" ca="1" si="142"/>
        <v>#N/A</v>
      </c>
      <c r="AG677" s="201" t="e">
        <f t="shared" ca="1" si="142"/>
        <v>#N/A</v>
      </c>
      <c r="AH677" s="201" t="e">
        <f t="shared" ca="1" si="143"/>
        <v>#N/A</v>
      </c>
      <c r="AI677" s="203" t="e">
        <f t="shared" ca="1" si="144"/>
        <v>#N/A</v>
      </c>
      <c r="AJ677" s="201" t="e">
        <f t="shared" ca="1" si="121"/>
        <v>#N/A</v>
      </c>
      <c r="AK677" s="201" t="e">
        <f t="shared" ca="1" si="122"/>
        <v>#N/A</v>
      </c>
    </row>
    <row r="678" spans="1:37" ht="27" customHeight="1" x14ac:dyDescent="0.25">
      <c r="A678" s="51">
        <f>'OSNOVNA PLAČA'!A672</f>
        <v>663</v>
      </c>
      <c r="B678" s="159" t="str">
        <f t="shared" ca="1" si="118"/>
        <v>A663</v>
      </c>
      <c r="C678" s="52">
        <f ca="1">IF(LEN(B678)&gt;0,'OSNOVNA PLAČA'!C672,"")</f>
        <v>0</v>
      </c>
      <c r="D678" s="54">
        <f ca="1">IF(LEN(B678)&gt;0,'OSNOVNA PLAČA'!D672,"")</f>
        <v>0</v>
      </c>
      <c r="E678" s="175">
        <f ca="1">IF(LEN(B678)&gt;0,SUM('OBRAČUNANA OSNOVNA PLAČA'!K672:P672),"")</f>
        <v>0</v>
      </c>
      <c r="F678" s="55"/>
      <c r="G678" s="55"/>
      <c r="H678" s="55"/>
      <c r="I678" s="55"/>
      <c r="J678" s="55"/>
      <c r="K678" s="176">
        <f t="shared" si="134"/>
        <v>0</v>
      </c>
      <c r="L678" s="120">
        <f t="shared" ca="1" si="135"/>
        <v>0</v>
      </c>
      <c r="M678" s="120">
        <f t="shared" ca="1" si="136"/>
        <v>0</v>
      </c>
      <c r="N678" s="120">
        <f t="shared" ca="1" si="137"/>
        <v>0</v>
      </c>
      <c r="O678" s="120">
        <f t="shared" ca="1" si="138"/>
        <v>0</v>
      </c>
      <c r="P678" s="177">
        <f t="shared" ca="1" si="139"/>
        <v>0</v>
      </c>
      <c r="Q678" s="177">
        <f ca="1">IF(LEN(B678)&gt;0,'1-6'!Q678-'1-6'!P678,"")</f>
        <v>0</v>
      </c>
      <c r="R678" s="178"/>
      <c r="AA678" s="163">
        <f>ROW()</f>
        <v>678</v>
      </c>
      <c r="AB678" s="201" t="e">
        <f t="shared" ca="1" si="119"/>
        <v>#N/A</v>
      </c>
      <c r="AC678" s="201" t="e">
        <f t="shared" ca="1" si="120"/>
        <v>#N/A</v>
      </c>
      <c r="AD678" s="202" t="e">
        <f t="shared" ca="1" si="140"/>
        <v>#N/A</v>
      </c>
      <c r="AE678" s="201" t="e">
        <f t="shared" ca="1" si="141"/>
        <v>#N/A</v>
      </c>
      <c r="AF678" s="202" t="e">
        <f t="shared" ca="1" si="142"/>
        <v>#N/A</v>
      </c>
      <c r="AG678" s="201" t="e">
        <f t="shared" ca="1" si="142"/>
        <v>#N/A</v>
      </c>
      <c r="AH678" s="201" t="e">
        <f t="shared" ca="1" si="143"/>
        <v>#N/A</v>
      </c>
      <c r="AI678" s="203" t="e">
        <f t="shared" ca="1" si="144"/>
        <v>#N/A</v>
      </c>
      <c r="AJ678" s="201" t="e">
        <f t="shared" ca="1" si="121"/>
        <v>#N/A</v>
      </c>
      <c r="AK678" s="201" t="e">
        <f t="shared" ca="1" si="122"/>
        <v>#N/A</v>
      </c>
    </row>
    <row r="679" spans="1:37" ht="27" customHeight="1" x14ac:dyDescent="0.25">
      <c r="A679" s="51">
        <f>'OSNOVNA PLAČA'!A673</f>
        <v>664</v>
      </c>
      <c r="B679" s="159" t="str">
        <f t="shared" ca="1" si="118"/>
        <v>A664</v>
      </c>
      <c r="C679" s="52">
        <f ca="1">IF(LEN(B679)&gt;0,'OSNOVNA PLAČA'!C673,"")</f>
        <v>0</v>
      </c>
      <c r="D679" s="54">
        <f ca="1">IF(LEN(B679)&gt;0,'OSNOVNA PLAČA'!D673,"")</f>
        <v>0</v>
      </c>
      <c r="E679" s="175">
        <f ca="1">IF(LEN(B679)&gt;0,SUM('OBRAČUNANA OSNOVNA PLAČA'!K673:P673),"")</f>
        <v>0</v>
      </c>
      <c r="F679" s="55"/>
      <c r="G679" s="55"/>
      <c r="H679" s="55"/>
      <c r="I679" s="55"/>
      <c r="J679" s="55"/>
      <c r="K679" s="176">
        <f t="shared" si="134"/>
        <v>0</v>
      </c>
      <c r="L679" s="120">
        <f t="shared" ca="1" si="135"/>
        <v>0</v>
      </c>
      <c r="M679" s="120">
        <f t="shared" ca="1" si="136"/>
        <v>0</v>
      </c>
      <c r="N679" s="120">
        <f t="shared" ca="1" si="137"/>
        <v>0</v>
      </c>
      <c r="O679" s="120">
        <f t="shared" ca="1" si="138"/>
        <v>0</v>
      </c>
      <c r="P679" s="177">
        <f t="shared" ca="1" si="139"/>
        <v>0</v>
      </c>
      <c r="Q679" s="177">
        <f ca="1">IF(LEN(B679)&gt;0,'1-6'!Q679-'1-6'!P679,"")</f>
        <v>0</v>
      </c>
      <c r="R679" s="178"/>
      <c r="AA679" s="163">
        <f>ROW()</f>
        <v>679</v>
      </c>
      <c r="AB679" s="201" t="e">
        <f t="shared" ca="1" si="119"/>
        <v>#N/A</v>
      </c>
      <c r="AC679" s="201" t="e">
        <f t="shared" ca="1" si="120"/>
        <v>#N/A</v>
      </c>
      <c r="AD679" s="202" t="e">
        <f t="shared" ca="1" si="140"/>
        <v>#N/A</v>
      </c>
      <c r="AE679" s="201" t="e">
        <f t="shared" ca="1" si="141"/>
        <v>#N/A</v>
      </c>
      <c r="AF679" s="202" t="e">
        <f t="shared" ca="1" si="142"/>
        <v>#N/A</v>
      </c>
      <c r="AG679" s="201" t="e">
        <f t="shared" ca="1" si="142"/>
        <v>#N/A</v>
      </c>
      <c r="AH679" s="201" t="e">
        <f t="shared" ca="1" si="143"/>
        <v>#N/A</v>
      </c>
      <c r="AI679" s="203" t="e">
        <f t="shared" ca="1" si="144"/>
        <v>#N/A</v>
      </c>
      <c r="AJ679" s="201" t="e">
        <f t="shared" ca="1" si="121"/>
        <v>#N/A</v>
      </c>
      <c r="AK679" s="201" t="e">
        <f t="shared" ca="1" si="122"/>
        <v>#N/A</v>
      </c>
    </row>
    <row r="680" spans="1:37" ht="27" customHeight="1" x14ac:dyDescent="0.25">
      <c r="A680" s="51">
        <f>'OSNOVNA PLAČA'!A674</f>
        <v>665</v>
      </c>
      <c r="B680" s="159" t="str">
        <f t="shared" ca="1" si="118"/>
        <v>A665</v>
      </c>
      <c r="C680" s="52">
        <f ca="1">IF(LEN(B680)&gt;0,'OSNOVNA PLAČA'!C674,"")</f>
        <v>0</v>
      </c>
      <c r="D680" s="54">
        <f ca="1">IF(LEN(B680)&gt;0,'OSNOVNA PLAČA'!D674,"")</f>
        <v>0</v>
      </c>
      <c r="E680" s="175">
        <f ca="1">IF(LEN(B680)&gt;0,SUM('OBRAČUNANA OSNOVNA PLAČA'!K674:P674),"")</f>
        <v>0</v>
      </c>
      <c r="F680" s="55"/>
      <c r="G680" s="55"/>
      <c r="H680" s="55"/>
      <c r="I680" s="55"/>
      <c r="J680" s="55"/>
      <c r="K680" s="176">
        <f t="shared" si="134"/>
        <v>0</v>
      </c>
      <c r="L680" s="120">
        <f t="shared" ca="1" si="135"/>
        <v>0</v>
      </c>
      <c r="M680" s="120">
        <f t="shared" ca="1" si="136"/>
        <v>0</v>
      </c>
      <c r="N680" s="120">
        <f t="shared" ca="1" si="137"/>
        <v>0</v>
      </c>
      <c r="O680" s="120">
        <f t="shared" ca="1" si="138"/>
        <v>0</v>
      </c>
      <c r="P680" s="177">
        <f t="shared" ca="1" si="139"/>
        <v>0</v>
      </c>
      <c r="Q680" s="177">
        <f ca="1">IF(LEN(B680)&gt;0,'1-6'!Q680-'1-6'!P680,"")</f>
        <v>0</v>
      </c>
      <c r="R680" s="178"/>
      <c r="AA680" s="163">
        <f>ROW()</f>
        <v>680</v>
      </c>
      <c r="AB680" s="201" t="e">
        <f t="shared" ca="1" si="119"/>
        <v>#N/A</v>
      </c>
      <c r="AC680" s="201" t="e">
        <f t="shared" ca="1" si="120"/>
        <v>#N/A</v>
      </c>
      <c r="AD680" s="202" t="e">
        <f t="shared" ca="1" si="140"/>
        <v>#N/A</v>
      </c>
      <c r="AE680" s="201" t="e">
        <f t="shared" ca="1" si="141"/>
        <v>#N/A</v>
      </c>
      <c r="AF680" s="202" t="e">
        <f t="shared" ca="1" si="142"/>
        <v>#N/A</v>
      </c>
      <c r="AG680" s="201" t="e">
        <f t="shared" ca="1" si="142"/>
        <v>#N/A</v>
      </c>
      <c r="AH680" s="201" t="e">
        <f t="shared" ca="1" si="143"/>
        <v>#N/A</v>
      </c>
      <c r="AI680" s="203" t="e">
        <f t="shared" ca="1" si="144"/>
        <v>#N/A</v>
      </c>
      <c r="AJ680" s="201" t="e">
        <f t="shared" ca="1" si="121"/>
        <v>#N/A</v>
      </c>
      <c r="AK680" s="201" t="e">
        <f t="shared" ca="1" si="122"/>
        <v>#N/A</v>
      </c>
    </row>
    <row r="681" spans="1:37" ht="27" customHeight="1" x14ac:dyDescent="0.25">
      <c r="A681" s="51">
        <f>'OSNOVNA PLAČA'!A675</f>
        <v>666</v>
      </c>
      <c r="B681" s="159" t="str">
        <f t="shared" ca="1" si="118"/>
        <v>A666</v>
      </c>
      <c r="C681" s="52">
        <f ca="1">IF(LEN(B681)&gt;0,'OSNOVNA PLAČA'!C675,"")</f>
        <v>0</v>
      </c>
      <c r="D681" s="54">
        <f ca="1">IF(LEN(B681)&gt;0,'OSNOVNA PLAČA'!D675,"")</f>
        <v>0</v>
      </c>
      <c r="E681" s="175">
        <f ca="1">IF(LEN(B681)&gt;0,SUM('OBRAČUNANA OSNOVNA PLAČA'!K675:P675),"")</f>
        <v>0</v>
      </c>
      <c r="F681" s="55"/>
      <c r="G681" s="55"/>
      <c r="H681" s="55"/>
      <c r="I681" s="55"/>
      <c r="J681" s="55"/>
      <c r="K681" s="176">
        <f t="shared" si="134"/>
        <v>0</v>
      </c>
      <c r="L681" s="120">
        <f t="shared" ca="1" si="135"/>
        <v>0</v>
      </c>
      <c r="M681" s="120">
        <f t="shared" ca="1" si="136"/>
        <v>0</v>
      </c>
      <c r="N681" s="120">
        <f t="shared" ca="1" si="137"/>
        <v>0</v>
      </c>
      <c r="O681" s="120">
        <f t="shared" ca="1" si="138"/>
        <v>0</v>
      </c>
      <c r="P681" s="177">
        <f t="shared" ca="1" si="139"/>
        <v>0</v>
      </c>
      <c r="Q681" s="177">
        <f ca="1">IF(LEN(B681)&gt;0,'1-6'!Q681-'1-6'!P681,"")</f>
        <v>0</v>
      </c>
      <c r="R681" s="178"/>
      <c r="AA681" s="163">
        <f>ROW()</f>
        <v>681</v>
      </c>
      <c r="AB681" s="201" t="e">
        <f t="shared" ca="1" si="119"/>
        <v>#N/A</v>
      </c>
      <c r="AC681" s="201" t="e">
        <f t="shared" ca="1" si="120"/>
        <v>#N/A</v>
      </c>
      <c r="AD681" s="202" t="e">
        <f t="shared" ca="1" si="140"/>
        <v>#N/A</v>
      </c>
      <c r="AE681" s="201" t="e">
        <f t="shared" ca="1" si="141"/>
        <v>#N/A</v>
      </c>
      <c r="AF681" s="202" t="e">
        <f t="shared" ca="1" si="142"/>
        <v>#N/A</v>
      </c>
      <c r="AG681" s="201" t="e">
        <f t="shared" ca="1" si="142"/>
        <v>#N/A</v>
      </c>
      <c r="AH681" s="201" t="e">
        <f t="shared" ca="1" si="143"/>
        <v>#N/A</v>
      </c>
      <c r="AI681" s="203" t="e">
        <f t="shared" ca="1" si="144"/>
        <v>#N/A</v>
      </c>
      <c r="AJ681" s="201" t="e">
        <f t="shared" ca="1" si="121"/>
        <v>#N/A</v>
      </c>
      <c r="AK681" s="201" t="e">
        <f t="shared" ca="1" si="122"/>
        <v>#N/A</v>
      </c>
    </row>
    <row r="682" spans="1:37" ht="27" customHeight="1" x14ac:dyDescent="0.25">
      <c r="A682" s="51">
        <f>'OSNOVNA PLAČA'!A676</f>
        <v>667</v>
      </c>
      <c r="B682" s="159" t="str">
        <f t="shared" ca="1" si="118"/>
        <v>A667</v>
      </c>
      <c r="C682" s="52">
        <f ca="1">IF(LEN(B682)&gt;0,'OSNOVNA PLAČA'!C676,"")</f>
        <v>0</v>
      </c>
      <c r="D682" s="54">
        <f ca="1">IF(LEN(B682)&gt;0,'OSNOVNA PLAČA'!D676,"")</f>
        <v>0</v>
      </c>
      <c r="E682" s="175">
        <f ca="1">IF(LEN(B682)&gt;0,SUM('OBRAČUNANA OSNOVNA PLAČA'!K676:P676),"")</f>
        <v>0</v>
      </c>
      <c r="F682" s="55"/>
      <c r="G682" s="55"/>
      <c r="H682" s="55"/>
      <c r="I682" s="55"/>
      <c r="J682" s="55"/>
      <c r="K682" s="176">
        <f t="shared" si="134"/>
        <v>0</v>
      </c>
      <c r="L682" s="120">
        <f t="shared" ca="1" si="135"/>
        <v>0</v>
      </c>
      <c r="M682" s="120">
        <f t="shared" ca="1" si="136"/>
        <v>0</v>
      </c>
      <c r="N682" s="120">
        <f t="shared" ca="1" si="137"/>
        <v>0</v>
      </c>
      <c r="O682" s="120">
        <f t="shared" ca="1" si="138"/>
        <v>0</v>
      </c>
      <c r="P682" s="177">
        <f t="shared" ca="1" si="139"/>
        <v>0</v>
      </c>
      <c r="Q682" s="177">
        <f ca="1">IF(LEN(B682)&gt;0,'1-6'!Q682-'1-6'!P682,"")</f>
        <v>0</v>
      </c>
      <c r="R682" s="178"/>
      <c r="AA682" s="163">
        <f>ROW()</f>
        <v>682</v>
      </c>
      <c r="AB682" s="201" t="e">
        <f t="shared" ca="1" si="119"/>
        <v>#N/A</v>
      </c>
      <c r="AC682" s="201" t="e">
        <f t="shared" ca="1" si="120"/>
        <v>#N/A</v>
      </c>
      <c r="AD682" s="202" t="e">
        <f t="shared" ca="1" si="140"/>
        <v>#N/A</v>
      </c>
      <c r="AE682" s="201" t="e">
        <f t="shared" ca="1" si="141"/>
        <v>#N/A</v>
      </c>
      <c r="AF682" s="202" t="e">
        <f t="shared" ca="1" si="142"/>
        <v>#N/A</v>
      </c>
      <c r="AG682" s="201" t="e">
        <f t="shared" ca="1" si="142"/>
        <v>#N/A</v>
      </c>
      <c r="AH682" s="201" t="e">
        <f t="shared" ca="1" si="143"/>
        <v>#N/A</v>
      </c>
      <c r="AI682" s="203" t="e">
        <f t="shared" ca="1" si="144"/>
        <v>#N/A</v>
      </c>
      <c r="AJ682" s="201" t="e">
        <f t="shared" ca="1" si="121"/>
        <v>#N/A</v>
      </c>
      <c r="AK682" s="201" t="e">
        <f t="shared" ca="1" si="122"/>
        <v>#N/A</v>
      </c>
    </row>
    <row r="683" spans="1:37" ht="27" customHeight="1" x14ac:dyDescent="0.25">
      <c r="A683" s="51">
        <f>'OSNOVNA PLAČA'!A677</f>
        <v>668</v>
      </c>
      <c r="B683" s="159" t="str">
        <f t="shared" ca="1" si="118"/>
        <v>A668</v>
      </c>
      <c r="C683" s="52">
        <f ca="1">IF(LEN(B683)&gt;0,'OSNOVNA PLAČA'!C677,"")</f>
        <v>0</v>
      </c>
      <c r="D683" s="54">
        <f ca="1">IF(LEN(B683)&gt;0,'OSNOVNA PLAČA'!D677,"")</f>
        <v>0</v>
      </c>
      <c r="E683" s="175">
        <f ca="1">IF(LEN(B683)&gt;0,SUM('OBRAČUNANA OSNOVNA PLAČA'!K677:P677),"")</f>
        <v>0</v>
      </c>
      <c r="F683" s="55"/>
      <c r="G683" s="55"/>
      <c r="H683" s="55"/>
      <c r="I683" s="55"/>
      <c r="J683" s="55"/>
      <c r="K683" s="176">
        <f t="shared" si="134"/>
        <v>0</v>
      </c>
      <c r="L683" s="120">
        <f t="shared" ca="1" si="135"/>
        <v>0</v>
      </c>
      <c r="M683" s="120">
        <f t="shared" ca="1" si="136"/>
        <v>0</v>
      </c>
      <c r="N683" s="120">
        <f t="shared" ca="1" si="137"/>
        <v>0</v>
      </c>
      <c r="O683" s="120">
        <f t="shared" ca="1" si="138"/>
        <v>0</v>
      </c>
      <c r="P683" s="177">
        <f t="shared" ca="1" si="139"/>
        <v>0</v>
      </c>
      <c r="Q683" s="177">
        <f ca="1">IF(LEN(B683)&gt;0,'1-6'!Q683-'1-6'!P683,"")</f>
        <v>0</v>
      </c>
      <c r="R683" s="178"/>
      <c r="AA683" s="163">
        <f>ROW()</f>
        <v>683</v>
      </c>
      <c r="AB683" s="201" t="e">
        <f t="shared" ca="1" si="119"/>
        <v>#N/A</v>
      </c>
      <c r="AC683" s="201" t="e">
        <f t="shared" ca="1" si="120"/>
        <v>#N/A</v>
      </c>
      <c r="AD683" s="202" t="e">
        <f t="shared" ca="1" si="140"/>
        <v>#N/A</v>
      </c>
      <c r="AE683" s="201" t="e">
        <f t="shared" ca="1" si="141"/>
        <v>#N/A</v>
      </c>
      <c r="AF683" s="202" t="e">
        <f t="shared" ca="1" si="142"/>
        <v>#N/A</v>
      </c>
      <c r="AG683" s="201" t="e">
        <f t="shared" ca="1" si="142"/>
        <v>#N/A</v>
      </c>
      <c r="AH683" s="201" t="e">
        <f t="shared" ca="1" si="143"/>
        <v>#N/A</v>
      </c>
      <c r="AI683" s="203" t="e">
        <f t="shared" ca="1" si="144"/>
        <v>#N/A</v>
      </c>
      <c r="AJ683" s="201" t="e">
        <f t="shared" ca="1" si="121"/>
        <v>#N/A</v>
      </c>
      <c r="AK683" s="201" t="e">
        <f t="shared" ca="1" si="122"/>
        <v>#N/A</v>
      </c>
    </row>
    <row r="684" spans="1:37" ht="27" customHeight="1" x14ac:dyDescent="0.25">
      <c r="A684" s="51">
        <f>'OSNOVNA PLAČA'!A678</f>
        <v>669</v>
      </c>
      <c r="B684" s="159" t="str">
        <f t="shared" ca="1" si="118"/>
        <v>A669</v>
      </c>
      <c r="C684" s="52">
        <f ca="1">IF(LEN(B684)&gt;0,'OSNOVNA PLAČA'!C678,"")</f>
        <v>0</v>
      </c>
      <c r="D684" s="54">
        <f ca="1">IF(LEN(B684)&gt;0,'OSNOVNA PLAČA'!D678,"")</f>
        <v>0</v>
      </c>
      <c r="E684" s="175">
        <f ca="1">IF(LEN(B684)&gt;0,SUM('OBRAČUNANA OSNOVNA PLAČA'!K678:P678),"")</f>
        <v>0</v>
      </c>
      <c r="F684" s="55"/>
      <c r="G684" s="55"/>
      <c r="H684" s="55"/>
      <c r="I684" s="55"/>
      <c r="J684" s="55"/>
      <c r="K684" s="176">
        <f t="shared" si="134"/>
        <v>0</v>
      </c>
      <c r="L684" s="120">
        <f t="shared" ca="1" si="135"/>
        <v>0</v>
      </c>
      <c r="M684" s="120">
        <f t="shared" ca="1" si="136"/>
        <v>0</v>
      </c>
      <c r="N684" s="120">
        <f t="shared" ca="1" si="137"/>
        <v>0</v>
      </c>
      <c r="O684" s="120">
        <f t="shared" ca="1" si="138"/>
        <v>0</v>
      </c>
      <c r="P684" s="177">
        <f t="shared" ca="1" si="139"/>
        <v>0</v>
      </c>
      <c r="Q684" s="177">
        <f ca="1">IF(LEN(B684)&gt;0,'1-6'!Q684-'1-6'!P684,"")</f>
        <v>0</v>
      </c>
      <c r="R684" s="178"/>
      <c r="AA684" s="163">
        <f>ROW()</f>
        <v>684</v>
      </c>
      <c r="AB684" s="201" t="e">
        <f t="shared" ca="1" si="119"/>
        <v>#N/A</v>
      </c>
      <c r="AC684" s="201" t="e">
        <f t="shared" ca="1" si="120"/>
        <v>#N/A</v>
      </c>
      <c r="AD684" s="202" t="e">
        <f t="shared" ca="1" si="140"/>
        <v>#N/A</v>
      </c>
      <c r="AE684" s="201" t="e">
        <f t="shared" ca="1" si="141"/>
        <v>#N/A</v>
      </c>
      <c r="AF684" s="202" t="e">
        <f t="shared" ca="1" si="142"/>
        <v>#N/A</v>
      </c>
      <c r="AG684" s="201" t="e">
        <f t="shared" ca="1" si="142"/>
        <v>#N/A</v>
      </c>
      <c r="AH684" s="201" t="e">
        <f t="shared" ca="1" si="143"/>
        <v>#N/A</v>
      </c>
      <c r="AI684" s="203" t="e">
        <f t="shared" ca="1" si="144"/>
        <v>#N/A</v>
      </c>
      <c r="AJ684" s="201" t="e">
        <f t="shared" ca="1" si="121"/>
        <v>#N/A</v>
      </c>
      <c r="AK684" s="201" t="e">
        <f t="shared" ca="1" si="122"/>
        <v>#N/A</v>
      </c>
    </row>
    <row r="685" spans="1:37" ht="27" customHeight="1" x14ac:dyDescent="0.25">
      <c r="A685" s="51">
        <f>'OSNOVNA PLAČA'!A679</f>
        <v>670</v>
      </c>
      <c r="B685" s="159" t="str">
        <f t="shared" ca="1" si="118"/>
        <v>A670</v>
      </c>
      <c r="C685" s="52">
        <f ca="1">IF(LEN(B685)&gt;0,'OSNOVNA PLAČA'!C679,"")</f>
        <v>0</v>
      </c>
      <c r="D685" s="54">
        <f ca="1">IF(LEN(B685)&gt;0,'OSNOVNA PLAČA'!D679,"")</f>
        <v>0</v>
      </c>
      <c r="E685" s="175">
        <f ca="1">IF(LEN(B685)&gt;0,SUM('OBRAČUNANA OSNOVNA PLAČA'!K679:P679),"")</f>
        <v>0</v>
      </c>
      <c r="F685" s="55"/>
      <c r="G685" s="55"/>
      <c r="H685" s="55"/>
      <c r="I685" s="55"/>
      <c r="J685" s="55"/>
      <c r="K685" s="176">
        <f t="shared" si="134"/>
        <v>0</v>
      </c>
      <c r="L685" s="120">
        <f t="shared" ca="1" si="135"/>
        <v>0</v>
      </c>
      <c r="M685" s="120">
        <f t="shared" ca="1" si="136"/>
        <v>0</v>
      </c>
      <c r="N685" s="120">
        <f t="shared" ca="1" si="137"/>
        <v>0</v>
      </c>
      <c r="O685" s="120">
        <f t="shared" ca="1" si="138"/>
        <v>0</v>
      </c>
      <c r="P685" s="177">
        <f t="shared" ca="1" si="139"/>
        <v>0</v>
      </c>
      <c r="Q685" s="177">
        <f ca="1">IF(LEN(B685)&gt;0,'1-6'!Q685-'1-6'!P685,"")</f>
        <v>0</v>
      </c>
      <c r="R685" s="178"/>
      <c r="AA685" s="163">
        <f>ROW()</f>
        <v>685</v>
      </c>
      <c r="AB685" s="201" t="e">
        <f t="shared" ca="1" si="119"/>
        <v>#N/A</v>
      </c>
      <c r="AC685" s="201" t="e">
        <f t="shared" ca="1" si="120"/>
        <v>#N/A</v>
      </c>
      <c r="AD685" s="202" t="e">
        <f t="shared" ca="1" si="140"/>
        <v>#N/A</v>
      </c>
      <c r="AE685" s="201" t="e">
        <f t="shared" ca="1" si="141"/>
        <v>#N/A</v>
      </c>
      <c r="AF685" s="202" t="e">
        <f t="shared" ca="1" si="142"/>
        <v>#N/A</v>
      </c>
      <c r="AG685" s="201" t="e">
        <f t="shared" ca="1" si="142"/>
        <v>#N/A</v>
      </c>
      <c r="AH685" s="201" t="e">
        <f t="shared" ca="1" si="143"/>
        <v>#N/A</v>
      </c>
      <c r="AI685" s="203" t="e">
        <f t="shared" ca="1" si="144"/>
        <v>#N/A</v>
      </c>
      <c r="AJ685" s="201" t="e">
        <f t="shared" ca="1" si="121"/>
        <v>#N/A</v>
      </c>
      <c r="AK685" s="201" t="e">
        <f t="shared" ca="1" si="122"/>
        <v>#N/A</v>
      </c>
    </row>
    <row r="686" spans="1:37" ht="27" customHeight="1" x14ac:dyDescent="0.25">
      <c r="A686" s="51">
        <f>'OSNOVNA PLAČA'!A680</f>
        <v>671</v>
      </c>
      <c r="B686" s="159" t="str">
        <f t="shared" ca="1" si="118"/>
        <v>A671</v>
      </c>
      <c r="C686" s="52">
        <f ca="1">IF(LEN(B686)&gt;0,'OSNOVNA PLAČA'!C680,"")</f>
        <v>0</v>
      </c>
      <c r="D686" s="54">
        <f ca="1">IF(LEN(B686)&gt;0,'OSNOVNA PLAČA'!D680,"")</f>
        <v>0</v>
      </c>
      <c r="E686" s="175">
        <f ca="1">IF(LEN(B686)&gt;0,SUM('OBRAČUNANA OSNOVNA PLAČA'!K680:P680),"")</f>
        <v>0</v>
      </c>
      <c r="F686" s="55"/>
      <c r="G686" s="55"/>
      <c r="H686" s="55"/>
      <c r="I686" s="55"/>
      <c r="J686" s="55"/>
      <c r="K686" s="176">
        <f t="shared" si="134"/>
        <v>0</v>
      </c>
      <c r="L686" s="120">
        <f t="shared" ca="1" si="135"/>
        <v>0</v>
      </c>
      <c r="M686" s="120">
        <f t="shared" ca="1" si="136"/>
        <v>0</v>
      </c>
      <c r="N686" s="120">
        <f t="shared" ca="1" si="137"/>
        <v>0</v>
      </c>
      <c r="O686" s="120">
        <f t="shared" ca="1" si="138"/>
        <v>0</v>
      </c>
      <c r="P686" s="177">
        <f t="shared" ca="1" si="139"/>
        <v>0</v>
      </c>
      <c r="Q686" s="177">
        <f ca="1">IF(LEN(B686)&gt;0,'1-6'!Q686-'1-6'!P686,"")</f>
        <v>0</v>
      </c>
      <c r="R686" s="178"/>
      <c r="AA686" s="163">
        <f>ROW()</f>
        <v>686</v>
      </c>
      <c r="AB686" s="201" t="e">
        <f t="shared" ca="1" si="119"/>
        <v>#N/A</v>
      </c>
      <c r="AC686" s="201" t="e">
        <f t="shared" ca="1" si="120"/>
        <v>#N/A</v>
      </c>
      <c r="AD686" s="202" t="e">
        <f t="shared" ca="1" si="140"/>
        <v>#N/A</v>
      </c>
      <c r="AE686" s="201" t="e">
        <f t="shared" ca="1" si="141"/>
        <v>#N/A</v>
      </c>
      <c r="AF686" s="202" t="e">
        <f t="shared" ca="1" si="142"/>
        <v>#N/A</v>
      </c>
      <c r="AG686" s="201" t="e">
        <f t="shared" ca="1" si="142"/>
        <v>#N/A</v>
      </c>
      <c r="AH686" s="201" t="e">
        <f t="shared" ca="1" si="143"/>
        <v>#N/A</v>
      </c>
      <c r="AI686" s="203" t="e">
        <f t="shared" ca="1" si="144"/>
        <v>#N/A</v>
      </c>
      <c r="AJ686" s="201" t="e">
        <f t="shared" ca="1" si="121"/>
        <v>#N/A</v>
      </c>
      <c r="AK686" s="201" t="e">
        <f t="shared" ca="1" si="122"/>
        <v>#N/A</v>
      </c>
    </row>
    <row r="687" spans="1:37" ht="27" customHeight="1" x14ac:dyDescent="0.25">
      <c r="A687" s="51">
        <f>'OSNOVNA PLAČA'!A681</f>
        <v>672</v>
      </c>
      <c r="B687" s="159" t="str">
        <f t="shared" ca="1" si="118"/>
        <v>A672</v>
      </c>
      <c r="C687" s="52">
        <f ca="1">IF(LEN(B687)&gt;0,'OSNOVNA PLAČA'!C681,"")</f>
        <v>0</v>
      </c>
      <c r="D687" s="54">
        <f ca="1">IF(LEN(B687)&gt;0,'OSNOVNA PLAČA'!D681,"")</f>
        <v>0</v>
      </c>
      <c r="E687" s="175">
        <f ca="1">IF(LEN(B687)&gt;0,SUM('OBRAČUNANA OSNOVNA PLAČA'!K681:P681),"")</f>
        <v>0</v>
      </c>
      <c r="F687" s="55"/>
      <c r="G687" s="55"/>
      <c r="H687" s="55"/>
      <c r="I687" s="55"/>
      <c r="J687" s="55"/>
      <c r="K687" s="176">
        <f t="shared" si="134"/>
        <v>0</v>
      </c>
      <c r="L687" s="120">
        <f t="shared" ca="1" si="135"/>
        <v>0</v>
      </c>
      <c r="M687" s="120">
        <f t="shared" ca="1" si="136"/>
        <v>0</v>
      </c>
      <c r="N687" s="120">
        <f t="shared" ca="1" si="137"/>
        <v>0</v>
      </c>
      <c r="O687" s="120">
        <f t="shared" ca="1" si="138"/>
        <v>0</v>
      </c>
      <c r="P687" s="177">
        <f t="shared" ca="1" si="139"/>
        <v>0</v>
      </c>
      <c r="Q687" s="177">
        <f ca="1">IF(LEN(B687)&gt;0,'1-6'!Q687-'1-6'!P687,"")</f>
        <v>0</v>
      </c>
      <c r="R687" s="178"/>
      <c r="AA687" s="163">
        <f>ROW()</f>
        <v>687</v>
      </c>
      <c r="AB687" s="201" t="e">
        <f t="shared" ca="1" si="119"/>
        <v>#N/A</v>
      </c>
      <c r="AC687" s="201" t="e">
        <f t="shared" ca="1" si="120"/>
        <v>#N/A</v>
      </c>
      <c r="AD687" s="202" t="e">
        <f t="shared" ca="1" si="140"/>
        <v>#N/A</v>
      </c>
      <c r="AE687" s="201" t="e">
        <f t="shared" ca="1" si="141"/>
        <v>#N/A</v>
      </c>
      <c r="AF687" s="202" t="e">
        <f t="shared" ca="1" si="142"/>
        <v>#N/A</v>
      </c>
      <c r="AG687" s="201" t="e">
        <f t="shared" ca="1" si="142"/>
        <v>#N/A</v>
      </c>
      <c r="AH687" s="201" t="e">
        <f t="shared" ca="1" si="143"/>
        <v>#N/A</v>
      </c>
      <c r="AI687" s="203" t="e">
        <f t="shared" ca="1" si="144"/>
        <v>#N/A</v>
      </c>
      <c r="AJ687" s="201" t="e">
        <f t="shared" ca="1" si="121"/>
        <v>#N/A</v>
      </c>
      <c r="AK687" s="201" t="e">
        <f t="shared" ca="1" si="122"/>
        <v>#N/A</v>
      </c>
    </row>
    <row r="688" spans="1:37" ht="27" customHeight="1" x14ac:dyDescent="0.25">
      <c r="A688" s="51">
        <f>'OSNOVNA PLAČA'!A682</f>
        <v>673</v>
      </c>
      <c r="B688" s="159" t="str">
        <f t="shared" ca="1" si="118"/>
        <v>A673</v>
      </c>
      <c r="C688" s="52">
        <f ca="1">IF(LEN(B688)&gt;0,'OSNOVNA PLAČA'!C682,"")</f>
        <v>0</v>
      </c>
      <c r="D688" s="54">
        <f ca="1">IF(LEN(B688)&gt;0,'OSNOVNA PLAČA'!D682,"")</f>
        <v>0</v>
      </c>
      <c r="E688" s="175">
        <f ca="1">IF(LEN(B688)&gt;0,SUM('OBRAČUNANA OSNOVNA PLAČA'!K682:P682),"")</f>
        <v>0</v>
      </c>
      <c r="F688" s="55"/>
      <c r="G688" s="55"/>
      <c r="H688" s="55"/>
      <c r="I688" s="55"/>
      <c r="J688" s="55"/>
      <c r="K688" s="176">
        <f t="shared" si="134"/>
        <v>0</v>
      </c>
      <c r="L688" s="120">
        <f t="shared" ca="1" si="135"/>
        <v>0</v>
      </c>
      <c r="M688" s="120">
        <f t="shared" ca="1" si="136"/>
        <v>0</v>
      </c>
      <c r="N688" s="120">
        <f t="shared" ca="1" si="137"/>
        <v>0</v>
      </c>
      <c r="O688" s="120">
        <f t="shared" ca="1" si="138"/>
        <v>0</v>
      </c>
      <c r="P688" s="177">
        <f t="shared" ca="1" si="139"/>
        <v>0</v>
      </c>
      <c r="Q688" s="177">
        <f ca="1">IF(LEN(B688)&gt;0,'1-6'!Q688-'1-6'!P688,"")</f>
        <v>0</v>
      </c>
      <c r="R688" s="178"/>
      <c r="AA688" s="163">
        <f>ROW()</f>
        <v>688</v>
      </c>
      <c r="AB688" s="201" t="e">
        <f t="shared" ca="1" si="119"/>
        <v>#N/A</v>
      </c>
      <c r="AC688" s="201" t="e">
        <f t="shared" ca="1" si="120"/>
        <v>#N/A</v>
      </c>
      <c r="AD688" s="202" t="e">
        <f t="shared" ca="1" si="140"/>
        <v>#N/A</v>
      </c>
      <c r="AE688" s="201" t="e">
        <f t="shared" ca="1" si="141"/>
        <v>#N/A</v>
      </c>
      <c r="AF688" s="202" t="e">
        <f t="shared" ca="1" si="142"/>
        <v>#N/A</v>
      </c>
      <c r="AG688" s="201" t="e">
        <f t="shared" ca="1" si="142"/>
        <v>#N/A</v>
      </c>
      <c r="AH688" s="201" t="e">
        <f t="shared" ca="1" si="143"/>
        <v>#N/A</v>
      </c>
      <c r="AI688" s="203" t="e">
        <f t="shared" ca="1" si="144"/>
        <v>#N/A</v>
      </c>
      <c r="AJ688" s="201" t="e">
        <f t="shared" ca="1" si="121"/>
        <v>#N/A</v>
      </c>
      <c r="AK688" s="201" t="e">
        <f t="shared" ca="1" si="122"/>
        <v>#N/A</v>
      </c>
    </row>
    <row r="689" spans="1:37" ht="27" customHeight="1" x14ac:dyDescent="0.25">
      <c r="A689" s="51">
        <f>'OSNOVNA PLAČA'!A683</f>
        <v>674</v>
      </c>
      <c r="B689" s="159" t="str">
        <f t="shared" ca="1" si="118"/>
        <v>A674</v>
      </c>
      <c r="C689" s="52">
        <f ca="1">IF(LEN(B689)&gt;0,'OSNOVNA PLAČA'!C683,"")</f>
        <v>0</v>
      </c>
      <c r="D689" s="54">
        <f ca="1">IF(LEN(B689)&gt;0,'OSNOVNA PLAČA'!D683,"")</f>
        <v>0</v>
      </c>
      <c r="E689" s="175">
        <f ca="1">IF(LEN(B689)&gt;0,SUM('OBRAČUNANA OSNOVNA PLAČA'!K683:P683),"")</f>
        <v>0</v>
      </c>
      <c r="F689" s="55"/>
      <c r="G689" s="55"/>
      <c r="H689" s="55"/>
      <c r="I689" s="55"/>
      <c r="J689" s="55"/>
      <c r="K689" s="176">
        <f t="shared" si="134"/>
        <v>0</v>
      </c>
      <c r="L689" s="120">
        <f t="shared" ca="1" si="135"/>
        <v>0</v>
      </c>
      <c r="M689" s="120">
        <f t="shared" ca="1" si="136"/>
        <v>0</v>
      </c>
      <c r="N689" s="120">
        <f t="shared" ca="1" si="137"/>
        <v>0</v>
      </c>
      <c r="O689" s="120">
        <f t="shared" ca="1" si="138"/>
        <v>0</v>
      </c>
      <c r="P689" s="177">
        <f t="shared" ca="1" si="139"/>
        <v>0</v>
      </c>
      <c r="Q689" s="177">
        <f ca="1">IF(LEN(B689)&gt;0,'1-6'!Q689-'1-6'!P689,"")</f>
        <v>0</v>
      </c>
      <c r="R689" s="178"/>
      <c r="AA689" s="163">
        <f>ROW()</f>
        <v>689</v>
      </c>
      <c r="AB689" s="201" t="e">
        <f t="shared" ca="1" si="119"/>
        <v>#N/A</v>
      </c>
      <c r="AC689" s="201" t="e">
        <f t="shared" ca="1" si="120"/>
        <v>#N/A</v>
      </c>
      <c r="AD689" s="202" t="e">
        <f t="shared" ca="1" si="140"/>
        <v>#N/A</v>
      </c>
      <c r="AE689" s="201" t="e">
        <f t="shared" ca="1" si="141"/>
        <v>#N/A</v>
      </c>
      <c r="AF689" s="202" t="e">
        <f t="shared" ca="1" si="142"/>
        <v>#N/A</v>
      </c>
      <c r="AG689" s="201" t="e">
        <f t="shared" ca="1" si="142"/>
        <v>#N/A</v>
      </c>
      <c r="AH689" s="201" t="e">
        <f t="shared" ca="1" si="143"/>
        <v>#N/A</v>
      </c>
      <c r="AI689" s="203" t="e">
        <f t="shared" ca="1" si="144"/>
        <v>#N/A</v>
      </c>
      <c r="AJ689" s="201" t="e">
        <f t="shared" ca="1" si="121"/>
        <v>#N/A</v>
      </c>
      <c r="AK689" s="201" t="e">
        <f t="shared" ca="1" si="122"/>
        <v>#N/A</v>
      </c>
    </row>
    <row r="690" spans="1:37" ht="27" customHeight="1" x14ac:dyDescent="0.25">
      <c r="A690" s="51">
        <f>'OSNOVNA PLAČA'!A684</f>
        <v>675</v>
      </c>
      <c r="B690" s="159" t="str">
        <f t="shared" ca="1" si="118"/>
        <v>A675</v>
      </c>
      <c r="C690" s="52">
        <f ca="1">IF(LEN(B690)&gt;0,'OSNOVNA PLAČA'!C684,"")</f>
        <v>0</v>
      </c>
      <c r="D690" s="54">
        <f ca="1">IF(LEN(B690)&gt;0,'OSNOVNA PLAČA'!D684,"")</f>
        <v>0</v>
      </c>
      <c r="E690" s="175">
        <f ca="1">IF(LEN(B690)&gt;0,SUM('OBRAČUNANA OSNOVNA PLAČA'!K684:P684),"")</f>
        <v>0</v>
      </c>
      <c r="F690" s="55"/>
      <c r="G690" s="55"/>
      <c r="H690" s="55"/>
      <c r="I690" s="55"/>
      <c r="J690" s="55"/>
      <c r="K690" s="176">
        <f t="shared" si="134"/>
        <v>0</v>
      </c>
      <c r="L690" s="120">
        <f t="shared" ca="1" si="135"/>
        <v>0</v>
      </c>
      <c r="M690" s="120">
        <f t="shared" ca="1" si="136"/>
        <v>0</v>
      </c>
      <c r="N690" s="120">
        <f t="shared" ca="1" si="137"/>
        <v>0</v>
      </c>
      <c r="O690" s="120">
        <f t="shared" ca="1" si="138"/>
        <v>0</v>
      </c>
      <c r="P690" s="177">
        <f t="shared" ca="1" si="139"/>
        <v>0</v>
      </c>
      <c r="Q690" s="177">
        <f ca="1">IF(LEN(B690)&gt;0,'1-6'!Q690-'1-6'!P690,"")</f>
        <v>0</v>
      </c>
      <c r="R690" s="178"/>
      <c r="AA690" s="163">
        <f>ROW()</f>
        <v>690</v>
      </c>
      <c r="AB690" s="201" t="e">
        <f t="shared" ca="1" si="119"/>
        <v>#N/A</v>
      </c>
      <c r="AC690" s="201" t="e">
        <f t="shared" ca="1" si="120"/>
        <v>#N/A</v>
      </c>
      <c r="AD690" s="202" t="e">
        <f t="shared" ca="1" si="140"/>
        <v>#N/A</v>
      </c>
      <c r="AE690" s="201" t="e">
        <f t="shared" ca="1" si="141"/>
        <v>#N/A</v>
      </c>
      <c r="AF690" s="202" t="e">
        <f t="shared" ca="1" si="142"/>
        <v>#N/A</v>
      </c>
      <c r="AG690" s="201" t="e">
        <f t="shared" ca="1" si="142"/>
        <v>#N/A</v>
      </c>
      <c r="AH690" s="201" t="e">
        <f t="shared" ca="1" si="143"/>
        <v>#N/A</v>
      </c>
      <c r="AI690" s="203" t="e">
        <f t="shared" ca="1" si="144"/>
        <v>#N/A</v>
      </c>
      <c r="AJ690" s="201" t="e">
        <f t="shared" ca="1" si="121"/>
        <v>#N/A</v>
      </c>
      <c r="AK690" s="201" t="e">
        <f t="shared" ca="1" si="122"/>
        <v>#N/A</v>
      </c>
    </row>
    <row r="691" spans="1:37" ht="27" customHeight="1" x14ac:dyDescent="0.25">
      <c r="A691" s="51">
        <f>'OSNOVNA PLAČA'!A685</f>
        <v>676</v>
      </c>
      <c r="B691" s="159" t="str">
        <f t="shared" ca="1" si="118"/>
        <v>A676</v>
      </c>
      <c r="C691" s="52">
        <f ca="1">IF(LEN(B691)&gt;0,'OSNOVNA PLAČA'!C685,"")</f>
        <v>0</v>
      </c>
      <c r="D691" s="54">
        <f ca="1">IF(LEN(B691)&gt;0,'OSNOVNA PLAČA'!D685,"")</f>
        <v>0</v>
      </c>
      <c r="E691" s="175">
        <f ca="1">IF(LEN(B691)&gt;0,SUM('OBRAČUNANA OSNOVNA PLAČA'!K685:P685),"")</f>
        <v>0</v>
      </c>
      <c r="F691" s="55"/>
      <c r="G691" s="55"/>
      <c r="H691" s="55"/>
      <c r="I691" s="55"/>
      <c r="J691" s="55"/>
      <c r="K691" s="176">
        <f t="shared" si="134"/>
        <v>0</v>
      </c>
      <c r="L691" s="120">
        <f t="shared" ca="1" si="135"/>
        <v>0</v>
      </c>
      <c r="M691" s="120">
        <f t="shared" ca="1" si="136"/>
        <v>0</v>
      </c>
      <c r="N691" s="120">
        <f t="shared" ca="1" si="137"/>
        <v>0</v>
      </c>
      <c r="O691" s="120">
        <f t="shared" ca="1" si="138"/>
        <v>0</v>
      </c>
      <c r="P691" s="177">
        <f t="shared" ca="1" si="139"/>
        <v>0</v>
      </c>
      <c r="Q691" s="177">
        <f ca="1">IF(LEN(B691)&gt;0,'1-6'!Q691-'1-6'!P691,"")</f>
        <v>0</v>
      </c>
      <c r="R691" s="178"/>
      <c r="AA691" s="163">
        <f>ROW()</f>
        <v>691</v>
      </c>
      <c r="AB691" s="201" t="e">
        <f t="shared" ca="1" si="119"/>
        <v>#N/A</v>
      </c>
      <c r="AC691" s="201" t="e">
        <f t="shared" ca="1" si="120"/>
        <v>#N/A</v>
      </c>
      <c r="AD691" s="202" t="e">
        <f t="shared" ca="1" si="140"/>
        <v>#N/A</v>
      </c>
      <c r="AE691" s="201" t="e">
        <f t="shared" ca="1" si="141"/>
        <v>#N/A</v>
      </c>
      <c r="AF691" s="202" t="e">
        <f t="shared" ca="1" si="142"/>
        <v>#N/A</v>
      </c>
      <c r="AG691" s="201" t="e">
        <f t="shared" ca="1" si="142"/>
        <v>#N/A</v>
      </c>
      <c r="AH691" s="201" t="e">
        <f t="shared" ca="1" si="143"/>
        <v>#N/A</v>
      </c>
      <c r="AI691" s="203" t="e">
        <f t="shared" ca="1" si="144"/>
        <v>#N/A</v>
      </c>
      <c r="AJ691" s="201" t="e">
        <f t="shared" ca="1" si="121"/>
        <v>#N/A</v>
      </c>
      <c r="AK691" s="201" t="e">
        <f t="shared" ca="1" si="122"/>
        <v>#N/A</v>
      </c>
    </row>
    <row r="692" spans="1:37" ht="27" customHeight="1" x14ac:dyDescent="0.25">
      <c r="A692" s="51">
        <f>'OSNOVNA PLAČA'!A686</f>
        <v>677</v>
      </c>
      <c r="B692" s="159" t="str">
        <f t="shared" ca="1" si="118"/>
        <v>A677</v>
      </c>
      <c r="C692" s="52">
        <f ca="1">IF(LEN(B692)&gt;0,'OSNOVNA PLAČA'!C686,"")</f>
        <v>0</v>
      </c>
      <c r="D692" s="54">
        <f ca="1">IF(LEN(B692)&gt;0,'OSNOVNA PLAČA'!D686,"")</f>
        <v>0</v>
      </c>
      <c r="E692" s="175">
        <f ca="1">IF(LEN(B692)&gt;0,SUM('OBRAČUNANA OSNOVNA PLAČA'!K686:P686),"")</f>
        <v>0</v>
      </c>
      <c r="F692" s="55"/>
      <c r="G692" s="55"/>
      <c r="H692" s="55"/>
      <c r="I692" s="55"/>
      <c r="J692" s="55"/>
      <c r="K692" s="176">
        <f t="shared" si="134"/>
        <v>0</v>
      </c>
      <c r="L692" s="120">
        <f t="shared" ca="1" si="135"/>
        <v>0</v>
      </c>
      <c r="M692" s="120">
        <f t="shared" ca="1" si="136"/>
        <v>0</v>
      </c>
      <c r="N692" s="120">
        <f t="shared" ca="1" si="137"/>
        <v>0</v>
      </c>
      <c r="O692" s="120">
        <f t="shared" ca="1" si="138"/>
        <v>0</v>
      </c>
      <c r="P692" s="177">
        <f t="shared" ca="1" si="139"/>
        <v>0</v>
      </c>
      <c r="Q692" s="177">
        <f ca="1">IF(LEN(B692)&gt;0,'1-6'!Q692-'1-6'!P692,"")</f>
        <v>0</v>
      </c>
      <c r="R692" s="178"/>
      <c r="AA692" s="163">
        <f>ROW()</f>
        <v>692</v>
      </c>
      <c r="AB692" s="201" t="e">
        <f t="shared" ca="1" si="119"/>
        <v>#N/A</v>
      </c>
      <c r="AC692" s="201" t="e">
        <f t="shared" ca="1" si="120"/>
        <v>#N/A</v>
      </c>
      <c r="AD692" s="202" t="e">
        <f t="shared" ca="1" si="140"/>
        <v>#N/A</v>
      </c>
      <c r="AE692" s="201" t="e">
        <f t="shared" ca="1" si="141"/>
        <v>#N/A</v>
      </c>
      <c r="AF692" s="202" t="e">
        <f t="shared" ca="1" si="142"/>
        <v>#N/A</v>
      </c>
      <c r="AG692" s="201" t="e">
        <f t="shared" ca="1" si="142"/>
        <v>#N/A</v>
      </c>
      <c r="AH692" s="201" t="e">
        <f t="shared" ca="1" si="143"/>
        <v>#N/A</v>
      </c>
      <c r="AI692" s="203" t="e">
        <f t="shared" ca="1" si="144"/>
        <v>#N/A</v>
      </c>
      <c r="AJ692" s="201" t="e">
        <f t="shared" ca="1" si="121"/>
        <v>#N/A</v>
      </c>
      <c r="AK692" s="201" t="e">
        <f t="shared" ca="1" si="122"/>
        <v>#N/A</v>
      </c>
    </row>
    <row r="693" spans="1:37" ht="27" customHeight="1" x14ac:dyDescent="0.25">
      <c r="A693" s="51">
        <f>'OSNOVNA PLAČA'!A687</f>
        <v>678</v>
      </c>
      <c r="B693" s="159" t="str">
        <f t="shared" ca="1" si="118"/>
        <v>A678</v>
      </c>
      <c r="C693" s="52">
        <f ca="1">IF(LEN(B693)&gt;0,'OSNOVNA PLAČA'!C687,"")</f>
        <v>0</v>
      </c>
      <c r="D693" s="54">
        <f ca="1">IF(LEN(B693)&gt;0,'OSNOVNA PLAČA'!D687,"")</f>
        <v>0</v>
      </c>
      <c r="E693" s="175">
        <f ca="1">IF(LEN(B693)&gt;0,SUM('OBRAČUNANA OSNOVNA PLAČA'!K687:P687),"")</f>
        <v>0</v>
      </c>
      <c r="F693" s="55"/>
      <c r="G693" s="55"/>
      <c r="H693" s="55"/>
      <c r="I693" s="55"/>
      <c r="J693" s="55"/>
      <c r="K693" s="176">
        <f t="shared" si="134"/>
        <v>0</v>
      </c>
      <c r="L693" s="120">
        <f t="shared" ca="1" si="135"/>
        <v>0</v>
      </c>
      <c r="M693" s="120">
        <f t="shared" ca="1" si="136"/>
        <v>0</v>
      </c>
      <c r="N693" s="120">
        <f t="shared" ca="1" si="137"/>
        <v>0</v>
      </c>
      <c r="O693" s="120">
        <f t="shared" ca="1" si="138"/>
        <v>0</v>
      </c>
      <c r="P693" s="177">
        <f t="shared" ca="1" si="139"/>
        <v>0</v>
      </c>
      <c r="Q693" s="177">
        <f ca="1">IF(LEN(B693)&gt;0,'1-6'!Q693-'1-6'!P693,"")</f>
        <v>0</v>
      </c>
      <c r="R693" s="178"/>
      <c r="AA693" s="163">
        <f>ROW()</f>
        <v>693</v>
      </c>
      <c r="AB693" s="201" t="e">
        <f t="shared" ca="1" si="119"/>
        <v>#N/A</v>
      </c>
      <c r="AC693" s="201" t="e">
        <f t="shared" ca="1" si="120"/>
        <v>#N/A</v>
      </c>
      <c r="AD693" s="202" t="e">
        <f t="shared" ca="1" si="140"/>
        <v>#N/A</v>
      </c>
      <c r="AE693" s="201" t="e">
        <f t="shared" ca="1" si="141"/>
        <v>#N/A</v>
      </c>
      <c r="AF693" s="202" t="e">
        <f t="shared" ca="1" si="142"/>
        <v>#N/A</v>
      </c>
      <c r="AG693" s="201" t="e">
        <f t="shared" ca="1" si="142"/>
        <v>#N/A</v>
      </c>
      <c r="AH693" s="201" t="e">
        <f t="shared" ca="1" si="143"/>
        <v>#N/A</v>
      </c>
      <c r="AI693" s="203" t="e">
        <f t="shared" ca="1" si="144"/>
        <v>#N/A</v>
      </c>
      <c r="AJ693" s="201" t="e">
        <f t="shared" ca="1" si="121"/>
        <v>#N/A</v>
      </c>
      <c r="AK693" s="201" t="e">
        <f t="shared" ca="1" si="122"/>
        <v>#N/A</v>
      </c>
    </row>
    <row r="694" spans="1:37" ht="27" customHeight="1" x14ac:dyDescent="0.25">
      <c r="A694" s="51">
        <f>'OSNOVNA PLAČA'!A688</f>
        <v>679</v>
      </c>
      <c r="B694" s="159" t="str">
        <f t="shared" ca="1" si="118"/>
        <v>A679</v>
      </c>
      <c r="C694" s="52">
        <f ca="1">IF(LEN(B694)&gt;0,'OSNOVNA PLAČA'!C688,"")</f>
        <v>0</v>
      </c>
      <c r="D694" s="54">
        <f ca="1">IF(LEN(B694)&gt;0,'OSNOVNA PLAČA'!D688,"")</f>
        <v>0</v>
      </c>
      <c r="E694" s="175">
        <f ca="1">IF(LEN(B694)&gt;0,SUM('OBRAČUNANA OSNOVNA PLAČA'!K688:P688),"")</f>
        <v>0</v>
      </c>
      <c r="F694" s="55"/>
      <c r="G694" s="55"/>
      <c r="H694" s="55"/>
      <c r="I694" s="55"/>
      <c r="J694" s="55"/>
      <c r="K694" s="176">
        <f t="shared" si="134"/>
        <v>0</v>
      </c>
      <c r="L694" s="120">
        <f t="shared" ca="1" si="135"/>
        <v>0</v>
      </c>
      <c r="M694" s="120">
        <f t="shared" ca="1" si="136"/>
        <v>0</v>
      </c>
      <c r="N694" s="120">
        <f t="shared" ca="1" si="137"/>
        <v>0</v>
      </c>
      <c r="O694" s="120">
        <f t="shared" ca="1" si="138"/>
        <v>0</v>
      </c>
      <c r="P694" s="177">
        <f t="shared" ca="1" si="139"/>
        <v>0</v>
      </c>
      <c r="Q694" s="177">
        <f ca="1">IF(LEN(B694)&gt;0,'1-6'!Q694-'1-6'!P694,"")</f>
        <v>0</v>
      </c>
      <c r="R694" s="178"/>
      <c r="AA694" s="163">
        <f>ROW()</f>
        <v>694</v>
      </c>
      <c r="AB694" s="201" t="e">
        <f t="shared" ca="1" si="119"/>
        <v>#N/A</v>
      </c>
      <c r="AC694" s="201" t="e">
        <f t="shared" ca="1" si="120"/>
        <v>#N/A</v>
      </c>
      <c r="AD694" s="202" t="e">
        <f t="shared" ca="1" si="140"/>
        <v>#N/A</v>
      </c>
      <c r="AE694" s="201" t="e">
        <f t="shared" ca="1" si="141"/>
        <v>#N/A</v>
      </c>
      <c r="AF694" s="202" t="e">
        <f t="shared" ca="1" si="142"/>
        <v>#N/A</v>
      </c>
      <c r="AG694" s="201" t="e">
        <f t="shared" ca="1" si="142"/>
        <v>#N/A</v>
      </c>
      <c r="AH694" s="201" t="e">
        <f t="shared" ca="1" si="143"/>
        <v>#N/A</v>
      </c>
      <c r="AI694" s="203" t="e">
        <f t="shared" ca="1" si="144"/>
        <v>#N/A</v>
      </c>
      <c r="AJ694" s="201" t="e">
        <f t="shared" ca="1" si="121"/>
        <v>#N/A</v>
      </c>
      <c r="AK694" s="201" t="e">
        <f t="shared" ca="1" si="122"/>
        <v>#N/A</v>
      </c>
    </row>
    <row r="695" spans="1:37" ht="27" customHeight="1" x14ac:dyDescent="0.25">
      <c r="A695" s="51">
        <f>'OSNOVNA PLAČA'!A689</f>
        <v>680</v>
      </c>
      <c r="B695" s="159" t="str">
        <f t="shared" ca="1" si="118"/>
        <v>A680</v>
      </c>
      <c r="C695" s="52">
        <f ca="1">IF(LEN(B695)&gt;0,'OSNOVNA PLAČA'!C689,"")</f>
        <v>0</v>
      </c>
      <c r="D695" s="54">
        <f ca="1">IF(LEN(B695)&gt;0,'OSNOVNA PLAČA'!D689,"")</f>
        <v>0</v>
      </c>
      <c r="E695" s="175">
        <f ca="1">IF(LEN(B695)&gt;0,SUM('OBRAČUNANA OSNOVNA PLAČA'!K689:P689),"")</f>
        <v>0</v>
      </c>
      <c r="F695" s="55"/>
      <c r="G695" s="55"/>
      <c r="H695" s="55"/>
      <c r="I695" s="55"/>
      <c r="J695" s="55"/>
      <c r="K695" s="176">
        <f t="shared" si="134"/>
        <v>0</v>
      </c>
      <c r="L695" s="120">
        <f t="shared" ca="1" si="135"/>
        <v>0</v>
      </c>
      <c r="M695" s="120">
        <f t="shared" ca="1" si="136"/>
        <v>0</v>
      </c>
      <c r="N695" s="120">
        <f t="shared" ca="1" si="137"/>
        <v>0</v>
      </c>
      <c r="O695" s="120">
        <f t="shared" ca="1" si="138"/>
        <v>0</v>
      </c>
      <c r="P695" s="177">
        <f t="shared" ca="1" si="139"/>
        <v>0</v>
      </c>
      <c r="Q695" s="177">
        <f ca="1">IF(LEN(B695)&gt;0,'1-6'!Q695-'1-6'!P695,"")</f>
        <v>0</v>
      </c>
      <c r="R695" s="178"/>
      <c r="AA695" s="163">
        <f>ROW()</f>
        <v>695</v>
      </c>
      <c r="AB695" s="201" t="e">
        <f t="shared" ca="1" si="119"/>
        <v>#N/A</v>
      </c>
      <c r="AC695" s="201" t="e">
        <f t="shared" ca="1" si="120"/>
        <v>#N/A</v>
      </c>
      <c r="AD695" s="202" t="e">
        <f t="shared" ca="1" si="140"/>
        <v>#N/A</v>
      </c>
      <c r="AE695" s="201" t="e">
        <f t="shared" ca="1" si="141"/>
        <v>#N/A</v>
      </c>
      <c r="AF695" s="202" t="e">
        <f t="shared" ca="1" si="142"/>
        <v>#N/A</v>
      </c>
      <c r="AG695" s="201" t="e">
        <f t="shared" ca="1" si="142"/>
        <v>#N/A</v>
      </c>
      <c r="AH695" s="201" t="e">
        <f t="shared" ca="1" si="143"/>
        <v>#N/A</v>
      </c>
      <c r="AI695" s="203" t="e">
        <f t="shared" ca="1" si="144"/>
        <v>#N/A</v>
      </c>
      <c r="AJ695" s="201" t="e">
        <f t="shared" ca="1" si="121"/>
        <v>#N/A</v>
      </c>
      <c r="AK695" s="201" t="e">
        <f t="shared" ca="1" si="122"/>
        <v>#N/A</v>
      </c>
    </row>
    <row r="696" spans="1:37" ht="27" customHeight="1" x14ac:dyDescent="0.25">
      <c r="A696" s="51">
        <f>'OSNOVNA PLAČA'!A690</f>
        <v>681</v>
      </c>
      <c r="B696" s="159" t="str">
        <f t="shared" ca="1" si="118"/>
        <v>A681</v>
      </c>
      <c r="C696" s="52">
        <f ca="1">IF(LEN(B696)&gt;0,'OSNOVNA PLAČA'!C690,"")</f>
        <v>0</v>
      </c>
      <c r="D696" s="54">
        <f ca="1">IF(LEN(B696)&gt;0,'OSNOVNA PLAČA'!D690,"")</f>
        <v>0</v>
      </c>
      <c r="E696" s="175">
        <f ca="1">IF(LEN(B696)&gt;0,SUM('OBRAČUNANA OSNOVNA PLAČA'!K690:P690),"")</f>
        <v>0</v>
      </c>
      <c r="F696" s="55"/>
      <c r="G696" s="55"/>
      <c r="H696" s="55"/>
      <c r="I696" s="55"/>
      <c r="J696" s="55"/>
      <c r="K696" s="176">
        <f t="shared" si="134"/>
        <v>0</v>
      </c>
      <c r="L696" s="120">
        <f t="shared" ca="1" si="135"/>
        <v>0</v>
      </c>
      <c r="M696" s="120">
        <f t="shared" ca="1" si="136"/>
        <v>0</v>
      </c>
      <c r="N696" s="120">
        <f t="shared" ca="1" si="137"/>
        <v>0</v>
      </c>
      <c r="O696" s="120">
        <f t="shared" ca="1" si="138"/>
        <v>0</v>
      </c>
      <c r="P696" s="177">
        <f t="shared" ca="1" si="139"/>
        <v>0</v>
      </c>
      <c r="Q696" s="177">
        <f ca="1">IF(LEN(B696)&gt;0,'1-6'!Q696-'1-6'!P696,"")</f>
        <v>0</v>
      </c>
      <c r="R696" s="178"/>
      <c r="AA696" s="163">
        <f>ROW()</f>
        <v>696</v>
      </c>
      <c r="AB696" s="201" t="e">
        <f t="shared" ca="1" si="119"/>
        <v>#N/A</v>
      </c>
      <c r="AC696" s="201" t="e">
        <f t="shared" ca="1" si="120"/>
        <v>#N/A</v>
      </c>
      <c r="AD696" s="202" t="e">
        <f t="shared" ca="1" si="140"/>
        <v>#N/A</v>
      </c>
      <c r="AE696" s="201" t="e">
        <f t="shared" ca="1" si="141"/>
        <v>#N/A</v>
      </c>
      <c r="AF696" s="202" t="e">
        <f t="shared" ca="1" si="142"/>
        <v>#N/A</v>
      </c>
      <c r="AG696" s="201" t="e">
        <f t="shared" ca="1" si="142"/>
        <v>#N/A</v>
      </c>
      <c r="AH696" s="201" t="e">
        <f t="shared" ca="1" si="143"/>
        <v>#N/A</v>
      </c>
      <c r="AI696" s="203" t="e">
        <f t="shared" ca="1" si="144"/>
        <v>#N/A</v>
      </c>
      <c r="AJ696" s="201" t="e">
        <f t="shared" ca="1" si="121"/>
        <v>#N/A</v>
      </c>
      <c r="AK696" s="201" t="e">
        <f t="shared" ca="1" si="122"/>
        <v>#N/A</v>
      </c>
    </row>
    <row r="697" spans="1:37" ht="27" customHeight="1" x14ac:dyDescent="0.25">
      <c r="A697" s="51">
        <f>'OSNOVNA PLAČA'!A691</f>
        <v>682</v>
      </c>
      <c r="B697" s="159" t="str">
        <f t="shared" ca="1" si="118"/>
        <v>A682</v>
      </c>
      <c r="C697" s="52">
        <f ca="1">IF(LEN(B697)&gt;0,'OSNOVNA PLAČA'!C691,"")</f>
        <v>0</v>
      </c>
      <c r="D697" s="54">
        <f ca="1">IF(LEN(B697)&gt;0,'OSNOVNA PLAČA'!D691,"")</f>
        <v>0</v>
      </c>
      <c r="E697" s="175">
        <f ca="1">IF(LEN(B697)&gt;0,SUM('OBRAČUNANA OSNOVNA PLAČA'!K691:P691),"")</f>
        <v>0</v>
      </c>
      <c r="F697" s="55"/>
      <c r="G697" s="55"/>
      <c r="H697" s="55"/>
      <c r="I697" s="55"/>
      <c r="J697" s="55"/>
      <c r="K697" s="176">
        <f t="shared" si="134"/>
        <v>0</v>
      </c>
      <c r="L697" s="120">
        <f t="shared" ca="1" si="135"/>
        <v>0</v>
      </c>
      <c r="M697" s="120">
        <f t="shared" ca="1" si="136"/>
        <v>0</v>
      </c>
      <c r="N697" s="120">
        <f t="shared" ca="1" si="137"/>
        <v>0</v>
      </c>
      <c r="O697" s="120">
        <f t="shared" ca="1" si="138"/>
        <v>0</v>
      </c>
      <c r="P697" s="177">
        <f t="shared" ca="1" si="139"/>
        <v>0</v>
      </c>
      <c r="Q697" s="177">
        <f ca="1">IF(LEN(B697)&gt;0,'1-6'!Q697-'1-6'!P697,"")</f>
        <v>0</v>
      </c>
      <c r="R697" s="178"/>
      <c r="AA697" s="163">
        <f>ROW()</f>
        <v>697</v>
      </c>
      <c r="AB697" s="201" t="e">
        <f t="shared" ca="1" si="119"/>
        <v>#N/A</v>
      </c>
      <c r="AC697" s="201" t="e">
        <f t="shared" ca="1" si="120"/>
        <v>#N/A</v>
      </c>
      <c r="AD697" s="202" t="e">
        <f t="shared" ca="1" si="140"/>
        <v>#N/A</v>
      </c>
      <c r="AE697" s="201" t="e">
        <f t="shared" ca="1" si="141"/>
        <v>#N/A</v>
      </c>
      <c r="AF697" s="202" t="e">
        <f t="shared" ca="1" si="142"/>
        <v>#N/A</v>
      </c>
      <c r="AG697" s="201" t="e">
        <f t="shared" ca="1" si="142"/>
        <v>#N/A</v>
      </c>
      <c r="AH697" s="201" t="e">
        <f t="shared" ca="1" si="143"/>
        <v>#N/A</v>
      </c>
      <c r="AI697" s="203" t="e">
        <f t="shared" ca="1" si="144"/>
        <v>#N/A</v>
      </c>
      <c r="AJ697" s="201" t="e">
        <f t="shared" ca="1" si="121"/>
        <v>#N/A</v>
      </c>
      <c r="AK697" s="201" t="e">
        <f t="shared" ca="1" si="122"/>
        <v>#N/A</v>
      </c>
    </row>
    <row r="698" spans="1:37" ht="27" customHeight="1" x14ac:dyDescent="0.25">
      <c r="A698" s="51">
        <f>'OSNOVNA PLAČA'!A692</f>
        <v>683</v>
      </c>
      <c r="B698" s="159" t="str">
        <f t="shared" ca="1" si="118"/>
        <v>A683</v>
      </c>
      <c r="C698" s="52">
        <f ca="1">IF(LEN(B698)&gt;0,'OSNOVNA PLAČA'!C692,"")</f>
        <v>0</v>
      </c>
      <c r="D698" s="54">
        <f ca="1">IF(LEN(B698)&gt;0,'OSNOVNA PLAČA'!D692,"")</f>
        <v>0</v>
      </c>
      <c r="E698" s="175">
        <f ca="1">IF(LEN(B698)&gt;0,SUM('OBRAČUNANA OSNOVNA PLAČA'!K692:P692),"")</f>
        <v>0</v>
      </c>
      <c r="F698" s="55"/>
      <c r="G698" s="55"/>
      <c r="H698" s="55"/>
      <c r="I698" s="55"/>
      <c r="J698" s="55"/>
      <c r="K698" s="176">
        <f t="shared" si="134"/>
        <v>0</v>
      </c>
      <c r="L698" s="120">
        <f t="shared" ca="1" si="135"/>
        <v>0</v>
      </c>
      <c r="M698" s="120">
        <f t="shared" ca="1" si="136"/>
        <v>0</v>
      </c>
      <c r="N698" s="120">
        <f t="shared" ca="1" si="137"/>
        <v>0</v>
      </c>
      <c r="O698" s="120">
        <f t="shared" ca="1" si="138"/>
        <v>0</v>
      </c>
      <c r="P698" s="177">
        <f t="shared" ca="1" si="139"/>
        <v>0</v>
      </c>
      <c r="Q698" s="177">
        <f ca="1">IF(LEN(B698)&gt;0,'1-6'!Q698-'1-6'!P698,"")</f>
        <v>0</v>
      </c>
      <c r="R698" s="178"/>
      <c r="AA698" s="163">
        <f>ROW()</f>
        <v>698</v>
      </c>
      <c r="AB698" s="201" t="e">
        <f t="shared" ca="1" si="119"/>
        <v>#N/A</v>
      </c>
      <c r="AC698" s="201" t="e">
        <f t="shared" ca="1" si="120"/>
        <v>#N/A</v>
      </c>
      <c r="AD698" s="202" t="e">
        <f t="shared" ca="1" si="140"/>
        <v>#N/A</v>
      </c>
      <c r="AE698" s="201" t="e">
        <f t="shared" ca="1" si="141"/>
        <v>#N/A</v>
      </c>
      <c r="AF698" s="202" t="e">
        <f t="shared" ca="1" si="142"/>
        <v>#N/A</v>
      </c>
      <c r="AG698" s="201" t="e">
        <f t="shared" ca="1" si="142"/>
        <v>#N/A</v>
      </c>
      <c r="AH698" s="201" t="e">
        <f t="shared" ca="1" si="143"/>
        <v>#N/A</v>
      </c>
      <c r="AI698" s="203" t="e">
        <f t="shared" ca="1" si="144"/>
        <v>#N/A</v>
      </c>
      <c r="AJ698" s="201" t="e">
        <f t="shared" ca="1" si="121"/>
        <v>#N/A</v>
      </c>
      <c r="AK698" s="201" t="e">
        <f t="shared" ca="1" si="122"/>
        <v>#N/A</v>
      </c>
    </row>
    <row r="699" spans="1:37" ht="27" customHeight="1" x14ac:dyDescent="0.25">
      <c r="A699" s="51">
        <f>'OSNOVNA PLAČA'!A693</f>
        <v>684</v>
      </c>
      <c r="B699" s="159" t="str">
        <f t="shared" ca="1" si="118"/>
        <v>A684</v>
      </c>
      <c r="C699" s="52">
        <f ca="1">IF(LEN(B699)&gt;0,'OSNOVNA PLAČA'!C693,"")</f>
        <v>0</v>
      </c>
      <c r="D699" s="54">
        <f ca="1">IF(LEN(B699)&gt;0,'OSNOVNA PLAČA'!D693,"")</f>
        <v>0</v>
      </c>
      <c r="E699" s="175">
        <f ca="1">IF(LEN(B699)&gt;0,SUM('OBRAČUNANA OSNOVNA PLAČA'!K693:P693),"")</f>
        <v>0</v>
      </c>
      <c r="F699" s="55"/>
      <c r="G699" s="55"/>
      <c r="H699" s="55"/>
      <c r="I699" s="55"/>
      <c r="J699" s="55"/>
      <c r="K699" s="176">
        <f t="shared" si="134"/>
        <v>0</v>
      </c>
      <c r="L699" s="120">
        <f t="shared" ca="1" si="135"/>
        <v>0</v>
      </c>
      <c r="M699" s="120">
        <f t="shared" ca="1" si="136"/>
        <v>0</v>
      </c>
      <c r="N699" s="120">
        <f t="shared" ca="1" si="137"/>
        <v>0</v>
      </c>
      <c r="O699" s="120">
        <f t="shared" ca="1" si="138"/>
        <v>0</v>
      </c>
      <c r="P699" s="177">
        <f t="shared" ca="1" si="139"/>
        <v>0</v>
      </c>
      <c r="Q699" s="177">
        <f ca="1">IF(LEN(B699)&gt;0,'1-6'!Q699-'1-6'!P699,"")</f>
        <v>0</v>
      </c>
      <c r="R699" s="178"/>
      <c r="AA699" s="163">
        <f>ROW()</f>
        <v>699</v>
      </c>
      <c r="AB699" s="201" t="e">
        <f t="shared" ca="1" si="119"/>
        <v>#N/A</v>
      </c>
      <c r="AC699" s="201" t="e">
        <f t="shared" ca="1" si="120"/>
        <v>#N/A</v>
      </c>
      <c r="AD699" s="202" t="e">
        <f t="shared" ca="1" si="140"/>
        <v>#N/A</v>
      </c>
      <c r="AE699" s="201" t="e">
        <f t="shared" ca="1" si="141"/>
        <v>#N/A</v>
      </c>
      <c r="AF699" s="202" t="e">
        <f t="shared" ca="1" si="142"/>
        <v>#N/A</v>
      </c>
      <c r="AG699" s="201" t="e">
        <f t="shared" ca="1" si="142"/>
        <v>#N/A</v>
      </c>
      <c r="AH699" s="201" t="e">
        <f t="shared" ca="1" si="143"/>
        <v>#N/A</v>
      </c>
      <c r="AI699" s="203" t="e">
        <f t="shared" ca="1" si="144"/>
        <v>#N/A</v>
      </c>
      <c r="AJ699" s="201" t="e">
        <f t="shared" ca="1" si="121"/>
        <v>#N/A</v>
      </c>
      <c r="AK699" s="201" t="e">
        <f t="shared" ca="1" si="122"/>
        <v>#N/A</v>
      </c>
    </row>
    <row r="700" spans="1:37" ht="27" customHeight="1" x14ac:dyDescent="0.25">
      <c r="A700" s="51">
        <f>'OSNOVNA PLAČA'!A694</f>
        <v>685</v>
      </c>
      <c r="B700" s="159" t="str">
        <f t="shared" ca="1" si="118"/>
        <v>A685</v>
      </c>
      <c r="C700" s="52">
        <f ca="1">IF(LEN(B700)&gt;0,'OSNOVNA PLAČA'!C694,"")</f>
        <v>0</v>
      </c>
      <c r="D700" s="54">
        <f ca="1">IF(LEN(B700)&gt;0,'OSNOVNA PLAČA'!D694,"")</f>
        <v>0</v>
      </c>
      <c r="E700" s="175">
        <f ca="1">IF(LEN(B700)&gt;0,SUM('OBRAČUNANA OSNOVNA PLAČA'!K694:P694),"")</f>
        <v>0</v>
      </c>
      <c r="F700" s="55"/>
      <c r="G700" s="55"/>
      <c r="H700" s="55"/>
      <c r="I700" s="55"/>
      <c r="J700" s="55"/>
      <c r="K700" s="176">
        <f t="shared" si="134"/>
        <v>0</v>
      </c>
      <c r="L700" s="120">
        <f t="shared" ca="1" si="135"/>
        <v>0</v>
      </c>
      <c r="M700" s="120">
        <f t="shared" ca="1" si="136"/>
        <v>0</v>
      </c>
      <c r="N700" s="120">
        <f t="shared" ca="1" si="137"/>
        <v>0</v>
      </c>
      <c r="O700" s="120">
        <f t="shared" ca="1" si="138"/>
        <v>0</v>
      </c>
      <c r="P700" s="177">
        <f t="shared" ca="1" si="139"/>
        <v>0</v>
      </c>
      <c r="Q700" s="177">
        <f ca="1">IF(LEN(B700)&gt;0,'1-6'!Q700-'1-6'!P700,"")</f>
        <v>0</v>
      </c>
      <c r="R700" s="178"/>
      <c r="AA700" s="163">
        <f>ROW()</f>
        <v>700</v>
      </c>
      <c r="AB700" s="201" t="e">
        <f t="shared" ca="1" si="119"/>
        <v>#N/A</v>
      </c>
      <c r="AC700" s="201" t="e">
        <f t="shared" ca="1" si="120"/>
        <v>#N/A</v>
      </c>
      <c r="AD700" s="202" t="e">
        <f t="shared" ca="1" si="140"/>
        <v>#N/A</v>
      </c>
      <c r="AE700" s="201" t="e">
        <f t="shared" ca="1" si="141"/>
        <v>#N/A</v>
      </c>
      <c r="AF700" s="202" t="e">
        <f t="shared" ca="1" si="142"/>
        <v>#N/A</v>
      </c>
      <c r="AG700" s="201" t="e">
        <f t="shared" ca="1" si="142"/>
        <v>#N/A</v>
      </c>
      <c r="AH700" s="201" t="e">
        <f t="shared" ca="1" si="143"/>
        <v>#N/A</v>
      </c>
      <c r="AI700" s="203" t="e">
        <f t="shared" ca="1" si="144"/>
        <v>#N/A</v>
      </c>
      <c r="AJ700" s="201" t="e">
        <f t="shared" ca="1" si="121"/>
        <v>#N/A</v>
      </c>
      <c r="AK700" s="201" t="e">
        <f t="shared" ca="1" si="122"/>
        <v>#N/A</v>
      </c>
    </row>
    <row r="701" spans="1:37" ht="27" customHeight="1" x14ac:dyDescent="0.25">
      <c r="A701" s="51">
        <f>'OSNOVNA PLAČA'!A695</f>
        <v>686</v>
      </c>
      <c r="B701" s="159" t="str">
        <f t="shared" ca="1" si="118"/>
        <v>A686</v>
      </c>
      <c r="C701" s="52">
        <f ca="1">IF(LEN(B701)&gt;0,'OSNOVNA PLAČA'!C695,"")</f>
        <v>0</v>
      </c>
      <c r="D701" s="54">
        <f ca="1">IF(LEN(B701)&gt;0,'OSNOVNA PLAČA'!D695,"")</f>
        <v>0</v>
      </c>
      <c r="E701" s="175">
        <f ca="1">IF(LEN(B701)&gt;0,SUM('OBRAČUNANA OSNOVNA PLAČA'!K695:P695),"")</f>
        <v>0</v>
      </c>
      <c r="F701" s="55"/>
      <c r="G701" s="55"/>
      <c r="H701" s="55"/>
      <c r="I701" s="55"/>
      <c r="J701" s="55"/>
      <c r="K701" s="176">
        <f t="shared" si="134"/>
        <v>0</v>
      </c>
      <c r="L701" s="120">
        <f t="shared" ca="1" si="135"/>
        <v>0</v>
      </c>
      <c r="M701" s="120">
        <f t="shared" ca="1" si="136"/>
        <v>0</v>
      </c>
      <c r="N701" s="120">
        <f t="shared" ca="1" si="137"/>
        <v>0</v>
      </c>
      <c r="O701" s="120">
        <f t="shared" ca="1" si="138"/>
        <v>0</v>
      </c>
      <c r="P701" s="177">
        <f t="shared" ca="1" si="139"/>
        <v>0</v>
      </c>
      <c r="Q701" s="177">
        <f ca="1">IF(LEN(B701)&gt;0,'1-6'!Q701-'1-6'!P701,"")</f>
        <v>0</v>
      </c>
      <c r="R701" s="178"/>
      <c r="AA701" s="163">
        <f>ROW()</f>
        <v>701</v>
      </c>
      <c r="AB701" s="201" t="e">
        <f t="shared" ca="1" si="119"/>
        <v>#N/A</v>
      </c>
      <c r="AC701" s="201" t="e">
        <f t="shared" ca="1" si="120"/>
        <v>#N/A</v>
      </c>
      <c r="AD701" s="202" t="e">
        <f t="shared" ca="1" si="140"/>
        <v>#N/A</v>
      </c>
      <c r="AE701" s="201" t="e">
        <f t="shared" ca="1" si="141"/>
        <v>#N/A</v>
      </c>
      <c r="AF701" s="202" t="e">
        <f t="shared" ca="1" si="142"/>
        <v>#N/A</v>
      </c>
      <c r="AG701" s="201" t="e">
        <f t="shared" ca="1" si="142"/>
        <v>#N/A</v>
      </c>
      <c r="AH701" s="201" t="e">
        <f t="shared" ca="1" si="143"/>
        <v>#N/A</v>
      </c>
      <c r="AI701" s="203" t="e">
        <f t="shared" ca="1" si="144"/>
        <v>#N/A</v>
      </c>
      <c r="AJ701" s="201" t="e">
        <f t="shared" ca="1" si="121"/>
        <v>#N/A</v>
      </c>
      <c r="AK701" s="201" t="e">
        <f t="shared" ca="1" si="122"/>
        <v>#N/A</v>
      </c>
    </row>
    <row r="702" spans="1:37" ht="27" customHeight="1" x14ac:dyDescent="0.25">
      <c r="A702" s="51">
        <f>'OSNOVNA PLAČA'!A696</f>
        <v>687</v>
      </c>
      <c r="B702" s="159" t="str">
        <f t="shared" ca="1" si="118"/>
        <v>A687</v>
      </c>
      <c r="C702" s="52">
        <f ca="1">IF(LEN(B702)&gt;0,'OSNOVNA PLAČA'!C696,"")</f>
        <v>0</v>
      </c>
      <c r="D702" s="54">
        <f ca="1">IF(LEN(B702)&gt;0,'OSNOVNA PLAČA'!D696,"")</f>
        <v>0</v>
      </c>
      <c r="E702" s="175">
        <f ca="1">IF(LEN(B702)&gt;0,SUM('OBRAČUNANA OSNOVNA PLAČA'!K696:P696),"")</f>
        <v>0</v>
      </c>
      <c r="F702" s="55"/>
      <c r="G702" s="55"/>
      <c r="H702" s="55"/>
      <c r="I702" s="55"/>
      <c r="J702" s="55"/>
      <c r="K702" s="176">
        <f t="shared" si="134"/>
        <v>0</v>
      </c>
      <c r="L702" s="120">
        <f t="shared" ca="1" si="135"/>
        <v>0</v>
      </c>
      <c r="M702" s="120">
        <f t="shared" ca="1" si="136"/>
        <v>0</v>
      </c>
      <c r="N702" s="120">
        <f t="shared" ca="1" si="137"/>
        <v>0</v>
      </c>
      <c r="O702" s="120">
        <f t="shared" ca="1" si="138"/>
        <v>0</v>
      </c>
      <c r="P702" s="177">
        <f t="shared" ca="1" si="139"/>
        <v>0</v>
      </c>
      <c r="Q702" s="177">
        <f ca="1">IF(LEN(B702)&gt;0,'1-6'!Q702-'1-6'!P702,"")</f>
        <v>0</v>
      </c>
      <c r="R702" s="178"/>
      <c r="AA702" s="163">
        <f>ROW()</f>
        <v>702</v>
      </c>
      <c r="AB702" s="201" t="e">
        <f t="shared" ca="1" si="119"/>
        <v>#N/A</v>
      </c>
      <c r="AC702" s="201" t="e">
        <f t="shared" ca="1" si="120"/>
        <v>#N/A</v>
      </c>
      <c r="AD702" s="202" t="e">
        <f t="shared" ca="1" si="140"/>
        <v>#N/A</v>
      </c>
      <c r="AE702" s="201" t="e">
        <f t="shared" ca="1" si="141"/>
        <v>#N/A</v>
      </c>
      <c r="AF702" s="202" t="e">
        <f t="shared" ca="1" si="142"/>
        <v>#N/A</v>
      </c>
      <c r="AG702" s="201" t="e">
        <f t="shared" ca="1" si="142"/>
        <v>#N/A</v>
      </c>
      <c r="AH702" s="201" t="e">
        <f t="shared" ca="1" si="143"/>
        <v>#N/A</v>
      </c>
      <c r="AI702" s="203" t="e">
        <f t="shared" ca="1" si="144"/>
        <v>#N/A</v>
      </c>
      <c r="AJ702" s="201" t="e">
        <f t="shared" ca="1" si="121"/>
        <v>#N/A</v>
      </c>
      <c r="AK702" s="201" t="e">
        <f t="shared" ca="1" si="122"/>
        <v>#N/A</v>
      </c>
    </row>
    <row r="703" spans="1:37" ht="27" customHeight="1" x14ac:dyDescent="0.25">
      <c r="A703" s="51">
        <f>'OSNOVNA PLAČA'!A697</f>
        <v>688</v>
      </c>
      <c r="B703" s="159" t="str">
        <f t="shared" ca="1" si="118"/>
        <v>A688</v>
      </c>
      <c r="C703" s="52">
        <f ca="1">IF(LEN(B703)&gt;0,'OSNOVNA PLAČA'!C697,"")</f>
        <v>0</v>
      </c>
      <c r="D703" s="54">
        <f ca="1">IF(LEN(B703)&gt;0,'OSNOVNA PLAČA'!D697,"")</f>
        <v>0</v>
      </c>
      <c r="E703" s="175">
        <f ca="1">IF(LEN(B703)&gt;0,SUM('OBRAČUNANA OSNOVNA PLAČA'!K697:P697),"")</f>
        <v>0</v>
      </c>
      <c r="F703" s="55"/>
      <c r="G703" s="55"/>
      <c r="H703" s="55"/>
      <c r="I703" s="55"/>
      <c r="J703" s="55"/>
      <c r="K703" s="176">
        <f t="shared" si="134"/>
        <v>0</v>
      </c>
      <c r="L703" s="120">
        <f t="shared" ca="1" si="135"/>
        <v>0</v>
      </c>
      <c r="M703" s="120">
        <f t="shared" ca="1" si="136"/>
        <v>0</v>
      </c>
      <c r="N703" s="120">
        <f t="shared" ca="1" si="137"/>
        <v>0</v>
      </c>
      <c r="O703" s="120">
        <f t="shared" ca="1" si="138"/>
        <v>0</v>
      </c>
      <c r="P703" s="177">
        <f t="shared" ca="1" si="139"/>
        <v>0</v>
      </c>
      <c r="Q703" s="177">
        <f ca="1">IF(LEN(B703)&gt;0,'1-6'!Q703-'1-6'!P703,"")</f>
        <v>0</v>
      </c>
      <c r="R703" s="178"/>
      <c r="AA703" s="163">
        <f>ROW()</f>
        <v>703</v>
      </c>
      <c r="AB703" s="201" t="e">
        <f t="shared" ca="1" si="119"/>
        <v>#N/A</v>
      </c>
      <c r="AC703" s="201" t="e">
        <f t="shared" ca="1" si="120"/>
        <v>#N/A</v>
      </c>
      <c r="AD703" s="202" t="e">
        <f t="shared" ca="1" si="140"/>
        <v>#N/A</v>
      </c>
      <c r="AE703" s="201" t="e">
        <f t="shared" ca="1" si="141"/>
        <v>#N/A</v>
      </c>
      <c r="AF703" s="202" t="e">
        <f t="shared" ca="1" si="142"/>
        <v>#N/A</v>
      </c>
      <c r="AG703" s="201" t="e">
        <f t="shared" ca="1" si="142"/>
        <v>#N/A</v>
      </c>
      <c r="AH703" s="201" t="e">
        <f t="shared" ca="1" si="143"/>
        <v>#N/A</v>
      </c>
      <c r="AI703" s="203" t="e">
        <f t="shared" ca="1" si="144"/>
        <v>#N/A</v>
      </c>
      <c r="AJ703" s="201" t="e">
        <f t="shared" ca="1" si="121"/>
        <v>#N/A</v>
      </c>
      <c r="AK703" s="201" t="e">
        <f t="shared" ca="1" si="122"/>
        <v>#N/A</v>
      </c>
    </row>
    <row r="704" spans="1:37" ht="27" customHeight="1" x14ac:dyDescent="0.25">
      <c r="A704" s="51">
        <f>'OSNOVNA PLAČA'!A698</f>
        <v>689</v>
      </c>
      <c r="B704" s="159" t="str">
        <f t="shared" ca="1" si="118"/>
        <v>A689</v>
      </c>
      <c r="C704" s="52">
        <f ca="1">IF(LEN(B704)&gt;0,'OSNOVNA PLAČA'!C698,"")</f>
        <v>0</v>
      </c>
      <c r="D704" s="54">
        <f ca="1">IF(LEN(B704)&gt;0,'OSNOVNA PLAČA'!D698,"")</f>
        <v>0</v>
      </c>
      <c r="E704" s="175">
        <f ca="1">IF(LEN(B704)&gt;0,SUM('OBRAČUNANA OSNOVNA PLAČA'!K698:P698),"")</f>
        <v>0</v>
      </c>
      <c r="F704" s="55"/>
      <c r="G704" s="55"/>
      <c r="H704" s="55"/>
      <c r="I704" s="55"/>
      <c r="J704" s="55"/>
      <c r="K704" s="176">
        <f t="shared" si="134"/>
        <v>0</v>
      </c>
      <c r="L704" s="120">
        <f t="shared" ca="1" si="135"/>
        <v>0</v>
      </c>
      <c r="M704" s="120">
        <f t="shared" ca="1" si="136"/>
        <v>0</v>
      </c>
      <c r="N704" s="120">
        <f t="shared" ca="1" si="137"/>
        <v>0</v>
      </c>
      <c r="O704" s="120">
        <f t="shared" ca="1" si="138"/>
        <v>0</v>
      </c>
      <c r="P704" s="177">
        <f t="shared" ca="1" si="139"/>
        <v>0</v>
      </c>
      <c r="Q704" s="177">
        <f ca="1">IF(LEN(B704)&gt;0,'1-6'!Q704-'1-6'!P704,"")</f>
        <v>0</v>
      </c>
      <c r="R704" s="178"/>
      <c r="AA704" s="163">
        <f>ROW()</f>
        <v>704</v>
      </c>
      <c r="AB704" s="201" t="e">
        <f t="shared" ca="1" si="119"/>
        <v>#N/A</v>
      </c>
      <c r="AC704" s="201" t="e">
        <f t="shared" ca="1" si="120"/>
        <v>#N/A</v>
      </c>
      <c r="AD704" s="202" t="e">
        <f t="shared" ca="1" si="140"/>
        <v>#N/A</v>
      </c>
      <c r="AE704" s="201" t="e">
        <f t="shared" ca="1" si="141"/>
        <v>#N/A</v>
      </c>
      <c r="AF704" s="202" t="e">
        <f t="shared" ca="1" si="142"/>
        <v>#N/A</v>
      </c>
      <c r="AG704" s="201" t="e">
        <f t="shared" ca="1" si="142"/>
        <v>#N/A</v>
      </c>
      <c r="AH704" s="201" t="e">
        <f t="shared" ca="1" si="143"/>
        <v>#N/A</v>
      </c>
      <c r="AI704" s="203" t="e">
        <f t="shared" ca="1" si="144"/>
        <v>#N/A</v>
      </c>
      <c r="AJ704" s="201" t="e">
        <f t="shared" ca="1" si="121"/>
        <v>#N/A</v>
      </c>
      <c r="AK704" s="201" t="e">
        <f t="shared" ca="1" si="122"/>
        <v>#N/A</v>
      </c>
    </row>
    <row r="705" spans="1:37" ht="27" customHeight="1" x14ac:dyDescent="0.25">
      <c r="A705" s="51">
        <f>'OSNOVNA PLAČA'!A699</f>
        <v>690</v>
      </c>
      <c r="B705" s="159" t="str">
        <f t="shared" ca="1" si="118"/>
        <v>A690</v>
      </c>
      <c r="C705" s="52">
        <f ca="1">IF(LEN(B705)&gt;0,'OSNOVNA PLAČA'!C699,"")</f>
        <v>0</v>
      </c>
      <c r="D705" s="54">
        <f ca="1">IF(LEN(B705)&gt;0,'OSNOVNA PLAČA'!D699,"")</f>
        <v>0</v>
      </c>
      <c r="E705" s="175">
        <f ca="1">IF(LEN(B705)&gt;0,SUM('OBRAČUNANA OSNOVNA PLAČA'!K699:P699),"")</f>
        <v>0</v>
      </c>
      <c r="F705" s="55"/>
      <c r="G705" s="55"/>
      <c r="H705" s="55"/>
      <c r="I705" s="55"/>
      <c r="J705" s="55"/>
      <c r="K705" s="176">
        <f t="shared" si="134"/>
        <v>0</v>
      </c>
      <c r="L705" s="120">
        <f t="shared" ca="1" si="135"/>
        <v>0</v>
      </c>
      <c r="M705" s="120">
        <f t="shared" ca="1" si="136"/>
        <v>0</v>
      </c>
      <c r="N705" s="120">
        <f t="shared" ca="1" si="137"/>
        <v>0</v>
      </c>
      <c r="O705" s="120">
        <f t="shared" ca="1" si="138"/>
        <v>0</v>
      </c>
      <c r="P705" s="177">
        <f t="shared" ca="1" si="139"/>
        <v>0</v>
      </c>
      <c r="Q705" s="177">
        <f ca="1">IF(LEN(B705)&gt;0,'1-6'!Q705-'1-6'!P705,"")</f>
        <v>0</v>
      </c>
      <c r="R705" s="178"/>
      <c r="AA705" s="163">
        <f>ROW()</f>
        <v>705</v>
      </c>
      <c r="AB705" s="201" t="e">
        <f t="shared" ca="1" si="119"/>
        <v>#N/A</v>
      </c>
      <c r="AC705" s="201" t="e">
        <f t="shared" ca="1" si="120"/>
        <v>#N/A</v>
      </c>
      <c r="AD705" s="202" t="e">
        <f t="shared" ca="1" si="140"/>
        <v>#N/A</v>
      </c>
      <c r="AE705" s="201" t="e">
        <f t="shared" ca="1" si="141"/>
        <v>#N/A</v>
      </c>
      <c r="AF705" s="202" t="e">
        <f t="shared" ca="1" si="142"/>
        <v>#N/A</v>
      </c>
      <c r="AG705" s="201" t="e">
        <f t="shared" ca="1" si="142"/>
        <v>#N/A</v>
      </c>
      <c r="AH705" s="201" t="e">
        <f t="shared" ca="1" si="143"/>
        <v>#N/A</v>
      </c>
      <c r="AI705" s="203" t="e">
        <f t="shared" ca="1" si="144"/>
        <v>#N/A</v>
      </c>
      <c r="AJ705" s="201" t="e">
        <f t="shared" ca="1" si="121"/>
        <v>#N/A</v>
      </c>
      <c r="AK705" s="201" t="e">
        <f t="shared" ca="1" si="122"/>
        <v>#N/A</v>
      </c>
    </row>
    <row r="706" spans="1:37" ht="27" customHeight="1" x14ac:dyDescent="0.25">
      <c r="A706" s="51">
        <f>'OSNOVNA PLAČA'!A700</f>
        <v>691</v>
      </c>
      <c r="B706" s="159" t="str">
        <f t="shared" ca="1" si="118"/>
        <v>A691</v>
      </c>
      <c r="C706" s="52">
        <f ca="1">IF(LEN(B706)&gt;0,'OSNOVNA PLAČA'!C700,"")</f>
        <v>0</v>
      </c>
      <c r="D706" s="54">
        <f ca="1">IF(LEN(B706)&gt;0,'OSNOVNA PLAČA'!D700,"")</f>
        <v>0</v>
      </c>
      <c r="E706" s="175">
        <f ca="1">IF(LEN(B706)&gt;0,SUM('OBRAČUNANA OSNOVNA PLAČA'!K700:P700),"")</f>
        <v>0</v>
      </c>
      <c r="F706" s="55"/>
      <c r="G706" s="55"/>
      <c r="H706" s="55"/>
      <c r="I706" s="55"/>
      <c r="J706" s="55"/>
      <c r="K706" s="176">
        <f t="shared" si="134"/>
        <v>0</v>
      </c>
      <c r="L706" s="120">
        <f t="shared" ca="1" si="135"/>
        <v>0</v>
      </c>
      <c r="M706" s="120">
        <f t="shared" ca="1" si="136"/>
        <v>0</v>
      </c>
      <c r="N706" s="120">
        <f t="shared" ca="1" si="137"/>
        <v>0</v>
      </c>
      <c r="O706" s="120">
        <f t="shared" ca="1" si="138"/>
        <v>0</v>
      </c>
      <c r="P706" s="177">
        <f t="shared" ca="1" si="139"/>
        <v>0</v>
      </c>
      <c r="Q706" s="177">
        <f ca="1">IF(LEN(B706)&gt;0,'1-6'!Q706-'1-6'!P706,"")</f>
        <v>0</v>
      </c>
      <c r="R706" s="178"/>
      <c r="AA706" s="163">
        <f>ROW()</f>
        <v>706</v>
      </c>
      <c r="AB706" s="201" t="e">
        <f t="shared" ca="1" si="119"/>
        <v>#N/A</v>
      </c>
      <c r="AC706" s="201" t="e">
        <f t="shared" ca="1" si="120"/>
        <v>#N/A</v>
      </c>
      <c r="AD706" s="202" t="e">
        <f t="shared" ca="1" si="140"/>
        <v>#N/A</v>
      </c>
      <c r="AE706" s="201" t="e">
        <f t="shared" ca="1" si="141"/>
        <v>#N/A</v>
      </c>
      <c r="AF706" s="202" t="e">
        <f t="shared" ca="1" si="142"/>
        <v>#N/A</v>
      </c>
      <c r="AG706" s="201" t="e">
        <f t="shared" ca="1" si="142"/>
        <v>#N/A</v>
      </c>
      <c r="AH706" s="201" t="e">
        <f t="shared" ca="1" si="143"/>
        <v>#N/A</v>
      </c>
      <c r="AI706" s="203" t="e">
        <f t="shared" ca="1" si="144"/>
        <v>#N/A</v>
      </c>
      <c r="AJ706" s="201" t="e">
        <f t="shared" ca="1" si="121"/>
        <v>#N/A</v>
      </c>
      <c r="AK706" s="201" t="e">
        <f t="shared" ca="1" si="122"/>
        <v>#N/A</v>
      </c>
    </row>
    <row r="707" spans="1:37" ht="27" customHeight="1" x14ac:dyDescent="0.25">
      <c r="A707" s="51">
        <f>'OSNOVNA PLAČA'!A701</f>
        <v>692</v>
      </c>
      <c r="B707" s="159" t="str">
        <f t="shared" ca="1" si="118"/>
        <v>A692</v>
      </c>
      <c r="C707" s="52">
        <f ca="1">IF(LEN(B707)&gt;0,'OSNOVNA PLAČA'!C701,"")</f>
        <v>0</v>
      </c>
      <c r="D707" s="54">
        <f ca="1">IF(LEN(B707)&gt;0,'OSNOVNA PLAČA'!D701,"")</f>
        <v>0</v>
      </c>
      <c r="E707" s="175">
        <f ca="1">IF(LEN(B707)&gt;0,SUM('OBRAČUNANA OSNOVNA PLAČA'!K701:P701),"")</f>
        <v>0</v>
      </c>
      <c r="F707" s="55"/>
      <c r="G707" s="55"/>
      <c r="H707" s="55"/>
      <c r="I707" s="55"/>
      <c r="J707" s="55"/>
      <c r="K707" s="176">
        <f t="shared" si="134"/>
        <v>0</v>
      </c>
      <c r="L707" s="120">
        <f t="shared" ca="1" si="135"/>
        <v>0</v>
      </c>
      <c r="M707" s="120">
        <f t="shared" ca="1" si="136"/>
        <v>0</v>
      </c>
      <c r="N707" s="120">
        <f t="shared" ca="1" si="137"/>
        <v>0</v>
      </c>
      <c r="O707" s="120">
        <f t="shared" ca="1" si="138"/>
        <v>0</v>
      </c>
      <c r="P707" s="177">
        <f t="shared" ca="1" si="139"/>
        <v>0</v>
      </c>
      <c r="Q707" s="177">
        <f ca="1">IF(LEN(B707)&gt;0,'1-6'!Q707-'1-6'!P707,"")</f>
        <v>0</v>
      </c>
      <c r="R707" s="178"/>
      <c r="AA707" s="163">
        <f>ROW()</f>
        <v>707</v>
      </c>
      <c r="AB707" s="201" t="e">
        <f t="shared" ca="1" si="119"/>
        <v>#N/A</v>
      </c>
      <c r="AC707" s="201" t="e">
        <f t="shared" ca="1" si="120"/>
        <v>#N/A</v>
      </c>
      <c r="AD707" s="202" t="e">
        <f t="shared" ca="1" si="140"/>
        <v>#N/A</v>
      </c>
      <c r="AE707" s="201" t="e">
        <f t="shared" ca="1" si="141"/>
        <v>#N/A</v>
      </c>
      <c r="AF707" s="202" t="e">
        <f t="shared" ca="1" si="142"/>
        <v>#N/A</v>
      </c>
      <c r="AG707" s="201" t="e">
        <f t="shared" ca="1" si="142"/>
        <v>#N/A</v>
      </c>
      <c r="AH707" s="201" t="e">
        <f t="shared" ca="1" si="143"/>
        <v>#N/A</v>
      </c>
      <c r="AI707" s="203" t="e">
        <f t="shared" ca="1" si="144"/>
        <v>#N/A</v>
      </c>
      <c r="AJ707" s="201" t="e">
        <f t="shared" ca="1" si="121"/>
        <v>#N/A</v>
      </c>
      <c r="AK707" s="201" t="e">
        <f t="shared" ca="1" si="122"/>
        <v>#N/A</v>
      </c>
    </row>
    <row r="708" spans="1:37" ht="27" customHeight="1" x14ac:dyDescent="0.25">
      <c r="A708" s="51">
        <f>'OSNOVNA PLAČA'!A702</f>
        <v>693</v>
      </c>
      <c r="B708" s="159" t="str">
        <f t="shared" ca="1" si="118"/>
        <v>A693</v>
      </c>
      <c r="C708" s="52">
        <f ca="1">IF(LEN(B708)&gt;0,'OSNOVNA PLAČA'!C702,"")</f>
        <v>0</v>
      </c>
      <c r="D708" s="54">
        <f ca="1">IF(LEN(B708)&gt;0,'OSNOVNA PLAČA'!D702,"")</f>
        <v>0</v>
      </c>
      <c r="E708" s="175">
        <f ca="1">IF(LEN(B708)&gt;0,SUM('OBRAČUNANA OSNOVNA PLAČA'!K702:P702),"")</f>
        <v>0</v>
      </c>
      <c r="F708" s="55"/>
      <c r="G708" s="55"/>
      <c r="H708" s="55"/>
      <c r="I708" s="55"/>
      <c r="J708" s="55"/>
      <c r="K708" s="176">
        <f t="shared" si="134"/>
        <v>0</v>
      </c>
      <c r="L708" s="120">
        <f t="shared" ca="1" si="135"/>
        <v>0</v>
      </c>
      <c r="M708" s="120">
        <f t="shared" ca="1" si="136"/>
        <v>0</v>
      </c>
      <c r="N708" s="120">
        <f t="shared" ca="1" si="137"/>
        <v>0</v>
      </c>
      <c r="O708" s="120">
        <f t="shared" ca="1" si="138"/>
        <v>0</v>
      </c>
      <c r="P708" s="177">
        <f t="shared" ca="1" si="139"/>
        <v>0</v>
      </c>
      <c r="Q708" s="177">
        <f ca="1">IF(LEN(B708)&gt;0,'1-6'!Q708-'1-6'!P708,"")</f>
        <v>0</v>
      </c>
      <c r="R708" s="178"/>
      <c r="AA708" s="163">
        <f>ROW()</f>
        <v>708</v>
      </c>
      <c r="AB708" s="201" t="e">
        <f t="shared" ca="1" si="119"/>
        <v>#N/A</v>
      </c>
      <c r="AC708" s="201" t="e">
        <f t="shared" ca="1" si="120"/>
        <v>#N/A</v>
      </c>
      <c r="AD708" s="202" t="e">
        <f t="shared" ca="1" si="140"/>
        <v>#N/A</v>
      </c>
      <c r="AE708" s="201" t="e">
        <f t="shared" ca="1" si="141"/>
        <v>#N/A</v>
      </c>
      <c r="AF708" s="202" t="e">
        <f t="shared" ca="1" si="142"/>
        <v>#N/A</v>
      </c>
      <c r="AG708" s="201" t="e">
        <f t="shared" ca="1" si="142"/>
        <v>#N/A</v>
      </c>
      <c r="AH708" s="201" t="e">
        <f t="shared" ca="1" si="143"/>
        <v>#N/A</v>
      </c>
      <c r="AI708" s="203" t="e">
        <f t="shared" ca="1" si="144"/>
        <v>#N/A</v>
      </c>
      <c r="AJ708" s="201" t="e">
        <f t="shared" ca="1" si="121"/>
        <v>#N/A</v>
      </c>
      <c r="AK708" s="201" t="e">
        <f t="shared" ca="1" si="122"/>
        <v>#N/A</v>
      </c>
    </row>
    <row r="709" spans="1:37" ht="27" customHeight="1" x14ac:dyDescent="0.25">
      <c r="A709" s="51">
        <f>'OSNOVNA PLAČA'!A703</f>
        <v>694</v>
      </c>
      <c r="B709" s="159" t="str">
        <f t="shared" ca="1" si="118"/>
        <v>A694</v>
      </c>
      <c r="C709" s="52">
        <f ca="1">IF(LEN(B709)&gt;0,'OSNOVNA PLAČA'!C703,"")</f>
        <v>0</v>
      </c>
      <c r="D709" s="54">
        <f ca="1">IF(LEN(B709)&gt;0,'OSNOVNA PLAČA'!D703,"")</f>
        <v>0</v>
      </c>
      <c r="E709" s="175">
        <f ca="1">IF(LEN(B709)&gt;0,SUM('OBRAČUNANA OSNOVNA PLAČA'!K703:P703),"")</f>
        <v>0</v>
      </c>
      <c r="F709" s="55"/>
      <c r="G709" s="55"/>
      <c r="H709" s="55"/>
      <c r="I709" s="55"/>
      <c r="J709" s="55"/>
      <c r="K709" s="176">
        <f t="shared" si="134"/>
        <v>0</v>
      </c>
      <c r="L709" s="120">
        <f t="shared" ca="1" si="135"/>
        <v>0</v>
      </c>
      <c r="M709" s="120">
        <f t="shared" ca="1" si="136"/>
        <v>0</v>
      </c>
      <c r="N709" s="120">
        <f t="shared" ca="1" si="137"/>
        <v>0</v>
      </c>
      <c r="O709" s="120">
        <f t="shared" ca="1" si="138"/>
        <v>0</v>
      </c>
      <c r="P709" s="177">
        <f t="shared" ca="1" si="139"/>
        <v>0</v>
      </c>
      <c r="Q709" s="177">
        <f ca="1">IF(LEN(B709)&gt;0,'1-6'!Q709-'1-6'!P709,"")</f>
        <v>0</v>
      </c>
      <c r="R709" s="178"/>
      <c r="AA709" s="163">
        <f>ROW()</f>
        <v>709</v>
      </c>
      <c r="AB709" s="201" t="e">
        <f t="shared" ca="1" si="119"/>
        <v>#N/A</v>
      </c>
      <c r="AC709" s="201" t="e">
        <f t="shared" ca="1" si="120"/>
        <v>#N/A</v>
      </c>
      <c r="AD709" s="202" t="e">
        <f t="shared" ca="1" si="140"/>
        <v>#N/A</v>
      </c>
      <c r="AE709" s="201" t="e">
        <f t="shared" ca="1" si="141"/>
        <v>#N/A</v>
      </c>
      <c r="AF709" s="202" t="e">
        <f t="shared" ca="1" si="142"/>
        <v>#N/A</v>
      </c>
      <c r="AG709" s="201" t="e">
        <f t="shared" ca="1" si="142"/>
        <v>#N/A</v>
      </c>
      <c r="AH709" s="201" t="e">
        <f t="shared" ca="1" si="143"/>
        <v>#N/A</v>
      </c>
      <c r="AI709" s="203" t="e">
        <f t="shared" ca="1" si="144"/>
        <v>#N/A</v>
      </c>
      <c r="AJ709" s="201" t="e">
        <f t="shared" ca="1" si="121"/>
        <v>#N/A</v>
      </c>
      <c r="AK709" s="201" t="e">
        <f t="shared" ca="1" si="122"/>
        <v>#N/A</v>
      </c>
    </row>
    <row r="710" spans="1:37" ht="27" customHeight="1" x14ac:dyDescent="0.25">
      <c r="A710" s="51">
        <f>'OSNOVNA PLAČA'!A704</f>
        <v>695</v>
      </c>
      <c r="B710" s="159" t="str">
        <f t="shared" ca="1" si="118"/>
        <v>A695</v>
      </c>
      <c r="C710" s="52">
        <f ca="1">IF(LEN(B710)&gt;0,'OSNOVNA PLAČA'!C704,"")</f>
        <v>0</v>
      </c>
      <c r="D710" s="54">
        <f ca="1">IF(LEN(B710)&gt;0,'OSNOVNA PLAČA'!D704,"")</f>
        <v>0</v>
      </c>
      <c r="E710" s="175">
        <f ca="1">IF(LEN(B710)&gt;0,SUM('OBRAČUNANA OSNOVNA PLAČA'!K704:P704),"")</f>
        <v>0</v>
      </c>
      <c r="F710" s="55"/>
      <c r="G710" s="55"/>
      <c r="H710" s="55"/>
      <c r="I710" s="55"/>
      <c r="J710" s="55"/>
      <c r="K710" s="176">
        <f t="shared" si="134"/>
        <v>0</v>
      </c>
      <c r="L710" s="120">
        <f t="shared" ca="1" si="135"/>
        <v>0</v>
      </c>
      <c r="M710" s="120">
        <f t="shared" ca="1" si="136"/>
        <v>0</v>
      </c>
      <c r="N710" s="120">
        <f t="shared" ca="1" si="137"/>
        <v>0</v>
      </c>
      <c r="O710" s="120">
        <f t="shared" ca="1" si="138"/>
        <v>0</v>
      </c>
      <c r="P710" s="177">
        <f t="shared" ca="1" si="139"/>
        <v>0</v>
      </c>
      <c r="Q710" s="177">
        <f ca="1">IF(LEN(B710)&gt;0,'1-6'!Q710-'1-6'!P710,"")</f>
        <v>0</v>
      </c>
      <c r="R710" s="178"/>
      <c r="AA710" s="163">
        <f>ROW()</f>
        <v>710</v>
      </c>
      <c r="AB710" s="201" t="e">
        <f t="shared" ca="1" si="119"/>
        <v>#N/A</v>
      </c>
      <c r="AC710" s="201" t="e">
        <f t="shared" ca="1" si="120"/>
        <v>#N/A</v>
      </c>
      <c r="AD710" s="202" t="e">
        <f t="shared" ca="1" si="140"/>
        <v>#N/A</v>
      </c>
      <c r="AE710" s="201" t="e">
        <f t="shared" ca="1" si="141"/>
        <v>#N/A</v>
      </c>
      <c r="AF710" s="202" t="e">
        <f t="shared" ca="1" si="142"/>
        <v>#N/A</v>
      </c>
      <c r="AG710" s="201" t="e">
        <f t="shared" ca="1" si="142"/>
        <v>#N/A</v>
      </c>
      <c r="AH710" s="201" t="e">
        <f t="shared" ca="1" si="143"/>
        <v>#N/A</v>
      </c>
      <c r="AI710" s="203" t="e">
        <f t="shared" ca="1" si="144"/>
        <v>#N/A</v>
      </c>
      <c r="AJ710" s="201" t="e">
        <f t="shared" ca="1" si="121"/>
        <v>#N/A</v>
      </c>
      <c r="AK710" s="201" t="e">
        <f t="shared" ca="1" si="122"/>
        <v>#N/A</v>
      </c>
    </row>
    <row r="711" spans="1:37" ht="27" customHeight="1" x14ac:dyDescent="0.25">
      <c r="A711" s="51">
        <f>'OSNOVNA PLAČA'!A705</f>
        <v>696</v>
      </c>
      <c r="B711" s="159" t="str">
        <f t="shared" ca="1" si="118"/>
        <v>A696</v>
      </c>
      <c r="C711" s="52">
        <f ca="1">IF(LEN(B711)&gt;0,'OSNOVNA PLAČA'!C705,"")</f>
        <v>0</v>
      </c>
      <c r="D711" s="54">
        <f ca="1">IF(LEN(B711)&gt;0,'OSNOVNA PLAČA'!D705,"")</f>
        <v>0</v>
      </c>
      <c r="E711" s="175">
        <f ca="1">IF(LEN(B711)&gt;0,SUM('OBRAČUNANA OSNOVNA PLAČA'!K705:P705),"")</f>
        <v>0</v>
      </c>
      <c r="F711" s="55"/>
      <c r="G711" s="55"/>
      <c r="H711" s="55"/>
      <c r="I711" s="55"/>
      <c r="J711" s="55"/>
      <c r="K711" s="176">
        <f t="shared" si="134"/>
        <v>0</v>
      </c>
      <c r="L711" s="120">
        <f t="shared" ca="1" si="135"/>
        <v>0</v>
      </c>
      <c r="M711" s="120">
        <f t="shared" ca="1" si="136"/>
        <v>0</v>
      </c>
      <c r="N711" s="120">
        <f t="shared" ca="1" si="137"/>
        <v>0</v>
      </c>
      <c r="O711" s="120">
        <f t="shared" ca="1" si="138"/>
        <v>0</v>
      </c>
      <c r="P711" s="177">
        <f t="shared" ca="1" si="139"/>
        <v>0</v>
      </c>
      <c r="Q711" s="177">
        <f ca="1">IF(LEN(B711)&gt;0,'1-6'!Q711-'1-6'!P711,"")</f>
        <v>0</v>
      </c>
      <c r="R711" s="178"/>
      <c r="AA711" s="163">
        <f>ROW()</f>
        <v>711</v>
      </c>
      <c r="AB711" s="201" t="e">
        <f t="shared" ca="1" si="119"/>
        <v>#N/A</v>
      </c>
      <c r="AC711" s="201" t="e">
        <f t="shared" ca="1" si="120"/>
        <v>#N/A</v>
      </c>
      <c r="AD711" s="202" t="e">
        <f t="shared" ca="1" si="140"/>
        <v>#N/A</v>
      </c>
      <c r="AE711" s="201" t="e">
        <f t="shared" ca="1" si="141"/>
        <v>#N/A</v>
      </c>
      <c r="AF711" s="202" t="e">
        <f t="shared" ca="1" si="142"/>
        <v>#N/A</v>
      </c>
      <c r="AG711" s="201" t="e">
        <f t="shared" ca="1" si="142"/>
        <v>#N/A</v>
      </c>
      <c r="AH711" s="201" t="e">
        <f t="shared" ca="1" si="143"/>
        <v>#N/A</v>
      </c>
      <c r="AI711" s="203" t="e">
        <f t="shared" ca="1" si="144"/>
        <v>#N/A</v>
      </c>
      <c r="AJ711" s="201" t="e">
        <f t="shared" ca="1" si="121"/>
        <v>#N/A</v>
      </c>
      <c r="AK711" s="201" t="e">
        <f t="shared" ca="1" si="122"/>
        <v>#N/A</v>
      </c>
    </row>
    <row r="712" spans="1:37" ht="27" customHeight="1" x14ac:dyDescent="0.25">
      <c r="A712" s="51">
        <f>'OSNOVNA PLAČA'!A706</f>
        <v>697</v>
      </c>
      <c r="B712" s="159" t="str">
        <f t="shared" ca="1" si="118"/>
        <v>A697</v>
      </c>
      <c r="C712" s="52">
        <f ca="1">IF(LEN(B712)&gt;0,'OSNOVNA PLAČA'!C706,"")</f>
        <v>0</v>
      </c>
      <c r="D712" s="54">
        <f ca="1">IF(LEN(B712)&gt;0,'OSNOVNA PLAČA'!D706,"")</f>
        <v>0</v>
      </c>
      <c r="E712" s="175">
        <f ca="1">IF(LEN(B712)&gt;0,SUM('OBRAČUNANA OSNOVNA PLAČA'!K706:P706),"")</f>
        <v>0</v>
      </c>
      <c r="F712" s="55"/>
      <c r="G712" s="55"/>
      <c r="H712" s="55"/>
      <c r="I712" s="55"/>
      <c r="J712" s="55"/>
      <c r="K712" s="176">
        <f t="shared" si="134"/>
        <v>0</v>
      </c>
      <c r="L712" s="120">
        <f t="shared" ca="1" si="135"/>
        <v>0</v>
      </c>
      <c r="M712" s="120">
        <f t="shared" ca="1" si="136"/>
        <v>0</v>
      </c>
      <c r="N712" s="120">
        <f t="shared" ca="1" si="137"/>
        <v>0</v>
      </c>
      <c r="O712" s="120">
        <f t="shared" ca="1" si="138"/>
        <v>0</v>
      </c>
      <c r="P712" s="177">
        <f t="shared" ca="1" si="139"/>
        <v>0</v>
      </c>
      <c r="Q712" s="177">
        <f ca="1">IF(LEN(B712)&gt;0,'1-6'!Q712-'1-6'!P712,"")</f>
        <v>0</v>
      </c>
      <c r="R712" s="178"/>
      <c r="AA712" s="163">
        <f>ROW()</f>
        <v>712</v>
      </c>
      <c r="AB712" s="201" t="e">
        <f t="shared" ca="1" si="119"/>
        <v>#N/A</v>
      </c>
      <c r="AC712" s="201" t="e">
        <f t="shared" ca="1" si="120"/>
        <v>#N/A</v>
      </c>
      <c r="AD712" s="202" t="e">
        <f t="shared" ca="1" si="140"/>
        <v>#N/A</v>
      </c>
      <c r="AE712" s="201" t="e">
        <f t="shared" ca="1" si="141"/>
        <v>#N/A</v>
      </c>
      <c r="AF712" s="202" t="e">
        <f t="shared" ca="1" si="142"/>
        <v>#N/A</v>
      </c>
      <c r="AG712" s="201" t="e">
        <f t="shared" ca="1" si="142"/>
        <v>#N/A</v>
      </c>
      <c r="AH712" s="201" t="e">
        <f t="shared" ca="1" si="143"/>
        <v>#N/A</v>
      </c>
      <c r="AI712" s="203" t="e">
        <f t="shared" ca="1" si="144"/>
        <v>#N/A</v>
      </c>
      <c r="AJ712" s="201" t="e">
        <f t="shared" ca="1" si="121"/>
        <v>#N/A</v>
      </c>
      <c r="AK712" s="201" t="e">
        <f t="shared" ca="1" si="122"/>
        <v>#N/A</v>
      </c>
    </row>
    <row r="713" spans="1:37" ht="27" customHeight="1" x14ac:dyDescent="0.25">
      <c r="A713" s="51">
        <f>'OSNOVNA PLAČA'!A707</f>
        <v>698</v>
      </c>
      <c r="B713" s="159" t="str">
        <f t="shared" ca="1" si="118"/>
        <v>A698</v>
      </c>
      <c r="C713" s="52">
        <f ca="1">IF(LEN(B713)&gt;0,'OSNOVNA PLAČA'!C707,"")</f>
        <v>0</v>
      </c>
      <c r="D713" s="54">
        <f ca="1">IF(LEN(B713)&gt;0,'OSNOVNA PLAČA'!D707,"")</f>
        <v>0</v>
      </c>
      <c r="E713" s="175">
        <f ca="1">IF(LEN(B713)&gt;0,SUM('OBRAČUNANA OSNOVNA PLAČA'!K707:P707),"")</f>
        <v>0</v>
      </c>
      <c r="F713" s="55"/>
      <c r="G713" s="55"/>
      <c r="H713" s="55"/>
      <c r="I713" s="55"/>
      <c r="J713" s="55"/>
      <c r="K713" s="176">
        <f t="shared" si="134"/>
        <v>0</v>
      </c>
      <c r="L713" s="120">
        <f t="shared" ca="1" si="135"/>
        <v>0</v>
      </c>
      <c r="M713" s="120">
        <f t="shared" ca="1" si="136"/>
        <v>0</v>
      </c>
      <c r="N713" s="120">
        <f t="shared" ca="1" si="137"/>
        <v>0</v>
      </c>
      <c r="O713" s="120">
        <f t="shared" ca="1" si="138"/>
        <v>0</v>
      </c>
      <c r="P713" s="177">
        <f t="shared" ca="1" si="139"/>
        <v>0</v>
      </c>
      <c r="Q713" s="177">
        <f ca="1">IF(LEN(B713)&gt;0,'1-6'!Q713-'1-6'!P713,"")</f>
        <v>0</v>
      </c>
      <c r="R713" s="178"/>
      <c r="AA713" s="163">
        <f>ROW()</f>
        <v>713</v>
      </c>
      <c r="AB713" s="201" t="e">
        <f t="shared" ca="1" si="119"/>
        <v>#N/A</v>
      </c>
      <c r="AC713" s="201" t="e">
        <f t="shared" ca="1" si="120"/>
        <v>#N/A</v>
      </c>
      <c r="AD713" s="202" t="e">
        <f t="shared" ca="1" si="140"/>
        <v>#N/A</v>
      </c>
      <c r="AE713" s="201" t="e">
        <f t="shared" ca="1" si="141"/>
        <v>#N/A</v>
      </c>
      <c r="AF713" s="202" t="e">
        <f t="shared" ca="1" si="142"/>
        <v>#N/A</v>
      </c>
      <c r="AG713" s="201" t="e">
        <f t="shared" ca="1" si="142"/>
        <v>#N/A</v>
      </c>
      <c r="AH713" s="201" t="e">
        <f t="shared" ca="1" si="143"/>
        <v>#N/A</v>
      </c>
      <c r="AI713" s="203" t="e">
        <f t="shared" ca="1" si="144"/>
        <v>#N/A</v>
      </c>
      <c r="AJ713" s="201" t="e">
        <f t="shared" ca="1" si="121"/>
        <v>#N/A</v>
      </c>
      <c r="AK713" s="201" t="e">
        <f t="shared" ca="1" si="122"/>
        <v>#N/A</v>
      </c>
    </row>
    <row r="714" spans="1:37" ht="27" customHeight="1" x14ac:dyDescent="0.25">
      <c r="A714" s="51">
        <f>'OSNOVNA PLAČA'!A708</f>
        <v>699</v>
      </c>
      <c r="B714" s="159" t="str">
        <f t="shared" ca="1" si="118"/>
        <v>A699</v>
      </c>
      <c r="C714" s="52">
        <f ca="1">IF(LEN(B714)&gt;0,'OSNOVNA PLAČA'!C708,"")</f>
        <v>0</v>
      </c>
      <c r="D714" s="54">
        <f ca="1">IF(LEN(B714)&gt;0,'OSNOVNA PLAČA'!D708,"")</f>
        <v>0</v>
      </c>
      <c r="E714" s="175">
        <f ca="1">IF(LEN(B714)&gt;0,SUM('OBRAČUNANA OSNOVNA PLAČA'!K708:P708),"")</f>
        <v>0</v>
      </c>
      <c r="F714" s="55"/>
      <c r="G714" s="55"/>
      <c r="H714" s="55"/>
      <c r="I714" s="55"/>
      <c r="J714" s="55"/>
      <c r="K714" s="176">
        <f t="shared" si="134"/>
        <v>0</v>
      </c>
      <c r="L714" s="120">
        <f t="shared" ca="1" si="135"/>
        <v>0</v>
      </c>
      <c r="M714" s="120">
        <f t="shared" ca="1" si="136"/>
        <v>0</v>
      </c>
      <c r="N714" s="120">
        <f t="shared" ca="1" si="137"/>
        <v>0</v>
      </c>
      <c r="O714" s="120">
        <f t="shared" ca="1" si="138"/>
        <v>0</v>
      </c>
      <c r="P714" s="177">
        <f t="shared" ca="1" si="139"/>
        <v>0</v>
      </c>
      <c r="Q714" s="177">
        <f ca="1">IF(LEN(B714)&gt;0,'1-6'!Q714-'1-6'!P714,"")</f>
        <v>0</v>
      </c>
      <c r="R714" s="178"/>
      <c r="AA714" s="163">
        <f>ROW()</f>
        <v>714</v>
      </c>
      <c r="AB714" s="201" t="e">
        <f t="shared" ca="1" si="119"/>
        <v>#N/A</v>
      </c>
      <c r="AC714" s="201" t="e">
        <f t="shared" ca="1" si="120"/>
        <v>#N/A</v>
      </c>
      <c r="AD714" s="202" t="e">
        <f t="shared" ca="1" si="140"/>
        <v>#N/A</v>
      </c>
      <c r="AE714" s="201" t="e">
        <f t="shared" ca="1" si="141"/>
        <v>#N/A</v>
      </c>
      <c r="AF714" s="202" t="e">
        <f t="shared" ca="1" si="142"/>
        <v>#N/A</v>
      </c>
      <c r="AG714" s="201" t="e">
        <f t="shared" ca="1" si="142"/>
        <v>#N/A</v>
      </c>
      <c r="AH714" s="201" t="e">
        <f t="shared" ca="1" si="143"/>
        <v>#N/A</v>
      </c>
      <c r="AI714" s="203" t="e">
        <f t="shared" ca="1" si="144"/>
        <v>#N/A</v>
      </c>
      <c r="AJ714" s="201" t="e">
        <f t="shared" ca="1" si="121"/>
        <v>#N/A</v>
      </c>
      <c r="AK714" s="201" t="e">
        <f t="shared" ca="1" si="122"/>
        <v>#N/A</v>
      </c>
    </row>
    <row r="715" spans="1:37" ht="27" customHeight="1" x14ac:dyDescent="0.25">
      <c r="A715" s="51">
        <f>'OSNOVNA PLAČA'!A709</f>
        <v>700</v>
      </c>
      <c r="B715" s="159" t="str">
        <f t="shared" ca="1" si="118"/>
        <v>A700</v>
      </c>
      <c r="C715" s="52">
        <f ca="1">IF(LEN(B715)&gt;0,'OSNOVNA PLAČA'!C709,"")</f>
        <v>0</v>
      </c>
      <c r="D715" s="54">
        <f ca="1">IF(LEN(B715)&gt;0,'OSNOVNA PLAČA'!D709,"")</f>
        <v>0</v>
      </c>
      <c r="E715" s="175">
        <f ca="1">IF(LEN(B715)&gt;0,SUM('OBRAČUNANA OSNOVNA PLAČA'!K709:P709),"")</f>
        <v>0</v>
      </c>
      <c r="F715" s="55"/>
      <c r="G715" s="55"/>
      <c r="H715" s="55"/>
      <c r="I715" s="55"/>
      <c r="J715" s="55"/>
      <c r="K715" s="176">
        <f t="shared" si="134"/>
        <v>0</v>
      </c>
      <c r="L715" s="120">
        <f t="shared" ca="1" si="135"/>
        <v>0</v>
      </c>
      <c r="M715" s="120">
        <f t="shared" ca="1" si="136"/>
        <v>0</v>
      </c>
      <c r="N715" s="120">
        <f t="shared" ca="1" si="137"/>
        <v>0</v>
      </c>
      <c r="O715" s="120">
        <f t="shared" ca="1" si="138"/>
        <v>0</v>
      </c>
      <c r="P715" s="177">
        <f t="shared" ca="1" si="139"/>
        <v>0</v>
      </c>
      <c r="Q715" s="177">
        <f ca="1">IF(LEN(B715)&gt;0,'1-6'!Q715-'1-6'!P715,"")</f>
        <v>0</v>
      </c>
      <c r="R715" s="178"/>
      <c r="AA715" s="163">
        <f>ROW()</f>
        <v>715</v>
      </c>
      <c r="AB715" s="201" t="e">
        <f t="shared" ca="1" si="119"/>
        <v>#N/A</v>
      </c>
      <c r="AC715" s="201" t="e">
        <f t="shared" ca="1" si="120"/>
        <v>#N/A</v>
      </c>
      <c r="AD715" s="202" t="e">
        <f t="shared" ca="1" si="140"/>
        <v>#N/A</v>
      </c>
      <c r="AE715" s="201" t="e">
        <f t="shared" ca="1" si="141"/>
        <v>#N/A</v>
      </c>
      <c r="AF715" s="202" t="e">
        <f t="shared" ca="1" si="142"/>
        <v>#N/A</v>
      </c>
      <c r="AG715" s="201" t="e">
        <f t="shared" ca="1" si="142"/>
        <v>#N/A</v>
      </c>
      <c r="AH715" s="201" t="e">
        <f t="shared" ca="1" si="143"/>
        <v>#N/A</v>
      </c>
      <c r="AI715" s="203" t="e">
        <f t="shared" ca="1" si="144"/>
        <v>#N/A</v>
      </c>
      <c r="AJ715" s="201" t="e">
        <f t="shared" ca="1" si="121"/>
        <v>#N/A</v>
      </c>
      <c r="AK715" s="201" t="e">
        <f t="shared" ca="1" si="122"/>
        <v>#N/A</v>
      </c>
    </row>
    <row r="716" spans="1:37" ht="27" customHeight="1" x14ac:dyDescent="0.25">
      <c r="A716" s="51">
        <f>'OSNOVNA PLAČA'!A710</f>
        <v>701</v>
      </c>
      <c r="B716" s="159" t="str">
        <f t="shared" ca="1" si="118"/>
        <v>A701</v>
      </c>
      <c r="C716" s="52">
        <f ca="1">IF(LEN(B716)&gt;0,'OSNOVNA PLAČA'!C710,"")</f>
        <v>0</v>
      </c>
      <c r="D716" s="54">
        <f ca="1">IF(LEN(B716)&gt;0,'OSNOVNA PLAČA'!D710,"")</f>
        <v>0</v>
      </c>
      <c r="E716" s="175">
        <f ca="1">IF(LEN(B716)&gt;0,SUM('OBRAČUNANA OSNOVNA PLAČA'!K710:P710),"")</f>
        <v>0</v>
      </c>
      <c r="F716" s="55"/>
      <c r="G716" s="55"/>
      <c r="H716" s="55"/>
      <c r="I716" s="55"/>
      <c r="J716" s="55"/>
      <c r="K716" s="176">
        <f t="shared" si="134"/>
        <v>0</v>
      </c>
      <c r="L716" s="120">
        <f t="shared" ca="1" si="135"/>
        <v>0</v>
      </c>
      <c r="M716" s="120">
        <f t="shared" ca="1" si="136"/>
        <v>0</v>
      </c>
      <c r="N716" s="120">
        <f t="shared" ca="1" si="137"/>
        <v>0</v>
      </c>
      <c r="O716" s="120">
        <f t="shared" ca="1" si="138"/>
        <v>0</v>
      </c>
      <c r="P716" s="177">
        <f t="shared" ca="1" si="139"/>
        <v>0</v>
      </c>
      <c r="Q716" s="177">
        <f ca="1">IF(LEN(B716)&gt;0,'1-6'!Q716-'1-6'!P716,"")</f>
        <v>0</v>
      </c>
      <c r="R716" s="178"/>
      <c r="AA716" s="163">
        <f>ROW()</f>
        <v>716</v>
      </c>
      <c r="AB716" s="201" t="e">
        <f t="shared" ca="1" si="119"/>
        <v>#N/A</v>
      </c>
      <c r="AC716" s="201" t="e">
        <f t="shared" ca="1" si="120"/>
        <v>#N/A</v>
      </c>
      <c r="AD716" s="202" t="e">
        <f t="shared" ca="1" si="140"/>
        <v>#N/A</v>
      </c>
      <c r="AE716" s="201" t="e">
        <f t="shared" ca="1" si="141"/>
        <v>#N/A</v>
      </c>
      <c r="AF716" s="202" t="e">
        <f t="shared" ca="1" si="142"/>
        <v>#N/A</v>
      </c>
      <c r="AG716" s="201" t="e">
        <f t="shared" ca="1" si="142"/>
        <v>#N/A</v>
      </c>
      <c r="AH716" s="201" t="e">
        <f t="shared" ca="1" si="143"/>
        <v>#N/A</v>
      </c>
      <c r="AI716" s="203" t="e">
        <f t="shared" ca="1" si="144"/>
        <v>#N/A</v>
      </c>
      <c r="AJ716" s="201" t="e">
        <f t="shared" ca="1" si="121"/>
        <v>#N/A</v>
      </c>
      <c r="AK716" s="201" t="e">
        <f t="shared" ca="1" si="122"/>
        <v>#N/A</v>
      </c>
    </row>
    <row r="717" spans="1:37" ht="27" customHeight="1" x14ac:dyDescent="0.25">
      <c r="A717" s="51">
        <f>'OSNOVNA PLAČA'!A711</f>
        <v>702</v>
      </c>
      <c r="B717" s="159" t="str">
        <f t="shared" ca="1" si="118"/>
        <v>A702</v>
      </c>
      <c r="C717" s="52">
        <f ca="1">IF(LEN(B717)&gt;0,'OSNOVNA PLAČA'!C711,"")</f>
        <v>0</v>
      </c>
      <c r="D717" s="54">
        <f ca="1">IF(LEN(B717)&gt;0,'OSNOVNA PLAČA'!D711,"")</f>
        <v>0</v>
      </c>
      <c r="E717" s="175">
        <f ca="1">IF(LEN(B717)&gt;0,SUM('OBRAČUNANA OSNOVNA PLAČA'!K711:P711),"")</f>
        <v>0</v>
      </c>
      <c r="F717" s="55"/>
      <c r="G717" s="55"/>
      <c r="H717" s="55"/>
      <c r="I717" s="55"/>
      <c r="J717" s="55"/>
      <c r="K717" s="176">
        <f t="shared" si="134"/>
        <v>0</v>
      </c>
      <c r="L717" s="120">
        <f t="shared" ca="1" si="135"/>
        <v>0</v>
      </c>
      <c r="M717" s="120">
        <f t="shared" ca="1" si="136"/>
        <v>0</v>
      </c>
      <c r="N717" s="120">
        <f t="shared" ca="1" si="137"/>
        <v>0</v>
      </c>
      <c r="O717" s="120">
        <f t="shared" ca="1" si="138"/>
        <v>0</v>
      </c>
      <c r="P717" s="177">
        <f t="shared" ca="1" si="139"/>
        <v>0</v>
      </c>
      <c r="Q717" s="177">
        <f ca="1">IF(LEN(B717)&gt;0,'1-6'!Q717-'1-6'!P717,"")</f>
        <v>0</v>
      </c>
      <c r="R717" s="178"/>
      <c r="AA717" s="163">
        <f>ROW()</f>
        <v>717</v>
      </c>
      <c r="AB717" s="201" t="e">
        <f t="shared" ca="1" si="119"/>
        <v>#N/A</v>
      </c>
      <c r="AC717" s="201" t="e">
        <f t="shared" ca="1" si="120"/>
        <v>#N/A</v>
      </c>
      <c r="AD717" s="202" t="e">
        <f t="shared" ca="1" si="140"/>
        <v>#N/A</v>
      </c>
      <c r="AE717" s="201" t="e">
        <f t="shared" ca="1" si="141"/>
        <v>#N/A</v>
      </c>
      <c r="AF717" s="202" t="e">
        <f t="shared" ca="1" si="142"/>
        <v>#N/A</v>
      </c>
      <c r="AG717" s="201" t="e">
        <f t="shared" ca="1" si="142"/>
        <v>#N/A</v>
      </c>
      <c r="AH717" s="201" t="e">
        <f t="shared" ca="1" si="143"/>
        <v>#N/A</v>
      </c>
      <c r="AI717" s="203" t="e">
        <f t="shared" ca="1" si="144"/>
        <v>#N/A</v>
      </c>
      <c r="AJ717" s="201" t="e">
        <f t="shared" ca="1" si="121"/>
        <v>#N/A</v>
      </c>
      <c r="AK717" s="201" t="e">
        <f t="shared" ca="1" si="122"/>
        <v>#N/A</v>
      </c>
    </row>
    <row r="718" spans="1:37" ht="27" customHeight="1" x14ac:dyDescent="0.25">
      <c r="A718" s="51">
        <f>'OSNOVNA PLAČA'!A712</f>
        <v>703</v>
      </c>
      <c r="B718" s="159" t="str">
        <f t="shared" ca="1" si="118"/>
        <v>A703</v>
      </c>
      <c r="C718" s="52">
        <f ca="1">IF(LEN(B718)&gt;0,'OSNOVNA PLAČA'!C712,"")</f>
        <v>0</v>
      </c>
      <c r="D718" s="54">
        <f ca="1">IF(LEN(B718)&gt;0,'OSNOVNA PLAČA'!D712,"")</f>
        <v>0</v>
      </c>
      <c r="E718" s="175">
        <f ca="1">IF(LEN(B718)&gt;0,SUM('OBRAČUNANA OSNOVNA PLAČA'!K712:P712),"")</f>
        <v>0</v>
      </c>
      <c r="F718" s="55"/>
      <c r="G718" s="55"/>
      <c r="H718" s="55"/>
      <c r="I718" s="55"/>
      <c r="J718" s="55"/>
      <c r="K718" s="176">
        <f t="shared" si="134"/>
        <v>0</v>
      </c>
      <c r="L718" s="120">
        <f t="shared" ca="1" si="135"/>
        <v>0</v>
      </c>
      <c r="M718" s="120">
        <f t="shared" ca="1" si="136"/>
        <v>0</v>
      </c>
      <c r="N718" s="120">
        <f t="shared" ca="1" si="137"/>
        <v>0</v>
      </c>
      <c r="O718" s="120">
        <f t="shared" ca="1" si="138"/>
        <v>0</v>
      </c>
      <c r="P718" s="177">
        <f t="shared" ca="1" si="139"/>
        <v>0</v>
      </c>
      <c r="Q718" s="177">
        <f ca="1">IF(LEN(B718)&gt;0,'1-6'!Q718-'1-6'!P718,"")</f>
        <v>0</v>
      </c>
      <c r="R718" s="178"/>
      <c r="AA718" s="163">
        <f>ROW()</f>
        <v>718</v>
      </c>
      <c r="AB718" s="201" t="e">
        <f t="shared" ca="1" si="119"/>
        <v>#N/A</v>
      </c>
      <c r="AC718" s="201" t="e">
        <f t="shared" ca="1" si="120"/>
        <v>#N/A</v>
      </c>
      <c r="AD718" s="202" t="e">
        <f t="shared" ca="1" si="140"/>
        <v>#N/A</v>
      </c>
      <c r="AE718" s="201" t="e">
        <f t="shared" ca="1" si="141"/>
        <v>#N/A</v>
      </c>
      <c r="AF718" s="202" t="e">
        <f t="shared" ca="1" si="142"/>
        <v>#N/A</v>
      </c>
      <c r="AG718" s="201" t="e">
        <f t="shared" ca="1" si="142"/>
        <v>#N/A</v>
      </c>
      <c r="AH718" s="201" t="e">
        <f t="shared" ca="1" si="143"/>
        <v>#N/A</v>
      </c>
      <c r="AI718" s="203" t="e">
        <f t="shared" ca="1" si="144"/>
        <v>#N/A</v>
      </c>
      <c r="AJ718" s="201" t="e">
        <f t="shared" ca="1" si="121"/>
        <v>#N/A</v>
      </c>
      <c r="AK718" s="201" t="e">
        <f t="shared" ca="1" si="122"/>
        <v>#N/A</v>
      </c>
    </row>
    <row r="719" spans="1:37" ht="27" customHeight="1" x14ac:dyDescent="0.25">
      <c r="A719" s="51">
        <f>'OSNOVNA PLAČA'!A713</f>
        <v>704</v>
      </c>
      <c r="B719" s="159" t="str">
        <f t="shared" ca="1" si="118"/>
        <v>A704</v>
      </c>
      <c r="C719" s="52">
        <f ca="1">IF(LEN(B719)&gt;0,'OSNOVNA PLAČA'!C713,"")</f>
        <v>0</v>
      </c>
      <c r="D719" s="54">
        <f ca="1">IF(LEN(B719)&gt;0,'OSNOVNA PLAČA'!D713,"")</f>
        <v>0</v>
      </c>
      <c r="E719" s="175">
        <f ca="1">IF(LEN(B719)&gt;0,SUM('OBRAČUNANA OSNOVNA PLAČA'!K713:P713),"")</f>
        <v>0</v>
      </c>
      <c r="F719" s="55"/>
      <c r="G719" s="55"/>
      <c r="H719" s="55"/>
      <c r="I719" s="55"/>
      <c r="J719" s="55"/>
      <c r="K719" s="176">
        <f t="shared" si="134"/>
        <v>0</v>
      </c>
      <c r="L719" s="120">
        <f t="shared" ca="1" si="135"/>
        <v>0</v>
      </c>
      <c r="M719" s="120">
        <f t="shared" ca="1" si="136"/>
        <v>0</v>
      </c>
      <c r="N719" s="120">
        <f t="shared" ca="1" si="137"/>
        <v>0</v>
      </c>
      <c r="O719" s="120">
        <f t="shared" ca="1" si="138"/>
        <v>0</v>
      </c>
      <c r="P719" s="177">
        <f t="shared" ca="1" si="139"/>
        <v>0</v>
      </c>
      <c r="Q719" s="177">
        <f ca="1">IF(LEN(B719)&gt;0,'1-6'!Q719-'1-6'!P719,"")</f>
        <v>0</v>
      </c>
      <c r="R719" s="178"/>
      <c r="AA719" s="163">
        <f>ROW()</f>
        <v>719</v>
      </c>
      <c r="AB719" s="201" t="e">
        <f t="shared" ca="1" si="119"/>
        <v>#N/A</v>
      </c>
      <c r="AC719" s="201" t="e">
        <f t="shared" ca="1" si="120"/>
        <v>#N/A</v>
      </c>
      <c r="AD719" s="202" t="e">
        <f t="shared" ca="1" si="140"/>
        <v>#N/A</v>
      </c>
      <c r="AE719" s="201" t="e">
        <f t="shared" ca="1" si="141"/>
        <v>#N/A</v>
      </c>
      <c r="AF719" s="202" t="e">
        <f t="shared" ca="1" si="142"/>
        <v>#N/A</v>
      </c>
      <c r="AG719" s="201" t="e">
        <f t="shared" ca="1" si="142"/>
        <v>#N/A</v>
      </c>
      <c r="AH719" s="201" t="e">
        <f t="shared" ca="1" si="143"/>
        <v>#N/A</v>
      </c>
      <c r="AI719" s="203" t="e">
        <f t="shared" ca="1" si="144"/>
        <v>#N/A</v>
      </c>
      <c r="AJ719" s="201" t="e">
        <f t="shared" ca="1" si="121"/>
        <v>#N/A</v>
      </c>
      <c r="AK719" s="201" t="e">
        <f t="shared" ca="1" si="122"/>
        <v>#N/A</v>
      </c>
    </row>
    <row r="720" spans="1:37" ht="27" customHeight="1" x14ac:dyDescent="0.25">
      <c r="A720" s="51">
        <f>'OSNOVNA PLAČA'!A714</f>
        <v>705</v>
      </c>
      <c r="B720" s="159" t="str">
        <f t="shared" ca="1" si="118"/>
        <v>A705</v>
      </c>
      <c r="C720" s="52">
        <f ca="1">IF(LEN(B720)&gt;0,'OSNOVNA PLAČA'!C714,"")</f>
        <v>0</v>
      </c>
      <c r="D720" s="54">
        <f ca="1">IF(LEN(B720)&gt;0,'OSNOVNA PLAČA'!D714,"")</f>
        <v>0</v>
      </c>
      <c r="E720" s="175">
        <f ca="1">IF(LEN(B720)&gt;0,SUM('OBRAČUNANA OSNOVNA PLAČA'!K714:P714),"")</f>
        <v>0</v>
      </c>
      <c r="F720" s="55"/>
      <c r="G720" s="55"/>
      <c r="H720" s="55"/>
      <c r="I720" s="55"/>
      <c r="J720" s="55"/>
      <c r="K720" s="176">
        <f t="shared" ref="K720:K783" si="145">+F720+G720+H720+I720+J720</f>
        <v>0</v>
      </c>
      <c r="L720" s="120">
        <f t="shared" ref="L720:L783" ca="1" si="146">IF(LEN(B720)&gt;0,K720/5,"")</f>
        <v>0</v>
      </c>
      <c r="M720" s="120">
        <f t="shared" ref="M720:M783" ca="1" si="147">IF(LEN(B720)&gt;0,E720*L720,"")</f>
        <v>0</v>
      </c>
      <c r="N720" s="120">
        <f t="shared" ref="N720:N783" ca="1" si="148">IF(LEN(B720)&gt;0,L720*$O$1017,"")</f>
        <v>0</v>
      </c>
      <c r="O720" s="120">
        <f t="shared" ref="O720:O783" ca="1" si="149">IF(LEN(B720)&gt;0,E720*N720,"")</f>
        <v>0</v>
      </c>
      <c r="P720" s="177">
        <f t="shared" ref="P720:P783" ca="1" si="150">MIN(O720,Q720)</f>
        <v>0</v>
      </c>
      <c r="Q720" s="177">
        <f ca="1">IF(LEN(B720)&gt;0,'1-6'!Q720-'1-6'!P720,"")</f>
        <v>0</v>
      </c>
      <c r="R720" s="178"/>
      <c r="AA720" s="163">
        <f>ROW()</f>
        <v>720</v>
      </c>
      <c r="AB720" s="201" t="e">
        <f t="shared" ca="1" si="119"/>
        <v>#N/A</v>
      </c>
      <c r="AC720" s="201" t="e">
        <f t="shared" ca="1" si="120"/>
        <v>#N/A</v>
      </c>
      <c r="AD720" s="202" t="e">
        <f t="shared" ref="AD720:AD783" ca="1" si="151">IF(AB720&gt;=AC720,"-",$K720/(5*MAX($L$1021:$L$1022)))</f>
        <v>#N/A</v>
      </c>
      <c r="AE720" s="201" t="e">
        <f t="shared" ref="AE720:AE783" ca="1" si="152">IF(AB720&gt;=AC720,"-",$K720/(5*MAX($L$1021:$L$1022))*AJ720)</f>
        <v>#N/A</v>
      </c>
      <c r="AF720" s="202" t="e">
        <f t="shared" ref="AF720:AG783" ca="1" si="153">IF(AD720="-","-",AD720*$AE$1017)</f>
        <v>#N/A</v>
      </c>
      <c r="AG720" s="201" t="e">
        <f t="shared" ca="1" si="153"/>
        <v>#N/A</v>
      </c>
      <c r="AH720" s="201" t="e">
        <f t="shared" ref="AH720:AH783" ca="1" si="154">IF(AF720="-",0,MIN(AG720,Q720))</f>
        <v>#N/A</v>
      </c>
      <c r="AI720" s="203" t="e">
        <f t="shared" ref="AI720:AI783" ca="1" si="155">+AC720-AB720</f>
        <v>#N/A</v>
      </c>
      <c r="AJ720" s="201" t="e">
        <f t="shared" ca="1" si="121"/>
        <v>#N/A</v>
      </c>
      <c r="AK720" s="201" t="e">
        <f t="shared" ca="1" si="122"/>
        <v>#N/A</v>
      </c>
    </row>
    <row r="721" spans="1:37" ht="27" customHeight="1" x14ac:dyDescent="0.25">
      <c r="A721" s="51">
        <f>'OSNOVNA PLAČA'!A715</f>
        <v>706</v>
      </c>
      <c r="B721" s="159" t="str">
        <f t="shared" ca="1" si="118"/>
        <v>A706</v>
      </c>
      <c r="C721" s="52">
        <f ca="1">IF(LEN(B721)&gt;0,'OSNOVNA PLAČA'!C715,"")</f>
        <v>0</v>
      </c>
      <c r="D721" s="54">
        <f ca="1">IF(LEN(B721)&gt;0,'OSNOVNA PLAČA'!D715,"")</f>
        <v>0</v>
      </c>
      <c r="E721" s="175">
        <f ca="1">IF(LEN(B721)&gt;0,SUM('OBRAČUNANA OSNOVNA PLAČA'!K715:P715),"")</f>
        <v>0</v>
      </c>
      <c r="F721" s="55"/>
      <c r="G721" s="55"/>
      <c r="H721" s="55"/>
      <c r="I721" s="55"/>
      <c r="J721" s="55"/>
      <c r="K721" s="176">
        <f t="shared" si="145"/>
        <v>0</v>
      </c>
      <c r="L721" s="120">
        <f t="shared" ca="1" si="146"/>
        <v>0</v>
      </c>
      <c r="M721" s="120">
        <f t="shared" ca="1" si="147"/>
        <v>0</v>
      </c>
      <c r="N721" s="120">
        <f t="shared" ca="1" si="148"/>
        <v>0</v>
      </c>
      <c r="O721" s="120">
        <f t="shared" ca="1" si="149"/>
        <v>0</v>
      </c>
      <c r="P721" s="177">
        <f t="shared" ca="1" si="150"/>
        <v>0</v>
      </c>
      <c r="Q721" s="177">
        <f ca="1">IF(LEN(B721)&gt;0,'1-6'!Q721-'1-6'!P721,"")</f>
        <v>0</v>
      </c>
      <c r="R721" s="178"/>
      <c r="AA721" s="163">
        <f>ROW()</f>
        <v>721</v>
      </c>
      <c r="AB721" s="201" t="e">
        <f t="shared" ca="1" si="119"/>
        <v>#N/A</v>
      </c>
      <c r="AC721" s="201" t="e">
        <f t="shared" ca="1" si="120"/>
        <v>#N/A</v>
      </c>
      <c r="AD721" s="202" t="e">
        <f t="shared" ca="1" si="151"/>
        <v>#N/A</v>
      </c>
      <c r="AE721" s="201" t="e">
        <f t="shared" ca="1" si="152"/>
        <v>#N/A</v>
      </c>
      <c r="AF721" s="202" t="e">
        <f t="shared" ca="1" si="153"/>
        <v>#N/A</v>
      </c>
      <c r="AG721" s="201" t="e">
        <f t="shared" ca="1" si="153"/>
        <v>#N/A</v>
      </c>
      <c r="AH721" s="201" t="e">
        <f t="shared" ca="1" si="154"/>
        <v>#N/A</v>
      </c>
      <c r="AI721" s="203" t="e">
        <f t="shared" ca="1" si="155"/>
        <v>#N/A</v>
      </c>
      <c r="AJ721" s="201" t="e">
        <f t="shared" ca="1" si="121"/>
        <v>#N/A</v>
      </c>
      <c r="AK721" s="201" t="e">
        <f t="shared" ca="1" si="122"/>
        <v>#N/A</v>
      </c>
    </row>
    <row r="722" spans="1:37" ht="27" customHeight="1" x14ac:dyDescent="0.25">
      <c r="A722" s="51">
        <f>'OSNOVNA PLAČA'!A716</f>
        <v>707</v>
      </c>
      <c r="B722" s="159" t="str">
        <f t="shared" ca="1" si="118"/>
        <v>A707</v>
      </c>
      <c r="C722" s="52">
        <f ca="1">IF(LEN(B722)&gt;0,'OSNOVNA PLAČA'!C716,"")</f>
        <v>0</v>
      </c>
      <c r="D722" s="54">
        <f ca="1">IF(LEN(B722)&gt;0,'OSNOVNA PLAČA'!D716,"")</f>
        <v>0</v>
      </c>
      <c r="E722" s="175">
        <f ca="1">IF(LEN(B722)&gt;0,SUM('OBRAČUNANA OSNOVNA PLAČA'!K716:P716),"")</f>
        <v>0</v>
      </c>
      <c r="F722" s="55"/>
      <c r="G722" s="55"/>
      <c r="H722" s="55"/>
      <c r="I722" s="55"/>
      <c r="J722" s="55"/>
      <c r="K722" s="176">
        <f t="shared" si="145"/>
        <v>0</v>
      </c>
      <c r="L722" s="120">
        <f t="shared" ca="1" si="146"/>
        <v>0</v>
      </c>
      <c r="M722" s="120">
        <f t="shared" ca="1" si="147"/>
        <v>0</v>
      </c>
      <c r="N722" s="120">
        <f t="shared" ca="1" si="148"/>
        <v>0</v>
      </c>
      <c r="O722" s="120">
        <f t="shared" ca="1" si="149"/>
        <v>0</v>
      </c>
      <c r="P722" s="177">
        <f t="shared" ca="1" si="150"/>
        <v>0</v>
      </c>
      <c r="Q722" s="177">
        <f ca="1">IF(LEN(B722)&gt;0,'1-6'!Q722-'1-6'!P722,"")</f>
        <v>0</v>
      </c>
      <c r="R722" s="178"/>
      <c r="AA722" s="163">
        <f>ROW()</f>
        <v>722</v>
      </c>
      <c r="AB722" s="201" t="e">
        <f t="shared" ca="1" si="119"/>
        <v>#N/A</v>
      </c>
      <c r="AC722" s="201" t="e">
        <f t="shared" ca="1" si="120"/>
        <v>#N/A</v>
      </c>
      <c r="AD722" s="202" t="e">
        <f t="shared" ca="1" si="151"/>
        <v>#N/A</v>
      </c>
      <c r="AE722" s="201" t="e">
        <f t="shared" ca="1" si="152"/>
        <v>#N/A</v>
      </c>
      <c r="AF722" s="202" t="e">
        <f t="shared" ca="1" si="153"/>
        <v>#N/A</v>
      </c>
      <c r="AG722" s="201" t="e">
        <f t="shared" ca="1" si="153"/>
        <v>#N/A</v>
      </c>
      <c r="AH722" s="201" t="e">
        <f t="shared" ca="1" si="154"/>
        <v>#N/A</v>
      </c>
      <c r="AI722" s="203" t="e">
        <f t="shared" ca="1" si="155"/>
        <v>#N/A</v>
      </c>
      <c r="AJ722" s="201" t="e">
        <f t="shared" ca="1" si="121"/>
        <v>#N/A</v>
      </c>
      <c r="AK722" s="201" t="e">
        <f t="shared" ca="1" si="122"/>
        <v>#N/A</v>
      </c>
    </row>
    <row r="723" spans="1:37" ht="27" customHeight="1" x14ac:dyDescent="0.25">
      <c r="A723" s="51">
        <f>'OSNOVNA PLAČA'!A717</f>
        <v>708</v>
      </c>
      <c r="B723" s="159" t="str">
        <f t="shared" ca="1" si="118"/>
        <v>A708</v>
      </c>
      <c r="C723" s="52">
        <f ca="1">IF(LEN(B723)&gt;0,'OSNOVNA PLAČA'!C717,"")</f>
        <v>0</v>
      </c>
      <c r="D723" s="54">
        <f ca="1">IF(LEN(B723)&gt;0,'OSNOVNA PLAČA'!D717,"")</f>
        <v>0</v>
      </c>
      <c r="E723" s="175">
        <f ca="1">IF(LEN(B723)&gt;0,SUM('OBRAČUNANA OSNOVNA PLAČA'!K717:P717),"")</f>
        <v>0</v>
      </c>
      <c r="F723" s="55"/>
      <c r="G723" s="55"/>
      <c r="H723" s="55"/>
      <c r="I723" s="55"/>
      <c r="J723" s="55"/>
      <c r="K723" s="176">
        <f t="shared" si="145"/>
        <v>0</v>
      </c>
      <c r="L723" s="120">
        <f t="shared" ca="1" si="146"/>
        <v>0</v>
      </c>
      <c r="M723" s="120">
        <f t="shared" ca="1" si="147"/>
        <v>0</v>
      </c>
      <c r="N723" s="120">
        <f t="shared" ca="1" si="148"/>
        <v>0</v>
      </c>
      <c r="O723" s="120">
        <f t="shared" ca="1" si="149"/>
        <v>0</v>
      </c>
      <c r="P723" s="177">
        <f t="shared" ca="1" si="150"/>
        <v>0</v>
      </c>
      <c r="Q723" s="177">
        <f ca="1">IF(LEN(B723)&gt;0,'1-6'!Q723-'1-6'!P723,"")</f>
        <v>0</v>
      </c>
      <c r="R723" s="178"/>
      <c r="AA723" s="163">
        <f>ROW()</f>
        <v>723</v>
      </c>
      <c r="AB723" s="201" t="e">
        <f t="shared" ca="1" si="119"/>
        <v>#N/A</v>
      </c>
      <c r="AC723" s="201" t="e">
        <f t="shared" ca="1" si="120"/>
        <v>#N/A</v>
      </c>
      <c r="AD723" s="202" t="e">
        <f t="shared" ca="1" si="151"/>
        <v>#N/A</v>
      </c>
      <c r="AE723" s="201" t="e">
        <f t="shared" ca="1" si="152"/>
        <v>#N/A</v>
      </c>
      <c r="AF723" s="202" t="e">
        <f t="shared" ca="1" si="153"/>
        <v>#N/A</v>
      </c>
      <c r="AG723" s="201" t="e">
        <f t="shared" ca="1" si="153"/>
        <v>#N/A</v>
      </c>
      <c r="AH723" s="201" t="e">
        <f t="shared" ca="1" si="154"/>
        <v>#N/A</v>
      </c>
      <c r="AI723" s="203" t="e">
        <f t="shared" ca="1" si="155"/>
        <v>#N/A</v>
      </c>
      <c r="AJ723" s="201" t="e">
        <f t="shared" ca="1" si="121"/>
        <v>#N/A</v>
      </c>
      <c r="AK723" s="201" t="e">
        <f t="shared" ca="1" si="122"/>
        <v>#N/A</v>
      </c>
    </row>
    <row r="724" spans="1:37" ht="27" customHeight="1" x14ac:dyDescent="0.25">
      <c r="A724" s="51">
        <f>'OSNOVNA PLAČA'!A718</f>
        <v>709</v>
      </c>
      <c r="B724" s="159" t="str">
        <f t="shared" ca="1" si="118"/>
        <v>A709</v>
      </c>
      <c r="C724" s="52">
        <f ca="1">IF(LEN(B724)&gt;0,'OSNOVNA PLAČA'!C718,"")</f>
        <v>0</v>
      </c>
      <c r="D724" s="54">
        <f ca="1">IF(LEN(B724)&gt;0,'OSNOVNA PLAČA'!D718,"")</f>
        <v>0</v>
      </c>
      <c r="E724" s="175">
        <f ca="1">IF(LEN(B724)&gt;0,SUM('OBRAČUNANA OSNOVNA PLAČA'!K718:P718),"")</f>
        <v>0</v>
      </c>
      <c r="F724" s="55"/>
      <c r="G724" s="55"/>
      <c r="H724" s="55"/>
      <c r="I724" s="55"/>
      <c r="J724" s="55"/>
      <c r="K724" s="176">
        <f t="shared" si="145"/>
        <v>0</v>
      </c>
      <c r="L724" s="120">
        <f t="shared" ca="1" si="146"/>
        <v>0</v>
      </c>
      <c r="M724" s="120">
        <f t="shared" ca="1" si="147"/>
        <v>0</v>
      </c>
      <c r="N724" s="120">
        <f t="shared" ca="1" si="148"/>
        <v>0</v>
      </c>
      <c r="O724" s="120">
        <f t="shared" ca="1" si="149"/>
        <v>0</v>
      </c>
      <c r="P724" s="177">
        <f t="shared" ca="1" si="150"/>
        <v>0</v>
      </c>
      <c r="Q724" s="177">
        <f ca="1">IF(LEN(B724)&gt;0,'1-6'!Q724-'1-6'!P724,"")</f>
        <v>0</v>
      </c>
      <c r="R724" s="178"/>
      <c r="AA724" s="163">
        <f>ROW()</f>
        <v>724</v>
      </c>
      <c r="AB724" s="201" t="e">
        <f t="shared" ca="1" si="119"/>
        <v>#N/A</v>
      </c>
      <c r="AC724" s="201" t="e">
        <f t="shared" ca="1" si="120"/>
        <v>#N/A</v>
      </c>
      <c r="AD724" s="202" t="e">
        <f t="shared" ca="1" si="151"/>
        <v>#N/A</v>
      </c>
      <c r="AE724" s="201" t="e">
        <f t="shared" ca="1" si="152"/>
        <v>#N/A</v>
      </c>
      <c r="AF724" s="202" t="e">
        <f t="shared" ca="1" si="153"/>
        <v>#N/A</v>
      </c>
      <c r="AG724" s="201" t="e">
        <f t="shared" ca="1" si="153"/>
        <v>#N/A</v>
      </c>
      <c r="AH724" s="201" t="e">
        <f t="shared" ca="1" si="154"/>
        <v>#N/A</v>
      </c>
      <c r="AI724" s="203" t="e">
        <f t="shared" ca="1" si="155"/>
        <v>#N/A</v>
      </c>
      <c r="AJ724" s="201" t="e">
        <f t="shared" ca="1" si="121"/>
        <v>#N/A</v>
      </c>
      <c r="AK724" s="201" t="e">
        <f t="shared" ca="1" si="122"/>
        <v>#N/A</v>
      </c>
    </row>
    <row r="725" spans="1:37" ht="27" customHeight="1" x14ac:dyDescent="0.25">
      <c r="A725" s="51">
        <f>'OSNOVNA PLAČA'!A719</f>
        <v>710</v>
      </c>
      <c r="B725" s="159" t="str">
        <f t="shared" ca="1" si="118"/>
        <v>A710</v>
      </c>
      <c r="C725" s="52">
        <f ca="1">IF(LEN(B725)&gt;0,'OSNOVNA PLAČA'!C719,"")</f>
        <v>0</v>
      </c>
      <c r="D725" s="54">
        <f ca="1">IF(LEN(B725)&gt;0,'OSNOVNA PLAČA'!D719,"")</f>
        <v>0</v>
      </c>
      <c r="E725" s="175">
        <f ca="1">IF(LEN(B725)&gt;0,SUM('OBRAČUNANA OSNOVNA PLAČA'!K719:P719),"")</f>
        <v>0</v>
      </c>
      <c r="F725" s="55"/>
      <c r="G725" s="55"/>
      <c r="H725" s="55"/>
      <c r="I725" s="55"/>
      <c r="J725" s="55"/>
      <c r="K725" s="176">
        <f t="shared" si="145"/>
        <v>0</v>
      </c>
      <c r="L725" s="120">
        <f t="shared" ca="1" si="146"/>
        <v>0</v>
      </c>
      <c r="M725" s="120">
        <f t="shared" ca="1" si="147"/>
        <v>0</v>
      </c>
      <c r="N725" s="120">
        <f t="shared" ca="1" si="148"/>
        <v>0</v>
      </c>
      <c r="O725" s="120">
        <f t="shared" ca="1" si="149"/>
        <v>0</v>
      </c>
      <c r="P725" s="177">
        <f t="shared" ca="1" si="150"/>
        <v>0</v>
      </c>
      <c r="Q725" s="177">
        <f ca="1">IF(LEN(B725)&gt;0,'1-6'!Q725-'1-6'!P725,"")</f>
        <v>0</v>
      </c>
      <c r="R725" s="178"/>
      <c r="AA725" s="163">
        <f>ROW()</f>
        <v>725</v>
      </c>
      <c r="AB725" s="201" t="e">
        <f t="shared" ca="1" si="119"/>
        <v>#N/A</v>
      </c>
      <c r="AC725" s="201" t="e">
        <f t="shared" ca="1" si="120"/>
        <v>#N/A</v>
      </c>
      <c r="AD725" s="202" t="e">
        <f t="shared" ca="1" si="151"/>
        <v>#N/A</v>
      </c>
      <c r="AE725" s="201" t="e">
        <f t="shared" ca="1" si="152"/>
        <v>#N/A</v>
      </c>
      <c r="AF725" s="202" t="e">
        <f t="shared" ca="1" si="153"/>
        <v>#N/A</v>
      </c>
      <c r="AG725" s="201" t="e">
        <f t="shared" ca="1" si="153"/>
        <v>#N/A</v>
      </c>
      <c r="AH725" s="201" t="e">
        <f t="shared" ca="1" si="154"/>
        <v>#N/A</v>
      </c>
      <c r="AI725" s="203" t="e">
        <f t="shared" ca="1" si="155"/>
        <v>#N/A</v>
      </c>
      <c r="AJ725" s="201" t="e">
        <f t="shared" ca="1" si="121"/>
        <v>#N/A</v>
      </c>
      <c r="AK725" s="201" t="e">
        <f t="shared" ca="1" si="122"/>
        <v>#N/A</v>
      </c>
    </row>
    <row r="726" spans="1:37" ht="27" customHeight="1" x14ac:dyDescent="0.25">
      <c r="A726" s="51">
        <f>'OSNOVNA PLAČA'!A720</f>
        <v>711</v>
      </c>
      <c r="B726" s="159" t="str">
        <f t="shared" ca="1" si="118"/>
        <v>A711</v>
      </c>
      <c r="C726" s="52">
        <f ca="1">IF(LEN(B726)&gt;0,'OSNOVNA PLAČA'!C720,"")</f>
        <v>0</v>
      </c>
      <c r="D726" s="54">
        <f ca="1">IF(LEN(B726)&gt;0,'OSNOVNA PLAČA'!D720,"")</f>
        <v>0</v>
      </c>
      <c r="E726" s="175">
        <f ca="1">IF(LEN(B726)&gt;0,SUM('OBRAČUNANA OSNOVNA PLAČA'!K720:P720),"")</f>
        <v>0</v>
      </c>
      <c r="F726" s="55"/>
      <c r="G726" s="55"/>
      <c r="H726" s="55"/>
      <c r="I726" s="55"/>
      <c r="J726" s="55"/>
      <c r="K726" s="176">
        <f t="shared" si="145"/>
        <v>0</v>
      </c>
      <c r="L726" s="120">
        <f t="shared" ca="1" si="146"/>
        <v>0</v>
      </c>
      <c r="M726" s="120">
        <f t="shared" ca="1" si="147"/>
        <v>0</v>
      </c>
      <c r="N726" s="120">
        <f t="shared" ca="1" si="148"/>
        <v>0</v>
      </c>
      <c r="O726" s="120">
        <f t="shared" ca="1" si="149"/>
        <v>0</v>
      </c>
      <c r="P726" s="177">
        <f t="shared" ca="1" si="150"/>
        <v>0</v>
      </c>
      <c r="Q726" s="177">
        <f ca="1">IF(LEN(B726)&gt;0,'1-6'!Q726-'1-6'!P726,"")</f>
        <v>0</v>
      </c>
      <c r="R726" s="178"/>
      <c r="AA726" s="163">
        <f>ROW()</f>
        <v>726</v>
      </c>
      <c r="AB726" s="201" t="e">
        <f t="shared" ca="1" si="119"/>
        <v>#N/A</v>
      </c>
      <c r="AC726" s="201" t="e">
        <f t="shared" ca="1" si="120"/>
        <v>#N/A</v>
      </c>
      <c r="AD726" s="202" t="e">
        <f t="shared" ca="1" si="151"/>
        <v>#N/A</v>
      </c>
      <c r="AE726" s="201" t="e">
        <f t="shared" ca="1" si="152"/>
        <v>#N/A</v>
      </c>
      <c r="AF726" s="202" t="e">
        <f t="shared" ca="1" si="153"/>
        <v>#N/A</v>
      </c>
      <c r="AG726" s="201" t="e">
        <f t="shared" ca="1" si="153"/>
        <v>#N/A</v>
      </c>
      <c r="AH726" s="201" t="e">
        <f t="shared" ca="1" si="154"/>
        <v>#N/A</v>
      </c>
      <c r="AI726" s="203" t="e">
        <f t="shared" ca="1" si="155"/>
        <v>#N/A</v>
      </c>
      <c r="AJ726" s="201" t="e">
        <f t="shared" ca="1" si="121"/>
        <v>#N/A</v>
      </c>
      <c r="AK726" s="201" t="e">
        <f t="shared" ca="1" si="122"/>
        <v>#N/A</v>
      </c>
    </row>
    <row r="727" spans="1:37" ht="27" customHeight="1" x14ac:dyDescent="0.25">
      <c r="A727" s="51">
        <f>'OSNOVNA PLAČA'!A721</f>
        <v>712</v>
      </c>
      <c r="B727" s="159" t="str">
        <f t="shared" ca="1" si="118"/>
        <v>A712</v>
      </c>
      <c r="C727" s="52">
        <f ca="1">IF(LEN(B727)&gt;0,'OSNOVNA PLAČA'!C721,"")</f>
        <v>0</v>
      </c>
      <c r="D727" s="54">
        <f ca="1">IF(LEN(B727)&gt;0,'OSNOVNA PLAČA'!D721,"")</f>
        <v>0</v>
      </c>
      <c r="E727" s="175">
        <f ca="1">IF(LEN(B727)&gt;0,SUM('OBRAČUNANA OSNOVNA PLAČA'!K721:P721),"")</f>
        <v>0</v>
      </c>
      <c r="F727" s="55"/>
      <c r="G727" s="55"/>
      <c r="H727" s="55"/>
      <c r="I727" s="55"/>
      <c r="J727" s="55"/>
      <c r="K727" s="176">
        <f t="shared" si="145"/>
        <v>0</v>
      </c>
      <c r="L727" s="120">
        <f t="shared" ca="1" si="146"/>
        <v>0</v>
      </c>
      <c r="M727" s="120">
        <f t="shared" ca="1" si="147"/>
        <v>0</v>
      </c>
      <c r="N727" s="120">
        <f t="shared" ca="1" si="148"/>
        <v>0</v>
      </c>
      <c r="O727" s="120">
        <f t="shared" ca="1" si="149"/>
        <v>0</v>
      </c>
      <c r="P727" s="177">
        <f t="shared" ca="1" si="150"/>
        <v>0</v>
      </c>
      <c r="Q727" s="177">
        <f ca="1">IF(LEN(B727)&gt;0,'1-6'!Q727-'1-6'!P727,"")</f>
        <v>0</v>
      </c>
      <c r="R727" s="178"/>
      <c r="AA727" s="163">
        <f>ROW()</f>
        <v>727</v>
      </c>
      <c r="AB727" s="201" t="e">
        <f t="shared" ca="1" si="119"/>
        <v>#N/A</v>
      </c>
      <c r="AC727" s="201" t="e">
        <f t="shared" ca="1" si="120"/>
        <v>#N/A</v>
      </c>
      <c r="AD727" s="202" t="e">
        <f t="shared" ca="1" si="151"/>
        <v>#N/A</v>
      </c>
      <c r="AE727" s="201" t="e">
        <f t="shared" ca="1" si="152"/>
        <v>#N/A</v>
      </c>
      <c r="AF727" s="202" t="e">
        <f t="shared" ca="1" si="153"/>
        <v>#N/A</v>
      </c>
      <c r="AG727" s="201" t="e">
        <f t="shared" ca="1" si="153"/>
        <v>#N/A</v>
      </c>
      <c r="AH727" s="201" t="e">
        <f t="shared" ca="1" si="154"/>
        <v>#N/A</v>
      </c>
      <c r="AI727" s="203" t="e">
        <f t="shared" ca="1" si="155"/>
        <v>#N/A</v>
      </c>
      <c r="AJ727" s="201" t="e">
        <f t="shared" ca="1" si="121"/>
        <v>#N/A</v>
      </c>
      <c r="AK727" s="201" t="e">
        <f t="shared" ca="1" si="122"/>
        <v>#N/A</v>
      </c>
    </row>
    <row r="728" spans="1:37" ht="27" customHeight="1" x14ac:dyDescent="0.25">
      <c r="A728" s="51">
        <f>'OSNOVNA PLAČA'!A722</f>
        <v>713</v>
      </c>
      <c r="B728" s="159" t="str">
        <f t="shared" ca="1" si="118"/>
        <v>A713</v>
      </c>
      <c r="C728" s="52">
        <f ca="1">IF(LEN(B728)&gt;0,'OSNOVNA PLAČA'!C722,"")</f>
        <v>0</v>
      </c>
      <c r="D728" s="54">
        <f ca="1">IF(LEN(B728)&gt;0,'OSNOVNA PLAČA'!D722,"")</f>
        <v>0</v>
      </c>
      <c r="E728" s="175">
        <f ca="1">IF(LEN(B728)&gt;0,SUM('OBRAČUNANA OSNOVNA PLAČA'!K722:P722),"")</f>
        <v>0</v>
      </c>
      <c r="F728" s="55"/>
      <c r="G728" s="55"/>
      <c r="H728" s="55"/>
      <c r="I728" s="55"/>
      <c r="J728" s="55"/>
      <c r="K728" s="176">
        <f t="shared" si="145"/>
        <v>0</v>
      </c>
      <c r="L728" s="120">
        <f t="shared" ca="1" si="146"/>
        <v>0</v>
      </c>
      <c r="M728" s="120">
        <f t="shared" ca="1" si="147"/>
        <v>0</v>
      </c>
      <c r="N728" s="120">
        <f t="shared" ca="1" si="148"/>
        <v>0</v>
      </c>
      <c r="O728" s="120">
        <f t="shared" ca="1" si="149"/>
        <v>0</v>
      </c>
      <c r="P728" s="177">
        <f t="shared" ca="1" si="150"/>
        <v>0</v>
      </c>
      <c r="Q728" s="177">
        <f ca="1">IF(LEN(B728)&gt;0,'1-6'!Q728-'1-6'!P728,"")</f>
        <v>0</v>
      </c>
      <c r="R728" s="178"/>
      <c r="AA728" s="163">
        <f>ROW()</f>
        <v>728</v>
      </c>
      <c r="AB728" s="201" t="e">
        <f t="shared" ca="1" si="119"/>
        <v>#N/A</v>
      </c>
      <c r="AC728" s="201" t="e">
        <f t="shared" ca="1" si="120"/>
        <v>#N/A</v>
      </c>
      <c r="AD728" s="202" t="e">
        <f t="shared" ca="1" si="151"/>
        <v>#N/A</v>
      </c>
      <c r="AE728" s="201" t="e">
        <f t="shared" ca="1" si="152"/>
        <v>#N/A</v>
      </c>
      <c r="AF728" s="202" t="e">
        <f t="shared" ca="1" si="153"/>
        <v>#N/A</v>
      </c>
      <c r="AG728" s="201" t="e">
        <f t="shared" ca="1" si="153"/>
        <v>#N/A</v>
      </c>
      <c r="AH728" s="201" t="e">
        <f t="shared" ca="1" si="154"/>
        <v>#N/A</v>
      </c>
      <c r="AI728" s="203" t="e">
        <f t="shared" ca="1" si="155"/>
        <v>#N/A</v>
      </c>
      <c r="AJ728" s="201" t="e">
        <f t="shared" ca="1" si="121"/>
        <v>#N/A</v>
      </c>
      <c r="AK728" s="201" t="e">
        <f t="shared" ca="1" si="122"/>
        <v>#N/A</v>
      </c>
    </row>
    <row r="729" spans="1:37" ht="27" customHeight="1" x14ac:dyDescent="0.25">
      <c r="A729" s="51">
        <f>'OSNOVNA PLAČA'!A723</f>
        <v>714</v>
      </c>
      <c r="B729" s="159" t="str">
        <f t="shared" ca="1" si="118"/>
        <v>A714</v>
      </c>
      <c r="C729" s="52">
        <f ca="1">IF(LEN(B729)&gt;0,'OSNOVNA PLAČA'!C723,"")</f>
        <v>0</v>
      </c>
      <c r="D729" s="54">
        <f ca="1">IF(LEN(B729)&gt;0,'OSNOVNA PLAČA'!D723,"")</f>
        <v>0</v>
      </c>
      <c r="E729" s="175">
        <f ca="1">IF(LEN(B729)&gt;0,SUM('OBRAČUNANA OSNOVNA PLAČA'!K723:P723),"")</f>
        <v>0</v>
      </c>
      <c r="F729" s="55"/>
      <c r="G729" s="55"/>
      <c r="H729" s="55"/>
      <c r="I729" s="55"/>
      <c r="J729" s="55"/>
      <c r="K729" s="176">
        <f t="shared" si="145"/>
        <v>0</v>
      </c>
      <c r="L729" s="120">
        <f t="shared" ca="1" si="146"/>
        <v>0</v>
      </c>
      <c r="M729" s="120">
        <f t="shared" ca="1" si="147"/>
        <v>0</v>
      </c>
      <c r="N729" s="120">
        <f t="shared" ca="1" si="148"/>
        <v>0</v>
      </c>
      <c r="O729" s="120">
        <f t="shared" ca="1" si="149"/>
        <v>0</v>
      </c>
      <c r="P729" s="177">
        <f t="shared" ca="1" si="150"/>
        <v>0</v>
      </c>
      <c r="Q729" s="177">
        <f ca="1">IF(LEN(B729)&gt;0,'1-6'!Q729-'1-6'!P729,"")</f>
        <v>0</v>
      </c>
      <c r="R729" s="178"/>
      <c r="AA729" s="163">
        <f>ROW()</f>
        <v>729</v>
      </c>
      <c r="AB729" s="201" t="e">
        <f t="shared" ca="1" si="119"/>
        <v>#N/A</v>
      </c>
      <c r="AC729" s="201" t="e">
        <f t="shared" ca="1" si="120"/>
        <v>#N/A</v>
      </c>
      <c r="AD729" s="202" t="e">
        <f t="shared" ca="1" si="151"/>
        <v>#N/A</v>
      </c>
      <c r="AE729" s="201" t="e">
        <f t="shared" ca="1" si="152"/>
        <v>#N/A</v>
      </c>
      <c r="AF729" s="202" t="e">
        <f t="shared" ca="1" si="153"/>
        <v>#N/A</v>
      </c>
      <c r="AG729" s="201" t="e">
        <f t="shared" ca="1" si="153"/>
        <v>#N/A</v>
      </c>
      <c r="AH729" s="201" t="e">
        <f t="shared" ca="1" si="154"/>
        <v>#N/A</v>
      </c>
      <c r="AI729" s="203" t="e">
        <f t="shared" ca="1" si="155"/>
        <v>#N/A</v>
      </c>
      <c r="AJ729" s="201" t="e">
        <f t="shared" ca="1" si="121"/>
        <v>#N/A</v>
      </c>
      <c r="AK729" s="201" t="e">
        <f t="shared" ca="1" si="122"/>
        <v>#N/A</v>
      </c>
    </row>
    <row r="730" spans="1:37" ht="27" customHeight="1" x14ac:dyDescent="0.25">
      <c r="A730" s="51">
        <f>'OSNOVNA PLAČA'!A724</f>
        <v>715</v>
      </c>
      <c r="B730" s="159" t="str">
        <f t="shared" ca="1" si="118"/>
        <v>A715</v>
      </c>
      <c r="C730" s="52">
        <f ca="1">IF(LEN(B730)&gt;0,'OSNOVNA PLAČA'!C724,"")</f>
        <v>0</v>
      </c>
      <c r="D730" s="54">
        <f ca="1">IF(LEN(B730)&gt;0,'OSNOVNA PLAČA'!D724,"")</f>
        <v>0</v>
      </c>
      <c r="E730" s="175">
        <f ca="1">IF(LEN(B730)&gt;0,SUM('OBRAČUNANA OSNOVNA PLAČA'!K724:P724),"")</f>
        <v>0</v>
      </c>
      <c r="F730" s="55"/>
      <c r="G730" s="55"/>
      <c r="H730" s="55"/>
      <c r="I730" s="55"/>
      <c r="J730" s="55"/>
      <c r="K730" s="176">
        <f t="shared" si="145"/>
        <v>0</v>
      </c>
      <c r="L730" s="120">
        <f t="shared" ca="1" si="146"/>
        <v>0</v>
      </c>
      <c r="M730" s="120">
        <f t="shared" ca="1" si="147"/>
        <v>0</v>
      </c>
      <c r="N730" s="120">
        <f t="shared" ca="1" si="148"/>
        <v>0</v>
      </c>
      <c r="O730" s="120">
        <f t="shared" ca="1" si="149"/>
        <v>0</v>
      </c>
      <c r="P730" s="177">
        <f t="shared" ca="1" si="150"/>
        <v>0</v>
      </c>
      <c r="Q730" s="177">
        <f ca="1">IF(LEN(B730)&gt;0,'1-6'!Q730-'1-6'!P730,"")</f>
        <v>0</v>
      </c>
      <c r="R730" s="178"/>
      <c r="AA730" s="163">
        <f>ROW()</f>
        <v>730</v>
      </c>
      <c r="AB730" s="201" t="e">
        <f t="shared" ca="1" si="119"/>
        <v>#N/A</v>
      </c>
      <c r="AC730" s="201" t="e">
        <f t="shared" ca="1" si="120"/>
        <v>#N/A</v>
      </c>
      <c r="AD730" s="202" t="e">
        <f t="shared" ca="1" si="151"/>
        <v>#N/A</v>
      </c>
      <c r="AE730" s="201" t="e">
        <f t="shared" ca="1" si="152"/>
        <v>#N/A</v>
      </c>
      <c r="AF730" s="202" t="e">
        <f t="shared" ca="1" si="153"/>
        <v>#N/A</v>
      </c>
      <c r="AG730" s="201" t="e">
        <f t="shared" ca="1" si="153"/>
        <v>#N/A</v>
      </c>
      <c r="AH730" s="201" t="e">
        <f t="shared" ca="1" si="154"/>
        <v>#N/A</v>
      </c>
      <c r="AI730" s="203" t="e">
        <f t="shared" ca="1" si="155"/>
        <v>#N/A</v>
      </c>
      <c r="AJ730" s="201" t="e">
        <f t="shared" ca="1" si="121"/>
        <v>#N/A</v>
      </c>
      <c r="AK730" s="201" t="e">
        <f t="shared" ca="1" si="122"/>
        <v>#N/A</v>
      </c>
    </row>
    <row r="731" spans="1:37" ht="27" customHeight="1" x14ac:dyDescent="0.25">
      <c r="A731" s="51">
        <f>'OSNOVNA PLAČA'!A725</f>
        <v>716</v>
      </c>
      <c r="B731" s="159" t="str">
        <f t="shared" ca="1" si="118"/>
        <v>A716</v>
      </c>
      <c r="C731" s="52">
        <f ca="1">IF(LEN(B731)&gt;0,'OSNOVNA PLAČA'!C725,"")</f>
        <v>0</v>
      </c>
      <c r="D731" s="54">
        <f ca="1">IF(LEN(B731)&gt;0,'OSNOVNA PLAČA'!D725,"")</f>
        <v>0</v>
      </c>
      <c r="E731" s="175">
        <f ca="1">IF(LEN(B731)&gt;0,SUM('OBRAČUNANA OSNOVNA PLAČA'!K725:P725),"")</f>
        <v>0</v>
      </c>
      <c r="F731" s="55"/>
      <c r="G731" s="55"/>
      <c r="H731" s="55"/>
      <c r="I731" s="55"/>
      <c r="J731" s="55"/>
      <c r="K731" s="176">
        <f t="shared" si="145"/>
        <v>0</v>
      </c>
      <c r="L731" s="120">
        <f t="shared" ca="1" si="146"/>
        <v>0</v>
      </c>
      <c r="M731" s="120">
        <f t="shared" ca="1" si="147"/>
        <v>0</v>
      </c>
      <c r="N731" s="120">
        <f t="shared" ca="1" si="148"/>
        <v>0</v>
      </c>
      <c r="O731" s="120">
        <f t="shared" ca="1" si="149"/>
        <v>0</v>
      </c>
      <c r="P731" s="177">
        <f t="shared" ca="1" si="150"/>
        <v>0</v>
      </c>
      <c r="Q731" s="177">
        <f ca="1">IF(LEN(B731)&gt;0,'1-6'!Q731-'1-6'!P731,"")</f>
        <v>0</v>
      </c>
      <c r="R731" s="178"/>
      <c r="AA731" s="163">
        <f>ROW()</f>
        <v>731</v>
      </c>
      <c r="AB731" s="201" t="e">
        <f t="shared" ca="1" si="119"/>
        <v>#N/A</v>
      </c>
      <c r="AC731" s="201" t="e">
        <f t="shared" ca="1" si="120"/>
        <v>#N/A</v>
      </c>
      <c r="AD731" s="202" t="e">
        <f t="shared" ca="1" si="151"/>
        <v>#N/A</v>
      </c>
      <c r="AE731" s="201" t="e">
        <f t="shared" ca="1" si="152"/>
        <v>#N/A</v>
      </c>
      <c r="AF731" s="202" t="e">
        <f t="shared" ca="1" si="153"/>
        <v>#N/A</v>
      </c>
      <c r="AG731" s="201" t="e">
        <f t="shared" ca="1" si="153"/>
        <v>#N/A</v>
      </c>
      <c r="AH731" s="201" t="e">
        <f t="shared" ca="1" si="154"/>
        <v>#N/A</v>
      </c>
      <c r="AI731" s="203" t="e">
        <f t="shared" ca="1" si="155"/>
        <v>#N/A</v>
      </c>
      <c r="AJ731" s="201" t="e">
        <f t="shared" ca="1" si="121"/>
        <v>#N/A</v>
      </c>
      <c r="AK731" s="201" t="e">
        <f t="shared" ca="1" si="122"/>
        <v>#N/A</v>
      </c>
    </row>
    <row r="732" spans="1:37" ht="27" customHeight="1" x14ac:dyDescent="0.25">
      <c r="A732" s="51">
        <f>'OSNOVNA PLAČA'!A726</f>
        <v>717</v>
      </c>
      <c r="B732" s="159" t="str">
        <f t="shared" ca="1" si="118"/>
        <v>A717</v>
      </c>
      <c r="C732" s="52">
        <f ca="1">IF(LEN(B732)&gt;0,'OSNOVNA PLAČA'!C726,"")</f>
        <v>0</v>
      </c>
      <c r="D732" s="54">
        <f ca="1">IF(LEN(B732)&gt;0,'OSNOVNA PLAČA'!D726,"")</f>
        <v>0</v>
      </c>
      <c r="E732" s="175">
        <f ca="1">IF(LEN(B732)&gt;0,SUM('OBRAČUNANA OSNOVNA PLAČA'!K726:P726),"")</f>
        <v>0</v>
      </c>
      <c r="F732" s="55"/>
      <c r="G732" s="55"/>
      <c r="H732" s="55"/>
      <c r="I732" s="55"/>
      <c r="J732" s="55"/>
      <c r="K732" s="176">
        <f t="shared" si="145"/>
        <v>0</v>
      </c>
      <c r="L732" s="120">
        <f t="shared" ca="1" si="146"/>
        <v>0</v>
      </c>
      <c r="M732" s="120">
        <f t="shared" ca="1" si="147"/>
        <v>0</v>
      </c>
      <c r="N732" s="120">
        <f t="shared" ca="1" si="148"/>
        <v>0</v>
      </c>
      <c r="O732" s="120">
        <f t="shared" ca="1" si="149"/>
        <v>0</v>
      </c>
      <c r="P732" s="177">
        <f t="shared" ca="1" si="150"/>
        <v>0</v>
      </c>
      <c r="Q732" s="177">
        <f ca="1">IF(LEN(B732)&gt;0,'1-6'!Q732-'1-6'!P732,"")</f>
        <v>0</v>
      </c>
      <c r="R732" s="178"/>
      <c r="AA732" s="163">
        <f>ROW()</f>
        <v>732</v>
      </c>
      <c r="AB732" s="201" t="e">
        <f t="shared" ca="1" si="119"/>
        <v>#N/A</v>
      </c>
      <c r="AC732" s="201" t="e">
        <f t="shared" ca="1" si="120"/>
        <v>#N/A</v>
      </c>
      <c r="AD732" s="202" t="e">
        <f t="shared" ca="1" si="151"/>
        <v>#N/A</v>
      </c>
      <c r="AE732" s="201" t="e">
        <f t="shared" ca="1" si="152"/>
        <v>#N/A</v>
      </c>
      <c r="AF732" s="202" t="e">
        <f t="shared" ca="1" si="153"/>
        <v>#N/A</v>
      </c>
      <c r="AG732" s="201" t="e">
        <f t="shared" ca="1" si="153"/>
        <v>#N/A</v>
      </c>
      <c r="AH732" s="201" t="e">
        <f t="shared" ca="1" si="154"/>
        <v>#N/A</v>
      </c>
      <c r="AI732" s="203" t="e">
        <f t="shared" ca="1" si="155"/>
        <v>#N/A</v>
      </c>
      <c r="AJ732" s="201" t="e">
        <f t="shared" ca="1" si="121"/>
        <v>#N/A</v>
      </c>
      <c r="AK732" s="201" t="e">
        <f t="shared" ca="1" si="122"/>
        <v>#N/A</v>
      </c>
    </row>
    <row r="733" spans="1:37" ht="27" customHeight="1" x14ac:dyDescent="0.25">
      <c r="A733" s="51">
        <f>'OSNOVNA PLAČA'!A727</f>
        <v>718</v>
      </c>
      <c r="B733" s="159" t="str">
        <f t="shared" ca="1" si="118"/>
        <v>A718</v>
      </c>
      <c r="C733" s="52">
        <f ca="1">IF(LEN(B733)&gt;0,'OSNOVNA PLAČA'!C727,"")</f>
        <v>0</v>
      </c>
      <c r="D733" s="54">
        <f ca="1">IF(LEN(B733)&gt;0,'OSNOVNA PLAČA'!D727,"")</f>
        <v>0</v>
      </c>
      <c r="E733" s="175">
        <f ca="1">IF(LEN(B733)&gt;0,SUM('OBRAČUNANA OSNOVNA PLAČA'!K727:P727),"")</f>
        <v>0</v>
      </c>
      <c r="F733" s="55"/>
      <c r="G733" s="55"/>
      <c r="H733" s="55"/>
      <c r="I733" s="55"/>
      <c r="J733" s="55"/>
      <c r="K733" s="176">
        <f t="shared" si="145"/>
        <v>0</v>
      </c>
      <c r="L733" s="120">
        <f t="shared" ca="1" si="146"/>
        <v>0</v>
      </c>
      <c r="M733" s="120">
        <f t="shared" ca="1" si="147"/>
        <v>0</v>
      </c>
      <c r="N733" s="120">
        <f t="shared" ca="1" si="148"/>
        <v>0</v>
      </c>
      <c r="O733" s="120">
        <f t="shared" ca="1" si="149"/>
        <v>0</v>
      </c>
      <c r="P733" s="177">
        <f t="shared" ca="1" si="150"/>
        <v>0</v>
      </c>
      <c r="Q733" s="177">
        <f ca="1">IF(LEN(B733)&gt;0,'1-6'!Q733-'1-6'!P733,"")</f>
        <v>0</v>
      </c>
      <c r="R733" s="178"/>
      <c r="AA733" s="163">
        <f>ROW()</f>
        <v>733</v>
      </c>
      <c r="AB733" s="201" t="e">
        <f t="shared" ca="1" si="119"/>
        <v>#N/A</v>
      </c>
      <c r="AC733" s="201" t="e">
        <f t="shared" ca="1" si="120"/>
        <v>#N/A</v>
      </c>
      <c r="AD733" s="202" t="e">
        <f t="shared" ca="1" si="151"/>
        <v>#N/A</v>
      </c>
      <c r="AE733" s="201" t="e">
        <f t="shared" ca="1" si="152"/>
        <v>#N/A</v>
      </c>
      <c r="AF733" s="202" t="e">
        <f t="shared" ca="1" si="153"/>
        <v>#N/A</v>
      </c>
      <c r="AG733" s="201" t="e">
        <f t="shared" ca="1" si="153"/>
        <v>#N/A</v>
      </c>
      <c r="AH733" s="201" t="e">
        <f t="shared" ca="1" si="154"/>
        <v>#N/A</v>
      </c>
      <c r="AI733" s="203" t="e">
        <f t="shared" ca="1" si="155"/>
        <v>#N/A</v>
      </c>
      <c r="AJ733" s="201" t="e">
        <f t="shared" ca="1" si="121"/>
        <v>#N/A</v>
      </c>
      <c r="AK733" s="201" t="e">
        <f t="shared" ca="1" si="122"/>
        <v>#N/A</v>
      </c>
    </row>
    <row r="734" spans="1:37" ht="27" customHeight="1" x14ac:dyDescent="0.25">
      <c r="A734" s="51">
        <f>'OSNOVNA PLAČA'!A728</f>
        <v>719</v>
      </c>
      <c r="B734" s="159" t="str">
        <f t="shared" ca="1" si="118"/>
        <v>A719</v>
      </c>
      <c r="C734" s="52">
        <f ca="1">IF(LEN(B734)&gt;0,'OSNOVNA PLAČA'!C728,"")</f>
        <v>0</v>
      </c>
      <c r="D734" s="54">
        <f ca="1">IF(LEN(B734)&gt;0,'OSNOVNA PLAČA'!D728,"")</f>
        <v>0</v>
      </c>
      <c r="E734" s="175">
        <f ca="1">IF(LEN(B734)&gt;0,SUM('OBRAČUNANA OSNOVNA PLAČA'!K728:P728),"")</f>
        <v>0</v>
      </c>
      <c r="F734" s="55"/>
      <c r="G734" s="55"/>
      <c r="H734" s="55"/>
      <c r="I734" s="55"/>
      <c r="J734" s="55"/>
      <c r="K734" s="176">
        <f t="shared" si="145"/>
        <v>0</v>
      </c>
      <c r="L734" s="120">
        <f t="shared" ca="1" si="146"/>
        <v>0</v>
      </c>
      <c r="M734" s="120">
        <f t="shared" ca="1" si="147"/>
        <v>0</v>
      </c>
      <c r="N734" s="120">
        <f t="shared" ca="1" si="148"/>
        <v>0</v>
      </c>
      <c r="O734" s="120">
        <f t="shared" ca="1" si="149"/>
        <v>0</v>
      </c>
      <c r="P734" s="177">
        <f t="shared" ca="1" si="150"/>
        <v>0</v>
      </c>
      <c r="Q734" s="177">
        <f ca="1">IF(LEN(B734)&gt;0,'1-6'!Q734-'1-6'!P734,"")</f>
        <v>0</v>
      </c>
      <c r="R734" s="178"/>
      <c r="AA734" s="163">
        <f>ROW()</f>
        <v>734</v>
      </c>
      <c r="AB734" s="201" t="e">
        <f t="shared" ca="1" si="119"/>
        <v>#N/A</v>
      </c>
      <c r="AC734" s="201" t="e">
        <f t="shared" ca="1" si="120"/>
        <v>#N/A</v>
      </c>
      <c r="AD734" s="202" t="e">
        <f t="shared" ca="1" si="151"/>
        <v>#N/A</v>
      </c>
      <c r="AE734" s="201" t="e">
        <f t="shared" ca="1" si="152"/>
        <v>#N/A</v>
      </c>
      <c r="AF734" s="202" t="e">
        <f t="shared" ca="1" si="153"/>
        <v>#N/A</v>
      </c>
      <c r="AG734" s="201" t="e">
        <f t="shared" ca="1" si="153"/>
        <v>#N/A</v>
      </c>
      <c r="AH734" s="201" t="e">
        <f t="shared" ca="1" si="154"/>
        <v>#N/A</v>
      </c>
      <c r="AI734" s="203" t="e">
        <f t="shared" ca="1" si="155"/>
        <v>#N/A</v>
      </c>
      <c r="AJ734" s="201" t="e">
        <f t="shared" ca="1" si="121"/>
        <v>#N/A</v>
      </c>
      <c r="AK734" s="201" t="e">
        <f t="shared" ca="1" si="122"/>
        <v>#N/A</v>
      </c>
    </row>
    <row r="735" spans="1:37" ht="27" customHeight="1" x14ac:dyDescent="0.25">
      <c r="A735" s="51">
        <f>'OSNOVNA PLAČA'!A729</f>
        <v>720</v>
      </c>
      <c r="B735" s="159" t="str">
        <f t="shared" ca="1" si="118"/>
        <v>A720</v>
      </c>
      <c r="C735" s="52">
        <f ca="1">IF(LEN(B735)&gt;0,'OSNOVNA PLAČA'!C729,"")</f>
        <v>0</v>
      </c>
      <c r="D735" s="54">
        <f ca="1">IF(LEN(B735)&gt;0,'OSNOVNA PLAČA'!D729,"")</f>
        <v>0</v>
      </c>
      <c r="E735" s="175">
        <f ca="1">IF(LEN(B735)&gt;0,SUM('OBRAČUNANA OSNOVNA PLAČA'!K729:P729),"")</f>
        <v>0</v>
      </c>
      <c r="F735" s="55"/>
      <c r="G735" s="55"/>
      <c r="H735" s="55"/>
      <c r="I735" s="55"/>
      <c r="J735" s="55"/>
      <c r="K735" s="176">
        <f t="shared" si="145"/>
        <v>0</v>
      </c>
      <c r="L735" s="120">
        <f t="shared" ca="1" si="146"/>
        <v>0</v>
      </c>
      <c r="M735" s="120">
        <f t="shared" ca="1" si="147"/>
        <v>0</v>
      </c>
      <c r="N735" s="120">
        <f t="shared" ca="1" si="148"/>
        <v>0</v>
      </c>
      <c r="O735" s="120">
        <f t="shared" ca="1" si="149"/>
        <v>0</v>
      </c>
      <c r="P735" s="177">
        <f t="shared" ca="1" si="150"/>
        <v>0</v>
      </c>
      <c r="Q735" s="177">
        <f ca="1">IF(LEN(B735)&gt;0,'1-6'!Q735-'1-6'!P735,"")</f>
        <v>0</v>
      </c>
      <c r="R735" s="178"/>
      <c r="AA735" s="163">
        <f>ROW()</f>
        <v>735</v>
      </c>
      <c r="AB735" s="201" t="e">
        <f t="shared" ca="1" si="119"/>
        <v>#N/A</v>
      </c>
      <c r="AC735" s="201" t="e">
        <f t="shared" ca="1" si="120"/>
        <v>#N/A</v>
      </c>
      <c r="AD735" s="202" t="e">
        <f t="shared" ca="1" si="151"/>
        <v>#N/A</v>
      </c>
      <c r="AE735" s="201" t="e">
        <f t="shared" ca="1" si="152"/>
        <v>#N/A</v>
      </c>
      <c r="AF735" s="202" t="e">
        <f t="shared" ca="1" si="153"/>
        <v>#N/A</v>
      </c>
      <c r="AG735" s="201" t="e">
        <f t="shared" ca="1" si="153"/>
        <v>#N/A</v>
      </c>
      <c r="AH735" s="201" t="e">
        <f t="shared" ca="1" si="154"/>
        <v>#N/A</v>
      </c>
      <c r="AI735" s="203" t="e">
        <f t="shared" ca="1" si="155"/>
        <v>#N/A</v>
      </c>
      <c r="AJ735" s="201" t="e">
        <f t="shared" ca="1" si="121"/>
        <v>#N/A</v>
      </c>
      <c r="AK735" s="201" t="e">
        <f t="shared" ca="1" si="122"/>
        <v>#N/A</v>
      </c>
    </row>
    <row r="736" spans="1:37" ht="27" customHeight="1" x14ac:dyDescent="0.25">
      <c r="A736" s="51">
        <f>'OSNOVNA PLAČA'!A730</f>
        <v>721</v>
      </c>
      <c r="B736" s="159" t="str">
        <f t="shared" ca="1" si="118"/>
        <v>A721</v>
      </c>
      <c r="C736" s="52">
        <f ca="1">IF(LEN(B736)&gt;0,'OSNOVNA PLAČA'!C730,"")</f>
        <v>0</v>
      </c>
      <c r="D736" s="54">
        <f ca="1">IF(LEN(B736)&gt;0,'OSNOVNA PLAČA'!D730,"")</f>
        <v>0</v>
      </c>
      <c r="E736" s="175">
        <f ca="1">IF(LEN(B736)&gt;0,SUM('OBRAČUNANA OSNOVNA PLAČA'!K730:P730),"")</f>
        <v>0</v>
      </c>
      <c r="F736" s="55"/>
      <c r="G736" s="55"/>
      <c r="H736" s="55"/>
      <c r="I736" s="55"/>
      <c r="J736" s="55"/>
      <c r="K736" s="176">
        <f t="shared" si="145"/>
        <v>0</v>
      </c>
      <c r="L736" s="120">
        <f t="shared" ca="1" si="146"/>
        <v>0</v>
      </c>
      <c r="M736" s="120">
        <f t="shared" ca="1" si="147"/>
        <v>0</v>
      </c>
      <c r="N736" s="120">
        <f t="shared" ca="1" si="148"/>
        <v>0</v>
      </c>
      <c r="O736" s="120">
        <f t="shared" ca="1" si="149"/>
        <v>0</v>
      </c>
      <c r="P736" s="177">
        <f t="shared" ca="1" si="150"/>
        <v>0</v>
      </c>
      <c r="Q736" s="177">
        <f ca="1">IF(LEN(B736)&gt;0,'1-6'!Q736-'1-6'!P736,"")</f>
        <v>0</v>
      </c>
      <c r="R736" s="178"/>
      <c r="AA736" s="163">
        <f>ROW()</f>
        <v>736</v>
      </c>
      <c r="AB736" s="201" t="e">
        <f t="shared" ca="1" si="119"/>
        <v>#N/A</v>
      </c>
      <c r="AC736" s="201" t="e">
        <f t="shared" ca="1" si="120"/>
        <v>#N/A</v>
      </c>
      <c r="AD736" s="202" t="e">
        <f t="shared" ca="1" si="151"/>
        <v>#N/A</v>
      </c>
      <c r="AE736" s="201" t="e">
        <f t="shared" ca="1" si="152"/>
        <v>#N/A</v>
      </c>
      <c r="AF736" s="202" t="e">
        <f t="shared" ca="1" si="153"/>
        <v>#N/A</v>
      </c>
      <c r="AG736" s="201" t="e">
        <f t="shared" ca="1" si="153"/>
        <v>#N/A</v>
      </c>
      <c r="AH736" s="201" t="e">
        <f t="shared" ca="1" si="154"/>
        <v>#N/A</v>
      </c>
      <c r="AI736" s="203" t="e">
        <f t="shared" ca="1" si="155"/>
        <v>#N/A</v>
      </c>
      <c r="AJ736" s="201" t="e">
        <f t="shared" ca="1" si="121"/>
        <v>#N/A</v>
      </c>
      <c r="AK736" s="201" t="e">
        <f t="shared" ca="1" si="122"/>
        <v>#N/A</v>
      </c>
    </row>
    <row r="737" spans="1:37" ht="27" customHeight="1" x14ac:dyDescent="0.25">
      <c r="A737" s="51">
        <f>'OSNOVNA PLAČA'!A731</f>
        <v>722</v>
      </c>
      <c r="B737" s="159" t="str">
        <f t="shared" ca="1" si="118"/>
        <v>A722</v>
      </c>
      <c r="C737" s="52">
        <f ca="1">IF(LEN(B737)&gt;0,'OSNOVNA PLAČA'!C731,"")</f>
        <v>0</v>
      </c>
      <c r="D737" s="54">
        <f ca="1">IF(LEN(B737)&gt;0,'OSNOVNA PLAČA'!D731,"")</f>
        <v>0</v>
      </c>
      <c r="E737" s="175">
        <f ca="1">IF(LEN(B737)&gt;0,SUM('OBRAČUNANA OSNOVNA PLAČA'!K731:P731),"")</f>
        <v>0</v>
      </c>
      <c r="F737" s="55"/>
      <c r="G737" s="55"/>
      <c r="H737" s="55"/>
      <c r="I737" s="55"/>
      <c r="J737" s="55"/>
      <c r="K737" s="176">
        <f t="shared" si="145"/>
        <v>0</v>
      </c>
      <c r="L737" s="120">
        <f t="shared" ca="1" si="146"/>
        <v>0</v>
      </c>
      <c r="M737" s="120">
        <f t="shared" ca="1" si="147"/>
        <v>0</v>
      </c>
      <c r="N737" s="120">
        <f t="shared" ca="1" si="148"/>
        <v>0</v>
      </c>
      <c r="O737" s="120">
        <f t="shared" ca="1" si="149"/>
        <v>0</v>
      </c>
      <c r="P737" s="177">
        <f t="shared" ca="1" si="150"/>
        <v>0</v>
      </c>
      <c r="Q737" s="177">
        <f ca="1">IF(LEN(B737)&gt;0,'1-6'!Q737-'1-6'!P737,"")</f>
        <v>0</v>
      </c>
      <c r="R737" s="178"/>
      <c r="AA737" s="163">
        <f>ROW()</f>
        <v>737</v>
      </c>
      <c r="AB737" s="201" t="e">
        <f t="shared" ca="1" si="119"/>
        <v>#N/A</v>
      </c>
      <c r="AC737" s="201" t="e">
        <f t="shared" ca="1" si="120"/>
        <v>#N/A</v>
      </c>
      <c r="AD737" s="202" t="e">
        <f t="shared" ca="1" si="151"/>
        <v>#N/A</v>
      </c>
      <c r="AE737" s="201" t="e">
        <f t="shared" ca="1" si="152"/>
        <v>#N/A</v>
      </c>
      <c r="AF737" s="202" t="e">
        <f t="shared" ca="1" si="153"/>
        <v>#N/A</v>
      </c>
      <c r="AG737" s="201" t="e">
        <f t="shared" ca="1" si="153"/>
        <v>#N/A</v>
      </c>
      <c r="AH737" s="201" t="e">
        <f t="shared" ca="1" si="154"/>
        <v>#N/A</v>
      </c>
      <c r="AI737" s="203" t="e">
        <f t="shared" ca="1" si="155"/>
        <v>#N/A</v>
      </c>
      <c r="AJ737" s="201" t="e">
        <f t="shared" ca="1" si="121"/>
        <v>#N/A</v>
      </c>
      <c r="AK737" s="201" t="e">
        <f t="shared" ca="1" si="122"/>
        <v>#N/A</v>
      </c>
    </row>
    <row r="738" spans="1:37" ht="27" customHeight="1" x14ac:dyDescent="0.25">
      <c r="A738" s="51">
        <f>'OSNOVNA PLAČA'!A732</f>
        <v>723</v>
      </c>
      <c r="B738" s="159" t="str">
        <f t="shared" ca="1" si="118"/>
        <v>A723</v>
      </c>
      <c r="C738" s="52">
        <f ca="1">IF(LEN(B738)&gt;0,'OSNOVNA PLAČA'!C732,"")</f>
        <v>0</v>
      </c>
      <c r="D738" s="54">
        <f ca="1">IF(LEN(B738)&gt;0,'OSNOVNA PLAČA'!D732,"")</f>
        <v>0</v>
      </c>
      <c r="E738" s="175">
        <f ca="1">IF(LEN(B738)&gt;0,SUM('OBRAČUNANA OSNOVNA PLAČA'!K732:P732),"")</f>
        <v>0</v>
      </c>
      <c r="F738" s="55"/>
      <c r="G738" s="55"/>
      <c r="H738" s="55"/>
      <c r="I738" s="55"/>
      <c r="J738" s="55"/>
      <c r="K738" s="176">
        <f t="shared" si="145"/>
        <v>0</v>
      </c>
      <c r="L738" s="120">
        <f t="shared" ca="1" si="146"/>
        <v>0</v>
      </c>
      <c r="M738" s="120">
        <f t="shared" ca="1" si="147"/>
        <v>0</v>
      </c>
      <c r="N738" s="120">
        <f t="shared" ca="1" si="148"/>
        <v>0</v>
      </c>
      <c r="O738" s="120">
        <f t="shared" ca="1" si="149"/>
        <v>0</v>
      </c>
      <c r="P738" s="177">
        <f t="shared" ca="1" si="150"/>
        <v>0</v>
      </c>
      <c r="Q738" s="177">
        <f ca="1">IF(LEN(B738)&gt;0,'1-6'!Q738-'1-6'!P738,"")</f>
        <v>0</v>
      </c>
      <c r="R738" s="178"/>
      <c r="AA738" s="163">
        <f>ROW()</f>
        <v>738</v>
      </c>
      <c r="AB738" s="201" t="e">
        <f t="shared" ca="1" si="119"/>
        <v>#N/A</v>
      </c>
      <c r="AC738" s="201" t="e">
        <f t="shared" ca="1" si="120"/>
        <v>#N/A</v>
      </c>
      <c r="AD738" s="202" t="e">
        <f t="shared" ca="1" si="151"/>
        <v>#N/A</v>
      </c>
      <c r="AE738" s="201" t="e">
        <f t="shared" ca="1" si="152"/>
        <v>#N/A</v>
      </c>
      <c r="AF738" s="202" t="e">
        <f t="shared" ca="1" si="153"/>
        <v>#N/A</v>
      </c>
      <c r="AG738" s="201" t="e">
        <f t="shared" ca="1" si="153"/>
        <v>#N/A</v>
      </c>
      <c r="AH738" s="201" t="e">
        <f t="shared" ca="1" si="154"/>
        <v>#N/A</v>
      </c>
      <c r="AI738" s="203" t="e">
        <f t="shared" ca="1" si="155"/>
        <v>#N/A</v>
      </c>
      <c r="AJ738" s="201" t="e">
        <f t="shared" ca="1" si="121"/>
        <v>#N/A</v>
      </c>
      <c r="AK738" s="201" t="e">
        <f t="shared" ca="1" si="122"/>
        <v>#N/A</v>
      </c>
    </row>
    <row r="739" spans="1:37" ht="27" customHeight="1" x14ac:dyDescent="0.25">
      <c r="A739" s="51">
        <f>'OSNOVNA PLAČA'!A733</f>
        <v>724</v>
      </c>
      <c r="B739" s="159" t="str">
        <f t="shared" ca="1" si="118"/>
        <v>A724</v>
      </c>
      <c r="C739" s="52">
        <f ca="1">IF(LEN(B739)&gt;0,'OSNOVNA PLAČA'!C733,"")</f>
        <v>0</v>
      </c>
      <c r="D739" s="54">
        <f ca="1">IF(LEN(B739)&gt;0,'OSNOVNA PLAČA'!D733,"")</f>
        <v>0</v>
      </c>
      <c r="E739" s="175">
        <f ca="1">IF(LEN(B739)&gt;0,SUM('OBRAČUNANA OSNOVNA PLAČA'!K733:P733),"")</f>
        <v>0</v>
      </c>
      <c r="F739" s="55"/>
      <c r="G739" s="55"/>
      <c r="H739" s="55"/>
      <c r="I739" s="55"/>
      <c r="J739" s="55"/>
      <c r="K739" s="176">
        <f t="shared" si="145"/>
        <v>0</v>
      </c>
      <c r="L739" s="120">
        <f t="shared" ca="1" si="146"/>
        <v>0</v>
      </c>
      <c r="M739" s="120">
        <f t="shared" ca="1" si="147"/>
        <v>0</v>
      </c>
      <c r="N739" s="120">
        <f t="shared" ca="1" si="148"/>
        <v>0</v>
      </c>
      <c r="O739" s="120">
        <f t="shared" ca="1" si="149"/>
        <v>0</v>
      </c>
      <c r="P739" s="177">
        <f t="shared" ca="1" si="150"/>
        <v>0</v>
      </c>
      <c r="Q739" s="177">
        <f ca="1">IF(LEN(B739)&gt;0,'1-6'!Q739-'1-6'!P739,"")</f>
        <v>0</v>
      </c>
      <c r="R739" s="178"/>
      <c r="AA739" s="163">
        <f>ROW()</f>
        <v>739</v>
      </c>
      <c r="AB739" s="201" t="e">
        <f t="shared" ca="1" si="119"/>
        <v>#N/A</v>
      </c>
      <c r="AC739" s="201" t="e">
        <f t="shared" ca="1" si="120"/>
        <v>#N/A</v>
      </c>
      <c r="AD739" s="202" t="e">
        <f t="shared" ca="1" si="151"/>
        <v>#N/A</v>
      </c>
      <c r="AE739" s="201" t="e">
        <f t="shared" ca="1" si="152"/>
        <v>#N/A</v>
      </c>
      <c r="AF739" s="202" t="e">
        <f t="shared" ca="1" si="153"/>
        <v>#N/A</v>
      </c>
      <c r="AG739" s="201" t="e">
        <f t="shared" ca="1" si="153"/>
        <v>#N/A</v>
      </c>
      <c r="AH739" s="201" t="e">
        <f t="shared" ca="1" si="154"/>
        <v>#N/A</v>
      </c>
      <c r="AI739" s="203" t="e">
        <f t="shared" ca="1" si="155"/>
        <v>#N/A</v>
      </c>
      <c r="AJ739" s="201" t="e">
        <f t="shared" ca="1" si="121"/>
        <v>#N/A</v>
      </c>
      <c r="AK739" s="201" t="e">
        <f t="shared" ca="1" si="122"/>
        <v>#N/A</v>
      </c>
    </row>
    <row r="740" spans="1:37" ht="27" customHeight="1" x14ac:dyDescent="0.25">
      <c r="A740" s="51">
        <f>'OSNOVNA PLAČA'!A734</f>
        <v>725</v>
      </c>
      <c r="B740" s="159" t="str">
        <f t="shared" ca="1" si="118"/>
        <v>A725</v>
      </c>
      <c r="C740" s="52">
        <f ca="1">IF(LEN(B740)&gt;0,'OSNOVNA PLAČA'!C734,"")</f>
        <v>0</v>
      </c>
      <c r="D740" s="54">
        <f ca="1">IF(LEN(B740)&gt;0,'OSNOVNA PLAČA'!D734,"")</f>
        <v>0</v>
      </c>
      <c r="E740" s="175">
        <f ca="1">IF(LEN(B740)&gt;0,SUM('OBRAČUNANA OSNOVNA PLAČA'!K734:P734),"")</f>
        <v>0</v>
      </c>
      <c r="F740" s="55"/>
      <c r="G740" s="55"/>
      <c r="H740" s="55"/>
      <c r="I740" s="55"/>
      <c r="J740" s="55"/>
      <c r="K740" s="176">
        <f t="shared" si="145"/>
        <v>0</v>
      </c>
      <c r="L740" s="120">
        <f t="shared" ca="1" si="146"/>
        <v>0</v>
      </c>
      <c r="M740" s="120">
        <f t="shared" ca="1" si="147"/>
        <v>0</v>
      </c>
      <c r="N740" s="120">
        <f t="shared" ca="1" si="148"/>
        <v>0</v>
      </c>
      <c r="O740" s="120">
        <f t="shared" ca="1" si="149"/>
        <v>0</v>
      </c>
      <c r="P740" s="177">
        <f t="shared" ca="1" si="150"/>
        <v>0</v>
      </c>
      <c r="Q740" s="177">
        <f ca="1">IF(LEN(B740)&gt;0,'1-6'!Q740-'1-6'!P740,"")</f>
        <v>0</v>
      </c>
      <c r="R740" s="178"/>
      <c r="AA740" s="163">
        <f>ROW()</f>
        <v>740</v>
      </c>
      <c r="AB740" s="201" t="e">
        <f t="shared" ca="1" si="119"/>
        <v>#N/A</v>
      </c>
      <c r="AC740" s="201" t="e">
        <f t="shared" ca="1" si="120"/>
        <v>#N/A</v>
      </c>
      <c r="AD740" s="202" t="e">
        <f t="shared" ca="1" si="151"/>
        <v>#N/A</v>
      </c>
      <c r="AE740" s="201" t="e">
        <f t="shared" ca="1" si="152"/>
        <v>#N/A</v>
      </c>
      <c r="AF740" s="202" t="e">
        <f t="shared" ca="1" si="153"/>
        <v>#N/A</v>
      </c>
      <c r="AG740" s="201" t="e">
        <f t="shared" ca="1" si="153"/>
        <v>#N/A</v>
      </c>
      <c r="AH740" s="201" t="e">
        <f t="shared" ca="1" si="154"/>
        <v>#N/A</v>
      </c>
      <c r="AI740" s="203" t="e">
        <f t="shared" ca="1" si="155"/>
        <v>#N/A</v>
      </c>
      <c r="AJ740" s="201" t="e">
        <f t="shared" ca="1" si="121"/>
        <v>#N/A</v>
      </c>
      <c r="AK740" s="201" t="e">
        <f t="shared" ca="1" si="122"/>
        <v>#N/A</v>
      </c>
    </row>
    <row r="741" spans="1:37" ht="27" customHeight="1" x14ac:dyDescent="0.25">
      <c r="A741" s="51">
        <f>'OSNOVNA PLAČA'!A735</f>
        <v>726</v>
      </c>
      <c r="B741" s="159" t="str">
        <f t="shared" ca="1" si="118"/>
        <v>A726</v>
      </c>
      <c r="C741" s="52">
        <f ca="1">IF(LEN(B741)&gt;0,'OSNOVNA PLAČA'!C735,"")</f>
        <v>0</v>
      </c>
      <c r="D741" s="54">
        <f ca="1">IF(LEN(B741)&gt;0,'OSNOVNA PLAČA'!D735,"")</f>
        <v>0</v>
      </c>
      <c r="E741" s="175">
        <f ca="1">IF(LEN(B741)&gt;0,SUM('OBRAČUNANA OSNOVNA PLAČA'!K735:P735),"")</f>
        <v>0</v>
      </c>
      <c r="F741" s="55"/>
      <c r="G741" s="55"/>
      <c r="H741" s="55"/>
      <c r="I741" s="55"/>
      <c r="J741" s="55"/>
      <c r="K741" s="176">
        <f t="shared" si="145"/>
        <v>0</v>
      </c>
      <c r="L741" s="120">
        <f t="shared" ca="1" si="146"/>
        <v>0</v>
      </c>
      <c r="M741" s="120">
        <f t="shared" ca="1" si="147"/>
        <v>0</v>
      </c>
      <c r="N741" s="120">
        <f t="shared" ca="1" si="148"/>
        <v>0</v>
      </c>
      <c r="O741" s="120">
        <f t="shared" ca="1" si="149"/>
        <v>0</v>
      </c>
      <c r="P741" s="177">
        <f t="shared" ca="1" si="150"/>
        <v>0</v>
      </c>
      <c r="Q741" s="177">
        <f ca="1">IF(LEN(B741)&gt;0,'1-6'!Q741-'1-6'!P741,"")</f>
        <v>0</v>
      </c>
      <c r="R741" s="178"/>
      <c r="AA741" s="163">
        <f>ROW()</f>
        <v>741</v>
      </c>
      <c r="AB741" s="201" t="e">
        <f t="shared" ca="1" si="119"/>
        <v>#N/A</v>
      </c>
      <c r="AC741" s="201" t="e">
        <f t="shared" ca="1" si="120"/>
        <v>#N/A</v>
      </c>
      <c r="AD741" s="202" t="e">
        <f t="shared" ca="1" si="151"/>
        <v>#N/A</v>
      </c>
      <c r="AE741" s="201" t="e">
        <f t="shared" ca="1" si="152"/>
        <v>#N/A</v>
      </c>
      <c r="AF741" s="202" t="e">
        <f t="shared" ca="1" si="153"/>
        <v>#N/A</v>
      </c>
      <c r="AG741" s="201" t="e">
        <f t="shared" ca="1" si="153"/>
        <v>#N/A</v>
      </c>
      <c r="AH741" s="201" t="e">
        <f t="shared" ca="1" si="154"/>
        <v>#N/A</v>
      </c>
      <c r="AI741" s="203" t="e">
        <f t="shared" ca="1" si="155"/>
        <v>#N/A</v>
      </c>
      <c r="AJ741" s="201" t="e">
        <f t="shared" ca="1" si="121"/>
        <v>#N/A</v>
      </c>
      <c r="AK741" s="201" t="e">
        <f t="shared" ca="1" si="122"/>
        <v>#N/A</v>
      </c>
    </row>
    <row r="742" spans="1:37" ht="27" customHeight="1" x14ac:dyDescent="0.25">
      <c r="A742" s="51">
        <f>'OSNOVNA PLAČA'!A736</f>
        <v>727</v>
      </c>
      <c r="B742" s="159" t="str">
        <f t="shared" ca="1" si="118"/>
        <v>A727</v>
      </c>
      <c r="C742" s="52">
        <f ca="1">IF(LEN(B742)&gt;0,'OSNOVNA PLAČA'!C736,"")</f>
        <v>0</v>
      </c>
      <c r="D742" s="54">
        <f ca="1">IF(LEN(B742)&gt;0,'OSNOVNA PLAČA'!D736,"")</f>
        <v>0</v>
      </c>
      <c r="E742" s="175">
        <f ca="1">IF(LEN(B742)&gt;0,SUM('OBRAČUNANA OSNOVNA PLAČA'!K736:P736),"")</f>
        <v>0</v>
      </c>
      <c r="F742" s="55"/>
      <c r="G742" s="55"/>
      <c r="H742" s="55"/>
      <c r="I742" s="55"/>
      <c r="J742" s="55"/>
      <c r="K742" s="176">
        <f t="shared" si="145"/>
        <v>0</v>
      </c>
      <c r="L742" s="120">
        <f t="shared" ca="1" si="146"/>
        <v>0</v>
      </c>
      <c r="M742" s="120">
        <f t="shared" ca="1" si="147"/>
        <v>0</v>
      </c>
      <c r="N742" s="120">
        <f t="shared" ca="1" si="148"/>
        <v>0</v>
      </c>
      <c r="O742" s="120">
        <f t="shared" ca="1" si="149"/>
        <v>0</v>
      </c>
      <c r="P742" s="177">
        <f t="shared" ca="1" si="150"/>
        <v>0</v>
      </c>
      <c r="Q742" s="177">
        <f ca="1">IF(LEN(B742)&gt;0,'1-6'!Q742-'1-6'!P742,"")</f>
        <v>0</v>
      </c>
      <c r="R742" s="178"/>
      <c r="AA742" s="163">
        <f>ROW()</f>
        <v>742</v>
      </c>
      <c r="AB742" s="201" t="e">
        <f t="shared" ca="1" si="119"/>
        <v>#N/A</v>
      </c>
      <c r="AC742" s="201" t="e">
        <f t="shared" ca="1" si="120"/>
        <v>#N/A</v>
      </c>
      <c r="AD742" s="202" t="e">
        <f t="shared" ca="1" si="151"/>
        <v>#N/A</v>
      </c>
      <c r="AE742" s="201" t="e">
        <f t="shared" ca="1" si="152"/>
        <v>#N/A</v>
      </c>
      <c r="AF742" s="202" t="e">
        <f t="shared" ca="1" si="153"/>
        <v>#N/A</v>
      </c>
      <c r="AG742" s="201" t="e">
        <f t="shared" ca="1" si="153"/>
        <v>#N/A</v>
      </c>
      <c r="AH742" s="201" t="e">
        <f t="shared" ca="1" si="154"/>
        <v>#N/A</v>
      </c>
      <c r="AI742" s="203" t="e">
        <f t="shared" ca="1" si="155"/>
        <v>#N/A</v>
      </c>
      <c r="AJ742" s="201" t="e">
        <f t="shared" ca="1" si="121"/>
        <v>#N/A</v>
      </c>
      <c r="AK742" s="201" t="e">
        <f t="shared" ca="1" si="122"/>
        <v>#N/A</v>
      </c>
    </row>
    <row r="743" spans="1:37" ht="27" customHeight="1" x14ac:dyDescent="0.25">
      <c r="A743" s="51">
        <f>'OSNOVNA PLAČA'!A737</f>
        <v>728</v>
      </c>
      <c r="B743" s="159" t="str">
        <f t="shared" ca="1" si="118"/>
        <v>A728</v>
      </c>
      <c r="C743" s="52">
        <f ca="1">IF(LEN(B743)&gt;0,'OSNOVNA PLAČA'!C737,"")</f>
        <v>0</v>
      </c>
      <c r="D743" s="54">
        <f ca="1">IF(LEN(B743)&gt;0,'OSNOVNA PLAČA'!D737,"")</f>
        <v>0</v>
      </c>
      <c r="E743" s="175">
        <f ca="1">IF(LEN(B743)&gt;0,SUM('OBRAČUNANA OSNOVNA PLAČA'!K737:P737),"")</f>
        <v>0</v>
      </c>
      <c r="F743" s="55"/>
      <c r="G743" s="55"/>
      <c r="H743" s="55"/>
      <c r="I743" s="55"/>
      <c r="J743" s="55"/>
      <c r="K743" s="176">
        <f t="shared" si="145"/>
        <v>0</v>
      </c>
      <c r="L743" s="120">
        <f t="shared" ca="1" si="146"/>
        <v>0</v>
      </c>
      <c r="M743" s="120">
        <f t="shared" ca="1" si="147"/>
        <v>0</v>
      </c>
      <c r="N743" s="120">
        <f t="shared" ca="1" si="148"/>
        <v>0</v>
      </c>
      <c r="O743" s="120">
        <f t="shared" ca="1" si="149"/>
        <v>0</v>
      </c>
      <c r="P743" s="177">
        <f t="shared" ca="1" si="150"/>
        <v>0</v>
      </c>
      <c r="Q743" s="177">
        <f ca="1">IF(LEN(B743)&gt;0,'1-6'!Q743-'1-6'!P743,"")</f>
        <v>0</v>
      </c>
      <c r="R743" s="178"/>
      <c r="AA743" s="163">
        <f>ROW()</f>
        <v>743</v>
      </c>
      <c r="AB743" s="201" t="e">
        <f t="shared" ca="1" si="119"/>
        <v>#N/A</v>
      </c>
      <c r="AC743" s="201" t="e">
        <f t="shared" ca="1" si="120"/>
        <v>#N/A</v>
      </c>
      <c r="AD743" s="202" t="e">
        <f t="shared" ca="1" si="151"/>
        <v>#N/A</v>
      </c>
      <c r="AE743" s="201" t="e">
        <f t="shared" ca="1" si="152"/>
        <v>#N/A</v>
      </c>
      <c r="AF743" s="202" t="e">
        <f t="shared" ca="1" si="153"/>
        <v>#N/A</v>
      </c>
      <c r="AG743" s="201" t="e">
        <f t="shared" ca="1" si="153"/>
        <v>#N/A</v>
      </c>
      <c r="AH743" s="201" t="e">
        <f t="shared" ca="1" si="154"/>
        <v>#N/A</v>
      </c>
      <c r="AI743" s="203" t="e">
        <f t="shared" ca="1" si="155"/>
        <v>#N/A</v>
      </c>
      <c r="AJ743" s="201" t="e">
        <f t="shared" ca="1" si="121"/>
        <v>#N/A</v>
      </c>
      <c r="AK743" s="201" t="e">
        <f t="shared" ca="1" si="122"/>
        <v>#N/A</v>
      </c>
    </row>
    <row r="744" spans="1:37" ht="27" customHeight="1" x14ac:dyDescent="0.25">
      <c r="A744" s="51">
        <f>'OSNOVNA PLAČA'!A738</f>
        <v>729</v>
      </c>
      <c r="B744" s="159" t="str">
        <f t="shared" ca="1" si="118"/>
        <v>A729</v>
      </c>
      <c r="C744" s="52">
        <f ca="1">IF(LEN(B744)&gt;0,'OSNOVNA PLAČA'!C738,"")</f>
        <v>0</v>
      </c>
      <c r="D744" s="54">
        <f ca="1">IF(LEN(B744)&gt;0,'OSNOVNA PLAČA'!D738,"")</f>
        <v>0</v>
      </c>
      <c r="E744" s="175">
        <f ca="1">IF(LEN(B744)&gt;0,SUM('OBRAČUNANA OSNOVNA PLAČA'!K738:P738),"")</f>
        <v>0</v>
      </c>
      <c r="F744" s="55"/>
      <c r="G744" s="55"/>
      <c r="H744" s="55"/>
      <c r="I744" s="55"/>
      <c r="J744" s="55"/>
      <c r="K744" s="176">
        <f t="shared" si="145"/>
        <v>0</v>
      </c>
      <c r="L744" s="120">
        <f t="shared" ca="1" si="146"/>
        <v>0</v>
      </c>
      <c r="M744" s="120">
        <f t="shared" ca="1" si="147"/>
        <v>0</v>
      </c>
      <c r="N744" s="120">
        <f t="shared" ca="1" si="148"/>
        <v>0</v>
      </c>
      <c r="O744" s="120">
        <f t="shared" ca="1" si="149"/>
        <v>0</v>
      </c>
      <c r="P744" s="177">
        <f t="shared" ca="1" si="150"/>
        <v>0</v>
      </c>
      <c r="Q744" s="177">
        <f ca="1">IF(LEN(B744)&gt;0,'1-6'!Q744-'1-6'!P744,"")</f>
        <v>0</v>
      </c>
      <c r="R744" s="178"/>
      <c r="AA744" s="163">
        <f>ROW()</f>
        <v>744</v>
      </c>
      <c r="AB744" s="201" t="e">
        <f t="shared" ca="1" si="119"/>
        <v>#N/A</v>
      </c>
      <c r="AC744" s="201" t="e">
        <f t="shared" ca="1" si="120"/>
        <v>#N/A</v>
      </c>
      <c r="AD744" s="202" t="e">
        <f t="shared" ca="1" si="151"/>
        <v>#N/A</v>
      </c>
      <c r="AE744" s="201" t="e">
        <f t="shared" ca="1" si="152"/>
        <v>#N/A</v>
      </c>
      <c r="AF744" s="202" t="e">
        <f t="shared" ca="1" si="153"/>
        <v>#N/A</v>
      </c>
      <c r="AG744" s="201" t="e">
        <f t="shared" ca="1" si="153"/>
        <v>#N/A</v>
      </c>
      <c r="AH744" s="201" t="e">
        <f t="shared" ca="1" si="154"/>
        <v>#N/A</v>
      </c>
      <c r="AI744" s="203" t="e">
        <f t="shared" ca="1" si="155"/>
        <v>#N/A</v>
      </c>
      <c r="AJ744" s="201" t="e">
        <f t="shared" ca="1" si="121"/>
        <v>#N/A</v>
      </c>
      <c r="AK744" s="201" t="e">
        <f t="shared" ca="1" si="122"/>
        <v>#N/A</v>
      </c>
    </row>
    <row r="745" spans="1:37" ht="27" customHeight="1" x14ac:dyDescent="0.25">
      <c r="A745" s="51">
        <f>'OSNOVNA PLAČA'!A739</f>
        <v>730</v>
      </c>
      <c r="B745" s="159" t="str">
        <f t="shared" ca="1" si="118"/>
        <v>A730</v>
      </c>
      <c r="C745" s="52">
        <f ca="1">IF(LEN(B745)&gt;0,'OSNOVNA PLAČA'!C739,"")</f>
        <v>0</v>
      </c>
      <c r="D745" s="54">
        <f ca="1">IF(LEN(B745)&gt;0,'OSNOVNA PLAČA'!D739,"")</f>
        <v>0</v>
      </c>
      <c r="E745" s="175">
        <f ca="1">IF(LEN(B745)&gt;0,SUM('OBRAČUNANA OSNOVNA PLAČA'!K739:P739),"")</f>
        <v>0</v>
      </c>
      <c r="F745" s="55"/>
      <c r="G745" s="55"/>
      <c r="H745" s="55"/>
      <c r="I745" s="55"/>
      <c r="J745" s="55"/>
      <c r="K745" s="176">
        <f t="shared" si="145"/>
        <v>0</v>
      </c>
      <c r="L745" s="120">
        <f t="shared" ca="1" si="146"/>
        <v>0</v>
      </c>
      <c r="M745" s="120">
        <f t="shared" ca="1" si="147"/>
        <v>0</v>
      </c>
      <c r="N745" s="120">
        <f t="shared" ca="1" si="148"/>
        <v>0</v>
      </c>
      <c r="O745" s="120">
        <f t="shared" ca="1" si="149"/>
        <v>0</v>
      </c>
      <c r="P745" s="177">
        <f t="shared" ca="1" si="150"/>
        <v>0</v>
      </c>
      <c r="Q745" s="177">
        <f ca="1">IF(LEN(B745)&gt;0,'1-6'!Q745-'1-6'!P745,"")</f>
        <v>0</v>
      </c>
      <c r="R745" s="178"/>
      <c r="AA745" s="163">
        <f>ROW()</f>
        <v>745</v>
      </c>
      <c r="AB745" s="201" t="e">
        <f t="shared" ca="1" si="119"/>
        <v>#N/A</v>
      </c>
      <c r="AC745" s="201" t="e">
        <f t="shared" ca="1" si="120"/>
        <v>#N/A</v>
      </c>
      <c r="AD745" s="202" t="e">
        <f t="shared" ca="1" si="151"/>
        <v>#N/A</v>
      </c>
      <c r="AE745" s="201" t="e">
        <f t="shared" ca="1" si="152"/>
        <v>#N/A</v>
      </c>
      <c r="AF745" s="202" t="e">
        <f t="shared" ca="1" si="153"/>
        <v>#N/A</v>
      </c>
      <c r="AG745" s="201" t="e">
        <f t="shared" ca="1" si="153"/>
        <v>#N/A</v>
      </c>
      <c r="AH745" s="201" t="e">
        <f t="shared" ca="1" si="154"/>
        <v>#N/A</v>
      </c>
      <c r="AI745" s="203" t="e">
        <f t="shared" ca="1" si="155"/>
        <v>#N/A</v>
      </c>
      <c r="AJ745" s="201" t="e">
        <f t="shared" ca="1" si="121"/>
        <v>#N/A</v>
      </c>
      <c r="AK745" s="201" t="e">
        <f t="shared" ca="1" si="122"/>
        <v>#N/A</v>
      </c>
    </row>
    <row r="746" spans="1:37" ht="27" customHeight="1" x14ac:dyDescent="0.25">
      <c r="A746" s="51">
        <f>'OSNOVNA PLAČA'!A740</f>
        <v>731</v>
      </c>
      <c r="B746" s="159" t="str">
        <f t="shared" ca="1" si="118"/>
        <v>A731</v>
      </c>
      <c r="C746" s="52">
        <f ca="1">IF(LEN(B746)&gt;0,'OSNOVNA PLAČA'!C740,"")</f>
        <v>0</v>
      </c>
      <c r="D746" s="54">
        <f ca="1">IF(LEN(B746)&gt;0,'OSNOVNA PLAČA'!D740,"")</f>
        <v>0</v>
      </c>
      <c r="E746" s="175">
        <f ca="1">IF(LEN(B746)&gt;0,SUM('OBRAČUNANA OSNOVNA PLAČA'!K740:P740),"")</f>
        <v>0</v>
      </c>
      <c r="F746" s="55"/>
      <c r="G746" s="55"/>
      <c r="H746" s="55"/>
      <c r="I746" s="55"/>
      <c r="J746" s="55"/>
      <c r="K746" s="176">
        <f t="shared" si="145"/>
        <v>0</v>
      </c>
      <c r="L746" s="120">
        <f t="shared" ca="1" si="146"/>
        <v>0</v>
      </c>
      <c r="M746" s="120">
        <f t="shared" ca="1" si="147"/>
        <v>0</v>
      </c>
      <c r="N746" s="120">
        <f t="shared" ca="1" si="148"/>
        <v>0</v>
      </c>
      <c r="O746" s="120">
        <f t="shared" ca="1" si="149"/>
        <v>0</v>
      </c>
      <c r="P746" s="177">
        <f t="shared" ca="1" si="150"/>
        <v>0</v>
      </c>
      <c r="Q746" s="177">
        <f ca="1">IF(LEN(B746)&gt;0,'1-6'!Q746-'1-6'!P746,"")</f>
        <v>0</v>
      </c>
      <c r="R746" s="178"/>
      <c r="AA746" s="163">
        <f>ROW()</f>
        <v>746</v>
      </c>
      <c r="AB746" s="201" t="e">
        <f t="shared" ca="1" si="119"/>
        <v>#N/A</v>
      </c>
      <c r="AC746" s="201" t="e">
        <f t="shared" ca="1" si="120"/>
        <v>#N/A</v>
      </c>
      <c r="AD746" s="202" t="e">
        <f t="shared" ca="1" si="151"/>
        <v>#N/A</v>
      </c>
      <c r="AE746" s="201" t="e">
        <f t="shared" ca="1" si="152"/>
        <v>#N/A</v>
      </c>
      <c r="AF746" s="202" t="e">
        <f t="shared" ca="1" si="153"/>
        <v>#N/A</v>
      </c>
      <c r="AG746" s="201" t="e">
        <f t="shared" ca="1" si="153"/>
        <v>#N/A</v>
      </c>
      <c r="AH746" s="201" t="e">
        <f t="shared" ca="1" si="154"/>
        <v>#N/A</v>
      </c>
      <c r="AI746" s="203" t="e">
        <f t="shared" ca="1" si="155"/>
        <v>#N/A</v>
      </c>
      <c r="AJ746" s="201" t="e">
        <f t="shared" ca="1" si="121"/>
        <v>#N/A</v>
      </c>
      <c r="AK746" s="201" t="e">
        <f t="shared" ca="1" si="122"/>
        <v>#N/A</v>
      </c>
    </row>
    <row r="747" spans="1:37" ht="27" customHeight="1" x14ac:dyDescent="0.25">
      <c r="A747" s="51">
        <f>'OSNOVNA PLAČA'!A741</f>
        <v>732</v>
      </c>
      <c r="B747" s="159" t="str">
        <f t="shared" ca="1" si="118"/>
        <v>A732</v>
      </c>
      <c r="C747" s="52">
        <f ca="1">IF(LEN(B747)&gt;0,'OSNOVNA PLAČA'!C741,"")</f>
        <v>0</v>
      </c>
      <c r="D747" s="54">
        <f ca="1">IF(LEN(B747)&gt;0,'OSNOVNA PLAČA'!D741,"")</f>
        <v>0</v>
      </c>
      <c r="E747" s="175">
        <f ca="1">IF(LEN(B747)&gt;0,SUM('OBRAČUNANA OSNOVNA PLAČA'!K741:P741),"")</f>
        <v>0</v>
      </c>
      <c r="F747" s="55"/>
      <c r="G747" s="55"/>
      <c r="H747" s="55"/>
      <c r="I747" s="55"/>
      <c r="J747" s="55"/>
      <c r="K747" s="176">
        <f t="shared" si="145"/>
        <v>0</v>
      </c>
      <c r="L747" s="120">
        <f t="shared" ca="1" si="146"/>
        <v>0</v>
      </c>
      <c r="M747" s="120">
        <f t="shared" ca="1" si="147"/>
        <v>0</v>
      </c>
      <c r="N747" s="120">
        <f t="shared" ca="1" si="148"/>
        <v>0</v>
      </c>
      <c r="O747" s="120">
        <f t="shared" ca="1" si="149"/>
        <v>0</v>
      </c>
      <c r="P747" s="177">
        <f t="shared" ca="1" si="150"/>
        <v>0</v>
      </c>
      <c r="Q747" s="177">
        <f ca="1">IF(LEN(B747)&gt;0,'1-6'!Q747-'1-6'!P747,"")</f>
        <v>0</v>
      </c>
      <c r="R747" s="178"/>
      <c r="AA747" s="163">
        <f>ROW()</f>
        <v>747</v>
      </c>
      <c r="AB747" s="201" t="e">
        <f t="shared" ca="1" si="119"/>
        <v>#N/A</v>
      </c>
      <c r="AC747" s="201" t="e">
        <f t="shared" ca="1" si="120"/>
        <v>#N/A</v>
      </c>
      <c r="AD747" s="202" t="e">
        <f t="shared" ca="1" si="151"/>
        <v>#N/A</v>
      </c>
      <c r="AE747" s="201" t="e">
        <f t="shared" ca="1" si="152"/>
        <v>#N/A</v>
      </c>
      <c r="AF747" s="202" t="e">
        <f t="shared" ca="1" si="153"/>
        <v>#N/A</v>
      </c>
      <c r="AG747" s="201" t="e">
        <f t="shared" ca="1" si="153"/>
        <v>#N/A</v>
      </c>
      <c r="AH747" s="201" t="e">
        <f t="shared" ca="1" si="154"/>
        <v>#N/A</v>
      </c>
      <c r="AI747" s="203" t="e">
        <f t="shared" ca="1" si="155"/>
        <v>#N/A</v>
      </c>
      <c r="AJ747" s="201" t="e">
        <f t="shared" ca="1" si="121"/>
        <v>#N/A</v>
      </c>
      <c r="AK747" s="201" t="e">
        <f t="shared" ca="1" si="122"/>
        <v>#N/A</v>
      </c>
    </row>
    <row r="748" spans="1:37" ht="27" customHeight="1" x14ac:dyDescent="0.25">
      <c r="A748" s="51">
        <f>'OSNOVNA PLAČA'!A742</f>
        <v>733</v>
      </c>
      <c r="B748" s="159" t="str">
        <f t="shared" ca="1" si="118"/>
        <v>A733</v>
      </c>
      <c r="C748" s="52">
        <f ca="1">IF(LEN(B748)&gt;0,'OSNOVNA PLAČA'!C742,"")</f>
        <v>0</v>
      </c>
      <c r="D748" s="54">
        <f ca="1">IF(LEN(B748)&gt;0,'OSNOVNA PLAČA'!D742,"")</f>
        <v>0</v>
      </c>
      <c r="E748" s="175">
        <f ca="1">IF(LEN(B748)&gt;0,SUM('OBRAČUNANA OSNOVNA PLAČA'!K742:P742),"")</f>
        <v>0</v>
      </c>
      <c r="F748" s="55"/>
      <c r="G748" s="55"/>
      <c r="H748" s="55"/>
      <c r="I748" s="55"/>
      <c r="J748" s="55"/>
      <c r="K748" s="176">
        <f t="shared" si="145"/>
        <v>0</v>
      </c>
      <c r="L748" s="120">
        <f t="shared" ca="1" si="146"/>
        <v>0</v>
      </c>
      <c r="M748" s="120">
        <f t="shared" ca="1" si="147"/>
        <v>0</v>
      </c>
      <c r="N748" s="120">
        <f t="shared" ca="1" si="148"/>
        <v>0</v>
      </c>
      <c r="O748" s="120">
        <f t="shared" ca="1" si="149"/>
        <v>0</v>
      </c>
      <c r="P748" s="177">
        <f t="shared" ca="1" si="150"/>
        <v>0</v>
      </c>
      <c r="Q748" s="177">
        <f ca="1">IF(LEN(B748)&gt;0,'1-6'!Q748-'1-6'!P748,"")</f>
        <v>0</v>
      </c>
      <c r="R748" s="178"/>
      <c r="AA748" s="163">
        <f>ROW()</f>
        <v>748</v>
      </c>
      <c r="AB748" s="201" t="e">
        <f t="shared" ca="1" si="119"/>
        <v>#N/A</v>
      </c>
      <c r="AC748" s="201" t="e">
        <f t="shared" ca="1" si="120"/>
        <v>#N/A</v>
      </c>
      <c r="AD748" s="202" t="e">
        <f t="shared" ca="1" si="151"/>
        <v>#N/A</v>
      </c>
      <c r="AE748" s="201" t="e">
        <f t="shared" ca="1" si="152"/>
        <v>#N/A</v>
      </c>
      <c r="AF748" s="202" t="e">
        <f t="shared" ca="1" si="153"/>
        <v>#N/A</v>
      </c>
      <c r="AG748" s="201" t="e">
        <f t="shared" ca="1" si="153"/>
        <v>#N/A</v>
      </c>
      <c r="AH748" s="201" t="e">
        <f t="shared" ca="1" si="154"/>
        <v>#N/A</v>
      </c>
      <c r="AI748" s="203" t="e">
        <f t="shared" ca="1" si="155"/>
        <v>#N/A</v>
      </c>
      <c r="AJ748" s="201" t="e">
        <f t="shared" ca="1" si="121"/>
        <v>#N/A</v>
      </c>
      <c r="AK748" s="201" t="e">
        <f t="shared" ca="1" si="122"/>
        <v>#N/A</v>
      </c>
    </row>
    <row r="749" spans="1:37" ht="27" customHeight="1" x14ac:dyDescent="0.25">
      <c r="A749" s="51">
        <f>'OSNOVNA PLAČA'!A743</f>
        <v>734</v>
      </c>
      <c r="B749" s="159" t="str">
        <f t="shared" ca="1" si="118"/>
        <v>A734</v>
      </c>
      <c r="C749" s="52">
        <f ca="1">IF(LEN(B749)&gt;0,'OSNOVNA PLAČA'!C743,"")</f>
        <v>0</v>
      </c>
      <c r="D749" s="54">
        <f ca="1">IF(LEN(B749)&gt;0,'OSNOVNA PLAČA'!D743,"")</f>
        <v>0</v>
      </c>
      <c r="E749" s="175">
        <f ca="1">IF(LEN(B749)&gt;0,SUM('OBRAČUNANA OSNOVNA PLAČA'!K743:P743),"")</f>
        <v>0</v>
      </c>
      <c r="F749" s="55"/>
      <c r="G749" s="55"/>
      <c r="H749" s="55"/>
      <c r="I749" s="55"/>
      <c r="J749" s="55"/>
      <c r="K749" s="176">
        <f t="shared" si="145"/>
        <v>0</v>
      </c>
      <c r="L749" s="120">
        <f t="shared" ca="1" si="146"/>
        <v>0</v>
      </c>
      <c r="M749" s="120">
        <f t="shared" ca="1" si="147"/>
        <v>0</v>
      </c>
      <c r="N749" s="120">
        <f t="shared" ca="1" si="148"/>
        <v>0</v>
      </c>
      <c r="O749" s="120">
        <f t="shared" ca="1" si="149"/>
        <v>0</v>
      </c>
      <c r="P749" s="177">
        <f t="shared" ca="1" si="150"/>
        <v>0</v>
      </c>
      <c r="Q749" s="177">
        <f ca="1">IF(LEN(B749)&gt;0,'1-6'!Q749-'1-6'!P749,"")</f>
        <v>0</v>
      </c>
      <c r="R749" s="178"/>
      <c r="AA749" s="163">
        <f>ROW()</f>
        <v>749</v>
      </c>
      <c r="AB749" s="201" t="e">
        <f t="shared" ca="1" si="119"/>
        <v>#N/A</v>
      </c>
      <c r="AC749" s="201" t="e">
        <f t="shared" ca="1" si="120"/>
        <v>#N/A</v>
      </c>
      <c r="AD749" s="202" t="e">
        <f t="shared" ca="1" si="151"/>
        <v>#N/A</v>
      </c>
      <c r="AE749" s="201" t="e">
        <f t="shared" ca="1" si="152"/>
        <v>#N/A</v>
      </c>
      <c r="AF749" s="202" t="e">
        <f t="shared" ca="1" si="153"/>
        <v>#N/A</v>
      </c>
      <c r="AG749" s="201" t="e">
        <f t="shared" ca="1" si="153"/>
        <v>#N/A</v>
      </c>
      <c r="AH749" s="201" t="e">
        <f t="shared" ca="1" si="154"/>
        <v>#N/A</v>
      </c>
      <c r="AI749" s="203" t="e">
        <f t="shared" ca="1" si="155"/>
        <v>#N/A</v>
      </c>
      <c r="AJ749" s="201" t="e">
        <f t="shared" ca="1" si="121"/>
        <v>#N/A</v>
      </c>
      <c r="AK749" s="201" t="e">
        <f t="shared" ca="1" si="122"/>
        <v>#N/A</v>
      </c>
    </row>
    <row r="750" spans="1:37" ht="27" customHeight="1" x14ac:dyDescent="0.25">
      <c r="A750" s="51">
        <f>'OSNOVNA PLAČA'!A744</f>
        <v>735</v>
      </c>
      <c r="B750" s="159" t="str">
        <f t="shared" ca="1" si="118"/>
        <v>A735</v>
      </c>
      <c r="C750" s="52">
        <f ca="1">IF(LEN(B750)&gt;0,'OSNOVNA PLAČA'!C744,"")</f>
        <v>0</v>
      </c>
      <c r="D750" s="54">
        <f ca="1">IF(LEN(B750)&gt;0,'OSNOVNA PLAČA'!D744,"")</f>
        <v>0</v>
      </c>
      <c r="E750" s="175">
        <f ca="1">IF(LEN(B750)&gt;0,SUM('OBRAČUNANA OSNOVNA PLAČA'!K744:P744),"")</f>
        <v>0</v>
      </c>
      <c r="F750" s="55"/>
      <c r="G750" s="55"/>
      <c r="H750" s="55"/>
      <c r="I750" s="55"/>
      <c r="J750" s="55"/>
      <c r="K750" s="176">
        <f t="shared" si="145"/>
        <v>0</v>
      </c>
      <c r="L750" s="120">
        <f t="shared" ca="1" si="146"/>
        <v>0</v>
      </c>
      <c r="M750" s="120">
        <f t="shared" ca="1" si="147"/>
        <v>0</v>
      </c>
      <c r="N750" s="120">
        <f t="shared" ca="1" si="148"/>
        <v>0</v>
      </c>
      <c r="O750" s="120">
        <f t="shared" ca="1" si="149"/>
        <v>0</v>
      </c>
      <c r="P750" s="177">
        <f t="shared" ca="1" si="150"/>
        <v>0</v>
      </c>
      <c r="Q750" s="177">
        <f ca="1">IF(LEN(B750)&gt;0,'1-6'!Q750-'1-6'!P750,"")</f>
        <v>0</v>
      </c>
      <c r="R750" s="178"/>
      <c r="AA750" s="163">
        <f>ROW()</f>
        <v>750</v>
      </c>
      <c r="AB750" s="201" t="e">
        <f t="shared" ca="1" si="119"/>
        <v>#N/A</v>
      </c>
      <c r="AC750" s="201" t="e">
        <f t="shared" ca="1" si="120"/>
        <v>#N/A</v>
      </c>
      <c r="AD750" s="202" t="e">
        <f t="shared" ca="1" si="151"/>
        <v>#N/A</v>
      </c>
      <c r="AE750" s="201" t="e">
        <f t="shared" ca="1" si="152"/>
        <v>#N/A</v>
      </c>
      <c r="AF750" s="202" t="e">
        <f t="shared" ca="1" si="153"/>
        <v>#N/A</v>
      </c>
      <c r="AG750" s="201" t="e">
        <f t="shared" ca="1" si="153"/>
        <v>#N/A</v>
      </c>
      <c r="AH750" s="201" t="e">
        <f t="shared" ca="1" si="154"/>
        <v>#N/A</v>
      </c>
      <c r="AI750" s="203" t="e">
        <f t="shared" ca="1" si="155"/>
        <v>#N/A</v>
      </c>
      <c r="AJ750" s="201" t="e">
        <f t="shared" ca="1" si="121"/>
        <v>#N/A</v>
      </c>
      <c r="AK750" s="201" t="e">
        <f t="shared" ca="1" si="122"/>
        <v>#N/A</v>
      </c>
    </row>
    <row r="751" spans="1:37" ht="27" customHeight="1" x14ac:dyDescent="0.25">
      <c r="A751" s="51">
        <f>'OSNOVNA PLAČA'!A745</f>
        <v>736</v>
      </c>
      <c r="B751" s="159" t="str">
        <f t="shared" ca="1" si="118"/>
        <v>A736</v>
      </c>
      <c r="C751" s="52">
        <f ca="1">IF(LEN(B751)&gt;0,'OSNOVNA PLAČA'!C745,"")</f>
        <v>0</v>
      </c>
      <c r="D751" s="54">
        <f ca="1">IF(LEN(B751)&gt;0,'OSNOVNA PLAČA'!D745,"")</f>
        <v>0</v>
      </c>
      <c r="E751" s="175">
        <f ca="1">IF(LEN(B751)&gt;0,SUM('OBRAČUNANA OSNOVNA PLAČA'!K745:P745),"")</f>
        <v>0</v>
      </c>
      <c r="F751" s="55"/>
      <c r="G751" s="55"/>
      <c r="H751" s="55"/>
      <c r="I751" s="55"/>
      <c r="J751" s="55"/>
      <c r="K751" s="176">
        <f t="shared" si="145"/>
        <v>0</v>
      </c>
      <c r="L751" s="120">
        <f t="shared" ca="1" si="146"/>
        <v>0</v>
      </c>
      <c r="M751" s="120">
        <f t="shared" ca="1" si="147"/>
        <v>0</v>
      </c>
      <c r="N751" s="120">
        <f t="shared" ca="1" si="148"/>
        <v>0</v>
      </c>
      <c r="O751" s="120">
        <f t="shared" ca="1" si="149"/>
        <v>0</v>
      </c>
      <c r="P751" s="177">
        <f t="shared" ca="1" si="150"/>
        <v>0</v>
      </c>
      <c r="Q751" s="177">
        <f ca="1">IF(LEN(B751)&gt;0,'1-6'!Q751-'1-6'!P751,"")</f>
        <v>0</v>
      </c>
      <c r="R751" s="178"/>
      <c r="AA751" s="163">
        <f>ROW()</f>
        <v>751</v>
      </c>
      <c r="AB751" s="201" t="e">
        <f t="shared" ca="1" si="119"/>
        <v>#N/A</v>
      </c>
      <c r="AC751" s="201" t="e">
        <f t="shared" ca="1" si="120"/>
        <v>#N/A</v>
      </c>
      <c r="AD751" s="202" t="e">
        <f t="shared" ca="1" si="151"/>
        <v>#N/A</v>
      </c>
      <c r="AE751" s="201" t="e">
        <f t="shared" ca="1" si="152"/>
        <v>#N/A</v>
      </c>
      <c r="AF751" s="202" t="e">
        <f t="shared" ca="1" si="153"/>
        <v>#N/A</v>
      </c>
      <c r="AG751" s="201" t="e">
        <f t="shared" ca="1" si="153"/>
        <v>#N/A</v>
      </c>
      <c r="AH751" s="201" t="e">
        <f t="shared" ca="1" si="154"/>
        <v>#N/A</v>
      </c>
      <c r="AI751" s="203" t="e">
        <f t="shared" ca="1" si="155"/>
        <v>#N/A</v>
      </c>
      <c r="AJ751" s="201" t="e">
        <f t="shared" ca="1" si="121"/>
        <v>#N/A</v>
      </c>
      <c r="AK751" s="201" t="e">
        <f t="shared" ca="1" si="122"/>
        <v>#N/A</v>
      </c>
    </row>
    <row r="752" spans="1:37" ht="27" customHeight="1" x14ac:dyDescent="0.25">
      <c r="A752" s="51">
        <f>'OSNOVNA PLAČA'!A746</f>
        <v>737</v>
      </c>
      <c r="B752" s="159" t="str">
        <f t="shared" ca="1" si="118"/>
        <v>A737</v>
      </c>
      <c r="C752" s="52">
        <f ca="1">IF(LEN(B752)&gt;0,'OSNOVNA PLAČA'!C746,"")</f>
        <v>0</v>
      </c>
      <c r="D752" s="54">
        <f ca="1">IF(LEN(B752)&gt;0,'OSNOVNA PLAČA'!D746,"")</f>
        <v>0</v>
      </c>
      <c r="E752" s="175">
        <f ca="1">IF(LEN(B752)&gt;0,SUM('OBRAČUNANA OSNOVNA PLAČA'!K746:P746),"")</f>
        <v>0</v>
      </c>
      <c r="F752" s="55"/>
      <c r="G752" s="55"/>
      <c r="H752" s="55"/>
      <c r="I752" s="55"/>
      <c r="J752" s="55"/>
      <c r="K752" s="176">
        <f t="shared" si="145"/>
        <v>0</v>
      </c>
      <c r="L752" s="120">
        <f t="shared" ca="1" si="146"/>
        <v>0</v>
      </c>
      <c r="M752" s="120">
        <f t="shared" ca="1" si="147"/>
        <v>0</v>
      </c>
      <c r="N752" s="120">
        <f t="shared" ca="1" si="148"/>
        <v>0</v>
      </c>
      <c r="O752" s="120">
        <f t="shared" ca="1" si="149"/>
        <v>0</v>
      </c>
      <c r="P752" s="177">
        <f t="shared" ca="1" si="150"/>
        <v>0</v>
      </c>
      <c r="Q752" s="177">
        <f ca="1">IF(LEN(B752)&gt;0,'1-6'!Q752-'1-6'!P752,"")</f>
        <v>0</v>
      </c>
      <c r="R752" s="178"/>
      <c r="AA752" s="163">
        <f>ROW()</f>
        <v>752</v>
      </c>
      <c r="AB752" s="201" t="e">
        <f t="shared" ca="1" si="119"/>
        <v>#N/A</v>
      </c>
      <c r="AC752" s="201" t="e">
        <f t="shared" ca="1" si="120"/>
        <v>#N/A</v>
      </c>
      <c r="AD752" s="202" t="e">
        <f t="shared" ca="1" si="151"/>
        <v>#N/A</v>
      </c>
      <c r="AE752" s="201" t="e">
        <f t="shared" ca="1" si="152"/>
        <v>#N/A</v>
      </c>
      <c r="AF752" s="202" t="e">
        <f t="shared" ca="1" si="153"/>
        <v>#N/A</v>
      </c>
      <c r="AG752" s="201" t="e">
        <f t="shared" ca="1" si="153"/>
        <v>#N/A</v>
      </c>
      <c r="AH752" s="201" t="e">
        <f t="shared" ca="1" si="154"/>
        <v>#N/A</v>
      </c>
      <c r="AI752" s="203" t="e">
        <f t="shared" ca="1" si="155"/>
        <v>#N/A</v>
      </c>
      <c r="AJ752" s="201" t="e">
        <f t="shared" ca="1" si="121"/>
        <v>#N/A</v>
      </c>
      <c r="AK752" s="201" t="e">
        <f t="shared" ca="1" si="122"/>
        <v>#N/A</v>
      </c>
    </row>
    <row r="753" spans="1:37" ht="27" customHeight="1" x14ac:dyDescent="0.25">
      <c r="A753" s="51">
        <f>'OSNOVNA PLAČA'!A747</f>
        <v>738</v>
      </c>
      <c r="B753" s="159" t="str">
        <f t="shared" ca="1" si="118"/>
        <v>A738</v>
      </c>
      <c r="C753" s="52">
        <f ca="1">IF(LEN(B753)&gt;0,'OSNOVNA PLAČA'!C747,"")</f>
        <v>0</v>
      </c>
      <c r="D753" s="54">
        <f ca="1">IF(LEN(B753)&gt;0,'OSNOVNA PLAČA'!D747,"")</f>
        <v>0</v>
      </c>
      <c r="E753" s="175">
        <f ca="1">IF(LEN(B753)&gt;0,SUM('OBRAČUNANA OSNOVNA PLAČA'!K747:P747),"")</f>
        <v>0</v>
      </c>
      <c r="F753" s="55"/>
      <c r="G753" s="55"/>
      <c r="H753" s="55"/>
      <c r="I753" s="55"/>
      <c r="J753" s="55"/>
      <c r="K753" s="176">
        <f t="shared" si="145"/>
        <v>0</v>
      </c>
      <c r="L753" s="120">
        <f t="shared" ca="1" si="146"/>
        <v>0</v>
      </c>
      <c r="M753" s="120">
        <f t="shared" ca="1" si="147"/>
        <v>0</v>
      </c>
      <c r="N753" s="120">
        <f t="shared" ca="1" si="148"/>
        <v>0</v>
      </c>
      <c r="O753" s="120">
        <f t="shared" ca="1" si="149"/>
        <v>0</v>
      </c>
      <c r="P753" s="177">
        <f t="shared" ca="1" si="150"/>
        <v>0</v>
      </c>
      <c r="Q753" s="177">
        <f ca="1">IF(LEN(B753)&gt;0,'1-6'!Q753-'1-6'!P753,"")</f>
        <v>0</v>
      </c>
      <c r="R753" s="178"/>
      <c r="AA753" s="163">
        <f>ROW()</f>
        <v>753</v>
      </c>
      <c r="AB753" s="201" t="e">
        <f t="shared" ca="1" si="119"/>
        <v>#N/A</v>
      </c>
      <c r="AC753" s="201" t="e">
        <f t="shared" ca="1" si="120"/>
        <v>#N/A</v>
      </c>
      <c r="AD753" s="202" t="e">
        <f t="shared" ca="1" si="151"/>
        <v>#N/A</v>
      </c>
      <c r="AE753" s="201" t="e">
        <f t="shared" ca="1" si="152"/>
        <v>#N/A</v>
      </c>
      <c r="AF753" s="202" t="e">
        <f t="shared" ca="1" si="153"/>
        <v>#N/A</v>
      </c>
      <c r="AG753" s="201" t="e">
        <f t="shared" ca="1" si="153"/>
        <v>#N/A</v>
      </c>
      <c r="AH753" s="201" t="e">
        <f t="shared" ca="1" si="154"/>
        <v>#N/A</v>
      </c>
      <c r="AI753" s="203" t="e">
        <f t="shared" ca="1" si="155"/>
        <v>#N/A</v>
      </c>
      <c r="AJ753" s="201" t="e">
        <f t="shared" ca="1" si="121"/>
        <v>#N/A</v>
      </c>
      <c r="AK753" s="201" t="e">
        <f t="shared" ca="1" si="122"/>
        <v>#N/A</v>
      </c>
    </row>
    <row r="754" spans="1:37" ht="27" customHeight="1" x14ac:dyDescent="0.25">
      <c r="A754" s="51">
        <f>'OSNOVNA PLAČA'!A748</f>
        <v>739</v>
      </c>
      <c r="B754" s="159" t="str">
        <f t="shared" ca="1" si="118"/>
        <v>A739</v>
      </c>
      <c r="C754" s="52">
        <f ca="1">IF(LEN(B754)&gt;0,'OSNOVNA PLAČA'!C748,"")</f>
        <v>0</v>
      </c>
      <c r="D754" s="54">
        <f ca="1">IF(LEN(B754)&gt;0,'OSNOVNA PLAČA'!D748,"")</f>
        <v>0</v>
      </c>
      <c r="E754" s="175">
        <f ca="1">IF(LEN(B754)&gt;0,SUM('OBRAČUNANA OSNOVNA PLAČA'!K748:P748),"")</f>
        <v>0</v>
      </c>
      <c r="F754" s="55"/>
      <c r="G754" s="55"/>
      <c r="H754" s="55"/>
      <c r="I754" s="55"/>
      <c r="J754" s="55"/>
      <c r="K754" s="176">
        <f t="shared" si="145"/>
        <v>0</v>
      </c>
      <c r="L754" s="120">
        <f t="shared" ca="1" si="146"/>
        <v>0</v>
      </c>
      <c r="M754" s="120">
        <f t="shared" ca="1" si="147"/>
        <v>0</v>
      </c>
      <c r="N754" s="120">
        <f t="shared" ca="1" si="148"/>
        <v>0</v>
      </c>
      <c r="O754" s="120">
        <f t="shared" ca="1" si="149"/>
        <v>0</v>
      </c>
      <c r="P754" s="177">
        <f t="shared" ca="1" si="150"/>
        <v>0</v>
      </c>
      <c r="Q754" s="177">
        <f ca="1">IF(LEN(B754)&gt;0,'1-6'!Q754-'1-6'!P754,"")</f>
        <v>0</v>
      </c>
      <c r="R754" s="178"/>
      <c r="AA754" s="163">
        <f>ROW()</f>
        <v>754</v>
      </c>
      <c r="AB754" s="201" t="e">
        <f t="shared" ca="1" si="119"/>
        <v>#N/A</v>
      </c>
      <c r="AC754" s="201" t="e">
        <f t="shared" ca="1" si="120"/>
        <v>#N/A</v>
      </c>
      <c r="AD754" s="202" t="e">
        <f t="shared" ca="1" si="151"/>
        <v>#N/A</v>
      </c>
      <c r="AE754" s="201" t="e">
        <f t="shared" ca="1" si="152"/>
        <v>#N/A</v>
      </c>
      <c r="AF754" s="202" t="e">
        <f t="shared" ca="1" si="153"/>
        <v>#N/A</v>
      </c>
      <c r="AG754" s="201" t="e">
        <f t="shared" ca="1" si="153"/>
        <v>#N/A</v>
      </c>
      <c r="AH754" s="201" t="e">
        <f t="shared" ca="1" si="154"/>
        <v>#N/A</v>
      </c>
      <c r="AI754" s="203" t="e">
        <f t="shared" ca="1" si="155"/>
        <v>#N/A</v>
      </c>
      <c r="AJ754" s="201" t="e">
        <f t="shared" ca="1" si="121"/>
        <v>#N/A</v>
      </c>
      <c r="AK754" s="201" t="e">
        <f t="shared" ca="1" si="122"/>
        <v>#N/A</v>
      </c>
    </row>
    <row r="755" spans="1:37" ht="27" customHeight="1" x14ac:dyDescent="0.25">
      <c r="A755" s="51">
        <f>'OSNOVNA PLAČA'!A749</f>
        <v>740</v>
      </c>
      <c r="B755" s="159" t="str">
        <f t="shared" ca="1" si="118"/>
        <v>A740</v>
      </c>
      <c r="C755" s="52">
        <f ca="1">IF(LEN(B755)&gt;0,'OSNOVNA PLAČA'!C749,"")</f>
        <v>0</v>
      </c>
      <c r="D755" s="54">
        <f ca="1">IF(LEN(B755)&gt;0,'OSNOVNA PLAČA'!D749,"")</f>
        <v>0</v>
      </c>
      <c r="E755" s="175">
        <f ca="1">IF(LEN(B755)&gt;0,SUM('OBRAČUNANA OSNOVNA PLAČA'!K749:P749),"")</f>
        <v>0</v>
      </c>
      <c r="F755" s="55"/>
      <c r="G755" s="55"/>
      <c r="H755" s="55"/>
      <c r="I755" s="55"/>
      <c r="J755" s="55"/>
      <c r="K755" s="176">
        <f t="shared" si="145"/>
        <v>0</v>
      </c>
      <c r="L755" s="120">
        <f t="shared" ca="1" si="146"/>
        <v>0</v>
      </c>
      <c r="M755" s="120">
        <f t="shared" ca="1" si="147"/>
        <v>0</v>
      </c>
      <c r="N755" s="120">
        <f t="shared" ca="1" si="148"/>
        <v>0</v>
      </c>
      <c r="O755" s="120">
        <f t="shared" ca="1" si="149"/>
        <v>0</v>
      </c>
      <c r="P755" s="177">
        <f t="shared" ca="1" si="150"/>
        <v>0</v>
      </c>
      <c r="Q755" s="177">
        <f ca="1">IF(LEN(B755)&gt;0,'1-6'!Q755-'1-6'!P755,"")</f>
        <v>0</v>
      </c>
      <c r="R755" s="178"/>
      <c r="AA755" s="163">
        <f>ROW()</f>
        <v>755</v>
      </c>
      <c r="AB755" s="201" t="e">
        <f t="shared" ca="1" si="119"/>
        <v>#N/A</v>
      </c>
      <c r="AC755" s="201" t="e">
        <f t="shared" ca="1" si="120"/>
        <v>#N/A</v>
      </c>
      <c r="AD755" s="202" t="e">
        <f t="shared" ca="1" si="151"/>
        <v>#N/A</v>
      </c>
      <c r="AE755" s="201" t="e">
        <f t="shared" ca="1" si="152"/>
        <v>#N/A</v>
      </c>
      <c r="AF755" s="202" t="e">
        <f t="shared" ca="1" si="153"/>
        <v>#N/A</v>
      </c>
      <c r="AG755" s="201" t="e">
        <f t="shared" ca="1" si="153"/>
        <v>#N/A</v>
      </c>
      <c r="AH755" s="201" t="e">
        <f t="shared" ca="1" si="154"/>
        <v>#N/A</v>
      </c>
      <c r="AI755" s="203" t="e">
        <f t="shared" ca="1" si="155"/>
        <v>#N/A</v>
      </c>
      <c r="AJ755" s="201" t="e">
        <f t="shared" ca="1" si="121"/>
        <v>#N/A</v>
      </c>
      <c r="AK755" s="201" t="e">
        <f t="shared" ca="1" si="122"/>
        <v>#N/A</v>
      </c>
    </row>
    <row r="756" spans="1:37" ht="27" customHeight="1" x14ac:dyDescent="0.25">
      <c r="A756" s="51">
        <f>'OSNOVNA PLAČA'!A750</f>
        <v>741</v>
      </c>
      <c r="B756" s="159" t="str">
        <f t="shared" ca="1" si="118"/>
        <v>A741</v>
      </c>
      <c r="C756" s="52">
        <f ca="1">IF(LEN(B756)&gt;0,'OSNOVNA PLAČA'!C750,"")</f>
        <v>0</v>
      </c>
      <c r="D756" s="54">
        <f ca="1">IF(LEN(B756)&gt;0,'OSNOVNA PLAČA'!D750,"")</f>
        <v>0</v>
      </c>
      <c r="E756" s="175">
        <f ca="1">IF(LEN(B756)&gt;0,SUM('OBRAČUNANA OSNOVNA PLAČA'!K750:P750),"")</f>
        <v>0</v>
      </c>
      <c r="F756" s="55"/>
      <c r="G756" s="55"/>
      <c r="H756" s="55"/>
      <c r="I756" s="55"/>
      <c r="J756" s="55"/>
      <c r="K756" s="176">
        <f t="shared" si="145"/>
        <v>0</v>
      </c>
      <c r="L756" s="120">
        <f t="shared" ca="1" si="146"/>
        <v>0</v>
      </c>
      <c r="M756" s="120">
        <f t="shared" ca="1" si="147"/>
        <v>0</v>
      </c>
      <c r="N756" s="120">
        <f t="shared" ca="1" si="148"/>
        <v>0</v>
      </c>
      <c r="O756" s="120">
        <f t="shared" ca="1" si="149"/>
        <v>0</v>
      </c>
      <c r="P756" s="177">
        <f t="shared" ca="1" si="150"/>
        <v>0</v>
      </c>
      <c r="Q756" s="177">
        <f ca="1">IF(LEN(B756)&gt;0,'1-6'!Q756-'1-6'!P756,"")</f>
        <v>0</v>
      </c>
      <c r="R756" s="178"/>
      <c r="AA756" s="163">
        <f>ROW()</f>
        <v>756</v>
      </c>
      <c r="AB756" s="201" t="e">
        <f t="shared" ca="1" si="119"/>
        <v>#N/A</v>
      </c>
      <c r="AC756" s="201" t="e">
        <f t="shared" ca="1" si="120"/>
        <v>#N/A</v>
      </c>
      <c r="AD756" s="202" t="e">
        <f t="shared" ca="1" si="151"/>
        <v>#N/A</v>
      </c>
      <c r="AE756" s="201" t="e">
        <f t="shared" ca="1" si="152"/>
        <v>#N/A</v>
      </c>
      <c r="AF756" s="202" t="e">
        <f t="shared" ca="1" si="153"/>
        <v>#N/A</v>
      </c>
      <c r="AG756" s="201" t="e">
        <f t="shared" ca="1" si="153"/>
        <v>#N/A</v>
      </c>
      <c r="AH756" s="201" t="e">
        <f t="shared" ca="1" si="154"/>
        <v>#N/A</v>
      </c>
      <c r="AI756" s="203" t="e">
        <f t="shared" ca="1" si="155"/>
        <v>#N/A</v>
      </c>
      <c r="AJ756" s="201" t="e">
        <f t="shared" ca="1" si="121"/>
        <v>#N/A</v>
      </c>
      <c r="AK756" s="201" t="e">
        <f t="shared" ca="1" si="122"/>
        <v>#N/A</v>
      </c>
    </row>
    <row r="757" spans="1:37" ht="27" customHeight="1" x14ac:dyDescent="0.25">
      <c r="A757" s="51">
        <f>'OSNOVNA PLAČA'!A751</f>
        <v>742</v>
      </c>
      <c r="B757" s="159" t="str">
        <f t="shared" ca="1" si="118"/>
        <v>A742</v>
      </c>
      <c r="C757" s="52">
        <f ca="1">IF(LEN(B757)&gt;0,'OSNOVNA PLAČA'!C751,"")</f>
        <v>0</v>
      </c>
      <c r="D757" s="54">
        <f ca="1">IF(LEN(B757)&gt;0,'OSNOVNA PLAČA'!D751,"")</f>
        <v>0</v>
      </c>
      <c r="E757" s="175">
        <f ca="1">IF(LEN(B757)&gt;0,SUM('OBRAČUNANA OSNOVNA PLAČA'!K751:P751),"")</f>
        <v>0</v>
      </c>
      <c r="F757" s="55"/>
      <c r="G757" s="55"/>
      <c r="H757" s="55"/>
      <c r="I757" s="55"/>
      <c r="J757" s="55"/>
      <c r="K757" s="176">
        <f t="shared" si="145"/>
        <v>0</v>
      </c>
      <c r="L757" s="120">
        <f t="shared" ca="1" si="146"/>
        <v>0</v>
      </c>
      <c r="M757" s="120">
        <f t="shared" ca="1" si="147"/>
        <v>0</v>
      </c>
      <c r="N757" s="120">
        <f t="shared" ca="1" si="148"/>
        <v>0</v>
      </c>
      <c r="O757" s="120">
        <f t="shared" ca="1" si="149"/>
        <v>0</v>
      </c>
      <c r="P757" s="177">
        <f t="shared" ca="1" si="150"/>
        <v>0</v>
      </c>
      <c r="Q757" s="177">
        <f ca="1">IF(LEN(B757)&gt;0,'1-6'!Q757-'1-6'!P757,"")</f>
        <v>0</v>
      </c>
      <c r="R757" s="178"/>
      <c r="AA757" s="163">
        <f>ROW()</f>
        <v>757</v>
      </c>
      <c r="AB757" s="201" t="e">
        <f t="shared" ca="1" si="119"/>
        <v>#N/A</v>
      </c>
      <c r="AC757" s="201" t="e">
        <f t="shared" ca="1" si="120"/>
        <v>#N/A</v>
      </c>
      <c r="AD757" s="202" t="e">
        <f t="shared" ca="1" si="151"/>
        <v>#N/A</v>
      </c>
      <c r="AE757" s="201" t="e">
        <f t="shared" ca="1" si="152"/>
        <v>#N/A</v>
      </c>
      <c r="AF757" s="202" t="e">
        <f t="shared" ca="1" si="153"/>
        <v>#N/A</v>
      </c>
      <c r="AG757" s="201" t="e">
        <f t="shared" ca="1" si="153"/>
        <v>#N/A</v>
      </c>
      <c r="AH757" s="201" t="e">
        <f t="shared" ca="1" si="154"/>
        <v>#N/A</v>
      </c>
      <c r="AI757" s="203" t="e">
        <f t="shared" ca="1" si="155"/>
        <v>#N/A</v>
      </c>
      <c r="AJ757" s="201" t="e">
        <f t="shared" ca="1" si="121"/>
        <v>#N/A</v>
      </c>
      <c r="AK757" s="201" t="e">
        <f t="shared" ca="1" si="122"/>
        <v>#N/A</v>
      </c>
    </row>
    <row r="758" spans="1:37" ht="27" customHeight="1" x14ac:dyDescent="0.25">
      <c r="A758" s="51">
        <f>'OSNOVNA PLAČA'!A752</f>
        <v>743</v>
      </c>
      <c r="B758" s="159" t="str">
        <f t="shared" ca="1" si="118"/>
        <v>A743</v>
      </c>
      <c r="C758" s="52">
        <f ca="1">IF(LEN(B758)&gt;0,'OSNOVNA PLAČA'!C752,"")</f>
        <v>0</v>
      </c>
      <c r="D758" s="54">
        <f ca="1">IF(LEN(B758)&gt;0,'OSNOVNA PLAČA'!D752,"")</f>
        <v>0</v>
      </c>
      <c r="E758" s="175">
        <f ca="1">IF(LEN(B758)&gt;0,SUM('OBRAČUNANA OSNOVNA PLAČA'!K752:P752),"")</f>
        <v>0</v>
      </c>
      <c r="F758" s="55"/>
      <c r="G758" s="55"/>
      <c r="H758" s="55"/>
      <c r="I758" s="55"/>
      <c r="J758" s="55"/>
      <c r="K758" s="176">
        <f t="shared" si="145"/>
        <v>0</v>
      </c>
      <c r="L758" s="120">
        <f t="shared" ca="1" si="146"/>
        <v>0</v>
      </c>
      <c r="M758" s="120">
        <f t="shared" ca="1" si="147"/>
        <v>0</v>
      </c>
      <c r="N758" s="120">
        <f t="shared" ca="1" si="148"/>
        <v>0</v>
      </c>
      <c r="O758" s="120">
        <f t="shared" ca="1" si="149"/>
        <v>0</v>
      </c>
      <c r="P758" s="177">
        <f t="shared" ca="1" si="150"/>
        <v>0</v>
      </c>
      <c r="Q758" s="177">
        <f ca="1">IF(LEN(B758)&gt;0,'1-6'!Q758-'1-6'!P758,"")</f>
        <v>0</v>
      </c>
      <c r="R758" s="178"/>
      <c r="AA758" s="163">
        <f>ROW()</f>
        <v>758</v>
      </c>
      <c r="AB758" s="201" t="e">
        <f t="shared" ca="1" si="119"/>
        <v>#N/A</v>
      </c>
      <c r="AC758" s="201" t="e">
        <f t="shared" ca="1" si="120"/>
        <v>#N/A</v>
      </c>
      <c r="AD758" s="202" t="e">
        <f t="shared" ca="1" si="151"/>
        <v>#N/A</v>
      </c>
      <c r="AE758" s="201" t="e">
        <f t="shared" ca="1" si="152"/>
        <v>#N/A</v>
      </c>
      <c r="AF758" s="202" t="e">
        <f t="shared" ca="1" si="153"/>
        <v>#N/A</v>
      </c>
      <c r="AG758" s="201" t="e">
        <f t="shared" ca="1" si="153"/>
        <v>#N/A</v>
      </c>
      <c r="AH758" s="201" t="e">
        <f t="shared" ca="1" si="154"/>
        <v>#N/A</v>
      </c>
      <c r="AI758" s="203" t="e">
        <f t="shared" ca="1" si="155"/>
        <v>#N/A</v>
      </c>
      <c r="AJ758" s="201" t="e">
        <f t="shared" ca="1" si="121"/>
        <v>#N/A</v>
      </c>
      <c r="AK758" s="201" t="e">
        <f t="shared" ca="1" si="122"/>
        <v>#N/A</v>
      </c>
    </row>
    <row r="759" spans="1:37" ht="27" customHeight="1" x14ac:dyDescent="0.25">
      <c r="A759" s="51">
        <f>'OSNOVNA PLAČA'!A753</f>
        <v>744</v>
      </c>
      <c r="B759" s="159" t="str">
        <f t="shared" ca="1" si="118"/>
        <v>A744</v>
      </c>
      <c r="C759" s="52">
        <f ca="1">IF(LEN(B759)&gt;0,'OSNOVNA PLAČA'!C753,"")</f>
        <v>0</v>
      </c>
      <c r="D759" s="54">
        <f ca="1">IF(LEN(B759)&gt;0,'OSNOVNA PLAČA'!D753,"")</f>
        <v>0</v>
      </c>
      <c r="E759" s="175">
        <f ca="1">IF(LEN(B759)&gt;0,SUM('OBRAČUNANA OSNOVNA PLAČA'!K753:P753),"")</f>
        <v>0</v>
      </c>
      <c r="F759" s="55"/>
      <c r="G759" s="55"/>
      <c r="H759" s="55"/>
      <c r="I759" s="55"/>
      <c r="J759" s="55"/>
      <c r="K759" s="176">
        <f t="shared" si="145"/>
        <v>0</v>
      </c>
      <c r="L759" s="120">
        <f t="shared" ca="1" si="146"/>
        <v>0</v>
      </c>
      <c r="M759" s="120">
        <f t="shared" ca="1" si="147"/>
        <v>0</v>
      </c>
      <c r="N759" s="120">
        <f t="shared" ca="1" si="148"/>
        <v>0</v>
      </c>
      <c r="O759" s="120">
        <f t="shared" ca="1" si="149"/>
        <v>0</v>
      </c>
      <c r="P759" s="177">
        <f t="shared" ca="1" si="150"/>
        <v>0</v>
      </c>
      <c r="Q759" s="177">
        <f ca="1">IF(LEN(B759)&gt;0,'1-6'!Q759-'1-6'!P759,"")</f>
        <v>0</v>
      </c>
      <c r="R759" s="178"/>
      <c r="AA759" s="163">
        <f>ROW()</f>
        <v>759</v>
      </c>
      <c r="AB759" s="201" t="e">
        <f t="shared" ca="1" si="119"/>
        <v>#N/A</v>
      </c>
      <c r="AC759" s="201" t="e">
        <f t="shared" ca="1" si="120"/>
        <v>#N/A</v>
      </c>
      <c r="AD759" s="202" t="e">
        <f t="shared" ca="1" si="151"/>
        <v>#N/A</v>
      </c>
      <c r="AE759" s="201" t="e">
        <f t="shared" ca="1" si="152"/>
        <v>#N/A</v>
      </c>
      <c r="AF759" s="202" t="e">
        <f t="shared" ca="1" si="153"/>
        <v>#N/A</v>
      </c>
      <c r="AG759" s="201" t="e">
        <f t="shared" ca="1" si="153"/>
        <v>#N/A</v>
      </c>
      <c r="AH759" s="201" t="e">
        <f t="shared" ca="1" si="154"/>
        <v>#N/A</v>
      </c>
      <c r="AI759" s="203" t="e">
        <f t="shared" ca="1" si="155"/>
        <v>#N/A</v>
      </c>
      <c r="AJ759" s="201" t="e">
        <f t="shared" ca="1" si="121"/>
        <v>#N/A</v>
      </c>
      <c r="AK759" s="201" t="e">
        <f t="shared" ca="1" si="122"/>
        <v>#N/A</v>
      </c>
    </row>
    <row r="760" spans="1:37" ht="27" customHeight="1" x14ac:dyDescent="0.25">
      <c r="A760" s="51">
        <f>'OSNOVNA PLAČA'!A754</f>
        <v>745</v>
      </c>
      <c r="B760" s="159" t="str">
        <f t="shared" ca="1" si="118"/>
        <v>A745</v>
      </c>
      <c r="C760" s="52">
        <f ca="1">IF(LEN(B760)&gt;0,'OSNOVNA PLAČA'!C754,"")</f>
        <v>0</v>
      </c>
      <c r="D760" s="54">
        <f ca="1">IF(LEN(B760)&gt;0,'OSNOVNA PLAČA'!D754,"")</f>
        <v>0</v>
      </c>
      <c r="E760" s="175">
        <f ca="1">IF(LEN(B760)&gt;0,SUM('OBRAČUNANA OSNOVNA PLAČA'!K754:P754),"")</f>
        <v>0</v>
      </c>
      <c r="F760" s="55"/>
      <c r="G760" s="55"/>
      <c r="H760" s="55"/>
      <c r="I760" s="55"/>
      <c r="J760" s="55"/>
      <c r="K760" s="176">
        <f t="shared" si="145"/>
        <v>0</v>
      </c>
      <c r="L760" s="120">
        <f t="shared" ca="1" si="146"/>
        <v>0</v>
      </c>
      <c r="M760" s="120">
        <f t="shared" ca="1" si="147"/>
        <v>0</v>
      </c>
      <c r="N760" s="120">
        <f t="shared" ca="1" si="148"/>
        <v>0</v>
      </c>
      <c r="O760" s="120">
        <f t="shared" ca="1" si="149"/>
        <v>0</v>
      </c>
      <c r="P760" s="177">
        <f t="shared" ca="1" si="150"/>
        <v>0</v>
      </c>
      <c r="Q760" s="177">
        <f ca="1">IF(LEN(B760)&gt;0,'1-6'!Q760-'1-6'!P760,"")</f>
        <v>0</v>
      </c>
      <c r="R760" s="178"/>
      <c r="AA760" s="163">
        <f>ROW()</f>
        <v>760</v>
      </c>
      <c r="AB760" s="201" t="e">
        <f t="shared" ca="1" si="119"/>
        <v>#N/A</v>
      </c>
      <c r="AC760" s="201" t="e">
        <f t="shared" ca="1" si="120"/>
        <v>#N/A</v>
      </c>
      <c r="AD760" s="202" t="e">
        <f t="shared" ca="1" si="151"/>
        <v>#N/A</v>
      </c>
      <c r="AE760" s="201" t="e">
        <f t="shared" ca="1" si="152"/>
        <v>#N/A</v>
      </c>
      <c r="AF760" s="202" t="e">
        <f t="shared" ca="1" si="153"/>
        <v>#N/A</v>
      </c>
      <c r="AG760" s="201" t="e">
        <f t="shared" ca="1" si="153"/>
        <v>#N/A</v>
      </c>
      <c r="AH760" s="201" t="e">
        <f t="shared" ca="1" si="154"/>
        <v>#N/A</v>
      </c>
      <c r="AI760" s="203" t="e">
        <f t="shared" ca="1" si="155"/>
        <v>#N/A</v>
      </c>
      <c r="AJ760" s="201" t="e">
        <f t="shared" ca="1" si="121"/>
        <v>#N/A</v>
      </c>
      <c r="AK760" s="201" t="e">
        <f t="shared" ca="1" si="122"/>
        <v>#N/A</v>
      </c>
    </row>
    <row r="761" spans="1:37" ht="27" customHeight="1" x14ac:dyDescent="0.25">
      <c r="A761" s="51">
        <f>'OSNOVNA PLAČA'!A755</f>
        <v>746</v>
      </c>
      <c r="B761" s="159" t="str">
        <f t="shared" ca="1" si="118"/>
        <v>A746</v>
      </c>
      <c r="C761" s="52">
        <f ca="1">IF(LEN(B761)&gt;0,'OSNOVNA PLAČA'!C755,"")</f>
        <v>0</v>
      </c>
      <c r="D761" s="54">
        <f ca="1">IF(LEN(B761)&gt;0,'OSNOVNA PLAČA'!D755,"")</f>
        <v>0</v>
      </c>
      <c r="E761" s="175">
        <f ca="1">IF(LEN(B761)&gt;0,SUM('OBRAČUNANA OSNOVNA PLAČA'!K755:P755),"")</f>
        <v>0</v>
      </c>
      <c r="F761" s="55"/>
      <c r="G761" s="55"/>
      <c r="H761" s="55"/>
      <c r="I761" s="55"/>
      <c r="J761" s="55"/>
      <c r="K761" s="176">
        <f t="shared" si="145"/>
        <v>0</v>
      </c>
      <c r="L761" s="120">
        <f t="shared" ca="1" si="146"/>
        <v>0</v>
      </c>
      <c r="M761" s="120">
        <f t="shared" ca="1" si="147"/>
        <v>0</v>
      </c>
      <c r="N761" s="120">
        <f t="shared" ca="1" si="148"/>
        <v>0</v>
      </c>
      <c r="O761" s="120">
        <f t="shared" ca="1" si="149"/>
        <v>0</v>
      </c>
      <c r="P761" s="177">
        <f t="shared" ca="1" si="150"/>
        <v>0</v>
      </c>
      <c r="Q761" s="177">
        <f ca="1">IF(LEN(B761)&gt;0,'1-6'!Q761-'1-6'!P761,"")</f>
        <v>0</v>
      </c>
      <c r="R761" s="178"/>
      <c r="AA761" s="163">
        <f>ROW()</f>
        <v>761</v>
      </c>
      <c r="AB761" s="201" t="e">
        <f t="shared" ca="1" si="119"/>
        <v>#N/A</v>
      </c>
      <c r="AC761" s="201" t="e">
        <f t="shared" ca="1" si="120"/>
        <v>#N/A</v>
      </c>
      <c r="AD761" s="202" t="e">
        <f t="shared" ca="1" si="151"/>
        <v>#N/A</v>
      </c>
      <c r="AE761" s="201" t="e">
        <f t="shared" ca="1" si="152"/>
        <v>#N/A</v>
      </c>
      <c r="AF761" s="202" t="e">
        <f t="shared" ca="1" si="153"/>
        <v>#N/A</v>
      </c>
      <c r="AG761" s="201" t="e">
        <f t="shared" ca="1" si="153"/>
        <v>#N/A</v>
      </c>
      <c r="AH761" s="201" t="e">
        <f t="shared" ca="1" si="154"/>
        <v>#N/A</v>
      </c>
      <c r="AI761" s="203" t="e">
        <f t="shared" ca="1" si="155"/>
        <v>#N/A</v>
      </c>
      <c r="AJ761" s="201" t="e">
        <f t="shared" ca="1" si="121"/>
        <v>#N/A</v>
      </c>
      <c r="AK761" s="201" t="e">
        <f t="shared" ca="1" si="122"/>
        <v>#N/A</v>
      </c>
    </row>
    <row r="762" spans="1:37" ht="27" customHeight="1" x14ac:dyDescent="0.25">
      <c r="A762" s="51">
        <f>'OSNOVNA PLAČA'!A756</f>
        <v>747</v>
      </c>
      <c r="B762" s="159" t="str">
        <f t="shared" ca="1" si="118"/>
        <v>A747</v>
      </c>
      <c r="C762" s="52">
        <f ca="1">IF(LEN(B762)&gt;0,'OSNOVNA PLAČA'!C756,"")</f>
        <v>0</v>
      </c>
      <c r="D762" s="54">
        <f ca="1">IF(LEN(B762)&gt;0,'OSNOVNA PLAČA'!D756,"")</f>
        <v>0</v>
      </c>
      <c r="E762" s="175">
        <f ca="1">IF(LEN(B762)&gt;0,SUM('OBRAČUNANA OSNOVNA PLAČA'!K756:P756),"")</f>
        <v>0</v>
      </c>
      <c r="F762" s="55"/>
      <c r="G762" s="55"/>
      <c r="H762" s="55"/>
      <c r="I762" s="55"/>
      <c r="J762" s="55"/>
      <c r="K762" s="176">
        <f t="shared" si="145"/>
        <v>0</v>
      </c>
      <c r="L762" s="120">
        <f t="shared" ca="1" si="146"/>
        <v>0</v>
      </c>
      <c r="M762" s="120">
        <f t="shared" ca="1" si="147"/>
        <v>0</v>
      </c>
      <c r="N762" s="120">
        <f t="shared" ca="1" si="148"/>
        <v>0</v>
      </c>
      <c r="O762" s="120">
        <f t="shared" ca="1" si="149"/>
        <v>0</v>
      </c>
      <c r="P762" s="177">
        <f t="shared" ca="1" si="150"/>
        <v>0</v>
      </c>
      <c r="Q762" s="177">
        <f ca="1">IF(LEN(B762)&gt;0,'1-6'!Q762-'1-6'!P762,"")</f>
        <v>0</v>
      </c>
      <c r="R762" s="178"/>
      <c r="AA762" s="163">
        <f>ROW()</f>
        <v>762</v>
      </c>
      <c r="AB762" s="201" t="e">
        <f t="shared" ca="1" si="119"/>
        <v>#N/A</v>
      </c>
      <c r="AC762" s="201" t="e">
        <f t="shared" ca="1" si="120"/>
        <v>#N/A</v>
      </c>
      <c r="AD762" s="202" t="e">
        <f t="shared" ca="1" si="151"/>
        <v>#N/A</v>
      </c>
      <c r="AE762" s="201" t="e">
        <f t="shared" ca="1" si="152"/>
        <v>#N/A</v>
      </c>
      <c r="AF762" s="202" t="e">
        <f t="shared" ca="1" si="153"/>
        <v>#N/A</v>
      </c>
      <c r="AG762" s="201" t="e">
        <f t="shared" ca="1" si="153"/>
        <v>#N/A</v>
      </c>
      <c r="AH762" s="201" t="e">
        <f t="shared" ca="1" si="154"/>
        <v>#N/A</v>
      </c>
      <c r="AI762" s="203" t="e">
        <f t="shared" ca="1" si="155"/>
        <v>#N/A</v>
      </c>
      <c r="AJ762" s="201" t="e">
        <f t="shared" ca="1" si="121"/>
        <v>#N/A</v>
      </c>
      <c r="AK762" s="201" t="e">
        <f t="shared" ca="1" si="122"/>
        <v>#N/A</v>
      </c>
    </row>
    <row r="763" spans="1:37" ht="27" customHeight="1" x14ac:dyDescent="0.25">
      <c r="A763" s="51">
        <f>'OSNOVNA PLAČA'!A757</f>
        <v>748</v>
      </c>
      <c r="B763" s="159" t="str">
        <f t="shared" ca="1" si="118"/>
        <v>A748</v>
      </c>
      <c r="C763" s="52">
        <f ca="1">IF(LEN(B763)&gt;0,'OSNOVNA PLAČA'!C757,"")</f>
        <v>0</v>
      </c>
      <c r="D763" s="54">
        <f ca="1">IF(LEN(B763)&gt;0,'OSNOVNA PLAČA'!D757,"")</f>
        <v>0</v>
      </c>
      <c r="E763" s="175">
        <f ca="1">IF(LEN(B763)&gt;0,SUM('OBRAČUNANA OSNOVNA PLAČA'!K757:P757),"")</f>
        <v>0</v>
      </c>
      <c r="F763" s="55"/>
      <c r="G763" s="55"/>
      <c r="H763" s="55"/>
      <c r="I763" s="55"/>
      <c r="J763" s="55"/>
      <c r="K763" s="176">
        <f t="shared" si="145"/>
        <v>0</v>
      </c>
      <c r="L763" s="120">
        <f t="shared" ca="1" si="146"/>
        <v>0</v>
      </c>
      <c r="M763" s="120">
        <f t="shared" ca="1" si="147"/>
        <v>0</v>
      </c>
      <c r="N763" s="120">
        <f t="shared" ca="1" si="148"/>
        <v>0</v>
      </c>
      <c r="O763" s="120">
        <f t="shared" ca="1" si="149"/>
        <v>0</v>
      </c>
      <c r="P763" s="177">
        <f t="shared" ca="1" si="150"/>
        <v>0</v>
      </c>
      <c r="Q763" s="177">
        <f ca="1">IF(LEN(B763)&gt;0,'1-6'!Q763-'1-6'!P763,"")</f>
        <v>0</v>
      </c>
      <c r="R763" s="178"/>
      <c r="AA763" s="163">
        <f>ROW()</f>
        <v>763</v>
      </c>
      <c r="AB763" s="201" t="e">
        <f t="shared" ca="1" si="119"/>
        <v>#N/A</v>
      </c>
      <c r="AC763" s="201" t="e">
        <f t="shared" ca="1" si="120"/>
        <v>#N/A</v>
      </c>
      <c r="AD763" s="202" t="e">
        <f t="shared" ca="1" si="151"/>
        <v>#N/A</v>
      </c>
      <c r="AE763" s="201" t="e">
        <f t="shared" ca="1" si="152"/>
        <v>#N/A</v>
      </c>
      <c r="AF763" s="202" t="e">
        <f t="shared" ca="1" si="153"/>
        <v>#N/A</v>
      </c>
      <c r="AG763" s="201" t="e">
        <f t="shared" ca="1" si="153"/>
        <v>#N/A</v>
      </c>
      <c r="AH763" s="201" t="e">
        <f t="shared" ca="1" si="154"/>
        <v>#N/A</v>
      </c>
      <c r="AI763" s="203" t="e">
        <f t="shared" ca="1" si="155"/>
        <v>#N/A</v>
      </c>
      <c r="AJ763" s="201" t="e">
        <f t="shared" ca="1" si="121"/>
        <v>#N/A</v>
      </c>
      <c r="AK763" s="201" t="e">
        <f t="shared" ca="1" si="122"/>
        <v>#N/A</v>
      </c>
    </row>
    <row r="764" spans="1:37" ht="27" customHeight="1" x14ac:dyDescent="0.25">
      <c r="A764" s="51">
        <f>'OSNOVNA PLAČA'!A758</f>
        <v>749</v>
      </c>
      <c r="B764" s="159" t="str">
        <f t="shared" ca="1" si="118"/>
        <v>A749</v>
      </c>
      <c r="C764" s="52">
        <f ca="1">IF(LEN(B764)&gt;0,'OSNOVNA PLAČA'!C758,"")</f>
        <v>0</v>
      </c>
      <c r="D764" s="54">
        <f ca="1">IF(LEN(B764)&gt;0,'OSNOVNA PLAČA'!D758,"")</f>
        <v>0</v>
      </c>
      <c r="E764" s="175">
        <f ca="1">IF(LEN(B764)&gt;0,SUM('OBRAČUNANA OSNOVNA PLAČA'!K758:P758),"")</f>
        <v>0</v>
      </c>
      <c r="F764" s="55"/>
      <c r="G764" s="55"/>
      <c r="H764" s="55"/>
      <c r="I764" s="55"/>
      <c r="J764" s="55"/>
      <c r="K764" s="176">
        <f t="shared" si="145"/>
        <v>0</v>
      </c>
      <c r="L764" s="120">
        <f t="shared" ca="1" si="146"/>
        <v>0</v>
      </c>
      <c r="M764" s="120">
        <f t="shared" ca="1" si="147"/>
        <v>0</v>
      </c>
      <c r="N764" s="120">
        <f t="shared" ca="1" si="148"/>
        <v>0</v>
      </c>
      <c r="O764" s="120">
        <f t="shared" ca="1" si="149"/>
        <v>0</v>
      </c>
      <c r="P764" s="177">
        <f t="shared" ca="1" si="150"/>
        <v>0</v>
      </c>
      <c r="Q764" s="177">
        <f ca="1">IF(LEN(B764)&gt;0,'1-6'!Q764-'1-6'!P764,"")</f>
        <v>0</v>
      </c>
      <c r="R764" s="178"/>
      <c r="AA764" s="163">
        <f>ROW()</f>
        <v>764</v>
      </c>
      <c r="AB764" s="201" t="e">
        <f t="shared" ca="1" si="119"/>
        <v>#N/A</v>
      </c>
      <c r="AC764" s="201" t="e">
        <f t="shared" ca="1" si="120"/>
        <v>#N/A</v>
      </c>
      <c r="AD764" s="202" t="e">
        <f t="shared" ca="1" si="151"/>
        <v>#N/A</v>
      </c>
      <c r="AE764" s="201" t="e">
        <f t="shared" ca="1" si="152"/>
        <v>#N/A</v>
      </c>
      <c r="AF764" s="202" t="e">
        <f t="shared" ca="1" si="153"/>
        <v>#N/A</v>
      </c>
      <c r="AG764" s="201" t="e">
        <f t="shared" ca="1" si="153"/>
        <v>#N/A</v>
      </c>
      <c r="AH764" s="201" t="e">
        <f t="shared" ca="1" si="154"/>
        <v>#N/A</v>
      </c>
      <c r="AI764" s="203" t="e">
        <f t="shared" ca="1" si="155"/>
        <v>#N/A</v>
      </c>
      <c r="AJ764" s="201" t="e">
        <f t="shared" ca="1" si="121"/>
        <v>#N/A</v>
      </c>
      <c r="AK764" s="201" t="e">
        <f t="shared" ca="1" si="122"/>
        <v>#N/A</v>
      </c>
    </row>
    <row r="765" spans="1:37" ht="27" customHeight="1" x14ac:dyDescent="0.25">
      <c r="A765" s="51">
        <f>'OSNOVNA PLAČA'!A759</f>
        <v>750</v>
      </c>
      <c r="B765" s="159" t="str">
        <f t="shared" ca="1" si="118"/>
        <v>A750</v>
      </c>
      <c r="C765" s="52">
        <f ca="1">IF(LEN(B765)&gt;0,'OSNOVNA PLAČA'!C759,"")</f>
        <v>0</v>
      </c>
      <c r="D765" s="54">
        <f ca="1">IF(LEN(B765)&gt;0,'OSNOVNA PLAČA'!D759,"")</f>
        <v>0</v>
      </c>
      <c r="E765" s="175">
        <f ca="1">IF(LEN(B765)&gt;0,SUM('OBRAČUNANA OSNOVNA PLAČA'!K759:P759),"")</f>
        <v>0</v>
      </c>
      <c r="F765" s="55"/>
      <c r="G765" s="55"/>
      <c r="H765" s="55"/>
      <c r="I765" s="55"/>
      <c r="J765" s="55"/>
      <c r="K765" s="176">
        <f t="shared" si="145"/>
        <v>0</v>
      </c>
      <c r="L765" s="120">
        <f t="shared" ca="1" si="146"/>
        <v>0</v>
      </c>
      <c r="M765" s="120">
        <f t="shared" ca="1" si="147"/>
        <v>0</v>
      </c>
      <c r="N765" s="120">
        <f t="shared" ca="1" si="148"/>
        <v>0</v>
      </c>
      <c r="O765" s="120">
        <f t="shared" ca="1" si="149"/>
        <v>0</v>
      </c>
      <c r="P765" s="177">
        <f t="shared" ca="1" si="150"/>
        <v>0</v>
      </c>
      <c r="Q765" s="177">
        <f ca="1">IF(LEN(B765)&gt;0,'1-6'!Q765-'1-6'!P765,"")</f>
        <v>0</v>
      </c>
      <c r="R765" s="178"/>
      <c r="AA765" s="163">
        <f>ROW()</f>
        <v>765</v>
      </c>
      <c r="AB765" s="201" t="e">
        <f t="shared" ca="1" si="119"/>
        <v>#N/A</v>
      </c>
      <c r="AC765" s="201" t="e">
        <f t="shared" ca="1" si="120"/>
        <v>#N/A</v>
      </c>
      <c r="AD765" s="202" t="e">
        <f t="shared" ca="1" si="151"/>
        <v>#N/A</v>
      </c>
      <c r="AE765" s="201" t="e">
        <f t="shared" ca="1" si="152"/>
        <v>#N/A</v>
      </c>
      <c r="AF765" s="202" t="e">
        <f t="shared" ca="1" si="153"/>
        <v>#N/A</v>
      </c>
      <c r="AG765" s="201" t="e">
        <f t="shared" ca="1" si="153"/>
        <v>#N/A</v>
      </c>
      <c r="AH765" s="201" t="e">
        <f t="shared" ca="1" si="154"/>
        <v>#N/A</v>
      </c>
      <c r="AI765" s="203" t="e">
        <f t="shared" ca="1" si="155"/>
        <v>#N/A</v>
      </c>
      <c r="AJ765" s="201" t="e">
        <f t="shared" ca="1" si="121"/>
        <v>#N/A</v>
      </c>
      <c r="AK765" s="201" t="e">
        <f t="shared" ca="1" si="122"/>
        <v>#N/A</v>
      </c>
    </row>
    <row r="766" spans="1:37" ht="27" customHeight="1" x14ac:dyDescent="0.25">
      <c r="A766" s="51">
        <f>'OSNOVNA PLAČA'!A760</f>
        <v>751</v>
      </c>
      <c r="B766" s="159" t="str">
        <f t="shared" ca="1" si="118"/>
        <v>A751</v>
      </c>
      <c r="C766" s="52">
        <f ca="1">IF(LEN(B766)&gt;0,'OSNOVNA PLAČA'!C760,"")</f>
        <v>0</v>
      </c>
      <c r="D766" s="54">
        <f ca="1">IF(LEN(B766)&gt;0,'OSNOVNA PLAČA'!D760,"")</f>
        <v>0</v>
      </c>
      <c r="E766" s="175">
        <f ca="1">IF(LEN(B766)&gt;0,SUM('OBRAČUNANA OSNOVNA PLAČA'!K760:P760),"")</f>
        <v>0</v>
      </c>
      <c r="F766" s="55"/>
      <c r="G766" s="55"/>
      <c r="H766" s="55"/>
      <c r="I766" s="55"/>
      <c r="J766" s="55"/>
      <c r="K766" s="176">
        <f t="shared" si="145"/>
        <v>0</v>
      </c>
      <c r="L766" s="120">
        <f t="shared" ca="1" si="146"/>
        <v>0</v>
      </c>
      <c r="M766" s="120">
        <f t="shared" ca="1" si="147"/>
        <v>0</v>
      </c>
      <c r="N766" s="120">
        <f t="shared" ca="1" si="148"/>
        <v>0</v>
      </c>
      <c r="O766" s="120">
        <f t="shared" ca="1" si="149"/>
        <v>0</v>
      </c>
      <c r="P766" s="177">
        <f t="shared" ca="1" si="150"/>
        <v>0</v>
      </c>
      <c r="Q766" s="177">
        <f ca="1">IF(LEN(B766)&gt;0,'1-6'!Q766-'1-6'!P766,"")</f>
        <v>0</v>
      </c>
      <c r="R766" s="178"/>
      <c r="AA766" s="163">
        <f>ROW()</f>
        <v>766</v>
      </c>
      <c r="AB766" s="201" t="e">
        <f t="shared" ca="1" si="119"/>
        <v>#N/A</v>
      </c>
      <c r="AC766" s="201" t="e">
        <f t="shared" ca="1" si="120"/>
        <v>#N/A</v>
      </c>
      <c r="AD766" s="202" t="e">
        <f t="shared" ca="1" si="151"/>
        <v>#N/A</v>
      </c>
      <c r="AE766" s="201" t="e">
        <f t="shared" ca="1" si="152"/>
        <v>#N/A</v>
      </c>
      <c r="AF766" s="202" t="e">
        <f t="shared" ca="1" si="153"/>
        <v>#N/A</v>
      </c>
      <c r="AG766" s="201" t="e">
        <f t="shared" ca="1" si="153"/>
        <v>#N/A</v>
      </c>
      <c r="AH766" s="201" t="e">
        <f t="shared" ca="1" si="154"/>
        <v>#N/A</v>
      </c>
      <c r="AI766" s="203" t="e">
        <f t="shared" ca="1" si="155"/>
        <v>#N/A</v>
      </c>
      <c r="AJ766" s="201" t="e">
        <f t="shared" ca="1" si="121"/>
        <v>#N/A</v>
      </c>
      <c r="AK766" s="201" t="e">
        <f t="shared" ca="1" si="122"/>
        <v>#N/A</v>
      </c>
    </row>
    <row r="767" spans="1:37" ht="27" customHeight="1" x14ac:dyDescent="0.25">
      <c r="A767" s="51">
        <f>'OSNOVNA PLAČA'!A761</f>
        <v>752</v>
      </c>
      <c r="B767" s="159" t="str">
        <f t="shared" ca="1" si="118"/>
        <v>A752</v>
      </c>
      <c r="C767" s="52">
        <f ca="1">IF(LEN(B767)&gt;0,'OSNOVNA PLAČA'!C761,"")</f>
        <v>0</v>
      </c>
      <c r="D767" s="54">
        <f ca="1">IF(LEN(B767)&gt;0,'OSNOVNA PLAČA'!D761,"")</f>
        <v>0</v>
      </c>
      <c r="E767" s="175">
        <f ca="1">IF(LEN(B767)&gt;0,SUM('OBRAČUNANA OSNOVNA PLAČA'!K761:P761),"")</f>
        <v>0</v>
      </c>
      <c r="F767" s="55"/>
      <c r="G767" s="55"/>
      <c r="H767" s="55"/>
      <c r="I767" s="55"/>
      <c r="J767" s="55"/>
      <c r="K767" s="176">
        <f t="shared" si="145"/>
        <v>0</v>
      </c>
      <c r="L767" s="120">
        <f t="shared" ca="1" si="146"/>
        <v>0</v>
      </c>
      <c r="M767" s="120">
        <f t="shared" ca="1" si="147"/>
        <v>0</v>
      </c>
      <c r="N767" s="120">
        <f t="shared" ca="1" si="148"/>
        <v>0</v>
      </c>
      <c r="O767" s="120">
        <f t="shared" ca="1" si="149"/>
        <v>0</v>
      </c>
      <c r="P767" s="177">
        <f t="shared" ca="1" si="150"/>
        <v>0</v>
      </c>
      <c r="Q767" s="177">
        <f ca="1">IF(LEN(B767)&gt;0,'1-6'!Q767-'1-6'!P767,"")</f>
        <v>0</v>
      </c>
      <c r="R767" s="178"/>
      <c r="AA767" s="163">
        <f>ROW()</f>
        <v>767</v>
      </c>
      <c r="AB767" s="201" t="e">
        <f t="shared" ca="1" si="119"/>
        <v>#N/A</v>
      </c>
      <c r="AC767" s="201" t="e">
        <f t="shared" ca="1" si="120"/>
        <v>#N/A</v>
      </c>
      <c r="AD767" s="202" t="e">
        <f t="shared" ca="1" si="151"/>
        <v>#N/A</v>
      </c>
      <c r="AE767" s="201" t="e">
        <f t="shared" ca="1" si="152"/>
        <v>#N/A</v>
      </c>
      <c r="AF767" s="202" t="e">
        <f t="shared" ca="1" si="153"/>
        <v>#N/A</v>
      </c>
      <c r="AG767" s="201" t="e">
        <f t="shared" ca="1" si="153"/>
        <v>#N/A</v>
      </c>
      <c r="AH767" s="201" t="e">
        <f t="shared" ca="1" si="154"/>
        <v>#N/A</v>
      </c>
      <c r="AI767" s="203" t="e">
        <f t="shared" ca="1" si="155"/>
        <v>#N/A</v>
      </c>
      <c r="AJ767" s="201" t="e">
        <f t="shared" ca="1" si="121"/>
        <v>#N/A</v>
      </c>
      <c r="AK767" s="201" t="e">
        <f t="shared" ca="1" si="122"/>
        <v>#N/A</v>
      </c>
    </row>
    <row r="768" spans="1:37" ht="27" customHeight="1" x14ac:dyDescent="0.25">
      <c r="A768" s="51">
        <f>'OSNOVNA PLAČA'!A762</f>
        <v>753</v>
      </c>
      <c r="B768" s="159" t="str">
        <f t="shared" ca="1" si="118"/>
        <v>A753</v>
      </c>
      <c r="C768" s="52">
        <f ca="1">IF(LEN(B768)&gt;0,'OSNOVNA PLAČA'!C762,"")</f>
        <v>0</v>
      </c>
      <c r="D768" s="54">
        <f ca="1">IF(LEN(B768)&gt;0,'OSNOVNA PLAČA'!D762,"")</f>
        <v>0</v>
      </c>
      <c r="E768" s="175">
        <f ca="1">IF(LEN(B768)&gt;0,SUM('OBRAČUNANA OSNOVNA PLAČA'!K762:P762),"")</f>
        <v>0</v>
      </c>
      <c r="F768" s="55"/>
      <c r="G768" s="55"/>
      <c r="H768" s="55"/>
      <c r="I768" s="55"/>
      <c r="J768" s="55"/>
      <c r="K768" s="176">
        <f t="shared" si="145"/>
        <v>0</v>
      </c>
      <c r="L768" s="120">
        <f t="shared" ca="1" si="146"/>
        <v>0</v>
      </c>
      <c r="M768" s="120">
        <f t="shared" ca="1" si="147"/>
        <v>0</v>
      </c>
      <c r="N768" s="120">
        <f t="shared" ca="1" si="148"/>
        <v>0</v>
      </c>
      <c r="O768" s="120">
        <f t="shared" ca="1" si="149"/>
        <v>0</v>
      </c>
      <c r="P768" s="177">
        <f t="shared" ca="1" si="150"/>
        <v>0</v>
      </c>
      <c r="Q768" s="177">
        <f ca="1">IF(LEN(B768)&gt;0,'1-6'!Q768-'1-6'!P768,"")</f>
        <v>0</v>
      </c>
      <c r="R768" s="178"/>
      <c r="AA768" s="163">
        <f>ROW()</f>
        <v>768</v>
      </c>
      <c r="AB768" s="201" t="e">
        <f t="shared" ca="1" si="119"/>
        <v>#N/A</v>
      </c>
      <c r="AC768" s="201" t="e">
        <f t="shared" ca="1" si="120"/>
        <v>#N/A</v>
      </c>
      <c r="AD768" s="202" t="e">
        <f t="shared" ca="1" si="151"/>
        <v>#N/A</v>
      </c>
      <c r="AE768" s="201" t="e">
        <f t="shared" ca="1" si="152"/>
        <v>#N/A</v>
      </c>
      <c r="AF768" s="202" t="e">
        <f t="shared" ca="1" si="153"/>
        <v>#N/A</v>
      </c>
      <c r="AG768" s="201" t="e">
        <f t="shared" ca="1" si="153"/>
        <v>#N/A</v>
      </c>
      <c r="AH768" s="201" t="e">
        <f t="shared" ca="1" si="154"/>
        <v>#N/A</v>
      </c>
      <c r="AI768" s="203" t="e">
        <f t="shared" ca="1" si="155"/>
        <v>#N/A</v>
      </c>
      <c r="AJ768" s="201" t="e">
        <f t="shared" ca="1" si="121"/>
        <v>#N/A</v>
      </c>
      <c r="AK768" s="201" t="e">
        <f t="shared" ca="1" si="122"/>
        <v>#N/A</v>
      </c>
    </row>
    <row r="769" spans="1:37" ht="27" customHeight="1" x14ac:dyDescent="0.25">
      <c r="A769" s="51">
        <f>'OSNOVNA PLAČA'!A763</f>
        <v>754</v>
      </c>
      <c r="B769" s="159" t="str">
        <f t="shared" ca="1" si="118"/>
        <v>A754</v>
      </c>
      <c r="C769" s="52">
        <f ca="1">IF(LEN(B769)&gt;0,'OSNOVNA PLAČA'!C763,"")</f>
        <v>0</v>
      </c>
      <c r="D769" s="54">
        <f ca="1">IF(LEN(B769)&gt;0,'OSNOVNA PLAČA'!D763,"")</f>
        <v>0</v>
      </c>
      <c r="E769" s="175">
        <f ca="1">IF(LEN(B769)&gt;0,SUM('OBRAČUNANA OSNOVNA PLAČA'!K763:P763),"")</f>
        <v>0</v>
      </c>
      <c r="F769" s="55"/>
      <c r="G769" s="55"/>
      <c r="H769" s="55"/>
      <c r="I769" s="55"/>
      <c r="J769" s="55"/>
      <c r="K769" s="176">
        <f t="shared" si="145"/>
        <v>0</v>
      </c>
      <c r="L769" s="120">
        <f t="shared" ca="1" si="146"/>
        <v>0</v>
      </c>
      <c r="M769" s="120">
        <f t="shared" ca="1" si="147"/>
        <v>0</v>
      </c>
      <c r="N769" s="120">
        <f t="shared" ca="1" si="148"/>
        <v>0</v>
      </c>
      <c r="O769" s="120">
        <f t="shared" ca="1" si="149"/>
        <v>0</v>
      </c>
      <c r="P769" s="177">
        <f t="shared" ca="1" si="150"/>
        <v>0</v>
      </c>
      <c r="Q769" s="177">
        <f ca="1">IF(LEN(B769)&gt;0,'1-6'!Q769-'1-6'!P769,"")</f>
        <v>0</v>
      </c>
      <c r="R769" s="178"/>
      <c r="AA769" s="163">
        <f>ROW()</f>
        <v>769</v>
      </c>
      <c r="AB769" s="201" t="e">
        <f t="shared" ca="1" si="119"/>
        <v>#N/A</v>
      </c>
      <c r="AC769" s="201" t="e">
        <f t="shared" ca="1" si="120"/>
        <v>#N/A</v>
      </c>
      <c r="AD769" s="202" t="e">
        <f t="shared" ca="1" si="151"/>
        <v>#N/A</v>
      </c>
      <c r="AE769" s="201" t="e">
        <f t="shared" ca="1" si="152"/>
        <v>#N/A</v>
      </c>
      <c r="AF769" s="202" t="e">
        <f t="shared" ca="1" si="153"/>
        <v>#N/A</v>
      </c>
      <c r="AG769" s="201" t="e">
        <f t="shared" ca="1" si="153"/>
        <v>#N/A</v>
      </c>
      <c r="AH769" s="201" t="e">
        <f t="shared" ca="1" si="154"/>
        <v>#N/A</v>
      </c>
      <c r="AI769" s="203" t="e">
        <f t="shared" ca="1" si="155"/>
        <v>#N/A</v>
      </c>
      <c r="AJ769" s="201" t="e">
        <f t="shared" ca="1" si="121"/>
        <v>#N/A</v>
      </c>
      <c r="AK769" s="201" t="e">
        <f t="shared" ca="1" si="122"/>
        <v>#N/A</v>
      </c>
    </row>
    <row r="770" spans="1:37" ht="27" customHeight="1" x14ac:dyDescent="0.25">
      <c r="A770" s="51">
        <f>'OSNOVNA PLAČA'!A764</f>
        <v>755</v>
      </c>
      <c r="B770" s="159" t="str">
        <f t="shared" ca="1" si="118"/>
        <v>A755</v>
      </c>
      <c r="C770" s="52">
        <f ca="1">IF(LEN(B770)&gt;0,'OSNOVNA PLAČA'!C764,"")</f>
        <v>0</v>
      </c>
      <c r="D770" s="54">
        <f ca="1">IF(LEN(B770)&gt;0,'OSNOVNA PLAČA'!D764,"")</f>
        <v>0</v>
      </c>
      <c r="E770" s="175">
        <f ca="1">IF(LEN(B770)&gt;0,SUM('OBRAČUNANA OSNOVNA PLAČA'!K764:P764),"")</f>
        <v>0</v>
      </c>
      <c r="F770" s="55"/>
      <c r="G770" s="55"/>
      <c r="H770" s="55"/>
      <c r="I770" s="55"/>
      <c r="J770" s="55"/>
      <c r="K770" s="176">
        <f t="shared" si="145"/>
        <v>0</v>
      </c>
      <c r="L770" s="120">
        <f t="shared" ca="1" si="146"/>
        <v>0</v>
      </c>
      <c r="M770" s="120">
        <f t="shared" ca="1" si="147"/>
        <v>0</v>
      </c>
      <c r="N770" s="120">
        <f t="shared" ca="1" si="148"/>
        <v>0</v>
      </c>
      <c r="O770" s="120">
        <f t="shared" ca="1" si="149"/>
        <v>0</v>
      </c>
      <c r="P770" s="177">
        <f t="shared" ca="1" si="150"/>
        <v>0</v>
      </c>
      <c r="Q770" s="177">
        <f ca="1">IF(LEN(B770)&gt;0,'1-6'!Q770-'1-6'!P770,"")</f>
        <v>0</v>
      </c>
      <c r="R770" s="178"/>
      <c r="AA770" s="163">
        <f>ROW()</f>
        <v>770</v>
      </c>
      <c r="AB770" s="201" t="e">
        <f t="shared" ca="1" si="119"/>
        <v>#N/A</v>
      </c>
      <c r="AC770" s="201" t="e">
        <f t="shared" ca="1" si="120"/>
        <v>#N/A</v>
      </c>
      <c r="AD770" s="202" t="e">
        <f t="shared" ca="1" si="151"/>
        <v>#N/A</v>
      </c>
      <c r="AE770" s="201" t="e">
        <f t="shared" ca="1" si="152"/>
        <v>#N/A</v>
      </c>
      <c r="AF770" s="202" t="e">
        <f t="shared" ca="1" si="153"/>
        <v>#N/A</v>
      </c>
      <c r="AG770" s="201" t="e">
        <f t="shared" ca="1" si="153"/>
        <v>#N/A</v>
      </c>
      <c r="AH770" s="201" t="e">
        <f t="shared" ca="1" si="154"/>
        <v>#N/A</v>
      </c>
      <c r="AI770" s="203" t="e">
        <f t="shared" ca="1" si="155"/>
        <v>#N/A</v>
      </c>
      <c r="AJ770" s="201" t="e">
        <f t="shared" ca="1" si="121"/>
        <v>#N/A</v>
      </c>
      <c r="AK770" s="201" t="e">
        <f t="shared" ca="1" si="122"/>
        <v>#N/A</v>
      </c>
    </row>
    <row r="771" spans="1:37" ht="27" customHeight="1" x14ac:dyDescent="0.25">
      <c r="A771" s="51">
        <f>'OSNOVNA PLAČA'!A765</f>
        <v>756</v>
      </c>
      <c r="B771" s="159" t="str">
        <f t="shared" ca="1" si="118"/>
        <v>A756</v>
      </c>
      <c r="C771" s="52">
        <f ca="1">IF(LEN(B771)&gt;0,'OSNOVNA PLAČA'!C765,"")</f>
        <v>0</v>
      </c>
      <c r="D771" s="54">
        <f ca="1">IF(LEN(B771)&gt;0,'OSNOVNA PLAČA'!D765,"")</f>
        <v>0</v>
      </c>
      <c r="E771" s="175">
        <f ca="1">IF(LEN(B771)&gt;0,SUM('OBRAČUNANA OSNOVNA PLAČA'!K765:P765),"")</f>
        <v>0</v>
      </c>
      <c r="F771" s="55"/>
      <c r="G771" s="55"/>
      <c r="H771" s="55"/>
      <c r="I771" s="55"/>
      <c r="J771" s="55"/>
      <c r="K771" s="176">
        <f t="shared" si="145"/>
        <v>0</v>
      </c>
      <c r="L771" s="120">
        <f t="shared" ca="1" si="146"/>
        <v>0</v>
      </c>
      <c r="M771" s="120">
        <f t="shared" ca="1" si="147"/>
        <v>0</v>
      </c>
      <c r="N771" s="120">
        <f t="shared" ca="1" si="148"/>
        <v>0</v>
      </c>
      <c r="O771" s="120">
        <f t="shared" ca="1" si="149"/>
        <v>0</v>
      </c>
      <c r="P771" s="177">
        <f t="shared" ca="1" si="150"/>
        <v>0</v>
      </c>
      <c r="Q771" s="177">
        <f ca="1">IF(LEN(B771)&gt;0,'1-6'!Q771-'1-6'!P771,"")</f>
        <v>0</v>
      </c>
      <c r="R771" s="178"/>
      <c r="AA771" s="163">
        <f>ROW()</f>
        <v>771</v>
      </c>
      <c r="AB771" s="201" t="e">
        <f t="shared" ca="1" si="119"/>
        <v>#N/A</v>
      </c>
      <c r="AC771" s="201" t="e">
        <f t="shared" ca="1" si="120"/>
        <v>#N/A</v>
      </c>
      <c r="AD771" s="202" t="e">
        <f t="shared" ca="1" si="151"/>
        <v>#N/A</v>
      </c>
      <c r="AE771" s="201" t="e">
        <f t="shared" ca="1" si="152"/>
        <v>#N/A</v>
      </c>
      <c r="AF771" s="202" t="e">
        <f t="shared" ca="1" si="153"/>
        <v>#N/A</v>
      </c>
      <c r="AG771" s="201" t="e">
        <f t="shared" ca="1" si="153"/>
        <v>#N/A</v>
      </c>
      <c r="AH771" s="201" t="e">
        <f t="shared" ca="1" si="154"/>
        <v>#N/A</v>
      </c>
      <c r="AI771" s="203" t="e">
        <f t="shared" ca="1" si="155"/>
        <v>#N/A</v>
      </c>
      <c r="AJ771" s="201" t="e">
        <f t="shared" ca="1" si="121"/>
        <v>#N/A</v>
      </c>
      <c r="AK771" s="201" t="e">
        <f t="shared" ca="1" si="122"/>
        <v>#N/A</v>
      </c>
    </row>
    <row r="772" spans="1:37" ht="27" customHeight="1" x14ac:dyDescent="0.25">
      <c r="A772" s="51">
        <f>'OSNOVNA PLAČA'!A766</f>
        <v>757</v>
      </c>
      <c r="B772" s="159" t="str">
        <f t="shared" ca="1" si="118"/>
        <v>A757</v>
      </c>
      <c r="C772" s="52">
        <f ca="1">IF(LEN(B772)&gt;0,'OSNOVNA PLAČA'!C766,"")</f>
        <v>0</v>
      </c>
      <c r="D772" s="54">
        <f ca="1">IF(LEN(B772)&gt;0,'OSNOVNA PLAČA'!D766,"")</f>
        <v>0</v>
      </c>
      <c r="E772" s="175">
        <f ca="1">IF(LEN(B772)&gt;0,SUM('OBRAČUNANA OSNOVNA PLAČA'!K766:P766),"")</f>
        <v>0</v>
      </c>
      <c r="F772" s="55"/>
      <c r="G772" s="55"/>
      <c r="H772" s="55"/>
      <c r="I772" s="55"/>
      <c r="J772" s="55"/>
      <c r="K772" s="176">
        <f t="shared" si="145"/>
        <v>0</v>
      </c>
      <c r="L772" s="120">
        <f t="shared" ca="1" si="146"/>
        <v>0</v>
      </c>
      <c r="M772" s="120">
        <f t="shared" ca="1" si="147"/>
        <v>0</v>
      </c>
      <c r="N772" s="120">
        <f t="shared" ca="1" si="148"/>
        <v>0</v>
      </c>
      <c r="O772" s="120">
        <f t="shared" ca="1" si="149"/>
        <v>0</v>
      </c>
      <c r="P772" s="177">
        <f t="shared" ca="1" si="150"/>
        <v>0</v>
      </c>
      <c r="Q772" s="177">
        <f ca="1">IF(LEN(B772)&gt;0,'1-6'!Q772-'1-6'!P772,"")</f>
        <v>0</v>
      </c>
      <c r="R772" s="178"/>
      <c r="AA772" s="163">
        <f>ROW()</f>
        <v>772</v>
      </c>
      <c r="AB772" s="201" t="e">
        <f t="shared" ca="1" si="119"/>
        <v>#N/A</v>
      </c>
      <c r="AC772" s="201" t="e">
        <f t="shared" ca="1" si="120"/>
        <v>#N/A</v>
      </c>
      <c r="AD772" s="202" t="e">
        <f t="shared" ca="1" si="151"/>
        <v>#N/A</v>
      </c>
      <c r="AE772" s="201" t="e">
        <f t="shared" ca="1" si="152"/>
        <v>#N/A</v>
      </c>
      <c r="AF772" s="202" t="e">
        <f t="shared" ca="1" si="153"/>
        <v>#N/A</v>
      </c>
      <c r="AG772" s="201" t="e">
        <f t="shared" ca="1" si="153"/>
        <v>#N/A</v>
      </c>
      <c r="AH772" s="201" t="e">
        <f t="shared" ca="1" si="154"/>
        <v>#N/A</v>
      </c>
      <c r="AI772" s="203" t="e">
        <f t="shared" ca="1" si="155"/>
        <v>#N/A</v>
      </c>
      <c r="AJ772" s="201" t="e">
        <f t="shared" ca="1" si="121"/>
        <v>#N/A</v>
      </c>
      <c r="AK772" s="201" t="e">
        <f t="shared" ca="1" si="122"/>
        <v>#N/A</v>
      </c>
    </row>
    <row r="773" spans="1:37" ht="27" customHeight="1" x14ac:dyDescent="0.25">
      <c r="A773" s="51">
        <f>'OSNOVNA PLAČA'!A767</f>
        <v>758</v>
      </c>
      <c r="B773" s="159" t="str">
        <f t="shared" ca="1" si="118"/>
        <v>A758</v>
      </c>
      <c r="C773" s="52">
        <f ca="1">IF(LEN(B773)&gt;0,'OSNOVNA PLAČA'!C767,"")</f>
        <v>0</v>
      </c>
      <c r="D773" s="54">
        <f ca="1">IF(LEN(B773)&gt;0,'OSNOVNA PLAČA'!D767,"")</f>
        <v>0</v>
      </c>
      <c r="E773" s="175">
        <f ca="1">IF(LEN(B773)&gt;0,SUM('OBRAČUNANA OSNOVNA PLAČA'!K767:P767),"")</f>
        <v>0</v>
      </c>
      <c r="F773" s="55"/>
      <c r="G773" s="55"/>
      <c r="H773" s="55"/>
      <c r="I773" s="55"/>
      <c r="J773" s="55"/>
      <c r="K773" s="176">
        <f t="shared" si="145"/>
        <v>0</v>
      </c>
      <c r="L773" s="120">
        <f t="shared" ca="1" si="146"/>
        <v>0</v>
      </c>
      <c r="M773" s="120">
        <f t="shared" ca="1" si="147"/>
        <v>0</v>
      </c>
      <c r="N773" s="120">
        <f t="shared" ca="1" si="148"/>
        <v>0</v>
      </c>
      <c r="O773" s="120">
        <f t="shared" ca="1" si="149"/>
        <v>0</v>
      </c>
      <c r="P773" s="177">
        <f t="shared" ca="1" si="150"/>
        <v>0</v>
      </c>
      <c r="Q773" s="177">
        <f ca="1">IF(LEN(B773)&gt;0,'1-6'!Q773-'1-6'!P773,"")</f>
        <v>0</v>
      </c>
      <c r="R773" s="178"/>
      <c r="AA773" s="163">
        <f>ROW()</f>
        <v>773</v>
      </c>
      <c r="AB773" s="201" t="e">
        <f t="shared" ca="1" si="119"/>
        <v>#N/A</v>
      </c>
      <c r="AC773" s="201" t="e">
        <f t="shared" ca="1" si="120"/>
        <v>#N/A</v>
      </c>
      <c r="AD773" s="202" t="e">
        <f t="shared" ca="1" si="151"/>
        <v>#N/A</v>
      </c>
      <c r="AE773" s="201" t="e">
        <f t="shared" ca="1" si="152"/>
        <v>#N/A</v>
      </c>
      <c r="AF773" s="202" t="e">
        <f t="shared" ca="1" si="153"/>
        <v>#N/A</v>
      </c>
      <c r="AG773" s="201" t="e">
        <f t="shared" ca="1" si="153"/>
        <v>#N/A</v>
      </c>
      <c r="AH773" s="201" t="e">
        <f t="shared" ca="1" si="154"/>
        <v>#N/A</v>
      </c>
      <c r="AI773" s="203" t="e">
        <f t="shared" ca="1" si="155"/>
        <v>#N/A</v>
      </c>
      <c r="AJ773" s="201" t="e">
        <f t="shared" ca="1" si="121"/>
        <v>#N/A</v>
      </c>
      <c r="AK773" s="201" t="e">
        <f t="shared" ca="1" si="122"/>
        <v>#N/A</v>
      </c>
    </row>
    <row r="774" spans="1:37" ht="27" customHeight="1" x14ac:dyDescent="0.25">
      <c r="A774" s="51">
        <f>'OSNOVNA PLAČA'!A768</f>
        <v>759</v>
      </c>
      <c r="B774" s="159" t="str">
        <f t="shared" ca="1" si="118"/>
        <v>A759</v>
      </c>
      <c r="C774" s="52">
        <f ca="1">IF(LEN(B774)&gt;0,'OSNOVNA PLAČA'!C768,"")</f>
        <v>0</v>
      </c>
      <c r="D774" s="54">
        <f ca="1">IF(LEN(B774)&gt;0,'OSNOVNA PLAČA'!D768,"")</f>
        <v>0</v>
      </c>
      <c r="E774" s="175">
        <f ca="1">IF(LEN(B774)&gt;0,SUM('OBRAČUNANA OSNOVNA PLAČA'!K768:P768),"")</f>
        <v>0</v>
      </c>
      <c r="F774" s="55"/>
      <c r="G774" s="55"/>
      <c r="H774" s="55"/>
      <c r="I774" s="55"/>
      <c r="J774" s="55"/>
      <c r="K774" s="176">
        <f t="shared" si="145"/>
        <v>0</v>
      </c>
      <c r="L774" s="120">
        <f t="shared" ca="1" si="146"/>
        <v>0</v>
      </c>
      <c r="M774" s="120">
        <f t="shared" ca="1" si="147"/>
        <v>0</v>
      </c>
      <c r="N774" s="120">
        <f t="shared" ca="1" si="148"/>
        <v>0</v>
      </c>
      <c r="O774" s="120">
        <f t="shared" ca="1" si="149"/>
        <v>0</v>
      </c>
      <c r="P774" s="177">
        <f t="shared" ca="1" si="150"/>
        <v>0</v>
      </c>
      <c r="Q774" s="177">
        <f ca="1">IF(LEN(B774)&gt;0,'1-6'!Q774-'1-6'!P774,"")</f>
        <v>0</v>
      </c>
      <c r="R774" s="178"/>
      <c r="AA774" s="163">
        <f>ROW()</f>
        <v>774</v>
      </c>
      <c r="AB774" s="201" t="e">
        <f t="shared" ca="1" si="119"/>
        <v>#N/A</v>
      </c>
      <c r="AC774" s="201" t="e">
        <f t="shared" ca="1" si="120"/>
        <v>#N/A</v>
      </c>
      <c r="AD774" s="202" t="e">
        <f t="shared" ca="1" si="151"/>
        <v>#N/A</v>
      </c>
      <c r="AE774" s="201" t="e">
        <f t="shared" ca="1" si="152"/>
        <v>#N/A</v>
      </c>
      <c r="AF774" s="202" t="e">
        <f t="shared" ca="1" si="153"/>
        <v>#N/A</v>
      </c>
      <c r="AG774" s="201" t="e">
        <f t="shared" ca="1" si="153"/>
        <v>#N/A</v>
      </c>
      <c r="AH774" s="201" t="e">
        <f t="shared" ca="1" si="154"/>
        <v>#N/A</v>
      </c>
      <c r="AI774" s="203" t="e">
        <f t="shared" ca="1" si="155"/>
        <v>#N/A</v>
      </c>
      <c r="AJ774" s="201" t="e">
        <f t="shared" ca="1" si="121"/>
        <v>#N/A</v>
      </c>
      <c r="AK774" s="201" t="e">
        <f t="shared" ca="1" si="122"/>
        <v>#N/A</v>
      </c>
    </row>
    <row r="775" spans="1:37" ht="27" customHeight="1" x14ac:dyDescent="0.25">
      <c r="A775" s="51">
        <f>'OSNOVNA PLAČA'!A769</f>
        <v>760</v>
      </c>
      <c r="B775" s="159" t="str">
        <f t="shared" ca="1" si="118"/>
        <v>A760</v>
      </c>
      <c r="C775" s="52">
        <f ca="1">IF(LEN(B775)&gt;0,'OSNOVNA PLAČA'!C769,"")</f>
        <v>0</v>
      </c>
      <c r="D775" s="54">
        <f ca="1">IF(LEN(B775)&gt;0,'OSNOVNA PLAČA'!D769,"")</f>
        <v>0</v>
      </c>
      <c r="E775" s="175">
        <f ca="1">IF(LEN(B775)&gt;0,SUM('OBRAČUNANA OSNOVNA PLAČA'!K769:P769),"")</f>
        <v>0</v>
      </c>
      <c r="F775" s="55"/>
      <c r="G775" s="55"/>
      <c r="H775" s="55"/>
      <c r="I775" s="55"/>
      <c r="J775" s="55"/>
      <c r="K775" s="176">
        <f t="shared" si="145"/>
        <v>0</v>
      </c>
      <c r="L775" s="120">
        <f t="shared" ca="1" si="146"/>
        <v>0</v>
      </c>
      <c r="M775" s="120">
        <f t="shared" ca="1" si="147"/>
        <v>0</v>
      </c>
      <c r="N775" s="120">
        <f t="shared" ca="1" si="148"/>
        <v>0</v>
      </c>
      <c r="O775" s="120">
        <f t="shared" ca="1" si="149"/>
        <v>0</v>
      </c>
      <c r="P775" s="177">
        <f t="shared" ca="1" si="150"/>
        <v>0</v>
      </c>
      <c r="Q775" s="177">
        <f ca="1">IF(LEN(B775)&gt;0,'1-6'!Q775-'1-6'!P775,"")</f>
        <v>0</v>
      </c>
      <c r="R775" s="178"/>
      <c r="AA775" s="163">
        <f>ROW()</f>
        <v>775</v>
      </c>
      <c r="AB775" s="201" t="e">
        <f t="shared" ca="1" si="119"/>
        <v>#N/A</v>
      </c>
      <c r="AC775" s="201" t="e">
        <f t="shared" ca="1" si="120"/>
        <v>#N/A</v>
      </c>
      <c r="AD775" s="202" t="e">
        <f t="shared" ca="1" si="151"/>
        <v>#N/A</v>
      </c>
      <c r="AE775" s="201" t="e">
        <f t="shared" ca="1" si="152"/>
        <v>#N/A</v>
      </c>
      <c r="AF775" s="202" t="e">
        <f t="shared" ca="1" si="153"/>
        <v>#N/A</v>
      </c>
      <c r="AG775" s="201" t="e">
        <f t="shared" ca="1" si="153"/>
        <v>#N/A</v>
      </c>
      <c r="AH775" s="201" t="e">
        <f t="shared" ca="1" si="154"/>
        <v>#N/A</v>
      </c>
      <c r="AI775" s="203" t="e">
        <f t="shared" ca="1" si="155"/>
        <v>#N/A</v>
      </c>
      <c r="AJ775" s="201" t="e">
        <f t="shared" ca="1" si="121"/>
        <v>#N/A</v>
      </c>
      <c r="AK775" s="201" t="e">
        <f t="shared" ca="1" si="122"/>
        <v>#N/A</v>
      </c>
    </row>
    <row r="776" spans="1:37" ht="27" customHeight="1" x14ac:dyDescent="0.25">
      <c r="A776" s="51">
        <f>'OSNOVNA PLAČA'!A770</f>
        <v>761</v>
      </c>
      <c r="B776" s="159" t="str">
        <f t="shared" ca="1" si="118"/>
        <v>A761</v>
      </c>
      <c r="C776" s="52">
        <f ca="1">IF(LEN(B776)&gt;0,'OSNOVNA PLAČA'!C770,"")</f>
        <v>0</v>
      </c>
      <c r="D776" s="54">
        <f ca="1">IF(LEN(B776)&gt;0,'OSNOVNA PLAČA'!D770,"")</f>
        <v>0</v>
      </c>
      <c r="E776" s="175">
        <f ca="1">IF(LEN(B776)&gt;0,SUM('OBRAČUNANA OSNOVNA PLAČA'!K770:P770),"")</f>
        <v>0</v>
      </c>
      <c r="F776" s="55"/>
      <c r="G776" s="55"/>
      <c r="H776" s="55"/>
      <c r="I776" s="55"/>
      <c r="J776" s="55"/>
      <c r="K776" s="176">
        <f t="shared" si="145"/>
        <v>0</v>
      </c>
      <c r="L776" s="120">
        <f t="shared" ca="1" si="146"/>
        <v>0</v>
      </c>
      <c r="M776" s="120">
        <f t="shared" ca="1" si="147"/>
        <v>0</v>
      </c>
      <c r="N776" s="120">
        <f t="shared" ca="1" si="148"/>
        <v>0</v>
      </c>
      <c r="O776" s="120">
        <f t="shared" ca="1" si="149"/>
        <v>0</v>
      </c>
      <c r="P776" s="177">
        <f t="shared" ca="1" si="150"/>
        <v>0</v>
      </c>
      <c r="Q776" s="177">
        <f ca="1">IF(LEN(B776)&gt;0,'1-6'!Q776-'1-6'!P776,"")</f>
        <v>0</v>
      </c>
      <c r="R776" s="178"/>
      <c r="AA776" s="163">
        <f>ROW()</f>
        <v>776</v>
      </c>
      <c r="AB776" s="201" t="e">
        <f t="shared" ca="1" si="119"/>
        <v>#N/A</v>
      </c>
      <c r="AC776" s="201" t="e">
        <f t="shared" ca="1" si="120"/>
        <v>#N/A</v>
      </c>
      <c r="AD776" s="202" t="e">
        <f t="shared" ca="1" si="151"/>
        <v>#N/A</v>
      </c>
      <c r="AE776" s="201" t="e">
        <f t="shared" ca="1" si="152"/>
        <v>#N/A</v>
      </c>
      <c r="AF776" s="202" t="e">
        <f t="shared" ca="1" si="153"/>
        <v>#N/A</v>
      </c>
      <c r="AG776" s="201" t="e">
        <f t="shared" ca="1" si="153"/>
        <v>#N/A</v>
      </c>
      <c r="AH776" s="201" t="e">
        <f t="shared" ca="1" si="154"/>
        <v>#N/A</v>
      </c>
      <c r="AI776" s="203" t="e">
        <f t="shared" ca="1" si="155"/>
        <v>#N/A</v>
      </c>
      <c r="AJ776" s="201" t="e">
        <f t="shared" ca="1" si="121"/>
        <v>#N/A</v>
      </c>
      <c r="AK776" s="201" t="e">
        <f t="shared" ca="1" si="122"/>
        <v>#N/A</v>
      </c>
    </row>
    <row r="777" spans="1:37" ht="27" customHeight="1" x14ac:dyDescent="0.25">
      <c r="A777" s="51">
        <f>'OSNOVNA PLAČA'!A771</f>
        <v>762</v>
      </c>
      <c r="B777" s="159" t="str">
        <f t="shared" ca="1" si="118"/>
        <v>A762</v>
      </c>
      <c r="C777" s="52">
        <f ca="1">IF(LEN(B777)&gt;0,'OSNOVNA PLAČA'!C771,"")</f>
        <v>0</v>
      </c>
      <c r="D777" s="54">
        <f ca="1">IF(LEN(B777)&gt;0,'OSNOVNA PLAČA'!D771,"")</f>
        <v>0</v>
      </c>
      <c r="E777" s="175">
        <f ca="1">IF(LEN(B777)&gt;0,SUM('OBRAČUNANA OSNOVNA PLAČA'!K771:P771),"")</f>
        <v>0</v>
      </c>
      <c r="F777" s="55"/>
      <c r="G777" s="55"/>
      <c r="H777" s="55"/>
      <c r="I777" s="55"/>
      <c r="J777" s="55"/>
      <c r="K777" s="176">
        <f t="shared" si="145"/>
        <v>0</v>
      </c>
      <c r="L777" s="120">
        <f t="shared" ca="1" si="146"/>
        <v>0</v>
      </c>
      <c r="M777" s="120">
        <f t="shared" ca="1" si="147"/>
        <v>0</v>
      </c>
      <c r="N777" s="120">
        <f t="shared" ca="1" si="148"/>
        <v>0</v>
      </c>
      <c r="O777" s="120">
        <f t="shared" ca="1" si="149"/>
        <v>0</v>
      </c>
      <c r="P777" s="177">
        <f t="shared" ca="1" si="150"/>
        <v>0</v>
      </c>
      <c r="Q777" s="177">
        <f ca="1">IF(LEN(B777)&gt;0,'1-6'!Q777-'1-6'!P777,"")</f>
        <v>0</v>
      </c>
      <c r="R777" s="178"/>
      <c r="AA777" s="163">
        <f>ROW()</f>
        <v>777</v>
      </c>
      <c r="AB777" s="201" t="e">
        <f t="shared" ca="1" si="119"/>
        <v>#N/A</v>
      </c>
      <c r="AC777" s="201" t="e">
        <f t="shared" ca="1" si="120"/>
        <v>#N/A</v>
      </c>
      <c r="AD777" s="202" t="e">
        <f t="shared" ca="1" si="151"/>
        <v>#N/A</v>
      </c>
      <c r="AE777" s="201" t="e">
        <f t="shared" ca="1" si="152"/>
        <v>#N/A</v>
      </c>
      <c r="AF777" s="202" t="e">
        <f t="shared" ca="1" si="153"/>
        <v>#N/A</v>
      </c>
      <c r="AG777" s="201" t="e">
        <f t="shared" ca="1" si="153"/>
        <v>#N/A</v>
      </c>
      <c r="AH777" s="201" t="e">
        <f t="shared" ca="1" si="154"/>
        <v>#N/A</v>
      </c>
      <c r="AI777" s="203" t="e">
        <f t="shared" ca="1" si="155"/>
        <v>#N/A</v>
      </c>
      <c r="AJ777" s="201" t="e">
        <f t="shared" ca="1" si="121"/>
        <v>#N/A</v>
      </c>
      <c r="AK777" s="201" t="e">
        <f t="shared" ca="1" si="122"/>
        <v>#N/A</v>
      </c>
    </row>
    <row r="778" spans="1:37" ht="27" customHeight="1" x14ac:dyDescent="0.25">
      <c r="A778" s="51">
        <f>'OSNOVNA PLAČA'!A772</f>
        <v>763</v>
      </c>
      <c r="B778" s="159" t="str">
        <f t="shared" ca="1" si="118"/>
        <v>A763</v>
      </c>
      <c r="C778" s="52">
        <f ca="1">IF(LEN(B778)&gt;0,'OSNOVNA PLAČA'!C772,"")</f>
        <v>0</v>
      </c>
      <c r="D778" s="54">
        <f ca="1">IF(LEN(B778)&gt;0,'OSNOVNA PLAČA'!D772,"")</f>
        <v>0</v>
      </c>
      <c r="E778" s="175">
        <f ca="1">IF(LEN(B778)&gt;0,SUM('OBRAČUNANA OSNOVNA PLAČA'!K772:P772),"")</f>
        <v>0</v>
      </c>
      <c r="F778" s="55"/>
      <c r="G778" s="55"/>
      <c r="H778" s="55"/>
      <c r="I778" s="55"/>
      <c r="J778" s="55"/>
      <c r="K778" s="176">
        <f t="shared" si="145"/>
        <v>0</v>
      </c>
      <c r="L778" s="120">
        <f t="shared" ca="1" si="146"/>
        <v>0</v>
      </c>
      <c r="M778" s="120">
        <f t="shared" ca="1" si="147"/>
        <v>0</v>
      </c>
      <c r="N778" s="120">
        <f t="shared" ca="1" si="148"/>
        <v>0</v>
      </c>
      <c r="O778" s="120">
        <f t="shared" ca="1" si="149"/>
        <v>0</v>
      </c>
      <c r="P778" s="177">
        <f t="shared" ca="1" si="150"/>
        <v>0</v>
      </c>
      <c r="Q778" s="177">
        <f ca="1">IF(LEN(B778)&gt;0,'1-6'!Q778-'1-6'!P778,"")</f>
        <v>0</v>
      </c>
      <c r="R778" s="178"/>
      <c r="AA778" s="163">
        <f>ROW()</f>
        <v>778</v>
      </c>
      <c r="AB778" s="201" t="e">
        <f t="shared" ca="1" si="119"/>
        <v>#N/A</v>
      </c>
      <c r="AC778" s="201" t="e">
        <f t="shared" ca="1" si="120"/>
        <v>#N/A</v>
      </c>
      <c r="AD778" s="202" t="e">
        <f t="shared" ca="1" si="151"/>
        <v>#N/A</v>
      </c>
      <c r="AE778" s="201" t="e">
        <f t="shared" ca="1" si="152"/>
        <v>#N/A</v>
      </c>
      <c r="AF778" s="202" t="e">
        <f t="shared" ca="1" si="153"/>
        <v>#N/A</v>
      </c>
      <c r="AG778" s="201" t="e">
        <f t="shared" ca="1" si="153"/>
        <v>#N/A</v>
      </c>
      <c r="AH778" s="201" t="e">
        <f t="shared" ca="1" si="154"/>
        <v>#N/A</v>
      </c>
      <c r="AI778" s="203" t="e">
        <f t="shared" ca="1" si="155"/>
        <v>#N/A</v>
      </c>
      <c r="AJ778" s="201" t="e">
        <f t="shared" ca="1" si="121"/>
        <v>#N/A</v>
      </c>
      <c r="AK778" s="201" t="e">
        <f t="shared" ca="1" si="122"/>
        <v>#N/A</v>
      </c>
    </row>
    <row r="779" spans="1:37" ht="27" customHeight="1" x14ac:dyDescent="0.25">
      <c r="A779" s="51">
        <f>'OSNOVNA PLAČA'!A773</f>
        <v>764</v>
      </c>
      <c r="B779" s="159" t="str">
        <f t="shared" ca="1" si="118"/>
        <v>A764</v>
      </c>
      <c r="C779" s="52">
        <f ca="1">IF(LEN(B779)&gt;0,'OSNOVNA PLAČA'!C773,"")</f>
        <v>0</v>
      </c>
      <c r="D779" s="54">
        <f ca="1">IF(LEN(B779)&gt;0,'OSNOVNA PLAČA'!D773,"")</f>
        <v>0</v>
      </c>
      <c r="E779" s="175">
        <f ca="1">IF(LEN(B779)&gt;0,SUM('OBRAČUNANA OSNOVNA PLAČA'!K773:P773),"")</f>
        <v>0</v>
      </c>
      <c r="F779" s="55"/>
      <c r="G779" s="55"/>
      <c r="H779" s="55"/>
      <c r="I779" s="55"/>
      <c r="J779" s="55"/>
      <c r="K779" s="176">
        <f t="shared" si="145"/>
        <v>0</v>
      </c>
      <c r="L779" s="120">
        <f t="shared" ca="1" si="146"/>
        <v>0</v>
      </c>
      <c r="M779" s="120">
        <f t="shared" ca="1" si="147"/>
        <v>0</v>
      </c>
      <c r="N779" s="120">
        <f t="shared" ca="1" si="148"/>
        <v>0</v>
      </c>
      <c r="O779" s="120">
        <f t="shared" ca="1" si="149"/>
        <v>0</v>
      </c>
      <c r="P779" s="177">
        <f t="shared" ca="1" si="150"/>
        <v>0</v>
      </c>
      <c r="Q779" s="177">
        <f ca="1">IF(LEN(B779)&gt;0,'1-6'!Q779-'1-6'!P779,"")</f>
        <v>0</v>
      </c>
      <c r="R779" s="178"/>
      <c r="AA779" s="163">
        <f>ROW()</f>
        <v>779</v>
      </c>
      <c r="AB779" s="201" t="e">
        <f t="shared" ca="1" si="119"/>
        <v>#N/A</v>
      </c>
      <c r="AC779" s="201" t="e">
        <f t="shared" ca="1" si="120"/>
        <v>#N/A</v>
      </c>
      <c r="AD779" s="202" t="e">
        <f t="shared" ca="1" si="151"/>
        <v>#N/A</v>
      </c>
      <c r="AE779" s="201" t="e">
        <f t="shared" ca="1" si="152"/>
        <v>#N/A</v>
      </c>
      <c r="AF779" s="202" t="e">
        <f t="shared" ca="1" si="153"/>
        <v>#N/A</v>
      </c>
      <c r="AG779" s="201" t="e">
        <f t="shared" ca="1" si="153"/>
        <v>#N/A</v>
      </c>
      <c r="AH779" s="201" t="e">
        <f t="shared" ca="1" si="154"/>
        <v>#N/A</v>
      </c>
      <c r="AI779" s="203" t="e">
        <f t="shared" ca="1" si="155"/>
        <v>#N/A</v>
      </c>
      <c r="AJ779" s="201" t="e">
        <f t="shared" ca="1" si="121"/>
        <v>#N/A</v>
      </c>
      <c r="AK779" s="201" t="e">
        <f t="shared" ca="1" si="122"/>
        <v>#N/A</v>
      </c>
    </row>
    <row r="780" spans="1:37" ht="27" customHeight="1" x14ac:dyDescent="0.25">
      <c r="A780" s="51">
        <f>'OSNOVNA PLAČA'!A774</f>
        <v>765</v>
      </c>
      <c r="B780" s="159" t="str">
        <f t="shared" ca="1" si="118"/>
        <v>A765</v>
      </c>
      <c r="C780" s="52">
        <f ca="1">IF(LEN(B780)&gt;0,'OSNOVNA PLAČA'!C774,"")</f>
        <v>0</v>
      </c>
      <c r="D780" s="54">
        <f ca="1">IF(LEN(B780)&gt;0,'OSNOVNA PLAČA'!D774,"")</f>
        <v>0</v>
      </c>
      <c r="E780" s="175">
        <f ca="1">IF(LEN(B780)&gt;0,SUM('OBRAČUNANA OSNOVNA PLAČA'!K774:P774),"")</f>
        <v>0</v>
      </c>
      <c r="F780" s="55"/>
      <c r="G780" s="55"/>
      <c r="H780" s="55"/>
      <c r="I780" s="55"/>
      <c r="J780" s="55"/>
      <c r="K780" s="176">
        <f t="shared" si="145"/>
        <v>0</v>
      </c>
      <c r="L780" s="120">
        <f t="shared" ca="1" si="146"/>
        <v>0</v>
      </c>
      <c r="M780" s="120">
        <f t="shared" ca="1" si="147"/>
        <v>0</v>
      </c>
      <c r="N780" s="120">
        <f t="shared" ca="1" si="148"/>
        <v>0</v>
      </c>
      <c r="O780" s="120">
        <f t="shared" ca="1" si="149"/>
        <v>0</v>
      </c>
      <c r="P780" s="177">
        <f t="shared" ca="1" si="150"/>
        <v>0</v>
      </c>
      <c r="Q780" s="177">
        <f ca="1">IF(LEN(B780)&gt;0,'1-6'!Q780-'1-6'!P780,"")</f>
        <v>0</v>
      </c>
      <c r="R780" s="178"/>
      <c r="AA780" s="163">
        <f>ROW()</f>
        <v>780</v>
      </c>
      <c r="AB780" s="201" t="e">
        <f t="shared" ca="1" si="119"/>
        <v>#N/A</v>
      </c>
      <c r="AC780" s="201" t="e">
        <f t="shared" ca="1" si="120"/>
        <v>#N/A</v>
      </c>
      <c r="AD780" s="202" t="e">
        <f t="shared" ca="1" si="151"/>
        <v>#N/A</v>
      </c>
      <c r="AE780" s="201" t="e">
        <f t="shared" ca="1" si="152"/>
        <v>#N/A</v>
      </c>
      <c r="AF780" s="202" t="e">
        <f t="shared" ca="1" si="153"/>
        <v>#N/A</v>
      </c>
      <c r="AG780" s="201" t="e">
        <f t="shared" ca="1" si="153"/>
        <v>#N/A</v>
      </c>
      <c r="AH780" s="201" t="e">
        <f t="shared" ca="1" si="154"/>
        <v>#N/A</v>
      </c>
      <c r="AI780" s="203" t="e">
        <f t="shared" ca="1" si="155"/>
        <v>#N/A</v>
      </c>
      <c r="AJ780" s="201" t="e">
        <f t="shared" ca="1" si="121"/>
        <v>#N/A</v>
      </c>
      <c r="AK780" s="201" t="e">
        <f t="shared" ca="1" si="122"/>
        <v>#N/A</v>
      </c>
    </row>
    <row r="781" spans="1:37" ht="27" customHeight="1" x14ac:dyDescent="0.25">
      <c r="A781" s="51">
        <f>'OSNOVNA PLAČA'!A775</f>
        <v>766</v>
      </c>
      <c r="B781" s="159" t="str">
        <f t="shared" ca="1" si="118"/>
        <v>A766</v>
      </c>
      <c r="C781" s="52">
        <f ca="1">IF(LEN(B781)&gt;0,'OSNOVNA PLAČA'!C775,"")</f>
        <v>0</v>
      </c>
      <c r="D781" s="54">
        <f ca="1">IF(LEN(B781)&gt;0,'OSNOVNA PLAČA'!D775,"")</f>
        <v>0</v>
      </c>
      <c r="E781" s="175">
        <f ca="1">IF(LEN(B781)&gt;0,SUM('OBRAČUNANA OSNOVNA PLAČA'!K775:P775),"")</f>
        <v>0</v>
      </c>
      <c r="F781" s="55"/>
      <c r="G781" s="55"/>
      <c r="H781" s="55"/>
      <c r="I781" s="55"/>
      <c r="J781" s="55"/>
      <c r="K781" s="176">
        <f t="shared" si="145"/>
        <v>0</v>
      </c>
      <c r="L781" s="120">
        <f t="shared" ca="1" si="146"/>
        <v>0</v>
      </c>
      <c r="M781" s="120">
        <f t="shared" ca="1" si="147"/>
        <v>0</v>
      </c>
      <c r="N781" s="120">
        <f t="shared" ca="1" si="148"/>
        <v>0</v>
      </c>
      <c r="O781" s="120">
        <f t="shared" ca="1" si="149"/>
        <v>0</v>
      </c>
      <c r="P781" s="177">
        <f t="shared" ca="1" si="150"/>
        <v>0</v>
      </c>
      <c r="Q781" s="177">
        <f ca="1">IF(LEN(B781)&gt;0,'1-6'!Q781-'1-6'!P781,"")</f>
        <v>0</v>
      </c>
      <c r="R781" s="178"/>
      <c r="AA781" s="163">
        <f>ROW()</f>
        <v>781</v>
      </c>
      <c r="AB781" s="201" t="e">
        <f t="shared" ca="1" si="119"/>
        <v>#N/A</v>
      </c>
      <c r="AC781" s="201" t="e">
        <f t="shared" ca="1" si="120"/>
        <v>#N/A</v>
      </c>
      <c r="AD781" s="202" t="e">
        <f t="shared" ca="1" si="151"/>
        <v>#N/A</v>
      </c>
      <c r="AE781" s="201" t="e">
        <f t="shared" ca="1" si="152"/>
        <v>#N/A</v>
      </c>
      <c r="AF781" s="202" t="e">
        <f t="shared" ca="1" si="153"/>
        <v>#N/A</v>
      </c>
      <c r="AG781" s="201" t="e">
        <f t="shared" ca="1" si="153"/>
        <v>#N/A</v>
      </c>
      <c r="AH781" s="201" t="e">
        <f t="shared" ca="1" si="154"/>
        <v>#N/A</v>
      </c>
      <c r="AI781" s="203" t="e">
        <f t="shared" ca="1" si="155"/>
        <v>#N/A</v>
      </c>
      <c r="AJ781" s="201" t="e">
        <f t="shared" ca="1" si="121"/>
        <v>#N/A</v>
      </c>
      <c r="AK781" s="201" t="e">
        <f t="shared" ca="1" si="122"/>
        <v>#N/A</v>
      </c>
    </row>
    <row r="782" spans="1:37" ht="27" customHeight="1" x14ac:dyDescent="0.25">
      <c r="A782" s="51">
        <f>'OSNOVNA PLAČA'!A776</f>
        <v>767</v>
      </c>
      <c r="B782" s="159" t="str">
        <f t="shared" ca="1" si="118"/>
        <v>A767</v>
      </c>
      <c r="C782" s="52">
        <f ca="1">IF(LEN(B782)&gt;0,'OSNOVNA PLAČA'!C776,"")</f>
        <v>0</v>
      </c>
      <c r="D782" s="54">
        <f ca="1">IF(LEN(B782)&gt;0,'OSNOVNA PLAČA'!D776,"")</f>
        <v>0</v>
      </c>
      <c r="E782" s="175">
        <f ca="1">IF(LEN(B782)&gt;0,SUM('OBRAČUNANA OSNOVNA PLAČA'!K776:P776),"")</f>
        <v>0</v>
      </c>
      <c r="F782" s="55"/>
      <c r="G782" s="55"/>
      <c r="H782" s="55"/>
      <c r="I782" s="55"/>
      <c r="J782" s="55"/>
      <c r="K782" s="176">
        <f t="shared" si="145"/>
        <v>0</v>
      </c>
      <c r="L782" s="120">
        <f t="shared" ca="1" si="146"/>
        <v>0</v>
      </c>
      <c r="M782" s="120">
        <f t="shared" ca="1" si="147"/>
        <v>0</v>
      </c>
      <c r="N782" s="120">
        <f t="shared" ca="1" si="148"/>
        <v>0</v>
      </c>
      <c r="O782" s="120">
        <f t="shared" ca="1" si="149"/>
        <v>0</v>
      </c>
      <c r="P782" s="177">
        <f t="shared" ca="1" si="150"/>
        <v>0</v>
      </c>
      <c r="Q782" s="177">
        <f ca="1">IF(LEN(B782)&gt;0,'1-6'!Q782-'1-6'!P782,"")</f>
        <v>0</v>
      </c>
      <c r="R782" s="178"/>
      <c r="AA782" s="163">
        <f>ROW()</f>
        <v>782</v>
      </c>
      <c r="AB782" s="201" t="e">
        <f t="shared" ca="1" si="119"/>
        <v>#N/A</v>
      </c>
      <c r="AC782" s="201" t="e">
        <f t="shared" ca="1" si="120"/>
        <v>#N/A</v>
      </c>
      <c r="AD782" s="202" t="e">
        <f t="shared" ca="1" si="151"/>
        <v>#N/A</v>
      </c>
      <c r="AE782" s="201" t="e">
        <f t="shared" ca="1" si="152"/>
        <v>#N/A</v>
      </c>
      <c r="AF782" s="202" t="e">
        <f t="shared" ca="1" si="153"/>
        <v>#N/A</v>
      </c>
      <c r="AG782" s="201" t="e">
        <f t="shared" ca="1" si="153"/>
        <v>#N/A</v>
      </c>
      <c r="AH782" s="201" t="e">
        <f t="shared" ca="1" si="154"/>
        <v>#N/A</v>
      </c>
      <c r="AI782" s="203" t="e">
        <f t="shared" ca="1" si="155"/>
        <v>#N/A</v>
      </c>
      <c r="AJ782" s="201" t="e">
        <f t="shared" ca="1" si="121"/>
        <v>#N/A</v>
      </c>
      <c r="AK782" s="201" t="e">
        <f t="shared" ca="1" si="122"/>
        <v>#N/A</v>
      </c>
    </row>
    <row r="783" spans="1:37" ht="27" customHeight="1" x14ac:dyDescent="0.25">
      <c r="A783" s="51">
        <f>'OSNOVNA PLAČA'!A777</f>
        <v>768</v>
      </c>
      <c r="B783" s="159" t="str">
        <f t="shared" ca="1" si="118"/>
        <v>A768</v>
      </c>
      <c r="C783" s="52">
        <f ca="1">IF(LEN(B783)&gt;0,'OSNOVNA PLAČA'!C777,"")</f>
        <v>0</v>
      </c>
      <c r="D783" s="54">
        <f ca="1">IF(LEN(B783)&gt;0,'OSNOVNA PLAČA'!D777,"")</f>
        <v>0</v>
      </c>
      <c r="E783" s="175">
        <f ca="1">IF(LEN(B783)&gt;0,SUM('OBRAČUNANA OSNOVNA PLAČA'!K777:P777),"")</f>
        <v>0</v>
      </c>
      <c r="F783" s="55"/>
      <c r="G783" s="55"/>
      <c r="H783" s="55"/>
      <c r="I783" s="55"/>
      <c r="J783" s="55"/>
      <c r="K783" s="176">
        <f t="shared" si="145"/>
        <v>0</v>
      </c>
      <c r="L783" s="120">
        <f t="shared" ca="1" si="146"/>
        <v>0</v>
      </c>
      <c r="M783" s="120">
        <f t="shared" ca="1" si="147"/>
        <v>0</v>
      </c>
      <c r="N783" s="120">
        <f t="shared" ca="1" si="148"/>
        <v>0</v>
      </c>
      <c r="O783" s="120">
        <f t="shared" ca="1" si="149"/>
        <v>0</v>
      </c>
      <c r="P783" s="177">
        <f t="shared" ca="1" si="150"/>
        <v>0</v>
      </c>
      <c r="Q783" s="177">
        <f ca="1">IF(LEN(B783)&gt;0,'1-6'!Q783-'1-6'!P783,"")</f>
        <v>0</v>
      </c>
      <c r="R783" s="178"/>
      <c r="AA783" s="163">
        <f>ROW()</f>
        <v>783</v>
      </c>
      <c r="AB783" s="201" t="e">
        <f t="shared" ca="1" si="119"/>
        <v>#N/A</v>
      </c>
      <c r="AC783" s="201" t="e">
        <f t="shared" ca="1" si="120"/>
        <v>#N/A</v>
      </c>
      <c r="AD783" s="202" t="e">
        <f t="shared" ca="1" si="151"/>
        <v>#N/A</v>
      </c>
      <c r="AE783" s="201" t="e">
        <f t="shared" ca="1" si="152"/>
        <v>#N/A</v>
      </c>
      <c r="AF783" s="202" t="e">
        <f t="shared" ca="1" si="153"/>
        <v>#N/A</v>
      </c>
      <c r="AG783" s="201" t="e">
        <f t="shared" ca="1" si="153"/>
        <v>#N/A</v>
      </c>
      <c r="AH783" s="201" t="e">
        <f t="shared" ca="1" si="154"/>
        <v>#N/A</v>
      </c>
      <c r="AI783" s="203" t="e">
        <f t="shared" ca="1" si="155"/>
        <v>#N/A</v>
      </c>
      <c r="AJ783" s="201" t="e">
        <f t="shared" ca="1" si="121"/>
        <v>#N/A</v>
      </c>
      <c r="AK783" s="201" t="e">
        <f t="shared" ca="1" si="122"/>
        <v>#N/A</v>
      </c>
    </row>
    <row r="784" spans="1:37" ht="27" customHeight="1" x14ac:dyDescent="0.25">
      <c r="A784" s="51">
        <f>'OSNOVNA PLAČA'!A778</f>
        <v>769</v>
      </c>
      <c r="B784" s="159" t="str">
        <f t="shared" ca="1" si="118"/>
        <v>A769</v>
      </c>
      <c r="C784" s="52">
        <f ca="1">IF(LEN(B784)&gt;0,'OSNOVNA PLAČA'!C778,"")</f>
        <v>0</v>
      </c>
      <c r="D784" s="54">
        <f ca="1">IF(LEN(B784)&gt;0,'OSNOVNA PLAČA'!D778,"")</f>
        <v>0</v>
      </c>
      <c r="E784" s="175">
        <f ca="1">IF(LEN(B784)&gt;0,SUM('OBRAČUNANA OSNOVNA PLAČA'!K778:P778),"")</f>
        <v>0</v>
      </c>
      <c r="F784" s="55"/>
      <c r="G784" s="55"/>
      <c r="H784" s="55"/>
      <c r="I784" s="55"/>
      <c r="J784" s="55"/>
      <c r="K784" s="176">
        <f t="shared" ref="K784:K847" si="156">+F784+G784+H784+I784+J784</f>
        <v>0</v>
      </c>
      <c r="L784" s="120">
        <f t="shared" ref="L784:L847" ca="1" si="157">IF(LEN(B784)&gt;0,K784/5,"")</f>
        <v>0</v>
      </c>
      <c r="M784" s="120">
        <f t="shared" ref="M784:M847" ca="1" si="158">IF(LEN(B784)&gt;0,E784*L784,"")</f>
        <v>0</v>
      </c>
      <c r="N784" s="120">
        <f t="shared" ref="N784:N847" ca="1" si="159">IF(LEN(B784)&gt;0,L784*$O$1017,"")</f>
        <v>0</v>
      </c>
      <c r="O784" s="120">
        <f t="shared" ref="O784:O847" ca="1" si="160">IF(LEN(B784)&gt;0,E784*N784,"")</f>
        <v>0</v>
      </c>
      <c r="P784" s="177">
        <f t="shared" ref="P784:P847" ca="1" si="161">MIN(O784,Q784)</f>
        <v>0</v>
      </c>
      <c r="Q784" s="177">
        <f ca="1">IF(LEN(B784)&gt;0,'1-6'!Q784-'1-6'!P784,"")</f>
        <v>0</v>
      </c>
      <c r="R784" s="178"/>
      <c r="AA784" s="163">
        <f>ROW()</f>
        <v>784</v>
      </c>
      <c r="AB784" s="201" t="e">
        <f t="shared" ca="1" si="119"/>
        <v>#N/A</v>
      </c>
      <c r="AC784" s="201" t="e">
        <f t="shared" ca="1" si="120"/>
        <v>#N/A</v>
      </c>
      <c r="AD784" s="202" t="e">
        <f t="shared" ref="AD784:AD847" ca="1" si="162">IF(AB784&gt;=AC784,"-",$K784/(5*MAX($L$1021:$L$1022)))</f>
        <v>#N/A</v>
      </c>
      <c r="AE784" s="201" t="e">
        <f t="shared" ref="AE784:AE847" ca="1" si="163">IF(AB784&gt;=AC784,"-",$K784/(5*MAX($L$1021:$L$1022))*AJ784)</f>
        <v>#N/A</v>
      </c>
      <c r="AF784" s="202" t="e">
        <f t="shared" ref="AF784:AG847" ca="1" si="164">IF(AD784="-","-",AD784*$AE$1017)</f>
        <v>#N/A</v>
      </c>
      <c r="AG784" s="201" t="e">
        <f t="shared" ca="1" si="164"/>
        <v>#N/A</v>
      </c>
      <c r="AH784" s="201" t="e">
        <f t="shared" ref="AH784:AH847" ca="1" si="165">IF(AF784="-",0,MIN(AG784,Q784))</f>
        <v>#N/A</v>
      </c>
      <c r="AI784" s="203" t="e">
        <f t="shared" ref="AI784:AI847" ca="1" si="166">+AC784-AB784</f>
        <v>#N/A</v>
      </c>
      <c r="AJ784" s="201" t="e">
        <f t="shared" ca="1" si="121"/>
        <v>#N/A</v>
      </c>
      <c r="AK784" s="201" t="e">
        <f t="shared" ca="1" si="122"/>
        <v>#N/A</v>
      </c>
    </row>
    <row r="785" spans="1:37" ht="27" customHeight="1" x14ac:dyDescent="0.25">
      <c r="A785" s="51">
        <f>'OSNOVNA PLAČA'!A779</f>
        <v>770</v>
      </c>
      <c r="B785" s="159" t="str">
        <f t="shared" ca="1" si="118"/>
        <v>A770</v>
      </c>
      <c r="C785" s="52">
        <f ca="1">IF(LEN(B785)&gt;0,'OSNOVNA PLAČA'!C779,"")</f>
        <v>0</v>
      </c>
      <c r="D785" s="54">
        <f ca="1">IF(LEN(B785)&gt;0,'OSNOVNA PLAČA'!D779,"")</f>
        <v>0</v>
      </c>
      <c r="E785" s="175">
        <f ca="1">IF(LEN(B785)&gt;0,SUM('OBRAČUNANA OSNOVNA PLAČA'!K779:P779),"")</f>
        <v>0</v>
      </c>
      <c r="F785" s="55"/>
      <c r="G785" s="55"/>
      <c r="H785" s="55"/>
      <c r="I785" s="55"/>
      <c r="J785" s="55"/>
      <c r="K785" s="176">
        <f t="shared" si="156"/>
        <v>0</v>
      </c>
      <c r="L785" s="120">
        <f t="shared" ca="1" si="157"/>
        <v>0</v>
      </c>
      <c r="M785" s="120">
        <f t="shared" ca="1" si="158"/>
        <v>0</v>
      </c>
      <c r="N785" s="120">
        <f t="shared" ca="1" si="159"/>
        <v>0</v>
      </c>
      <c r="O785" s="120">
        <f t="shared" ca="1" si="160"/>
        <v>0</v>
      </c>
      <c r="P785" s="177">
        <f t="shared" ca="1" si="161"/>
        <v>0</v>
      </c>
      <c r="Q785" s="177">
        <f ca="1">IF(LEN(B785)&gt;0,'1-6'!Q785-'1-6'!P785,"")</f>
        <v>0</v>
      </c>
      <c r="R785" s="178"/>
      <c r="AA785" s="163">
        <f>ROW()</f>
        <v>785</v>
      </c>
      <c r="AB785" s="201" t="e">
        <f t="shared" ca="1" si="119"/>
        <v>#N/A</v>
      </c>
      <c r="AC785" s="201" t="e">
        <f t="shared" ca="1" si="120"/>
        <v>#N/A</v>
      </c>
      <c r="AD785" s="202" t="e">
        <f t="shared" ca="1" si="162"/>
        <v>#N/A</v>
      </c>
      <c r="AE785" s="201" t="e">
        <f t="shared" ca="1" si="163"/>
        <v>#N/A</v>
      </c>
      <c r="AF785" s="202" t="e">
        <f t="shared" ca="1" si="164"/>
        <v>#N/A</v>
      </c>
      <c r="AG785" s="201" t="e">
        <f t="shared" ca="1" si="164"/>
        <v>#N/A</v>
      </c>
      <c r="AH785" s="201" t="e">
        <f t="shared" ca="1" si="165"/>
        <v>#N/A</v>
      </c>
      <c r="AI785" s="203" t="e">
        <f t="shared" ca="1" si="166"/>
        <v>#N/A</v>
      </c>
      <c r="AJ785" s="201" t="e">
        <f t="shared" ca="1" si="121"/>
        <v>#N/A</v>
      </c>
      <c r="AK785" s="201" t="e">
        <f t="shared" ca="1" si="122"/>
        <v>#N/A</v>
      </c>
    </row>
    <row r="786" spans="1:37" ht="27" customHeight="1" x14ac:dyDescent="0.25">
      <c r="A786" s="51">
        <f>'OSNOVNA PLAČA'!A780</f>
        <v>771</v>
      </c>
      <c r="B786" s="159" t="str">
        <f t="shared" ca="1" si="118"/>
        <v>A771</v>
      </c>
      <c r="C786" s="52">
        <f ca="1">IF(LEN(B786)&gt;0,'OSNOVNA PLAČA'!C780,"")</f>
        <v>0</v>
      </c>
      <c r="D786" s="54">
        <f ca="1">IF(LEN(B786)&gt;0,'OSNOVNA PLAČA'!D780,"")</f>
        <v>0</v>
      </c>
      <c r="E786" s="175">
        <f ca="1">IF(LEN(B786)&gt;0,SUM('OBRAČUNANA OSNOVNA PLAČA'!K780:P780),"")</f>
        <v>0</v>
      </c>
      <c r="F786" s="55"/>
      <c r="G786" s="55"/>
      <c r="H786" s="55"/>
      <c r="I786" s="55"/>
      <c r="J786" s="55"/>
      <c r="K786" s="176">
        <f t="shared" si="156"/>
        <v>0</v>
      </c>
      <c r="L786" s="120">
        <f t="shared" ca="1" si="157"/>
        <v>0</v>
      </c>
      <c r="M786" s="120">
        <f t="shared" ca="1" si="158"/>
        <v>0</v>
      </c>
      <c r="N786" s="120">
        <f t="shared" ca="1" si="159"/>
        <v>0</v>
      </c>
      <c r="O786" s="120">
        <f t="shared" ca="1" si="160"/>
        <v>0</v>
      </c>
      <c r="P786" s="177">
        <f t="shared" ca="1" si="161"/>
        <v>0</v>
      </c>
      <c r="Q786" s="177">
        <f ca="1">IF(LEN(B786)&gt;0,'1-6'!Q786-'1-6'!P786,"")</f>
        <v>0</v>
      </c>
      <c r="R786" s="178"/>
      <c r="AA786" s="163">
        <f>ROW()</f>
        <v>786</v>
      </c>
      <c r="AB786" s="201" t="e">
        <f t="shared" ca="1" si="119"/>
        <v>#N/A</v>
      </c>
      <c r="AC786" s="201" t="e">
        <f t="shared" ca="1" si="120"/>
        <v>#N/A</v>
      </c>
      <c r="AD786" s="202" t="e">
        <f t="shared" ca="1" si="162"/>
        <v>#N/A</v>
      </c>
      <c r="AE786" s="201" t="e">
        <f t="shared" ca="1" si="163"/>
        <v>#N/A</v>
      </c>
      <c r="AF786" s="202" t="e">
        <f t="shared" ca="1" si="164"/>
        <v>#N/A</v>
      </c>
      <c r="AG786" s="201" t="e">
        <f t="shared" ca="1" si="164"/>
        <v>#N/A</v>
      </c>
      <c r="AH786" s="201" t="e">
        <f t="shared" ca="1" si="165"/>
        <v>#N/A</v>
      </c>
      <c r="AI786" s="203" t="e">
        <f t="shared" ca="1" si="166"/>
        <v>#N/A</v>
      </c>
      <c r="AJ786" s="201" t="e">
        <f t="shared" ca="1" si="121"/>
        <v>#N/A</v>
      </c>
      <c r="AK786" s="201" t="e">
        <f t="shared" ca="1" si="122"/>
        <v>#N/A</v>
      </c>
    </row>
    <row r="787" spans="1:37" ht="27" customHeight="1" x14ac:dyDescent="0.25">
      <c r="A787" s="51">
        <f>'OSNOVNA PLAČA'!A781</f>
        <v>772</v>
      </c>
      <c r="B787" s="159" t="str">
        <f t="shared" ca="1" si="118"/>
        <v>A772</v>
      </c>
      <c r="C787" s="52">
        <f ca="1">IF(LEN(B787)&gt;0,'OSNOVNA PLAČA'!C781,"")</f>
        <v>0</v>
      </c>
      <c r="D787" s="54">
        <f ca="1">IF(LEN(B787)&gt;0,'OSNOVNA PLAČA'!D781,"")</f>
        <v>0</v>
      </c>
      <c r="E787" s="175">
        <f ca="1">IF(LEN(B787)&gt;0,SUM('OBRAČUNANA OSNOVNA PLAČA'!K781:P781),"")</f>
        <v>0</v>
      </c>
      <c r="F787" s="55"/>
      <c r="G787" s="55"/>
      <c r="H787" s="55"/>
      <c r="I787" s="55"/>
      <c r="J787" s="55"/>
      <c r="K787" s="176">
        <f t="shared" si="156"/>
        <v>0</v>
      </c>
      <c r="L787" s="120">
        <f t="shared" ca="1" si="157"/>
        <v>0</v>
      </c>
      <c r="M787" s="120">
        <f t="shared" ca="1" si="158"/>
        <v>0</v>
      </c>
      <c r="N787" s="120">
        <f t="shared" ca="1" si="159"/>
        <v>0</v>
      </c>
      <c r="O787" s="120">
        <f t="shared" ca="1" si="160"/>
        <v>0</v>
      </c>
      <c r="P787" s="177">
        <f t="shared" ca="1" si="161"/>
        <v>0</v>
      </c>
      <c r="Q787" s="177">
        <f ca="1">IF(LEN(B787)&gt;0,'1-6'!Q787-'1-6'!P787,"")</f>
        <v>0</v>
      </c>
      <c r="R787" s="178"/>
      <c r="AA787" s="163">
        <f>ROW()</f>
        <v>787</v>
      </c>
      <c r="AB787" s="201" t="e">
        <f t="shared" ca="1" si="119"/>
        <v>#N/A</v>
      </c>
      <c r="AC787" s="201" t="e">
        <f t="shared" ca="1" si="120"/>
        <v>#N/A</v>
      </c>
      <c r="AD787" s="202" t="e">
        <f t="shared" ca="1" si="162"/>
        <v>#N/A</v>
      </c>
      <c r="AE787" s="201" t="e">
        <f t="shared" ca="1" si="163"/>
        <v>#N/A</v>
      </c>
      <c r="AF787" s="202" t="e">
        <f t="shared" ca="1" si="164"/>
        <v>#N/A</v>
      </c>
      <c r="AG787" s="201" t="e">
        <f t="shared" ca="1" si="164"/>
        <v>#N/A</v>
      </c>
      <c r="AH787" s="201" t="e">
        <f t="shared" ca="1" si="165"/>
        <v>#N/A</v>
      </c>
      <c r="AI787" s="203" t="e">
        <f t="shared" ca="1" si="166"/>
        <v>#N/A</v>
      </c>
      <c r="AJ787" s="201" t="e">
        <f t="shared" ca="1" si="121"/>
        <v>#N/A</v>
      </c>
      <c r="AK787" s="201" t="e">
        <f t="shared" ca="1" si="122"/>
        <v>#N/A</v>
      </c>
    </row>
    <row r="788" spans="1:37" ht="27" customHeight="1" x14ac:dyDescent="0.25">
      <c r="A788" s="51">
        <f>'OSNOVNA PLAČA'!A782</f>
        <v>773</v>
      </c>
      <c r="B788" s="159" t="str">
        <f t="shared" ca="1" si="118"/>
        <v>A773</v>
      </c>
      <c r="C788" s="52">
        <f ca="1">IF(LEN(B788)&gt;0,'OSNOVNA PLAČA'!C782,"")</f>
        <v>0</v>
      </c>
      <c r="D788" s="54">
        <f ca="1">IF(LEN(B788)&gt;0,'OSNOVNA PLAČA'!D782,"")</f>
        <v>0</v>
      </c>
      <c r="E788" s="175">
        <f ca="1">IF(LEN(B788)&gt;0,SUM('OBRAČUNANA OSNOVNA PLAČA'!K782:P782),"")</f>
        <v>0</v>
      </c>
      <c r="F788" s="55"/>
      <c r="G788" s="55"/>
      <c r="H788" s="55"/>
      <c r="I788" s="55"/>
      <c r="J788" s="55"/>
      <c r="K788" s="176">
        <f t="shared" si="156"/>
        <v>0</v>
      </c>
      <c r="L788" s="120">
        <f t="shared" ca="1" si="157"/>
        <v>0</v>
      </c>
      <c r="M788" s="120">
        <f t="shared" ca="1" si="158"/>
        <v>0</v>
      </c>
      <c r="N788" s="120">
        <f t="shared" ca="1" si="159"/>
        <v>0</v>
      </c>
      <c r="O788" s="120">
        <f t="shared" ca="1" si="160"/>
        <v>0</v>
      </c>
      <c r="P788" s="177">
        <f t="shared" ca="1" si="161"/>
        <v>0</v>
      </c>
      <c r="Q788" s="177">
        <f ca="1">IF(LEN(B788)&gt;0,'1-6'!Q788-'1-6'!P788,"")</f>
        <v>0</v>
      </c>
      <c r="R788" s="178"/>
      <c r="AA788" s="163">
        <f>ROW()</f>
        <v>788</v>
      </c>
      <c r="AB788" s="201" t="e">
        <f t="shared" ca="1" si="119"/>
        <v>#N/A</v>
      </c>
      <c r="AC788" s="201" t="e">
        <f t="shared" ca="1" si="120"/>
        <v>#N/A</v>
      </c>
      <c r="AD788" s="202" t="e">
        <f t="shared" ca="1" si="162"/>
        <v>#N/A</v>
      </c>
      <c r="AE788" s="201" t="e">
        <f t="shared" ca="1" si="163"/>
        <v>#N/A</v>
      </c>
      <c r="AF788" s="202" t="e">
        <f t="shared" ca="1" si="164"/>
        <v>#N/A</v>
      </c>
      <c r="AG788" s="201" t="e">
        <f t="shared" ca="1" si="164"/>
        <v>#N/A</v>
      </c>
      <c r="AH788" s="201" t="e">
        <f t="shared" ca="1" si="165"/>
        <v>#N/A</v>
      </c>
      <c r="AI788" s="203" t="e">
        <f t="shared" ca="1" si="166"/>
        <v>#N/A</v>
      </c>
      <c r="AJ788" s="201" t="e">
        <f t="shared" ca="1" si="121"/>
        <v>#N/A</v>
      </c>
      <c r="AK788" s="201" t="e">
        <f t="shared" ca="1" si="122"/>
        <v>#N/A</v>
      </c>
    </row>
    <row r="789" spans="1:37" ht="27" customHeight="1" x14ac:dyDescent="0.25">
      <c r="A789" s="51">
        <f>'OSNOVNA PLAČA'!A783</f>
        <v>774</v>
      </c>
      <c r="B789" s="159" t="str">
        <f t="shared" ca="1" si="118"/>
        <v>A774</v>
      </c>
      <c r="C789" s="52">
        <f ca="1">IF(LEN(B789)&gt;0,'OSNOVNA PLAČA'!C783,"")</f>
        <v>0</v>
      </c>
      <c r="D789" s="54">
        <f ca="1">IF(LEN(B789)&gt;0,'OSNOVNA PLAČA'!D783,"")</f>
        <v>0</v>
      </c>
      <c r="E789" s="175">
        <f ca="1">IF(LEN(B789)&gt;0,SUM('OBRAČUNANA OSNOVNA PLAČA'!K783:P783),"")</f>
        <v>0</v>
      </c>
      <c r="F789" s="55"/>
      <c r="G789" s="55"/>
      <c r="H789" s="55"/>
      <c r="I789" s="55"/>
      <c r="J789" s="55"/>
      <c r="K789" s="176">
        <f t="shared" si="156"/>
        <v>0</v>
      </c>
      <c r="L789" s="120">
        <f t="shared" ca="1" si="157"/>
        <v>0</v>
      </c>
      <c r="M789" s="120">
        <f t="shared" ca="1" si="158"/>
        <v>0</v>
      </c>
      <c r="N789" s="120">
        <f t="shared" ca="1" si="159"/>
        <v>0</v>
      </c>
      <c r="O789" s="120">
        <f t="shared" ca="1" si="160"/>
        <v>0</v>
      </c>
      <c r="P789" s="177">
        <f t="shared" ca="1" si="161"/>
        <v>0</v>
      </c>
      <c r="Q789" s="177">
        <f ca="1">IF(LEN(B789)&gt;0,'1-6'!Q789-'1-6'!P789,"")</f>
        <v>0</v>
      </c>
      <c r="R789" s="178"/>
      <c r="AA789" s="163">
        <f>ROW()</f>
        <v>789</v>
      </c>
      <c r="AB789" s="201" t="e">
        <f t="shared" ca="1" si="119"/>
        <v>#N/A</v>
      </c>
      <c r="AC789" s="201" t="e">
        <f t="shared" ca="1" si="120"/>
        <v>#N/A</v>
      </c>
      <c r="AD789" s="202" t="e">
        <f t="shared" ca="1" si="162"/>
        <v>#N/A</v>
      </c>
      <c r="AE789" s="201" t="e">
        <f t="shared" ca="1" si="163"/>
        <v>#N/A</v>
      </c>
      <c r="AF789" s="202" t="e">
        <f t="shared" ca="1" si="164"/>
        <v>#N/A</v>
      </c>
      <c r="AG789" s="201" t="e">
        <f t="shared" ca="1" si="164"/>
        <v>#N/A</v>
      </c>
      <c r="AH789" s="201" t="e">
        <f t="shared" ca="1" si="165"/>
        <v>#N/A</v>
      </c>
      <c r="AI789" s="203" t="e">
        <f t="shared" ca="1" si="166"/>
        <v>#N/A</v>
      </c>
      <c r="AJ789" s="201" t="e">
        <f t="shared" ca="1" si="121"/>
        <v>#N/A</v>
      </c>
      <c r="AK789" s="201" t="e">
        <f t="shared" ca="1" si="122"/>
        <v>#N/A</v>
      </c>
    </row>
    <row r="790" spans="1:37" ht="27" customHeight="1" x14ac:dyDescent="0.25">
      <c r="A790" s="51">
        <f>'OSNOVNA PLAČA'!A784</f>
        <v>775</v>
      </c>
      <c r="B790" s="159" t="str">
        <f t="shared" ca="1" si="118"/>
        <v>A775</v>
      </c>
      <c r="C790" s="52">
        <f ca="1">IF(LEN(B790)&gt;0,'OSNOVNA PLAČA'!C784,"")</f>
        <v>0</v>
      </c>
      <c r="D790" s="54">
        <f ca="1">IF(LEN(B790)&gt;0,'OSNOVNA PLAČA'!D784,"")</f>
        <v>0</v>
      </c>
      <c r="E790" s="175">
        <f ca="1">IF(LEN(B790)&gt;0,SUM('OBRAČUNANA OSNOVNA PLAČA'!K784:P784),"")</f>
        <v>0</v>
      </c>
      <c r="F790" s="55"/>
      <c r="G790" s="55"/>
      <c r="H790" s="55"/>
      <c r="I790" s="55"/>
      <c r="J790" s="55"/>
      <c r="K790" s="176">
        <f t="shared" si="156"/>
        <v>0</v>
      </c>
      <c r="L790" s="120">
        <f t="shared" ca="1" si="157"/>
        <v>0</v>
      </c>
      <c r="M790" s="120">
        <f t="shared" ca="1" si="158"/>
        <v>0</v>
      </c>
      <c r="N790" s="120">
        <f t="shared" ca="1" si="159"/>
        <v>0</v>
      </c>
      <c r="O790" s="120">
        <f t="shared" ca="1" si="160"/>
        <v>0</v>
      </c>
      <c r="P790" s="177">
        <f t="shared" ca="1" si="161"/>
        <v>0</v>
      </c>
      <c r="Q790" s="177">
        <f ca="1">IF(LEN(B790)&gt;0,'1-6'!Q790-'1-6'!P790,"")</f>
        <v>0</v>
      </c>
      <c r="R790" s="178"/>
      <c r="AA790" s="163">
        <f>ROW()</f>
        <v>790</v>
      </c>
      <c r="AB790" s="201" t="e">
        <f t="shared" ca="1" si="119"/>
        <v>#N/A</v>
      </c>
      <c r="AC790" s="201" t="e">
        <f t="shared" ca="1" si="120"/>
        <v>#N/A</v>
      </c>
      <c r="AD790" s="202" t="e">
        <f t="shared" ca="1" si="162"/>
        <v>#N/A</v>
      </c>
      <c r="AE790" s="201" t="e">
        <f t="shared" ca="1" si="163"/>
        <v>#N/A</v>
      </c>
      <c r="AF790" s="202" t="e">
        <f t="shared" ca="1" si="164"/>
        <v>#N/A</v>
      </c>
      <c r="AG790" s="201" t="e">
        <f t="shared" ca="1" si="164"/>
        <v>#N/A</v>
      </c>
      <c r="AH790" s="201" t="e">
        <f t="shared" ca="1" si="165"/>
        <v>#N/A</v>
      </c>
      <c r="AI790" s="203" t="e">
        <f t="shared" ca="1" si="166"/>
        <v>#N/A</v>
      </c>
      <c r="AJ790" s="201" t="e">
        <f t="shared" ca="1" si="121"/>
        <v>#N/A</v>
      </c>
      <c r="AK790" s="201" t="e">
        <f t="shared" ca="1" si="122"/>
        <v>#N/A</v>
      </c>
    </row>
    <row r="791" spans="1:37" ht="27" customHeight="1" x14ac:dyDescent="0.25">
      <c r="A791" s="51">
        <f>'OSNOVNA PLAČA'!A785</f>
        <v>776</v>
      </c>
      <c r="B791" s="159" t="str">
        <f t="shared" ca="1" si="118"/>
        <v>A776</v>
      </c>
      <c r="C791" s="52">
        <f ca="1">IF(LEN(B791)&gt;0,'OSNOVNA PLAČA'!C785,"")</f>
        <v>0</v>
      </c>
      <c r="D791" s="54">
        <f ca="1">IF(LEN(B791)&gt;0,'OSNOVNA PLAČA'!D785,"")</f>
        <v>0</v>
      </c>
      <c r="E791" s="175">
        <f ca="1">IF(LEN(B791)&gt;0,SUM('OBRAČUNANA OSNOVNA PLAČA'!K785:P785),"")</f>
        <v>0</v>
      </c>
      <c r="F791" s="55"/>
      <c r="G791" s="55"/>
      <c r="H791" s="55"/>
      <c r="I791" s="55"/>
      <c r="J791" s="55"/>
      <c r="K791" s="176">
        <f t="shared" si="156"/>
        <v>0</v>
      </c>
      <c r="L791" s="120">
        <f t="shared" ca="1" si="157"/>
        <v>0</v>
      </c>
      <c r="M791" s="120">
        <f t="shared" ca="1" si="158"/>
        <v>0</v>
      </c>
      <c r="N791" s="120">
        <f t="shared" ca="1" si="159"/>
        <v>0</v>
      </c>
      <c r="O791" s="120">
        <f t="shared" ca="1" si="160"/>
        <v>0</v>
      </c>
      <c r="P791" s="177">
        <f t="shared" ca="1" si="161"/>
        <v>0</v>
      </c>
      <c r="Q791" s="177">
        <f ca="1">IF(LEN(B791)&gt;0,'1-6'!Q791-'1-6'!P791,"")</f>
        <v>0</v>
      </c>
      <c r="R791" s="178"/>
      <c r="AA791" s="163">
        <f>ROW()</f>
        <v>791</v>
      </c>
      <c r="AB791" s="201" t="e">
        <f t="shared" ca="1" si="119"/>
        <v>#N/A</v>
      </c>
      <c r="AC791" s="201" t="e">
        <f t="shared" ca="1" si="120"/>
        <v>#N/A</v>
      </c>
      <c r="AD791" s="202" t="e">
        <f t="shared" ca="1" si="162"/>
        <v>#N/A</v>
      </c>
      <c r="AE791" s="201" t="e">
        <f t="shared" ca="1" si="163"/>
        <v>#N/A</v>
      </c>
      <c r="AF791" s="202" t="e">
        <f t="shared" ca="1" si="164"/>
        <v>#N/A</v>
      </c>
      <c r="AG791" s="201" t="e">
        <f t="shared" ca="1" si="164"/>
        <v>#N/A</v>
      </c>
      <c r="AH791" s="201" t="e">
        <f t="shared" ca="1" si="165"/>
        <v>#N/A</v>
      </c>
      <c r="AI791" s="203" t="e">
        <f t="shared" ca="1" si="166"/>
        <v>#N/A</v>
      </c>
      <c r="AJ791" s="201" t="e">
        <f t="shared" ca="1" si="121"/>
        <v>#N/A</v>
      </c>
      <c r="AK791" s="201" t="e">
        <f t="shared" ca="1" si="122"/>
        <v>#N/A</v>
      </c>
    </row>
    <row r="792" spans="1:37" ht="27" customHeight="1" x14ac:dyDescent="0.25">
      <c r="A792" s="51">
        <f>'OSNOVNA PLAČA'!A786</f>
        <v>777</v>
      </c>
      <c r="B792" s="159" t="str">
        <f t="shared" ca="1" si="118"/>
        <v>A777</v>
      </c>
      <c r="C792" s="52">
        <f ca="1">IF(LEN(B792)&gt;0,'OSNOVNA PLAČA'!C786,"")</f>
        <v>0</v>
      </c>
      <c r="D792" s="54">
        <f ca="1">IF(LEN(B792)&gt;0,'OSNOVNA PLAČA'!D786,"")</f>
        <v>0</v>
      </c>
      <c r="E792" s="175">
        <f ca="1">IF(LEN(B792)&gt;0,SUM('OBRAČUNANA OSNOVNA PLAČA'!K786:P786),"")</f>
        <v>0</v>
      </c>
      <c r="F792" s="55"/>
      <c r="G792" s="55"/>
      <c r="H792" s="55"/>
      <c r="I792" s="55"/>
      <c r="J792" s="55"/>
      <c r="K792" s="176">
        <f t="shared" si="156"/>
        <v>0</v>
      </c>
      <c r="L792" s="120">
        <f t="shared" ca="1" si="157"/>
        <v>0</v>
      </c>
      <c r="M792" s="120">
        <f t="shared" ca="1" si="158"/>
        <v>0</v>
      </c>
      <c r="N792" s="120">
        <f t="shared" ca="1" si="159"/>
        <v>0</v>
      </c>
      <c r="O792" s="120">
        <f t="shared" ca="1" si="160"/>
        <v>0</v>
      </c>
      <c r="P792" s="177">
        <f t="shared" ca="1" si="161"/>
        <v>0</v>
      </c>
      <c r="Q792" s="177">
        <f ca="1">IF(LEN(B792)&gt;0,'1-6'!Q792-'1-6'!P792,"")</f>
        <v>0</v>
      </c>
      <c r="R792" s="178"/>
      <c r="AA792" s="163">
        <f>ROW()</f>
        <v>792</v>
      </c>
      <c r="AB792" s="201" t="e">
        <f t="shared" ca="1" si="119"/>
        <v>#N/A</v>
      </c>
      <c r="AC792" s="201" t="e">
        <f t="shared" ca="1" si="120"/>
        <v>#N/A</v>
      </c>
      <c r="AD792" s="202" t="e">
        <f t="shared" ca="1" si="162"/>
        <v>#N/A</v>
      </c>
      <c r="AE792" s="201" t="e">
        <f t="shared" ca="1" si="163"/>
        <v>#N/A</v>
      </c>
      <c r="AF792" s="202" t="e">
        <f t="shared" ca="1" si="164"/>
        <v>#N/A</v>
      </c>
      <c r="AG792" s="201" t="e">
        <f t="shared" ca="1" si="164"/>
        <v>#N/A</v>
      </c>
      <c r="AH792" s="201" t="e">
        <f t="shared" ca="1" si="165"/>
        <v>#N/A</v>
      </c>
      <c r="AI792" s="203" t="e">
        <f t="shared" ca="1" si="166"/>
        <v>#N/A</v>
      </c>
      <c r="AJ792" s="201" t="e">
        <f t="shared" ca="1" si="121"/>
        <v>#N/A</v>
      </c>
      <c r="AK792" s="201" t="e">
        <f t="shared" ca="1" si="122"/>
        <v>#N/A</v>
      </c>
    </row>
    <row r="793" spans="1:37" ht="27" customHeight="1" x14ac:dyDescent="0.25">
      <c r="A793" s="51">
        <f>'OSNOVNA PLAČA'!A787</f>
        <v>778</v>
      </c>
      <c r="B793" s="159" t="str">
        <f t="shared" ca="1" si="118"/>
        <v>A778</v>
      </c>
      <c r="C793" s="52">
        <f ca="1">IF(LEN(B793)&gt;0,'OSNOVNA PLAČA'!C787,"")</f>
        <v>0</v>
      </c>
      <c r="D793" s="54">
        <f ca="1">IF(LEN(B793)&gt;0,'OSNOVNA PLAČA'!D787,"")</f>
        <v>0</v>
      </c>
      <c r="E793" s="175">
        <f ca="1">IF(LEN(B793)&gt;0,SUM('OBRAČUNANA OSNOVNA PLAČA'!K787:P787),"")</f>
        <v>0</v>
      </c>
      <c r="F793" s="55"/>
      <c r="G793" s="55"/>
      <c r="H793" s="55"/>
      <c r="I793" s="55"/>
      <c r="J793" s="55"/>
      <c r="K793" s="176">
        <f t="shared" si="156"/>
        <v>0</v>
      </c>
      <c r="L793" s="120">
        <f t="shared" ca="1" si="157"/>
        <v>0</v>
      </c>
      <c r="M793" s="120">
        <f t="shared" ca="1" si="158"/>
        <v>0</v>
      </c>
      <c r="N793" s="120">
        <f t="shared" ca="1" si="159"/>
        <v>0</v>
      </c>
      <c r="O793" s="120">
        <f t="shared" ca="1" si="160"/>
        <v>0</v>
      </c>
      <c r="P793" s="177">
        <f t="shared" ca="1" si="161"/>
        <v>0</v>
      </c>
      <c r="Q793" s="177">
        <f ca="1">IF(LEN(B793)&gt;0,'1-6'!Q793-'1-6'!P793,"")</f>
        <v>0</v>
      </c>
      <c r="R793" s="178"/>
      <c r="AA793" s="163">
        <f>ROW()</f>
        <v>793</v>
      </c>
      <c r="AB793" s="201" t="e">
        <f t="shared" ca="1" si="119"/>
        <v>#N/A</v>
      </c>
      <c r="AC793" s="201" t="e">
        <f t="shared" ca="1" si="120"/>
        <v>#N/A</v>
      </c>
      <c r="AD793" s="202" t="e">
        <f t="shared" ca="1" si="162"/>
        <v>#N/A</v>
      </c>
      <c r="AE793" s="201" t="e">
        <f t="shared" ca="1" si="163"/>
        <v>#N/A</v>
      </c>
      <c r="AF793" s="202" t="e">
        <f t="shared" ca="1" si="164"/>
        <v>#N/A</v>
      </c>
      <c r="AG793" s="201" t="e">
        <f t="shared" ca="1" si="164"/>
        <v>#N/A</v>
      </c>
      <c r="AH793" s="201" t="e">
        <f t="shared" ca="1" si="165"/>
        <v>#N/A</v>
      </c>
      <c r="AI793" s="203" t="e">
        <f t="shared" ca="1" si="166"/>
        <v>#N/A</v>
      </c>
      <c r="AJ793" s="201" t="e">
        <f t="shared" ca="1" si="121"/>
        <v>#N/A</v>
      </c>
      <c r="AK793" s="201" t="e">
        <f t="shared" ca="1" si="122"/>
        <v>#N/A</v>
      </c>
    </row>
    <row r="794" spans="1:37" ht="27" customHeight="1" x14ac:dyDescent="0.25">
      <c r="A794" s="51">
        <f>'OSNOVNA PLAČA'!A788</f>
        <v>779</v>
      </c>
      <c r="B794" s="159" t="str">
        <f t="shared" ca="1" si="118"/>
        <v>A779</v>
      </c>
      <c r="C794" s="52">
        <f ca="1">IF(LEN(B794)&gt;0,'OSNOVNA PLAČA'!C788,"")</f>
        <v>0</v>
      </c>
      <c r="D794" s="54">
        <f ca="1">IF(LEN(B794)&gt;0,'OSNOVNA PLAČA'!D788,"")</f>
        <v>0</v>
      </c>
      <c r="E794" s="175">
        <f ca="1">IF(LEN(B794)&gt;0,SUM('OBRAČUNANA OSNOVNA PLAČA'!K788:P788),"")</f>
        <v>0</v>
      </c>
      <c r="F794" s="55"/>
      <c r="G794" s="55"/>
      <c r="H794" s="55"/>
      <c r="I794" s="55"/>
      <c r="J794" s="55"/>
      <c r="K794" s="176">
        <f t="shared" si="156"/>
        <v>0</v>
      </c>
      <c r="L794" s="120">
        <f t="shared" ca="1" si="157"/>
        <v>0</v>
      </c>
      <c r="M794" s="120">
        <f t="shared" ca="1" si="158"/>
        <v>0</v>
      </c>
      <c r="N794" s="120">
        <f t="shared" ca="1" si="159"/>
        <v>0</v>
      </c>
      <c r="O794" s="120">
        <f t="shared" ca="1" si="160"/>
        <v>0</v>
      </c>
      <c r="P794" s="177">
        <f t="shared" ca="1" si="161"/>
        <v>0</v>
      </c>
      <c r="Q794" s="177">
        <f ca="1">IF(LEN(B794)&gt;0,'1-6'!Q794-'1-6'!P794,"")</f>
        <v>0</v>
      </c>
      <c r="R794" s="178"/>
      <c r="AA794" s="163">
        <f>ROW()</f>
        <v>794</v>
      </c>
      <c r="AB794" s="201" t="e">
        <f t="shared" ca="1" si="119"/>
        <v>#N/A</v>
      </c>
      <c r="AC794" s="201" t="e">
        <f t="shared" ca="1" si="120"/>
        <v>#N/A</v>
      </c>
      <c r="AD794" s="202" t="e">
        <f t="shared" ca="1" si="162"/>
        <v>#N/A</v>
      </c>
      <c r="AE794" s="201" t="e">
        <f t="shared" ca="1" si="163"/>
        <v>#N/A</v>
      </c>
      <c r="AF794" s="202" t="e">
        <f t="shared" ca="1" si="164"/>
        <v>#N/A</v>
      </c>
      <c r="AG794" s="201" t="e">
        <f t="shared" ca="1" si="164"/>
        <v>#N/A</v>
      </c>
      <c r="AH794" s="201" t="e">
        <f t="shared" ca="1" si="165"/>
        <v>#N/A</v>
      </c>
      <c r="AI794" s="203" t="e">
        <f t="shared" ca="1" si="166"/>
        <v>#N/A</v>
      </c>
      <c r="AJ794" s="201" t="e">
        <f t="shared" ca="1" si="121"/>
        <v>#N/A</v>
      </c>
      <c r="AK794" s="201" t="e">
        <f t="shared" ca="1" si="122"/>
        <v>#N/A</v>
      </c>
    </row>
    <row r="795" spans="1:37" ht="27" customHeight="1" x14ac:dyDescent="0.25">
      <c r="A795" s="51">
        <f>'OSNOVNA PLAČA'!A789</f>
        <v>780</v>
      </c>
      <c r="B795" s="159" t="str">
        <f t="shared" ca="1" si="118"/>
        <v>A780</v>
      </c>
      <c r="C795" s="52">
        <f ca="1">IF(LEN(B795)&gt;0,'OSNOVNA PLAČA'!C789,"")</f>
        <v>0</v>
      </c>
      <c r="D795" s="54">
        <f ca="1">IF(LEN(B795)&gt;0,'OSNOVNA PLAČA'!D789,"")</f>
        <v>0</v>
      </c>
      <c r="E795" s="175">
        <f ca="1">IF(LEN(B795)&gt;0,SUM('OBRAČUNANA OSNOVNA PLAČA'!K789:P789),"")</f>
        <v>0</v>
      </c>
      <c r="F795" s="55"/>
      <c r="G795" s="55"/>
      <c r="H795" s="55"/>
      <c r="I795" s="55"/>
      <c r="J795" s="55"/>
      <c r="K795" s="176">
        <f t="shared" si="156"/>
        <v>0</v>
      </c>
      <c r="L795" s="120">
        <f t="shared" ca="1" si="157"/>
        <v>0</v>
      </c>
      <c r="M795" s="120">
        <f t="shared" ca="1" si="158"/>
        <v>0</v>
      </c>
      <c r="N795" s="120">
        <f t="shared" ca="1" si="159"/>
        <v>0</v>
      </c>
      <c r="O795" s="120">
        <f t="shared" ca="1" si="160"/>
        <v>0</v>
      </c>
      <c r="P795" s="177">
        <f t="shared" ca="1" si="161"/>
        <v>0</v>
      </c>
      <c r="Q795" s="177">
        <f ca="1">IF(LEN(B795)&gt;0,'1-6'!Q795-'1-6'!P795,"")</f>
        <v>0</v>
      </c>
      <c r="R795" s="178"/>
      <c r="AA795" s="163">
        <f>ROW()</f>
        <v>795</v>
      </c>
      <c r="AB795" s="201" t="e">
        <f t="shared" ca="1" si="119"/>
        <v>#N/A</v>
      </c>
      <c r="AC795" s="201" t="e">
        <f t="shared" ca="1" si="120"/>
        <v>#N/A</v>
      </c>
      <c r="AD795" s="202" t="e">
        <f t="shared" ca="1" si="162"/>
        <v>#N/A</v>
      </c>
      <c r="AE795" s="201" t="e">
        <f t="shared" ca="1" si="163"/>
        <v>#N/A</v>
      </c>
      <c r="AF795" s="202" t="e">
        <f t="shared" ca="1" si="164"/>
        <v>#N/A</v>
      </c>
      <c r="AG795" s="201" t="e">
        <f t="shared" ca="1" si="164"/>
        <v>#N/A</v>
      </c>
      <c r="AH795" s="201" t="e">
        <f t="shared" ca="1" si="165"/>
        <v>#N/A</v>
      </c>
      <c r="AI795" s="203" t="e">
        <f t="shared" ca="1" si="166"/>
        <v>#N/A</v>
      </c>
      <c r="AJ795" s="201" t="e">
        <f t="shared" ca="1" si="121"/>
        <v>#N/A</v>
      </c>
      <c r="AK795" s="201" t="e">
        <f t="shared" ca="1" si="122"/>
        <v>#N/A</v>
      </c>
    </row>
    <row r="796" spans="1:37" ht="27" customHeight="1" x14ac:dyDescent="0.25">
      <c r="A796" s="51">
        <f>'OSNOVNA PLAČA'!A790</f>
        <v>781</v>
      </c>
      <c r="B796" s="159" t="str">
        <f t="shared" ca="1" si="118"/>
        <v>A781</v>
      </c>
      <c r="C796" s="52">
        <f ca="1">IF(LEN(B796)&gt;0,'OSNOVNA PLAČA'!C790,"")</f>
        <v>0</v>
      </c>
      <c r="D796" s="54">
        <f ca="1">IF(LEN(B796)&gt;0,'OSNOVNA PLAČA'!D790,"")</f>
        <v>0</v>
      </c>
      <c r="E796" s="175">
        <f ca="1">IF(LEN(B796)&gt;0,SUM('OBRAČUNANA OSNOVNA PLAČA'!K790:P790),"")</f>
        <v>0</v>
      </c>
      <c r="F796" s="55"/>
      <c r="G796" s="55"/>
      <c r="H796" s="55"/>
      <c r="I796" s="55"/>
      <c r="J796" s="55"/>
      <c r="K796" s="176">
        <f t="shared" si="156"/>
        <v>0</v>
      </c>
      <c r="L796" s="120">
        <f t="shared" ca="1" si="157"/>
        <v>0</v>
      </c>
      <c r="M796" s="120">
        <f t="shared" ca="1" si="158"/>
        <v>0</v>
      </c>
      <c r="N796" s="120">
        <f t="shared" ca="1" si="159"/>
        <v>0</v>
      </c>
      <c r="O796" s="120">
        <f t="shared" ca="1" si="160"/>
        <v>0</v>
      </c>
      <c r="P796" s="177">
        <f t="shared" ca="1" si="161"/>
        <v>0</v>
      </c>
      <c r="Q796" s="177">
        <f ca="1">IF(LEN(B796)&gt;0,'1-6'!Q796-'1-6'!P796,"")</f>
        <v>0</v>
      </c>
      <c r="R796" s="178"/>
      <c r="AA796" s="163">
        <f>ROW()</f>
        <v>796</v>
      </c>
      <c r="AB796" s="201" t="e">
        <f t="shared" ca="1" si="119"/>
        <v>#N/A</v>
      </c>
      <c r="AC796" s="201" t="e">
        <f t="shared" ca="1" si="120"/>
        <v>#N/A</v>
      </c>
      <c r="AD796" s="202" t="e">
        <f t="shared" ca="1" si="162"/>
        <v>#N/A</v>
      </c>
      <c r="AE796" s="201" t="e">
        <f t="shared" ca="1" si="163"/>
        <v>#N/A</v>
      </c>
      <c r="AF796" s="202" t="e">
        <f t="shared" ca="1" si="164"/>
        <v>#N/A</v>
      </c>
      <c r="AG796" s="201" t="e">
        <f t="shared" ca="1" si="164"/>
        <v>#N/A</v>
      </c>
      <c r="AH796" s="201" t="e">
        <f t="shared" ca="1" si="165"/>
        <v>#N/A</v>
      </c>
      <c r="AI796" s="203" t="e">
        <f t="shared" ca="1" si="166"/>
        <v>#N/A</v>
      </c>
      <c r="AJ796" s="201" t="e">
        <f t="shared" ca="1" si="121"/>
        <v>#N/A</v>
      </c>
      <c r="AK796" s="201" t="e">
        <f t="shared" ca="1" si="122"/>
        <v>#N/A</v>
      </c>
    </row>
    <row r="797" spans="1:37" ht="27" customHeight="1" x14ac:dyDescent="0.25">
      <c r="A797" s="51">
        <f>'OSNOVNA PLAČA'!A791</f>
        <v>782</v>
      </c>
      <c r="B797" s="159" t="str">
        <f t="shared" ca="1" si="118"/>
        <v>A782</v>
      </c>
      <c r="C797" s="52">
        <f ca="1">IF(LEN(B797)&gt;0,'OSNOVNA PLAČA'!C791,"")</f>
        <v>0</v>
      </c>
      <c r="D797" s="54">
        <f ca="1">IF(LEN(B797)&gt;0,'OSNOVNA PLAČA'!D791,"")</f>
        <v>0</v>
      </c>
      <c r="E797" s="175">
        <f ca="1">IF(LEN(B797)&gt;0,SUM('OBRAČUNANA OSNOVNA PLAČA'!K791:P791),"")</f>
        <v>0</v>
      </c>
      <c r="F797" s="55"/>
      <c r="G797" s="55"/>
      <c r="H797" s="55"/>
      <c r="I797" s="55"/>
      <c r="J797" s="55"/>
      <c r="K797" s="176">
        <f t="shared" si="156"/>
        <v>0</v>
      </c>
      <c r="L797" s="120">
        <f t="shared" ca="1" si="157"/>
        <v>0</v>
      </c>
      <c r="M797" s="120">
        <f t="shared" ca="1" si="158"/>
        <v>0</v>
      </c>
      <c r="N797" s="120">
        <f t="shared" ca="1" si="159"/>
        <v>0</v>
      </c>
      <c r="O797" s="120">
        <f t="shared" ca="1" si="160"/>
        <v>0</v>
      </c>
      <c r="P797" s="177">
        <f t="shared" ca="1" si="161"/>
        <v>0</v>
      </c>
      <c r="Q797" s="177">
        <f ca="1">IF(LEN(B797)&gt;0,'1-6'!Q797-'1-6'!P797,"")</f>
        <v>0</v>
      </c>
      <c r="R797" s="178"/>
      <c r="AA797" s="163">
        <f>ROW()</f>
        <v>797</v>
      </c>
      <c r="AB797" s="201" t="e">
        <f t="shared" ca="1" si="119"/>
        <v>#N/A</v>
      </c>
      <c r="AC797" s="201" t="e">
        <f t="shared" ca="1" si="120"/>
        <v>#N/A</v>
      </c>
      <c r="AD797" s="202" t="e">
        <f t="shared" ca="1" si="162"/>
        <v>#N/A</v>
      </c>
      <c r="AE797" s="201" t="e">
        <f t="shared" ca="1" si="163"/>
        <v>#N/A</v>
      </c>
      <c r="AF797" s="202" t="e">
        <f t="shared" ca="1" si="164"/>
        <v>#N/A</v>
      </c>
      <c r="AG797" s="201" t="e">
        <f t="shared" ca="1" si="164"/>
        <v>#N/A</v>
      </c>
      <c r="AH797" s="201" t="e">
        <f t="shared" ca="1" si="165"/>
        <v>#N/A</v>
      </c>
      <c r="AI797" s="203" t="e">
        <f t="shared" ca="1" si="166"/>
        <v>#N/A</v>
      </c>
      <c r="AJ797" s="201" t="e">
        <f t="shared" ca="1" si="121"/>
        <v>#N/A</v>
      </c>
      <c r="AK797" s="201" t="e">
        <f t="shared" ca="1" si="122"/>
        <v>#N/A</v>
      </c>
    </row>
    <row r="798" spans="1:37" ht="27" customHeight="1" x14ac:dyDescent="0.25">
      <c r="A798" s="51">
        <f>'OSNOVNA PLAČA'!A792</f>
        <v>783</v>
      </c>
      <c r="B798" s="159" t="str">
        <f t="shared" ca="1" si="118"/>
        <v>A783</v>
      </c>
      <c r="C798" s="52">
        <f ca="1">IF(LEN(B798)&gt;0,'OSNOVNA PLAČA'!C792,"")</f>
        <v>0</v>
      </c>
      <c r="D798" s="54">
        <f ca="1">IF(LEN(B798)&gt;0,'OSNOVNA PLAČA'!D792,"")</f>
        <v>0</v>
      </c>
      <c r="E798" s="175">
        <f ca="1">IF(LEN(B798)&gt;0,SUM('OBRAČUNANA OSNOVNA PLAČA'!K792:P792),"")</f>
        <v>0</v>
      </c>
      <c r="F798" s="55"/>
      <c r="G798" s="55"/>
      <c r="H798" s="55"/>
      <c r="I798" s="55"/>
      <c r="J798" s="55"/>
      <c r="K798" s="176">
        <f t="shared" si="156"/>
        <v>0</v>
      </c>
      <c r="L798" s="120">
        <f t="shared" ca="1" si="157"/>
        <v>0</v>
      </c>
      <c r="M798" s="120">
        <f t="shared" ca="1" si="158"/>
        <v>0</v>
      </c>
      <c r="N798" s="120">
        <f t="shared" ca="1" si="159"/>
        <v>0</v>
      </c>
      <c r="O798" s="120">
        <f t="shared" ca="1" si="160"/>
        <v>0</v>
      </c>
      <c r="P798" s="177">
        <f t="shared" ca="1" si="161"/>
        <v>0</v>
      </c>
      <c r="Q798" s="177">
        <f ca="1">IF(LEN(B798)&gt;0,'1-6'!Q798-'1-6'!P798,"")</f>
        <v>0</v>
      </c>
      <c r="R798" s="178"/>
      <c r="AA798" s="163">
        <f>ROW()</f>
        <v>798</v>
      </c>
      <c r="AB798" s="201" t="e">
        <f t="shared" ca="1" si="119"/>
        <v>#N/A</v>
      </c>
      <c r="AC798" s="201" t="e">
        <f t="shared" ca="1" si="120"/>
        <v>#N/A</v>
      </c>
      <c r="AD798" s="202" t="e">
        <f t="shared" ca="1" si="162"/>
        <v>#N/A</v>
      </c>
      <c r="AE798" s="201" t="e">
        <f t="shared" ca="1" si="163"/>
        <v>#N/A</v>
      </c>
      <c r="AF798" s="202" t="e">
        <f t="shared" ca="1" si="164"/>
        <v>#N/A</v>
      </c>
      <c r="AG798" s="201" t="e">
        <f t="shared" ca="1" si="164"/>
        <v>#N/A</v>
      </c>
      <c r="AH798" s="201" t="e">
        <f t="shared" ca="1" si="165"/>
        <v>#N/A</v>
      </c>
      <c r="AI798" s="203" t="e">
        <f t="shared" ca="1" si="166"/>
        <v>#N/A</v>
      </c>
      <c r="AJ798" s="201" t="e">
        <f t="shared" ca="1" si="121"/>
        <v>#N/A</v>
      </c>
      <c r="AK798" s="201" t="e">
        <f t="shared" ca="1" si="122"/>
        <v>#N/A</v>
      </c>
    </row>
    <row r="799" spans="1:37" ht="27" customHeight="1" x14ac:dyDescent="0.25">
      <c r="A799" s="51">
        <f>'OSNOVNA PLAČA'!A793</f>
        <v>784</v>
      </c>
      <c r="B799" s="159" t="str">
        <f t="shared" ca="1" si="118"/>
        <v>A784</v>
      </c>
      <c r="C799" s="52">
        <f ca="1">IF(LEN(B799)&gt;0,'OSNOVNA PLAČA'!C793,"")</f>
        <v>0</v>
      </c>
      <c r="D799" s="54">
        <f ca="1">IF(LEN(B799)&gt;0,'OSNOVNA PLAČA'!D793,"")</f>
        <v>0</v>
      </c>
      <c r="E799" s="175">
        <f ca="1">IF(LEN(B799)&gt;0,SUM('OBRAČUNANA OSNOVNA PLAČA'!K793:P793),"")</f>
        <v>0</v>
      </c>
      <c r="F799" s="55"/>
      <c r="G799" s="55"/>
      <c r="H799" s="55"/>
      <c r="I799" s="55"/>
      <c r="J799" s="55"/>
      <c r="K799" s="176">
        <f t="shared" si="156"/>
        <v>0</v>
      </c>
      <c r="L799" s="120">
        <f t="shared" ca="1" si="157"/>
        <v>0</v>
      </c>
      <c r="M799" s="120">
        <f t="shared" ca="1" si="158"/>
        <v>0</v>
      </c>
      <c r="N799" s="120">
        <f t="shared" ca="1" si="159"/>
        <v>0</v>
      </c>
      <c r="O799" s="120">
        <f t="shared" ca="1" si="160"/>
        <v>0</v>
      </c>
      <c r="P799" s="177">
        <f t="shared" ca="1" si="161"/>
        <v>0</v>
      </c>
      <c r="Q799" s="177">
        <f ca="1">IF(LEN(B799)&gt;0,'1-6'!Q799-'1-6'!P799,"")</f>
        <v>0</v>
      </c>
      <c r="R799" s="178"/>
      <c r="AA799" s="163">
        <f>ROW()</f>
        <v>799</v>
      </c>
      <c r="AB799" s="201" t="e">
        <f t="shared" ca="1" si="119"/>
        <v>#N/A</v>
      </c>
      <c r="AC799" s="201" t="e">
        <f t="shared" ca="1" si="120"/>
        <v>#N/A</v>
      </c>
      <c r="AD799" s="202" t="e">
        <f t="shared" ca="1" si="162"/>
        <v>#N/A</v>
      </c>
      <c r="AE799" s="201" t="e">
        <f t="shared" ca="1" si="163"/>
        <v>#N/A</v>
      </c>
      <c r="AF799" s="202" t="e">
        <f t="shared" ca="1" si="164"/>
        <v>#N/A</v>
      </c>
      <c r="AG799" s="201" t="e">
        <f t="shared" ca="1" si="164"/>
        <v>#N/A</v>
      </c>
      <c r="AH799" s="201" t="e">
        <f t="shared" ca="1" si="165"/>
        <v>#N/A</v>
      </c>
      <c r="AI799" s="203" t="e">
        <f t="shared" ca="1" si="166"/>
        <v>#N/A</v>
      </c>
      <c r="AJ799" s="201" t="e">
        <f t="shared" ca="1" si="121"/>
        <v>#N/A</v>
      </c>
      <c r="AK799" s="201" t="e">
        <f t="shared" ca="1" si="122"/>
        <v>#N/A</v>
      </c>
    </row>
    <row r="800" spans="1:37" ht="27" customHeight="1" x14ac:dyDescent="0.25">
      <c r="A800" s="51">
        <f>'OSNOVNA PLAČA'!A794</f>
        <v>785</v>
      </c>
      <c r="B800" s="159" t="str">
        <f t="shared" ca="1" si="118"/>
        <v>A785</v>
      </c>
      <c r="C800" s="52">
        <f ca="1">IF(LEN(B800)&gt;0,'OSNOVNA PLAČA'!C794,"")</f>
        <v>0</v>
      </c>
      <c r="D800" s="54">
        <f ca="1">IF(LEN(B800)&gt;0,'OSNOVNA PLAČA'!D794,"")</f>
        <v>0</v>
      </c>
      <c r="E800" s="175">
        <f ca="1">IF(LEN(B800)&gt;0,SUM('OBRAČUNANA OSNOVNA PLAČA'!K794:P794),"")</f>
        <v>0</v>
      </c>
      <c r="F800" s="55"/>
      <c r="G800" s="55"/>
      <c r="H800" s="55"/>
      <c r="I800" s="55"/>
      <c r="J800" s="55"/>
      <c r="K800" s="176">
        <f t="shared" si="156"/>
        <v>0</v>
      </c>
      <c r="L800" s="120">
        <f t="shared" ca="1" si="157"/>
        <v>0</v>
      </c>
      <c r="M800" s="120">
        <f t="shared" ca="1" si="158"/>
        <v>0</v>
      </c>
      <c r="N800" s="120">
        <f t="shared" ca="1" si="159"/>
        <v>0</v>
      </c>
      <c r="O800" s="120">
        <f t="shared" ca="1" si="160"/>
        <v>0</v>
      </c>
      <c r="P800" s="177">
        <f t="shared" ca="1" si="161"/>
        <v>0</v>
      </c>
      <c r="Q800" s="177">
        <f ca="1">IF(LEN(B800)&gt;0,'1-6'!Q800-'1-6'!P800,"")</f>
        <v>0</v>
      </c>
      <c r="R800" s="178"/>
      <c r="AA800" s="163">
        <f>ROW()</f>
        <v>800</v>
      </c>
      <c r="AB800" s="201" t="e">
        <f t="shared" ca="1" si="119"/>
        <v>#N/A</v>
      </c>
      <c r="AC800" s="201" t="e">
        <f t="shared" ca="1" si="120"/>
        <v>#N/A</v>
      </c>
      <c r="AD800" s="202" t="e">
        <f t="shared" ca="1" si="162"/>
        <v>#N/A</v>
      </c>
      <c r="AE800" s="201" t="e">
        <f t="shared" ca="1" si="163"/>
        <v>#N/A</v>
      </c>
      <c r="AF800" s="202" t="e">
        <f t="shared" ca="1" si="164"/>
        <v>#N/A</v>
      </c>
      <c r="AG800" s="201" t="e">
        <f t="shared" ca="1" si="164"/>
        <v>#N/A</v>
      </c>
      <c r="AH800" s="201" t="e">
        <f t="shared" ca="1" si="165"/>
        <v>#N/A</v>
      </c>
      <c r="AI800" s="203" t="e">
        <f t="shared" ca="1" si="166"/>
        <v>#N/A</v>
      </c>
      <c r="AJ800" s="201" t="e">
        <f t="shared" ca="1" si="121"/>
        <v>#N/A</v>
      </c>
      <c r="AK800" s="201" t="e">
        <f t="shared" ca="1" si="122"/>
        <v>#N/A</v>
      </c>
    </row>
    <row r="801" spans="1:37" ht="27" customHeight="1" x14ac:dyDescent="0.25">
      <c r="A801" s="51">
        <f>'OSNOVNA PLAČA'!A795</f>
        <v>786</v>
      </c>
      <c r="B801" s="159" t="str">
        <f t="shared" ca="1" si="118"/>
        <v>A786</v>
      </c>
      <c r="C801" s="52">
        <f ca="1">IF(LEN(B801)&gt;0,'OSNOVNA PLAČA'!C795,"")</f>
        <v>0</v>
      </c>
      <c r="D801" s="54">
        <f ca="1">IF(LEN(B801)&gt;0,'OSNOVNA PLAČA'!D795,"")</f>
        <v>0</v>
      </c>
      <c r="E801" s="175">
        <f ca="1">IF(LEN(B801)&gt;0,SUM('OBRAČUNANA OSNOVNA PLAČA'!K795:P795),"")</f>
        <v>0</v>
      </c>
      <c r="F801" s="55"/>
      <c r="G801" s="55"/>
      <c r="H801" s="55"/>
      <c r="I801" s="55"/>
      <c r="J801" s="55"/>
      <c r="K801" s="176">
        <f t="shared" si="156"/>
        <v>0</v>
      </c>
      <c r="L801" s="120">
        <f t="shared" ca="1" si="157"/>
        <v>0</v>
      </c>
      <c r="M801" s="120">
        <f t="shared" ca="1" si="158"/>
        <v>0</v>
      </c>
      <c r="N801" s="120">
        <f t="shared" ca="1" si="159"/>
        <v>0</v>
      </c>
      <c r="O801" s="120">
        <f t="shared" ca="1" si="160"/>
        <v>0</v>
      </c>
      <c r="P801" s="177">
        <f t="shared" ca="1" si="161"/>
        <v>0</v>
      </c>
      <c r="Q801" s="177">
        <f ca="1">IF(LEN(B801)&gt;0,'1-6'!Q801-'1-6'!P801,"")</f>
        <v>0</v>
      </c>
      <c r="R801" s="178"/>
      <c r="AA801" s="163">
        <f>ROW()</f>
        <v>801</v>
      </c>
      <c r="AB801" s="201" t="e">
        <f t="shared" ca="1" si="119"/>
        <v>#N/A</v>
      </c>
      <c r="AC801" s="201" t="e">
        <f t="shared" ca="1" si="120"/>
        <v>#N/A</v>
      </c>
      <c r="AD801" s="202" t="e">
        <f t="shared" ca="1" si="162"/>
        <v>#N/A</v>
      </c>
      <c r="AE801" s="201" t="e">
        <f t="shared" ca="1" si="163"/>
        <v>#N/A</v>
      </c>
      <c r="AF801" s="202" t="e">
        <f t="shared" ca="1" si="164"/>
        <v>#N/A</v>
      </c>
      <c r="AG801" s="201" t="e">
        <f t="shared" ca="1" si="164"/>
        <v>#N/A</v>
      </c>
      <c r="AH801" s="201" t="e">
        <f t="shared" ca="1" si="165"/>
        <v>#N/A</v>
      </c>
      <c r="AI801" s="203" t="e">
        <f t="shared" ca="1" si="166"/>
        <v>#N/A</v>
      </c>
      <c r="AJ801" s="201" t="e">
        <f t="shared" ca="1" si="121"/>
        <v>#N/A</v>
      </c>
      <c r="AK801" s="201" t="e">
        <f t="shared" ca="1" si="122"/>
        <v>#N/A</v>
      </c>
    </row>
    <row r="802" spans="1:37" ht="27" customHeight="1" x14ac:dyDescent="0.25">
      <c r="A802" s="51">
        <f>'OSNOVNA PLAČA'!A796</f>
        <v>787</v>
      </c>
      <c r="B802" s="159" t="str">
        <f t="shared" ca="1" si="118"/>
        <v>A787</v>
      </c>
      <c r="C802" s="52">
        <f ca="1">IF(LEN(B802)&gt;0,'OSNOVNA PLAČA'!C796,"")</f>
        <v>0</v>
      </c>
      <c r="D802" s="54">
        <f ca="1">IF(LEN(B802)&gt;0,'OSNOVNA PLAČA'!D796,"")</f>
        <v>0</v>
      </c>
      <c r="E802" s="175">
        <f ca="1">IF(LEN(B802)&gt;0,SUM('OBRAČUNANA OSNOVNA PLAČA'!K796:P796),"")</f>
        <v>0</v>
      </c>
      <c r="F802" s="55"/>
      <c r="G802" s="55"/>
      <c r="H802" s="55"/>
      <c r="I802" s="55"/>
      <c r="J802" s="55"/>
      <c r="K802" s="176">
        <f t="shared" si="156"/>
        <v>0</v>
      </c>
      <c r="L802" s="120">
        <f t="shared" ca="1" si="157"/>
        <v>0</v>
      </c>
      <c r="M802" s="120">
        <f t="shared" ca="1" si="158"/>
        <v>0</v>
      </c>
      <c r="N802" s="120">
        <f t="shared" ca="1" si="159"/>
        <v>0</v>
      </c>
      <c r="O802" s="120">
        <f t="shared" ca="1" si="160"/>
        <v>0</v>
      </c>
      <c r="P802" s="177">
        <f t="shared" ca="1" si="161"/>
        <v>0</v>
      </c>
      <c r="Q802" s="177">
        <f ca="1">IF(LEN(B802)&gt;0,'1-6'!Q802-'1-6'!P802,"")</f>
        <v>0</v>
      </c>
      <c r="R802" s="178"/>
      <c r="AA802" s="163">
        <f>ROW()</f>
        <v>802</v>
      </c>
      <c r="AB802" s="201" t="e">
        <f t="shared" ca="1" si="119"/>
        <v>#N/A</v>
      </c>
      <c r="AC802" s="201" t="e">
        <f t="shared" ca="1" si="120"/>
        <v>#N/A</v>
      </c>
      <c r="AD802" s="202" t="e">
        <f t="shared" ca="1" si="162"/>
        <v>#N/A</v>
      </c>
      <c r="AE802" s="201" t="e">
        <f t="shared" ca="1" si="163"/>
        <v>#N/A</v>
      </c>
      <c r="AF802" s="202" t="e">
        <f t="shared" ca="1" si="164"/>
        <v>#N/A</v>
      </c>
      <c r="AG802" s="201" t="e">
        <f t="shared" ca="1" si="164"/>
        <v>#N/A</v>
      </c>
      <c r="AH802" s="201" t="e">
        <f t="shared" ca="1" si="165"/>
        <v>#N/A</v>
      </c>
      <c r="AI802" s="203" t="e">
        <f t="shared" ca="1" si="166"/>
        <v>#N/A</v>
      </c>
      <c r="AJ802" s="201" t="e">
        <f t="shared" ca="1" si="121"/>
        <v>#N/A</v>
      </c>
      <c r="AK802" s="201" t="e">
        <f t="shared" ca="1" si="122"/>
        <v>#N/A</v>
      </c>
    </row>
    <row r="803" spans="1:37" ht="27" customHeight="1" x14ac:dyDescent="0.25">
      <c r="A803" s="51">
        <f>'OSNOVNA PLAČA'!A797</f>
        <v>788</v>
      </c>
      <c r="B803" s="159" t="str">
        <f t="shared" ca="1" si="118"/>
        <v>A788</v>
      </c>
      <c r="C803" s="52">
        <f ca="1">IF(LEN(B803)&gt;0,'OSNOVNA PLAČA'!C797,"")</f>
        <v>0</v>
      </c>
      <c r="D803" s="54">
        <f ca="1">IF(LEN(B803)&gt;0,'OSNOVNA PLAČA'!D797,"")</f>
        <v>0</v>
      </c>
      <c r="E803" s="175">
        <f ca="1">IF(LEN(B803)&gt;0,SUM('OBRAČUNANA OSNOVNA PLAČA'!K797:P797),"")</f>
        <v>0</v>
      </c>
      <c r="F803" s="55"/>
      <c r="G803" s="55"/>
      <c r="H803" s="55"/>
      <c r="I803" s="55"/>
      <c r="J803" s="55"/>
      <c r="K803" s="176">
        <f t="shared" si="156"/>
        <v>0</v>
      </c>
      <c r="L803" s="120">
        <f t="shared" ca="1" si="157"/>
        <v>0</v>
      </c>
      <c r="M803" s="120">
        <f t="shared" ca="1" si="158"/>
        <v>0</v>
      </c>
      <c r="N803" s="120">
        <f t="shared" ca="1" si="159"/>
        <v>0</v>
      </c>
      <c r="O803" s="120">
        <f t="shared" ca="1" si="160"/>
        <v>0</v>
      </c>
      <c r="P803" s="177">
        <f t="shared" ca="1" si="161"/>
        <v>0</v>
      </c>
      <c r="Q803" s="177">
        <f ca="1">IF(LEN(B803)&gt;0,'1-6'!Q803-'1-6'!P803,"")</f>
        <v>0</v>
      </c>
      <c r="R803" s="178"/>
      <c r="AA803" s="163">
        <f>ROW()</f>
        <v>803</v>
      </c>
      <c r="AB803" s="201" t="e">
        <f t="shared" ca="1" si="119"/>
        <v>#N/A</v>
      </c>
      <c r="AC803" s="201" t="e">
        <f t="shared" ca="1" si="120"/>
        <v>#N/A</v>
      </c>
      <c r="AD803" s="202" t="e">
        <f t="shared" ca="1" si="162"/>
        <v>#N/A</v>
      </c>
      <c r="AE803" s="201" t="e">
        <f t="shared" ca="1" si="163"/>
        <v>#N/A</v>
      </c>
      <c r="AF803" s="202" t="e">
        <f t="shared" ca="1" si="164"/>
        <v>#N/A</v>
      </c>
      <c r="AG803" s="201" t="e">
        <f t="shared" ca="1" si="164"/>
        <v>#N/A</v>
      </c>
      <c r="AH803" s="201" t="e">
        <f t="shared" ca="1" si="165"/>
        <v>#N/A</v>
      </c>
      <c r="AI803" s="203" t="e">
        <f t="shared" ca="1" si="166"/>
        <v>#N/A</v>
      </c>
      <c r="AJ803" s="201" t="e">
        <f t="shared" ca="1" si="121"/>
        <v>#N/A</v>
      </c>
      <c r="AK803" s="201" t="e">
        <f t="shared" ca="1" si="122"/>
        <v>#N/A</v>
      </c>
    </row>
    <row r="804" spans="1:37" ht="27" customHeight="1" x14ac:dyDescent="0.25">
      <c r="A804" s="51">
        <f>'OSNOVNA PLAČA'!A798</f>
        <v>789</v>
      </c>
      <c r="B804" s="159" t="str">
        <f t="shared" ca="1" si="118"/>
        <v>A789</v>
      </c>
      <c r="C804" s="52">
        <f ca="1">IF(LEN(B804)&gt;0,'OSNOVNA PLAČA'!C798,"")</f>
        <v>0</v>
      </c>
      <c r="D804" s="54">
        <f ca="1">IF(LEN(B804)&gt;0,'OSNOVNA PLAČA'!D798,"")</f>
        <v>0</v>
      </c>
      <c r="E804" s="175">
        <f ca="1">IF(LEN(B804)&gt;0,SUM('OBRAČUNANA OSNOVNA PLAČA'!K798:P798),"")</f>
        <v>0</v>
      </c>
      <c r="F804" s="55"/>
      <c r="G804" s="55"/>
      <c r="H804" s="55"/>
      <c r="I804" s="55"/>
      <c r="J804" s="55"/>
      <c r="K804" s="176">
        <f t="shared" si="156"/>
        <v>0</v>
      </c>
      <c r="L804" s="120">
        <f t="shared" ca="1" si="157"/>
        <v>0</v>
      </c>
      <c r="M804" s="120">
        <f t="shared" ca="1" si="158"/>
        <v>0</v>
      </c>
      <c r="N804" s="120">
        <f t="shared" ca="1" si="159"/>
        <v>0</v>
      </c>
      <c r="O804" s="120">
        <f t="shared" ca="1" si="160"/>
        <v>0</v>
      </c>
      <c r="P804" s="177">
        <f t="shared" ca="1" si="161"/>
        <v>0</v>
      </c>
      <c r="Q804" s="177">
        <f ca="1">IF(LEN(B804)&gt;0,'1-6'!Q804-'1-6'!P804,"")</f>
        <v>0</v>
      </c>
      <c r="R804" s="178"/>
      <c r="AA804" s="163">
        <f>ROW()</f>
        <v>804</v>
      </c>
      <c r="AB804" s="201" t="e">
        <f t="shared" ca="1" si="119"/>
        <v>#N/A</v>
      </c>
      <c r="AC804" s="201" t="e">
        <f t="shared" ca="1" si="120"/>
        <v>#N/A</v>
      </c>
      <c r="AD804" s="202" t="e">
        <f t="shared" ca="1" si="162"/>
        <v>#N/A</v>
      </c>
      <c r="AE804" s="201" t="e">
        <f t="shared" ca="1" si="163"/>
        <v>#N/A</v>
      </c>
      <c r="AF804" s="202" t="e">
        <f t="shared" ca="1" si="164"/>
        <v>#N/A</v>
      </c>
      <c r="AG804" s="201" t="e">
        <f t="shared" ca="1" si="164"/>
        <v>#N/A</v>
      </c>
      <c r="AH804" s="201" t="e">
        <f t="shared" ca="1" si="165"/>
        <v>#N/A</v>
      </c>
      <c r="AI804" s="203" t="e">
        <f t="shared" ca="1" si="166"/>
        <v>#N/A</v>
      </c>
      <c r="AJ804" s="201" t="e">
        <f t="shared" ca="1" si="121"/>
        <v>#N/A</v>
      </c>
      <c r="AK804" s="201" t="e">
        <f t="shared" ca="1" si="122"/>
        <v>#N/A</v>
      </c>
    </row>
    <row r="805" spans="1:37" ht="27" customHeight="1" x14ac:dyDescent="0.25">
      <c r="A805" s="51">
        <f>'OSNOVNA PLAČA'!A799</f>
        <v>790</v>
      </c>
      <c r="B805" s="159" t="str">
        <f t="shared" ca="1" si="118"/>
        <v>A790</v>
      </c>
      <c r="C805" s="52">
        <f ca="1">IF(LEN(B805)&gt;0,'OSNOVNA PLAČA'!C799,"")</f>
        <v>0</v>
      </c>
      <c r="D805" s="54">
        <f ca="1">IF(LEN(B805)&gt;0,'OSNOVNA PLAČA'!D799,"")</f>
        <v>0</v>
      </c>
      <c r="E805" s="175">
        <f ca="1">IF(LEN(B805)&gt;0,SUM('OBRAČUNANA OSNOVNA PLAČA'!K799:P799),"")</f>
        <v>0</v>
      </c>
      <c r="F805" s="55"/>
      <c r="G805" s="55"/>
      <c r="H805" s="55"/>
      <c r="I805" s="55"/>
      <c r="J805" s="55"/>
      <c r="K805" s="176">
        <f t="shared" si="156"/>
        <v>0</v>
      </c>
      <c r="L805" s="120">
        <f t="shared" ca="1" si="157"/>
        <v>0</v>
      </c>
      <c r="M805" s="120">
        <f t="shared" ca="1" si="158"/>
        <v>0</v>
      </c>
      <c r="N805" s="120">
        <f t="shared" ca="1" si="159"/>
        <v>0</v>
      </c>
      <c r="O805" s="120">
        <f t="shared" ca="1" si="160"/>
        <v>0</v>
      </c>
      <c r="P805" s="177">
        <f t="shared" ca="1" si="161"/>
        <v>0</v>
      </c>
      <c r="Q805" s="177">
        <f ca="1">IF(LEN(B805)&gt;0,'1-6'!Q805-'1-6'!P805,"")</f>
        <v>0</v>
      </c>
      <c r="R805" s="178"/>
      <c r="AA805" s="163">
        <f>ROW()</f>
        <v>805</v>
      </c>
      <c r="AB805" s="201" t="e">
        <f t="shared" ca="1" si="119"/>
        <v>#N/A</v>
      </c>
      <c r="AC805" s="201" t="e">
        <f t="shared" ca="1" si="120"/>
        <v>#N/A</v>
      </c>
      <c r="AD805" s="202" t="e">
        <f t="shared" ca="1" si="162"/>
        <v>#N/A</v>
      </c>
      <c r="AE805" s="201" t="e">
        <f t="shared" ca="1" si="163"/>
        <v>#N/A</v>
      </c>
      <c r="AF805" s="202" t="e">
        <f t="shared" ca="1" si="164"/>
        <v>#N/A</v>
      </c>
      <c r="AG805" s="201" t="e">
        <f t="shared" ca="1" si="164"/>
        <v>#N/A</v>
      </c>
      <c r="AH805" s="201" t="e">
        <f t="shared" ca="1" si="165"/>
        <v>#N/A</v>
      </c>
      <c r="AI805" s="203" t="e">
        <f t="shared" ca="1" si="166"/>
        <v>#N/A</v>
      </c>
      <c r="AJ805" s="201" t="e">
        <f t="shared" ca="1" si="121"/>
        <v>#N/A</v>
      </c>
      <c r="AK805" s="201" t="e">
        <f t="shared" ca="1" si="122"/>
        <v>#N/A</v>
      </c>
    </row>
    <row r="806" spans="1:37" ht="27" customHeight="1" x14ac:dyDescent="0.25">
      <c r="A806" s="51">
        <f>'OSNOVNA PLAČA'!A800</f>
        <v>791</v>
      </c>
      <c r="B806" s="159" t="str">
        <f t="shared" ca="1" si="118"/>
        <v>A791</v>
      </c>
      <c r="C806" s="52">
        <f ca="1">IF(LEN(B806)&gt;0,'OSNOVNA PLAČA'!C800,"")</f>
        <v>0</v>
      </c>
      <c r="D806" s="54">
        <f ca="1">IF(LEN(B806)&gt;0,'OSNOVNA PLAČA'!D800,"")</f>
        <v>0</v>
      </c>
      <c r="E806" s="175">
        <f ca="1">IF(LEN(B806)&gt;0,SUM('OBRAČUNANA OSNOVNA PLAČA'!K800:P800),"")</f>
        <v>0</v>
      </c>
      <c r="F806" s="55"/>
      <c r="G806" s="55"/>
      <c r="H806" s="55"/>
      <c r="I806" s="55"/>
      <c r="J806" s="55"/>
      <c r="K806" s="176">
        <f t="shared" si="156"/>
        <v>0</v>
      </c>
      <c r="L806" s="120">
        <f t="shared" ca="1" si="157"/>
        <v>0</v>
      </c>
      <c r="M806" s="120">
        <f t="shared" ca="1" si="158"/>
        <v>0</v>
      </c>
      <c r="N806" s="120">
        <f t="shared" ca="1" si="159"/>
        <v>0</v>
      </c>
      <c r="O806" s="120">
        <f t="shared" ca="1" si="160"/>
        <v>0</v>
      </c>
      <c r="P806" s="177">
        <f t="shared" ca="1" si="161"/>
        <v>0</v>
      </c>
      <c r="Q806" s="177">
        <f ca="1">IF(LEN(B806)&gt;0,'1-6'!Q806-'1-6'!P806,"")</f>
        <v>0</v>
      </c>
      <c r="R806" s="178"/>
      <c r="AA806" s="163">
        <f>ROW()</f>
        <v>806</v>
      </c>
      <c r="AB806" s="201" t="e">
        <f t="shared" ca="1" si="119"/>
        <v>#N/A</v>
      </c>
      <c r="AC806" s="201" t="e">
        <f t="shared" ca="1" si="120"/>
        <v>#N/A</v>
      </c>
      <c r="AD806" s="202" t="e">
        <f t="shared" ca="1" si="162"/>
        <v>#N/A</v>
      </c>
      <c r="AE806" s="201" t="e">
        <f t="shared" ca="1" si="163"/>
        <v>#N/A</v>
      </c>
      <c r="AF806" s="202" t="e">
        <f t="shared" ca="1" si="164"/>
        <v>#N/A</v>
      </c>
      <c r="AG806" s="201" t="e">
        <f t="shared" ca="1" si="164"/>
        <v>#N/A</v>
      </c>
      <c r="AH806" s="201" t="e">
        <f t="shared" ca="1" si="165"/>
        <v>#N/A</v>
      </c>
      <c r="AI806" s="203" t="e">
        <f t="shared" ca="1" si="166"/>
        <v>#N/A</v>
      </c>
      <c r="AJ806" s="201" t="e">
        <f t="shared" ca="1" si="121"/>
        <v>#N/A</v>
      </c>
      <c r="AK806" s="201" t="e">
        <f t="shared" ca="1" si="122"/>
        <v>#N/A</v>
      </c>
    </row>
    <row r="807" spans="1:37" ht="27" customHeight="1" x14ac:dyDescent="0.25">
      <c r="A807" s="51">
        <f>'OSNOVNA PLAČA'!A801</f>
        <v>792</v>
      </c>
      <c r="B807" s="159" t="str">
        <f t="shared" ref="B807:B870" ca="1" si="167">IF(LEN(INDIRECT( "'" &amp; $AC$2 &amp; "'!B" &amp; TEXT($AA807-6,0)))&gt;0,INDIRECT( "'" &amp; $AC$2 &amp; "'!B" &amp; TEXT($AA807-6,0)),"")</f>
        <v>A792</v>
      </c>
      <c r="C807" s="52">
        <f ca="1">IF(LEN(B807)&gt;0,'OSNOVNA PLAČA'!C801,"")</f>
        <v>0</v>
      </c>
      <c r="D807" s="54">
        <f ca="1">IF(LEN(B807)&gt;0,'OSNOVNA PLAČA'!D801,"")</f>
        <v>0</v>
      </c>
      <c r="E807" s="175">
        <f ca="1">IF(LEN(B807)&gt;0,SUM('OBRAČUNANA OSNOVNA PLAČA'!K801:P801),"")</f>
        <v>0</v>
      </c>
      <c r="F807" s="55"/>
      <c r="G807" s="55"/>
      <c r="H807" s="55"/>
      <c r="I807" s="55"/>
      <c r="J807" s="55"/>
      <c r="K807" s="176">
        <f t="shared" si="156"/>
        <v>0</v>
      </c>
      <c r="L807" s="120">
        <f t="shared" ca="1" si="157"/>
        <v>0</v>
      </c>
      <c r="M807" s="120">
        <f t="shared" ca="1" si="158"/>
        <v>0</v>
      </c>
      <c r="N807" s="120">
        <f t="shared" ca="1" si="159"/>
        <v>0</v>
      </c>
      <c r="O807" s="120">
        <f t="shared" ca="1" si="160"/>
        <v>0</v>
      </c>
      <c r="P807" s="177">
        <f t="shared" ca="1" si="161"/>
        <v>0</v>
      </c>
      <c r="Q807" s="177">
        <f ca="1">IF(LEN(B807)&gt;0,'1-6'!Q807-'1-6'!P807,"")</f>
        <v>0</v>
      </c>
      <c r="R807" s="178"/>
      <c r="AA807" s="163">
        <f>ROW()</f>
        <v>807</v>
      </c>
      <c r="AB807" s="201" t="e">
        <f t="shared" ref="AB807:AB870" ca="1" si="168">IF($AN$3=1,0,INDIRECT( "'" &amp; $AN$2 &amp; "'!P" &amp; TEXT($AA807,0)))</f>
        <v>#N/A</v>
      </c>
      <c r="AC807" s="201" t="e">
        <f t="shared" ref="AC807:AC870" ca="1" si="169">IF($AN$3=1,(INDIRECT( "'" &amp; $AC$2 &amp; "'!F" &amp; TEXT($AA807-6,0))*2/12+INDIRECT( "'" &amp; $AC$2 &amp; "'!G" &amp; TEXT($AA807-6,0))*10/12)*2,INDIRECT( "'" &amp; $AN$2 &amp; "'!Q" &amp; TEXT($AA807,0)))</f>
        <v>#N/A</v>
      </c>
      <c r="AD807" s="202" t="e">
        <f t="shared" ca="1" si="162"/>
        <v>#N/A</v>
      </c>
      <c r="AE807" s="201" t="e">
        <f t="shared" ca="1" si="163"/>
        <v>#N/A</v>
      </c>
      <c r="AF807" s="202" t="e">
        <f t="shared" ca="1" si="164"/>
        <v>#N/A</v>
      </c>
      <c r="AG807" s="201" t="e">
        <f t="shared" ca="1" si="164"/>
        <v>#N/A</v>
      </c>
      <c r="AH807" s="201" t="e">
        <f t="shared" ca="1" si="165"/>
        <v>#N/A</v>
      </c>
      <c r="AI807" s="203" t="e">
        <f t="shared" ca="1" si="166"/>
        <v>#N/A</v>
      </c>
      <c r="AJ807" s="201" t="e">
        <f t="shared" ref="AJ807:AJ870" ca="1" si="170">SUM(OFFSET(INDIRECT( "'" &amp; $AC$3 &amp; "'!" &amp; $AH$3),ROW()-ROW(INDIRECT( "'" &amp; $AC$3 &amp; "'!" &amp; $AH$3))-$AH$4,COLUMN()-COLUMN(INDIRECT( "'" &amp; $AC$3 &amp; "'!" &amp; $AH$3))-$AH$6+(12/$AN$4)*($AN$3-1),1,12/$AN$4))</f>
        <v>#N/A</v>
      </c>
      <c r="AK807" s="201" t="e">
        <f t="shared" ref="AK807:AK870" ca="1" si="171">SUM(OFFSET(INDIRECT( "'" &amp; $AC$2 &amp; "'!" &amp; $AH$3),ROW()-ROW(INDIRECT( "'" &amp; $AC$2 &amp; "'!" &amp; $AH$3))-$AH$4,COLUMN()-COLUMN(INDIRECT( "'" &amp; $AC$2 &amp; "'!" &amp; $AH$3))-$AH$5+(12/$AN$4)*($AN$3-1),1,12/$AN$4))</f>
        <v>#N/A</v>
      </c>
    </row>
    <row r="808" spans="1:37" ht="27" customHeight="1" x14ac:dyDescent="0.25">
      <c r="A808" s="51">
        <f>'OSNOVNA PLAČA'!A802</f>
        <v>793</v>
      </c>
      <c r="B808" s="159" t="str">
        <f t="shared" ca="1" si="167"/>
        <v>A793</v>
      </c>
      <c r="C808" s="52">
        <f ca="1">IF(LEN(B808)&gt;0,'OSNOVNA PLAČA'!C802,"")</f>
        <v>0</v>
      </c>
      <c r="D808" s="54">
        <f ca="1">IF(LEN(B808)&gt;0,'OSNOVNA PLAČA'!D802,"")</f>
        <v>0</v>
      </c>
      <c r="E808" s="175">
        <f ca="1">IF(LEN(B808)&gt;0,SUM('OBRAČUNANA OSNOVNA PLAČA'!K802:P802),"")</f>
        <v>0</v>
      </c>
      <c r="F808" s="55"/>
      <c r="G808" s="55"/>
      <c r="H808" s="55"/>
      <c r="I808" s="55"/>
      <c r="J808" s="55"/>
      <c r="K808" s="176">
        <f t="shared" si="156"/>
        <v>0</v>
      </c>
      <c r="L808" s="120">
        <f t="shared" ca="1" si="157"/>
        <v>0</v>
      </c>
      <c r="M808" s="120">
        <f t="shared" ca="1" si="158"/>
        <v>0</v>
      </c>
      <c r="N808" s="120">
        <f t="shared" ca="1" si="159"/>
        <v>0</v>
      </c>
      <c r="O808" s="120">
        <f t="shared" ca="1" si="160"/>
        <v>0</v>
      </c>
      <c r="P808" s="177">
        <f t="shared" ca="1" si="161"/>
        <v>0</v>
      </c>
      <c r="Q808" s="177">
        <f ca="1">IF(LEN(B808)&gt;0,'1-6'!Q808-'1-6'!P808,"")</f>
        <v>0</v>
      </c>
      <c r="R808" s="178"/>
      <c r="AA808" s="163">
        <f>ROW()</f>
        <v>808</v>
      </c>
      <c r="AB808" s="201" t="e">
        <f t="shared" ca="1" si="168"/>
        <v>#N/A</v>
      </c>
      <c r="AC808" s="201" t="e">
        <f t="shared" ca="1" si="169"/>
        <v>#N/A</v>
      </c>
      <c r="AD808" s="202" t="e">
        <f t="shared" ca="1" si="162"/>
        <v>#N/A</v>
      </c>
      <c r="AE808" s="201" t="e">
        <f t="shared" ca="1" si="163"/>
        <v>#N/A</v>
      </c>
      <c r="AF808" s="202" t="e">
        <f t="shared" ca="1" si="164"/>
        <v>#N/A</v>
      </c>
      <c r="AG808" s="201" t="e">
        <f t="shared" ca="1" si="164"/>
        <v>#N/A</v>
      </c>
      <c r="AH808" s="201" t="e">
        <f t="shared" ca="1" si="165"/>
        <v>#N/A</v>
      </c>
      <c r="AI808" s="203" t="e">
        <f t="shared" ca="1" si="166"/>
        <v>#N/A</v>
      </c>
      <c r="AJ808" s="201" t="e">
        <f t="shared" ca="1" si="170"/>
        <v>#N/A</v>
      </c>
      <c r="AK808" s="201" t="e">
        <f t="shared" ca="1" si="171"/>
        <v>#N/A</v>
      </c>
    </row>
    <row r="809" spans="1:37" ht="27" customHeight="1" x14ac:dyDescent="0.25">
      <c r="A809" s="51">
        <f>'OSNOVNA PLAČA'!A803</f>
        <v>794</v>
      </c>
      <c r="B809" s="159" t="str">
        <f t="shared" ca="1" si="167"/>
        <v>A794</v>
      </c>
      <c r="C809" s="52">
        <f ca="1">IF(LEN(B809)&gt;0,'OSNOVNA PLAČA'!C803,"")</f>
        <v>0</v>
      </c>
      <c r="D809" s="54">
        <f ca="1">IF(LEN(B809)&gt;0,'OSNOVNA PLAČA'!D803,"")</f>
        <v>0</v>
      </c>
      <c r="E809" s="175">
        <f ca="1">IF(LEN(B809)&gt;0,SUM('OBRAČUNANA OSNOVNA PLAČA'!K803:P803),"")</f>
        <v>0</v>
      </c>
      <c r="F809" s="55"/>
      <c r="G809" s="55"/>
      <c r="H809" s="55"/>
      <c r="I809" s="55"/>
      <c r="J809" s="55"/>
      <c r="K809" s="176">
        <f t="shared" si="156"/>
        <v>0</v>
      </c>
      <c r="L809" s="120">
        <f t="shared" ca="1" si="157"/>
        <v>0</v>
      </c>
      <c r="M809" s="120">
        <f t="shared" ca="1" si="158"/>
        <v>0</v>
      </c>
      <c r="N809" s="120">
        <f t="shared" ca="1" si="159"/>
        <v>0</v>
      </c>
      <c r="O809" s="120">
        <f t="shared" ca="1" si="160"/>
        <v>0</v>
      </c>
      <c r="P809" s="177">
        <f t="shared" ca="1" si="161"/>
        <v>0</v>
      </c>
      <c r="Q809" s="177">
        <f ca="1">IF(LEN(B809)&gt;0,'1-6'!Q809-'1-6'!P809,"")</f>
        <v>0</v>
      </c>
      <c r="R809" s="178"/>
      <c r="AA809" s="163">
        <f>ROW()</f>
        <v>809</v>
      </c>
      <c r="AB809" s="201" t="e">
        <f t="shared" ca="1" si="168"/>
        <v>#N/A</v>
      </c>
      <c r="AC809" s="201" t="e">
        <f t="shared" ca="1" si="169"/>
        <v>#N/A</v>
      </c>
      <c r="AD809" s="202" t="e">
        <f t="shared" ca="1" si="162"/>
        <v>#N/A</v>
      </c>
      <c r="AE809" s="201" t="e">
        <f t="shared" ca="1" si="163"/>
        <v>#N/A</v>
      </c>
      <c r="AF809" s="202" t="e">
        <f t="shared" ca="1" si="164"/>
        <v>#N/A</v>
      </c>
      <c r="AG809" s="201" t="e">
        <f t="shared" ca="1" si="164"/>
        <v>#N/A</v>
      </c>
      <c r="AH809" s="201" t="e">
        <f t="shared" ca="1" si="165"/>
        <v>#N/A</v>
      </c>
      <c r="AI809" s="203" t="e">
        <f t="shared" ca="1" si="166"/>
        <v>#N/A</v>
      </c>
      <c r="AJ809" s="201" t="e">
        <f t="shared" ca="1" si="170"/>
        <v>#N/A</v>
      </c>
      <c r="AK809" s="201" t="e">
        <f t="shared" ca="1" si="171"/>
        <v>#N/A</v>
      </c>
    </row>
    <row r="810" spans="1:37" ht="27" customHeight="1" x14ac:dyDescent="0.25">
      <c r="A810" s="51">
        <f>'OSNOVNA PLAČA'!A804</f>
        <v>795</v>
      </c>
      <c r="B810" s="159" t="str">
        <f t="shared" ca="1" si="167"/>
        <v>A795</v>
      </c>
      <c r="C810" s="52">
        <f ca="1">IF(LEN(B810)&gt;0,'OSNOVNA PLAČA'!C804,"")</f>
        <v>0</v>
      </c>
      <c r="D810" s="54">
        <f ca="1">IF(LEN(B810)&gt;0,'OSNOVNA PLAČA'!D804,"")</f>
        <v>0</v>
      </c>
      <c r="E810" s="175">
        <f ca="1">IF(LEN(B810)&gt;0,SUM('OBRAČUNANA OSNOVNA PLAČA'!K804:P804),"")</f>
        <v>0</v>
      </c>
      <c r="F810" s="55"/>
      <c r="G810" s="55"/>
      <c r="H810" s="55"/>
      <c r="I810" s="55"/>
      <c r="J810" s="55"/>
      <c r="K810" s="176">
        <f t="shared" si="156"/>
        <v>0</v>
      </c>
      <c r="L810" s="120">
        <f t="shared" ca="1" si="157"/>
        <v>0</v>
      </c>
      <c r="M810" s="120">
        <f t="shared" ca="1" si="158"/>
        <v>0</v>
      </c>
      <c r="N810" s="120">
        <f t="shared" ca="1" si="159"/>
        <v>0</v>
      </c>
      <c r="O810" s="120">
        <f t="shared" ca="1" si="160"/>
        <v>0</v>
      </c>
      <c r="P810" s="177">
        <f t="shared" ca="1" si="161"/>
        <v>0</v>
      </c>
      <c r="Q810" s="177">
        <f ca="1">IF(LEN(B810)&gt;0,'1-6'!Q810-'1-6'!P810,"")</f>
        <v>0</v>
      </c>
      <c r="R810" s="178"/>
      <c r="AA810" s="163">
        <f>ROW()</f>
        <v>810</v>
      </c>
      <c r="AB810" s="201" t="e">
        <f t="shared" ca="1" si="168"/>
        <v>#N/A</v>
      </c>
      <c r="AC810" s="201" t="e">
        <f t="shared" ca="1" si="169"/>
        <v>#N/A</v>
      </c>
      <c r="AD810" s="202" t="e">
        <f t="shared" ca="1" si="162"/>
        <v>#N/A</v>
      </c>
      <c r="AE810" s="201" t="e">
        <f t="shared" ca="1" si="163"/>
        <v>#N/A</v>
      </c>
      <c r="AF810" s="202" t="e">
        <f t="shared" ca="1" si="164"/>
        <v>#N/A</v>
      </c>
      <c r="AG810" s="201" t="e">
        <f t="shared" ca="1" si="164"/>
        <v>#N/A</v>
      </c>
      <c r="AH810" s="201" t="e">
        <f t="shared" ca="1" si="165"/>
        <v>#N/A</v>
      </c>
      <c r="AI810" s="203" t="e">
        <f t="shared" ca="1" si="166"/>
        <v>#N/A</v>
      </c>
      <c r="AJ810" s="201" t="e">
        <f t="shared" ca="1" si="170"/>
        <v>#N/A</v>
      </c>
      <c r="AK810" s="201" t="e">
        <f t="shared" ca="1" si="171"/>
        <v>#N/A</v>
      </c>
    </row>
    <row r="811" spans="1:37" ht="27" customHeight="1" x14ac:dyDescent="0.25">
      <c r="A811" s="51">
        <f>'OSNOVNA PLAČA'!A805</f>
        <v>796</v>
      </c>
      <c r="B811" s="159" t="str">
        <f t="shared" ca="1" si="167"/>
        <v>A796</v>
      </c>
      <c r="C811" s="52">
        <f ca="1">IF(LEN(B811)&gt;0,'OSNOVNA PLAČA'!C805,"")</f>
        <v>0</v>
      </c>
      <c r="D811" s="54">
        <f ca="1">IF(LEN(B811)&gt;0,'OSNOVNA PLAČA'!D805,"")</f>
        <v>0</v>
      </c>
      <c r="E811" s="175">
        <f ca="1">IF(LEN(B811)&gt;0,SUM('OBRAČUNANA OSNOVNA PLAČA'!K805:P805),"")</f>
        <v>0</v>
      </c>
      <c r="F811" s="55"/>
      <c r="G811" s="55"/>
      <c r="H811" s="55"/>
      <c r="I811" s="55"/>
      <c r="J811" s="55"/>
      <c r="K811" s="176">
        <f t="shared" si="156"/>
        <v>0</v>
      </c>
      <c r="L811" s="120">
        <f t="shared" ca="1" si="157"/>
        <v>0</v>
      </c>
      <c r="M811" s="120">
        <f t="shared" ca="1" si="158"/>
        <v>0</v>
      </c>
      <c r="N811" s="120">
        <f t="shared" ca="1" si="159"/>
        <v>0</v>
      </c>
      <c r="O811" s="120">
        <f t="shared" ca="1" si="160"/>
        <v>0</v>
      </c>
      <c r="P811" s="177">
        <f t="shared" ca="1" si="161"/>
        <v>0</v>
      </c>
      <c r="Q811" s="177">
        <f ca="1">IF(LEN(B811)&gt;0,'1-6'!Q811-'1-6'!P811,"")</f>
        <v>0</v>
      </c>
      <c r="R811" s="178"/>
      <c r="AA811" s="163">
        <f>ROW()</f>
        <v>811</v>
      </c>
      <c r="AB811" s="201" t="e">
        <f t="shared" ca="1" si="168"/>
        <v>#N/A</v>
      </c>
      <c r="AC811" s="201" t="e">
        <f t="shared" ca="1" si="169"/>
        <v>#N/A</v>
      </c>
      <c r="AD811" s="202" t="e">
        <f t="shared" ca="1" si="162"/>
        <v>#N/A</v>
      </c>
      <c r="AE811" s="201" t="e">
        <f t="shared" ca="1" si="163"/>
        <v>#N/A</v>
      </c>
      <c r="AF811" s="202" t="e">
        <f t="shared" ca="1" si="164"/>
        <v>#N/A</v>
      </c>
      <c r="AG811" s="201" t="e">
        <f t="shared" ca="1" si="164"/>
        <v>#N/A</v>
      </c>
      <c r="AH811" s="201" t="e">
        <f t="shared" ca="1" si="165"/>
        <v>#N/A</v>
      </c>
      <c r="AI811" s="203" t="e">
        <f t="shared" ca="1" si="166"/>
        <v>#N/A</v>
      </c>
      <c r="AJ811" s="201" t="e">
        <f t="shared" ca="1" si="170"/>
        <v>#N/A</v>
      </c>
      <c r="AK811" s="201" t="e">
        <f t="shared" ca="1" si="171"/>
        <v>#N/A</v>
      </c>
    </row>
    <row r="812" spans="1:37" ht="27" customHeight="1" x14ac:dyDescent="0.25">
      <c r="A812" s="51">
        <f>'OSNOVNA PLAČA'!A806</f>
        <v>797</v>
      </c>
      <c r="B812" s="159" t="str">
        <f t="shared" ca="1" si="167"/>
        <v>A797</v>
      </c>
      <c r="C812" s="52">
        <f ca="1">IF(LEN(B812)&gt;0,'OSNOVNA PLAČA'!C806,"")</f>
        <v>0</v>
      </c>
      <c r="D812" s="54">
        <f ca="1">IF(LEN(B812)&gt;0,'OSNOVNA PLAČA'!D806,"")</f>
        <v>0</v>
      </c>
      <c r="E812" s="175">
        <f ca="1">IF(LEN(B812)&gt;0,SUM('OBRAČUNANA OSNOVNA PLAČA'!K806:P806),"")</f>
        <v>0</v>
      </c>
      <c r="F812" s="55"/>
      <c r="G812" s="55"/>
      <c r="H812" s="55"/>
      <c r="I812" s="55"/>
      <c r="J812" s="55"/>
      <c r="K812" s="176">
        <f t="shared" si="156"/>
        <v>0</v>
      </c>
      <c r="L812" s="120">
        <f t="shared" ca="1" si="157"/>
        <v>0</v>
      </c>
      <c r="M812" s="120">
        <f t="shared" ca="1" si="158"/>
        <v>0</v>
      </c>
      <c r="N812" s="120">
        <f t="shared" ca="1" si="159"/>
        <v>0</v>
      </c>
      <c r="O812" s="120">
        <f t="shared" ca="1" si="160"/>
        <v>0</v>
      </c>
      <c r="P812" s="177">
        <f t="shared" ca="1" si="161"/>
        <v>0</v>
      </c>
      <c r="Q812" s="177">
        <f ca="1">IF(LEN(B812)&gt;0,'1-6'!Q812-'1-6'!P812,"")</f>
        <v>0</v>
      </c>
      <c r="R812" s="178"/>
      <c r="AA812" s="163">
        <f>ROW()</f>
        <v>812</v>
      </c>
      <c r="AB812" s="201" t="e">
        <f t="shared" ca="1" si="168"/>
        <v>#N/A</v>
      </c>
      <c r="AC812" s="201" t="e">
        <f t="shared" ca="1" si="169"/>
        <v>#N/A</v>
      </c>
      <c r="AD812" s="202" t="e">
        <f t="shared" ca="1" si="162"/>
        <v>#N/A</v>
      </c>
      <c r="AE812" s="201" t="e">
        <f t="shared" ca="1" si="163"/>
        <v>#N/A</v>
      </c>
      <c r="AF812" s="202" t="e">
        <f t="shared" ca="1" si="164"/>
        <v>#N/A</v>
      </c>
      <c r="AG812" s="201" t="e">
        <f t="shared" ca="1" si="164"/>
        <v>#N/A</v>
      </c>
      <c r="AH812" s="201" t="e">
        <f t="shared" ca="1" si="165"/>
        <v>#N/A</v>
      </c>
      <c r="AI812" s="203" t="e">
        <f t="shared" ca="1" si="166"/>
        <v>#N/A</v>
      </c>
      <c r="AJ812" s="201" t="e">
        <f t="shared" ca="1" si="170"/>
        <v>#N/A</v>
      </c>
      <c r="AK812" s="201" t="e">
        <f t="shared" ca="1" si="171"/>
        <v>#N/A</v>
      </c>
    </row>
    <row r="813" spans="1:37" ht="27" customHeight="1" x14ac:dyDescent="0.25">
      <c r="A813" s="51">
        <f>'OSNOVNA PLAČA'!A807</f>
        <v>798</v>
      </c>
      <c r="B813" s="159" t="str">
        <f t="shared" ca="1" si="167"/>
        <v>A798</v>
      </c>
      <c r="C813" s="52">
        <f ca="1">IF(LEN(B813)&gt;0,'OSNOVNA PLAČA'!C807,"")</f>
        <v>0</v>
      </c>
      <c r="D813" s="54">
        <f ca="1">IF(LEN(B813)&gt;0,'OSNOVNA PLAČA'!D807,"")</f>
        <v>0</v>
      </c>
      <c r="E813" s="175">
        <f ca="1">IF(LEN(B813)&gt;0,SUM('OBRAČUNANA OSNOVNA PLAČA'!K807:P807),"")</f>
        <v>0</v>
      </c>
      <c r="F813" s="55"/>
      <c r="G813" s="55"/>
      <c r="H813" s="55"/>
      <c r="I813" s="55"/>
      <c r="J813" s="55"/>
      <c r="K813" s="176">
        <f t="shared" si="156"/>
        <v>0</v>
      </c>
      <c r="L813" s="120">
        <f t="shared" ca="1" si="157"/>
        <v>0</v>
      </c>
      <c r="M813" s="120">
        <f t="shared" ca="1" si="158"/>
        <v>0</v>
      </c>
      <c r="N813" s="120">
        <f t="shared" ca="1" si="159"/>
        <v>0</v>
      </c>
      <c r="O813" s="120">
        <f t="shared" ca="1" si="160"/>
        <v>0</v>
      </c>
      <c r="P813" s="177">
        <f t="shared" ca="1" si="161"/>
        <v>0</v>
      </c>
      <c r="Q813" s="177">
        <f ca="1">IF(LEN(B813)&gt;0,'1-6'!Q813-'1-6'!P813,"")</f>
        <v>0</v>
      </c>
      <c r="R813" s="178"/>
      <c r="AA813" s="163">
        <f>ROW()</f>
        <v>813</v>
      </c>
      <c r="AB813" s="201" t="e">
        <f t="shared" ca="1" si="168"/>
        <v>#N/A</v>
      </c>
      <c r="AC813" s="201" t="e">
        <f t="shared" ca="1" si="169"/>
        <v>#N/A</v>
      </c>
      <c r="AD813" s="202" t="e">
        <f t="shared" ca="1" si="162"/>
        <v>#N/A</v>
      </c>
      <c r="AE813" s="201" t="e">
        <f t="shared" ca="1" si="163"/>
        <v>#N/A</v>
      </c>
      <c r="AF813" s="202" t="e">
        <f t="shared" ca="1" si="164"/>
        <v>#N/A</v>
      </c>
      <c r="AG813" s="201" t="e">
        <f t="shared" ca="1" si="164"/>
        <v>#N/A</v>
      </c>
      <c r="AH813" s="201" t="e">
        <f t="shared" ca="1" si="165"/>
        <v>#N/A</v>
      </c>
      <c r="AI813" s="203" t="e">
        <f t="shared" ca="1" si="166"/>
        <v>#N/A</v>
      </c>
      <c r="AJ813" s="201" t="e">
        <f t="shared" ca="1" si="170"/>
        <v>#N/A</v>
      </c>
      <c r="AK813" s="201" t="e">
        <f t="shared" ca="1" si="171"/>
        <v>#N/A</v>
      </c>
    </row>
    <row r="814" spans="1:37" ht="27" customHeight="1" x14ac:dyDescent="0.25">
      <c r="A814" s="51">
        <f>'OSNOVNA PLAČA'!A808</f>
        <v>799</v>
      </c>
      <c r="B814" s="159" t="str">
        <f t="shared" ca="1" si="167"/>
        <v>A799</v>
      </c>
      <c r="C814" s="52">
        <f ca="1">IF(LEN(B814)&gt;0,'OSNOVNA PLAČA'!C808,"")</f>
        <v>0</v>
      </c>
      <c r="D814" s="54">
        <f ca="1">IF(LEN(B814)&gt;0,'OSNOVNA PLAČA'!D808,"")</f>
        <v>0</v>
      </c>
      <c r="E814" s="175">
        <f ca="1">IF(LEN(B814)&gt;0,SUM('OBRAČUNANA OSNOVNA PLAČA'!K808:P808),"")</f>
        <v>0</v>
      </c>
      <c r="F814" s="55"/>
      <c r="G814" s="55"/>
      <c r="H814" s="55"/>
      <c r="I814" s="55"/>
      <c r="J814" s="55"/>
      <c r="K814" s="176">
        <f t="shared" si="156"/>
        <v>0</v>
      </c>
      <c r="L814" s="120">
        <f t="shared" ca="1" si="157"/>
        <v>0</v>
      </c>
      <c r="M814" s="120">
        <f t="shared" ca="1" si="158"/>
        <v>0</v>
      </c>
      <c r="N814" s="120">
        <f t="shared" ca="1" si="159"/>
        <v>0</v>
      </c>
      <c r="O814" s="120">
        <f t="shared" ca="1" si="160"/>
        <v>0</v>
      </c>
      <c r="P814" s="177">
        <f t="shared" ca="1" si="161"/>
        <v>0</v>
      </c>
      <c r="Q814" s="177">
        <f ca="1">IF(LEN(B814)&gt;0,'1-6'!Q814-'1-6'!P814,"")</f>
        <v>0</v>
      </c>
      <c r="R814" s="178"/>
      <c r="AA814" s="163">
        <f>ROW()</f>
        <v>814</v>
      </c>
      <c r="AB814" s="201" t="e">
        <f t="shared" ca="1" si="168"/>
        <v>#N/A</v>
      </c>
      <c r="AC814" s="201" t="e">
        <f t="shared" ca="1" si="169"/>
        <v>#N/A</v>
      </c>
      <c r="AD814" s="202" t="e">
        <f t="shared" ca="1" si="162"/>
        <v>#N/A</v>
      </c>
      <c r="AE814" s="201" t="e">
        <f t="shared" ca="1" si="163"/>
        <v>#N/A</v>
      </c>
      <c r="AF814" s="202" t="e">
        <f t="shared" ca="1" si="164"/>
        <v>#N/A</v>
      </c>
      <c r="AG814" s="201" t="e">
        <f t="shared" ca="1" si="164"/>
        <v>#N/A</v>
      </c>
      <c r="AH814" s="201" t="e">
        <f t="shared" ca="1" si="165"/>
        <v>#N/A</v>
      </c>
      <c r="AI814" s="203" t="e">
        <f t="shared" ca="1" si="166"/>
        <v>#N/A</v>
      </c>
      <c r="AJ814" s="201" t="e">
        <f t="shared" ca="1" si="170"/>
        <v>#N/A</v>
      </c>
      <c r="AK814" s="201" t="e">
        <f t="shared" ca="1" si="171"/>
        <v>#N/A</v>
      </c>
    </row>
    <row r="815" spans="1:37" ht="27" customHeight="1" x14ac:dyDescent="0.25">
      <c r="A815" s="51">
        <f>'OSNOVNA PLAČA'!A809</f>
        <v>800</v>
      </c>
      <c r="B815" s="159" t="str">
        <f t="shared" ca="1" si="167"/>
        <v>A800</v>
      </c>
      <c r="C815" s="52">
        <f ca="1">IF(LEN(B815)&gt;0,'OSNOVNA PLAČA'!C809,"")</f>
        <v>0</v>
      </c>
      <c r="D815" s="54">
        <f ca="1">IF(LEN(B815)&gt;0,'OSNOVNA PLAČA'!D809,"")</f>
        <v>0</v>
      </c>
      <c r="E815" s="175">
        <f ca="1">IF(LEN(B815)&gt;0,SUM('OBRAČUNANA OSNOVNA PLAČA'!K809:P809),"")</f>
        <v>0</v>
      </c>
      <c r="F815" s="55"/>
      <c r="G815" s="55"/>
      <c r="H815" s="55"/>
      <c r="I815" s="55"/>
      <c r="J815" s="55"/>
      <c r="K815" s="176">
        <f t="shared" si="156"/>
        <v>0</v>
      </c>
      <c r="L815" s="120">
        <f t="shared" ca="1" si="157"/>
        <v>0</v>
      </c>
      <c r="M815" s="120">
        <f t="shared" ca="1" si="158"/>
        <v>0</v>
      </c>
      <c r="N815" s="120">
        <f t="shared" ca="1" si="159"/>
        <v>0</v>
      </c>
      <c r="O815" s="120">
        <f t="shared" ca="1" si="160"/>
        <v>0</v>
      </c>
      <c r="P815" s="177">
        <f t="shared" ca="1" si="161"/>
        <v>0</v>
      </c>
      <c r="Q815" s="177">
        <f ca="1">IF(LEN(B815)&gt;0,'1-6'!Q815-'1-6'!P815,"")</f>
        <v>0</v>
      </c>
      <c r="R815" s="178"/>
      <c r="AA815" s="163">
        <f>ROW()</f>
        <v>815</v>
      </c>
      <c r="AB815" s="201" t="e">
        <f t="shared" ca="1" si="168"/>
        <v>#N/A</v>
      </c>
      <c r="AC815" s="201" t="e">
        <f t="shared" ca="1" si="169"/>
        <v>#N/A</v>
      </c>
      <c r="AD815" s="202" t="e">
        <f t="shared" ca="1" si="162"/>
        <v>#N/A</v>
      </c>
      <c r="AE815" s="201" t="e">
        <f t="shared" ca="1" si="163"/>
        <v>#N/A</v>
      </c>
      <c r="AF815" s="202" t="e">
        <f t="shared" ca="1" si="164"/>
        <v>#N/A</v>
      </c>
      <c r="AG815" s="201" t="e">
        <f t="shared" ca="1" si="164"/>
        <v>#N/A</v>
      </c>
      <c r="AH815" s="201" t="e">
        <f t="shared" ca="1" si="165"/>
        <v>#N/A</v>
      </c>
      <c r="AI815" s="203" t="e">
        <f t="shared" ca="1" si="166"/>
        <v>#N/A</v>
      </c>
      <c r="AJ815" s="201" t="e">
        <f t="shared" ca="1" si="170"/>
        <v>#N/A</v>
      </c>
      <c r="AK815" s="201" t="e">
        <f t="shared" ca="1" si="171"/>
        <v>#N/A</v>
      </c>
    </row>
    <row r="816" spans="1:37" ht="27" customHeight="1" x14ac:dyDescent="0.25">
      <c r="A816" s="51">
        <f>'OSNOVNA PLAČA'!A810</f>
        <v>801</v>
      </c>
      <c r="B816" s="159" t="str">
        <f t="shared" ca="1" si="167"/>
        <v>A801</v>
      </c>
      <c r="C816" s="52">
        <f ca="1">IF(LEN(B816)&gt;0,'OSNOVNA PLAČA'!C810,"")</f>
        <v>0</v>
      </c>
      <c r="D816" s="54">
        <f ca="1">IF(LEN(B816)&gt;0,'OSNOVNA PLAČA'!D810,"")</f>
        <v>0</v>
      </c>
      <c r="E816" s="175">
        <f ca="1">IF(LEN(B816)&gt;0,SUM('OBRAČUNANA OSNOVNA PLAČA'!K810:P810),"")</f>
        <v>0</v>
      </c>
      <c r="F816" s="55"/>
      <c r="G816" s="55"/>
      <c r="H816" s="55"/>
      <c r="I816" s="55"/>
      <c r="J816" s="55"/>
      <c r="K816" s="176">
        <f t="shared" si="156"/>
        <v>0</v>
      </c>
      <c r="L816" s="120">
        <f t="shared" ca="1" si="157"/>
        <v>0</v>
      </c>
      <c r="M816" s="120">
        <f t="shared" ca="1" si="158"/>
        <v>0</v>
      </c>
      <c r="N816" s="120">
        <f t="shared" ca="1" si="159"/>
        <v>0</v>
      </c>
      <c r="O816" s="120">
        <f t="shared" ca="1" si="160"/>
        <v>0</v>
      </c>
      <c r="P816" s="177">
        <f t="shared" ca="1" si="161"/>
        <v>0</v>
      </c>
      <c r="Q816" s="177">
        <f ca="1">IF(LEN(B816)&gt;0,'1-6'!Q816-'1-6'!P816,"")</f>
        <v>0</v>
      </c>
      <c r="R816" s="178"/>
      <c r="AA816" s="163">
        <f>ROW()</f>
        <v>816</v>
      </c>
      <c r="AB816" s="201" t="e">
        <f t="shared" ca="1" si="168"/>
        <v>#N/A</v>
      </c>
      <c r="AC816" s="201" t="e">
        <f t="shared" ca="1" si="169"/>
        <v>#N/A</v>
      </c>
      <c r="AD816" s="202" t="e">
        <f t="shared" ca="1" si="162"/>
        <v>#N/A</v>
      </c>
      <c r="AE816" s="201" t="e">
        <f t="shared" ca="1" si="163"/>
        <v>#N/A</v>
      </c>
      <c r="AF816" s="202" t="e">
        <f t="shared" ca="1" si="164"/>
        <v>#N/A</v>
      </c>
      <c r="AG816" s="201" t="e">
        <f t="shared" ca="1" si="164"/>
        <v>#N/A</v>
      </c>
      <c r="AH816" s="201" t="e">
        <f t="shared" ca="1" si="165"/>
        <v>#N/A</v>
      </c>
      <c r="AI816" s="203" t="e">
        <f t="shared" ca="1" si="166"/>
        <v>#N/A</v>
      </c>
      <c r="AJ816" s="201" t="e">
        <f t="shared" ca="1" si="170"/>
        <v>#N/A</v>
      </c>
      <c r="AK816" s="201" t="e">
        <f t="shared" ca="1" si="171"/>
        <v>#N/A</v>
      </c>
    </row>
    <row r="817" spans="1:37" ht="27" customHeight="1" x14ac:dyDescent="0.25">
      <c r="A817" s="51">
        <f>'OSNOVNA PLAČA'!A811</f>
        <v>802</v>
      </c>
      <c r="B817" s="159" t="str">
        <f t="shared" ca="1" si="167"/>
        <v>A802</v>
      </c>
      <c r="C817" s="52">
        <f ca="1">IF(LEN(B817)&gt;0,'OSNOVNA PLAČA'!C811,"")</f>
        <v>0</v>
      </c>
      <c r="D817" s="54">
        <f ca="1">IF(LEN(B817)&gt;0,'OSNOVNA PLAČA'!D811,"")</f>
        <v>0</v>
      </c>
      <c r="E817" s="175">
        <f ca="1">IF(LEN(B817)&gt;0,SUM('OBRAČUNANA OSNOVNA PLAČA'!K811:P811),"")</f>
        <v>0</v>
      </c>
      <c r="F817" s="55"/>
      <c r="G817" s="55"/>
      <c r="H817" s="55"/>
      <c r="I817" s="55"/>
      <c r="J817" s="55"/>
      <c r="K817" s="176">
        <f t="shared" si="156"/>
        <v>0</v>
      </c>
      <c r="L817" s="120">
        <f t="shared" ca="1" si="157"/>
        <v>0</v>
      </c>
      <c r="M817" s="120">
        <f t="shared" ca="1" si="158"/>
        <v>0</v>
      </c>
      <c r="N817" s="120">
        <f t="shared" ca="1" si="159"/>
        <v>0</v>
      </c>
      <c r="O817" s="120">
        <f t="shared" ca="1" si="160"/>
        <v>0</v>
      </c>
      <c r="P817" s="177">
        <f t="shared" ca="1" si="161"/>
        <v>0</v>
      </c>
      <c r="Q817" s="177">
        <f ca="1">IF(LEN(B817)&gt;0,'1-6'!Q817-'1-6'!P817,"")</f>
        <v>0</v>
      </c>
      <c r="R817" s="178"/>
      <c r="AA817" s="163">
        <f>ROW()</f>
        <v>817</v>
      </c>
      <c r="AB817" s="201" t="e">
        <f t="shared" ca="1" si="168"/>
        <v>#N/A</v>
      </c>
      <c r="AC817" s="201" t="e">
        <f t="shared" ca="1" si="169"/>
        <v>#N/A</v>
      </c>
      <c r="AD817" s="202" t="e">
        <f t="shared" ca="1" si="162"/>
        <v>#N/A</v>
      </c>
      <c r="AE817" s="201" t="e">
        <f t="shared" ca="1" si="163"/>
        <v>#N/A</v>
      </c>
      <c r="AF817" s="202" t="e">
        <f t="shared" ca="1" si="164"/>
        <v>#N/A</v>
      </c>
      <c r="AG817" s="201" t="e">
        <f t="shared" ca="1" si="164"/>
        <v>#N/A</v>
      </c>
      <c r="AH817" s="201" t="e">
        <f t="shared" ca="1" si="165"/>
        <v>#N/A</v>
      </c>
      <c r="AI817" s="203" t="e">
        <f t="shared" ca="1" si="166"/>
        <v>#N/A</v>
      </c>
      <c r="AJ817" s="201" t="e">
        <f t="shared" ca="1" si="170"/>
        <v>#N/A</v>
      </c>
      <c r="AK817" s="201" t="e">
        <f t="shared" ca="1" si="171"/>
        <v>#N/A</v>
      </c>
    </row>
    <row r="818" spans="1:37" ht="27" customHeight="1" x14ac:dyDescent="0.25">
      <c r="A818" s="51">
        <f>'OSNOVNA PLAČA'!A812</f>
        <v>803</v>
      </c>
      <c r="B818" s="159" t="str">
        <f t="shared" ca="1" si="167"/>
        <v>A803</v>
      </c>
      <c r="C818" s="52">
        <f ca="1">IF(LEN(B818)&gt;0,'OSNOVNA PLAČA'!C812,"")</f>
        <v>0</v>
      </c>
      <c r="D818" s="54">
        <f ca="1">IF(LEN(B818)&gt;0,'OSNOVNA PLAČA'!D812,"")</f>
        <v>0</v>
      </c>
      <c r="E818" s="175">
        <f ca="1">IF(LEN(B818)&gt;0,SUM('OBRAČUNANA OSNOVNA PLAČA'!K812:P812),"")</f>
        <v>0</v>
      </c>
      <c r="F818" s="55"/>
      <c r="G818" s="55"/>
      <c r="H818" s="55"/>
      <c r="I818" s="55"/>
      <c r="J818" s="55"/>
      <c r="K818" s="176">
        <f t="shared" si="156"/>
        <v>0</v>
      </c>
      <c r="L818" s="120">
        <f t="shared" ca="1" si="157"/>
        <v>0</v>
      </c>
      <c r="M818" s="120">
        <f t="shared" ca="1" si="158"/>
        <v>0</v>
      </c>
      <c r="N818" s="120">
        <f t="shared" ca="1" si="159"/>
        <v>0</v>
      </c>
      <c r="O818" s="120">
        <f t="shared" ca="1" si="160"/>
        <v>0</v>
      </c>
      <c r="P818" s="177">
        <f t="shared" ca="1" si="161"/>
        <v>0</v>
      </c>
      <c r="Q818" s="177">
        <f ca="1">IF(LEN(B818)&gt;0,'1-6'!Q818-'1-6'!P818,"")</f>
        <v>0</v>
      </c>
      <c r="R818" s="178"/>
      <c r="AA818" s="163">
        <f>ROW()</f>
        <v>818</v>
      </c>
      <c r="AB818" s="201" t="e">
        <f t="shared" ca="1" si="168"/>
        <v>#N/A</v>
      </c>
      <c r="AC818" s="201" t="e">
        <f t="shared" ca="1" si="169"/>
        <v>#N/A</v>
      </c>
      <c r="AD818" s="202" t="e">
        <f t="shared" ca="1" si="162"/>
        <v>#N/A</v>
      </c>
      <c r="AE818" s="201" t="e">
        <f t="shared" ca="1" si="163"/>
        <v>#N/A</v>
      </c>
      <c r="AF818" s="202" t="e">
        <f t="shared" ca="1" si="164"/>
        <v>#N/A</v>
      </c>
      <c r="AG818" s="201" t="e">
        <f t="shared" ca="1" si="164"/>
        <v>#N/A</v>
      </c>
      <c r="AH818" s="201" t="e">
        <f t="shared" ca="1" si="165"/>
        <v>#N/A</v>
      </c>
      <c r="AI818" s="203" t="e">
        <f t="shared" ca="1" si="166"/>
        <v>#N/A</v>
      </c>
      <c r="AJ818" s="201" t="e">
        <f t="shared" ca="1" si="170"/>
        <v>#N/A</v>
      </c>
      <c r="AK818" s="201" t="e">
        <f t="shared" ca="1" si="171"/>
        <v>#N/A</v>
      </c>
    </row>
    <row r="819" spans="1:37" ht="27" customHeight="1" x14ac:dyDescent="0.25">
      <c r="A819" s="51">
        <f>'OSNOVNA PLAČA'!A813</f>
        <v>804</v>
      </c>
      <c r="B819" s="159" t="str">
        <f t="shared" ca="1" si="167"/>
        <v>A804</v>
      </c>
      <c r="C819" s="52">
        <f ca="1">IF(LEN(B819)&gt;0,'OSNOVNA PLAČA'!C813,"")</f>
        <v>0</v>
      </c>
      <c r="D819" s="54">
        <f ca="1">IF(LEN(B819)&gt;0,'OSNOVNA PLAČA'!D813,"")</f>
        <v>0</v>
      </c>
      <c r="E819" s="175">
        <f ca="1">IF(LEN(B819)&gt;0,SUM('OBRAČUNANA OSNOVNA PLAČA'!K813:P813),"")</f>
        <v>0</v>
      </c>
      <c r="F819" s="55"/>
      <c r="G819" s="55"/>
      <c r="H819" s="55"/>
      <c r="I819" s="55"/>
      <c r="J819" s="55"/>
      <c r="K819" s="176">
        <f t="shared" si="156"/>
        <v>0</v>
      </c>
      <c r="L819" s="120">
        <f t="shared" ca="1" si="157"/>
        <v>0</v>
      </c>
      <c r="M819" s="120">
        <f t="shared" ca="1" si="158"/>
        <v>0</v>
      </c>
      <c r="N819" s="120">
        <f t="shared" ca="1" si="159"/>
        <v>0</v>
      </c>
      <c r="O819" s="120">
        <f t="shared" ca="1" si="160"/>
        <v>0</v>
      </c>
      <c r="P819" s="177">
        <f t="shared" ca="1" si="161"/>
        <v>0</v>
      </c>
      <c r="Q819" s="177">
        <f ca="1">IF(LEN(B819)&gt;0,'1-6'!Q819-'1-6'!P819,"")</f>
        <v>0</v>
      </c>
      <c r="R819" s="178"/>
      <c r="AA819" s="163">
        <f>ROW()</f>
        <v>819</v>
      </c>
      <c r="AB819" s="201" t="e">
        <f t="shared" ca="1" si="168"/>
        <v>#N/A</v>
      </c>
      <c r="AC819" s="201" t="e">
        <f t="shared" ca="1" si="169"/>
        <v>#N/A</v>
      </c>
      <c r="AD819" s="202" t="e">
        <f t="shared" ca="1" si="162"/>
        <v>#N/A</v>
      </c>
      <c r="AE819" s="201" t="e">
        <f t="shared" ca="1" si="163"/>
        <v>#N/A</v>
      </c>
      <c r="AF819" s="202" t="e">
        <f t="shared" ca="1" si="164"/>
        <v>#N/A</v>
      </c>
      <c r="AG819" s="201" t="e">
        <f t="shared" ca="1" si="164"/>
        <v>#N/A</v>
      </c>
      <c r="AH819" s="201" t="e">
        <f t="shared" ca="1" si="165"/>
        <v>#N/A</v>
      </c>
      <c r="AI819" s="203" t="e">
        <f t="shared" ca="1" si="166"/>
        <v>#N/A</v>
      </c>
      <c r="AJ819" s="201" t="e">
        <f t="shared" ca="1" si="170"/>
        <v>#N/A</v>
      </c>
      <c r="AK819" s="201" t="e">
        <f t="shared" ca="1" si="171"/>
        <v>#N/A</v>
      </c>
    </row>
    <row r="820" spans="1:37" ht="27" customHeight="1" x14ac:dyDescent="0.25">
      <c r="A820" s="51">
        <f>'OSNOVNA PLAČA'!A814</f>
        <v>805</v>
      </c>
      <c r="B820" s="159" t="str">
        <f t="shared" ca="1" si="167"/>
        <v>A805</v>
      </c>
      <c r="C820" s="52">
        <f ca="1">IF(LEN(B820)&gt;0,'OSNOVNA PLAČA'!C814,"")</f>
        <v>0</v>
      </c>
      <c r="D820" s="54">
        <f ca="1">IF(LEN(B820)&gt;0,'OSNOVNA PLAČA'!D814,"")</f>
        <v>0</v>
      </c>
      <c r="E820" s="175">
        <f ca="1">IF(LEN(B820)&gt;0,SUM('OBRAČUNANA OSNOVNA PLAČA'!K814:P814),"")</f>
        <v>0</v>
      </c>
      <c r="F820" s="55"/>
      <c r="G820" s="55"/>
      <c r="H820" s="55"/>
      <c r="I820" s="55"/>
      <c r="J820" s="55"/>
      <c r="K820" s="176">
        <f t="shared" si="156"/>
        <v>0</v>
      </c>
      <c r="L820" s="120">
        <f t="shared" ca="1" si="157"/>
        <v>0</v>
      </c>
      <c r="M820" s="120">
        <f t="shared" ca="1" si="158"/>
        <v>0</v>
      </c>
      <c r="N820" s="120">
        <f t="shared" ca="1" si="159"/>
        <v>0</v>
      </c>
      <c r="O820" s="120">
        <f t="shared" ca="1" si="160"/>
        <v>0</v>
      </c>
      <c r="P820" s="177">
        <f t="shared" ca="1" si="161"/>
        <v>0</v>
      </c>
      <c r="Q820" s="177">
        <f ca="1">IF(LEN(B820)&gt;0,'1-6'!Q820-'1-6'!P820,"")</f>
        <v>0</v>
      </c>
      <c r="R820" s="178"/>
      <c r="AA820" s="163">
        <f>ROW()</f>
        <v>820</v>
      </c>
      <c r="AB820" s="201" t="e">
        <f t="shared" ca="1" si="168"/>
        <v>#N/A</v>
      </c>
      <c r="AC820" s="201" t="e">
        <f t="shared" ca="1" si="169"/>
        <v>#N/A</v>
      </c>
      <c r="AD820" s="202" t="e">
        <f t="shared" ca="1" si="162"/>
        <v>#N/A</v>
      </c>
      <c r="AE820" s="201" t="e">
        <f t="shared" ca="1" si="163"/>
        <v>#N/A</v>
      </c>
      <c r="AF820" s="202" t="e">
        <f t="shared" ca="1" si="164"/>
        <v>#N/A</v>
      </c>
      <c r="AG820" s="201" t="e">
        <f t="shared" ca="1" si="164"/>
        <v>#N/A</v>
      </c>
      <c r="AH820" s="201" t="e">
        <f t="shared" ca="1" si="165"/>
        <v>#N/A</v>
      </c>
      <c r="AI820" s="203" t="e">
        <f t="shared" ca="1" si="166"/>
        <v>#N/A</v>
      </c>
      <c r="AJ820" s="201" t="e">
        <f t="shared" ca="1" si="170"/>
        <v>#N/A</v>
      </c>
      <c r="AK820" s="201" t="e">
        <f t="shared" ca="1" si="171"/>
        <v>#N/A</v>
      </c>
    </row>
    <row r="821" spans="1:37" ht="27" customHeight="1" x14ac:dyDescent="0.25">
      <c r="A821" s="51">
        <f>'OSNOVNA PLAČA'!A815</f>
        <v>806</v>
      </c>
      <c r="B821" s="159" t="str">
        <f t="shared" ca="1" si="167"/>
        <v>A806</v>
      </c>
      <c r="C821" s="52">
        <f ca="1">IF(LEN(B821)&gt;0,'OSNOVNA PLAČA'!C815,"")</f>
        <v>0</v>
      </c>
      <c r="D821" s="54">
        <f ca="1">IF(LEN(B821)&gt;0,'OSNOVNA PLAČA'!D815,"")</f>
        <v>0</v>
      </c>
      <c r="E821" s="175">
        <f ca="1">IF(LEN(B821)&gt;0,SUM('OBRAČUNANA OSNOVNA PLAČA'!K815:P815),"")</f>
        <v>0</v>
      </c>
      <c r="F821" s="55"/>
      <c r="G821" s="55"/>
      <c r="H821" s="55"/>
      <c r="I821" s="55"/>
      <c r="J821" s="55"/>
      <c r="K821" s="176">
        <f t="shared" si="156"/>
        <v>0</v>
      </c>
      <c r="L821" s="120">
        <f t="shared" ca="1" si="157"/>
        <v>0</v>
      </c>
      <c r="M821" s="120">
        <f t="shared" ca="1" si="158"/>
        <v>0</v>
      </c>
      <c r="N821" s="120">
        <f t="shared" ca="1" si="159"/>
        <v>0</v>
      </c>
      <c r="O821" s="120">
        <f t="shared" ca="1" si="160"/>
        <v>0</v>
      </c>
      <c r="P821" s="177">
        <f t="shared" ca="1" si="161"/>
        <v>0</v>
      </c>
      <c r="Q821" s="177">
        <f ca="1">IF(LEN(B821)&gt;0,'1-6'!Q821-'1-6'!P821,"")</f>
        <v>0</v>
      </c>
      <c r="R821" s="178"/>
      <c r="AA821" s="163">
        <f>ROW()</f>
        <v>821</v>
      </c>
      <c r="AB821" s="201" t="e">
        <f t="shared" ca="1" si="168"/>
        <v>#N/A</v>
      </c>
      <c r="AC821" s="201" t="e">
        <f t="shared" ca="1" si="169"/>
        <v>#N/A</v>
      </c>
      <c r="AD821" s="202" t="e">
        <f t="shared" ca="1" si="162"/>
        <v>#N/A</v>
      </c>
      <c r="AE821" s="201" t="e">
        <f t="shared" ca="1" si="163"/>
        <v>#N/A</v>
      </c>
      <c r="AF821" s="202" t="e">
        <f t="shared" ca="1" si="164"/>
        <v>#N/A</v>
      </c>
      <c r="AG821" s="201" t="e">
        <f t="shared" ca="1" si="164"/>
        <v>#N/A</v>
      </c>
      <c r="AH821" s="201" t="e">
        <f t="shared" ca="1" si="165"/>
        <v>#N/A</v>
      </c>
      <c r="AI821" s="203" t="e">
        <f t="shared" ca="1" si="166"/>
        <v>#N/A</v>
      </c>
      <c r="AJ821" s="201" t="e">
        <f t="shared" ca="1" si="170"/>
        <v>#N/A</v>
      </c>
      <c r="AK821" s="201" t="e">
        <f t="shared" ca="1" si="171"/>
        <v>#N/A</v>
      </c>
    </row>
    <row r="822" spans="1:37" ht="27" customHeight="1" x14ac:dyDescent="0.25">
      <c r="A822" s="51">
        <f>'OSNOVNA PLAČA'!A816</f>
        <v>807</v>
      </c>
      <c r="B822" s="159" t="str">
        <f t="shared" ca="1" si="167"/>
        <v>A807</v>
      </c>
      <c r="C822" s="52">
        <f ca="1">IF(LEN(B822)&gt;0,'OSNOVNA PLAČA'!C816,"")</f>
        <v>0</v>
      </c>
      <c r="D822" s="54">
        <f ca="1">IF(LEN(B822)&gt;0,'OSNOVNA PLAČA'!D816,"")</f>
        <v>0</v>
      </c>
      <c r="E822" s="175">
        <f ca="1">IF(LEN(B822)&gt;0,SUM('OBRAČUNANA OSNOVNA PLAČA'!K816:P816),"")</f>
        <v>0</v>
      </c>
      <c r="F822" s="55"/>
      <c r="G822" s="55"/>
      <c r="H822" s="55"/>
      <c r="I822" s="55"/>
      <c r="J822" s="55"/>
      <c r="K822" s="176">
        <f t="shared" si="156"/>
        <v>0</v>
      </c>
      <c r="L822" s="120">
        <f t="shared" ca="1" si="157"/>
        <v>0</v>
      </c>
      <c r="M822" s="120">
        <f t="shared" ca="1" si="158"/>
        <v>0</v>
      </c>
      <c r="N822" s="120">
        <f t="shared" ca="1" si="159"/>
        <v>0</v>
      </c>
      <c r="O822" s="120">
        <f t="shared" ca="1" si="160"/>
        <v>0</v>
      </c>
      <c r="P822" s="177">
        <f t="shared" ca="1" si="161"/>
        <v>0</v>
      </c>
      <c r="Q822" s="177">
        <f ca="1">IF(LEN(B822)&gt;0,'1-6'!Q822-'1-6'!P822,"")</f>
        <v>0</v>
      </c>
      <c r="R822" s="178"/>
      <c r="AA822" s="163">
        <f>ROW()</f>
        <v>822</v>
      </c>
      <c r="AB822" s="201" t="e">
        <f t="shared" ca="1" si="168"/>
        <v>#N/A</v>
      </c>
      <c r="AC822" s="201" t="e">
        <f t="shared" ca="1" si="169"/>
        <v>#N/A</v>
      </c>
      <c r="AD822" s="202" t="e">
        <f t="shared" ca="1" si="162"/>
        <v>#N/A</v>
      </c>
      <c r="AE822" s="201" t="e">
        <f t="shared" ca="1" si="163"/>
        <v>#N/A</v>
      </c>
      <c r="AF822" s="202" t="e">
        <f t="shared" ca="1" si="164"/>
        <v>#N/A</v>
      </c>
      <c r="AG822" s="201" t="e">
        <f t="shared" ca="1" si="164"/>
        <v>#N/A</v>
      </c>
      <c r="AH822" s="201" t="e">
        <f t="shared" ca="1" si="165"/>
        <v>#N/A</v>
      </c>
      <c r="AI822" s="203" t="e">
        <f t="shared" ca="1" si="166"/>
        <v>#N/A</v>
      </c>
      <c r="AJ822" s="201" t="e">
        <f t="shared" ca="1" si="170"/>
        <v>#N/A</v>
      </c>
      <c r="AK822" s="201" t="e">
        <f t="shared" ca="1" si="171"/>
        <v>#N/A</v>
      </c>
    </row>
    <row r="823" spans="1:37" ht="27" customHeight="1" x14ac:dyDescent="0.25">
      <c r="A823" s="51">
        <f>'OSNOVNA PLAČA'!A817</f>
        <v>808</v>
      </c>
      <c r="B823" s="159" t="str">
        <f t="shared" ca="1" si="167"/>
        <v>A808</v>
      </c>
      <c r="C823" s="52">
        <f ca="1">IF(LEN(B823)&gt;0,'OSNOVNA PLAČA'!C817,"")</f>
        <v>0</v>
      </c>
      <c r="D823" s="54">
        <f ca="1">IF(LEN(B823)&gt;0,'OSNOVNA PLAČA'!D817,"")</f>
        <v>0</v>
      </c>
      <c r="E823" s="175">
        <f ca="1">IF(LEN(B823)&gt;0,SUM('OBRAČUNANA OSNOVNA PLAČA'!K817:P817),"")</f>
        <v>0</v>
      </c>
      <c r="F823" s="55"/>
      <c r="G823" s="55"/>
      <c r="H823" s="55"/>
      <c r="I823" s="55"/>
      <c r="J823" s="55"/>
      <c r="K823" s="176">
        <f t="shared" si="156"/>
        <v>0</v>
      </c>
      <c r="L823" s="120">
        <f t="shared" ca="1" si="157"/>
        <v>0</v>
      </c>
      <c r="M823" s="120">
        <f t="shared" ca="1" si="158"/>
        <v>0</v>
      </c>
      <c r="N823" s="120">
        <f t="shared" ca="1" si="159"/>
        <v>0</v>
      </c>
      <c r="O823" s="120">
        <f t="shared" ca="1" si="160"/>
        <v>0</v>
      </c>
      <c r="P823" s="177">
        <f t="shared" ca="1" si="161"/>
        <v>0</v>
      </c>
      <c r="Q823" s="177">
        <f ca="1">IF(LEN(B823)&gt;0,'1-6'!Q823-'1-6'!P823,"")</f>
        <v>0</v>
      </c>
      <c r="R823" s="178"/>
      <c r="AA823" s="163">
        <f>ROW()</f>
        <v>823</v>
      </c>
      <c r="AB823" s="201" t="e">
        <f t="shared" ca="1" si="168"/>
        <v>#N/A</v>
      </c>
      <c r="AC823" s="201" t="e">
        <f t="shared" ca="1" si="169"/>
        <v>#N/A</v>
      </c>
      <c r="AD823" s="202" t="e">
        <f t="shared" ca="1" si="162"/>
        <v>#N/A</v>
      </c>
      <c r="AE823" s="201" t="e">
        <f t="shared" ca="1" si="163"/>
        <v>#N/A</v>
      </c>
      <c r="AF823" s="202" t="e">
        <f t="shared" ca="1" si="164"/>
        <v>#N/A</v>
      </c>
      <c r="AG823" s="201" t="e">
        <f t="shared" ca="1" si="164"/>
        <v>#N/A</v>
      </c>
      <c r="AH823" s="201" t="e">
        <f t="shared" ca="1" si="165"/>
        <v>#N/A</v>
      </c>
      <c r="AI823" s="203" t="e">
        <f t="shared" ca="1" si="166"/>
        <v>#N/A</v>
      </c>
      <c r="AJ823" s="201" t="e">
        <f t="shared" ca="1" si="170"/>
        <v>#N/A</v>
      </c>
      <c r="AK823" s="201" t="e">
        <f t="shared" ca="1" si="171"/>
        <v>#N/A</v>
      </c>
    </row>
    <row r="824" spans="1:37" ht="27" customHeight="1" x14ac:dyDescent="0.25">
      <c r="A824" s="51">
        <f>'OSNOVNA PLAČA'!A818</f>
        <v>809</v>
      </c>
      <c r="B824" s="159" t="str">
        <f t="shared" ca="1" si="167"/>
        <v>A809</v>
      </c>
      <c r="C824" s="52">
        <f ca="1">IF(LEN(B824)&gt;0,'OSNOVNA PLAČA'!C818,"")</f>
        <v>0</v>
      </c>
      <c r="D824" s="54">
        <f ca="1">IF(LEN(B824)&gt;0,'OSNOVNA PLAČA'!D818,"")</f>
        <v>0</v>
      </c>
      <c r="E824" s="175">
        <f ca="1">IF(LEN(B824)&gt;0,SUM('OBRAČUNANA OSNOVNA PLAČA'!K818:P818),"")</f>
        <v>0</v>
      </c>
      <c r="F824" s="55"/>
      <c r="G824" s="55"/>
      <c r="H824" s="55"/>
      <c r="I824" s="55"/>
      <c r="J824" s="55"/>
      <c r="K824" s="176">
        <f t="shared" si="156"/>
        <v>0</v>
      </c>
      <c r="L824" s="120">
        <f t="shared" ca="1" si="157"/>
        <v>0</v>
      </c>
      <c r="M824" s="120">
        <f t="shared" ca="1" si="158"/>
        <v>0</v>
      </c>
      <c r="N824" s="120">
        <f t="shared" ca="1" si="159"/>
        <v>0</v>
      </c>
      <c r="O824" s="120">
        <f t="shared" ca="1" si="160"/>
        <v>0</v>
      </c>
      <c r="P824" s="177">
        <f t="shared" ca="1" si="161"/>
        <v>0</v>
      </c>
      <c r="Q824" s="177">
        <f ca="1">IF(LEN(B824)&gt;0,'1-6'!Q824-'1-6'!P824,"")</f>
        <v>0</v>
      </c>
      <c r="R824" s="178"/>
      <c r="AA824" s="163">
        <f>ROW()</f>
        <v>824</v>
      </c>
      <c r="AB824" s="201" t="e">
        <f t="shared" ca="1" si="168"/>
        <v>#N/A</v>
      </c>
      <c r="AC824" s="201" t="e">
        <f t="shared" ca="1" si="169"/>
        <v>#N/A</v>
      </c>
      <c r="AD824" s="202" t="e">
        <f t="shared" ca="1" si="162"/>
        <v>#N/A</v>
      </c>
      <c r="AE824" s="201" t="e">
        <f t="shared" ca="1" si="163"/>
        <v>#N/A</v>
      </c>
      <c r="AF824" s="202" t="e">
        <f t="shared" ca="1" si="164"/>
        <v>#N/A</v>
      </c>
      <c r="AG824" s="201" t="e">
        <f t="shared" ca="1" si="164"/>
        <v>#N/A</v>
      </c>
      <c r="AH824" s="201" t="e">
        <f t="shared" ca="1" si="165"/>
        <v>#N/A</v>
      </c>
      <c r="AI824" s="203" t="e">
        <f t="shared" ca="1" si="166"/>
        <v>#N/A</v>
      </c>
      <c r="AJ824" s="201" t="e">
        <f t="shared" ca="1" si="170"/>
        <v>#N/A</v>
      </c>
      <c r="AK824" s="201" t="e">
        <f t="shared" ca="1" si="171"/>
        <v>#N/A</v>
      </c>
    </row>
    <row r="825" spans="1:37" ht="27" customHeight="1" x14ac:dyDescent="0.25">
      <c r="A825" s="51">
        <f>'OSNOVNA PLAČA'!A819</f>
        <v>810</v>
      </c>
      <c r="B825" s="159" t="str">
        <f t="shared" ca="1" si="167"/>
        <v>A810</v>
      </c>
      <c r="C825" s="52">
        <f ca="1">IF(LEN(B825)&gt;0,'OSNOVNA PLAČA'!C819,"")</f>
        <v>0</v>
      </c>
      <c r="D825" s="54">
        <f ca="1">IF(LEN(B825)&gt;0,'OSNOVNA PLAČA'!D819,"")</f>
        <v>0</v>
      </c>
      <c r="E825" s="175">
        <f ca="1">IF(LEN(B825)&gt;0,SUM('OBRAČUNANA OSNOVNA PLAČA'!K819:P819),"")</f>
        <v>0</v>
      </c>
      <c r="F825" s="55"/>
      <c r="G825" s="55"/>
      <c r="H825" s="55"/>
      <c r="I825" s="55"/>
      <c r="J825" s="55"/>
      <c r="K825" s="176">
        <f t="shared" si="156"/>
        <v>0</v>
      </c>
      <c r="L825" s="120">
        <f t="shared" ca="1" si="157"/>
        <v>0</v>
      </c>
      <c r="M825" s="120">
        <f t="shared" ca="1" si="158"/>
        <v>0</v>
      </c>
      <c r="N825" s="120">
        <f t="shared" ca="1" si="159"/>
        <v>0</v>
      </c>
      <c r="O825" s="120">
        <f t="shared" ca="1" si="160"/>
        <v>0</v>
      </c>
      <c r="P825" s="177">
        <f t="shared" ca="1" si="161"/>
        <v>0</v>
      </c>
      <c r="Q825" s="177">
        <f ca="1">IF(LEN(B825)&gt;0,'1-6'!Q825-'1-6'!P825,"")</f>
        <v>0</v>
      </c>
      <c r="R825" s="178"/>
      <c r="AA825" s="163">
        <f>ROW()</f>
        <v>825</v>
      </c>
      <c r="AB825" s="201" t="e">
        <f t="shared" ca="1" si="168"/>
        <v>#N/A</v>
      </c>
      <c r="AC825" s="201" t="e">
        <f t="shared" ca="1" si="169"/>
        <v>#N/A</v>
      </c>
      <c r="AD825" s="202" t="e">
        <f t="shared" ca="1" si="162"/>
        <v>#N/A</v>
      </c>
      <c r="AE825" s="201" t="e">
        <f t="shared" ca="1" si="163"/>
        <v>#N/A</v>
      </c>
      <c r="AF825" s="202" t="e">
        <f t="shared" ca="1" si="164"/>
        <v>#N/A</v>
      </c>
      <c r="AG825" s="201" t="e">
        <f t="shared" ca="1" si="164"/>
        <v>#N/A</v>
      </c>
      <c r="AH825" s="201" t="e">
        <f t="shared" ca="1" si="165"/>
        <v>#N/A</v>
      </c>
      <c r="AI825" s="203" t="e">
        <f t="shared" ca="1" si="166"/>
        <v>#N/A</v>
      </c>
      <c r="AJ825" s="201" t="e">
        <f t="shared" ca="1" si="170"/>
        <v>#N/A</v>
      </c>
      <c r="AK825" s="201" t="e">
        <f t="shared" ca="1" si="171"/>
        <v>#N/A</v>
      </c>
    </row>
    <row r="826" spans="1:37" ht="27" customHeight="1" x14ac:dyDescent="0.25">
      <c r="A826" s="51">
        <f>'OSNOVNA PLAČA'!A820</f>
        <v>811</v>
      </c>
      <c r="B826" s="159" t="str">
        <f t="shared" ca="1" si="167"/>
        <v>A811</v>
      </c>
      <c r="C826" s="52">
        <f ca="1">IF(LEN(B826)&gt;0,'OSNOVNA PLAČA'!C820,"")</f>
        <v>0</v>
      </c>
      <c r="D826" s="54">
        <f ca="1">IF(LEN(B826)&gt;0,'OSNOVNA PLAČA'!D820,"")</f>
        <v>0</v>
      </c>
      <c r="E826" s="175">
        <f ca="1">IF(LEN(B826)&gt;0,SUM('OBRAČUNANA OSNOVNA PLAČA'!K820:P820),"")</f>
        <v>0</v>
      </c>
      <c r="F826" s="55"/>
      <c r="G826" s="55"/>
      <c r="H826" s="55"/>
      <c r="I826" s="55"/>
      <c r="J826" s="55"/>
      <c r="K826" s="176">
        <f t="shared" si="156"/>
        <v>0</v>
      </c>
      <c r="L826" s="120">
        <f t="shared" ca="1" si="157"/>
        <v>0</v>
      </c>
      <c r="M826" s="120">
        <f t="shared" ca="1" si="158"/>
        <v>0</v>
      </c>
      <c r="N826" s="120">
        <f t="shared" ca="1" si="159"/>
        <v>0</v>
      </c>
      <c r="O826" s="120">
        <f t="shared" ca="1" si="160"/>
        <v>0</v>
      </c>
      <c r="P826" s="177">
        <f t="shared" ca="1" si="161"/>
        <v>0</v>
      </c>
      <c r="Q826" s="177">
        <f ca="1">IF(LEN(B826)&gt;0,'1-6'!Q826-'1-6'!P826,"")</f>
        <v>0</v>
      </c>
      <c r="R826" s="178"/>
      <c r="AA826" s="163">
        <f>ROW()</f>
        <v>826</v>
      </c>
      <c r="AB826" s="201" t="e">
        <f t="shared" ca="1" si="168"/>
        <v>#N/A</v>
      </c>
      <c r="AC826" s="201" t="e">
        <f t="shared" ca="1" si="169"/>
        <v>#N/A</v>
      </c>
      <c r="AD826" s="202" t="e">
        <f t="shared" ca="1" si="162"/>
        <v>#N/A</v>
      </c>
      <c r="AE826" s="201" t="e">
        <f t="shared" ca="1" si="163"/>
        <v>#N/A</v>
      </c>
      <c r="AF826" s="202" t="e">
        <f t="shared" ca="1" si="164"/>
        <v>#N/A</v>
      </c>
      <c r="AG826" s="201" t="e">
        <f t="shared" ca="1" si="164"/>
        <v>#N/A</v>
      </c>
      <c r="AH826" s="201" t="e">
        <f t="shared" ca="1" si="165"/>
        <v>#N/A</v>
      </c>
      <c r="AI826" s="203" t="e">
        <f t="shared" ca="1" si="166"/>
        <v>#N/A</v>
      </c>
      <c r="AJ826" s="201" t="e">
        <f t="shared" ca="1" si="170"/>
        <v>#N/A</v>
      </c>
      <c r="AK826" s="201" t="e">
        <f t="shared" ca="1" si="171"/>
        <v>#N/A</v>
      </c>
    </row>
    <row r="827" spans="1:37" ht="27" customHeight="1" x14ac:dyDescent="0.25">
      <c r="A827" s="51">
        <f>'OSNOVNA PLAČA'!A821</f>
        <v>812</v>
      </c>
      <c r="B827" s="159" t="str">
        <f t="shared" ca="1" si="167"/>
        <v>A812</v>
      </c>
      <c r="C827" s="52">
        <f ca="1">IF(LEN(B827)&gt;0,'OSNOVNA PLAČA'!C821,"")</f>
        <v>0</v>
      </c>
      <c r="D827" s="54">
        <f ca="1">IF(LEN(B827)&gt;0,'OSNOVNA PLAČA'!D821,"")</f>
        <v>0</v>
      </c>
      <c r="E827" s="175">
        <f ca="1">IF(LEN(B827)&gt;0,SUM('OBRAČUNANA OSNOVNA PLAČA'!K821:P821),"")</f>
        <v>0</v>
      </c>
      <c r="F827" s="55"/>
      <c r="G827" s="55"/>
      <c r="H827" s="55"/>
      <c r="I827" s="55"/>
      <c r="J827" s="55"/>
      <c r="K827" s="176">
        <f t="shared" si="156"/>
        <v>0</v>
      </c>
      <c r="L827" s="120">
        <f t="shared" ca="1" si="157"/>
        <v>0</v>
      </c>
      <c r="M827" s="120">
        <f t="shared" ca="1" si="158"/>
        <v>0</v>
      </c>
      <c r="N827" s="120">
        <f t="shared" ca="1" si="159"/>
        <v>0</v>
      </c>
      <c r="O827" s="120">
        <f t="shared" ca="1" si="160"/>
        <v>0</v>
      </c>
      <c r="P827" s="177">
        <f t="shared" ca="1" si="161"/>
        <v>0</v>
      </c>
      <c r="Q827" s="177">
        <f ca="1">IF(LEN(B827)&gt;0,'1-6'!Q827-'1-6'!P827,"")</f>
        <v>0</v>
      </c>
      <c r="R827" s="178"/>
      <c r="AA827" s="163">
        <f>ROW()</f>
        <v>827</v>
      </c>
      <c r="AB827" s="201" t="e">
        <f t="shared" ca="1" si="168"/>
        <v>#N/A</v>
      </c>
      <c r="AC827" s="201" t="e">
        <f t="shared" ca="1" si="169"/>
        <v>#N/A</v>
      </c>
      <c r="AD827" s="202" t="e">
        <f t="shared" ca="1" si="162"/>
        <v>#N/A</v>
      </c>
      <c r="AE827" s="201" t="e">
        <f t="shared" ca="1" si="163"/>
        <v>#N/A</v>
      </c>
      <c r="AF827" s="202" t="e">
        <f t="shared" ca="1" si="164"/>
        <v>#N/A</v>
      </c>
      <c r="AG827" s="201" t="e">
        <f t="shared" ca="1" si="164"/>
        <v>#N/A</v>
      </c>
      <c r="AH827" s="201" t="e">
        <f t="shared" ca="1" si="165"/>
        <v>#N/A</v>
      </c>
      <c r="AI827" s="203" t="e">
        <f t="shared" ca="1" si="166"/>
        <v>#N/A</v>
      </c>
      <c r="AJ827" s="201" t="e">
        <f t="shared" ca="1" si="170"/>
        <v>#N/A</v>
      </c>
      <c r="AK827" s="201" t="e">
        <f t="shared" ca="1" si="171"/>
        <v>#N/A</v>
      </c>
    </row>
    <row r="828" spans="1:37" ht="27" customHeight="1" x14ac:dyDescent="0.25">
      <c r="A828" s="51">
        <f>'OSNOVNA PLAČA'!A822</f>
        <v>813</v>
      </c>
      <c r="B828" s="159" t="str">
        <f t="shared" ca="1" si="167"/>
        <v>A813</v>
      </c>
      <c r="C828" s="52">
        <f ca="1">IF(LEN(B828)&gt;0,'OSNOVNA PLAČA'!C822,"")</f>
        <v>0</v>
      </c>
      <c r="D828" s="54">
        <f ca="1">IF(LEN(B828)&gt;0,'OSNOVNA PLAČA'!D822,"")</f>
        <v>0</v>
      </c>
      <c r="E828" s="175">
        <f ca="1">IF(LEN(B828)&gt;0,SUM('OBRAČUNANA OSNOVNA PLAČA'!K822:P822),"")</f>
        <v>0</v>
      </c>
      <c r="F828" s="55"/>
      <c r="G828" s="55"/>
      <c r="H828" s="55"/>
      <c r="I828" s="55"/>
      <c r="J828" s="55"/>
      <c r="K828" s="176">
        <f t="shared" si="156"/>
        <v>0</v>
      </c>
      <c r="L828" s="120">
        <f t="shared" ca="1" si="157"/>
        <v>0</v>
      </c>
      <c r="M828" s="120">
        <f t="shared" ca="1" si="158"/>
        <v>0</v>
      </c>
      <c r="N828" s="120">
        <f t="shared" ca="1" si="159"/>
        <v>0</v>
      </c>
      <c r="O828" s="120">
        <f t="shared" ca="1" si="160"/>
        <v>0</v>
      </c>
      <c r="P828" s="177">
        <f t="shared" ca="1" si="161"/>
        <v>0</v>
      </c>
      <c r="Q828" s="177">
        <f ca="1">IF(LEN(B828)&gt;0,'1-6'!Q828-'1-6'!P828,"")</f>
        <v>0</v>
      </c>
      <c r="R828" s="178"/>
      <c r="AA828" s="163">
        <f>ROW()</f>
        <v>828</v>
      </c>
      <c r="AB828" s="201" t="e">
        <f t="shared" ca="1" si="168"/>
        <v>#N/A</v>
      </c>
      <c r="AC828" s="201" t="e">
        <f t="shared" ca="1" si="169"/>
        <v>#N/A</v>
      </c>
      <c r="AD828" s="202" t="e">
        <f t="shared" ca="1" si="162"/>
        <v>#N/A</v>
      </c>
      <c r="AE828" s="201" t="e">
        <f t="shared" ca="1" si="163"/>
        <v>#N/A</v>
      </c>
      <c r="AF828" s="202" t="e">
        <f t="shared" ca="1" si="164"/>
        <v>#N/A</v>
      </c>
      <c r="AG828" s="201" t="e">
        <f t="shared" ca="1" si="164"/>
        <v>#N/A</v>
      </c>
      <c r="AH828" s="201" t="e">
        <f t="shared" ca="1" si="165"/>
        <v>#N/A</v>
      </c>
      <c r="AI828" s="203" t="e">
        <f t="shared" ca="1" si="166"/>
        <v>#N/A</v>
      </c>
      <c r="AJ828" s="201" t="e">
        <f t="shared" ca="1" si="170"/>
        <v>#N/A</v>
      </c>
      <c r="AK828" s="201" t="e">
        <f t="shared" ca="1" si="171"/>
        <v>#N/A</v>
      </c>
    </row>
    <row r="829" spans="1:37" ht="27" customHeight="1" x14ac:dyDescent="0.25">
      <c r="A829" s="51">
        <f>'OSNOVNA PLAČA'!A823</f>
        <v>814</v>
      </c>
      <c r="B829" s="159" t="str">
        <f t="shared" ca="1" si="167"/>
        <v>A814</v>
      </c>
      <c r="C829" s="52">
        <f ca="1">IF(LEN(B829)&gt;0,'OSNOVNA PLAČA'!C823,"")</f>
        <v>0</v>
      </c>
      <c r="D829" s="54">
        <f ca="1">IF(LEN(B829)&gt;0,'OSNOVNA PLAČA'!D823,"")</f>
        <v>0</v>
      </c>
      <c r="E829" s="175">
        <f ca="1">IF(LEN(B829)&gt;0,SUM('OBRAČUNANA OSNOVNA PLAČA'!K823:P823),"")</f>
        <v>0</v>
      </c>
      <c r="F829" s="55"/>
      <c r="G829" s="55"/>
      <c r="H829" s="55"/>
      <c r="I829" s="55"/>
      <c r="J829" s="55"/>
      <c r="K829" s="176">
        <f t="shared" si="156"/>
        <v>0</v>
      </c>
      <c r="L829" s="120">
        <f t="shared" ca="1" si="157"/>
        <v>0</v>
      </c>
      <c r="M829" s="120">
        <f t="shared" ca="1" si="158"/>
        <v>0</v>
      </c>
      <c r="N829" s="120">
        <f t="shared" ca="1" si="159"/>
        <v>0</v>
      </c>
      <c r="O829" s="120">
        <f t="shared" ca="1" si="160"/>
        <v>0</v>
      </c>
      <c r="P829" s="177">
        <f t="shared" ca="1" si="161"/>
        <v>0</v>
      </c>
      <c r="Q829" s="177">
        <f ca="1">IF(LEN(B829)&gt;0,'1-6'!Q829-'1-6'!P829,"")</f>
        <v>0</v>
      </c>
      <c r="R829" s="178"/>
      <c r="AA829" s="163">
        <f>ROW()</f>
        <v>829</v>
      </c>
      <c r="AB829" s="201" t="e">
        <f t="shared" ca="1" si="168"/>
        <v>#N/A</v>
      </c>
      <c r="AC829" s="201" t="e">
        <f t="shared" ca="1" si="169"/>
        <v>#N/A</v>
      </c>
      <c r="AD829" s="202" t="e">
        <f t="shared" ca="1" si="162"/>
        <v>#N/A</v>
      </c>
      <c r="AE829" s="201" t="e">
        <f t="shared" ca="1" si="163"/>
        <v>#N/A</v>
      </c>
      <c r="AF829" s="202" t="e">
        <f t="shared" ca="1" si="164"/>
        <v>#N/A</v>
      </c>
      <c r="AG829" s="201" t="e">
        <f t="shared" ca="1" si="164"/>
        <v>#N/A</v>
      </c>
      <c r="AH829" s="201" t="e">
        <f t="shared" ca="1" si="165"/>
        <v>#N/A</v>
      </c>
      <c r="AI829" s="203" t="e">
        <f t="shared" ca="1" si="166"/>
        <v>#N/A</v>
      </c>
      <c r="AJ829" s="201" t="e">
        <f t="shared" ca="1" si="170"/>
        <v>#N/A</v>
      </c>
      <c r="AK829" s="201" t="e">
        <f t="shared" ca="1" si="171"/>
        <v>#N/A</v>
      </c>
    </row>
    <row r="830" spans="1:37" ht="27" customHeight="1" x14ac:dyDescent="0.25">
      <c r="A830" s="51">
        <f>'OSNOVNA PLAČA'!A824</f>
        <v>815</v>
      </c>
      <c r="B830" s="159" t="str">
        <f t="shared" ca="1" si="167"/>
        <v>A815</v>
      </c>
      <c r="C830" s="52">
        <f ca="1">IF(LEN(B830)&gt;0,'OSNOVNA PLAČA'!C824,"")</f>
        <v>0</v>
      </c>
      <c r="D830" s="54">
        <f ca="1">IF(LEN(B830)&gt;0,'OSNOVNA PLAČA'!D824,"")</f>
        <v>0</v>
      </c>
      <c r="E830" s="175">
        <f ca="1">IF(LEN(B830)&gt;0,SUM('OBRAČUNANA OSNOVNA PLAČA'!K824:P824),"")</f>
        <v>0</v>
      </c>
      <c r="F830" s="55"/>
      <c r="G830" s="55"/>
      <c r="H830" s="55"/>
      <c r="I830" s="55"/>
      <c r="J830" s="55"/>
      <c r="K830" s="176">
        <f t="shared" si="156"/>
        <v>0</v>
      </c>
      <c r="L830" s="120">
        <f t="shared" ca="1" si="157"/>
        <v>0</v>
      </c>
      <c r="M830" s="120">
        <f t="shared" ca="1" si="158"/>
        <v>0</v>
      </c>
      <c r="N830" s="120">
        <f t="shared" ca="1" si="159"/>
        <v>0</v>
      </c>
      <c r="O830" s="120">
        <f t="shared" ca="1" si="160"/>
        <v>0</v>
      </c>
      <c r="P830" s="177">
        <f t="shared" ca="1" si="161"/>
        <v>0</v>
      </c>
      <c r="Q830" s="177">
        <f ca="1">IF(LEN(B830)&gt;0,'1-6'!Q830-'1-6'!P830,"")</f>
        <v>0</v>
      </c>
      <c r="R830" s="178"/>
      <c r="AA830" s="163">
        <f>ROW()</f>
        <v>830</v>
      </c>
      <c r="AB830" s="201" t="e">
        <f t="shared" ca="1" si="168"/>
        <v>#N/A</v>
      </c>
      <c r="AC830" s="201" t="e">
        <f t="shared" ca="1" si="169"/>
        <v>#N/A</v>
      </c>
      <c r="AD830" s="202" t="e">
        <f t="shared" ca="1" si="162"/>
        <v>#N/A</v>
      </c>
      <c r="AE830" s="201" t="e">
        <f t="shared" ca="1" si="163"/>
        <v>#N/A</v>
      </c>
      <c r="AF830" s="202" t="e">
        <f t="shared" ca="1" si="164"/>
        <v>#N/A</v>
      </c>
      <c r="AG830" s="201" t="e">
        <f t="shared" ca="1" si="164"/>
        <v>#N/A</v>
      </c>
      <c r="AH830" s="201" t="e">
        <f t="shared" ca="1" si="165"/>
        <v>#N/A</v>
      </c>
      <c r="AI830" s="203" t="e">
        <f t="shared" ca="1" si="166"/>
        <v>#N/A</v>
      </c>
      <c r="AJ830" s="201" t="e">
        <f t="shared" ca="1" si="170"/>
        <v>#N/A</v>
      </c>
      <c r="AK830" s="201" t="e">
        <f t="shared" ca="1" si="171"/>
        <v>#N/A</v>
      </c>
    </row>
    <row r="831" spans="1:37" ht="27" customHeight="1" x14ac:dyDescent="0.25">
      <c r="A831" s="51">
        <f>'OSNOVNA PLAČA'!A825</f>
        <v>816</v>
      </c>
      <c r="B831" s="159" t="str">
        <f t="shared" ca="1" si="167"/>
        <v>A816</v>
      </c>
      <c r="C831" s="52">
        <f ca="1">IF(LEN(B831)&gt;0,'OSNOVNA PLAČA'!C825,"")</f>
        <v>0</v>
      </c>
      <c r="D831" s="54">
        <f ca="1">IF(LEN(B831)&gt;0,'OSNOVNA PLAČA'!D825,"")</f>
        <v>0</v>
      </c>
      <c r="E831" s="175">
        <f ca="1">IF(LEN(B831)&gt;0,SUM('OBRAČUNANA OSNOVNA PLAČA'!K825:P825),"")</f>
        <v>0</v>
      </c>
      <c r="F831" s="55"/>
      <c r="G831" s="55"/>
      <c r="H831" s="55"/>
      <c r="I831" s="55"/>
      <c r="J831" s="55"/>
      <c r="K831" s="176">
        <f t="shared" si="156"/>
        <v>0</v>
      </c>
      <c r="L831" s="120">
        <f t="shared" ca="1" si="157"/>
        <v>0</v>
      </c>
      <c r="M831" s="120">
        <f t="shared" ca="1" si="158"/>
        <v>0</v>
      </c>
      <c r="N831" s="120">
        <f t="shared" ca="1" si="159"/>
        <v>0</v>
      </c>
      <c r="O831" s="120">
        <f t="shared" ca="1" si="160"/>
        <v>0</v>
      </c>
      <c r="P831" s="177">
        <f t="shared" ca="1" si="161"/>
        <v>0</v>
      </c>
      <c r="Q831" s="177">
        <f ca="1">IF(LEN(B831)&gt;0,'1-6'!Q831-'1-6'!P831,"")</f>
        <v>0</v>
      </c>
      <c r="R831" s="178"/>
      <c r="AA831" s="163">
        <f>ROW()</f>
        <v>831</v>
      </c>
      <c r="AB831" s="201" t="e">
        <f t="shared" ca="1" si="168"/>
        <v>#N/A</v>
      </c>
      <c r="AC831" s="201" t="e">
        <f t="shared" ca="1" si="169"/>
        <v>#N/A</v>
      </c>
      <c r="AD831" s="202" t="e">
        <f t="shared" ca="1" si="162"/>
        <v>#N/A</v>
      </c>
      <c r="AE831" s="201" t="e">
        <f t="shared" ca="1" si="163"/>
        <v>#N/A</v>
      </c>
      <c r="AF831" s="202" t="e">
        <f t="shared" ca="1" si="164"/>
        <v>#N/A</v>
      </c>
      <c r="AG831" s="201" t="e">
        <f t="shared" ca="1" si="164"/>
        <v>#N/A</v>
      </c>
      <c r="AH831" s="201" t="e">
        <f t="shared" ca="1" si="165"/>
        <v>#N/A</v>
      </c>
      <c r="AI831" s="203" t="e">
        <f t="shared" ca="1" si="166"/>
        <v>#N/A</v>
      </c>
      <c r="AJ831" s="201" t="e">
        <f t="shared" ca="1" si="170"/>
        <v>#N/A</v>
      </c>
      <c r="AK831" s="201" t="e">
        <f t="shared" ca="1" si="171"/>
        <v>#N/A</v>
      </c>
    </row>
    <row r="832" spans="1:37" ht="27" customHeight="1" x14ac:dyDescent="0.25">
      <c r="A832" s="51">
        <f>'OSNOVNA PLAČA'!A826</f>
        <v>817</v>
      </c>
      <c r="B832" s="159" t="str">
        <f t="shared" ca="1" si="167"/>
        <v>A817</v>
      </c>
      <c r="C832" s="52">
        <f ca="1">IF(LEN(B832)&gt;0,'OSNOVNA PLAČA'!C826,"")</f>
        <v>0</v>
      </c>
      <c r="D832" s="54">
        <f ca="1">IF(LEN(B832)&gt;0,'OSNOVNA PLAČA'!D826,"")</f>
        <v>0</v>
      </c>
      <c r="E832" s="175">
        <f ca="1">IF(LEN(B832)&gt;0,SUM('OBRAČUNANA OSNOVNA PLAČA'!K826:P826),"")</f>
        <v>0</v>
      </c>
      <c r="F832" s="55"/>
      <c r="G832" s="55"/>
      <c r="H832" s="55"/>
      <c r="I832" s="55"/>
      <c r="J832" s="55"/>
      <c r="K832" s="176">
        <f t="shared" si="156"/>
        <v>0</v>
      </c>
      <c r="L832" s="120">
        <f t="shared" ca="1" si="157"/>
        <v>0</v>
      </c>
      <c r="M832" s="120">
        <f t="shared" ca="1" si="158"/>
        <v>0</v>
      </c>
      <c r="N832" s="120">
        <f t="shared" ca="1" si="159"/>
        <v>0</v>
      </c>
      <c r="O832" s="120">
        <f t="shared" ca="1" si="160"/>
        <v>0</v>
      </c>
      <c r="P832" s="177">
        <f t="shared" ca="1" si="161"/>
        <v>0</v>
      </c>
      <c r="Q832" s="177">
        <f ca="1">IF(LEN(B832)&gt;0,'1-6'!Q832-'1-6'!P832,"")</f>
        <v>0</v>
      </c>
      <c r="R832" s="178"/>
      <c r="AA832" s="163">
        <f>ROW()</f>
        <v>832</v>
      </c>
      <c r="AB832" s="201" t="e">
        <f t="shared" ca="1" si="168"/>
        <v>#N/A</v>
      </c>
      <c r="AC832" s="201" t="e">
        <f t="shared" ca="1" si="169"/>
        <v>#N/A</v>
      </c>
      <c r="AD832" s="202" t="e">
        <f t="shared" ca="1" si="162"/>
        <v>#N/A</v>
      </c>
      <c r="AE832" s="201" t="e">
        <f t="shared" ca="1" si="163"/>
        <v>#N/A</v>
      </c>
      <c r="AF832" s="202" t="e">
        <f t="shared" ca="1" si="164"/>
        <v>#N/A</v>
      </c>
      <c r="AG832" s="201" t="e">
        <f t="shared" ca="1" si="164"/>
        <v>#N/A</v>
      </c>
      <c r="AH832" s="201" t="e">
        <f t="shared" ca="1" si="165"/>
        <v>#N/A</v>
      </c>
      <c r="AI832" s="203" t="e">
        <f t="shared" ca="1" si="166"/>
        <v>#N/A</v>
      </c>
      <c r="AJ832" s="201" t="e">
        <f t="shared" ca="1" si="170"/>
        <v>#N/A</v>
      </c>
      <c r="AK832" s="201" t="e">
        <f t="shared" ca="1" si="171"/>
        <v>#N/A</v>
      </c>
    </row>
    <row r="833" spans="1:37" ht="27" customHeight="1" x14ac:dyDescent="0.25">
      <c r="A833" s="51">
        <f>'OSNOVNA PLAČA'!A827</f>
        <v>818</v>
      </c>
      <c r="B833" s="159" t="str">
        <f t="shared" ca="1" si="167"/>
        <v>A818</v>
      </c>
      <c r="C833" s="52">
        <f ca="1">IF(LEN(B833)&gt;0,'OSNOVNA PLAČA'!C827,"")</f>
        <v>0</v>
      </c>
      <c r="D833" s="54">
        <f ca="1">IF(LEN(B833)&gt;0,'OSNOVNA PLAČA'!D827,"")</f>
        <v>0</v>
      </c>
      <c r="E833" s="175">
        <f ca="1">IF(LEN(B833)&gt;0,SUM('OBRAČUNANA OSNOVNA PLAČA'!K827:P827),"")</f>
        <v>0</v>
      </c>
      <c r="F833" s="55"/>
      <c r="G833" s="55"/>
      <c r="H833" s="55"/>
      <c r="I833" s="55"/>
      <c r="J833" s="55"/>
      <c r="K833" s="176">
        <f t="shared" si="156"/>
        <v>0</v>
      </c>
      <c r="L833" s="120">
        <f t="shared" ca="1" si="157"/>
        <v>0</v>
      </c>
      <c r="M833" s="120">
        <f t="shared" ca="1" si="158"/>
        <v>0</v>
      </c>
      <c r="N833" s="120">
        <f t="shared" ca="1" si="159"/>
        <v>0</v>
      </c>
      <c r="O833" s="120">
        <f t="shared" ca="1" si="160"/>
        <v>0</v>
      </c>
      <c r="P833" s="177">
        <f t="shared" ca="1" si="161"/>
        <v>0</v>
      </c>
      <c r="Q833" s="177">
        <f ca="1">IF(LEN(B833)&gt;0,'1-6'!Q833-'1-6'!P833,"")</f>
        <v>0</v>
      </c>
      <c r="R833" s="178"/>
      <c r="AA833" s="163">
        <f>ROW()</f>
        <v>833</v>
      </c>
      <c r="AB833" s="201" t="e">
        <f t="shared" ca="1" si="168"/>
        <v>#N/A</v>
      </c>
      <c r="AC833" s="201" t="e">
        <f t="shared" ca="1" si="169"/>
        <v>#N/A</v>
      </c>
      <c r="AD833" s="202" t="e">
        <f t="shared" ca="1" si="162"/>
        <v>#N/A</v>
      </c>
      <c r="AE833" s="201" t="e">
        <f t="shared" ca="1" si="163"/>
        <v>#N/A</v>
      </c>
      <c r="AF833" s="202" t="e">
        <f t="shared" ca="1" si="164"/>
        <v>#N/A</v>
      </c>
      <c r="AG833" s="201" t="e">
        <f t="shared" ca="1" si="164"/>
        <v>#N/A</v>
      </c>
      <c r="AH833" s="201" t="e">
        <f t="shared" ca="1" si="165"/>
        <v>#N/A</v>
      </c>
      <c r="AI833" s="203" t="e">
        <f t="shared" ca="1" si="166"/>
        <v>#N/A</v>
      </c>
      <c r="AJ833" s="201" t="e">
        <f t="shared" ca="1" si="170"/>
        <v>#N/A</v>
      </c>
      <c r="AK833" s="201" t="e">
        <f t="shared" ca="1" si="171"/>
        <v>#N/A</v>
      </c>
    </row>
    <row r="834" spans="1:37" ht="27" customHeight="1" x14ac:dyDescent="0.25">
      <c r="A834" s="51">
        <f>'OSNOVNA PLAČA'!A828</f>
        <v>819</v>
      </c>
      <c r="B834" s="159" t="str">
        <f t="shared" ca="1" si="167"/>
        <v>A819</v>
      </c>
      <c r="C834" s="52">
        <f ca="1">IF(LEN(B834)&gt;0,'OSNOVNA PLAČA'!C828,"")</f>
        <v>0</v>
      </c>
      <c r="D834" s="54">
        <f ca="1">IF(LEN(B834)&gt;0,'OSNOVNA PLAČA'!D828,"")</f>
        <v>0</v>
      </c>
      <c r="E834" s="175">
        <f ca="1">IF(LEN(B834)&gt;0,SUM('OBRAČUNANA OSNOVNA PLAČA'!K828:P828),"")</f>
        <v>0</v>
      </c>
      <c r="F834" s="55"/>
      <c r="G834" s="55"/>
      <c r="H834" s="55"/>
      <c r="I834" s="55"/>
      <c r="J834" s="55"/>
      <c r="K834" s="176">
        <f t="shared" si="156"/>
        <v>0</v>
      </c>
      <c r="L834" s="120">
        <f t="shared" ca="1" si="157"/>
        <v>0</v>
      </c>
      <c r="M834" s="120">
        <f t="shared" ca="1" si="158"/>
        <v>0</v>
      </c>
      <c r="N834" s="120">
        <f t="shared" ca="1" si="159"/>
        <v>0</v>
      </c>
      <c r="O834" s="120">
        <f t="shared" ca="1" si="160"/>
        <v>0</v>
      </c>
      <c r="P834" s="177">
        <f t="shared" ca="1" si="161"/>
        <v>0</v>
      </c>
      <c r="Q834" s="177">
        <f ca="1">IF(LEN(B834)&gt;0,'1-6'!Q834-'1-6'!P834,"")</f>
        <v>0</v>
      </c>
      <c r="R834" s="178"/>
      <c r="AA834" s="163">
        <f>ROW()</f>
        <v>834</v>
      </c>
      <c r="AB834" s="201" t="e">
        <f t="shared" ca="1" si="168"/>
        <v>#N/A</v>
      </c>
      <c r="AC834" s="201" t="e">
        <f t="shared" ca="1" si="169"/>
        <v>#N/A</v>
      </c>
      <c r="AD834" s="202" t="e">
        <f t="shared" ca="1" si="162"/>
        <v>#N/A</v>
      </c>
      <c r="AE834" s="201" t="e">
        <f t="shared" ca="1" si="163"/>
        <v>#N/A</v>
      </c>
      <c r="AF834" s="202" t="e">
        <f t="shared" ca="1" si="164"/>
        <v>#N/A</v>
      </c>
      <c r="AG834" s="201" t="e">
        <f t="shared" ca="1" si="164"/>
        <v>#N/A</v>
      </c>
      <c r="AH834" s="201" t="e">
        <f t="shared" ca="1" si="165"/>
        <v>#N/A</v>
      </c>
      <c r="AI834" s="203" t="e">
        <f t="shared" ca="1" si="166"/>
        <v>#N/A</v>
      </c>
      <c r="AJ834" s="201" t="e">
        <f t="shared" ca="1" si="170"/>
        <v>#N/A</v>
      </c>
      <c r="AK834" s="201" t="e">
        <f t="shared" ca="1" si="171"/>
        <v>#N/A</v>
      </c>
    </row>
    <row r="835" spans="1:37" ht="27" customHeight="1" x14ac:dyDescent="0.25">
      <c r="A835" s="51">
        <f>'OSNOVNA PLAČA'!A829</f>
        <v>820</v>
      </c>
      <c r="B835" s="159" t="str">
        <f t="shared" ca="1" si="167"/>
        <v>A820</v>
      </c>
      <c r="C835" s="52">
        <f ca="1">IF(LEN(B835)&gt;0,'OSNOVNA PLAČA'!C829,"")</f>
        <v>0</v>
      </c>
      <c r="D835" s="54">
        <f ca="1">IF(LEN(B835)&gt;0,'OSNOVNA PLAČA'!D829,"")</f>
        <v>0</v>
      </c>
      <c r="E835" s="175">
        <f ca="1">IF(LEN(B835)&gt;0,SUM('OBRAČUNANA OSNOVNA PLAČA'!K829:P829),"")</f>
        <v>0</v>
      </c>
      <c r="F835" s="55"/>
      <c r="G835" s="55"/>
      <c r="H835" s="55"/>
      <c r="I835" s="55"/>
      <c r="J835" s="55"/>
      <c r="K835" s="176">
        <f t="shared" si="156"/>
        <v>0</v>
      </c>
      <c r="L835" s="120">
        <f t="shared" ca="1" si="157"/>
        <v>0</v>
      </c>
      <c r="M835" s="120">
        <f t="shared" ca="1" si="158"/>
        <v>0</v>
      </c>
      <c r="N835" s="120">
        <f t="shared" ca="1" si="159"/>
        <v>0</v>
      </c>
      <c r="O835" s="120">
        <f t="shared" ca="1" si="160"/>
        <v>0</v>
      </c>
      <c r="P835" s="177">
        <f t="shared" ca="1" si="161"/>
        <v>0</v>
      </c>
      <c r="Q835" s="177">
        <f ca="1">IF(LEN(B835)&gt;0,'1-6'!Q835-'1-6'!P835,"")</f>
        <v>0</v>
      </c>
      <c r="R835" s="178"/>
      <c r="AA835" s="163">
        <f>ROW()</f>
        <v>835</v>
      </c>
      <c r="AB835" s="201" t="e">
        <f t="shared" ca="1" si="168"/>
        <v>#N/A</v>
      </c>
      <c r="AC835" s="201" t="e">
        <f t="shared" ca="1" si="169"/>
        <v>#N/A</v>
      </c>
      <c r="AD835" s="202" t="e">
        <f t="shared" ca="1" si="162"/>
        <v>#N/A</v>
      </c>
      <c r="AE835" s="201" t="e">
        <f t="shared" ca="1" si="163"/>
        <v>#N/A</v>
      </c>
      <c r="AF835" s="202" t="e">
        <f t="shared" ca="1" si="164"/>
        <v>#N/A</v>
      </c>
      <c r="AG835" s="201" t="e">
        <f t="shared" ca="1" si="164"/>
        <v>#N/A</v>
      </c>
      <c r="AH835" s="201" t="e">
        <f t="shared" ca="1" si="165"/>
        <v>#N/A</v>
      </c>
      <c r="AI835" s="203" t="e">
        <f t="shared" ca="1" si="166"/>
        <v>#N/A</v>
      </c>
      <c r="AJ835" s="201" t="e">
        <f t="shared" ca="1" si="170"/>
        <v>#N/A</v>
      </c>
      <c r="AK835" s="201" t="e">
        <f t="shared" ca="1" si="171"/>
        <v>#N/A</v>
      </c>
    </row>
    <row r="836" spans="1:37" ht="27" customHeight="1" x14ac:dyDescent="0.25">
      <c r="A836" s="51">
        <f>'OSNOVNA PLAČA'!A830</f>
        <v>821</v>
      </c>
      <c r="B836" s="159" t="str">
        <f t="shared" ca="1" si="167"/>
        <v>A821</v>
      </c>
      <c r="C836" s="52">
        <f ca="1">IF(LEN(B836)&gt;0,'OSNOVNA PLAČA'!C830,"")</f>
        <v>0</v>
      </c>
      <c r="D836" s="54">
        <f ca="1">IF(LEN(B836)&gt;0,'OSNOVNA PLAČA'!D830,"")</f>
        <v>0</v>
      </c>
      <c r="E836" s="175">
        <f ca="1">IF(LEN(B836)&gt;0,SUM('OBRAČUNANA OSNOVNA PLAČA'!K830:P830),"")</f>
        <v>0</v>
      </c>
      <c r="F836" s="55"/>
      <c r="G836" s="55"/>
      <c r="H836" s="55"/>
      <c r="I836" s="55"/>
      <c r="J836" s="55"/>
      <c r="K836" s="176">
        <f t="shared" si="156"/>
        <v>0</v>
      </c>
      <c r="L836" s="120">
        <f t="shared" ca="1" si="157"/>
        <v>0</v>
      </c>
      <c r="M836" s="120">
        <f t="shared" ca="1" si="158"/>
        <v>0</v>
      </c>
      <c r="N836" s="120">
        <f t="shared" ca="1" si="159"/>
        <v>0</v>
      </c>
      <c r="O836" s="120">
        <f t="shared" ca="1" si="160"/>
        <v>0</v>
      </c>
      <c r="P836" s="177">
        <f t="shared" ca="1" si="161"/>
        <v>0</v>
      </c>
      <c r="Q836" s="177">
        <f ca="1">IF(LEN(B836)&gt;0,'1-6'!Q836-'1-6'!P836,"")</f>
        <v>0</v>
      </c>
      <c r="R836" s="178"/>
      <c r="AA836" s="163">
        <f>ROW()</f>
        <v>836</v>
      </c>
      <c r="AB836" s="201" t="e">
        <f t="shared" ca="1" si="168"/>
        <v>#N/A</v>
      </c>
      <c r="AC836" s="201" t="e">
        <f t="shared" ca="1" si="169"/>
        <v>#N/A</v>
      </c>
      <c r="AD836" s="202" t="e">
        <f t="shared" ca="1" si="162"/>
        <v>#N/A</v>
      </c>
      <c r="AE836" s="201" t="e">
        <f t="shared" ca="1" si="163"/>
        <v>#N/A</v>
      </c>
      <c r="AF836" s="202" t="e">
        <f t="shared" ca="1" si="164"/>
        <v>#N/A</v>
      </c>
      <c r="AG836" s="201" t="e">
        <f t="shared" ca="1" si="164"/>
        <v>#N/A</v>
      </c>
      <c r="AH836" s="201" t="e">
        <f t="shared" ca="1" si="165"/>
        <v>#N/A</v>
      </c>
      <c r="AI836" s="203" t="e">
        <f t="shared" ca="1" si="166"/>
        <v>#N/A</v>
      </c>
      <c r="AJ836" s="201" t="e">
        <f t="shared" ca="1" si="170"/>
        <v>#N/A</v>
      </c>
      <c r="AK836" s="201" t="e">
        <f t="shared" ca="1" si="171"/>
        <v>#N/A</v>
      </c>
    </row>
    <row r="837" spans="1:37" ht="27" customHeight="1" x14ac:dyDescent="0.25">
      <c r="A837" s="51">
        <f>'OSNOVNA PLAČA'!A831</f>
        <v>822</v>
      </c>
      <c r="B837" s="159" t="str">
        <f t="shared" ca="1" si="167"/>
        <v>A822</v>
      </c>
      <c r="C837" s="52">
        <f ca="1">IF(LEN(B837)&gt;0,'OSNOVNA PLAČA'!C831,"")</f>
        <v>0</v>
      </c>
      <c r="D837" s="54">
        <f ca="1">IF(LEN(B837)&gt;0,'OSNOVNA PLAČA'!D831,"")</f>
        <v>0</v>
      </c>
      <c r="E837" s="175">
        <f ca="1">IF(LEN(B837)&gt;0,SUM('OBRAČUNANA OSNOVNA PLAČA'!K831:P831),"")</f>
        <v>0</v>
      </c>
      <c r="F837" s="55"/>
      <c r="G837" s="55"/>
      <c r="H837" s="55"/>
      <c r="I837" s="55"/>
      <c r="J837" s="55"/>
      <c r="K837" s="176">
        <f t="shared" si="156"/>
        <v>0</v>
      </c>
      <c r="L837" s="120">
        <f t="shared" ca="1" si="157"/>
        <v>0</v>
      </c>
      <c r="M837" s="120">
        <f t="shared" ca="1" si="158"/>
        <v>0</v>
      </c>
      <c r="N837" s="120">
        <f t="shared" ca="1" si="159"/>
        <v>0</v>
      </c>
      <c r="O837" s="120">
        <f t="shared" ca="1" si="160"/>
        <v>0</v>
      </c>
      <c r="P837" s="177">
        <f t="shared" ca="1" si="161"/>
        <v>0</v>
      </c>
      <c r="Q837" s="177">
        <f ca="1">IF(LEN(B837)&gt;0,'1-6'!Q837-'1-6'!P837,"")</f>
        <v>0</v>
      </c>
      <c r="R837" s="178"/>
      <c r="AA837" s="163">
        <f>ROW()</f>
        <v>837</v>
      </c>
      <c r="AB837" s="201" t="e">
        <f t="shared" ca="1" si="168"/>
        <v>#N/A</v>
      </c>
      <c r="AC837" s="201" t="e">
        <f t="shared" ca="1" si="169"/>
        <v>#N/A</v>
      </c>
      <c r="AD837" s="202" t="e">
        <f t="shared" ca="1" si="162"/>
        <v>#N/A</v>
      </c>
      <c r="AE837" s="201" t="e">
        <f t="shared" ca="1" si="163"/>
        <v>#N/A</v>
      </c>
      <c r="AF837" s="202" t="e">
        <f t="shared" ca="1" si="164"/>
        <v>#N/A</v>
      </c>
      <c r="AG837" s="201" t="e">
        <f t="shared" ca="1" si="164"/>
        <v>#N/A</v>
      </c>
      <c r="AH837" s="201" t="e">
        <f t="shared" ca="1" si="165"/>
        <v>#N/A</v>
      </c>
      <c r="AI837" s="203" t="e">
        <f t="shared" ca="1" si="166"/>
        <v>#N/A</v>
      </c>
      <c r="AJ837" s="201" t="e">
        <f t="shared" ca="1" si="170"/>
        <v>#N/A</v>
      </c>
      <c r="AK837" s="201" t="e">
        <f t="shared" ca="1" si="171"/>
        <v>#N/A</v>
      </c>
    </row>
    <row r="838" spans="1:37" ht="27" customHeight="1" x14ac:dyDescent="0.25">
      <c r="A838" s="51">
        <f>'OSNOVNA PLAČA'!A832</f>
        <v>823</v>
      </c>
      <c r="B838" s="159" t="str">
        <f t="shared" ca="1" si="167"/>
        <v>A823</v>
      </c>
      <c r="C838" s="52">
        <f ca="1">IF(LEN(B838)&gt;0,'OSNOVNA PLAČA'!C832,"")</f>
        <v>0</v>
      </c>
      <c r="D838" s="54">
        <f ca="1">IF(LEN(B838)&gt;0,'OSNOVNA PLAČA'!D832,"")</f>
        <v>0</v>
      </c>
      <c r="E838" s="175">
        <f ca="1">IF(LEN(B838)&gt;0,SUM('OBRAČUNANA OSNOVNA PLAČA'!K832:P832),"")</f>
        <v>0</v>
      </c>
      <c r="F838" s="55"/>
      <c r="G838" s="55"/>
      <c r="H838" s="55"/>
      <c r="I838" s="55"/>
      <c r="J838" s="55"/>
      <c r="K838" s="176">
        <f t="shared" si="156"/>
        <v>0</v>
      </c>
      <c r="L838" s="120">
        <f t="shared" ca="1" si="157"/>
        <v>0</v>
      </c>
      <c r="M838" s="120">
        <f t="shared" ca="1" si="158"/>
        <v>0</v>
      </c>
      <c r="N838" s="120">
        <f t="shared" ca="1" si="159"/>
        <v>0</v>
      </c>
      <c r="O838" s="120">
        <f t="shared" ca="1" si="160"/>
        <v>0</v>
      </c>
      <c r="P838" s="177">
        <f t="shared" ca="1" si="161"/>
        <v>0</v>
      </c>
      <c r="Q838" s="177">
        <f ca="1">IF(LEN(B838)&gt;0,'1-6'!Q838-'1-6'!P838,"")</f>
        <v>0</v>
      </c>
      <c r="R838" s="178"/>
      <c r="AA838" s="163">
        <f>ROW()</f>
        <v>838</v>
      </c>
      <c r="AB838" s="201" t="e">
        <f t="shared" ca="1" si="168"/>
        <v>#N/A</v>
      </c>
      <c r="AC838" s="201" t="e">
        <f t="shared" ca="1" si="169"/>
        <v>#N/A</v>
      </c>
      <c r="AD838" s="202" t="e">
        <f t="shared" ca="1" si="162"/>
        <v>#N/A</v>
      </c>
      <c r="AE838" s="201" t="e">
        <f t="shared" ca="1" si="163"/>
        <v>#N/A</v>
      </c>
      <c r="AF838" s="202" t="e">
        <f t="shared" ca="1" si="164"/>
        <v>#N/A</v>
      </c>
      <c r="AG838" s="201" t="e">
        <f t="shared" ca="1" si="164"/>
        <v>#N/A</v>
      </c>
      <c r="AH838" s="201" t="e">
        <f t="shared" ca="1" si="165"/>
        <v>#N/A</v>
      </c>
      <c r="AI838" s="203" t="e">
        <f t="shared" ca="1" si="166"/>
        <v>#N/A</v>
      </c>
      <c r="AJ838" s="201" t="e">
        <f t="shared" ca="1" si="170"/>
        <v>#N/A</v>
      </c>
      <c r="AK838" s="201" t="e">
        <f t="shared" ca="1" si="171"/>
        <v>#N/A</v>
      </c>
    </row>
    <row r="839" spans="1:37" ht="27" customHeight="1" x14ac:dyDescent="0.25">
      <c r="A839" s="51">
        <f>'OSNOVNA PLAČA'!A833</f>
        <v>824</v>
      </c>
      <c r="B839" s="159" t="str">
        <f t="shared" ca="1" si="167"/>
        <v>A824</v>
      </c>
      <c r="C839" s="52">
        <f ca="1">IF(LEN(B839)&gt;0,'OSNOVNA PLAČA'!C833,"")</f>
        <v>0</v>
      </c>
      <c r="D839" s="54">
        <f ca="1">IF(LEN(B839)&gt;0,'OSNOVNA PLAČA'!D833,"")</f>
        <v>0</v>
      </c>
      <c r="E839" s="175">
        <f ca="1">IF(LEN(B839)&gt;0,SUM('OBRAČUNANA OSNOVNA PLAČA'!K833:P833),"")</f>
        <v>0</v>
      </c>
      <c r="F839" s="55"/>
      <c r="G839" s="55"/>
      <c r="H839" s="55"/>
      <c r="I839" s="55"/>
      <c r="J839" s="55"/>
      <c r="K839" s="176">
        <f t="shared" si="156"/>
        <v>0</v>
      </c>
      <c r="L839" s="120">
        <f t="shared" ca="1" si="157"/>
        <v>0</v>
      </c>
      <c r="M839" s="120">
        <f t="shared" ca="1" si="158"/>
        <v>0</v>
      </c>
      <c r="N839" s="120">
        <f t="shared" ca="1" si="159"/>
        <v>0</v>
      </c>
      <c r="O839" s="120">
        <f t="shared" ca="1" si="160"/>
        <v>0</v>
      </c>
      <c r="P839" s="177">
        <f t="shared" ca="1" si="161"/>
        <v>0</v>
      </c>
      <c r="Q839" s="177">
        <f ca="1">IF(LEN(B839)&gt;0,'1-6'!Q839-'1-6'!P839,"")</f>
        <v>0</v>
      </c>
      <c r="R839" s="178"/>
      <c r="AA839" s="163">
        <f>ROW()</f>
        <v>839</v>
      </c>
      <c r="AB839" s="201" t="e">
        <f t="shared" ca="1" si="168"/>
        <v>#N/A</v>
      </c>
      <c r="AC839" s="201" t="e">
        <f t="shared" ca="1" si="169"/>
        <v>#N/A</v>
      </c>
      <c r="AD839" s="202" t="e">
        <f t="shared" ca="1" si="162"/>
        <v>#N/A</v>
      </c>
      <c r="AE839" s="201" t="e">
        <f t="shared" ca="1" si="163"/>
        <v>#N/A</v>
      </c>
      <c r="AF839" s="202" t="e">
        <f t="shared" ca="1" si="164"/>
        <v>#N/A</v>
      </c>
      <c r="AG839" s="201" t="e">
        <f t="shared" ca="1" si="164"/>
        <v>#N/A</v>
      </c>
      <c r="AH839" s="201" t="e">
        <f t="shared" ca="1" si="165"/>
        <v>#N/A</v>
      </c>
      <c r="AI839" s="203" t="e">
        <f t="shared" ca="1" si="166"/>
        <v>#N/A</v>
      </c>
      <c r="AJ839" s="201" t="e">
        <f t="shared" ca="1" si="170"/>
        <v>#N/A</v>
      </c>
      <c r="AK839" s="201" t="e">
        <f t="shared" ca="1" si="171"/>
        <v>#N/A</v>
      </c>
    </row>
    <row r="840" spans="1:37" ht="27" customHeight="1" x14ac:dyDescent="0.25">
      <c r="A840" s="51">
        <f>'OSNOVNA PLAČA'!A834</f>
        <v>825</v>
      </c>
      <c r="B840" s="159" t="str">
        <f t="shared" ca="1" si="167"/>
        <v>A825</v>
      </c>
      <c r="C840" s="52">
        <f ca="1">IF(LEN(B840)&gt;0,'OSNOVNA PLAČA'!C834,"")</f>
        <v>0</v>
      </c>
      <c r="D840" s="54">
        <f ca="1">IF(LEN(B840)&gt;0,'OSNOVNA PLAČA'!D834,"")</f>
        <v>0</v>
      </c>
      <c r="E840" s="175">
        <f ca="1">IF(LEN(B840)&gt;0,SUM('OBRAČUNANA OSNOVNA PLAČA'!K834:P834),"")</f>
        <v>0</v>
      </c>
      <c r="F840" s="55"/>
      <c r="G840" s="55"/>
      <c r="H840" s="55"/>
      <c r="I840" s="55"/>
      <c r="J840" s="55"/>
      <c r="K840" s="176">
        <f t="shared" si="156"/>
        <v>0</v>
      </c>
      <c r="L840" s="120">
        <f t="shared" ca="1" si="157"/>
        <v>0</v>
      </c>
      <c r="M840" s="120">
        <f t="shared" ca="1" si="158"/>
        <v>0</v>
      </c>
      <c r="N840" s="120">
        <f t="shared" ca="1" si="159"/>
        <v>0</v>
      </c>
      <c r="O840" s="120">
        <f t="shared" ca="1" si="160"/>
        <v>0</v>
      </c>
      <c r="P840" s="177">
        <f t="shared" ca="1" si="161"/>
        <v>0</v>
      </c>
      <c r="Q840" s="177">
        <f ca="1">IF(LEN(B840)&gt;0,'1-6'!Q840-'1-6'!P840,"")</f>
        <v>0</v>
      </c>
      <c r="R840" s="178"/>
      <c r="AA840" s="163">
        <f>ROW()</f>
        <v>840</v>
      </c>
      <c r="AB840" s="201" t="e">
        <f t="shared" ca="1" si="168"/>
        <v>#N/A</v>
      </c>
      <c r="AC840" s="201" t="e">
        <f t="shared" ca="1" si="169"/>
        <v>#N/A</v>
      </c>
      <c r="AD840" s="202" t="e">
        <f t="shared" ca="1" si="162"/>
        <v>#N/A</v>
      </c>
      <c r="AE840" s="201" t="e">
        <f t="shared" ca="1" si="163"/>
        <v>#N/A</v>
      </c>
      <c r="AF840" s="202" t="e">
        <f t="shared" ca="1" si="164"/>
        <v>#N/A</v>
      </c>
      <c r="AG840" s="201" t="e">
        <f t="shared" ca="1" si="164"/>
        <v>#N/A</v>
      </c>
      <c r="AH840" s="201" t="e">
        <f t="shared" ca="1" si="165"/>
        <v>#N/A</v>
      </c>
      <c r="AI840" s="203" t="e">
        <f t="shared" ca="1" si="166"/>
        <v>#N/A</v>
      </c>
      <c r="AJ840" s="201" t="e">
        <f t="shared" ca="1" si="170"/>
        <v>#N/A</v>
      </c>
      <c r="AK840" s="201" t="e">
        <f t="shared" ca="1" si="171"/>
        <v>#N/A</v>
      </c>
    </row>
    <row r="841" spans="1:37" ht="27" customHeight="1" x14ac:dyDescent="0.25">
      <c r="A841" s="51">
        <f>'OSNOVNA PLAČA'!A835</f>
        <v>826</v>
      </c>
      <c r="B841" s="159" t="str">
        <f t="shared" ca="1" si="167"/>
        <v>A826</v>
      </c>
      <c r="C841" s="52">
        <f ca="1">IF(LEN(B841)&gt;0,'OSNOVNA PLAČA'!C835,"")</f>
        <v>0</v>
      </c>
      <c r="D841" s="54">
        <f ca="1">IF(LEN(B841)&gt;0,'OSNOVNA PLAČA'!D835,"")</f>
        <v>0</v>
      </c>
      <c r="E841" s="175">
        <f ca="1">IF(LEN(B841)&gt;0,SUM('OBRAČUNANA OSNOVNA PLAČA'!K835:P835),"")</f>
        <v>0</v>
      </c>
      <c r="F841" s="55"/>
      <c r="G841" s="55"/>
      <c r="H841" s="55"/>
      <c r="I841" s="55"/>
      <c r="J841" s="55"/>
      <c r="K841" s="176">
        <f t="shared" si="156"/>
        <v>0</v>
      </c>
      <c r="L841" s="120">
        <f t="shared" ca="1" si="157"/>
        <v>0</v>
      </c>
      <c r="M841" s="120">
        <f t="shared" ca="1" si="158"/>
        <v>0</v>
      </c>
      <c r="N841" s="120">
        <f t="shared" ca="1" si="159"/>
        <v>0</v>
      </c>
      <c r="O841" s="120">
        <f t="shared" ca="1" si="160"/>
        <v>0</v>
      </c>
      <c r="P841" s="177">
        <f t="shared" ca="1" si="161"/>
        <v>0</v>
      </c>
      <c r="Q841" s="177">
        <f ca="1">IF(LEN(B841)&gt;0,'1-6'!Q841-'1-6'!P841,"")</f>
        <v>0</v>
      </c>
      <c r="R841" s="178"/>
      <c r="AA841" s="163">
        <f>ROW()</f>
        <v>841</v>
      </c>
      <c r="AB841" s="201" t="e">
        <f t="shared" ca="1" si="168"/>
        <v>#N/A</v>
      </c>
      <c r="AC841" s="201" t="e">
        <f t="shared" ca="1" si="169"/>
        <v>#N/A</v>
      </c>
      <c r="AD841" s="202" t="e">
        <f t="shared" ca="1" si="162"/>
        <v>#N/A</v>
      </c>
      <c r="AE841" s="201" t="e">
        <f t="shared" ca="1" si="163"/>
        <v>#N/A</v>
      </c>
      <c r="AF841" s="202" t="e">
        <f t="shared" ca="1" si="164"/>
        <v>#N/A</v>
      </c>
      <c r="AG841" s="201" t="e">
        <f t="shared" ca="1" si="164"/>
        <v>#N/A</v>
      </c>
      <c r="AH841" s="201" t="e">
        <f t="shared" ca="1" si="165"/>
        <v>#N/A</v>
      </c>
      <c r="AI841" s="203" t="e">
        <f t="shared" ca="1" si="166"/>
        <v>#N/A</v>
      </c>
      <c r="AJ841" s="201" t="e">
        <f t="shared" ca="1" si="170"/>
        <v>#N/A</v>
      </c>
      <c r="AK841" s="201" t="e">
        <f t="shared" ca="1" si="171"/>
        <v>#N/A</v>
      </c>
    </row>
    <row r="842" spans="1:37" ht="27" customHeight="1" x14ac:dyDescent="0.25">
      <c r="A842" s="51">
        <f>'OSNOVNA PLAČA'!A836</f>
        <v>827</v>
      </c>
      <c r="B842" s="159" t="str">
        <f t="shared" ca="1" si="167"/>
        <v>A827</v>
      </c>
      <c r="C842" s="52">
        <f ca="1">IF(LEN(B842)&gt;0,'OSNOVNA PLAČA'!C836,"")</f>
        <v>0</v>
      </c>
      <c r="D842" s="54">
        <f ca="1">IF(LEN(B842)&gt;0,'OSNOVNA PLAČA'!D836,"")</f>
        <v>0</v>
      </c>
      <c r="E842" s="175">
        <f ca="1">IF(LEN(B842)&gt;0,SUM('OBRAČUNANA OSNOVNA PLAČA'!K836:P836),"")</f>
        <v>0</v>
      </c>
      <c r="F842" s="55"/>
      <c r="G842" s="55"/>
      <c r="H842" s="55"/>
      <c r="I842" s="55"/>
      <c r="J842" s="55"/>
      <c r="K842" s="176">
        <f t="shared" si="156"/>
        <v>0</v>
      </c>
      <c r="L842" s="120">
        <f t="shared" ca="1" si="157"/>
        <v>0</v>
      </c>
      <c r="M842" s="120">
        <f t="shared" ca="1" si="158"/>
        <v>0</v>
      </c>
      <c r="N842" s="120">
        <f t="shared" ca="1" si="159"/>
        <v>0</v>
      </c>
      <c r="O842" s="120">
        <f t="shared" ca="1" si="160"/>
        <v>0</v>
      </c>
      <c r="P842" s="177">
        <f t="shared" ca="1" si="161"/>
        <v>0</v>
      </c>
      <c r="Q842" s="177">
        <f ca="1">IF(LEN(B842)&gt;0,'1-6'!Q842-'1-6'!P842,"")</f>
        <v>0</v>
      </c>
      <c r="R842" s="178"/>
      <c r="AA842" s="163">
        <f>ROW()</f>
        <v>842</v>
      </c>
      <c r="AB842" s="201" t="e">
        <f t="shared" ca="1" si="168"/>
        <v>#N/A</v>
      </c>
      <c r="AC842" s="201" t="e">
        <f t="shared" ca="1" si="169"/>
        <v>#N/A</v>
      </c>
      <c r="AD842" s="202" t="e">
        <f t="shared" ca="1" si="162"/>
        <v>#N/A</v>
      </c>
      <c r="AE842" s="201" t="e">
        <f t="shared" ca="1" si="163"/>
        <v>#N/A</v>
      </c>
      <c r="AF842" s="202" t="e">
        <f t="shared" ca="1" si="164"/>
        <v>#N/A</v>
      </c>
      <c r="AG842" s="201" t="e">
        <f t="shared" ca="1" si="164"/>
        <v>#N/A</v>
      </c>
      <c r="AH842" s="201" t="e">
        <f t="shared" ca="1" si="165"/>
        <v>#N/A</v>
      </c>
      <c r="AI842" s="203" t="e">
        <f t="shared" ca="1" si="166"/>
        <v>#N/A</v>
      </c>
      <c r="AJ842" s="201" t="e">
        <f t="shared" ca="1" si="170"/>
        <v>#N/A</v>
      </c>
      <c r="AK842" s="201" t="e">
        <f t="shared" ca="1" si="171"/>
        <v>#N/A</v>
      </c>
    </row>
    <row r="843" spans="1:37" ht="27" customHeight="1" x14ac:dyDescent="0.25">
      <c r="A843" s="51">
        <f>'OSNOVNA PLAČA'!A837</f>
        <v>828</v>
      </c>
      <c r="B843" s="159" t="str">
        <f t="shared" ca="1" si="167"/>
        <v>A828</v>
      </c>
      <c r="C843" s="52">
        <f ca="1">IF(LEN(B843)&gt;0,'OSNOVNA PLAČA'!C837,"")</f>
        <v>0</v>
      </c>
      <c r="D843" s="54">
        <f ca="1">IF(LEN(B843)&gt;0,'OSNOVNA PLAČA'!D837,"")</f>
        <v>0</v>
      </c>
      <c r="E843" s="175">
        <f ca="1">IF(LEN(B843)&gt;0,SUM('OBRAČUNANA OSNOVNA PLAČA'!K837:P837),"")</f>
        <v>0</v>
      </c>
      <c r="F843" s="55"/>
      <c r="G843" s="55"/>
      <c r="H843" s="55"/>
      <c r="I843" s="55"/>
      <c r="J843" s="55"/>
      <c r="K843" s="176">
        <f t="shared" si="156"/>
        <v>0</v>
      </c>
      <c r="L843" s="120">
        <f t="shared" ca="1" si="157"/>
        <v>0</v>
      </c>
      <c r="M843" s="120">
        <f t="shared" ca="1" si="158"/>
        <v>0</v>
      </c>
      <c r="N843" s="120">
        <f t="shared" ca="1" si="159"/>
        <v>0</v>
      </c>
      <c r="O843" s="120">
        <f t="shared" ca="1" si="160"/>
        <v>0</v>
      </c>
      <c r="P843" s="177">
        <f t="shared" ca="1" si="161"/>
        <v>0</v>
      </c>
      <c r="Q843" s="177">
        <f ca="1">IF(LEN(B843)&gt;0,'1-6'!Q843-'1-6'!P843,"")</f>
        <v>0</v>
      </c>
      <c r="R843" s="178"/>
      <c r="AA843" s="163">
        <f>ROW()</f>
        <v>843</v>
      </c>
      <c r="AB843" s="201" t="e">
        <f t="shared" ca="1" si="168"/>
        <v>#N/A</v>
      </c>
      <c r="AC843" s="201" t="e">
        <f t="shared" ca="1" si="169"/>
        <v>#N/A</v>
      </c>
      <c r="AD843" s="202" t="e">
        <f t="shared" ca="1" si="162"/>
        <v>#N/A</v>
      </c>
      <c r="AE843" s="201" t="e">
        <f t="shared" ca="1" si="163"/>
        <v>#N/A</v>
      </c>
      <c r="AF843" s="202" t="e">
        <f t="shared" ca="1" si="164"/>
        <v>#N/A</v>
      </c>
      <c r="AG843" s="201" t="e">
        <f t="shared" ca="1" si="164"/>
        <v>#N/A</v>
      </c>
      <c r="AH843" s="201" t="e">
        <f t="shared" ca="1" si="165"/>
        <v>#N/A</v>
      </c>
      <c r="AI843" s="203" t="e">
        <f t="shared" ca="1" si="166"/>
        <v>#N/A</v>
      </c>
      <c r="AJ843" s="201" t="e">
        <f t="shared" ca="1" si="170"/>
        <v>#N/A</v>
      </c>
      <c r="AK843" s="201" t="e">
        <f t="shared" ca="1" si="171"/>
        <v>#N/A</v>
      </c>
    </row>
    <row r="844" spans="1:37" ht="27" customHeight="1" x14ac:dyDescent="0.25">
      <c r="A844" s="51">
        <f>'OSNOVNA PLAČA'!A838</f>
        <v>829</v>
      </c>
      <c r="B844" s="159" t="str">
        <f t="shared" ca="1" si="167"/>
        <v>A829</v>
      </c>
      <c r="C844" s="52">
        <f ca="1">IF(LEN(B844)&gt;0,'OSNOVNA PLAČA'!C838,"")</f>
        <v>0</v>
      </c>
      <c r="D844" s="54">
        <f ca="1">IF(LEN(B844)&gt;0,'OSNOVNA PLAČA'!D838,"")</f>
        <v>0</v>
      </c>
      <c r="E844" s="175">
        <f ca="1">IF(LEN(B844)&gt;0,SUM('OBRAČUNANA OSNOVNA PLAČA'!K838:P838),"")</f>
        <v>0</v>
      </c>
      <c r="F844" s="55"/>
      <c r="G844" s="55"/>
      <c r="H844" s="55"/>
      <c r="I844" s="55"/>
      <c r="J844" s="55"/>
      <c r="K844" s="176">
        <f t="shared" si="156"/>
        <v>0</v>
      </c>
      <c r="L844" s="120">
        <f t="shared" ca="1" si="157"/>
        <v>0</v>
      </c>
      <c r="M844" s="120">
        <f t="shared" ca="1" si="158"/>
        <v>0</v>
      </c>
      <c r="N844" s="120">
        <f t="shared" ca="1" si="159"/>
        <v>0</v>
      </c>
      <c r="O844" s="120">
        <f t="shared" ca="1" si="160"/>
        <v>0</v>
      </c>
      <c r="P844" s="177">
        <f t="shared" ca="1" si="161"/>
        <v>0</v>
      </c>
      <c r="Q844" s="177">
        <f ca="1">IF(LEN(B844)&gt;0,'1-6'!Q844-'1-6'!P844,"")</f>
        <v>0</v>
      </c>
      <c r="R844" s="178"/>
      <c r="AA844" s="163">
        <f>ROW()</f>
        <v>844</v>
      </c>
      <c r="AB844" s="201" t="e">
        <f t="shared" ca="1" si="168"/>
        <v>#N/A</v>
      </c>
      <c r="AC844" s="201" t="e">
        <f t="shared" ca="1" si="169"/>
        <v>#N/A</v>
      </c>
      <c r="AD844" s="202" t="e">
        <f t="shared" ca="1" si="162"/>
        <v>#N/A</v>
      </c>
      <c r="AE844" s="201" t="e">
        <f t="shared" ca="1" si="163"/>
        <v>#N/A</v>
      </c>
      <c r="AF844" s="202" t="e">
        <f t="shared" ca="1" si="164"/>
        <v>#N/A</v>
      </c>
      <c r="AG844" s="201" t="e">
        <f t="shared" ca="1" si="164"/>
        <v>#N/A</v>
      </c>
      <c r="AH844" s="201" t="e">
        <f t="shared" ca="1" si="165"/>
        <v>#N/A</v>
      </c>
      <c r="AI844" s="203" t="e">
        <f t="shared" ca="1" si="166"/>
        <v>#N/A</v>
      </c>
      <c r="AJ844" s="201" t="e">
        <f t="shared" ca="1" si="170"/>
        <v>#N/A</v>
      </c>
      <c r="AK844" s="201" t="e">
        <f t="shared" ca="1" si="171"/>
        <v>#N/A</v>
      </c>
    </row>
    <row r="845" spans="1:37" ht="27" customHeight="1" x14ac:dyDescent="0.25">
      <c r="A845" s="51">
        <f>'OSNOVNA PLAČA'!A839</f>
        <v>830</v>
      </c>
      <c r="B845" s="159" t="str">
        <f t="shared" ca="1" si="167"/>
        <v>A830</v>
      </c>
      <c r="C845" s="52">
        <f ca="1">IF(LEN(B845)&gt;0,'OSNOVNA PLAČA'!C839,"")</f>
        <v>0</v>
      </c>
      <c r="D845" s="54">
        <f ca="1">IF(LEN(B845)&gt;0,'OSNOVNA PLAČA'!D839,"")</f>
        <v>0</v>
      </c>
      <c r="E845" s="175">
        <f ca="1">IF(LEN(B845)&gt;0,SUM('OBRAČUNANA OSNOVNA PLAČA'!K839:P839),"")</f>
        <v>0</v>
      </c>
      <c r="F845" s="55"/>
      <c r="G845" s="55"/>
      <c r="H845" s="55"/>
      <c r="I845" s="55"/>
      <c r="J845" s="55"/>
      <c r="K845" s="176">
        <f t="shared" si="156"/>
        <v>0</v>
      </c>
      <c r="L845" s="120">
        <f t="shared" ca="1" si="157"/>
        <v>0</v>
      </c>
      <c r="M845" s="120">
        <f t="shared" ca="1" si="158"/>
        <v>0</v>
      </c>
      <c r="N845" s="120">
        <f t="shared" ca="1" si="159"/>
        <v>0</v>
      </c>
      <c r="O845" s="120">
        <f t="shared" ca="1" si="160"/>
        <v>0</v>
      </c>
      <c r="P845" s="177">
        <f t="shared" ca="1" si="161"/>
        <v>0</v>
      </c>
      <c r="Q845" s="177">
        <f ca="1">IF(LEN(B845)&gt;0,'1-6'!Q845-'1-6'!P845,"")</f>
        <v>0</v>
      </c>
      <c r="R845" s="178"/>
      <c r="AA845" s="163">
        <f>ROW()</f>
        <v>845</v>
      </c>
      <c r="AB845" s="201" t="e">
        <f t="shared" ca="1" si="168"/>
        <v>#N/A</v>
      </c>
      <c r="AC845" s="201" t="e">
        <f t="shared" ca="1" si="169"/>
        <v>#N/A</v>
      </c>
      <c r="AD845" s="202" t="e">
        <f t="shared" ca="1" si="162"/>
        <v>#N/A</v>
      </c>
      <c r="AE845" s="201" t="e">
        <f t="shared" ca="1" si="163"/>
        <v>#N/A</v>
      </c>
      <c r="AF845" s="202" t="e">
        <f t="shared" ca="1" si="164"/>
        <v>#N/A</v>
      </c>
      <c r="AG845" s="201" t="e">
        <f t="shared" ca="1" si="164"/>
        <v>#N/A</v>
      </c>
      <c r="AH845" s="201" t="e">
        <f t="shared" ca="1" si="165"/>
        <v>#N/A</v>
      </c>
      <c r="AI845" s="203" t="e">
        <f t="shared" ca="1" si="166"/>
        <v>#N/A</v>
      </c>
      <c r="AJ845" s="201" t="e">
        <f t="shared" ca="1" si="170"/>
        <v>#N/A</v>
      </c>
      <c r="AK845" s="201" t="e">
        <f t="shared" ca="1" si="171"/>
        <v>#N/A</v>
      </c>
    </row>
    <row r="846" spans="1:37" ht="27" customHeight="1" x14ac:dyDescent="0.25">
      <c r="A846" s="51">
        <f>'OSNOVNA PLAČA'!A840</f>
        <v>831</v>
      </c>
      <c r="B846" s="159" t="str">
        <f t="shared" ca="1" si="167"/>
        <v>A831</v>
      </c>
      <c r="C846" s="52">
        <f ca="1">IF(LEN(B846)&gt;0,'OSNOVNA PLAČA'!C840,"")</f>
        <v>0</v>
      </c>
      <c r="D846" s="54">
        <f ca="1">IF(LEN(B846)&gt;0,'OSNOVNA PLAČA'!D840,"")</f>
        <v>0</v>
      </c>
      <c r="E846" s="175">
        <f ca="1">IF(LEN(B846)&gt;0,SUM('OBRAČUNANA OSNOVNA PLAČA'!K840:P840),"")</f>
        <v>0</v>
      </c>
      <c r="F846" s="55"/>
      <c r="G846" s="55"/>
      <c r="H846" s="55"/>
      <c r="I846" s="55"/>
      <c r="J846" s="55"/>
      <c r="K846" s="176">
        <f t="shared" si="156"/>
        <v>0</v>
      </c>
      <c r="L846" s="120">
        <f t="shared" ca="1" si="157"/>
        <v>0</v>
      </c>
      <c r="M846" s="120">
        <f t="shared" ca="1" si="158"/>
        <v>0</v>
      </c>
      <c r="N846" s="120">
        <f t="shared" ca="1" si="159"/>
        <v>0</v>
      </c>
      <c r="O846" s="120">
        <f t="shared" ca="1" si="160"/>
        <v>0</v>
      </c>
      <c r="P846" s="177">
        <f t="shared" ca="1" si="161"/>
        <v>0</v>
      </c>
      <c r="Q846" s="177">
        <f ca="1">IF(LEN(B846)&gt;0,'1-6'!Q846-'1-6'!P846,"")</f>
        <v>0</v>
      </c>
      <c r="R846" s="178"/>
      <c r="AA846" s="163">
        <f>ROW()</f>
        <v>846</v>
      </c>
      <c r="AB846" s="201" t="e">
        <f t="shared" ca="1" si="168"/>
        <v>#N/A</v>
      </c>
      <c r="AC846" s="201" t="e">
        <f t="shared" ca="1" si="169"/>
        <v>#N/A</v>
      </c>
      <c r="AD846" s="202" t="e">
        <f t="shared" ca="1" si="162"/>
        <v>#N/A</v>
      </c>
      <c r="AE846" s="201" t="e">
        <f t="shared" ca="1" si="163"/>
        <v>#N/A</v>
      </c>
      <c r="AF846" s="202" t="e">
        <f t="shared" ca="1" si="164"/>
        <v>#N/A</v>
      </c>
      <c r="AG846" s="201" t="e">
        <f t="shared" ca="1" si="164"/>
        <v>#N/A</v>
      </c>
      <c r="AH846" s="201" t="e">
        <f t="shared" ca="1" si="165"/>
        <v>#N/A</v>
      </c>
      <c r="AI846" s="203" t="e">
        <f t="shared" ca="1" si="166"/>
        <v>#N/A</v>
      </c>
      <c r="AJ846" s="201" t="e">
        <f t="shared" ca="1" si="170"/>
        <v>#N/A</v>
      </c>
      <c r="AK846" s="201" t="e">
        <f t="shared" ca="1" si="171"/>
        <v>#N/A</v>
      </c>
    </row>
    <row r="847" spans="1:37" ht="27" customHeight="1" x14ac:dyDescent="0.25">
      <c r="A847" s="51">
        <f>'OSNOVNA PLAČA'!A841</f>
        <v>832</v>
      </c>
      <c r="B847" s="159" t="str">
        <f t="shared" ca="1" si="167"/>
        <v>A832</v>
      </c>
      <c r="C847" s="52">
        <f ca="1">IF(LEN(B847)&gt;0,'OSNOVNA PLAČA'!C841,"")</f>
        <v>0</v>
      </c>
      <c r="D847" s="54">
        <f ca="1">IF(LEN(B847)&gt;0,'OSNOVNA PLAČA'!D841,"")</f>
        <v>0</v>
      </c>
      <c r="E847" s="175">
        <f ca="1">IF(LEN(B847)&gt;0,SUM('OBRAČUNANA OSNOVNA PLAČA'!K841:P841),"")</f>
        <v>0</v>
      </c>
      <c r="F847" s="55"/>
      <c r="G847" s="55"/>
      <c r="H847" s="55"/>
      <c r="I847" s="55"/>
      <c r="J847" s="55"/>
      <c r="K847" s="176">
        <f t="shared" si="156"/>
        <v>0</v>
      </c>
      <c r="L847" s="120">
        <f t="shared" ca="1" si="157"/>
        <v>0</v>
      </c>
      <c r="M847" s="120">
        <f t="shared" ca="1" si="158"/>
        <v>0</v>
      </c>
      <c r="N847" s="120">
        <f t="shared" ca="1" si="159"/>
        <v>0</v>
      </c>
      <c r="O847" s="120">
        <f t="shared" ca="1" si="160"/>
        <v>0</v>
      </c>
      <c r="P847" s="177">
        <f t="shared" ca="1" si="161"/>
        <v>0</v>
      </c>
      <c r="Q847" s="177">
        <f ca="1">IF(LEN(B847)&gt;0,'1-6'!Q847-'1-6'!P847,"")</f>
        <v>0</v>
      </c>
      <c r="R847" s="178"/>
      <c r="AA847" s="163">
        <f>ROW()</f>
        <v>847</v>
      </c>
      <c r="AB847" s="201" t="e">
        <f t="shared" ca="1" si="168"/>
        <v>#N/A</v>
      </c>
      <c r="AC847" s="201" t="e">
        <f t="shared" ca="1" si="169"/>
        <v>#N/A</v>
      </c>
      <c r="AD847" s="202" t="e">
        <f t="shared" ca="1" si="162"/>
        <v>#N/A</v>
      </c>
      <c r="AE847" s="201" t="e">
        <f t="shared" ca="1" si="163"/>
        <v>#N/A</v>
      </c>
      <c r="AF847" s="202" t="e">
        <f t="shared" ca="1" si="164"/>
        <v>#N/A</v>
      </c>
      <c r="AG847" s="201" t="e">
        <f t="shared" ca="1" si="164"/>
        <v>#N/A</v>
      </c>
      <c r="AH847" s="201" t="e">
        <f t="shared" ca="1" si="165"/>
        <v>#N/A</v>
      </c>
      <c r="AI847" s="203" t="e">
        <f t="shared" ca="1" si="166"/>
        <v>#N/A</v>
      </c>
      <c r="AJ847" s="201" t="e">
        <f t="shared" ca="1" si="170"/>
        <v>#N/A</v>
      </c>
      <c r="AK847" s="201" t="e">
        <f t="shared" ca="1" si="171"/>
        <v>#N/A</v>
      </c>
    </row>
    <row r="848" spans="1:37" ht="27" customHeight="1" x14ac:dyDescent="0.25">
      <c r="A848" s="51">
        <f>'OSNOVNA PLAČA'!A842</f>
        <v>833</v>
      </c>
      <c r="B848" s="159" t="str">
        <f t="shared" ca="1" si="167"/>
        <v>A833</v>
      </c>
      <c r="C848" s="52">
        <f ca="1">IF(LEN(B848)&gt;0,'OSNOVNA PLAČA'!C842,"")</f>
        <v>0</v>
      </c>
      <c r="D848" s="54">
        <f ca="1">IF(LEN(B848)&gt;0,'OSNOVNA PLAČA'!D842,"")</f>
        <v>0</v>
      </c>
      <c r="E848" s="175">
        <f ca="1">IF(LEN(B848)&gt;0,SUM('OBRAČUNANA OSNOVNA PLAČA'!K842:P842),"")</f>
        <v>0</v>
      </c>
      <c r="F848" s="55"/>
      <c r="G848" s="55"/>
      <c r="H848" s="55"/>
      <c r="I848" s="55"/>
      <c r="J848" s="55"/>
      <c r="K848" s="176">
        <f t="shared" ref="K848:K911" si="172">+F848+G848+H848+I848+J848</f>
        <v>0</v>
      </c>
      <c r="L848" s="120">
        <f t="shared" ref="L848:L911" ca="1" si="173">IF(LEN(B848)&gt;0,K848/5,"")</f>
        <v>0</v>
      </c>
      <c r="M848" s="120">
        <f t="shared" ref="M848:M911" ca="1" si="174">IF(LEN(B848)&gt;0,E848*L848,"")</f>
        <v>0</v>
      </c>
      <c r="N848" s="120">
        <f t="shared" ref="N848:N911" ca="1" si="175">IF(LEN(B848)&gt;0,L848*$O$1017,"")</f>
        <v>0</v>
      </c>
      <c r="O848" s="120">
        <f t="shared" ref="O848:O911" ca="1" si="176">IF(LEN(B848)&gt;0,E848*N848,"")</f>
        <v>0</v>
      </c>
      <c r="P848" s="177">
        <f t="shared" ref="P848:P911" ca="1" si="177">MIN(O848,Q848)</f>
        <v>0</v>
      </c>
      <c r="Q848" s="177">
        <f ca="1">IF(LEN(B848)&gt;0,'1-6'!Q848-'1-6'!P848,"")</f>
        <v>0</v>
      </c>
      <c r="R848" s="178"/>
      <c r="AA848" s="163">
        <f>ROW()</f>
        <v>848</v>
      </c>
      <c r="AB848" s="201" t="e">
        <f t="shared" ca="1" si="168"/>
        <v>#N/A</v>
      </c>
      <c r="AC848" s="201" t="e">
        <f t="shared" ca="1" si="169"/>
        <v>#N/A</v>
      </c>
      <c r="AD848" s="202" t="e">
        <f t="shared" ref="AD848:AD911" ca="1" si="178">IF(AB848&gt;=AC848,"-",$K848/(5*MAX($L$1021:$L$1022)))</f>
        <v>#N/A</v>
      </c>
      <c r="AE848" s="201" t="e">
        <f t="shared" ref="AE848:AE911" ca="1" si="179">IF(AB848&gt;=AC848,"-",$K848/(5*MAX($L$1021:$L$1022))*AJ848)</f>
        <v>#N/A</v>
      </c>
      <c r="AF848" s="202" t="e">
        <f t="shared" ref="AF848:AG911" ca="1" si="180">IF(AD848="-","-",AD848*$AE$1017)</f>
        <v>#N/A</v>
      </c>
      <c r="AG848" s="201" t="e">
        <f t="shared" ca="1" si="180"/>
        <v>#N/A</v>
      </c>
      <c r="AH848" s="201" t="e">
        <f t="shared" ref="AH848:AH911" ca="1" si="181">IF(AF848="-",0,MIN(AG848,Q848))</f>
        <v>#N/A</v>
      </c>
      <c r="AI848" s="203" t="e">
        <f t="shared" ref="AI848:AI911" ca="1" si="182">+AC848-AB848</f>
        <v>#N/A</v>
      </c>
      <c r="AJ848" s="201" t="e">
        <f t="shared" ca="1" si="170"/>
        <v>#N/A</v>
      </c>
      <c r="AK848" s="201" t="e">
        <f t="shared" ca="1" si="171"/>
        <v>#N/A</v>
      </c>
    </row>
    <row r="849" spans="1:37" ht="27" customHeight="1" x14ac:dyDescent="0.25">
      <c r="A849" s="51">
        <f>'OSNOVNA PLAČA'!A843</f>
        <v>834</v>
      </c>
      <c r="B849" s="159" t="str">
        <f t="shared" ca="1" si="167"/>
        <v>A834</v>
      </c>
      <c r="C849" s="52">
        <f ca="1">IF(LEN(B849)&gt;0,'OSNOVNA PLAČA'!C843,"")</f>
        <v>0</v>
      </c>
      <c r="D849" s="54">
        <f ca="1">IF(LEN(B849)&gt;0,'OSNOVNA PLAČA'!D843,"")</f>
        <v>0</v>
      </c>
      <c r="E849" s="175">
        <f ca="1">IF(LEN(B849)&gt;0,SUM('OBRAČUNANA OSNOVNA PLAČA'!K843:P843),"")</f>
        <v>0</v>
      </c>
      <c r="F849" s="55"/>
      <c r="G849" s="55"/>
      <c r="H849" s="55"/>
      <c r="I849" s="55"/>
      <c r="J849" s="55"/>
      <c r="K849" s="176">
        <f t="shared" si="172"/>
        <v>0</v>
      </c>
      <c r="L849" s="120">
        <f t="shared" ca="1" si="173"/>
        <v>0</v>
      </c>
      <c r="M849" s="120">
        <f t="shared" ca="1" si="174"/>
        <v>0</v>
      </c>
      <c r="N849" s="120">
        <f t="shared" ca="1" si="175"/>
        <v>0</v>
      </c>
      <c r="O849" s="120">
        <f t="shared" ca="1" si="176"/>
        <v>0</v>
      </c>
      <c r="P849" s="177">
        <f t="shared" ca="1" si="177"/>
        <v>0</v>
      </c>
      <c r="Q849" s="177">
        <f ca="1">IF(LEN(B849)&gt;0,'1-6'!Q849-'1-6'!P849,"")</f>
        <v>0</v>
      </c>
      <c r="R849" s="178"/>
      <c r="AA849" s="163">
        <f>ROW()</f>
        <v>849</v>
      </c>
      <c r="AB849" s="201" t="e">
        <f t="shared" ca="1" si="168"/>
        <v>#N/A</v>
      </c>
      <c r="AC849" s="201" t="e">
        <f t="shared" ca="1" si="169"/>
        <v>#N/A</v>
      </c>
      <c r="AD849" s="202" t="e">
        <f t="shared" ca="1" si="178"/>
        <v>#N/A</v>
      </c>
      <c r="AE849" s="201" t="e">
        <f t="shared" ca="1" si="179"/>
        <v>#N/A</v>
      </c>
      <c r="AF849" s="202" t="e">
        <f t="shared" ca="1" si="180"/>
        <v>#N/A</v>
      </c>
      <c r="AG849" s="201" t="e">
        <f t="shared" ca="1" si="180"/>
        <v>#N/A</v>
      </c>
      <c r="AH849" s="201" t="e">
        <f t="shared" ca="1" si="181"/>
        <v>#N/A</v>
      </c>
      <c r="AI849" s="203" t="e">
        <f t="shared" ca="1" si="182"/>
        <v>#N/A</v>
      </c>
      <c r="AJ849" s="201" t="e">
        <f t="shared" ca="1" si="170"/>
        <v>#N/A</v>
      </c>
      <c r="AK849" s="201" t="e">
        <f t="shared" ca="1" si="171"/>
        <v>#N/A</v>
      </c>
    </row>
    <row r="850" spans="1:37" ht="27" customHeight="1" x14ac:dyDescent="0.25">
      <c r="A850" s="51">
        <f>'OSNOVNA PLAČA'!A844</f>
        <v>835</v>
      </c>
      <c r="B850" s="159" t="str">
        <f t="shared" ca="1" si="167"/>
        <v>A835</v>
      </c>
      <c r="C850" s="52">
        <f ca="1">IF(LEN(B850)&gt;0,'OSNOVNA PLAČA'!C844,"")</f>
        <v>0</v>
      </c>
      <c r="D850" s="54">
        <f ca="1">IF(LEN(B850)&gt;0,'OSNOVNA PLAČA'!D844,"")</f>
        <v>0</v>
      </c>
      <c r="E850" s="175">
        <f ca="1">IF(LEN(B850)&gt;0,SUM('OBRAČUNANA OSNOVNA PLAČA'!K844:P844),"")</f>
        <v>0</v>
      </c>
      <c r="F850" s="55"/>
      <c r="G850" s="55"/>
      <c r="H850" s="55"/>
      <c r="I850" s="55"/>
      <c r="J850" s="55"/>
      <c r="K850" s="176">
        <f t="shared" si="172"/>
        <v>0</v>
      </c>
      <c r="L850" s="120">
        <f t="shared" ca="1" si="173"/>
        <v>0</v>
      </c>
      <c r="M850" s="120">
        <f t="shared" ca="1" si="174"/>
        <v>0</v>
      </c>
      <c r="N850" s="120">
        <f t="shared" ca="1" si="175"/>
        <v>0</v>
      </c>
      <c r="O850" s="120">
        <f t="shared" ca="1" si="176"/>
        <v>0</v>
      </c>
      <c r="P850" s="177">
        <f t="shared" ca="1" si="177"/>
        <v>0</v>
      </c>
      <c r="Q850" s="177">
        <f ca="1">IF(LEN(B850)&gt;0,'1-6'!Q850-'1-6'!P850,"")</f>
        <v>0</v>
      </c>
      <c r="R850" s="178"/>
      <c r="AA850" s="163">
        <f>ROW()</f>
        <v>850</v>
      </c>
      <c r="AB850" s="201" t="e">
        <f t="shared" ca="1" si="168"/>
        <v>#N/A</v>
      </c>
      <c r="AC850" s="201" t="e">
        <f t="shared" ca="1" si="169"/>
        <v>#N/A</v>
      </c>
      <c r="AD850" s="202" t="e">
        <f t="shared" ca="1" si="178"/>
        <v>#N/A</v>
      </c>
      <c r="AE850" s="201" t="e">
        <f t="shared" ca="1" si="179"/>
        <v>#N/A</v>
      </c>
      <c r="AF850" s="202" t="e">
        <f t="shared" ca="1" si="180"/>
        <v>#N/A</v>
      </c>
      <c r="AG850" s="201" t="e">
        <f t="shared" ca="1" si="180"/>
        <v>#N/A</v>
      </c>
      <c r="AH850" s="201" t="e">
        <f t="shared" ca="1" si="181"/>
        <v>#N/A</v>
      </c>
      <c r="AI850" s="203" t="e">
        <f t="shared" ca="1" si="182"/>
        <v>#N/A</v>
      </c>
      <c r="AJ850" s="201" t="e">
        <f t="shared" ca="1" si="170"/>
        <v>#N/A</v>
      </c>
      <c r="AK850" s="201" t="e">
        <f t="shared" ca="1" si="171"/>
        <v>#N/A</v>
      </c>
    </row>
    <row r="851" spans="1:37" ht="27" customHeight="1" x14ac:dyDescent="0.25">
      <c r="A851" s="51">
        <f>'OSNOVNA PLAČA'!A845</f>
        <v>836</v>
      </c>
      <c r="B851" s="159" t="str">
        <f t="shared" ca="1" si="167"/>
        <v>A836</v>
      </c>
      <c r="C851" s="52">
        <f ca="1">IF(LEN(B851)&gt;0,'OSNOVNA PLAČA'!C845,"")</f>
        <v>0</v>
      </c>
      <c r="D851" s="54">
        <f ca="1">IF(LEN(B851)&gt;0,'OSNOVNA PLAČA'!D845,"")</f>
        <v>0</v>
      </c>
      <c r="E851" s="175">
        <f ca="1">IF(LEN(B851)&gt;0,SUM('OBRAČUNANA OSNOVNA PLAČA'!K845:P845),"")</f>
        <v>0</v>
      </c>
      <c r="F851" s="55"/>
      <c r="G851" s="55"/>
      <c r="H851" s="55"/>
      <c r="I851" s="55"/>
      <c r="J851" s="55"/>
      <c r="K851" s="176">
        <f t="shared" si="172"/>
        <v>0</v>
      </c>
      <c r="L851" s="120">
        <f t="shared" ca="1" si="173"/>
        <v>0</v>
      </c>
      <c r="M851" s="120">
        <f t="shared" ca="1" si="174"/>
        <v>0</v>
      </c>
      <c r="N851" s="120">
        <f t="shared" ca="1" si="175"/>
        <v>0</v>
      </c>
      <c r="O851" s="120">
        <f t="shared" ca="1" si="176"/>
        <v>0</v>
      </c>
      <c r="P851" s="177">
        <f t="shared" ca="1" si="177"/>
        <v>0</v>
      </c>
      <c r="Q851" s="177">
        <f ca="1">IF(LEN(B851)&gt;0,'1-6'!Q851-'1-6'!P851,"")</f>
        <v>0</v>
      </c>
      <c r="R851" s="178"/>
      <c r="AA851" s="163">
        <f>ROW()</f>
        <v>851</v>
      </c>
      <c r="AB851" s="201" t="e">
        <f t="shared" ca="1" si="168"/>
        <v>#N/A</v>
      </c>
      <c r="AC851" s="201" t="e">
        <f t="shared" ca="1" si="169"/>
        <v>#N/A</v>
      </c>
      <c r="AD851" s="202" t="e">
        <f t="shared" ca="1" si="178"/>
        <v>#N/A</v>
      </c>
      <c r="AE851" s="201" t="e">
        <f t="shared" ca="1" si="179"/>
        <v>#N/A</v>
      </c>
      <c r="AF851" s="202" t="e">
        <f t="shared" ca="1" si="180"/>
        <v>#N/A</v>
      </c>
      <c r="AG851" s="201" t="e">
        <f t="shared" ca="1" si="180"/>
        <v>#N/A</v>
      </c>
      <c r="AH851" s="201" t="e">
        <f t="shared" ca="1" si="181"/>
        <v>#N/A</v>
      </c>
      <c r="AI851" s="203" t="e">
        <f t="shared" ca="1" si="182"/>
        <v>#N/A</v>
      </c>
      <c r="AJ851" s="201" t="e">
        <f t="shared" ca="1" si="170"/>
        <v>#N/A</v>
      </c>
      <c r="AK851" s="201" t="e">
        <f t="shared" ca="1" si="171"/>
        <v>#N/A</v>
      </c>
    </row>
    <row r="852" spans="1:37" ht="27" customHeight="1" x14ac:dyDescent="0.25">
      <c r="A852" s="51">
        <f>'OSNOVNA PLAČA'!A846</f>
        <v>837</v>
      </c>
      <c r="B852" s="159" t="str">
        <f t="shared" ca="1" si="167"/>
        <v>A837</v>
      </c>
      <c r="C852" s="52">
        <f ca="1">IF(LEN(B852)&gt;0,'OSNOVNA PLAČA'!C846,"")</f>
        <v>0</v>
      </c>
      <c r="D852" s="54">
        <f ca="1">IF(LEN(B852)&gt;0,'OSNOVNA PLAČA'!D846,"")</f>
        <v>0</v>
      </c>
      <c r="E852" s="175">
        <f ca="1">IF(LEN(B852)&gt;0,SUM('OBRAČUNANA OSNOVNA PLAČA'!K846:P846),"")</f>
        <v>0</v>
      </c>
      <c r="F852" s="55"/>
      <c r="G852" s="55"/>
      <c r="H852" s="55"/>
      <c r="I852" s="55"/>
      <c r="J852" s="55"/>
      <c r="K852" s="176">
        <f t="shared" si="172"/>
        <v>0</v>
      </c>
      <c r="L852" s="120">
        <f t="shared" ca="1" si="173"/>
        <v>0</v>
      </c>
      <c r="M852" s="120">
        <f t="shared" ca="1" si="174"/>
        <v>0</v>
      </c>
      <c r="N852" s="120">
        <f t="shared" ca="1" si="175"/>
        <v>0</v>
      </c>
      <c r="O852" s="120">
        <f t="shared" ca="1" si="176"/>
        <v>0</v>
      </c>
      <c r="P852" s="177">
        <f t="shared" ca="1" si="177"/>
        <v>0</v>
      </c>
      <c r="Q852" s="177">
        <f ca="1">IF(LEN(B852)&gt;0,'1-6'!Q852-'1-6'!P852,"")</f>
        <v>0</v>
      </c>
      <c r="R852" s="178"/>
      <c r="AA852" s="163">
        <f>ROW()</f>
        <v>852</v>
      </c>
      <c r="AB852" s="201" t="e">
        <f t="shared" ca="1" si="168"/>
        <v>#N/A</v>
      </c>
      <c r="AC852" s="201" t="e">
        <f t="shared" ca="1" si="169"/>
        <v>#N/A</v>
      </c>
      <c r="AD852" s="202" t="e">
        <f t="shared" ca="1" si="178"/>
        <v>#N/A</v>
      </c>
      <c r="AE852" s="201" t="e">
        <f t="shared" ca="1" si="179"/>
        <v>#N/A</v>
      </c>
      <c r="AF852" s="202" t="e">
        <f t="shared" ca="1" si="180"/>
        <v>#N/A</v>
      </c>
      <c r="AG852" s="201" t="e">
        <f t="shared" ca="1" si="180"/>
        <v>#N/A</v>
      </c>
      <c r="AH852" s="201" t="e">
        <f t="shared" ca="1" si="181"/>
        <v>#N/A</v>
      </c>
      <c r="AI852" s="203" t="e">
        <f t="shared" ca="1" si="182"/>
        <v>#N/A</v>
      </c>
      <c r="AJ852" s="201" t="e">
        <f t="shared" ca="1" si="170"/>
        <v>#N/A</v>
      </c>
      <c r="AK852" s="201" t="e">
        <f t="shared" ca="1" si="171"/>
        <v>#N/A</v>
      </c>
    </row>
    <row r="853" spans="1:37" ht="27" customHeight="1" x14ac:dyDescent="0.25">
      <c r="A853" s="51">
        <f>'OSNOVNA PLAČA'!A847</f>
        <v>838</v>
      </c>
      <c r="B853" s="159" t="str">
        <f t="shared" ca="1" si="167"/>
        <v>A838</v>
      </c>
      <c r="C853" s="52">
        <f ca="1">IF(LEN(B853)&gt;0,'OSNOVNA PLAČA'!C847,"")</f>
        <v>0</v>
      </c>
      <c r="D853" s="54">
        <f ca="1">IF(LEN(B853)&gt;0,'OSNOVNA PLAČA'!D847,"")</f>
        <v>0</v>
      </c>
      <c r="E853" s="175">
        <f ca="1">IF(LEN(B853)&gt;0,SUM('OBRAČUNANA OSNOVNA PLAČA'!K847:P847),"")</f>
        <v>0</v>
      </c>
      <c r="F853" s="55"/>
      <c r="G853" s="55"/>
      <c r="H853" s="55"/>
      <c r="I853" s="55"/>
      <c r="J853" s="55"/>
      <c r="K853" s="176">
        <f t="shared" si="172"/>
        <v>0</v>
      </c>
      <c r="L853" s="120">
        <f t="shared" ca="1" si="173"/>
        <v>0</v>
      </c>
      <c r="M853" s="120">
        <f t="shared" ca="1" si="174"/>
        <v>0</v>
      </c>
      <c r="N853" s="120">
        <f t="shared" ca="1" si="175"/>
        <v>0</v>
      </c>
      <c r="O853" s="120">
        <f t="shared" ca="1" si="176"/>
        <v>0</v>
      </c>
      <c r="P853" s="177">
        <f t="shared" ca="1" si="177"/>
        <v>0</v>
      </c>
      <c r="Q853" s="177">
        <f ca="1">IF(LEN(B853)&gt;0,'1-6'!Q853-'1-6'!P853,"")</f>
        <v>0</v>
      </c>
      <c r="R853" s="178"/>
      <c r="AA853" s="163">
        <f>ROW()</f>
        <v>853</v>
      </c>
      <c r="AB853" s="201" t="e">
        <f t="shared" ca="1" si="168"/>
        <v>#N/A</v>
      </c>
      <c r="AC853" s="201" t="e">
        <f t="shared" ca="1" si="169"/>
        <v>#N/A</v>
      </c>
      <c r="AD853" s="202" t="e">
        <f t="shared" ca="1" si="178"/>
        <v>#N/A</v>
      </c>
      <c r="AE853" s="201" t="e">
        <f t="shared" ca="1" si="179"/>
        <v>#N/A</v>
      </c>
      <c r="AF853" s="202" t="e">
        <f t="shared" ca="1" si="180"/>
        <v>#N/A</v>
      </c>
      <c r="AG853" s="201" t="e">
        <f t="shared" ca="1" si="180"/>
        <v>#N/A</v>
      </c>
      <c r="AH853" s="201" t="e">
        <f t="shared" ca="1" si="181"/>
        <v>#N/A</v>
      </c>
      <c r="AI853" s="203" t="e">
        <f t="shared" ca="1" si="182"/>
        <v>#N/A</v>
      </c>
      <c r="AJ853" s="201" t="e">
        <f t="shared" ca="1" si="170"/>
        <v>#N/A</v>
      </c>
      <c r="AK853" s="201" t="e">
        <f t="shared" ca="1" si="171"/>
        <v>#N/A</v>
      </c>
    </row>
    <row r="854" spans="1:37" ht="27" customHeight="1" x14ac:dyDescent="0.25">
      <c r="A854" s="51">
        <f>'OSNOVNA PLAČA'!A848</f>
        <v>839</v>
      </c>
      <c r="B854" s="159" t="str">
        <f t="shared" ca="1" si="167"/>
        <v>A839</v>
      </c>
      <c r="C854" s="52">
        <f ca="1">IF(LEN(B854)&gt;0,'OSNOVNA PLAČA'!C848,"")</f>
        <v>0</v>
      </c>
      <c r="D854" s="54">
        <f ca="1">IF(LEN(B854)&gt;0,'OSNOVNA PLAČA'!D848,"")</f>
        <v>0</v>
      </c>
      <c r="E854" s="175">
        <f ca="1">IF(LEN(B854)&gt;0,SUM('OBRAČUNANA OSNOVNA PLAČA'!K848:P848),"")</f>
        <v>0</v>
      </c>
      <c r="F854" s="55"/>
      <c r="G854" s="55"/>
      <c r="H854" s="55"/>
      <c r="I854" s="55"/>
      <c r="J854" s="55"/>
      <c r="K854" s="176">
        <f t="shared" si="172"/>
        <v>0</v>
      </c>
      <c r="L854" s="120">
        <f t="shared" ca="1" si="173"/>
        <v>0</v>
      </c>
      <c r="M854" s="120">
        <f t="shared" ca="1" si="174"/>
        <v>0</v>
      </c>
      <c r="N854" s="120">
        <f t="shared" ca="1" si="175"/>
        <v>0</v>
      </c>
      <c r="O854" s="120">
        <f t="shared" ca="1" si="176"/>
        <v>0</v>
      </c>
      <c r="P854" s="177">
        <f t="shared" ca="1" si="177"/>
        <v>0</v>
      </c>
      <c r="Q854" s="177">
        <f ca="1">IF(LEN(B854)&gt;0,'1-6'!Q854-'1-6'!P854,"")</f>
        <v>0</v>
      </c>
      <c r="R854" s="178"/>
      <c r="AA854" s="163">
        <f>ROW()</f>
        <v>854</v>
      </c>
      <c r="AB854" s="201" t="e">
        <f t="shared" ca="1" si="168"/>
        <v>#N/A</v>
      </c>
      <c r="AC854" s="201" t="e">
        <f t="shared" ca="1" si="169"/>
        <v>#N/A</v>
      </c>
      <c r="AD854" s="202" t="e">
        <f t="shared" ca="1" si="178"/>
        <v>#N/A</v>
      </c>
      <c r="AE854" s="201" t="e">
        <f t="shared" ca="1" si="179"/>
        <v>#N/A</v>
      </c>
      <c r="AF854" s="202" t="e">
        <f t="shared" ca="1" si="180"/>
        <v>#N/A</v>
      </c>
      <c r="AG854" s="201" t="e">
        <f t="shared" ca="1" si="180"/>
        <v>#N/A</v>
      </c>
      <c r="AH854" s="201" t="e">
        <f t="shared" ca="1" si="181"/>
        <v>#N/A</v>
      </c>
      <c r="AI854" s="203" t="e">
        <f t="shared" ca="1" si="182"/>
        <v>#N/A</v>
      </c>
      <c r="AJ854" s="201" t="e">
        <f t="shared" ca="1" si="170"/>
        <v>#N/A</v>
      </c>
      <c r="AK854" s="201" t="e">
        <f t="shared" ca="1" si="171"/>
        <v>#N/A</v>
      </c>
    </row>
    <row r="855" spans="1:37" ht="27" customHeight="1" x14ac:dyDescent="0.25">
      <c r="A855" s="51">
        <f>'OSNOVNA PLAČA'!A849</f>
        <v>840</v>
      </c>
      <c r="B855" s="159" t="str">
        <f t="shared" ca="1" si="167"/>
        <v>A840</v>
      </c>
      <c r="C855" s="52">
        <f ca="1">IF(LEN(B855)&gt;0,'OSNOVNA PLAČA'!C849,"")</f>
        <v>0</v>
      </c>
      <c r="D855" s="54">
        <f ca="1">IF(LEN(B855)&gt;0,'OSNOVNA PLAČA'!D849,"")</f>
        <v>0</v>
      </c>
      <c r="E855" s="175">
        <f ca="1">IF(LEN(B855)&gt;0,SUM('OBRAČUNANA OSNOVNA PLAČA'!K849:P849),"")</f>
        <v>0</v>
      </c>
      <c r="F855" s="55"/>
      <c r="G855" s="55"/>
      <c r="H855" s="55"/>
      <c r="I855" s="55"/>
      <c r="J855" s="55"/>
      <c r="K855" s="176">
        <f t="shared" si="172"/>
        <v>0</v>
      </c>
      <c r="L855" s="120">
        <f t="shared" ca="1" si="173"/>
        <v>0</v>
      </c>
      <c r="M855" s="120">
        <f t="shared" ca="1" si="174"/>
        <v>0</v>
      </c>
      <c r="N855" s="120">
        <f t="shared" ca="1" si="175"/>
        <v>0</v>
      </c>
      <c r="O855" s="120">
        <f t="shared" ca="1" si="176"/>
        <v>0</v>
      </c>
      <c r="P855" s="177">
        <f t="shared" ca="1" si="177"/>
        <v>0</v>
      </c>
      <c r="Q855" s="177">
        <f ca="1">IF(LEN(B855)&gt;0,'1-6'!Q855-'1-6'!P855,"")</f>
        <v>0</v>
      </c>
      <c r="R855" s="178"/>
      <c r="AA855" s="163">
        <f>ROW()</f>
        <v>855</v>
      </c>
      <c r="AB855" s="201" t="e">
        <f t="shared" ca="1" si="168"/>
        <v>#N/A</v>
      </c>
      <c r="AC855" s="201" t="e">
        <f t="shared" ca="1" si="169"/>
        <v>#N/A</v>
      </c>
      <c r="AD855" s="202" t="e">
        <f t="shared" ca="1" si="178"/>
        <v>#N/A</v>
      </c>
      <c r="AE855" s="201" t="e">
        <f t="shared" ca="1" si="179"/>
        <v>#N/A</v>
      </c>
      <c r="AF855" s="202" t="e">
        <f t="shared" ca="1" si="180"/>
        <v>#N/A</v>
      </c>
      <c r="AG855" s="201" t="e">
        <f t="shared" ca="1" si="180"/>
        <v>#N/A</v>
      </c>
      <c r="AH855" s="201" t="e">
        <f t="shared" ca="1" si="181"/>
        <v>#N/A</v>
      </c>
      <c r="AI855" s="203" t="e">
        <f t="shared" ca="1" si="182"/>
        <v>#N/A</v>
      </c>
      <c r="AJ855" s="201" t="e">
        <f t="shared" ca="1" si="170"/>
        <v>#N/A</v>
      </c>
      <c r="AK855" s="201" t="e">
        <f t="shared" ca="1" si="171"/>
        <v>#N/A</v>
      </c>
    </row>
    <row r="856" spans="1:37" ht="27" customHeight="1" x14ac:dyDescent="0.25">
      <c r="A856" s="51">
        <f>'OSNOVNA PLAČA'!A850</f>
        <v>841</v>
      </c>
      <c r="B856" s="159" t="str">
        <f t="shared" ca="1" si="167"/>
        <v>A841</v>
      </c>
      <c r="C856" s="52">
        <f ca="1">IF(LEN(B856)&gt;0,'OSNOVNA PLAČA'!C850,"")</f>
        <v>0</v>
      </c>
      <c r="D856" s="54">
        <f ca="1">IF(LEN(B856)&gt;0,'OSNOVNA PLAČA'!D850,"")</f>
        <v>0</v>
      </c>
      <c r="E856" s="175">
        <f ca="1">IF(LEN(B856)&gt;0,SUM('OBRAČUNANA OSNOVNA PLAČA'!K850:P850),"")</f>
        <v>0</v>
      </c>
      <c r="F856" s="55"/>
      <c r="G856" s="55"/>
      <c r="H856" s="55"/>
      <c r="I856" s="55"/>
      <c r="J856" s="55"/>
      <c r="K856" s="176">
        <f t="shared" si="172"/>
        <v>0</v>
      </c>
      <c r="L856" s="120">
        <f t="shared" ca="1" si="173"/>
        <v>0</v>
      </c>
      <c r="M856" s="120">
        <f t="shared" ca="1" si="174"/>
        <v>0</v>
      </c>
      <c r="N856" s="120">
        <f t="shared" ca="1" si="175"/>
        <v>0</v>
      </c>
      <c r="O856" s="120">
        <f t="shared" ca="1" si="176"/>
        <v>0</v>
      </c>
      <c r="P856" s="177">
        <f t="shared" ca="1" si="177"/>
        <v>0</v>
      </c>
      <c r="Q856" s="177">
        <f ca="1">IF(LEN(B856)&gt;0,'1-6'!Q856-'1-6'!P856,"")</f>
        <v>0</v>
      </c>
      <c r="R856" s="178"/>
      <c r="AA856" s="163">
        <f>ROW()</f>
        <v>856</v>
      </c>
      <c r="AB856" s="201" t="e">
        <f t="shared" ca="1" si="168"/>
        <v>#N/A</v>
      </c>
      <c r="AC856" s="201" t="e">
        <f t="shared" ca="1" si="169"/>
        <v>#N/A</v>
      </c>
      <c r="AD856" s="202" t="e">
        <f t="shared" ca="1" si="178"/>
        <v>#N/A</v>
      </c>
      <c r="AE856" s="201" t="e">
        <f t="shared" ca="1" si="179"/>
        <v>#N/A</v>
      </c>
      <c r="AF856" s="202" t="e">
        <f t="shared" ca="1" si="180"/>
        <v>#N/A</v>
      </c>
      <c r="AG856" s="201" t="e">
        <f t="shared" ca="1" si="180"/>
        <v>#N/A</v>
      </c>
      <c r="AH856" s="201" t="e">
        <f t="shared" ca="1" si="181"/>
        <v>#N/A</v>
      </c>
      <c r="AI856" s="203" t="e">
        <f t="shared" ca="1" si="182"/>
        <v>#N/A</v>
      </c>
      <c r="AJ856" s="201" t="e">
        <f t="shared" ca="1" si="170"/>
        <v>#N/A</v>
      </c>
      <c r="AK856" s="201" t="e">
        <f t="shared" ca="1" si="171"/>
        <v>#N/A</v>
      </c>
    </row>
    <row r="857" spans="1:37" ht="27" customHeight="1" x14ac:dyDescent="0.25">
      <c r="A857" s="51">
        <f>'OSNOVNA PLAČA'!A851</f>
        <v>842</v>
      </c>
      <c r="B857" s="159" t="str">
        <f t="shared" ca="1" si="167"/>
        <v>A842</v>
      </c>
      <c r="C857" s="52">
        <f ca="1">IF(LEN(B857)&gt;0,'OSNOVNA PLAČA'!C851,"")</f>
        <v>0</v>
      </c>
      <c r="D857" s="54">
        <f ca="1">IF(LEN(B857)&gt;0,'OSNOVNA PLAČA'!D851,"")</f>
        <v>0</v>
      </c>
      <c r="E857" s="175">
        <f ca="1">IF(LEN(B857)&gt;0,SUM('OBRAČUNANA OSNOVNA PLAČA'!K851:P851),"")</f>
        <v>0</v>
      </c>
      <c r="F857" s="55"/>
      <c r="G857" s="55"/>
      <c r="H857" s="55"/>
      <c r="I857" s="55"/>
      <c r="J857" s="55"/>
      <c r="K857" s="176">
        <f t="shared" si="172"/>
        <v>0</v>
      </c>
      <c r="L857" s="120">
        <f t="shared" ca="1" si="173"/>
        <v>0</v>
      </c>
      <c r="M857" s="120">
        <f t="shared" ca="1" si="174"/>
        <v>0</v>
      </c>
      <c r="N857" s="120">
        <f t="shared" ca="1" si="175"/>
        <v>0</v>
      </c>
      <c r="O857" s="120">
        <f t="shared" ca="1" si="176"/>
        <v>0</v>
      </c>
      <c r="P857" s="177">
        <f t="shared" ca="1" si="177"/>
        <v>0</v>
      </c>
      <c r="Q857" s="177">
        <f ca="1">IF(LEN(B857)&gt;0,'1-6'!Q857-'1-6'!P857,"")</f>
        <v>0</v>
      </c>
      <c r="R857" s="178"/>
      <c r="AA857" s="163">
        <f>ROW()</f>
        <v>857</v>
      </c>
      <c r="AB857" s="201" t="e">
        <f t="shared" ca="1" si="168"/>
        <v>#N/A</v>
      </c>
      <c r="AC857" s="201" t="e">
        <f t="shared" ca="1" si="169"/>
        <v>#N/A</v>
      </c>
      <c r="AD857" s="202" t="e">
        <f t="shared" ca="1" si="178"/>
        <v>#N/A</v>
      </c>
      <c r="AE857" s="201" t="e">
        <f t="shared" ca="1" si="179"/>
        <v>#N/A</v>
      </c>
      <c r="AF857" s="202" t="e">
        <f t="shared" ca="1" si="180"/>
        <v>#N/A</v>
      </c>
      <c r="AG857" s="201" t="e">
        <f t="shared" ca="1" si="180"/>
        <v>#N/A</v>
      </c>
      <c r="AH857" s="201" t="e">
        <f t="shared" ca="1" si="181"/>
        <v>#N/A</v>
      </c>
      <c r="AI857" s="203" t="e">
        <f t="shared" ca="1" si="182"/>
        <v>#N/A</v>
      </c>
      <c r="AJ857" s="201" t="e">
        <f t="shared" ca="1" si="170"/>
        <v>#N/A</v>
      </c>
      <c r="AK857" s="201" t="e">
        <f t="shared" ca="1" si="171"/>
        <v>#N/A</v>
      </c>
    </row>
    <row r="858" spans="1:37" ht="27" customHeight="1" x14ac:dyDescent="0.25">
      <c r="A858" s="51">
        <f>'OSNOVNA PLAČA'!A852</f>
        <v>843</v>
      </c>
      <c r="B858" s="159" t="str">
        <f t="shared" ca="1" si="167"/>
        <v>A843</v>
      </c>
      <c r="C858" s="52">
        <f ca="1">IF(LEN(B858)&gt;0,'OSNOVNA PLAČA'!C852,"")</f>
        <v>0</v>
      </c>
      <c r="D858" s="54">
        <f ca="1">IF(LEN(B858)&gt;0,'OSNOVNA PLAČA'!D852,"")</f>
        <v>0</v>
      </c>
      <c r="E858" s="175">
        <f ca="1">IF(LEN(B858)&gt;0,SUM('OBRAČUNANA OSNOVNA PLAČA'!K852:P852),"")</f>
        <v>0</v>
      </c>
      <c r="F858" s="55"/>
      <c r="G858" s="55"/>
      <c r="H858" s="55"/>
      <c r="I858" s="55"/>
      <c r="J858" s="55"/>
      <c r="K858" s="176">
        <f t="shared" si="172"/>
        <v>0</v>
      </c>
      <c r="L858" s="120">
        <f t="shared" ca="1" si="173"/>
        <v>0</v>
      </c>
      <c r="M858" s="120">
        <f t="shared" ca="1" si="174"/>
        <v>0</v>
      </c>
      <c r="N858" s="120">
        <f t="shared" ca="1" si="175"/>
        <v>0</v>
      </c>
      <c r="O858" s="120">
        <f t="shared" ca="1" si="176"/>
        <v>0</v>
      </c>
      <c r="P858" s="177">
        <f t="shared" ca="1" si="177"/>
        <v>0</v>
      </c>
      <c r="Q858" s="177">
        <f ca="1">IF(LEN(B858)&gt;0,'1-6'!Q858-'1-6'!P858,"")</f>
        <v>0</v>
      </c>
      <c r="R858" s="178"/>
      <c r="AA858" s="163">
        <f>ROW()</f>
        <v>858</v>
      </c>
      <c r="AB858" s="201" t="e">
        <f t="shared" ca="1" si="168"/>
        <v>#N/A</v>
      </c>
      <c r="AC858" s="201" t="e">
        <f t="shared" ca="1" si="169"/>
        <v>#N/A</v>
      </c>
      <c r="AD858" s="202" t="e">
        <f t="shared" ca="1" si="178"/>
        <v>#N/A</v>
      </c>
      <c r="AE858" s="201" t="e">
        <f t="shared" ca="1" si="179"/>
        <v>#N/A</v>
      </c>
      <c r="AF858" s="202" t="e">
        <f t="shared" ca="1" si="180"/>
        <v>#N/A</v>
      </c>
      <c r="AG858" s="201" t="e">
        <f t="shared" ca="1" si="180"/>
        <v>#N/A</v>
      </c>
      <c r="AH858" s="201" t="e">
        <f t="shared" ca="1" si="181"/>
        <v>#N/A</v>
      </c>
      <c r="AI858" s="203" t="e">
        <f t="shared" ca="1" si="182"/>
        <v>#N/A</v>
      </c>
      <c r="AJ858" s="201" t="e">
        <f t="shared" ca="1" si="170"/>
        <v>#N/A</v>
      </c>
      <c r="AK858" s="201" t="e">
        <f t="shared" ca="1" si="171"/>
        <v>#N/A</v>
      </c>
    </row>
    <row r="859" spans="1:37" ht="27" customHeight="1" x14ac:dyDescent="0.25">
      <c r="A859" s="51">
        <f>'OSNOVNA PLAČA'!A853</f>
        <v>844</v>
      </c>
      <c r="B859" s="159" t="str">
        <f t="shared" ca="1" si="167"/>
        <v>A844</v>
      </c>
      <c r="C859" s="52">
        <f ca="1">IF(LEN(B859)&gt;0,'OSNOVNA PLAČA'!C853,"")</f>
        <v>0</v>
      </c>
      <c r="D859" s="54">
        <f ca="1">IF(LEN(B859)&gt;0,'OSNOVNA PLAČA'!D853,"")</f>
        <v>0</v>
      </c>
      <c r="E859" s="175">
        <f ca="1">IF(LEN(B859)&gt;0,SUM('OBRAČUNANA OSNOVNA PLAČA'!K853:P853),"")</f>
        <v>0</v>
      </c>
      <c r="F859" s="55"/>
      <c r="G859" s="55"/>
      <c r="H859" s="55"/>
      <c r="I859" s="55"/>
      <c r="J859" s="55"/>
      <c r="K859" s="176">
        <f t="shared" si="172"/>
        <v>0</v>
      </c>
      <c r="L859" s="120">
        <f t="shared" ca="1" si="173"/>
        <v>0</v>
      </c>
      <c r="M859" s="120">
        <f t="shared" ca="1" si="174"/>
        <v>0</v>
      </c>
      <c r="N859" s="120">
        <f t="shared" ca="1" si="175"/>
        <v>0</v>
      </c>
      <c r="O859" s="120">
        <f t="shared" ca="1" si="176"/>
        <v>0</v>
      </c>
      <c r="P859" s="177">
        <f t="shared" ca="1" si="177"/>
        <v>0</v>
      </c>
      <c r="Q859" s="177">
        <f ca="1">IF(LEN(B859)&gt;0,'1-6'!Q859-'1-6'!P859,"")</f>
        <v>0</v>
      </c>
      <c r="R859" s="178"/>
      <c r="AA859" s="163">
        <f>ROW()</f>
        <v>859</v>
      </c>
      <c r="AB859" s="201" t="e">
        <f t="shared" ca="1" si="168"/>
        <v>#N/A</v>
      </c>
      <c r="AC859" s="201" t="e">
        <f t="shared" ca="1" si="169"/>
        <v>#N/A</v>
      </c>
      <c r="AD859" s="202" t="e">
        <f t="shared" ca="1" si="178"/>
        <v>#N/A</v>
      </c>
      <c r="AE859" s="201" t="e">
        <f t="shared" ca="1" si="179"/>
        <v>#N/A</v>
      </c>
      <c r="AF859" s="202" t="e">
        <f t="shared" ca="1" si="180"/>
        <v>#N/A</v>
      </c>
      <c r="AG859" s="201" t="e">
        <f t="shared" ca="1" si="180"/>
        <v>#N/A</v>
      </c>
      <c r="AH859" s="201" t="e">
        <f t="shared" ca="1" si="181"/>
        <v>#N/A</v>
      </c>
      <c r="AI859" s="203" t="e">
        <f t="shared" ca="1" si="182"/>
        <v>#N/A</v>
      </c>
      <c r="AJ859" s="201" t="e">
        <f t="shared" ca="1" si="170"/>
        <v>#N/A</v>
      </c>
      <c r="AK859" s="201" t="e">
        <f t="shared" ca="1" si="171"/>
        <v>#N/A</v>
      </c>
    </row>
    <row r="860" spans="1:37" ht="27" customHeight="1" x14ac:dyDescent="0.25">
      <c r="A860" s="51">
        <f>'OSNOVNA PLAČA'!A854</f>
        <v>845</v>
      </c>
      <c r="B860" s="159" t="str">
        <f t="shared" ca="1" si="167"/>
        <v>A845</v>
      </c>
      <c r="C860" s="52">
        <f ca="1">IF(LEN(B860)&gt;0,'OSNOVNA PLAČA'!C854,"")</f>
        <v>0</v>
      </c>
      <c r="D860" s="54">
        <f ca="1">IF(LEN(B860)&gt;0,'OSNOVNA PLAČA'!D854,"")</f>
        <v>0</v>
      </c>
      <c r="E860" s="175">
        <f ca="1">IF(LEN(B860)&gt;0,SUM('OBRAČUNANA OSNOVNA PLAČA'!K854:P854),"")</f>
        <v>0</v>
      </c>
      <c r="F860" s="55"/>
      <c r="G860" s="55"/>
      <c r="H860" s="55"/>
      <c r="I860" s="55"/>
      <c r="J860" s="55"/>
      <c r="K860" s="176">
        <f t="shared" si="172"/>
        <v>0</v>
      </c>
      <c r="L860" s="120">
        <f t="shared" ca="1" si="173"/>
        <v>0</v>
      </c>
      <c r="M860" s="120">
        <f t="shared" ca="1" si="174"/>
        <v>0</v>
      </c>
      <c r="N860" s="120">
        <f t="shared" ca="1" si="175"/>
        <v>0</v>
      </c>
      <c r="O860" s="120">
        <f t="shared" ca="1" si="176"/>
        <v>0</v>
      </c>
      <c r="P860" s="177">
        <f t="shared" ca="1" si="177"/>
        <v>0</v>
      </c>
      <c r="Q860" s="177">
        <f ca="1">IF(LEN(B860)&gt;0,'1-6'!Q860-'1-6'!P860,"")</f>
        <v>0</v>
      </c>
      <c r="R860" s="178"/>
      <c r="AA860" s="163">
        <f>ROW()</f>
        <v>860</v>
      </c>
      <c r="AB860" s="201" t="e">
        <f t="shared" ca="1" si="168"/>
        <v>#N/A</v>
      </c>
      <c r="AC860" s="201" t="e">
        <f t="shared" ca="1" si="169"/>
        <v>#N/A</v>
      </c>
      <c r="AD860" s="202" t="e">
        <f t="shared" ca="1" si="178"/>
        <v>#N/A</v>
      </c>
      <c r="AE860" s="201" t="e">
        <f t="shared" ca="1" si="179"/>
        <v>#N/A</v>
      </c>
      <c r="AF860" s="202" t="e">
        <f t="shared" ca="1" si="180"/>
        <v>#N/A</v>
      </c>
      <c r="AG860" s="201" t="e">
        <f t="shared" ca="1" si="180"/>
        <v>#N/A</v>
      </c>
      <c r="AH860" s="201" t="e">
        <f t="shared" ca="1" si="181"/>
        <v>#N/A</v>
      </c>
      <c r="AI860" s="203" t="e">
        <f t="shared" ca="1" si="182"/>
        <v>#N/A</v>
      </c>
      <c r="AJ860" s="201" t="e">
        <f t="shared" ca="1" si="170"/>
        <v>#N/A</v>
      </c>
      <c r="AK860" s="201" t="e">
        <f t="shared" ca="1" si="171"/>
        <v>#N/A</v>
      </c>
    </row>
    <row r="861" spans="1:37" ht="27" customHeight="1" x14ac:dyDescent="0.25">
      <c r="A861" s="51">
        <f>'OSNOVNA PLAČA'!A855</f>
        <v>846</v>
      </c>
      <c r="B861" s="159" t="str">
        <f t="shared" ca="1" si="167"/>
        <v>A846</v>
      </c>
      <c r="C861" s="52">
        <f ca="1">IF(LEN(B861)&gt;0,'OSNOVNA PLAČA'!C855,"")</f>
        <v>0</v>
      </c>
      <c r="D861" s="54">
        <f ca="1">IF(LEN(B861)&gt;0,'OSNOVNA PLAČA'!D855,"")</f>
        <v>0</v>
      </c>
      <c r="E861" s="175">
        <f ca="1">IF(LEN(B861)&gt;0,SUM('OBRAČUNANA OSNOVNA PLAČA'!K855:P855),"")</f>
        <v>0</v>
      </c>
      <c r="F861" s="55"/>
      <c r="G861" s="55"/>
      <c r="H861" s="55"/>
      <c r="I861" s="55"/>
      <c r="J861" s="55"/>
      <c r="K861" s="176">
        <f t="shared" si="172"/>
        <v>0</v>
      </c>
      <c r="L861" s="120">
        <f t="shared" ca="1" si="173"/>
        <v>0</v>
      </c>
      <c r="M861" s="120">
        <f t="shared" ca="1" si="174"/>
        <v>0</v>
      </c>
      <c r="N861" s="120">
        <f t="shared" ca="1" si="175"/>
        <v>0</v>
      </c>
      <c r="O861" s="120">
        <f t="shared" ca="1" si="176"/>
        <v>0</v>
      </c>
      <c r="P861" s="177">
        <f t="shared" ca="1" si="177"/>
        <v>0</v>
      </c>
      <c r="Q861" s="177">
        <f ca="1">IF(LEN(B861)&gt;0,'1-6'!Q861-'1-6'!P861,"")</f>
        <v>0</v>
      </c>
      <c r="R861" s="178"/>
      <c r="AA861" s="163">
        <f>ROW()</f>
        <v>861</v>
      </c>
      <c r="AB861" s="201" t="e">
        <f t="shared" ca="1" si="168"/>
        <v>#N/A</v>
      </c>
      <c r="AC861" s="201" t="e">
        <f t="shared" ca="1" si="169"/>
        <v>#N/A</v>
      </c>
      <c r="AD861" s="202" t="e">
        <f t="shared" ca="1" si="178"/>
        <v>#N/A</v>
      </c>
      <c r="AE861" s="201" t="e">
        <f t="shared" ca="1" si="179"/>
        <v>#N/A</v>
      </c>
      <c r="AF861" s="202" t="e">
        <f t="shared" ca="1" si="180"/>
        <v>#N/A</v>
      </c>
      <c r="AG861" s="201" t="e">
        <f t="shared" ca="1" si="180"/>
        <v>#N/A</v>
      </c>
      <c r="AH861" s="201" t="e">
        <f t="shared" ca="1" si="181"/>
        <v>#N/A</v>
      </c>
      <c r="AI861" s="203" t="e">
        <f t="shared" ca="1" si="182"/>
        <v>#N/A</v>
      </c>
      <c r="AJ861" s="201" t="e">
        <f t="shared" ca="1" si="170"/>
        <v>#N/A</v>
      </c>
      <c r="AK861" s="201" t="e">
        <f t="shared" ca="1" si="171"/>
        <v>#N/A</v>
      </c>
    </row>
    <row r="862" spans="1:37" ht="27" customHeight="1" x14ac:dyDescent="0.25">
      <c r="A862" s="51">
        <f>'OSNOVNA PLAČA'!A856</f>
        <v>847</v>
      </c>
      <c r="B862" s="159" t="str">
        <f t="shared" ca="1" si="167"/>
        <v>A847</v>
      </c>
      <c r="C862" s="52">
        <f ca="1">IF(LEN(B862)&gt;0,'OSNOVNA PLAČA'!C856,"")</f>
        <v>0</v>
      </c>
      <c r="D862" s="54">
        <f ca="1">IF(LEN(B862)&gt;0,'OSNOVNA PLAČA'!D856,"")</f>
        <v>0</v>
      </c>
      <c r="E862" s="175">
        <f ca="1">IF(LEN(B862)&gt;0,SUM('OBRAČUNANA OSNOVNA PLAČA'!K856:P856),"")</f>
        <v>0</v>
      </c>
      <c r="F862" s="55"/>
      <c r="G862" s="55"/>
      <c r="H862" s="55"/>
      <c r="I862" s="55"/>
      <c r="J862" s="55"/>
      <c r="K862" s="176">
        <f t="shared" si="172"/>
        <v>0</v>
      </c>
      <c r="L862" s="120">
        <f t="shared" ca="1" si="173"/>
        <v>0</v>
      </c>
      <c r="M862" s="120">
        <f t="shared" ca="1" si="174"/>
        <v>0</v>
      </c>
      <c r="N862" s="120">
        <f t="shared" ca="1" si="175"/>
        <v>0</v>
      </c>
      <c r="O862" s="120">
        <f t="shared" ca="1" si="176"/>
        <v>0</v>
      </c>
      <c r="P862" s="177">
        <f t="shared" ca="1" si="177"/>
        <v>0</v>
      </c>
      <c r="Q862" s="177">
        <f ca="1">IF(LEN(B862)&gt;0,'1-6'!Q862-'1-6'!P862,"")</f>
        <v>0</v>
      </c>
      <c r="R862" s="178"/>
      <c r="AA862" s="163">
        <f>ROW()</f>
        <v>862</v>
      </c>
      <c r="AB862" s="201" t="e">
        <f t="shared" ca="1" si="168"/>
        <v>#N/A</v>
      </c>
      <c r="AC862" s="201" t="e">
        <f t="shared" ca="1" si="169"/>
        <v>#N/A</v>
      </c>
      <c r="AD862" s="202" t="e">
        <f t="shared" ca="1" si="178"/>
        <v>#N/A</v>
      </c>
      <c r="AE862" s="201" t="e">
        <f t="shared" ca="1" si="179"/>
        <v>#N/A</v>
      </c>
      <c r="AF862" s="202" t="e">
        <f t="shared" ca="1" si="180"/>
        <v>#N/A</v>
      </c>
      <c r="AG862" s="201" t="e">
        <f t="shared" ca="1" si="180"/>
        <v>#N/A</v>
      </c>
      <c r="AH862" s="201" t="e">
        <f t="shared" ca="1" si="181"/>
        <v>#N/A</v>
      </c>
      <c r="AI862" s="203" t="e">
        <f t="shared" ca="1" si="182"/>
        <v>#N/A</v>
      </c>
      <c r="AJ862" s="201" t="e">
        <f t="shared" ca="1" si="170"/>
        <v>#N/A</v>
      </c>
      <c r="AK862" s="201" t="e">
        <f t="shared" ca="1" si="171"/>
        <v>#N/A</v>
      </c>
    </row>
    <row r="863" spans="1:37" ht="27" customHeight="1" x14ac:dyDescent="0.25">
      <c r="A863" s="51">
        <f>'OSNOVNA PLAČA'!A857</f>
        <v>848</v>
      </c>
      <c r="B863" s="159" t="str">
        <f t="shared" ca="1" si="167"/>
        <v>A848</v>
      </c>
      <c r="C863" s="52">
        <f ca="1">IF(LEN(B863)&gt;0,'OSNOVNA PLAČA'!C857,"")</f>
        <v>0</v>
      </c>
      <c r="D863" s="54">
        <f ca="1">IF(LEN(B863)&gt;0,'OSNOVNA PLAČA'!D857,"")</f>
        <v>0</v>
      </c>
      <c r="E863" s="175">
        <f ca="1">IF(LEN(B863)&gt;0,SUM('OBRAČUNANA OSNOVNA PLAČA'!K857:P857),"")</f>
        <v>0</v>
      </c>
      <c r="F863" s="55"/>
      <c r="G863" s="55"/>
      <c r="H863" s="55"/>
      <c r="I863" s="55"/>
      <c r="J863" s="55"/>
      <c r="K863" s="176">
        <f t="shared" si="172"/>
        <v>0</v>
      </c>
      <c r="L863" s="120">
        <f t="shared" ca="1" si="173"/>
        <v>0</v>
      </c>
      <c r="M863" s="120">
        <f t="shared" ca="1" si="174"/>
        <v>0</v>
      </c>
      <c r="N863" s="120">
        <f t="shared" ca="1" si="175"/>
        <v>0</v>
      </c>
      <c r="O863" s="120">
        <f t="shared" ca="1" si="176"/>
        <v>0</v>
      </c>
      <c r="P863" s="177">
        <f t="shared" ca="1" si="177"/>
        <v>0</v>
      </c>
      <c r="Q863" s="177">
        <f ca="1">IF(LEN(B863)&gt;0,'1-6'!Q863-'1-6'!P863,"")</f>
        <v>0</v>
      </c>
      <c r="R863" s="178"/>
      <c r="AA863" s="163">
        <f>ROW()</f>
        <v>863</v>
      </c>
      <c r="AB863" s="201" t="e">
        <f t="shared" ca="1" si="168"/>
        <v>#N/A</v>
      </c>
      <c r="AC863" s="201" t="e">
        <f t="shared" ca="1" si="169"/>
        <v>#N/A</v>
      </c>
      <c r="AD863" s="202" t="e">
        <f t="shared" ca="1" si="178"/>
        <v>#N/A</v>
      </c>
      <c r="AE863" s="201" t="e">
        <f t="shared" ca="1" si="179"/>
        <v>#N/A</v>
      </c>
      <c r="AF863" s="202" t="e">
        <f t="shared" ca="1" si="180"/>
        <v>#N/A</v>
      </c>
      <c r="AG863" s="201" t="e">
        <f t="shared" ca="1" si="180"/>
        <v>#N/A</v>
      </c>
      <c r="AH863" s="201" t="e">
        <f t="shared" ca="1" si="181"/>
        <v>#N/A</v>
      </c>
      <c r="AI863" s="203" t="e">
        <f t="shared" ca="1" si="182"/>
        <v>#N/A</v>
      </c>
      <c r="AJ863" s="201" t="e">
        <f t="shared" ca="1" si="170"/>
        <v>#N/A</v>
      </c>
      <c r="AK863" s="201" t="e">
        <f t="shared" ca="1" si="171"/>
        <v>#N/A</v>
      </c>
    </row>
    <row r="864" spans="1:37" ht="27" customHeight="1" x14ac:dyDescent="0.25">
      <c r="A864" s="51">
        <f>'OSNOVNA PLAČA'!A858</f>
        <v>849</v>
      </c>
      <c r="B864" s="159" t="str">
        <f t="shared" ca="1" si="167"/>
        <v>A849</v>
      </c>
      <c r="C864" s="52">
        <f ca="1">IF(LEN(B864)&gt;0,'OSNOVNA PLAČA'!C858,"")</f>
        <v>0</v>
      </c>
      <c r="D864" s="54">
        <f ca="1">IF(LEN(B864)&gt;0,'OSNOVNA PLAČA'!D858,"")</f>
        <v>0</v>
      </c>
      <c r="E864" s="175">
        <f ca="1">IF(LEN(B864)&gt;0,SUM('OBRAČUNANA OSNOVNA PLAČA'!K858:P858),"")</f>
        <v>0</v>
      </c>
      <c r="F864" s="55"/>
      <c r="G864" s="55"/>
      <c r="H864" s="55"/>
      <c r="I864" s="55"/>
      <c r="J864" s="55"/>
      <c r="K864" s="176">
        <f t="shared" si="172"/>
        <v>0</v>
      </c>
      <c r="L864" s="120">
        <f t="shared" ca="1" si="173"/>
        <v>0</v>
      </c>
      <c r="M864" s="120">
        <f t="shared" ca="1" si="174"/>
        <v>0</v>
      </c>
      <c r="N864" s="120">
        <f t="shared" ca="1" si="175"/>
        <v>0</v>
      </c>
      <c r="O864" s="120">
        <f t="shared" ca="1" si="176"/>
        <v>0</v>
      </c>
      <c r="P864" s="177">
        <f t="shared" ca="1" si="177"/>
        <v>0</v>
      </c>
      <c r="Q864" s="177">
        <f ca="1">IF(LEN(B864)&gt;0,'1-6'!Q864-'1-6'!P864,"")</f>
        <v>0</v>
      </c>
      <c r="R864" s="178"/>
      <c r="AA864" s="163">
        <f>ROW()</f>
        <v>864</v>
      </c>
      <c r="AB864" s="201" t="e">
        <f t="shared" ca="1" si="168"/>
        <v>#N/A</v>
      </c>
      <c r="AC864" s="201" t="e">
        <f t="shared" ca="1" si="169"/>
        <v>#N/A</v>
      </c>
      <c r="AD864" s="202" t="e">
        <f t="shared" ca="1" si="178"/>
        <v>#N/A</v>
      </c>
      <c r="AE864" s="201" t="e">
        <f t="shared" ca="1" si="179"/>
        <v>#N/A</v>
      </c>
      <c r="AF864" s="202" t="e">
        <f t="shared" ca="1" si="180"/>
        <v>#N/A</v>
      </c>
      <c r="AG864" s="201" t="e">
        <f t="shared" ca="1" si="180"/>
        <v>#N/A</v>
      </c>
      <c r="AH864" s="201" t="e">
        <f t="shared" ca="1" si="181"/>
        <v>#N/A</v>
      </c>
      <c r="AI864" s="203" t="e">
        <f t="shared" ca="1" si="182"/>
        <v>#N/A</v>
      </c>
      <c r="AJ864" s="201" t="e">
        <f t="shared" ca="1" si="170"/>
        <v>#N/A</v>
      </c>
      <c r="AK864" s="201" t="e">
        <f t="shared" ca="1" si="171"/>
        <v>#N/A</v>
      </c>
    </row>
    <row r="865" spans="1:37" ht="27" customHeight="1" x14ac:dyDescent="0.25">
      <c r="A865" s="51">
        <f>'OSNOVNA PLAČA'!A859</f>
        <v>850</v>
      </c>
      <c r="B865" s="159" t="str">
        <f t="shared" ca="1" si="167"/>
        <v>A850</v>
      </c>
      <c r="C865" s="52">
        <f ca="1">IF(LEN(B865)&gt;0,'OSNOVNA PLAČA'!C859,"")</f>
        <v>0</v>
      </c>
      <c r="D865" s="54">
        <f ca="1">IF(LEN(B865)&gt;0,'OSNOVNA PLAČA'!D859,"")</f>
        <v>0</v>
      </c>
      <c r="E865" s="175">
        <f ca="1">IF(LEN(B865)&gt;0,SUM('OBRAČUNANA OSNOVNA PLAČA'!K859:P859),"")</f>
        <v>0</v>
      </c>
      <c r="F865" s="55"/>
      <c r="G865" s="55"/>
      <c r="H865" s="55"/>
      <c r="I865" s="55"/>
      <c r="J865" s="55"/>
      <c r="K865" s="176">
        <f t="shared" si="172"/>
        <v>0</v>
      </c>
      <c r="L865" s="120">
        <f t="shared" ca="1" si="173"/>
        <v>0</v>
      </c>
      <c r="M865" s="120">
        <f t="shared" ca="1" si="174"/>
        <v>0</v>
      </c>
      <c r="N865" s="120">
        <f t="shared" ca="1" si="175"/>
        <v>0</v>
      </c>
      <c r="O865" s="120">
        <f t="shared" ca="1" si="176"/>
        <v>0</v>
      </c>
      <c r="P865" s="177">
        <f t="shared" ca="1" si="177"/>
        <v>0</v>
      </c>
      <c r="Q865" s="177">
        <f ca="1">IF(LEN(B865)&gt;0,'1-6'!Q865-'1-6'!P865,"")</f>
        <v>0</v>
      </c>
      <c r="R865" s="178"/>
      <c r="AA865" s="163">
        <f>ROW()</f>
        <v>865</v>
      </c>
      <c r="AB865" s="201" t="e">
        <f t="shared" ca="1" si="168"/>
        <v>#N/A</v>
      </c>
      <c r="AC865" s="201" t="e">
        <f t="shared" ca="1" si="169"/>
        <v>#N/A</v>
      </c>
      <c r="AD865" s="202" t="e">
        <f t="shared" ca="1" si="178"/>
        <v>#N/A</v>
      </c>
      <c r="AE865" s="201" t="e">
        <f t="shared" ca="1" si="179"/>
        <v>#N/A</v>
      </c>
      <c r="AF865" s="202" t="e">
        <f t="shared" ca="1" si="180"/>
        <v>#N/A</v>
      </c>
      <c r="AG865" s="201" t="e">
        <f t="shared" ca="1" si="180"/>
        <v>#N/A</v>
      </c>
      <c r="AH865" s="201" t="e">
        <f t="shared" ca="1" si="181"/>
        <v>#N/A</v>
      </c>
      <c r="AI865" s="203" t="e">
        <f t="shared" ca="1" si="182"/>
        <v>#N/A</v>
      </c>
      <c r="AJ865" s="201" t="e">
        <f t="shared" ca="1" si="170"/>
        <v>#N/A</v>
      </c>
      <c r="AK865" s="201" t="e">
        <f t="shared" ca="1" si="171"/>
        <v>#N/A</v>
      </c>
    </row>
    <row r="866" spans="1:37" ht="27" customHeight="1" x14ac:dyDescent="0.25">
      <c r="A866" s="51">
        <f>'OSNOVNA PLAČA'!A860</f>
        <v>851</v>
      </c>
      <c r="B866" s="159" t="str">
        <f t="shared" ca="1" si="167"/>
        <v>A851</v>
      </c>
      <c r="C866" s="52">
        <f ca="1">IF(LEN(B866)&gt;0,'OSNOVNA PLAČA'!C860,"")</f>
        <v>0</v>
      </c>
      <c r="D866" s="54">
        <f ca="1">IF(LEN(B866)&gt;0,'OSNOVNA PLAČA'!D860,"")</f>
        <v>0</v>
      </c>
      <c r="E866" s="175">
        <f ca="1">IF(LEN(B866)&gt;0,SUM('OBRAČUNANA OSNOVNA PLAČA'!K860:P860),"")</f>
        <v>0</v>
      </c>
      <c r="F866" s="55"/>
      <c r="G866" s="55"/>
      <c r="H866" s="55"/>
      <c r="I866" s="55"/>
      <c r="J866" s="55"/>
      <c r="K866" s="176">
        <f t="shared" si="172"/>
        <v>0</v>
      </c>
      <c r="L866" s="120">
        <f t="shared" ca="1" si="173"/>
        <v>0</v>
      </c>
      <c r="M866" s="120">
        <f t="shared" ca="1" si="174"/>
        <v>0</v>
      </c>
      <c r="N866" s="120">
        <f t="shared" ca="1" si="175"/>
        <v>0</v>
      </c>
      <c r="O866" s="120">
        <f t="shared" ca="1" si="176"/>
        <v>0</v>
      </c>
      <c r="P866" s="177">
        <f t="shared" ca="1" si="177"/>
        <v>0</v>
      </c>
      <c r="Q866" s="177">
        <f ca="1">IF(LEN(B866)&gt;0,'1-6'!Q866-'1-6'!P866,"")</f>
        <v>0</v>
      </c>
      <c r="R866" s="178"/>
      <c r="AA866" s="163">
        <f>ROW()</f>
        <v>866</v>
      </c>
      <c r="AB866" s="201" t="e">
        <f t="shared" ca="1" si="168"/>
        <v>#N/A</v>
      </c>
      <c r="AC866" s="201" t="e">
        <f t="shared" ca="1" si="169"/>
        <v>#N/A</v>
      </c>
      <c r="AD866" s="202" t="e">
        <f t="shared" ca="1" si="178"/>
        <v>#N/A</v>
      </c>
      <c r="AE866" s="201" t="e">
        <f t="shared" ca="1" si="179"/>
        <v>#N/A</v>
      </c>
      <c r="AF866" s="202" t="e">
        <f t="shared" ca="1" si="180"/>
        <v>#N/A</v>
      </c>
      <c r="AG866" s="201" t="e">
        <f t="shared" ca="1" si="180"/>
        <v>#N/A</v>
      </c>
      <c r="AH866" s="201" t="e">
        <f t="shared" ca="1" si="181"/>
        <v>#N/A</v>
      </c>
      <c r="AI866" s="203" t="e">
        <f t="shared" ca="1" si="182"/>
        <v>#N/A</v>
      </c>
      <c r="AJ866" s="201" t="e">
        <f t="shared" ca="1" si="170"/>
        <v>#N/A</v>
      </c>
      <c r="AK866" s="201" t="e">
        <f t="shared" ca="1" si="171"/>
        <v>#N/A</v>
      </c>
    </row>
    <row r="867" spans="1:37" ht="27" customHeight="1" x14ac:dyDescent="0.25">
      <c r="A867" s="51">
        <f>'OSNOVNA PLAČA'!A861</f>
        <v>852</v>
      </c>
      <c r="B867" s="159" t="str">
        <f t="shared" ca="1" si="167"/>
        <v>A852</v>
      </c>
      <c r="C867" s="52">
        <f ca="1">IF(LEN(B867)&gt;0,'OSNOVNA PLAČA'!C861,"")</f>
        <v>0</v>
      </c>
      <c r="D867" s="54">
        <f ca="1">IF(LEN(B867)&gt;0,'OSNOVNA PLAČA'!D861,"")</f>
        <v>0</v>
      </c>
      <c r="E867" s="175">
        <f ca="1">IF(LEN(B867)&gt;0,SUM('OBRAČUNANA OSNOVNA PLAČA'!K861:P861),"")</f>
        <v>0</v>
      </c>
      <c r="F867" s="55"/>
      <c r="G867" s="55"/>
      <c r="H867" s="55"/>
      <c r="I867" s="55"/>
      <c r="J867" s="55"/>
      <c r="K867" s="176">
        <f t="shared" si="172"/>
        <v>0</v>
      </c>
      <c r="L867" s="120">
        <f t="shared" ca="1" si="173"/>
        <v>0</v>
      </c>
      <c r="M867" s="120">
        <f t="shared" ca="1" si="174"/>
        <v>0</v>
      </c>
      <c r="N867" s="120">
        <f t="shared" ca="1" si="175"/>
        <v>0</v>
      </c>
      <c r="O867" s="120">
        <f t="shared" ca="1" si="176"/>
        <v>0</v>
      </c>
      <c r="P867" s="177">
        <f t="shared" ca="1" si="177"/>
        <v>0</v>
      </c>
      <c r="Q867" s="177">
        <f ca="1">IF(LEN(B867)&gt;0,'1-6'!Q867-'1-6'!P867,"")</f>
        <v>0</v>
      </c>
      <c r="R867" s="178"/>
      <c r="AA867" s="163">
        <f>ROW()</f>
        <v>867</v>
      </c>
      <c r="AB867" s="201" t="e">
        <f t="shared" ca="1" si="168"/>
        <v>#N/A</v>
      </c>
      <c r="AC867" s="201" t="e">
        <f t="shared" ca="1" si="169"/>
        <v>#N/A</v>
      </c>
      <c r="AD867" s="202" t="e">
        <f t="shared" ca="1" si="178"/>
        <v>#N/A</v>
      </c>
      <c r="AE867" s="201" t="e">
        <f t="shared" ca="1" si="179"/>
        <v>#N/A</v>
      </c>
      <c r="AF867" s="202" t="e">
        <f t="shared" ca="1" si="180"/>
        <v>#N/A</v>
      </c>
      <c r="AG867" s="201" t="e">
        <f t="shared" ca="1" si="180"/>
        <v>#N/A</v>
      </c>
      <c r="AH867" s="201" t="e">
        <f t="shared" ca="1" si="181"/>
        <v>#N/A</v>
      </c>
      <c r="AI867" s="203" t="e">
        <f t="shared" ca="1" si="182"/>
        <v>#N/A</v>
      </c>
      <c r="AJ867" s="201" t="e">
        <f t="shared" ca="1" si="170"/>
        <v>#N/A</v>
      </c>
      <c r="AK867" s="201" t="e">
        <f t="shared" ca="1" si="171"/>
        <v>#N/A</v>
      </c>
    </row>
    <row r="868" spans="1:37" ht="27" customHeight="1" x14ac:dyDescent="0.25">
      <c r="A868" s="51">
        <f>'OSNOVNA PLAČA'!A862</f>
        <v>853</v>
      </c>
      <c r="B868" s="159" t="str">
        <f t="shared" ca="1" si="167"/>
        <v>A853</v>
      </c>
      <c r="C868" s="52">
        <f ca="1">IF(LEN(B868)&gt;0,'OSNOVNA PLAČA'!C862,"")</f>
        <v>0</v>
      </c>
      <c r="D868" s="54">
        <f ca="1">IF(LEN(B868)&gt;0,'OSNOVNA PLAČA'!D862,"")</f>
        <v>0</v>
      </c>
      <c r="E868" s="175">
        <f ca="1">IF(LEN(B868)&gt;0,SUM('OBRAČUNANA OSNOVNA PLAČA'!K862:P862),"")</f>
        <v>0</v>
      </c>
      <c r="F868" s="55"/>
      <c r="G868" s="55"/>
      <c r="H868" s="55"/>
      <c r="I868" s="55"/>
      <c r="J868" s="55"/>
      <c r="K868" s="176">
        <f t="shared" si="172"/>
        <v>0</v>
      </c>
      <c r="L868" s="120">
        <f t="shared" ca="1" si="173"/>
        <v>0</v>
      </c>
      <c r="M868" s="120">
        <f t="shared" ca="1" si="174"/>
        <v>0</v>
      </c>
      <c r="N868" s="120">
        <f t="shared" ca="1" si="175"/>
        <v>0</v>
      </c>
      <c r="O868" s="120">
        <f t="shared" ca="1" si="176"/>
        <v>0</v>
      </c>
      <c r="P868" s="177">
        <f t="shared" ca="1" si="177"/>
        <v>0</v>
      </c>
      <c r="Q868" s="177">
        <f ca="1">IF(LEN(B868)&gt;0,'1-6'!Q868-'1-6'!P868,"")</f>
        <v>0</v>
      </c>
      <c r="R868" s="178"/>
      <c r="AA868" s="163">
        <f>ROW()</f>
        <v>868</v>
      </c>
      <c r="AB868" s="201" t="e">
        <f t="shared" ca="1" si="168"/>
        <v>#N/A</v>
      </c>
      <c r="AC868" s="201" t="e">
        <f t="shared" ca="1" si="169"/>
        <v>#N/A</v>
      </c>
      <c r="AD868" s="202" t="e">
        <f t="shared" ca="1" si="178"/>
        <v>#N/A</v>
      </c>
      <c r="AE868" s="201" t="e">
        <f t="shared" ca="1" si="179"/>
        <v>#N/A</v>
      </c>
      <c r="AF868" s="202" t="e">
        <f t="shared" ca="1" si="180"/>
        <v>#N/A</v>
      </c>
      <c r="AG868" s="201" t="e">
        <f t="shared" ca="1" si="180"/>
        <v>#N/A</v>
      </c>
      <c r="AH868" s="201" t="e">
        <f t="shared" ca="1" si="181"/>
        <v>#N/A</v>
      </c>
      <c r="AI868" s="203" t="e">
        <f t="shared" ca="1" si="182"/>
        <v>#N/A</v>
      </c>
      <c r="AJ868" s="201" t="e">
        <f t="shared" ca="1" si="170"/>
        <v>#N/A</v>
      </c>
      <c r="AK868" s="201" t="e">
        <f t="shared" ca="1" si="171"/>
        <v>#N/A</v>
      </c>
    </row>
    <row r="869" spans="1:37" ht="27" customHeight="1" x14ac:dyDescent="0.25">
      <c r="A869" s="51">
        <f>'OSNOVNA PLAČA'!A863</f>
        <v>854</v>
      </c>
      <c r="B869" s="159" t="str">
        <f t="shared" ca="1" si="167"/>
        <v>A854</v>
      </c>
      <c r="C869" s="52">
        <f ca="1">IF(LEN(B869)&gt;0,'OSNOVNA PLAČA'!C863,"")</f>
        <v>0</v>
      </c>
      <c r="D869" s="54">
        <f ca="1">IF(LEN(B869)&gt;0,'OSNOVNA PLAČA'!D863,"")</f>
        <v>0</v>
      </c>
      <c r="E869" s="175">
        <f ca="1">IF(LEN(B869)&gt;0,SUM('OBRAČUNANA OSNOVNA PLAČA'!K863:P863),"")</f>
        <v>0</v>
      </c>
      <c r="F869" s="55"/>
      <c r="G869" s="55"/>
      <c r="H869" s="55"/>
      <c r="I869" s="55"/>
      <c r="J869" s="55"/>
      <c r="K869" s="176">
        <f t="shared" si="172"/>
        <v>0</v>
      </c>
      <c r="L869" s="120">
        <f t="shared" ca="1" si="173"/>
        <v>0</v>
      </c>
      <c r="M869" s="120">
        <f t="shared" ca="1" si="174"/>
        <v>0</v>
      </c>
      <c r="N869" s="120">
        <f t="shared" ca="1" si="175"/>
        <v>0</v>
      </c>
      <c r="O869" s="120">
        <f t="shared" ca="1" si="176"/>
        <v>0</v>
      </c>
      <c r="P869" s="177">
        <f t="shared" ca="1" si="177"/>
        <v>0</v>
      </c>
      <c r="Q869" s="177">
        <f ca="1">IF(LEN(B869)&gt;0,'1-6'!Q869-'1-6'!P869,"")</f>
        <v>0</v>
      </c>
      <c r="R869" s="178"/>
      <c r="AA869" s="163">
        <f>ROW()</f>
        <v>869</v>
      </c>
      <c r="AB869" s="201" t="e">
        <f t="shared" ca="1" si="168"/>
        <v>#N/A</v>
      </c>
      <c r="AC869" s="201" t="e">
        <f t="shared" ca="1" si="169"/>
        <v>#N/A</v>
      </c>
      <c r="AD869" s="202" t="e">
        <f t="shared" ca="1" si="178"/>
        <v>#N/A</v>
      </c>
      <c r="AE869" s="201" t="e">
        <f t="shared" ca="1" si="179"/>
        <v>#N/A</v>
      </c>
      <c r="AF869" s="202" t="e">
        <f t="shared" ca="1" si="180"/>
        <v>#N/A</v>
      </c>
      <c r="AG869" s="201" t="e">
        <f t="shared" ca="1" si="180"/>
        <v>#N/A</v>
      </c>
      <c r="AH869" s="201" t="e">
        <f t="shared" ca="1" si="181"/>
        <v>#N/A</v>
      </c>
      <c r="AI869" s="203" t="e">
        <f t="shared" ca="1" si="182"/>
        <v>#N/A</v>
      </c>
      <c r="AJ869" s="201" t="e">
        <f t="shared" ca="1" si="170"/>
        <v>#N/A</v>
      </c>
      <c r="AK869" s="201" t="e">
        <f t="shared" ca="1" si="171"/>
        <v>#N/A</v>
      </c>
    </row>
    <row r="870" spans="1:37" ht="27" customHeight="1" x14ac:dyDescent="0.25">
      <c r="A870" s="51">
        <f>'OSNOVNA PLAČA'!A864</f>
        <v>855</v>
      </c>
      <c r="B870" s="159" t="str">
        <f t="shared" ca="1" si="167"/>
        <v>A855</v>
      </c>
      <c r="C870" s="52">
        <f ca="1">IF(LEN(B870)&gt;0,'OSNOVNA PLAČA'!C864,"")</f>
        <v>0</v>
      </c>
      <c r="D870" s="54">
        <f ca="1">IF(LEN(B870)&gt;0,'OSNOVNA PLAČA'!D864,"")</f>
        <v>0</v>
      </c>
      <c r="E870" s="175">
        <f ca="1">IF(LEN(B870)&gt;0,SUM('OBRAČUNANA OSNOVNA PLAČA'!K864:P864),"")</f>
        <v>0</v>
      </c>
      <c r="F870" s="55"/>
      <c r="G870" s="55"/>
      <c r="H870" s="55"/>
      <c r="I870" s="55"/>
      <c r="J870" s="55"/>
      <c r="K870" s="176">
        <f t="shared" si="172"/>
        <v>0</v>
      </c>
      <c r="L870" s="120">
        <f t="shared" ca="1" si="173"/>
        <v>0</v>
      </c>
      <c r="M870" s="120">
        <f t="shared" ca="1" si="174"/>
        <v>0</v>
      </c>
      <c r="N870" s="120">
        <f t="shared" ca="1" si="175"/>
        <v>0</v>
      </c>
      <c r="O870" s="120">
        <f t="shared" ca="1" si="176"/>
        <v>0</v>
      </c>
      <c r="P870" s="177">
        <f t="shared" ca="1" si="177"/>
        <v>0</v>
      </c>
      <c r="Q870" s="177">
        <f ca="1">IF(LEN(B870)&gt;0,'1-6'!Q870-'1-6'!P870,"")</f>
        <v>0</v>
      </c>
      <c r="R870" s="178"/>
      <c r="AA870" s="163">
        <f>ROW()</f>
        <v>870</v>
      </c>
      <c r="AB870" s="201" t="e">
        <f t="shared" ca="1" si="168"/>
        <v>#N/A</v>
      </c>
      <c r="AC870" s="201" t="e">
        <f t="shared" ca="1" si="169"/>
        <v>#N/A</v>
      </c>
      <c r="AD870" s="202" t="e">
        <f t="shared" ca="1" si="178"/>
        <v>#N/A</v>
      </c>
      <c r="AE870" s="201" t="e">
        <f t="shared" ca="1" si="179"/>
        <v>#N/A</v>
      </c>
      <c r="AF870" s="202" t="e">
        <f t="shared" ca="1" si="180"/>
        <v>#N/A</v>
      </c>
      <c r="AG870" s="201" t="e">
        <f t="shared" ca="1" si="180"/>
        <v>#N/A</v>
      </c>
      <c r="AH870" s="201" t="e">
        <f t="shared" ca="1" si="181"/>
        <v>#N/A</v>
      </c>
      <c r="AI870" s="203" t="e">
        <f t="shared" ca="1" si="182"/>
        <v>#N/A</v>
      </c>
      <c r="AJ870" s="201" t="e">
        <f t="shared" ca="1" si="170"/>
        <v>#N/A</v>
      </c>
      <c r="AK870" s="201" t="e">
        <f t="shared" ca="1" si="171"/>
        <v>#N/A</v>
      </c>
    </row>
    <row r="871" spans="1:37" ht="27" customHeight="1" x14ac:dyDescent="0.25">
      <c r="A871" s="51">
        <f>'OSNOVNA PLAČA'!A865</f>
        <v>856</v>
      </c>
      <c r="B871" s="159" t="str">
        <f t="shared" ref="B871:B934" ca="1" si="183">IF(LEN(INDIRECT( "'" &amp; $AC$2 &amp; "'!B" &amp; TEXT($AA871-6,0)))&gt;0,INDIRECT( "'" &amp; $AC$2 &amp; "'!B" &amp; TEXT($AA871-6,0)),"")</f>
        <v>A856</v>
      </c>
      <c r="C871" s="52">
        <f ca="1">IF(LEN(B871)&gt;0,'OSNOVNA PLAČA'!C865,"")</f>
        <v>0</v>
      </c>
      <c r="D871" s="54">
        <f ca="1">IF(LEN(B871)&gt;0,'OSNOVNA PLAČA'!D865,"")</f>
        <v>0</v>
      </c>
      <c r="E871" s="175">
        <f ca="1">IF(LEN(B871)&gt;0,SUM('OBRAČUNANA OSNOVNA PLAČA'!K865:P865),"")</f>
        <v>0</v>
      </c>
      <c r="F871" s="55"/>
      <c r="G871" s="55"/>
      <c r="H871" s="55"/>
      <c r="I871" s="55"/>
      <c r="J871" s="55"/>
      <c r="K871" s="176">
        <f t="shared" si="172"/>
        <v>0</v>
      </c>
      <c r="L871" s="120">
        <f t="shared" ca="1" si="173"/>
        <v>0</v>
      </c>
      <c r="M871" s="120">
        <f t="shared" ca="1" si="174"/>
        <v>0</v>
      </c>
      <c r="N871" s="120">
        <f t="shared" ca="1" si="175"/>
        <v>0</v>
      </c>
      <c r="O871" s="120">
        <f t="shared" ca="1" si="176"/>
        <v>0</v>
      </c>
      <c r="P871" s="177">
        <f t="shared" ca="1" si="177"/>
        <v>0</v>
      </c>
      <c r="Q871" s="177">
        <f ca="1">IF(LEN(B871)&gt;0,'1-6'!Q871-'1-6'!P871,"")</f>
        <v>0</v>
      </c>
      <c r="R871" s="178"/>
      <c r="AA871" s="163">
        <f>ROW()</f>
        <v>871</v>
      </c>
      <c r="AB871" s="201" t="e">
        <f t="shared" ref="AB871:AB934" ca="1" si="184">IF($AN$3=1,0,INDIRECT( "'" &amp; $AN$2 &amp; "'!P" &amp; TEXT($AA871,0)))</f>
        <v>#N/A</v>
      </c>
      <c r="AC871" s="201" t="e">
        <f t="shared" ref="AC871:AC934" ca="1" si="185">IF($AN$3=1,(INDIRECT( "'" &amp; $AC$2 &amp; "'!F" &amp; TEXT($AA871-6,0))*2/12+INDIRECT( "'" &amp; $AC$2 &amp; "'!G" &amp; TEXT($AA871-6,0))*10/12)*2,INDIRECT( "'" &amp; $AN$2 &amp; "'!Q" &amp; TEXT($AA871,0)))</f>
        <v>#N/A</v>
      </c>
      <c r="AD871" s="202" t="e">
        <f t="shared" ca="1" si="178"/>
        <v>#N/A</v>
      </c>
      <c r="AE871" s="201" t="e">
        <f t="shared" ca="1" si="179"/>
        <v>#N/A</v>
      </c>
      <c r="AF871" s="202" t="e">
        <f t="shared" ca="1" si="180"/>
        <v>#N/A</v>
      </c>
      <c r="AG871" s="201" t="e">
        <f t="shared" ca="1" si="180"/>
        <v>#N/A</v>
      </c>
      <c r="AH871" s="201" t="e">
        <f t="shared" ca="1" si="181"/>
        <v>#N/A</v>
      </c>
      <c r="AI871" s="203" t="e">
        <f t="shared" ca="1" si="182"/>
        <v>#N/A</v>
      </c>
      <c r="AJ871" s="201" t="e">
        <f t="shared" ref="AJ871:AJ934" ca="1" si="186">SUM(OFFSET(INDIRECT( "'" &amp; $AC$3 &amp; "'!" &amp; $AH$3),ROW()-ROW(INDIRECT( "'" &amp; $AC$3 &amp; "'!" &amp; $AH$3))-$AH$4,COLUMN()-COLUMN(INDIRECT( "'" &amp; $AC$3 &amp; "'!" &amp; $AH$3))-$AH$6+(12/$AN$4)*($AN$3-1),1,12/$AN$4))</f>
        <v>#N/A</v>
      </c>
      <c r="AK871" s="201" t="e">
        <f t="shared" ref="AK871:AK934" ca="1" si="187">SUM(OFFSET(INDIRECT( "'" &amp; $AC$2 &amp; "'!" &amp; $AH$3),ROW()-ROW(INDIRECT( "'" &amp; $AC$2 &amp; "'!" &amp; $AH$3))-$AH$4,COLUMN()-COLUMN(INDIRECT( "'" &amp; $AC$2 &amp; "'!" &amp; $AH$3))-$AH$5+(12/$AN$4)*($AN$3-1),1,12/$AN$4))</f>
        <v>#N/A</v>
      </c>
    </row>
    <row r="872" spans="1:37" ht="27" customHeight="1" x14ac:dyDescent="0.25">
      <c r="A872" s="51">
        <f>'OSNOVNA PLAČA'!A866</f>
        <v>857</v>
      </c>
      <c r="B872" s="159" t="str">
        <f t="shared" ca="1" si="183"/>
        <v>A857</v>
      </c>
      <c r="C872" s="52">
        <f ca="1">IF(LEN(B872)&gt;0,'OSNOVNA PLAČA'!C866,"")</f>
        <v>0</v>
      </c>
      <c r="D872" s="54">
        <f ca="1">IF(LEN(B872)&gt;0,'OSNOVNA PLAČA'!D866,"")</f>
        <v>0</v>
      </c>
      <c r="E872" s="175">
        <f ca="1">IF(LEN(B872)&gt;0,SUM('OBRAČUNANA OSNOVNA PLAČA'!K866:P866),"")</f>
        <v>0</v>
      </c>
      <c r="F872" s="55"/>
      <c r="G872" s="55"/>
      <c r="H872" s="55"/>
      <c r="I872" s="55"/>
      <c r="J872" s="55"/>
      <c r="K872" s="176">
        <f t="shared" si="172"/>
        <v>0</v>
      </c>
      <c r="L872" s="120">
        <f t="shared" ca="1" si="173"/>
        <v>0</v>
      </c>
      <c r="M872" s="120">
        <f t="shared" ca="1" si="174"/>
        <v>0</v>
      </c>
      <c r="N872" s="120">
        <f t="shared" ca="1" si="175"/>
        <v>0</v>
      </c>
      <c r="O872" s="120">
        <f t="shared" ca="1" si="176"/>
        <v>0</v>
      </c>
      <c r="P872" s="177">
        <f t="shared" ca="1" si="177"/>
        <v>0</v>
      </c>
      <c r="Q872" s="177">
        <f ca="1">IF(LEN(B872)&gt;0,'1-6'!Q872-'1-6'!P872,"")</f>
        <v>0</v>
      </c>
      <c r="R872" s="178"/>
      <c r="AA872" s="163">
        <f>ROW()</f>
        <v>872</v>
      </c>
      <c r="AB872" s="201" t="e">
        <f t="shared" ca="1" si="184"/>
        <v>#N/A</v>
      </c>
      <c r="AC872" s="201" t="e">
        <f t="shared" ca="1" si="185"/>
        <v>#N/A</v>
      </c>
      <c r="AD872" s="202" t="e">
        <f t="shared" ca="1" si="178"/>
        <v>#N/A</v>
      </c>
      <c r="AE872" s="201" t="e">
        <f t="shared" ca="1" si="179"/>
        <v>#N/A</v>
      </c>
      <c r="AF872" s="202" t="e">
        <f t="shared" ca="1" si="180"/>
        <v>#N/A</v>
      </c>
      <c r="AG872" s="201" t="e">
        <f t="shared" ca="1" si="180"/>
        <v>#N/A</v>
      </c>
      <c r="AH872" s="201" t="e">
        <f t="shared" ca="1" si="181"/>
        <v>#N/A</v>
      </c>
      <c r="AI872" s="203" t="e">
        <f t="shared" ca="1" si="182"/>
        <v>#N/A</v>
      </c>
      <c r="AJ872" s="201" t="e">
        <f t="shared" ca="1" si="186"/>
        <v>#N/A</v>
      </c>
      <c r="AK872" s="201" t="e">
        <f t="shared" ca="1" si="187"/>
        <v>#N/A</v>
      </c>
    </row>
    <row r="873" spans="1:37" ht="27" customHeight="1" x14ac:dyDescent="0.25">
      <c r="A873" s="51">
        <f>'OSNOVNA PLAČA'!A867</f>
        <v>858</v>
      </c>
      <c r="B873" s="159" t="str">
        <f t="shared" ca="1" si="183"/>
        <v>A858</v>
      </c>
      <c r="C873" s="52">
        <f ca="1">IF(LEN(B873)&gt;0,'OSNOVNA PLAČA'!C867,"")</f>
        <v>0</v>
      </c>
      <c r="D873" s="54">
        <f ca="1">IF(LEN(B873)&gt;0,'OSNOVNA PLAČA'!D867,"")</f>
        <v>0</v>
      </c>
      <c r="E873" s="175">
        <f ca="1">IF(LEN(B873)&gt;0,SUM('OBRAČUNANA OSNOVNA PLAČA'!K867:P867),"")</f>
        <v>0</v>
      </c>
      <c r="F873" s="55"/>
      <c r="G873" s="55"/>
      <c r="H873" s="55"/>
      <c r="I873" s="55"/>
      <c r="J873" s="55"/>
      <c r="K873" s="176">
        <f t="shared" si="172"/>
        <v>0</v>
      </c>
      <c r="L873" s="120">
        <f t="shared" ca="1" si="173"/>
        <v>0</v>
      </c>
      <c r="M873" s="120">
        <f t="shared" ca="1" si="174"/>
        <v>0</v>
      </c>
      <c r="N873" s="120">
        <f t="shared" ca="1" si="175"/>
        <v>0</v>
      </c>
      <c r="O873" s="120">
        <f t="shared" ca="1" si="176"/>
        <v>0</v>
      </c>
      <c r="P873" s="177">
        <f t="shared" ca="1" si="177"/>
        <v>0</v>
      </c>
      <c r="Q873" s="177">
        <f ca="1">IF(LEN(B873)&gt;0,'1-6'!Q873-'1-6'!P873,"")</f>
        <v>0</v>
      </c>
      <c r="R873" s="178"/>
      <c r="AA873" s="163">
        <f>ROW()</f>
        <v>873</v>
      </c>
      <c r="AB873" s="201" t="e">
        <f t="shared" ca="1" si="184"/>
        <v>#N/A</v>
      </c>
      <c r="AC873" s="201" t="e">
        <f t="shared" ca="1" si="185"/>
        <v>#N/A</v>
      </c>
      <c r="AD873" s="202" t="e">
        <f t="shared" ca="1" si="178"/>
        <v>#N/A</v>
      </c>
      <c r="AE873" s="201" t="e">
        <f t="shared" ca="1" si="179"/>
        <v>#N/A</v>
      </c>
      <c r="AF873" s="202" t="e">
        <f t="shared" ca="1" si="180"/>
        <v>#N/A</v>
      </c>
      <c r="AG873" s="201" t="e">
        <f t="shared" ca="1" si="180"/>
        <v>#N/A</v>
      </c>
      <c r="AH873" s="201" t="e">
        <f t="shared" ca="1" si="181"/>
        <v>#N/A</v>
      </c>
      <c r="AI873" s="203" t="e">
        <f t="shared" ca="1" si="182"/>
        <v>#N/A</v>
      </c>
      <c r="AJ873" s="201" t="e">
        <f t="shared" ca="1" si="186"/>
        <v>#N/A</v>
      </c>
      <c r="AK873" s="201" t="e">
        <f t="shared" ca="1" si="187"/>
        <v>#N/A</v>
      </c>
    </row>
    <row r="874" spans="1:37" ht="27" customHeight="1" x14ac:dyDescent="0.25">
      <c r="A874" s="51">
        <f>'OSNOVNA PLAČA'!A868</f>
        <v>859</v>
      </c>
      <c r="B874" s="159" t="str">
        <f t="shared" ca="1" si="183"/>
        <v>A859</v>
      </c>
      <c r="C874" s="52">
        <f ca="1">IF(LEN(B874)&gt;0,'OSNOVNA PLAČA'!C868,"")</f>
        <v>0</v>
      </c>
      <c r="D874" s="54">
        <f ca="1">IF(LEN(B874)&gt;0,'OSNOVNA PLAČA'!D868,"")</f>
        <v>0</v>
      </c>
      <c r="E874" s="175">
        <f ca="1">IF(LEN(B874)&gt;0,SUM('OBRAČUNANA OSNOVNA PLAČA'!K868:P868),"")</f>
        <v>0</v>
      </c>
      <c r="F874" s="55"/>
      <c r="G874" s="55"/>
      <c r="H874" s="55"/>
      <c r="I874" s="55"/>
      <c r="J874" s="55"/>
      <c r="K874" s="176">
        <f t="shared" si="172"/>
        <v>0</v>
      </c>
      <c r="L874" s="120">
        <f t="shared" ca="1" si="173"/>
        <v>0</v>
      </c>
      <c r="M874" s="120">
        <f t="shared" ca="1" si="174"/>
        <v>0</v>
      </c>
      <c r="N874" s="120">
        <f t="shared" ca="1" si="175"/>
        <v>0</v>
      </c>
      <c r="O874" s="120">
        <f t="shared" ca="1" si="176"/>
        <v>0</v>
      </c>
      <c r="P874" s="177">
        <f t="shared" ca="1" si="177"/>
        <v>0</v>
      </c>
      <c r="Q874" s="177">
        <f ca="1">IF(LEN(B874)&gt;0,'1-6'!Q874-'1-6'!P874,"")</f>
        <v>0</v>
      </c>
      <c r="R874" s="178"/>
      <c r="AA874" s="163">
        <f>ROW()</f>
        <v>874</v>
      </c>
      <c r="AB874" s="201" t="e">
        <f t="shared" ca="1" si="184"/>
        <v>#N/A</v>
      </c>
      <c r="AC874" s="201" t="e">
        <f t="shared" ca="1" si="185"/>
        <v>#N/A</v>
      </c>
      <c r="AD874" s="202" t="e">
        <f t="shared" ca="1" si="178"/>
        <v>#N/A</v>
      </c>
      <c r="AE874" s="201" t="e">
        <f t="shared" ca="1" si="179"/>
        <v>#N/A</v>
      </c>
      <c r="AF874" s="202" t="e">
        <f t="shared" ca="1" si="180"/>
        <v>#N/A</v>
      </c>
      <c r="AG874" s="201" t="e">
        <f t="shared" ca="1" si="180"/>
        <v>#N/A</v>
      </c>
      <c r="AH874" s="201" t="e">
        <f t="shared" ca="1" si="181"/>
        <v>#N/A</v>
      </c>
      <c r="AI874" s="203" t="e">
        <f t="shared" ca="1" si="182"/>
        <v>#N/A</v>
      </c>
      <c r="AJ874" s="201" t="e">
        <f t="shared" ca="1" si="186"/>
        <v>#N/A</v>
      </c>
      <c r="AK874" s="201" t="e">
        <f t="shared" ca="1" si="187"/>
        <v>#N/A</v>
      </c>
    </row>
    <row r="875" spans="1:37" ht="27" customHeight="1" x14ac:dyDescent="0.25">
      <c r="A875" s="51">
        <f>'OSNOVNA PLAČA'!A869</f>
        <v>860</v>
      </c>
      <c r="B875" s="159" t="str">
        <f t="shared" ca="1" si="183"/>
        <v>A860</v>
      </c>
      <c r="C875" s="52">
        <f ca="1">IF(LEN(B875)&gt;0,'OSNOVNA PLAČA'!C869,"")</f>
        <v>0</v>
      </c>
      <c r="D875" s="54">
        <f ca="1">IF(LEN(B875)&gt;0,'OSNOVNA PLAČA'!D869,"")</f>
        <v>0</v>
      </c>
      <c r="E875" s="175">
        <f ca="1">IF(LEN(B875)&gt;0,SUM('OBRAČUNANA OSNOVNA PLAČA'!K869:P869),"")</f>
        <v>0</v>
      </c>
      <c r="F875" s="55"/>
      <c r="G875" s="55"/>
      <c r="H875" s="55"/>
      <c r="I875" s="55"/>
      <c r="J875" s="55"/>
      <c r="K875" s="176">
        <f t="shared" si="172"/>
        <v>0</v>
      </c>
      <c r="L875" s="120">
        <f t="shared" ca="1" si="173"/>
        <v>0</v>
      </c>
      <c r="M875" s="120">
        <f t="shared" ca="1" si="174"/>
        <v>0</v>
      </c>
      <c r="N875" s="120">
        <f t="shared" ca="1" si="175"/>
        <v>0</v>
      </c>
      <c r="O875" s="120">
        <f t="shared" ca="1" si="176"/>
        <v>0</v>
      </c>
      <c r="P875" s="177">
        <f t="shared" ca="1" si="177"/>
        <v>0</v>
      </c>
      <c r="Q875" s="177">
        <f ca="1">IF(LEN(B875)&gt;0,'1-6'!Q875-'1-6'!P875,"")</f>
        <v>0</v>
      </c>
      <c r="R875" s="178"/>
      <c r="AA875" s="163">
        <f>ROW()</f>
        <v>875</v>
      </c>
      <c r="AB875" s="201" t="e">
        <f t="shared" ca="1" si="184"/>
        <v>#N/A</v>
      </c>
      <c r="AC875" s="201" t="e">
        <f t="shared" ca="1" si="185"/>
        <v>#N/A</v>
      </c>
      <c r="AD875" s="202" t="e">
        <f t="shared" ca="1" si="178"/>
        <v>#N/A</v>
      </c>
      <c r="AE875" s="201" t="e">
        <f t="shared" ca="1" si="179"/>
        <v>#N/A</v>
      </c>
      <c r="AF875" s="202" t="e">
        <f t="shared" ca="1" si="180"/>
        <v>#N/A</v>
      </c>
      <c r="AG875" s="201" t="e">
        <f t="shared" ca="1" si="180"/>
        <v>#N/A</v>
      </c>
      <c r="AH875" s="201" t="e">
        <f t="shared" ca="1" si="181"/>
        <v>#N/A</v>
      </c>
      <c r="AI875" s="203" t="e">
        <f t="shared" ca="1" si="182"/>
        <v>#N/A</v>
      </c>
      <c r="AJ875" s="201" t="e">
        <f t="shared" ca="1" si="186"/>
        <v>#N/A</v>
      </c>
      <c r="AK875" s="201" t="e">
        <f t="shared" ca="1" si="187"/>
        <v>#N/A</v>
      </c>
    </row>
    <row r="876" spans="1:37" ht="27" customHeight="1" x14ac:dyDescent="0.25">
      <c r="A876" s="51">
        <f>'OSNOVNA PLAČA'!A870</f>
        <v>861</v>
      </c>
      <c r="B876" s="159" t="str">
        <f t="shared" ca="1" si="183"/>
        <v>A861</v>
      </c>
      <c r="C876" s="52">
        <f ca="1">IF(LEN(B876)&gt;0,'OSNOVNA PLAČA'!C870,"")</f>
        <v>0</v>
      </c>
      <c r="D876" s="54">
        <f ca="1">IF(LEN(B876)&gt;0,'OSNOVNA PLAČA'!D870,"")</f>
        <v>0</v>
      </c>
      <c r="E876" s="175">
        <f ca="1">IF(LEN(B876)&gt;0,SUM('OBRAČUNANA OSNOVNA PLAČA'!K870:P870),"")</f>
        <v>0</v>
      </c>
      <c r="F876" s="55"/>
      <c r="G876" s="55"/>
      <c r="H876" s="55"/>
      <c r="I876" s="55"/>
      <c r="J876" s="55"/>
      <c r="K876" s="176">
        <f t="shared" si="172"/>
        <v>0</v>
      </c>
      <c r="L876" s="120">
        <f t="shared" ca="1" si="173"/>
        <v>0</v>
      </c>
      <c r="M876" s="120">
        <f t="shared" ca="1" si="174"/>
        <v>0</v>
      </c>
      <c r="N876" s="120">
        <f t="shared" ca="1" si="175"/>
        <v>0</v>
      </c>
      <c r="O876" s="120">
        <f t="shared" ca="1" si="176"/>
        <v>0</v>
      </c>
      <c r="P876" s="177">
        <f t="shared" ca="1" si="177"/>
        <v>0</v>
      </c>
      <c r="Q876" s="177">
        <f ca="1">IF(LEN(B876)&gt;0,'1-6'!Q876-'1-6'!P876,"")</f>
        <v>0</v>
      </c>
      <c r="R876" s="178"/>
      <c r="AA876" s="163">
        <f>ROW()</f>
        <v>876</v>
      </c>
      <c r="AB876" s="201" t="e">
        <f t="shared" ca="1" si="184"/>
        <v>#N/A</v>
      </c>
      <c r="AC876" s="201" t="e">
        <f t="shared" ca="1" si="185"/>
        <v>#N/A</v>
      </c>
      <c r="AD876" s="202" t="e">
        <f t="shared" ca="1" si="178"/>
        <v>#N/A</v>
      </c>
      <c r="AE876" s="201" t="e">
        <f t="shared" ca="1" si="179"/>
        <v>#N/A</v>
      </c>
      <c r="AF876" s="202" t="e">
        <f t="shared" ca="1" si="180"/>
        <v>#N/A</v>
      </c>
      <c r="AG876" s="201" t="e">
        <f t="shared" ca="1" si="180"/>
        <v>#N/A</v>
      </c>
      <c r="AH876" s="201" t="e">
        <f t="shared" ca="1" si="181"/>
        <v>#N/A</v>
      </c>
      <c r="AI876" s="203" t="e">
        <f t="shared" ca="1" si="182"/>
        <v>#N/A</v>
      </c>
      <c r="AJ876" s="201" t="e">
        <f t="shared" ca="1" si="186"/>
        <v>#N/A</v>
      </c>
      <c r="AK876" s="201" t="e">
        <f t="shared" ca="1" si="187"/>
        <v>#N/A</v>
      </c>
    </row>
    <row r="877" spans="1:37" ht="27" customHeight="1" x14ac:dyDescent="0.25">
      <c r="A877" s="51">
        <f>'OSNOVNA PLAČA'!A871</f>
        <v>862</v>
      </c>
      <c r="B877" s="159" t="str">
        <f t="shared" ca="1" si="183"/>
        <v>A862</v>
      </c>
      <c r="C877" s="52">
        <f ca="1">IF(LEN(B877)&gt;0,'OSNOVNA PLAČA'!C871,"")</f>
        <v>0</v>
      </c>
      <c r="D877" s="54">
        <f ca="1">IF(LEN(B877)&gt;0,'OSNOVNA PLAČA'!D871,"")</f>
        <v>0</v>
      </c>
      <c r="E877" s="175">
        <f ca="1">IF(LEN(B877)&gt;0,SUM('OBRAČUNANA OSNOVNA PLAČA'!K871:P871),"")</f>
        <v>0</v>
      </c>
      <c r="F877" s="55"/>
      <c r="G877" s="55"/>
      <c r="H877" s="55"/>
      <c r="I877" s="55"/>
      <c r="J877" s="55"/>
      <c r="K877" s="176">
        <f t="shared" si="172"/>
        <v>0</v>
      </c>
      <c r="L877" s="120">
        <f t="shared" ca="1" si="173"/>
        <v>0</v>
      </c>
      <c r="M877" s="120">
        <f t="shared" ca="1" si="174"/>
        <v>0</v>
      </c>
      <c r="N877" s="120">
        <f t="shared" ca="1" si="175"/>
        <v>0</v>
      </c>
      <c r="O877" s="120">
        <f t="shared" ca="1" si="176"/>
        <v>0</v>
      </c>
      <c r="P877" s="177">
        <f t="shared" ca="1" si="177"/>
        <v>0</v>
      </c>
      <c r="Q877" s="177">
        <f ca="1">IF(LEN(B877)&gt;0,'1-6'!Q877-'1-6'!P877,"")</f>
        <v>0</v>
      </c>
      <c r="R877" s="178"/>
      <c r="AA877" s="163">
        <f>ROW()</f>
        <v>877</v>
      </c>
      <c r="AB877" s="201" t="e">
        <f t="shared" ca="1" si="184"/>
        <v>#N/A</v>
      </c>
      <c r="AC877" s="201" t="e">
        <f t="shared" ca="1" si="185"/>
        <v>#N/A</v>
      </c>
      <c r="AD877" s="202" t="e">
        <f t="shared" ca="1" si="178"/>
        <v>#N/A</v>
      </c>
      <c r="AE877" s="201" t="e">
        <f t="shared" ca="1" si="179"/>
        <v>#N/A</v>
      </c>
      <c r="AF877" s="202" t="e">
        <f t="shared" ca="1" si="180"/>
        <v>#N/A</v>
      </c>
      <c r="AG877" s="201" t="e">
        <f t="shared" ca="1" si="180"/>
        <v>#N/A</v>
      </c>
      <c r="AH877" s="201" t="e">
        <f t="shared" ca="1" si="181"/>
        <v>#N/A</v>
      </c>
      <c r="AI877" s="203" t="e">
        <f t="shared" ca="1" si="182"/>
        <v>#N/A</v>
      </c>
      <c r="AJ877" s="201" t="e">
        <f t="shared" ca="1" si="186"/>
        <v>#N/A</v>
      </c>
      <c r="AK877" s="201" t="e">
        <f t="shared" ca="1" si="187"/>
        <v>#N/A</v>
      </c>
    </row>
    <row r="878" spans="1:37" ht="27" customHeight="1" x14ac:dyDescent="0.25">
      <c r="A878" s="51">
        <f>'OSNOVNA PLAČA'!A872</f>
        <v>863</v>
      </c>
      <c r="B878" s="159" t="str">
        <f t="shared" ca="1" si="183"/>
        <v>A863</v>
      </c>
      <c r="C878" s="52">
        <f ca="1">IF(LEN(B878)&gt;0,'OSNOVNA PLAČA'!C872,"")</f>
        <v>0</v>
      </c>
      <c r="D878" s="54">
        <f ca="1">IF(LEN(B878)&gt;0,'OSNOVNA PLAČA'!D872,"")</f>
        <v>0</v>
      </c>
      <c r="E878" s="175">
        <f ca="1">IF(LEN(B878)&gt;0,SUM('OBRAČUNANA OSNOVNA PLAČA'!K872:P872),"")</f>
        <v>0</v>
      </c>
      <c r="F878" s="55"/>
      <c r="G878" s="55"/>
      <c r="H878" s="55"/>
      <c r="I878" s="55"/>
      <c r="J878" s="55"/>
      <c r="K878" s="176">
        <f t="shared" si="172"/>
        <v>0</v>
      </c>
      <c r="L878" s="120">
        <f t="shared" ca="1" si="173"/>
        <v>0</v>
      </c>
      <c r="M878" s="120">
        <f t="shared" ca="1" si="174"/>
        <v>0</v>
      </c>
      <c r="N878" s="120">
        <f t="shared" ca="1" si="175"/>
        <v>0</v>
      </c>
      <c r="O878" s="120">
        <f t="shared" ca="1" si="176"/>
        <v>0</v>
      </c>
      <c r="P878" s="177">
        <f t="shared" ca="1" si="177"/>
        <v>0</v>
      </c>
      <c r="Q878" s="177">
        <f ca="1">IF(LEN(B878)&gt;0,'1-6'!Q878-'1-6'!P878,"")</f>
        <v>0</v>
      </c>
      <c r="R878" s="178"/>
      <c r="AA878" s="163">
        <f>ROW()</f>
        <v>878</v>
      </c>
      <c r="AB878" s="201" t="e">
        <f t="shared" ca="1" si="184"/>
        <v>#N/A</v>
      </c>
      <c r="AC878" s="201" t="e">
        <f t="shared" ca="1" si="185"/>
        <v>#N/A</v>
      </c>
      <c r="AD878" s="202" t="e">
        <f t="shared" ca="1" si="178"/>
        <v>#N/A</v>
      </c>
      <c r="AE878" s="201" t="e">
        <f t="shared" ca="1" si="179"/>
        <v>#N/A</v>
      </c>
      <c r="AF878" s="202" t="e">
        <f t="shared" ca="1" si="180"/>
        <v>#N/A</v>
      </c>
      <c r="AG878" s="201" t="e">
        <f t="shared" ca="1" si="180"/>
        <v>#N/A</v>
      </c>
      <c r="AH878" s="201" t="e">
        <f t="shared" ca="1" si="181"/>
        <v>#N/A</v>
      </c>
      <c r="AI878" s="203" t="e">
        <f t="shared" ca="1" si="182"/>
        <v>#N/A</v>
      </c>
      <c r="AJ878" s="201" t="e">
        <f t="shared" ca="1" si="186"/>
        <v>#N/A</v>
      </c>
      <c r="AK878" s="201" t="e">
        <f t="shared" ca="1" si="187"/>
        <v>#N/A</v>
      </c>
    </row>
    <row r="879" spans="1:37" ht="27" customHeight="1" x14ac:dyDescent="0.25">
      <c r="A879" s="51">
        <f>'OSNOVNA PLAČA'!A873</f>
        <v>864</v>
      </c>
      <c r="B879" s="159" t="str">
        <f t="shared" ca="1" si="183"/>
        <v>A864</v>
      </c>
      <c r="C879" s="52">
        <f ca="1">IF(LEN(B879)&gt;0,'OSNOVNA PLAČA'!C873,"")</f>
        <v>0</v>
      </c>
      <c r="D879" s="54">
        <f ca="1">IF(LEN(B879)&gt;0,'OSNOVNA PLAČA'!D873,"")</f>
        <v>0</v>
      </c>
      <c r="E879" s="175">
        <f ca="1">IF(LEN(B879)&gt;0,SUM('OBRAČUNANA OSNOVNA PLAČA'!K873:P873),"")</f>
        <v>0</v>
      </c>
      <c r="F879" s="55"/>
      <c r="G879" s="55"/>
      <c r="H879" s="55"/>
      <c r="I879" s="55"/>
      <c r="J879" s="55"/>
      <c r="K879" s="176">
        <f t="shared" si="172"/>
        <v>0</v>
      </c>
      <c r="L879" s="120">
        <f t="shared" ca="1" si="173"/>
        <v>0</v>
      </c>
      <c r="M879" s="120">
        <f t="shared" ca="1" si="174"/>
        <v>0</v>
      </c>
      <c r="N879" s="120">
        <f t="shared" ca="1" si="175"/>
        <v>0</v>
      </c>
      <c r="O879" s="120">
        <f t="shared" ca="1" si="176"/>
        <v>0</v>
      </c>
      <c r="P879" s="177">
        <f t="shared" ca="1" si="177"/>
        <v>0</v>
      </c>
      <c r="Q879" s="177">
        <f ca="1">IF(LEN(B879)&gt;0,'1-6'!Q879-'1-6'!P879,"")</f>
        <v>0</v>
      </c>
      <c r="R879" s="178"/>
      <c r="AA879" s="163">
        <f>ROW()</f>
        <v>879</v>
      </c>
      <c r="AB879" s="201" t="e">
        <f t="shared" ca="1" si="184"/>
        <v>#N/A</v>
      </c>
      <c r="AC879" s="201" t="e">
        <f t="shared" ca="1" si="185"/>
        <v>#N/A</v>
      </c>
      <c r="AD879" s="202" t="e">
        <f t="shared" ca="1" si="178"/>
        <v>#N/A</v>
      </c>
      <c r="AE879" s="201" t="e">
        <f t="shared" ca="1" si="179"/>
        <v>#N/A</v>
      </c>
      <c r="AF879" s="202" t="e">
        <f t="shared" ca="1" si="180"/>
        <v>#N/A</v>
      </c>
      <c r="AG879" s="201" t="e">
        <f t="shared" ca="1" si="180"/>
        <v>#N/A</v>
      </c>
      <c r="AH879" s="201" t="e">
        <f t="shared" ca="1" si="181"/>
        <v>#N/A</v>
      </c>
      <c r="AI879" s="203" t="e">
        <f t="shared" ca="1" si="182"/>
        <v>#N/A</v>
      </c>
      <c r="AJ879" s="201" t="e">
        <f t="shared" ca="1" si="186"/>
        <v>#N/A</v>
      </c>
      <c r="AK879" s="201" t="e">
        <f t="shared" ca="1" si="187"/>
        <v>#N/A</v>
      </c>
    </row>
    <row r="880" spans="1:37" ht="27" customHeight="1" x14ac:dyDescent="0.25">
      <c r="A880" s="51">
        <f>'OSNOVNA PLAČA'!A874</f>
        <v>865</v>
      </c>
      <c r="B880" s="159" t="str">
        <f t="shared" ca="1" si="183"/>
        <v>A865</v>
      </c>
      <c r="C880" s="52">
        <f ca="1">IF(LEN(B880)&gt;0,'OSNOVNA PLAČA'!C874,"")</f>
        <v>0</v>
      </c>
      <c r="D880" s="54">
        <f ca="1">IF(LEN(B880)&gt;0,'OSNOVNA PLAČA'!D874,"")</f>
        <v>0</v>
      </c>
      <c r="E880" s="175">
        <f ca="1">IF(LEN(B880)&gt;0,SUM('OBRAČUNANA OSNOVNA PLAČA'!K874:P874),"")</f>
        <v>0</v>
      </c>
      <c r="F880" s="55"/>
      <c r="G880" s="55"/>
      <c r="H880" s="55"/>
      <c r="I880" s="55"/>
      <c r="J880" s="55"/>
      <c r="K880" s="176">
        <f t="shared" si="172"/>
        <v>0</v>
      </c>
      <c r="L880" s="120">
        <f t="shared" ca="1" si="173"/>
        <v>0</v>
      </c>
      <c r="M880" s="120">
        <f t="shared" ca="1" si="174"/>
        <v>0</v>
      </c>
      <c r="N880" s="120">
        <f t="shared" ca="1" si="175"/>
        <v>0</v>
      </c>
      <c r="O880" s="120">
        <f t="shared" ca="1" si="176"/>
        <v>0</v>
      </c>
      <c r="P880" s="177">
        <f t="shared" ca="1" si="177"/>
        <v>0</v>
      </c>
      <c r="Q880" s="177">
        <f ca="1">IF(LEN(B880)&gt;0,'1-6'!Q880-'1-6'!P880,"")</f>
        <v>0</v>
      </c>
      <c r="R880" s="178"/>
      <c r="AA880" s="163">
        <f>ROW()</f>
        <v>880</v>
      </c>
      <c r="AB880" s="201" t="e">
        <f t="shared" ca="1" si="184"/>
        <v>#N/A</v>
      </c>
      <c r="AC880" s="201" t="e">
        <f t="shared" ca="1" si="185"/>
        <v>#N/A</v>
      </c>
      <c r="AD880" s="202" t="e">
        <f t="shared" ca="1" si="178"/>
        <v>#N/A</v>
      </c>
      <c r="AE880" s="201" t="e">
        <f t="shared" ca="1" si="179"/>
        <v>#N/A</v>
      </c>
      <c r="AF880" s="202" t="e">
        <f t="shared" ca="1" si="180"/>
        <v>#N/A</v>
      </c>
      <c r="AG880" s="201" t="e">
        <f t="shared" ca="1" si="180"/>
        <v>#N/A</v>
      </c>
      <c r="AH880" s="201" t="e">
        <f t="shared" ca="1" si="181"/>
        <v>#N/A</v>
      </c>
      <c r="AI880" s="203" t="e">
        <f t="shared" ca="1" si="182"/>
        <v>#N/A</v>
      </c>
      <c r="AJ880" s="201" t="e">
        <f t="shared" ca="1" si="186"/>
        <v>#N/A</v>
      </c>
      <c r="AK880" s="201" t="e">
        <f t="shared" ca="1" si="187"/>
        <v>#N/A</v>
      </c>
    </row>
    <row r="881" spans="1:37" ht="27" customHeight="1" x14ac:dyDescent="0.25">
      <c r="A881" s="51">
        <f>'OSNOVNA PLAČA'!A875</f>
        <v>866</v>
      </c>
      <c r="B881" s="159" t="str">
        <f t="shared" ca="1" si="183"/>
        <v>A866</v>
      </c>
      <c r="C881" s="52">
        <f ca="1">IF(LEN(B881)&gt;0,'OSNOVNA PLAČA'!C875,"")</f>
        <v>0</v>
      </c>
      <c r="D881" s="54">
        <f ca="1">IF(LEN(B881)&gt;0,'OSNOVNA PLAČA'!D875,"")</f>
        <v>0</v>
      </c>
      <c r="E881" s="175">
        <f ca="1">IF(LEN(B881)&gt;0,SUM('OBRAČUNANA OSNOVNA PLAČA'!K875:P875),"")</f>
        <v>0</v>
      </c>
      <c r="F881" s="55"/>
      <c r="G881" s="55"/>
      <c r="H881" s="55"/>
      <c r="I881" s="55"/>
      <c r="J881" s="55"/>
      <c r="K881" s="176">
        <f t="shared" si="172"/>
        <v>0</v>
      </c>
      <c r="L881" s="120">
        <f t="shared" ca="1" si="173"/>
        <v>0</v>
      </c>
      <c r="M881" s="120">
        <f t="shared" ca="1" si="174"/>
        <v>0</v>
      </c>
      <c r="N881" s="120">
        <f t="shared" ca="1" si="175"/>
        <v>0</v>
      </c>
      <c r="O881" s="120">
        <f t="shared" ca="1" si="176"/>
        <v>0</v>
      </c>
      <c r="P881" s="177">
        <f t="shared" ca="1" si="177"/>
        <v>0</v>
      </c>
      <c r="Q881" s="177">
        <f ca="1">IF(LEN(B881)&gt;0,'1-6'!Q881-'1-6'!P881,"")</f>
        <v>0</v>
      </c>
      <c r="R881" s="178"/>
      <c r="AA881" s="163">
        <f>ROW()</f>
        <v>881</v>
      </c>
      <c r="AB881" s="201" t="e">
        <f t="shared" ca="1" si="184"/>
        <v>#N/A</v>
      </c>
      <c r="AC881" s="201" t="e">
        <f t="shared" ca="1" si="185"/>
        <v>#N/A</v>
      </c>
      <c r="AD881" s="202" t="e">
        <f t="shared" ca="1" si="178"/>
        <v>#N/A</v>
      </c>
      <c r="AE881" s="201" t="e">
        <f t="shared" ca="1" si="179"/>
        <v>#N/A</v>
      </c>
      <c r="AF881" s="202" t="e">
        <f t="shared" ca="1" si="180"/>
        <v>#N/A</v>
      </c>
      <c r="AG881" s="201" t="e">
        <f t="shared" ca="1" si="180"/>
        <v>#N/A</v>
      </c>
      <c r="AH881" s="201" t="e">
        <f t="shared" ca="1" si="181"/>
        <v>#N/A</v>
      </c>
      <c r="AI881" s="203" t="e">
        <f t="shared" ca="1" si="182"/>
        <v>#N/A</v>
      </c>
      <c r="AJ881" s="201" t="e">
        <f t="shared" ca="1" si="186"/>
        <v>#N/A</v>
      </c>
      <c r="AK881" s="201" t="e">
        <f t="shared" ca="1" si="187"/>
        <v>#N/A</v>
      </c>
    </row>
    <row r="882" spans="1:37" ht="27" customHeight="1" x14ac:dyDescent="0.25">
      <c r="A882" s="51">
        <f>'OSNOVNA PLAČA'!A876</f>
        <v>867</v>
      </c>
      <c r="B882" s="159" t="str">
        <f t="shared" ca="1" si="183"/>
        <v>A867</v>
      </c>
      <c r="C882" s="52">
        <f ca="1">IF(LEN(B882)&gt;0,'OSNOVNA PLAČA'!C876,"")</f>
        <v>0</v>
      </c>
      <c r="D882" s="54">
        <f ca="1">IF(LEN(B882)&gt;0,'OSNOVNA PLAČA'!D876,"")</f>
        <v>0</v>
      </c>
      <c r="E882" s="175">
        <f ca="1">IF(LEN(B882)&gt;0,SUM('OBRAČUNANA OSNOVNA PLAČA'!K876:P876),"")</f>
        <v>0</v>
      </c>
      <c r="F882" s="55"/>
      <c r="G882" s="55"/>
      <c r="H882" s="55"/>
      <c r="I882" s="55"/>
      <c r="J882" s="55"/>
      <c r="K882" s="176">
        <f t="shared" si="172"/>
        <v>0</v>
      </c>
      <c r="L882" s="120">
        <f t="shared" ca="1" si="173"/>
        <v>0</v>
      </c>
      <c r="M882" s="120">
        <f t="shared" ca="1" si="174"/>
        <v>0</v>
      </c>
      <c r="N882" s="120">
        <f t="shared" ca="1" si="175"/>
        <v>0</v>
      </c>
      <c r="O882" s="120">
        <f t="shared" ca="1" si="176"/>
        <v>0</v>
      </c>
      <c r="P882" s="177">
        <f t="shared" ca="1" si="177"/>
        <v>0</v>
      </c>
      <c r="Q882" s="177">
        <f ca="1">IF(LEN(B882)&gt;0,'1-6'!Q882-'1-6'!P882,"")</f>
        <v>0</v>
      </c>
      <c r="R882" s="178"/>
      <c r="AA882" s="163">
        <f>ROW()</f>
        <v>882</v>
      </c>
      <c r="AB882" s="201" t="e">
        <f t="shared" ca="1" si="184"/>
        <v>#N/A</v>
      </c>
      <c r="AC882" s="201" t="e">
        <f t="shared" ca="1" si="185"/>
        <v>#N/A</v>
      </c>
      <c r="AD882" s="202" t="e">
        <f t="shared" ca="1" si="178"/>
        <v>#N/A</v>
      </c>
      <c r="AE882" s="201" t="e">
        <f t="shared" ca="1" si="179"/>
        <v>#N/A</v>
      </c>
      <c r="AF882" s="202" t="e">
        <f t="shared" ca="1" si="180"/>
        <v>#N/A</v>
      </c>
      <c r="AG882" s="201" t="e">
        <f t="shared" ca="1" si="180"/>
        <v>#N/A</v>
      </c>
      <c r="AH882" s="201" t="e">
        <f t="shared" ca="1" si="181"/>
        <v>#N/A</v>
      </c>
      <c r="AI882" s="203" t="e">
        <f t="shared" ca="1" si="182"/>
        <v>#N/A</v>
      </c>
      <c r="AJ882" s="201" t="e">
        <f t="shared" ca="1" si="186"/>
        <v>#N/A</v>
      </c>
      <c r="AK882" s="201" t="e">
        <f t="shared" ca="1" si="187"/>
        <v>#N/A</v>
      </c>
    </row>
    <row r="883" spans="1:37" ht="27" customHeight="1" x14ac:dyDescent="0.25">
      <c r="A883" s="51">
        <f>'OSNOVNA PLAČA'!A877</f>
        <v>868</v>
      </c>
      <c r="B883" s="159" t="str">
        <f t="shared" ca="1" si="183"/>
        <v>A868</v>
      </c>
      <c r="C883" s="52">
        <f ca="1">IF(LEN(B883)&gt;0,'OSNOVNA PLAČA'!C877,"")</f>
        <v>0</v>
      </c>
      <c r="D883" s="54">
        <f ca="1">IF(LEN(B883)&gt;0,'OSNOVNA PLAČA'!D877,"")</f>
        <v>0</v>
      </c>
      <c r="E883" s="175">
        <f ca="1">IF(LEN(B883)&gt;0,SUM('OBRAČUNANA OSNOVNA PLAČA'!K877:P877),"")</f>
        <v>0</v>
      </c>
      <c r="F883" s="55"/>
      <c r="G883" s="55"/>
      <c r="H883" s="55"/>
      <c r="I883" s="55"/>
      <c r="J883" s="55"/>
      <c r="K883" s="176">
        <f t="shared" si="172"/>
        <v>0</v>
      </c>
      <c r="L883" s="120">
        <f t="shared" ca="1" si="173"/>
        <v>0</v>
      </c>
      <c r="M883" s="120">
        <f t="shared" ca="1" si="174"/>
        <v>0</v>
      </c>
      <c r="N883" s="120">
        <f t="shared" ca="1" si="175"/>
        <v>0</v>
      </c>
      <c r="O883" s="120">
        <f t="shared" ca="1" si="176"/>
        <v>0</v>
      </c>
      <c r="P883" s="177">
        <f t="shared" ca="1" si="177"/>
        <v>0</v>
      </c>
      <c r="Q883" s="177">
        <f ca="1">IF(LEN(B883)&gt;0,'1-6'!Q883-'1-6'!P883,"")</f>
        <v>0</v>
      </c>
      <c r="R883" s="178"/>
      <c r="AA883" s="163">
        <f>ROW()</f>
        <v>883</v>
      </c>
      <c r="AB883" s="201" t="e">
        <f t="shared" ca="1" si="184"/>
        <v>#N/A</v>
      </c>
      <c r="AC883" s="201" t="e">
        <f t="shared" ca="1" si="185"/>
        <v>#N/A</v>
      </c>
      <c r="AD883" s="202" t="e">
        <f t="shared" ca="1" si="178"/>
        <v>#N/A</v>
      </c>
      <c r="AE883" s="201" t="e">
        <f t="shared" ca="1" si="179"/>
        <v>#N/A</v>
      </c>
      <c r="AF883" s="202" t="e">
        <f t="shared" ca="1" si="180"/>
        <v>#N/A</v>
      </c>
      <c r="AG883" s="201" t="e">
        <f t="shared" ca="1" si="180"/>
        <v>#N/A</v>
      </c>
      <c r="AH883" s="201" t="e">
        <f t="shared" ca="1" si="181"/>
        <v>#N/A</v>
      </c>
      <c r="AI883" s="203" t="e">
        <f t="shared" ca="1" si="182"/>
        <v>#N/A</v>
      </c>
      <c r="AJ883" s="201" t="e">
        <f t="shared" ca="1" si="186"/>
        <v>#N/A</v>
      </c>
      <c r="AK883" s="201" t="e">
        <f t="shared" ca="1" si="187"/>
        <v>#N/A</v>
      </c>
    </row>
    <row r="884" spans="1:37" ht="27" customHeight="1" x14ac:dyDescent="0.25">
      <c r="A884" s="51">
        <f>'OSNOVNA PLAČA'!A878</f>
        <v>869</v>
      </c>
      <c r="B884" s="159" t="str">
        <f t="shared" ca="1" si="183"/>
        <v>A869</v>
      </c>
      <c r="C884" s="52">
        <f ca="1">IF(LEN(B884)&gt;0,'OSNOVNA PLAČA'!C878,"")</f>
        <v>0</v>
      </c>
      <c r="D884" s="54">
        <f ca="1">IF(LEN(B884)&gt;0,'OSNOVNA PLAČA'!D878,"")</f>
        <v>0</v>
      </c>
      <c r="E884" s="175">
        <f ca="1">IF(LEN(B884)&gt;0,SUM('OBRAČUNANA OSNOVNA PLAČA'!K878:P878),"")</f>
        <v>0</v>
      </c>
      <c r="F884" s="55"/>
      <c r="G884" s="55"/>
      <c r="H884" s="55"/>
      <c r="I884" s="55"/>
      <c r="J884" s="55"/>
      <c r="K884" s="176">
        <f t="shared" si="172"/>
        <v>0</v>
      </c>
      <c r="L884" s="120">
        <f t="shared" ca="1" si="173"/>
        <v>0</v>
      </c>
      <c r="M884" s="120">
        <f t="shared" ca="1" si="174"/>
        <v>0</v>
      </c>
      <c r="N884" s="120">
        <f t="shared" ca="1" si="175"/>
        <v>0</v>
      </c>
      <c r="O884" s="120">
        <f t="shared" ca="1" si="176"/>
        <v>0</v>
      </c>
      <c r="P884" s="177">
        <f t="shared" ca="1" si="177"/>
        <v>0</v>
      </c>
      <c r="Q884" s="177">
        <f ca="1">IF(LEN(B884)&gt;0,'1-6'!Q884-'1-6'!P884,"")</f>
        <v>0</v>
      </c>
      <c r="R884" s="178"/>
      <c r="AA884" s="163">
        <f>ROW()</f>
        <v>884</v>
      </c>
      <c r="AB884" s="201" t="e">
        <f t="shared" ca="1" si="184"/>
        <v>#N/A</v>
      </c>
      <c r="AC884" s="201" t="e">
        <f t="shared" ca="1" si="185"/>
        <v>#N/A</v>
      </c>
      <c r="AD884" s="202" t="e">
        <f t="shared" ca="1" si="178"/>
        <v>#N/A</v>
      </c>
      <c r="AE884" s="201" t="e">
        <f t="shared" ca="1" si="179"/>
        <v>#N/A</v>
      </c>
      <c r="AF884" s="202" t="e">
        <f t="shared" ca="1" si="180"/>
        <v>#N/A</v>
      </c>
      <c r="AG884" s="201" t="e">
        <f t="shared" ca="1" si="180"/>
        <v>#N/A</v>
      </c>
      <c r="AH884" s="201" t="e">
        <f t="shared" ca="1" si="181"/>
        <v>#N/A</v>
      </c>
      <c r="AI884" s="203" t="e">
        <f t="shared" ca="1" si="182"/>
        <v>#N/A</v>
      </c>
      <c r="AJ884" s="201" t="e">
        <f t="shared" ca="1" si="186"/>
        <v>#N/A</v>
      </c>
      <c r="AK884" s="201" t="e">
        <f t="shared" ca="1" si="187"/>
        <v>#N/A</v>
      </c>
    </row>
    <row r="885" spans="1:37" ht="27" customHeight="1" x14ac:dyDescent="0.25">
      <c r="A885" s="51">
        <f>'OSNOVNA PLAČA'!A879</f>
        <v>870</v>
      </c>
      <c r="B885" s="159" t="str">
        <f t="shared" ca="1" si="183"/>
        <v>A870</v>
      </c>
      <c r="C885" s="52">
        <f ca="1">IF(LEN(B885)&gt;0,'OSNOVNA PLAČA'!C879,"")</f>
        <v>0</v>
      </c>
      <c r="D885" s="54">
        <f ca="1">IF(LEN(B885)&gt;0,'OSNOVNA PLAČA'!D879,"")</f>
        <v>0</v>
      </c>
      <c r="E885" s="175">
        <f ca="1">IF(LEN(B885)&gt;0,SUM('OBRAČUNANA OSNOVNA PLAČA'!K879:P879),"")</f>
        <v>0</v>
      </c>
      <c r="F885" s="55"/>
      <c r="G885" s="55"/>
      <c r="H885" s="55"/>
      <c r="I885" s="55"/>
      <c r="J885" s="55"/>
      <c r="K885" s="176">
        <f t="shared" si="172"/>
        <v>0</v>
      </c>
      <c r="L885" s="120">
        <f t="shared" ca="1" si="173"/>
        <v>0</v>
      </c>
      <c r="M885" s="120">
        <f t="shared" ca="1" si="174"/>
        <v>0</v>
      </c>
      <c r="N885" s="120">
        <f t="shared" ca="1" si="175"/>
        <v>0</v>
      </c>
      <c r="O885" s="120">
        <f t="shared" ca="1" si="176"/>
        <v>0</v>
      </c>
      <c r="P885" s="177">
        <f t="shared" ca="1" si="177"/>
        <v>0</v>
      </c>
      <c r="Q885" s="177">
        <f ca="1">IF(LEN(B885)&gt;0,'1-6'!Q885-'1-6'!P885,"")</f>
        <v>0</v>
      </c>
      <c r="R885" s="178"/>
      <c r="AA885" s="163">
        <f>ROW()</f>
        <v>885</v>
      </c>
      <c r="AB885" s="201" t="e">
        <f t="shared" ca="1" si="184"/>
        <v>#N/A</v>
      </c>
      <c r="AC885" s="201" t="e">
        <f t="shared" ca="1" si="185"/>
        <v>#N/A</v>
      </c>
      <c r="AD885" s="202" t="e">
        <f t="shared" ca="1" si="178"/>
        <v>#N/A</v>
      </c>
      <c r="AE885" s="201" t="e">
        <f t="shared" ca="1" si="179"/>
        <v>#N/A</v>
      </c>
      <c r="AF885" s="202" t="e">
        <f t="shared" ca="1" si="180"/>
        <v>#N/A</v>
      </c>
      <c r="AG885" s="201" t="e">
        <f t="shared" ca="1" si="180"/>
        <v>#N/A</v>
      </c>
      <c r="AH885" s="201" t="e">
        <f t="shared" ca="1" si="181"/>
        <v>#N/A</v>
      </c>
      <c r="AI885" s="203" t="e">
        <f t="shared" ca="1" si="182"/>
        <v>#N/A</v>
      </c>
      <c r="AJ885" s="201" t="e">
        <f t="shared" ca="1" si="186"/>
        <v>#N/A</v>
      </c>
      <c r="AK885" s="201" t="e">
        <f t="shared" ca="1" si="187"/>
        <v>#N/A</v>
      </c>
    </row>
    <row r="886" spans="1:37" ht="27" customHeight="1" x14ac:dyDescent="0.25">
      <c r="A886" s="51">
        <f>'OSNOVNA PLAČA'!A880</f>
        <v>871</v>
      </c>
      <c r="B886" s="159" t="str">
        <f t="shared" ca="1" si="183"/>
        <v>A871</v>
      </c>
      <c r="C886" s="52">
        <f ca="1">IF(LEN(B886)&gt;0,'OSNOVNA PLAČA'!C880,"")</f>
        <v>0</v>
      </c>
      <c r="D886" s="54">
        <f ca="1">IF(LEN(B886)&gt;0,'OSNOVNA PLAČA'!D880,"")</f>
        <v>0</v>
      </c>
      <c r="E886" s="175">
        <f ca="1">IF(LEN(B886)&gt;0,SUM('OBRAČUNANA OSNOVNA PLAČA'!K880:P880),"")</f>
        <v>0</v>
      </c>
      <c r="F886" s="55"/>
      <c r="G886" s="55"/>
      <c r="H886" s="55"/>
      <c r="I886" s="55"/>
      <c r="J886" s="55"/>
      <c r="K886" s="176">
        <f t="shared" si="172"/>
        <v>0</v>
      </c>
      <c r="L886" s="120">
        <f t="shared" ca="1" si="173"/>
        <v>0</v>
      </c>
      <c r="M886" s="120">
        <f t="shared" ca="1" si="174"/>
        <v>0</v>
      </c>
      <c r="N886" s="120">
        <f t="shared" ca="1" si="175"/>
        <v>0</v>
      </c>
      <c r="O886" s="120">
        <f t="shared" ca="1" si="176"/>
        <v>0</v>
      </c>
      <c r="P886" s="177">
        <f t="shared" ca="1" si="177"/>
        <v>0</v>
      </c>
      <c r="Q886" s="177">
        <f ca="1">IF(LEN(B886)&gt;0,'1-6'!Q886-'1-6'!P886,"")</f>
        <v>0</v>
      </c>
      <c r="R886" s="178"/>
      <c r="AA886" s="163">
        <f>ROW()</f>
        <v>886</v>
      </c>
      <c r="AB886" s="201" t="e">
        <f t="shared" ca="1" si="184"/>
        <v>#N/A</v>
      </c>
      <c r="AC886" s="201" t="e">
        <f t="shared" ca="1" si="185"/>
        <v>#N/A</v>
      </c>
      <c r="AD886" s="202" t="e">
        <f t="shared" ca="1" si="178"/>
        <v>#N/A</v>
      </c>
      <c r="AE886" s="201" t="e">
        <f t="shared" ca="1" si="179"/>
        <v>#N/A</v>
      </c>
      <c r="AF886" s="202" t="e">
        <f t="shared" ca="1" si="180"/>
        <v>#N/A</v>
      </c>
      <c r="AG886" s="201" t="e">
        <f t="shared" ca="1" si="180"/>
        <v>#N/A</v>
      </c>
      <c r="AH886" s="201" t="e">
        <f t="shared" ca="1" si="181"/>
        <v>#N/A</v>
      </c>
      <c r="AI886" s="203" t="e">
        <f t="shared" ca="1" si="182"/>
        <v>#N/A</v>
      </c>
      <c r="AJ886" s="201" t="e">
        <f t="shared" ca="1" si="186"/>
        <v>#N/A</v>
      </c>
      <c r="AK886" s="201" t="e">
        <f t="shared" ca="1" si="187"/>
        <v>#N/A</v>
      </c>
    </row>
    <row r="887" spans="1:37" ht="27" customHeight="1" x14ac:dyDescent="0.25">
      <c r="A887" s="51">
        <f>'OSNOVNA PLAČA'!A881</f>
        <v>872</v>
      </c>
      <c r="B887" s="159" t="str">
        <f t="shared" ca="1" si="183"/>
        <v>A872</v>
      </c>
      <c r="C887" s="52">
        <f ca="1">IF(LEN(B887)&gt;0,'OSNOVNA PLAČA'!C881,"")</f>
        <v>0</v>
      </c>
      <c r="D887" s="54">
        <f ca="1">IF(LEN(B887)&gt;0,'OSNOVNA PLAČA'!D881,"")</f>
        <v>0</v>
      </c>
      <c r="E887" s="175">
        <f ca="1">IF(LEN(B887)&gt;0,SUM('OBRAČUNANA OSNOVNA PLAČA'!K881:P881),"")</f>
        <v>0</v>
      </c>
      <c r="F887" s="55"/>
      <c r="G887" s="55"/>
      <c r="H887" s="55"/>
      <c r="I887" s="55"/>
      <c r="J887" s="55"/>
      <c r="K887" s="176">
        <f t="shared" si="172"/>
        <v>0</v>
      </c>
      <c r="L887" s="120">
        <f t="shared" ca="1" si="173"/>
        <v>0</v>
      </c>
      <c r="M887" s="120">
        <f t="shared" ca="1" si="174"/>
        <v>0</v>
      </c>
      <c r="N887" s="120">
        <f t="shared" ca="1" si="175"/>
        <v>0</v>
      </c>
      <c r="O887" s="120">
        <f t="shared" ca="1" si="176"/>
        <v>0</v>
      </c>
      <c r="P887" s="177">
        <f t="shared" ca="1" si="177"/>
        <v>0</v>
      </c>
      <c r="Q887" s="177">
        <f ca="1">IF(LEN(B887)&gt;0,'1-6'!Q887-'1-6'!P887,"")</f>
        <v>0</v>
      </c>
      <c r="R887" s="178"/>
      <c r="AA887" s="163">
        <f>ROW()</f>
        <v>887</v>
      </c>
      <c r="AB887" s="201" t="e">
        <f t="shared" ca="1" si="184"/>
        <v>#N/A</v>
      </c>
      <c r="AC887" s="201" t="e">
        <f t="shared" ca="1" si="185"/>
        <v>#N/A</v>
      </c>
      <c r="AD887" s="202" t="e">
        <f t="shared" ca="1" si="178"/>
        <v>#N/A</v>
      </c>
      <c r="AE887" s="201" t="e">
        <f t="shared" ca="1" si="179"/>
        <v>#N/A</v>
      </c>
      <c r="AF887" s="202" t="e">
        <f t="shared" ca="1" si="180"/>
        <v>#N/A</v>
      </c>
      <c r="AG887" s="201" t="e">
        <f t="shared" ca="1" si="180"/>
        <v>#N/A</v>
      </c>
      <c r="AH887" s="201" t="e">
        <f t="shared" ca="1" si="181"/>
        <v>#N/A</v>
      </c>
      <c r="AI887" s="203" t="e">
        <f t="shared" ca="1" si="182"/>
        <v>#N/A</v>
      </c>
      <c r="AJ887" s="201" t="e">
        <f t="shared" ca="1" si="186"/>
        <v>#N/A</v>
      </c>
      <c r="AK887" s="201" t="e">
        <f t="shared" ca="1" si="187"/>
        <v>#N/A</v>
      </c>
    </row>
    <row r="888" spans="1:37" ht="27" customHeight="1" x14ac:dyDescent="0.25">
      <c r="A888" s="51">
        <f>'OSNOVNA PLAČA'!A882</f>
        <v>873</v>
      </c>
      <c r="B888" s="159" t="str">
        <f t="shared" ca="1" si="183"/>
        <v>A873</v>
      </c>
      <c r="C888" s="52">
        <f ca="1">IF(LEN(B888)&gt;0,'OSNOVNA PLAČA'!C882,"")</f>
        <v>0</v>
      </c>
      <c r="D888" s="54">
        <f ca="1">IF(LEN(B888)&gt;0,'OSNOVNA PLAČA'!D882,"")</f>
        <v>0</v>
      </c>
      <c r="E888" s="175">
        <f ca="1">IF(LEN(B888)&gt;0,SUM('OBRAČUNANA OSNOVNA PLAČA'!K882:P882),"")</f>
        <v>0</v>
      </c>
      <c r="F888" s="55"/>
      <c r="G888" s="55"/>
      <c r="H888" s="55"/>
      <c r="I888" s="55"/>
      <c r="J888" s="55"/>
      <c r="K888" s="176">
        <f t="shared" si="172"/>
        <v>0</v>
      </c>
      <c r="L888" s="120">
        <f t="shared" ca="1" si="173"/>
        <v>0</v>
      </c>
      <c r="M888" s="120">
        <f t="shared" ca="1" si="174"/>
        <v>0</v>
      </c>
      <c r="N888" s="120">
        <f t="shared" ca="1" si="175"/>
        <v>0</v>
      </c>
      <c r="O888" s="120">
        <f t="shared" ca="1" si="176"/>
        <v>0</v>
      </c>
      <c r="P888" s="177">
        <f t="shared" ca="1" si="177"/>
        <v>0</v>
      </c>
      <c r="Q888" s="177">
        <f ca="1">IF(LEN(B888)&gt;0,'1-6'!Q888-'1-6'!P888,"")</f>
        <v>0</v>
      </c>
      <c r="R888" s="178"/>
      <c r="AA888" s="163">
        <f>ROW()</f>
        <v>888</v>
      </c>
      <c r="AB888" s="201" t="e">
        <f t="shared" ca="1" si="184"/>
        <v>#N/A</v>
      </c>
      <c r="AC888" s="201" t="e">
        <f t="shared" ca="1" si="185"/>
        <v>#N/A</v>
      </c>
      <c r="AD888" s="202" t="e">
        <f t="shared" ca="1" si="178"/>
        <v>#N/A</v>
      </c>
      <c r="AE888" s="201" t="e">
        <f t="shared" ca="1" si="179"/>
        <v>#N/A</v>
      </c>
      <c r="AF888" s="202" t="e">
        <f t="shared" ca="1" si="180"/>
        <v>#N/A</v>
      </c>
      <c r="AG888" s="201" t="e">
        <f t="shared" ca="1" si="180"/>
        <v>#N/A</v>
      </c>
      <c r="AH888" s="201" t="e">
        <f t="shared" ca="1" si="181"/>
        <v>#N/A</v>
      </c>
      <c r="AI888" s="203" t="e">
        <f t="shared" ca="1" si="182"/>
        <v>#N/A</v>
      </c>
      <c r="AJ888" s="201" t="e">
        <f t="shared" ca="1" si="186"/>
        <v>#N/A</v>
      </c>
      <c r="AK888" s="201" t="e">
        <f t="shared" ca="1" si="187"/>
        <v>#N/A</v>
      </c>
    </row>
    <row r="889" spans="1:37" ht="27" customHeight="1" x14ac:dyDescent="0.25">
      <c r="A889" s="51">
        <f>'OSNOVNA PLAČA'!A883</f>
        <v>874</v>
      </c>
      <c r="B889" s="159" t="str">
        <f t="shared" ca="1" si="183"/>
        <v>A874</v>
      </c>
      <c r="C889" s="52">
        <f ca="1">IF(LEN(B889)&gt;0,'OSNOVNA PLAČA'!C883,"")</f>
        <v>0</v>
      </c>
      <c r="D889" s="54">
        <f ca="1">IF(LEN(B889)&gt;0,'OSNOVNA PLAČA'!D883,"")</f>
        <v>0</v>
      </c>
      <c r="E889" s="175">
        <f ca="1">IF(LEN(B889)&gt;0,SUM('OBRAČUNANA OSNOVNA PLAČA'!K883:P883),"")</f>
        <v>0</v>
      </c>
      <c r="F889" s="55"/>
      <c r="G889" s="55"/>
      <c r="H889" s="55"/>
      <c r="I889" s="55"/>
      <c r="J889" s="55"/>
      <c r="K889" s="176">
        <f t="shared" si="172"/>
        <v>0</v>
      </c>
      <c r="L889" s="120">
        <f t="shared" ca="1" si="173"/>
        <v>0</v>
      </c>
      <c r="M889" s="120">
        <f t="shared" ca="1" si="174"/>
        <v>0</v>
      </c>
      <c r="N889" s="120">
        <f t="shared" ca="1" si="175"/>
        <v>0</v>
      </c>
      <c r="O889" s="120">
        <f t="shared" ca="1" si="176"/>
        <v>0</v>
      </c>
      <c r="P889" s="177">
        <f t="shared" ca="1" si="177"/>
        <v>0</v>
      </c>
      <c r="Q889" s="177">
        <f ca="1">IF(LEN(B889)&gt;0,'1-6'!Q889-'1-6'!P889,"")</f>
        <v>0</v>
      </c>
      <c r="R889" s="178"/>
      <c r="AA889" s="163">
        <f>ROW()</f>
        <v>889</v>
      </c>
      <c r="AB889" s="201" t="e">
        <f t="shared" ca="1" si="184"/>
        <v>#N/A</v>
      </c>
      <c r="AC889" s="201" t="e">
        <f t="shared" ca="1" si="185"/>
        <v>#N/A</v>
      </c>
      <c r="AD889" s="202" t="e">
        <f t="shared" ca="1" si="178"/>
        <v>#N/A</v>
      </c>
      <c r="AE889" s="201" t="e">
        <f t="shared" ca="1" si="179"/>
        <v>#N/A</v>
      </c>
      <c r="AF889" s="202" t="e">
        <f t="shared" ca="1" si="180"/>
        <v>#N/A</v>
      </c>
      <c r="AG889" s="201" t="e">
        <f t="shared" ca="1" si="180"/>
        <v>#N/A</v>
      </c>
      <c r="AH889" s="201" t="e">
        <f t="shared" ca="1" si="181"/>
        <v>#N/A</v>
      </c>
      <c r="AI889" s="203" t="e">
        <f t="shared" ca="1" si="182"/>
        <v>#N/A</v>
      </c>
      <c r="AJ889" s="201" t="e">
        <f t="shared" ca="1" si="186"/>
        <v>#N/A</v>
      </c>
      <c r="AK889" s="201" t="e">
        <f t="shared" ca="1" si="187"/>
        <v>#N/A</v>
      </c>
    </row>
    <row r="890" spans="1:37" ht="27" customHeight="1" x14ac:dyDescent="0.25">
      <c r="A890" s="51">
        <f>'OSNOVNA PLAČA'!A884</f>
        <v>875</v>
      </c>
      <c r="B890" s="159" t="str">
        <f t="shared" ca="1" si="183"/>
        <v>A875</v>
      </c>
      <c r="C890" s="52">
        <f ca="1">IF(LEN(B890)&gt;0,'OSNOVNA PLAČA'!C884,"")</f>
        <v>0</v>
      </c>
      <c r="D890" s="54">
        <f ca="1">IF(LEN(B890)&gt;0,'OSNOVNA PLAČA'!D884,"")</f>
        <v>0</v>
      </c>
      <c r="E890" s="175">
        <f ca="1">IF(LEN(B890)&gt;0,SUM('OBRAČUNANA OSNOVNA PLAČA'!K884:P884),"")</f>
        <v>0</v>
      </c>
      <c r="F890" s="55"/>
      <c r="G890" s="55"/>
      <c r="H890" s="55"/>
      <c r="I890" s="55"/>
      <c r="J890" s="55"/>
      <c r="K890" s="176">
        <f t="shared" si="172"/>
        <v>0</v>
      </c>
      <c r="L890" s="120">
        <f t="shared" ca="1" si="173"/>
        <v>0</v>
      </c>
      <c r="M890" s="120">
        <f t="shared" ca="1" si="174"/>
        <v>0</v>
      </c>
      <c r="N890" s="120">
        <f t="shared" ca="1" si="175"/>
        <v>0</v>
      </c>
      <c r="O890" s="120">
        <f t="shared" ca="1" si="176"/>
        <v>0</v>
      </c>
      <c r="P890" s="177">
        <f t="shared" ca="1" si="177"/>
        <v>0</v>
      </c>
      <c r="Q890" s="177">
        <f ca="1">IF(LEN(B890)&gt;0,'1-6'!Q890-'1-6'!P890,"")</f>
        <v>0</v>
      </c>
      <c r="R890" s="178"/>
      <c r="AA890" s="163">
        <f>ROW()</f>
        <v>890</v>
      </c>
      <c r="AB890" s="201" t="e">
        <f t="shared" ca="1" si="184"/>
        <v>#N/A</v>
      </c>
      <c r="AC890" s="201" t="e">
        <f t="shared" ca="1" si="185"/>
        <v>#N/A</v>
      </c>
      <c r="AD890" s="202" t="e">
        <f t="shared" ca="1" si="178"/>
        <v>#N/A</v>
      </c>
      <c r="AE890" s="201" t="e">
        <f t="shared" ca="1" si="179"/>
        <v>#N/A</v>
      </c>
      <c r="AF890" s="202" t="e">
        <f t="shared" ca="1" si="180"/>
        <v>#N/A</v>
      </c>
      <c r="AG890" s="201" t="e">
        <f t="shared" ca="1" si="180"/>
        <v>#N/A</v>
      </c>
      <c r="AH890" s="201" t="e">
        <f t="shared" ca="1" si="181"/>
        <v>#N/A</v>
      </c>
      <c r="AI890" s="203" t="e">
        <f t="shared" ca="1" si="182"/>
        <v>#N/A</v>
      </c>
      <c r="AJ890" s="201" t="e">
        <f t="shared" ca="1" si="186"/>
        <v>#N/A</v>
      </c>
      <c r="AK890" s="201" t="e">
        <f t="shared" ca="1" si="187"/>
        <v>#N/A</v>
      </c>
    </row>
    <row r="891" spans="1:37" ht="27" customHeight="1" x14ac:dyDescent="0.25">
      <c r="A891" s="51">
        <f>'OSNOVNA PLAČA'!A885</f>
        <v>876</v>
      </c>
      <c r="B891" s="159" t="str">
        <f t="shared" ca="1" si="183"/>
        <v>A876</v>
      </c>
      <c r="C891" s="52">
        <f ca="1">IF(LEN(B891)&gt;0,'OSNOVNA PLAČA'!C885,"")</f>
        <v>0</v>
      </c>
      <c r="D891" s="54">
        <f ca="1">IF(LEN(B891)&gt;0,'OSNOVNA PLAČA'!D885,"")</f>
        <v>0</v>
      </c>
      <c r="E891" s="175">
        <f ca="1">IF(LEN(B891)&gt;0,SUM('OBRAČUNANA OSNOVNA PLAČA'!K885:P885),"")</f>
        <v>0</v>
      </c>
      <c r="F891" s="55"/>
      <c r="G891" s="55"/>
      <c r="H891" s="55"/>
      <c r="I891" s="55"/>
      <c r="J891" s="55"/>
      <c r="K891" s="176">
        <f t="shared" si="172"/>
        <v>0</v>
      </c>
      <c r="L891" s="120">
        <f t="shared" ca="1" si="173"/>
        <v>0</v>
      </c>
      <c r="M891" s="120">
        <f t="shared" ca="1" si="174"/>
        <v>0</v>
      </c>
      <c r="N891" s="120">
        <f t="shared" ca="1" si="175"/>
        <v>0</v>
      </c>
      <c r="O891" s="120">
        <f t="shared" ca="1" si="176"/>
        <v>0</v>
      </c>
      <c r="P891" s="177">
        <f t="shared" ca="1" si="177"/>
        <v>0</v>
      </c>
      <c r="Q891" s="177">
        <f ca="1">IF(LEN(B891)&gt;0,'1-6'!Q891-'1-6'!P891,"")</f>
        <v>0</v>
      </c>
      <c r="R891" s="178"/>
      <c r="AA891" s="163">
        <f>ROW()</f>
        <v>891</v>
      </c>
      <c r="AB891" s="201" t="e">
        <f t="shared" ca="1" si="184"/>
        <v>#N/A</v>
      </c>
      <c r="AC891" s="201" t="e">
        <f t="shared" ca="1" si="185"/>
        <v>#N/A</v>
      </c>
      <c r="AD891" s="202" t="e">
        <f t="shared" ca="1" si="178"/>
        <v>#N/A</v>
      </c>
      <c r="AE891" s="201" t="e">
        <f t="shared" ca="1" si="179"/>
        <v>#N/A</v>
      </c>
      <c r="AF891" s="202" t="e">
        <f t="shared" ca="1" si="180"/>
        <v>#N/A</v>
      </c>
      <c r="AG891" s="201" t="e">
        <f t="shared" ca="1" si="180"/>
        <v>#N/A</v>
      </c>
      <c r="AH891" s="201" t="e">
        <f t="shared" ca="1" si="181"/>
        <v>#N/A</v>
      </c>
      <c r="AI891" s="203" t="e">
        <f t="shared" ca="1" si="182"/>
        <v>#N/A</v>
      </c>
      <c r="AJ891" s="201" t="e">
        <f t="shared" ca="1" si="186"/>
        <v>#N/A</v>
      </c>
      <c r="AK891" s="201" t="e">
        <f t="shared" ca="1" si="187"/>
        <v>#N/A</v>
      </c>
    </row>
    <row r="892" spans="1:37" ht="27" customHeight="1" x14ac:dyDescent="0.25">
      <c r="A892" s="51">
        <f>'OSNOVNA PLAČA'!A886</f>
        <v>877</v>
      </c>
      <c r="B892" s="159" t="str">
        <f t="shared" ca="1" si="183"/>
        <v>A877</v>
      </c>
      <c r="C892" s="52">
        <f ca="1">IF(LEN(B892)&gt;0,'OSNOVNA PLAČA'!C886,"")</f>
        <v>0</v>
      </c>
      <c r="D892" s="54">
        <f ca="1">IF(LEN(B892)&gt;0,'OSNOVNA PLAČA'!D886,"")</f>
        <v>0</v>
      </c>
      <c r="E892" s="175">
        <f ca="1">IF(LEN(B892)&gt;0,SUM('OBRAČUNANA OSNOVNA PLAČA'!K886:P886),"")</f>
        <v>0</v>
      </c>
      <c r="F892" s="55"/>
      <c r="G892" s="55"/>
      <c r="H892" s="55"/>
      <c r="I892" s="55"/>
      <c r="J892" s="55"/>
      <c r="K892" s="176">
        <f t="shared" si="172"/>
        <v>0</v>
      </c>
      <c r="L892" s="120">
        <f t="shared" ca="1" si="173"/>
        <v>0</v>
      </c>
      <c r="M892" s="120">
        <f t="shared" ca="1" si="174"/>
        <v>0</v>
      </c>
      <c r="N892" s="120">
        <f t="shared" ca="1" si="175"/>
        <v>0</v>
      </c>
      <c r="O892" s="120">
        <f t="shared" ca="1" si="176"/>
        <v>0</v>
      </c>
      <c r="P892" s="177">
        <f t="shared" ca="1" si="177"/>
        <v>0</v>
      </c>
      <c r="Q892" s="177">
        <f ca="1">IF(LEN(B892)&gt;0,'1-6'!Q892-'1-6'!P892,"")</f>
        <v>0</v>
      </c>
      <c r="R892" s="178"/>
      <c r="AA892" s="163">
        <f>ROW()</f>
        <v>892</v>
      </c>
      <c r="AB892" s="201" t="e">
        <f t="shared" ca="1" si="184"/>
        <v>#N/A</v>
      </c>
      <c r="AC892" s="201" t="e">
        <f t="shared" ca="1" si="185"/>
        <v>#N/A</v>
      </c>
      <c r="AD892" s="202" t="e">
        <f t="shared" ca="1" si="178"/>
        <v>#N/A</v>
      </c>
      <c r="AE892" s="201" t="e">
        <f t="shared" ca="1" si="179"/>
        <v>#N/A</v>
      </c>
      <c r="AF892" s="202" t="e">
        <f t="shared" ca="1" si="180"/>
        <v>#N/A</v>
      </c>
      <c r="AG892" s="201" t="e">
        <f t="shared" ca="1" si="180"/>
        <v>#N/A</v>
      </c>
      <c r="AH892" s="201" t="e">
        <f t="shared" ca="1" si="181"/>
        <v>#N/A</v>
      </c>
      <c r="AI892" s="203" t="e">
        <f t="shared" ca="1" si="182"/>
        <v>#N/A</v>
      </c>
      <c r="AJ892" s="201" t="e">
        <f t="shared" ca="1" si="186"/>
        <v>#N/A</v>
      </c>
      <c r="AK892" s="201" t="e">
        <f t="shared" ca="1" si="187"/>
        <v>#N/A</v>
      </c>
    </row>
    <row r="893" spans="1:37" ht="27" customHeight="1" x14ac:dyDescent="0.25">
      <c r="A893" s="51">
        <f>'OSNOVNA PLAČA'!A887</f>
        <v>878</v>
      </c>
      <c r="B893" s="159" t="str">
        <f t="shared" ca="1" si="183"/>
        <v>A878</v>
      </c>
      <c r="C893" s="52">
        <f ca="1">IF(LEN(B893)&gt;0,'OSNOVNA PLAČA'!C887,"")</f>
        <v>0</v>
      </c>
      <c r="D893" s="54">
        <f ca="1">IF(LEN(B893)&gt;0,'OSNOVNA PLAČA'!D887,"")</f>
        <v>0</v>
      </c>
      <c r="E893" s="175">
        <f ca="1">IF(LEN(B893)&gt;0,SUM('OBRAČUNANA OSNOVNA PLAČA'!K887:P887),"")</f>
        <v>0</v>
      </c>
      <c r="F893" s="55"/>
      <c r="G893" s="55"/>
      <c r="H893" s="55"/>
      <c r="I893" s="55"/>
      <c r="J893" s="55"/>
      <c r="K893" s="176">
        <f t="shared" si="172"/>
        <v>0</v>
      </c>
      <c r="L893" s="120">
        <f t="shared" ca="1" si="173"/>
        <v>0</v>
      </c>
      <c r="M893" s="120">
        <f t="shared" ca="1" si="174"/>
        <v>0</v>
      </c>
      <c r="N893" s="120">
        <f t="shared" ca="1" si="175"/>
        <v>0</v>
      </c>
      <c r="O893" s="120">
        <f t="shared" ca="1" si="176"/>
        <v>0</v>
      </c>
      <c r="P893" s="177">
        <f t="shared" ca="1" si="177"/>
        <v>0</v>
      </c>
      <c r="Q893" s="177">
        <f ca="1">IF(LEN(B893)&gt;0,'1-6'!Q893-'1-6'!P893,"")</f>
        <v>0</v>
      </c>
      <c r="R893" s="178"/>
      <c r="AA893" s="163">
        <f>ROW()</f>
        <v>893</v>
      </c>
      <c r="AB893" s="201" t="e">
        <f t="shared" ca="1" si="184"/>
        <v>#N/A</v>
      </c>
      <c r="AC893" s="201" t="e">
        <f t="shared" ca="1" si="185"/>
        <v>#N/A</v>
      </c>
      <c r="AD893" s="202" t="e">
        <f t="shared" ca="1" si="178"/>
        <v>#N/A</v>
      </c>
      <c r="AE893" s="201" t="e">
        <f t="shared" ca="1" si="179"/>
        <v>#N/A</v>
      </c>
      <c r="AF893" s="202" t="e">
        <f t="shared" ca="1" si="180"/>
        <v>#N/A</v>
      </c>
      <c r="AG893" s="201" t="e">
        <f t="shared" ca="1" si="180"/>
        <v>#N/A</v>
      </c>
      <c r="AH893" s="201" t="e">
        <f t="shared" ca="1" si="181"/>
        <v>#N/A</v>
      </c>
      <c r="AI893" s="203" t="e">
        <f t="shared" ca="1" si="182"/>
        <v>#N/A</v>
      </c>
      <c r="AJ893" s="201" t="e">
        <f t="shared" ca="1" si="186"/>
        <v>#N/A</v>
      </c>
      <c r="AK893" s="201" t="e">
        <f t="shared" ca="1" si="187"/>
        <v>#N/A</v>
      </c>
    </row>
    <row r="894" spans="1:37" ht="27" customHeight="1" x14ac:dyDescent="0.25">
      <c r="A894" s="51">
        <f>'OSNOVNA PLAČA'!A888</f>
        <v>879</v>
      </c>
      <c r="B894" s="159" t="str">
        <f t="shared" ca="1" si="183"/>
        <v>A879</v>
      </c>
      <c r="C894" s="52">
        <f ca="1">IF(LEN(B894)&gt;0,'OSNOVNA PLAČA'!C888,"")</f>
        <v>0</v>
      </c>
      <c r="D894" s="54">
        <f ca="1">IF(LEN(B894)&gt;0,'OSNOVNA PLAČA'!D888,"")</f>
        <v>0</v>
      </c>
      <c r="E894" s="175">
        <f ca="1">IF(LEN(B894)&gt;0,SUM('OBRAČUNANA OSNOVNA PLAČA'!K888:P888),"")</f>
        <v>0</v>
      </c>
      <c r="F894" s="55"/>
      <c r="G894" s="55"/>
      <c r="H894" s="55"/>
      <c r="I894" s="55"/>
      <c r="J894" s="55"/>
      <c r="K894" s="176">
        <f t="shared" si="172"/>
        <v>0</v>
      </c>
      <c r="L894" s="120">
        <f t="shared" ca="1" si="173"/>
        <v>0</v>
      </c>
      <c r="M894" s="120">
        <f t="shared" ca="1" si="174"/>
        <v>0</v>
      </c>
      <c r="N894" s="120">
        <f t="shared" ca="1" si="175"/>
        <v>0</v>
      </c>
      <c r="O894" s="120">
        <f t="shared" ca="1" si="176"/>
        <v>0</v>
      </c>
      <c r="P894" s="177">
        <f t="shared" ca="1" si="177"/>
        <v>0</v>
      </c>
      <c r="Q894" s="177">
        <f ca="1">IF(LEN(B894)&gt;0,'1-6'!Q894-'1-6'!P894,"")</f>
        <v>0</v>
      </c>
      <c r="R894" s="178"/>
      <c r="AA894" s="163">
        <f>ROW()</f>
        <v>894</v>
      </c>
      <c r="AB894" s="201" t="e">
        <f t="shared" ca="1" si="184"/>
        <v>#N/A</v>
      </c>
      <c r="AC894" s="201" t="e">
        <f t="shared" ca="1" si="185"/>
        <v>#N/A</v>
      </c>
      <c r="AD894" s="202" t="e">
        <f t="shared" ca="1" si="178"/>
        <v>#N/A</v>
      </c>
      <c r="AE894" s="201" t="e">
        <f t="shared" ca="1" si="179"/>
        <v>#N/A</v>
      </c>
      <c r="AF894" s="202" t="e">
        <f t="shared" ca="1" si="180"/>
        <v>#N/A</v>
      </c>
      <c r="AG894" s="201" t="e">
        <f t="shared" ca="1" si="180"/>
        <v>#N/A</v>
      </c>
      <c r="AH894" s="201" t="e">
        <f t="shared" ca="1" si="181"/>
        <v>#N/A</v>
      </c>
      <c r="AI894" s="203" t="e">
        <f t="shared" ca="1" si="182"/>
        <v>#N/A</v>
      </c>
      <c r="AJ894" s="201" t="e">
        <f t="shared" ca="1" si="186"/>
        <v>#N/A</v>
      </c>
      <c r="AK894" s="201" t="e">
        <f t="shared" ca="1" si="187"/>
        <v>#N/A</v>
      </c>
    </row>
    <row r="895" spans="1:37" ht="27" customHeight="1" x14ac:dyDescent="0.25">
      <c r="A895" s="51">
        <f>'OSNOVNA PLAČA'!A889</f>
        <v>880</v>
      </c>
      <c r="B895" s="159" t="str">
        <f t="shared" ca="1" si="183"/>
        <v>A880</v>
      </c>
      <c r="C895" s="52">
        <f ca="1">IF(LEN(B895)&gt;0,'OSNOVNA PLAČA'!C889,"")</f>
        <v>0</v>
      </c>
      <c r="D895" s="54">
        <f ca="1">IF(LEN(B895)&gt;0,'OSNOVNA PLAČA'!D889,"")</f>
        <v>0</v>
      </c>
      <c r="E895" s="175">
        <f ca="1">IF(LEN(B895)&gt;0,SUM('OBRAČUNANA OSNOVNA PLAČA'!K889:P889),"")</f>
        <v>0</v>
      </c>
      <c r="F895" s="55"/>
      <c r="G895" s="55"/>
      <c r="H895" s="55"/>
      <c r="I895" s="55"/>
      <c r="J895" s="55"/>
      <c r="K895" s="176">
        <f t="shared" si="172"/>
        <v>0</v>
      </c>
      <c r="L895" s="120">
        <f t="shared" ca="1" si="173"/>
        <v>0</v>
      </c>
      <c r="M895" s="120">
        <f t="shared" ca="1" si="174"/>
        <v>0</v>
      </c>
      <c r="N895" s="120">
        <f t="shared" ca="1" si="175"/>
        <v>0</v>
      </c>
      <c r="O895" s="120">
        <f t="shared" ca="1" si="176"/>
        <v>0</v>
      </c>
      <c r="P895" s="177">
        <f t="shared" ca="1" si="177"/>
        <v>0</v>
      </c>
      <c r="Q895" s="177">
        <f ca="1">IF(LEN(B895)&gt;0,'1-6'!Q895-'1-6'!P895,"")</f>
        <v>0</v>
      </c>
      <c r="R895" s="178"/>
      <c r="AA895" s="163">
        <f>ROW()</f>
        <v>895</v>
      </c>
      <c r="AB895" s="201" t="e">
        <f t="shared" ca="1" si="184"/>
        <v>#N/A</v>
      </c>
      <c r="AC895" s="201" t="e">
        <f t="shared" ca="1" si="185"/>
        <v>#N/A</v>
      </c>
      <c r="AD895" s="202" t="e">
        <f t="shared" ca="1" si="178"/>
        <v>#N/A</v>
      </c>
      <c r="AE895" s="201" t="e">
        <f t="shared" ca="1" si="179"/>
        <v>#N/A</v>
      </c>
      <c r="AF895" s="202" t="e">
        <f t="shared" ca="1" si="180"/>
        <v>#N/A</v>
      </c>
      <c r="AG895" s="201" t="e">
        <f t="shared" ca="1" si="180"/>
        <v>#N/A</v>
      </c>
      <c r="AH895" s="201" t="e">
        <f t="shared" ca="1" si="181"/>
        <v>#N/A</v>
      </c>
      <c r="AI895" s="203" t="e">
        <f t="shared" ca="1" si="182"/>
        <v>#N/A</v>
      </c>
      <c r="AJ895" s="201" t="e">
        <f t="shared" ca="1" si="186"/>
        <v>#N/A</v>
      </c>
      <c r="AK895" s="201" t="e">
        <f t="shared" ca="1" si="187"/>
        <v>#N/A</v>
      </c>
    </row>
    <row r="896" spans="1:37" ht="27" customHeight="1" x14ac:dyDescent="0.25">
      <c r="A896" s="51">
        <f>'OSNOVNA PLAČA'!A890</f>
        <v>881</v>
      </c>
      <c r="B896" s="159" t="str">
        <f t="shared" ca="1" si="183"/>
        <v>A881</v>
      </c>
      <c r="C896" s="52">
        <f ca="1">IF(LEN(B896)&gt;0,'OSNOVNA PLAČA'!C890,"")</f>
        <v>0</v>
      </c>
      <c r="D896" s="54">
        <f ca="1">IF(LEN(B896)&gt;0,'OSNOVNA PLAČA'!D890,"")</f>
        <v>0</v>
      </c>
      <c r="E896" s="175">
        <f ca="1">IF(LEN(B896)&gt;0,SUM('OBRAČUNANA OSNOVNA PLAČA'!K890:P890),"")</f>
        <v>0</v>
      </c>
      <c r="F896" s="55"/>
      <c r="G896" s="55"/>
      <c r="H896" s="55"/>
      <c r="I896" s="55"/>
      <c r="J896" s="55"/>
      <c r="K896" s="176">
        <f t="shared" si="172"/>
        <v>0</v>
      </c>
      <c r="L896" s="120">
        <f t="shared" ca="1" si="173"/>
        <v>0</v>
      </c>
      <c r="M896" s="120">
        <f t="shared" ca="1" si="174"/>
        <v>0</v>
      </c>
      <c r="N896" s="120">
        <f t="shared" ca="1" si="175"/>
        <v>0</v>
      </c>
      <c r="O896" s="120">
        <f t="shared" ca="1" si="176"/>
        <v>0</v>
      </c>
      <c r="P896" s="177">
        <f t="shared" ca="1" si="177"/>
        <v>0</v>
      </c>
      <c r="Q896" s="177">
        <f ca="1">IF(LEN(B896)&gt;0,'1-6'!Q896-'1-6'!P896,"")</f>
        <v>0</v>
      </c>
      <c r="R896" s="178"/>
      <c r="AA896" s="163">
        <f>ROW()</f>
        <v>896</v>
      </c>
      <c r="AB896" s="201" t="e">
        <f t="shared" ca="1" si="184"/>
        <v>#N/A</v>
      </c>
      <c r="AC896" s="201" t="e">
        <f t="shared" ca="1" si="185"/>
        <v>#N/A</v>
      </c>
      <c r="AD896" s="202" t="e">
        <f t="shared" ca="1" si="178"/>
        <v>#N/A</v>
      </c>
      <c r="AE896" s="201" t="e">
        <f t="shared" ca="1" si="179"/>
        <v>#N/A</v>
      </c>
      <c r="AF896" s="202" t="e">
        <f t="shared" ca="1" si="180"/>
        <v>#N/A</v>
      </c>
      <c r="AG896" s="201" t="e">
        <f t="shared" ca="1" si="180"/>
        <v>#N/A</v>
      </c>
      <c r="AH896" s="201" t="e">
        <f t="shared" ca="1" si="181"/>
        <v>#N/A</v>
      </c>
      <c r="AI896" s="203" t="e">
        <f t="shared" ca="1" si="182"/>
        <v>#N/A</v>
      </c>
      <c r="AJ896" s="201" t="e">
        <f t="shared" ca="1" si="186"/>
        <v>#N/A</v>
      </c>
      <c r="AK896" s="201" t="e">
        <f t="shared" ca="1" si="187"/>
        <v>#N/A</v>
      </c>
    </row>
    <row r="897" spans="1:37" ht="27" customHeight="1" x14ac:dyDescent="0.25">
      <c r="A897" s="51">
        <f>'OSNOVNA PLAČA'!A891</f>
        <v>882</v>
      </c>
      <c r="B897" s="159" t="str">
        <f t="shared" ca="1" si="183"/>
        <v>A882</v>
      </c>
      <c r="C897" s="52">
        <f ca="1">IF(LEN(B897)&gt;0,'OSNOVNA PLAČA'!C891,"")</f>
        <v>0</v>
      </c>
      <c r="D897" s="54">
        <f ca="1">IF(LEN(B897)&gt;0,'OSNOVNA PLAČA'!D891,"")</f>
        <v>0</v>
      </c>
      <c r="E897" s="175">
        <f ca="1">IF(LEN(B897)&gt;0,SUM('OBRAČUNANA OSNOVNA PLAČA'!K891:P891),"")</f>
        <v>0</v>
      </c>
      <c r="F897" s="55"/>
      <c r="G897" s="55"/>
      <c r="H897" s="55"/>
      <c r="I897" s="55"/>
      <c r="J897" s="55"/>
      <c r="K897" s="176">
        <f t="shared" si="172"/>
        <v>0</v>
      </c>
      <c r="L897" s="120">
        <f t="shared" ca="1" si="173"/>
        <v>0</v>
      </c>
      <c r="M897" s="120">
        <f t="shared" ca="1" si="174"/>
        <v>0</v>
      </c>
      <c r="N897" s="120">
        <f t="shared" ca="1" si="175"/>
        <v>0</v>
      </c>
      <c r="O897" s="120">
        <f t="shared" ca="1" si="176"/>
        <v>0</v>
      </c>
      <c r="P897" s="177">
        <f t="shared" ca="1" si="177"/>
        <v>0</v>
      </c>
      <c r="Q897" s="177">
        <f ca="1">IF(LEN(B897)&gt;0,'1-6'!Q897-'1-6'!P897,"")</f>
        <v>0</v>
      </c>
      <c r="R897" s="178"/>
      <c r="AA897" s="163">
        <f>ROW()</f>
        <v>897</v>
      </c>
      <c r="AB897" s="201" t="e">
        <f t="shared" ca="1" si="184"/>
        <v>#N/A</v>
      </c>
      <c r="AC897" s="201" t="e">
        <f t="shared" ca="1" si="185"/>
        <v>#N/A</v>
      </c>
      <c r="AD897" s="202" t="e">
        <f t="shared" ca="1" si="178"/>
        <v>#N/A</v>
      </c>
      <c r="AE897" s="201" t="e">
        <f t="shared" ca="1" si="179"/>
        <v>#N/A</v>
      </c>
      <c r="AF897" s="202" t="e">
        <f t="shared" ca="1" si="180"/>
        <v>#N/A</v>
      </c>
      <c r="AG897" s="201" t="e">
        <f t="shared" ca="1" si="180"/>
        <v>#N/A</v>
      </c>
      <c r="AH897" s="201" t="e">
        <f t="shared" ca="1" si="181"/>
        <v>#N/A</v>
      </c>
      <c r="AI897" s="203" t="e">
        <f t="shared" ca="1" si="182"/>
        <v>#N/A</v>
      </c>
      <c r="AJ897" s="201" t="e">
        <f t="shared" ca="1" si="186"/>
        <v>#N/A</v>
      </c>
      <c r="AK897" s="201" t="e">
        <f t="shared" ca="1" si="187"/>
        <v>#N/A</v>
      </c>
    </row>
    <row r="898" spans="1:37" ht="27" customHeight="1" x14ac:dyDescent="0.25">
      <c r="A898" s="51">
        <f>'OSNOVNA PLAČA'!A892</f>
        <v>883</v>
      </c>
      <c r="B898" s="159" t="str">
        <f t="shared" ca="1" si="183"/>
        <v>A883</v>
      </c>
      <c r="C898" s="52">
        <f ca="1">IF(LEN(B898)&gt;0,'OSNOVNA PLAČA'!C892,"")</f>
        <v>0</v>
      </c>
      <c r="D898" s="54">
        <f ca="1">IF(LEN(B898)&gt;0,'OSNOVNA PLAČA'!D892,"")</f>
        <v>0</v>
      </c>
      <c r="E898" s="175">
        <f ca="1">IF(LEN(B898)&gt;0,SUM('OBRAČUNANA OSNOVNA PLAČA'!K892:P892),"")</f>
        <v>0</v>
      </c>
      <c r="F898" s="55"/>
      <c r="G898" s="55"/>
      <c r="H898" s="55"/>
      <c r="I898" s="55"/>
      <c r="J898" s="55"/>
      <c r="K898" s="176">
        <f t="shared" si="172"/>
        <v>0</v>
      </c>
      <c r="L898" s="120">
        <f t="shared" ca="1" si="173"/>
        <v>0</v>
      </c>
      <c r="M898" s="120">
        <f t="shared" ca="1" si="174"/>
        <v>0</v>
      </c>
      <c r="N898" s="120">
        <f t="shared" ca="1" si="175"/>
        <v>0</v>
      </c>
      <c r="O898" s="120">
        <f t="shared" ca="1" si="176"/>
        <v>0</v>
      </c>
      <c r="P898" s="177">
        <f t="shared" ca="1" si="177"/>
        <v>0</v>
      </c>
      <c r="Q898" s="177">
        <f ca="1">IF(LEN(B898)&gt;0,'1-6'!Q898-'1-6'!P898,"")</f>
        <v>0</v>
      </c>
      <c r="R898" s="178"/>
      <c r="AA898" s="163">
        <f>ROW()</f>
        <v>898</v>
      </c>
      <c r="AB898" s="201" t="e">
        <f t="shared" ca="1" si="184"/>
        <v>#N/A</v>
      </c>
      <c r="AC898" s="201" t="e">
        <f t="shared" ca="1" si="185"/>
        <v>#N/A</v>
      </c>
      <c r="AD898" s="202" t="e">
        <f t="shared" ca="1" si="178"/>
        <v>#N/A</v>
      </c>
      <c r="AE898" s="201" t="e">
        <f t="shared" ca="1" si="179"/>
        <v>#N/A</v>
      </c>
      <c r="AF898" s="202" t="e">
        <f t="shared" ca="1" si="180"/>
        <v>#N/A</v>
      </c>
      <c r="AG898" s="201" t="e">
        <f t="shared" ca="1" si="180"/>
        <v>#N/A</v>
      </c>
      <c r="AH898" s="201" t="e">
        <f t="shared" ca="1" si="181"/>
        <v>#N/A</v>
      </c>
      <c r="AI898" s="203" t="e">
        <f t="shared" ca="1" si="182"/>
        <v>#N/A</v>
      </c>
      <c r="AJ898" s="201" t="e">
        <f t="shared" ca="1" si="186"/>
        <v>#N/A</v>
      </c>
      <c r="AK898" s="201" t="e">
        <f t="shared" ca="1" si="187"/>
        <v>#N/A</v>
      </c>
    </row>
    <row r="899" spans="1:37" ht="27" customHeight="1" x14ac:dyDescent="0.25">
      <c r="A899" s="51">
        <f>'OSNOVNA PLAČA'!A893</f>
        <v>884</v>
      </c>
      <c r="B899" s="159" t="str">
        <f t="shared" ca="1" si="183"/>
        <v>A884</v>
      </c>
      <c r="C899" s="52">
        <f ca="1">IF(LEN(B899)&gt;0,'OSNOVNA PLAČA'!C893,"")</f>
        <v>0</v>
      </c>
      <c r="D899" s="54">
        <f ca="1">IF(LEN(B899)&gt;0,'OSNOVNA PLAČA'!D893,"")</f>
        <v>0</v>
      </c>
      <c r="E899" s="175">
        <f ca="1">IF(LEN(B899)&gt;0,SUM('OBRAČUNANA OSNOVNA PLAČA'!K893:P893),"")</f>
        <v>0</v>
      </c>
      <c r="F899" s="55"/>
      <c r="G899" s="55"/>
      <c r="H899" s="55"/>
      <c r="I899" s="55"/>
      <c r="J899" s="55"/>
      <c r="K899" s="176">
        <f t="shared" si="172"/>
        <v>0</v>
      </c>
      <c r="L899" s="120">
        <f t="shared" ca="1" si="173"/>
        <v>0</v>
      </c>
      <c r="M899" s="120">
        <f t="shared" ca="1" si="174"/>
        <v>0</v>
      </c>
      <c r="N899" s="120">
        <f t="shared" ca="1" si="175"/>
        <v>0</v>
      </c>
      <c r="O899" s="120">
        <f t="shared" ca="1" si="176"/>
        <v>0</v>
      </c>
      <c r="P899" s="177">
        <f t="shared" ca="1" si="177"/>
        <v>0</v>
      </c>
      <c r="Q899" s="177">
        <f ca="1">IF(LEN(B899)&gt;0,'1-6'!Q899-'1-6'!P899,"")</f>
        <v>0</v>
      </c>
      <c r="R899" s="178"/>
      <c r="AA899" s="163">
        <f>ROW()</f>
        <v>899</v>
      </c>
      <c r="AB899" s="201" t="e">
        <f t="shared" ca="1" si="184"/>
        <v>#N/A</v>
      </c>
      <c r="AC899" s="201" t="e">
        <f t="shared" ca="1" si="185"/>
        <v>#N/A</v>
      </c>
      <c r="AD899" s="202" t="e">
        <f t="shared" ca="1" si="178"/>
        <v>#N/A</v>
      </c>
      <c r="AE899" s="201" t="e">
        <f t="shared" ca="1" si="179"/>
        <v>#N/A</v>
      </c>
      <c r="AF899" s="202" t="e">
        <f t="shared" ca="1" si="180"/>
        <v>#N/A</v>
      </c>
      <c r="AG899" s="201" t="e">
        <f t="shared" ca="1" si="180"/>
        <v>#N/A</v>
      </c>
      <c r="AH899" s="201" t="e">
        <f t="shared" ca="1" si="181"/>
        <v>#N/A</v>
      </c>
      <c r="AI899" s="203" t="e">
        <f t="shared" ca="1" si="182"/>
        <v>#N/A</v>
      </c>
      <c r="AJ899" s="201" t="e">
        <f t="shared" ca="1" si="186"/>
        <v>#N/A</v>
      </c>
      <c r="AK899" s="201" t="e">
        <f t="shared" ca="1" si="187"/>
        <v>#N/A</v>
      </c>
    </row>
    <row r="900" spans="1:37" ht="27" customHeight="1" x14ac:dyDescent="0.25">
      <c r="A900" s="51">
        <f>'OSNOVNA PLAČA'!A894</f>
        <v>885</v>
      </c>
      <c r="B900" s="159" t="str">
        <f t="shared" ca="1" si="183"/>
        <v>A885</v>
      </c>
      <c r="C900" s="52">
        <f ca="1">IF(LEN(B900)&gt;0,'OSNOVNA PLAČA'!C894,"")</f>
        <v>0</v>
      </c>
      <c r="D900" s="54">
        <f ca="1">IF(LEN(B900)&gt;0,'OSNOVNA PLAČA'!D894,"")</f>
        <v>0</v>
      </c>
      <c r="E900" s="175">
        <f ca="1">IF(LEN(B900)&gt;0,SUM('OBRAČUNANA OSNOVNA PLAČA'!K894:P894),"")</f>
        <v>0</v>
      </c>
      <c r="F900" s="55"/>
      <c r="G900" s="55"/>
      <c r="H900" s="55"/>
      <c r="I900" s="55"/>
      <c r="J900" s="55"/>
      <c r="K900" s="176">
        <f t="shared" si="172"/>
        <v>0</v>
      </c>
      <c r="L900" s="120">
        <f t="shared" ca="1" si="173"/>
        <v>0</v>
      </c>
      <c r="M900" s="120">
        <f t="shared" ca="1" si="174"/>
        <v>0</v>
      </c>
      <c r="N900" s="120">
        <f t="shared" ca="1" si="175"/>
        <v>0</v>
      </c>
      <c r="O900" s="120">
        <f t="shared" ca="1" si="176"/>
        <v>0</v>
      </c>
      <c r="P900" s="177">
        <f t="shared" ca="1" si="177"/>
        <v>0</v>
      </c>
      <c r="Q900" s="177">
        <f ca="1">IF(LEN(B900)&gt;0,'1-6'!Q900-'1-6'!P900,"")</f>
        <v>0</v>
      </c>
      <c r="R900" s="178"/>
      <c r="AA900" s="163">
        <f>ROW()</f>
        <v>900</v>
      </c>
      <c r="AB900" s="201" t="e">
        <f t="shared" ca="1" si="184"/>
        <v>#N/A</v>
      </c>
      <c r="AC900" s="201" t="e">
        <f t="shared" ca="1" si="185"/>
        <v>#N/A</v>
      </c>
      <c r="AD900" s="202" t="e">
        <f t="shared" ca="1" si="178"/>
        <v>#N/A</v>
      </c>
      <c r="AE900" s="201" t="e">
        <f t="shared" ca="1" si="179"/>
        <v>#N/A</v>
      </c>
      <c r="AF900" s="202" t="e">
        <f t="shared" ca="1" si="180"/>
        <v>#N/A</v>
      </c>
      <c r="AG900" s="201" t="e">
        <f t="shared" ca="1" si="180"/>
        <v>#N/A</v>
      </c>
      <c r="AH900" s="201" t="e">
        <f t="shared" ca="1" si="181"/>
        <v>#N/A</v>
      </c>
      <c r="AI900" s="203" t="e">
        <f t="shared" ca="1" si="182"/>
        <v>#N/A</v>
      </c>
      <c r="AJ900" s="201" t="e">
        <f t="shared" ca="1" si="186"/>
        <v>#N/A</v>
      </c>
      <c r="AK900" s="201" t="e">
        <f t="shared" ca="1" si="187"/>
        <v>#N/A</v>
      </c>
    </row>
    <row r="901" spans="1:37" ht="27" customHeight="1" x14ac:dyDescent="0.25">
      <c r="A901" s="51">
        <f>'OSNOVNA PLAČA'!A895</f>
        <v>886</v>
      </c>
      <c r="B901" s="159" t="str">
        <f t="shared" ca="1" si="183"/>
        <v>A886</v>
      </c>
      <c r="C901" s="52">
        <f ca="1">IF(LEN(B901)&gt;0,'OSNOVNA PLAČA'!C895,"")</f>
        <v>0</v>
      </c>
      <c r="D901" s="54">
        <f ca="1">IF(LEN(B901)&gt;0,'OSNOVNA PLAČA'!D895,"")</f>
        <v>0</v>
      </c>
      <c r="E901" s="175">
        <f ca="1">IF(LEN(B901)&gt;0,SUM('OBRAČUNANA OSNOVNA PLAČA'!K895:P895),"")</f>
        <v>0</v>
      </c>
      <c r="F901" s="55"/>
      <c r="G901" s="55"/>
      <c r="H901" s="55"/>
      <c r="I901" s="55"/>
      <c r="J901" s="55"/>
      <c r="K901" s="176">
        <f t="shared" si="172"/>
        <v>0</v>
      </c>
      <c r="L901" s="120">
        <f t="shared" ca="1" si="173"/>
        <v>0</v>
      </c>
      <c r="M901" s="120">
        <f t="shared" ca="1" si="174"/>
        <v>0</v>
      </c>
      <c r="N901" s="120">
        <f t="shared" ca="1" si="175"/>
        <v>0</v>
      </c>
      <c r="O901" s="120">
        <f t="shared" ca="1" si="176"/>
        <v>0</v>
      </c>
      <c r="P901" s="177">
        <f t="shared" ca="1" si="177"/>
        <v>0</v>
      </c>
      <c r="Q901" s="177">
        <f ca="1">IF(LEN(B901)&gt;0,'1-6'!Q901-'1-6'!P901,"")</f>
        <v>0</v>
      </c>
      <c r="R901" s="178"/>
      <c r="AA901" s="163">
        <f>ROW()</f>
        <v>901</v>
      </c>
      <c r="AB901" s="201" t="e">
        <f t="shared" ca="1" si="184"/>
        <v>#N/A</v>
      </c>
      <c r="AC901" s="201" t="e">
        <f t="shared" ca="1" si="185"/>
        <v>#N/A</v>
      </c>
      <c r="AD901" s="202" t="e">
        <f t="shared" ca="1" si="178"/>
        <v>#N/A</v>
      </c>
      <c r="AE901" s="201" t="e">
        <f t="shared" ca="1" si="179"/>
        <v>#N/A</v>
      </c>
      <c r="AF901" s="202" t="e">
        <f t="shared" ca="1" si="180"/>
        <v>#N/A</v>
      </c>
      <c r="AG901" s="201" t="e">
        <f t="shared" ca="1" si="180"/>
        <v>#N/A</v>
      </c>
      <c r="AH901" s="201" t="e">
        <f t="shared" ca="1" si="181"/>
        <v>#N/A</v>
      </c>
      <c r="AI901" s="203" t="e">
        <f t="shared" ca="1" si="182"/>
        <v>#N/A</v>
      </c>
      <c r="AJ901" s="201" t="e">
        <f t="shared" ca="1" si="186"/>
        <v>#N/A</v>
      </c>
      <c r="AK901" s="201" t="e">
        <f t="shared" ca="1" si="187"/>
        <v>#N/A</v>
      </c>
    </row>
    <row r="902" spans="1:37" ht="27" customHeight="1" x14ac:dyDescent="0.25">
      <c r="A902" s="51">
        <f>'OSNOVNA PLAČA'!A896</f>
        <v>887</v>
      </c>
      <c r="B902" s="159" t="str">
        <f t="shared" ca="1" si="183"/>
        <v>A887</v>
      </c>
      <c r="C902" s="52">
        <f ca="1">IF(LEN(B902)&gt;0,'OSNOVNA PLAČA'!C896,"")</f>
        <v>0</v>
      </c>
      <c r="D902" s="54">
        <f ca="1">IF(LEN(B902)&gt;0,'OSNOVNA PLAČA'!D896,"")</f>
        <v>0</v>
      </c>
      <c r="E902" s="175">
        <f ca="1">IF(LEN(B902)&gt;0,SUM('OBRAČUNANA OSNOVNA PLAČA'!K896:P896),"")</f>
        <v>0</v>
      </c>
      <c r="F902" s="55"/>
      <c r="G902" s="55"/>
      <c r="H902" s="55"/>
      <c r="I902" s="55"/>
      <c r="J902" s="55"/>
      <c r="K902" s="176">
        <f t="shared" si="172"/>
        <v>0</v>
      </c>
      <c r="L902" s="120">
        <f t="shared" ca="1" si="173"/>
        <v>0</v>
      </c>
      <c r="M902" s="120">
        <f t="shared" ca="1" si="174"/>
        <v>0</v>
      </c>
      <c r="N902" s="120">
        <f t="shared" ca="1" si="175"/>
        <v>0</v>
      </c>
      <c r="O902" s="120">
        <f t="shared" ca="1" si="176"/>
        <v>0</v>
      </c>
      <c r="P902" s="177">
        <f t="shared" ca="1" si="177"/>
        <v>0</v>
      </c>
      <c r="Q902" s="177">
        <f ca="1">IF(LEN(B902)&gt;0,'1-6'!Q902-'1-6'!P902,"")</f>
        <v>0</v>
      </c>
      <c r="R902" s="178"/>
      <c r="AA902" s="163">
        <f>ROW()</f>
        <v>902</v>
      </c>
      <c r="AB902" s="201" t="e">
        <f t="shared" ca="1" si="184"/>
        <v>#N/A</v>
      </c>
      <c r="AC902" s="201" t="e">
        <f t="shared" ca="1" si="185"/>
        <v>#N/A</v>
      </c>
      <c r="AD902" s="202" t="e">
        <f t="shared" ca="1" si="178"/>
        <v>#N/A</v>
      </c>
      <c r="AE902" s="201" t="e">
        <f t="shared" ca="1" si="179"/>
        <v>#N/A</v>
      </c>
      <c r="AF902" s="202" t="e">
        <f t="shared" ca="1" si="180"/>
        <v>#N/A</v>
      </c>
      <c r="AG902" s="201" t="e">
        <f t="shared" ca="1" si="180"/>
        <v>#N/A</v>
      </c>
      <c r="AH902" s="201" t="e">
        <f t="shared" ca="1" si="181"/>
        <v>#N/A</v>
      </c>
      <c r="AI902" s="203" t="e">
        <f t="shared" ca="1" si="182"/>
        <v>#N/A</v>
      </c>
      <c r="AJ902" s="201" t="e">
        <f t="shared" ca="1" si="186"/>
        <v>#N/A</v>
      </c>
      <c r="AK902" s="201" t="e">
        <f t="shared" ca="1" si="187"/>
        <v>#N/A</v>
      </c>
    </row>
    <row r="903" spans="1:37" ht="27" customHeight="1" x14ac:dyDescent="0.25">
      <c r="A903" s="51">
        <f>'OSNOVNA PLAČA'!A897</f>
        <v>888</v>
      </c>
      <c r="B903" s="159" t="str">
        <f t="shared" ca="1" si="183"/>
        <v>A888</v>
      </c>
      <c r="C903" s="52">
        <f ca="1">IF(LEN(B903)&gt;0,'OSNOVNA PLAČA'!C897,"")</f>
        <v>0</v>
      </c>
      <c r="D903" s="54">
        <f ca="1">IF(LEN(B903)&gt;0,'OSNOVNA PLAČA'!D897,"")</f>
        <v>0</v>
      </c>
      <c r="E903" s="175">
        <f ca="1">IF(LEN(B903)&gt;0,SUM('OBRAČUNANA OSNOVNA PLAČA'!K897:P897),"")</f>
        <v>0</v>
      </c>
      <c r="F903" s="55"/>
      <c r="G903" s="55"/>
      <c r="H903" s="55"/>
      <c r="I903" s="55"/>
      <c r="J903" s="55"/>
      <c r="K903" s="176">
        <f t="shared" si="172"/>
        <v>0</v>
      </c>
      <c r="L903" s="120">
        <f t="shared" ca="1" si="173"/>
        <v>0</v>
      </c>
      <c r="M903" s="120">
        <f t="shared" ca="1" si="174"/>
        <v>0</v>
      </c>
      <c r="N903" s="120">
        <f t="shared" ca="1" si="175"/>
        <v>0</v>
      </c>
      <c r="O903" s="120">
        <f t="shared" ca="1" si="176"/>
        <v>0</v>
      </c>
      <c r="P903" s="177">
        <f t="shared" ca="1" si="177"/>
        <v>0</v>
      </c>
      <c r="Q903" s="177">
        <f ca="1">IF(LEN(B903)&gt;0,'1-6'!Q903-'1-6'!P903,"")</f>
        <v>0</v>
      </c>
      <c r="R903" s="178"/>
      <c r="AA903" s="163">
        <f>ROW()</f>
        <v>903</v>
      </c>
      <c r="AB903" s="201" t="e">
        <f t="shared" ca="1" si="184"/>
        <v>#N/A</v>
      </c>
      <c r="AC903" s="201" t="e">
        <f t="shared" ca="1" si="185"/>
        <v>#N/A</v>
      </c>
      <c r="AD903" s="202" t="e">
        <f t="shared" ca="1" si="178"/>
        <v>#N/A</v>
      </c>
      <c r="AE903" s="201" t="e">
        <f t="shared" ca="1" si="179"/>
        <v>#N/A</v>
      </c>
      <c r="AF903" s="202" t="e">
        <f t="shared" ca="1" si="180"/>
        <v>#N/A</v>
      </c>
      <c r="AG903" s="201" t="e">
        <f t="shared" ca="1" si="180"/>
        <v>#N/A</v>
      </c>
      <c r="AH903" s="201" t="e">
        <f t="shared" ca="1" si="181"/>
        <v>#N/A</v>
      </c>
      <c r="AI903" s="203" t="e">
        <f t="shared" ca="1" si="182"/>
        <v>#N/A</v>
      </c>
      <c r="AJ903" s="201" t="e">
        <f t="shared" ca="1" si="186"/>
        <v>#N/A</v>
      </c>
      <c r="AK903" s="201" t="e">
        <f t="shared" ca="1" si="187"/>
        <v>#N/A</v>
      </c>
    </row>
    <row r="904" spans="1:37" ht="27" customHeight="1" x14ac:dyDescent="0.25">
      <c r="A904" s="51">
        <f>'OSNOVNA PLAČA'!A898</f>
        <v>889</v>
      </c>
      <c r="B904" s="159" t="str">
        <f t="shared" ca="1" si="183"/>
        <v>A889</v>
      </c>
      <c r="C904" s="52">
        <f ca="1">IF(LEN(B904)&gt;0,'OSNOVNA PLAČA'!C898,"")</f>
        <v>0</v>
      </c>
      <c r="D904" s="54">
        <f ca="1">IF(LEN(B904)&gt;0,'OSNOVNA PLAČA'!D898,"")</f>
        <v>0</v>
      </c>
      <c r="E904" s="175">
        <f ca="1">IF(LEN(B904)&gt;0,SUM('OBRAČUNANA OSNOVNA PLAČA'!K898:P898),"")</f>
        <v>0</v>
      </c>
      <c r="F904" s="55"/>
      <c r="G904" s="55"/>
      <c r="H904" s="55"/>
      <c r="I904" s="55"/>
      <c r="J904" s="55"/>
      <c r="K904" s="176">
        <f t="shared" si="172"/>
        <v>0</v>
      </c>
      <c r="L904" s="120">
        <f t="shared" ca="1" si="173"/>
        <v>0</v>
      </c>
      <c r="M904" s="120">
        <f t="shared" ca="1" si="174"/>
        <v>0</v>
      </c>
      <c r="N904" s="120">
        <f t="shared" ca="1" si="175"/>
        <v>0</v>
      </c>
      <c r="O904" s="120">
        <f t="shared" ca="1" si="176"/>
        <v>0</v>
      </c>
      <c r="P904" s="177">
        <f t="shared" ca="1" si="177"/>
        <v>0</v>
      </c>
      <c r="Q904" s="177">
        <f ca="1">IF(LEN(B904)&gt;0,'1-6'!Q904-'1-6'!P904,"")</f>
        <v>0</v>
      </c>
      <c r="R904" s="178"/>
      <c r="AA904" s="163">
        <f>ROW()</f>
        <v>904</v>
      </c>
      <c r="AB904" s="201" t="e">
        <f t="shared" ca="1" si="184"/>
        <v>#N/A</v>
      </c>
      <c r="AC904" s="201" t="e">
        <f t="shared" ca="1" si="185"/>
        <v>#N/A</v>
      </c>
      <c r="AD904" s="202" t="e">
        <f t="shared" ca="1" si="178"/>
        <v>#N/A</v>
      </c>
      <c r="AE904" s="201" t="e">
        <f t="shared" ca="1" si="179"/>
        <v>#N/A</v>
      </c>
      <c r="AF904" s="202" t="e">
        <f t="shared" ca="1" si="180"/>
        <v>#N/A</v>
      </c>
      <c r="AG904" s="201" t="e">
        <f t="shared" ca="1" si="180"/>
        <v>#N/A</v>
      </c>
      <c r="AH904" s="201" t="e">
        <f t="shared" ca="1" si="181"/>
        <v>#N/A</v>
      </c>
      <c r="AI904" s="203" t="e">
        <f t="shared" ca="1" si="182"/>
        <v>#N/A</v>
      </c>
      <c r="AJ904" s="201" t="e">
        <f t="shared" ca="1" si="186"/>
        <v>#N/A</v>
      </c>
      <c r="AK904" s="201" t="e">
        <f t="shared" ca="1" si="187"/>
        <v>#N/A</v>
      </c>
    </row>
    <row r="905" spans="1:37" ht="27" customHeight="1" x14ac:dyDescent="0.25">
      <c r="A905" s="51">
        <f>'OSNOVNA PLAČA'!A899</f>
        <v>890</v>
      </c>
      <c r="B905" s="159" t="str">
        <f t="shared" ca="1" si="183"/>
        <v>A890</v>
      </c>
      <c r="C905" s="52">
        <f ca="1">IF(LEN(B905)&gt;0,'OSNOVNA PLAČA'!C899,"")</f>
        <v>0</v>
      </c>
      <c r="D905" s="54">
        <f ca="1">IF(LEN(B905)&gt;0,'OSNOVNA PLAČA'!D899,"")</f>
        <v>0</v>
      </c>
      <c r="E905" s="175">
        <f ca="1">IF(LEN(B905)&gt;0,SUM('OBRAČUNANA OSNOVNA PLAČA'!K899:P899),"")</f>
        <v>0</v>
      </c>
      <c r="F905" s="55"/>
      <c r="G905" s="55"/>
      <c r="H905" s="55"/>
      <c r="I905" s="55"/>
      <c r="J905" s="55"/>
      <c r="K905" s="176">
        <f t="shared" si="172"/>
        <v>0</v>
      </c>
      <c r="L905" s="120">
        <f t="shared" ca="1" si="173"/>
        <v>0</v>
      </c>
      <c r="M905" s="120">
        <f t="shared" ca="1" si="174"/>
        <v>0</v>
      </c>
      <c r="N905" s="120">
        <f t="shared" ca="1" si="175"/>
        <v>0</v>
      </c>
      <c r="O905" s="120">
        <f t="shared" ca="1" si="176"/>
        <v>0</v>
      </c>
      <c r="P905" s="177">
        <f t="shared" ca="1" si="177"/>
        <v>0</v>
      </c>
      <c r="Q905" s="177">
        <f ca="1">IF(LEN(B905)&gt;0,'1-6'!Q905-'1-6'!P905,"")</f>
        <v>0</v>
      </c>
      <c r="R905" s="178"/>
      <c r="AA905" s="163">
        <f>ROW()</f>
        <v>905</v>
      </c>
      <c r="AB905" s="201" t="e">
        <f t="shared" ca="1" si="184"/>
        <v>#N/A</v>
      </c>
      <c r="AC905" s="201" t="e">
        <f t="shared" ca="1" si="185"/>
        <v>#N/A</v>
      </c>
      <c r="AD905" s="202" t="e">
        <f t="shared" ca="1" si="178"/>
        <v>#N/A</v>
      </c>
      <c r="AE905" s="201" t="e">
        <f t="shared" ca="1" si="179"/>
        <v>#N/A</v>
      </c>
      <c r="AF905" s="202" t="e">
        <f t="shared" ca="1" si="180"/>
        <v>#N/A</v>
      </c>
      <c r="AG905" s="201" t="e">
        <f t="shared" ca="1" si="180"/>
        <v>#N/A</v>
      </c>
      <c r="AH905" s="201" t="e">
        <f t="shared" ca="1" si="181"/>
        <v>#N/A</v>
      </c>
      <c r="AI905" s="203" t="e">
        <f t="shared" ca="1" si="182"/>
        <v>#N/A</v>
      </c>
      <c r="AJ905" s="201" t="e">
        <f t="shared" ca="1" si="186"/>
        <v>#N/A</v>
      </c>
      <c r="AK905" s="201" t="e">
        <f t="shared" ca="1" si="187"/>
        <v>#N/A</v>
      </c>
    </row>
    <row r="906" spans="1:37" ht="27" customHeight="1" x14ac:dyDescent="0.25">
      <c r="A906" s="51">
        <f>'OSNOVNA PLAČA'!A900</f>
        <v>891</v>
      </c>
      <c r="B906" s="159" t="str">
        <f t="shared" ca="1" si="183"/>
        <v>A891</v>
      </c>
      <c r="C906" s="52">
        <f ca="1">IF(LEN(B906)&gt;0,'OSNOVNA PLAČA'!C900,"")</f>
        <v>0</v>
      </c>
      <c r="D906" s="54">
        <f ca="1">IF(LEN(B906)&gt;0,'OSNOVNA PLAČA'!D900,"")</f>
        <v>0</v>
      </c>
      <c r="E906" s="175">
        <f ca="1">IF(LEN(B906)&gt;0,SUM('OBRAČUNANA OSNOVNA PLAČA'!K900:P900),"")</f>
        <v>0</v>
      </c>
      <c r="F906" s="55"/>
      <c r="G906" s="55"/>
      <c r="H906" s="55"/>
      <c r="I906" s="55"/>
      <c r="J906" s="55"/>
      <c r="K906" s="176">
        <f t="shared" si="172"/>
        <v>0</v>
      </c>
      <c r="L906" s="120">
        <f t="shared" ca="1" si="173"/>
        <v>0</v>
      </c>
      <c r="M906" s="120">
        <f t="shared" ca="1" si="174"/>
        <v>0</v>
      </c>
      <c r="N906" s="120">
        <f t="shared" ca="1" si="175"/>
        <v>0</v>
      </c>
      <c r="O906" s="120">
        <f t="shared" ca="1" si="176"/>
        <v>0</v>
      </c>
      <c r="P906" s="177">
        <f t="shared" ca="1" si="177"/>
        <v>0</v>
      </c>
      <c r="Q906" s="177">
        <f ca="1">IF(LEN(B906)&gt;0,'1-6'!Q906-'1-6'!P906,"")</f>
        <v>0</v>
      </c>
      <c r="R906" s="178"/>
      <c r="AA906" s="163">
        <f>ROW()</f>
        <v>906</v>
      </c>
      <c r="AB906" s="201" t="e">
        <f t="shared" ca="1" si="184"/>
        <v>#N/A</v>
      </c>
      <c r="AC906" s="201" t="e">
        <f t="shared" ca="1" si="185"/>
        <v>#N/A</v>
      </c>
      <c r="AD906" s="202" t="e">
        <f t="shared" ca="1" si="178"/>
        <v>#N/A</v>
      </c>
      <c r="AE906" s="201" t="e">
        <f t="shared" ca="1" si="179"/>
        <v>#N/A</v>
      </c>
      <c r="AF906" s="202" t="e">
        <f t="shared" ca="1" si="180"/>
        <v>#N/A</v>
      </c>
      <c r="AG906" s="201" t="e">
        <f t="shared" ca="1" si="180"/>
        <v>#N/A</v>
      </c>
      <c r="AH906" s="201" t="e">
        <f t="shared" ca="1" si="181"/>
        <v>#N/A</v>
      </c>
      <c r="AI906" s="203" t="e">
        <f t="shared" ca="1" si="182"/>
        <v>#N/A</v>
      </c>
      <c r="AJ906" s="201" t="e">
        <f t="shared" ca="1" si="186"/>
        <v>#N/A</v>
      </c>
      <c r="AK906" s="201" t="e">
        <f t="shared" ca="1" si="187"/>
        <v>#N/A</v>
      </c>
    </row>
    <row r="907" spans="1:37" ht="27" customHeight="1" x14ac:dyDescent="0.25">
      <c r="A907" s="51">
        <f>'OSNOVNA PLAČA'!A901</f>
        <v>892</v>
      </c>
      <c r="B907" s="159" t="str">
        <f t="shared" ca="1" si="183"/>
        <v>A892</v>
      </c>
      <c r="C907" s="52">
        <f ca="1">IF(LEN(B907)&gt;0,'OSNOVNA PLAČA'!C901,"")</f>
        <v>0</v>
      </c>
      <c r="D907" s="54">
        <f ca="1">IF(LEN(B907)&gt;0,'OSNOVNA PLAČA'!D901,"")</f>
        <v>0</v>
      </c>
      <c r="E907" s="175">
        <f ca="1">IF(LEN(B907)&gt;0,SUM('OBRAČUNANA OSNOVNA PLAČA'!K901:P901),"")</f>
        <v>0</v>
      </c>
      <c r="F907" s="55"/>
      <c r="G907" s="55"/>
      <c r="H907" s="55"/>
      <c r="I907" s="55"/>
      <c r="J907" s="55"/>
      <c r="K907" s="176">
        <f t="shared" si="172"/>
        <v>0</v>
      </c>
      <c r="L907" s="120">
        <f t="shared" ca="1" si="173"/>
        <v>0</v>
      </c>
      <c r="M907" s="120">
        <f t="shared" ca="1" si="174"/>
        <v>0</v>
      </c>
      <c r="N907" s="120">
        <f t="shared" ca="1" si="175"/>
        <v>0</v>
      </c>
      <c r="O907" s="120">
        <f t="shared" ca="1" si="176"/>
        <v>0</v>
      </c>
      <c r="P907" s="177">
        <f t="shared" ca="1" si="177"/>
        <v>0</v>
      </c>
      <c r="Q907" s="177">
        <f ca="1">IF(LEN(B907)&gt;0,'1-6'!Q907-'1-6'!P907,"")</f>
        <v>0</v>
      </c>
      <c r="R907" s="178"/>
      <c r="AA907" s="163">
        <f>ROW()</f>
        <v>907</v>
      </c>
      <c r="AB907" s="201" t="e">
        <f t="shared" ca="1" si="184"/>
        <v>#N/A</v>
      </c>
      <c r="AC907" s="201" t="e">
        <f t="shared" ca="1" si="185"/>
        <v>#N/A</v>
      </c>
      <c r="AD907" s="202" t="e">
        <f t="shared" ca="1" si="178"/>
        <v>#N/A</v>
      </c>
      <c r="AE907" s="201" t="e">
        <f t="shared" ca="1" si="179"/>
        <v>#N/A</v>
      </c>
      <c r="AF907" s="202" t="e">
        <f t="shared" ca="1" si="180"/>
        <v>#N/A</v>
      </c>
      <c r="AG907" s="201" t="e">
        <f t="shared" ca="1" si="180"/>
        <v>#N/A</v>
      </c>
      <c r="AH907" s="201" t="e">
        <f t="shared" ca="1" si="181"/>
        <v>#N/A</v>
      </c>
      <c r="AI907" s="203" t="e">
        <f t="shared" ca="1" si="182"/>
        <v>#N/A</v>
      </c>
      <c r="AJ907" s="201" t="e">
        <f t="shared" ca="1" si="186"/>
        <v>#N/A</v>
      </c>
      <c r="AK907" s="201" t="e">
        <f t="shared" ca="1" si="187"/>
        <v>#N/A</v>
      </c>
    </row>
    <row r="908" spans="1:37" ht="27" customHeight="1" x14ac:dyDescent="0.25">
      <c r="A908" s="51">
        <f>'OSNOVNA PLAČA'!A902</f>
        <v>893</v>
      </c>
      <c r="B908" s="159" t="str">
        <f t="shared" ca="1" si="183"/>
        <v>A893</v>
      </c>
      <c r="C908" s="52">
        <f ca="1">IF(LEN(B908)&gt;0,'OSNOVNA PLAČA'!C902,"")</f>
        <v>0</v>
      </c>
      <c r="D908" s="54">
        <f ca="1">IF(LEN(B908)&gt;0,'OSNOVNA PLAČA'!D902,"")</f>
        <v>0</v>
      </c>
      <c r="E908" s="175">
        <f ca="1">IF(LEN(B908)&gt;0,SUM('OBRAČUNANA OSNOVNA PLAČA'!K902:P902),"")</f>
        <v>0</v>
      </c>
      <c r="F908" s="55"/>
      <c r="G908" s="55"/>
      <c r="H908" s="55"/>
      <c r="I908" s="55"/>
      <c r="J908" s="55"/>
      <c r="K908" s="176">
        <f t="shared" si="172"/>
        <v>0</v>
      </c>
      <c r="L908" s="120">
        <f t="shared" ca="1" si="173"/>
        <v>0</v>
      </c>
      <c r="M908" s="120">
        <f t="shared" ca="1" si="174"/>
        <v>0</v>
      </c>
      <c r="N908" s="120">
        <f t="shared" ca="1" si="175"/>
        <v>0</v>
      </c>
      <c r="O908" s="120">
        <f t="shared" ca="1" si="176"/>
        <v>0</v>
      </c>
      <c r="P908" s="177">
        <f t="shared" ca="1" si="177"/>
        <v>0</v>
      </c>
      <c r="Q908" s="177">
        <f ca="1">IF(LEN(B908)&gt;0,'1-6'!Q908-'1-6'!P908,"")</f>
        <v>0</v>
      </c>
      <c r="R908" s="178"/>
      <c r="AA908" s="163">
        <f>ROW()</f>
        <v>908</v>
      </c>
      <c r="AB908" s="201" t="e">
        <f t="shared" ca="1" si="184"/>
        <v>#N/A</v>
      </c>
      <c r="AC908" s="201" t="e">
        <f t="shared" ca="1" si="185"/>
        <v>#N/A</v>
      </c>
      <c r="AD908" s="202" t="e">
        <f t="shared" ca="1" si="178"/>
        <v>#N/A</v>
      </c>
      <c r="AE908" s="201" t="e">
        <f t="shared" ca="1" si="179"/>
        <v>#N/A</v>
      </c>
      <c r="AF908" s="202" t="e">
        <f t="shared" ca="1" si="180"/>
        <v>#N/A</v>
      </c>
      <c r="AG908" s="201" t="e">
        <f t="shared" ca="1" si="180"/>
        <v>#N/A</v>
      </c>
      <c r="AH908" s="201" t="e">
        <f t="shared" ca="1" si="181"/>
        <v>#N/A</v>
      </c>
      <c r="AI908" s="203" t="e">
        <f t="shared" ca="1" si="182"/>
        <v>#N/A</v>
      </c>
      <c r="AJ908" s="201" t="e">
        <f t="shared" ca="1" si="186"/>
        <v>#N/A</v>
      </c>
      <c r="AK908" s="201" t="e">
        <f t="shared" ca="1" si="187"/>
        <v>#N/A</v>
      </c>
    </row>
    <row r="909" spans="1:37" ht="27" customHeight="1" x14ac:dyDescent="0.25">
      <c r="A909" s="51">
        <f>'OSNOVNA PLAČA'!A903</f>
        <v>894</v>
      </c>
      <c r="B909" s="159" t="str">
        <f t="shared" ca="1" si="183"/>
        <v>A894</v>
      </c>
      <c r="C909" s="52">
        <f ca="1">IF(LEN(B909)&gt;0,'OSNOVNA PLAČA'!C903,"")</f>
        <v>0</v>
      </c>
      <c r="D909" s="54">
        <f ca="1">IF(LEN(B909)&gt;0,'OSNOVNA PLAČA'!D903,"")</f>
        <v>0</v>
      </c>
      <c r="E909" s="175">
        <f ca="1">IF(LEN(B909)&gt;0,SUM('OBRAČUNANA OSNOVNA PLAČA'!K903:P903),"")</f>
        <v>0</v>
      </c>
      <c r="F909" s="55"/>
      <c r="G909" s="55"/>
      <c r="H909" s="55"/>
      <c r="I909" s="55"/>
      <c r="J909" s="55"/>
      <c r="K909" s="176">
        <f t="shared" si="172"/>
        <v>0</v>
      </c>
      <c r="L909" s="120">
        <f t="shared" ca="1" si="173"/>
        <v>0</v>
      </c>
      <c r="M909" s="120">
        <f t="shared" ca="1" si="174"/>
        <v>0</v>
      </c>
      <c r="N909" s="120">
        <f t="shared" ca="1" si="175"/>
        <v>0</v>
      </c>
      <c r="O909" s="120">
        <f t="shared" ca="1" si="176"/>
        <v>0</v>
      </c>
      <c r="P909" s="177">
        <f t="shared" ca="1" si="177"/>
        <v>0</v>
      </c>
      <c r="Q909" s="177">
        <f ca="1">IF(LEN(B909)&gt;0,'1-6'!Q909-'1-6'!P909,"")</f>
        <v>0</v>
      </c>
      <c r="R909" s="178"/>
      <c r="AA909" s="163">
        <f>ROW()</f>
        <v>909</v>
      </c>
      <c r="AB909" s="201" t="e">
        <f t="shared" ca="1" si="184"/>
        <v>#N/A</v>
      </c>
      <c r="AC909" s="201" t="e">
        <f t="shared" ca="1" si="185"/>
        <v>#N/A</v>
      </c>
      <c r="AD909" s="202" t="e">
        <f t="shared" ca="1" si="178"/>
        <v>#N/A</v>
      </c>
      <c r="AE909" s="201" t="e">
        <f t="shared" ca="1" si="179"/>
        <v>#N/A</v>
      </c>
      <c r="AF909" s="202" t="e">
        <f t="shared" ca="1" si="180"/>
        <v>#N/A</v>
      </c>
      <c r="AG909" s="201" t="e">
        <f t="shared" ca="1" si="180"/>
        <v>#N/A</v>
      </c>
      <c r="AH909" s="201" t="e">
        <f t="shared" ca="1" si="181"/>
        <v>#N/A</v>
      </c>
      <c r="AI909" s="203" t="e">
        <f t="shared" ca="1" si="182"/>
        <v>#N/A</v>
      </c>
      <c r="AJ909" s="201" t="e">
        <f t="shared" ca="1" si="186"/>
        <v>#N/A</v>
      </c>
      <c r="AK909" s="201" t="e">
        <f t="shared" ca="1" si="187"/>
        <v>#N/A</v>
      </c>
    </row>
    <row r="910" spans="1:37" ht="27" customHeight="1" x14ac:dyDescent="0.25">
      <c r="A910" s="51">
        <f>'OSNOVNA PLAČA'!A904</f>
        <v>895</v>
      </c>
      <c r="B910" s="159" t="str">
        <f t="shared" ca="1" si="183"/>
        <v>A895</v>
      </c>
      <c r="C910" s="52">
        <f ca="1">IF(LEN(B910)&gt;0,'OSNOVNA PLAČA'!C904,"")</f>
        <v>0</v>
      </c>
      <c r="D910" s="54">
        <f ca="1">IF(LEN(B910)&gt;0,'OSNOVNA PLAČA'!D904,"")</f>
        <v>0</v>
      </c>
      <c r="E910" s="175">
        <f ca="1">IF(LEN(B910)&gt;0,SUM('OBRAČUNANA OSNOVNA PLAČA'!K904:P904),"")</f>
        <v>0</v>
      </c>
      <c r="F910" s="55"/>
      <c r="G910" s="55"/>
      <c r="H910" s="55"/>
      <c r="I910" s="55"/>
      <c r="J910" s="55"/>
      <c r="K910" s="176">
        <f t="shared" si="172"/>
        <v>0</v>
      </c>
      <c r="L910" s="120">
        <f t="shared" ca="1" si="173"/>
        <v>0</v>
      </c>
      <c r="M910" s="120">
        <f t="shared" ca="1" si="174"/>
        <v>0</v>
      </c>
      <c r="N910" s="120">
        <f t="shared" ca="1" si="175"/>
        <v>0</v>
      </c>
      <c r="O910" s="120">
        <f t="shared" ca="1" si="176"/>
        <v>0</v>
      </c>
      <c r="P910" s="177">
        <f t="shared" ca="1" si="177"/>
        <v>0</v>
      </c>
      <c r="Q910" s="177">
        <f ca="1">IF(LEN(B910)&gt;0,'1-6'!Q910-'1-6'!P910,"")</f>
        <v>0</v>
      </c>
      <c r="R910" s="178"/>
      <c r="AA910" s="163">
        <f>ROW()</f>
        <v>910</v>
      </c>
      <c r="AB910" s="201" t="e">
        <f t="shared" ca="1" si="184"/>
        <v>#N/A</v>
      </c>
      <c r="AC910" s="201" t="e">
        <f t="shared" ca="1" si="185"/>
        <v>#N/A</v>
      </c>
      <c r="AD910" s="202" t="e">
        <f t="shared" ca="1" si="178"/>
        <v>#N/A</v>
      </c>
      <c r="AE910" s="201" t="e">
        <f t="shared" ca="1" si="179"/>
        <v>#N/A</v>
      </c>
      <c r="AF910" s="202" t="e">
        <f t="shared" ca="1" si="180"/>
        <v>#N/A</v>
      </c>
      <c r="AG910" s="201" t="e">
        <f t="shared" ca="1" si="180"/>
        <v>#N/A</v>
      </c>
      <c r="AH910" s="201" t="e">
        <f t="shared" ca="1" si="181"/>
        <v>#N/A</v>
      </c>
      <c r="AI910" s="203" t="e">
        <f t="shared" ca="1" si="182"/>
        <v>#N/A</v>
      </c>
      <c r="AJ910" s="201" t="e">
        <f t="shared" ca="1" si="186"/>
        <v>#N/A</v>
      </c>
      <c r="AK910" s="201" t="e">
        <f t="shared" ca="1" si="187"/>
        <v>#N/A</v>
      </c>
    </row>
    <row r="911" spans="1:37" ht="27" customHeight="1" x14ac:dyDescent="0.25">
      <c r="A911" s="51">
        <f>'OSNOVNA PLAČA'!A905</f>
        <v>896</v>
      </c>
      <c r="B911" s="159" t="str">
        <f t="shared" ca="1" si="183"/>
        <v>A896</v>
      </c>
      <c r="C911" s="52">
        <f ca="1">IF(LEN(B911)&gt;0,'OSNOVNA PLAČA'!C905,"")</f>
        <v>0</v>
      </c>
      <c r="D911" s="54">
        <f ca="1">IF(LEN(B911)&gt;0,'OSNOVNA PLAČA'!D905,"")</f>
        <v>0</v>
      </c>
      <c r="E911" s="175">
        <f ca="1">IF(LEN(B911)&gt;0,SUM('OBRAČUNANA OSNOVNA PLAČA'!K905:P905),"")</f>
        <v>0</v>
      </c>
      <c r="F911" s="55"/>
      <c r="G911" s="55"/>
      <c r="H911" s="55"/>
      <c r="I911" s="55"/>
      <c r="J911" s="55"/>
      <c r="K911" s="176">
        <f t="shared" si="172"/>
        <v>0</v>
      </c>
      <c r="L911" s="120">
        <f t="shared" ca="1" si="173"/>
        <v>0</v>
      </c>
      <c r="M911" s="120">
        <f t="shared" ca="1" si="174"/>
        <v>0</v>
      </c>
      <c r="N911" s="120">
        <f t="shared" ca="1" si="175"/>
        <v>0</v>
      </c>
      <c r="O911" s="120">
        <f t="shared" ca="1" si="176"/>
        <v>0</v>
      </c>
      <c r="P911" s="177">
        <f t="shared" ca="1" si="177"/>
        <v>0</v>
      </c>
      <c r="Q911" s="177">
        <f ca="1">IF(LEN(B911)&gt;0,'1-6'!Q911-'1-6'!P911,"")</f>
        <v>0</v>
      </c>
      <c r="R911" s="178"/>
      <c r="AA911" s="163">
        <f>ROW()</f>
        <v>911</v>
      </c>
      <c r="AB911" s="201" t="e">
        <f t="shared" ca="1" si="184"/>
        <v>#N/A</v>
      </c>
      <c r="AC911" s="201" t="e">
        <f t="shared" ca="1" si="185"/>
        <v>#N/A</v>
      </c>
      <c r="AD911" s="202" t="e">
        <f t="shared" ca="1" si="178"/>
        <v>#N/A</v>
      </c>
      <c r="AE911" s="201" t="e">
        <f t="shared" ca="1" si="179"/>
        <v>#N/A</v>
      </c>
      <c r="AF911" s="202" t="e">
        <f t="shared" ca="1" si="180"/>
        <v>#N/A</v>
      </c>
      <c r="AG911" s="201" t="e">
        <f t="shared" ca="1" si="180"/>
        <v>#N/A</v>
      </c>
      <c r="AH911" s="201" t="e">
        <f t="shared" ca="1" si="181"/>
        <v>#N/A</v>
      </c>
      <c r="AI911" s="203" t="e">
        <f t="shared" ca="1" si="182"/>
        <v>#N/A</v>
      </c>
      <c r="AJ911" s="201" t="e">
        <f t="shared" ca="1" si="186"/>
        <v>#N/A</v>
      </c>
      <c r="AK911" s="201" t="e">
        <f t="shared" ca="1" si="187"/>
        <v>#N/A</v>
      </c>
    </row>
    <row r="912" spans="1:37" ht="27" customHeight="1" x14ac:dyDescent="0.25">
      <c r="A912" s="51">
        <f>'OSNOVNA PLAČA'!A906</f>
        <v>897</v>
      </c>
      <c r="B912" s="159" t="str">
        <f t="shared" ca="1" si="183"/>
        <v>A897</v>
      </c>
      <c r="C912" s="52">
        <f ca="1">IF(LEN(B912)&gt;0,'OSNOVNA PLAČA'!C906,"")</f>
        <v>0</v>
      </c>
      <c r="D912" s="54">
        <f ca="1">IF(LEN(B912)&gt;0,'OSNOVNA PLAČA'!D906,"")</f>
        <v>0</v>
      </c>
      <c r="E912" s="175">
        <f ca="1">IF(LEN(B912)&gt;0,SUM('OBRAČUNANA OSNOVNA PLAČA'!K906:P906),"")</f>
        <v>0</v>
      </c>
      <c r="F912" s="55"/>
      <c r="G912" s="55"/>
      <c r="H912" s="55"/>
      <c r="I912" s="55"/>
      <c r="J912" s="55"/>
      <c r="K912" s="176">
        <f t="shared" ref="K912:K975" si="188">+F912+G912+H912+I912+J912</f>
        <v>0</v>
      </c>
      <c r="L912" s="120">
        <f t="shared" ref="L912:L975" ca="1" si="189">IF(LEN(B912)&gt;0,K912/5,"")</f>
        <v>0</v>
      </c>
      <c r="M912" s="120">
        <f t="shared" ref="M912:M975" ca="1" si="190">IF(LEN(B912)&gt;0,E912*L912,"")</f>
        <v>0</v>
      </c>
      <c r="N912" s="120">
        <f t="shared" ref="N912:N975" ca="1" si="191">IF(LEN(B912)&gt;0,L912*$O$1017,"")</f>
        <v>0</v>
      </c>
      <c r="O912" s="120">
        <f t="shared" ref="O912:O975" ca="1" si="192">IF(LEN(B912)&gt;0,E912*N912,"")</f>
        <v>0</v>
      </c>
      <c r="P912" s="177">
        <f t="shared" ref="P912:P975" ca="1" si="193">MIN(O912,Q912)</f>
        <v>0</v>
      </c>
      <c r="Q912" s="177">
        <f ca="1">IF(LEN(B912)&gt;0,'1-6'!Q912-'1-6'!P912,"")</f>
        <v>0</v>
      </c>
      <c r="R912" s="178"/>
      <c r="AA912" s="163">
        <f>ROW()</f>
        <v>912</v>
      </c>
      <c r="AB912" s="201" t="e">
        <f t="shared" ca="1" si="184"/>
        <v>#N/A</v>
      </c>
      <c r="AC912" s="201" t="e">
        <f t="shared" ca="1" si="185"/>
        <v>#N/A</v>
      </c>
      <c r="AD912" s="202" t="e">
        <f t="shared" ref="AD912:AD975" ca="1" si="194">IF(AB912&gt;=AC912,"-",$K912/(5*MAX($L$1021:$L$1022)))</f>
        <v>#N/A</v>
      </c>
      <c r="AE912" s="201" t="e">
        <f t="shared" ref="AE912:AE975" ca="1" si="195">IF(AB912&gt;=AC912,"-",$K912/(5*MAX($L$1021:$L$1022))*AJ912)</f>
        <v>#N/A</v>
      </c>
      <c r="AF912" s="202" t="e">
        <f t="shared" ref="AF912:AG975" ca="1" si="196">IF(AD912="-","-",AD912*$AE$1017)</f>
        <v>#N/A</v>
      </c>
      <c r="AG912" s="201" t="e">
        <f t="shared" ca="1" si="196"/>
        <v>#N/A</v>
      </c>
      <c r="AH912" s="201" t="e">
        <f t="shared" ref="AH912:AH975" ca="1" si="197">IF(AF912="-",0,MIN(AG912,Q912))</f>
        <v>#N/A</v>
      </c>
      <c r="AI912" s="203" t="e">
        <f t="shared" ref="AI912:AI975" ca="1" si="198">+AC912-AB912</f>
        <v>#N/A</v>
      </c>
      <c r="AJ912" s="201" t="e">
        <f t="shared" ca="1" si="186"/>
        <v>#N/A</v>
      </c>
      <c r="AK912" s="201" t="e">
        <f t="shared" ca="1" si="187"/>
        <v>#N/A</v>
      </c>
    </row>
    <row r="913" spans="1:37" ht="27" customHeight="1" x14ac:dyDescent="0.25">
      <c r="A913" s="51">
        <f>'OSNOVNA PLAČA'!A907</f>
        <v>898</v>
      </c>
      <c r="B913" s="159" t="str">
        <f t="shared" ca="1" si="183"/>
        <v>A898</v>
      </c>
      <c r="C913" s="52">
        <f ca="1">IF(LEN(B913)&gt;0,'OSNOVNA PLAČA'!C907,"")</f>
        <v>0</v>
      </c>
      <c r="D913" s="54">
        <f ca="1">IF(LEN(B913)&gt;0,'OSNOVNA PLAČA'!D907,"")</f>
        <v>0</v>
      </c>
      <c r="E913" s="175">
        <f ca="1">IF(LEN(B913)&gt;0,SUM('OBRAČUNANA OSNOVNA PLAČA'!K907:P907),"")</f>
        <v>0</v>
      </c>
      <c r="F913" s="55"/>
      <c r="G913" s="55"/>
      <c r="H913" s="55"/>
      <c r="I913" s="55"/>
      <c r="J913" s="55"/>
      <c r="K913" s="176">
        <f t="shared" si="188"/>
        <v>0</v>
      </c>
      <c r="L913" s="120">
        <f t="shared" ca="1" si="189"/>
        <v>0</v>
      </c>
      <c r="M913" s="120">
        <f t="shared" ca="1" si="190"/>
        <v>0</v>
      </c>
      <c r="N913" s="120">
        <f t="shared" ca="1" si="191"/>
        <v>0</v>
      </c>
      <c r="O913" s="120">
        <f t="shared" ca="1" si="192"/>
        <v>0</v>
      </c>
      <c r="P913" s="177">
        <f t="shared" ca="1" si="193"/>
        <v>0</v>
      </c>
      <c r="Q913" s="177">
        <f ca="1">IF(LEN(B913)&gt;0,'1-6'!Q913-'1-6'!P913,"")</f>
        <v>0</v>
      </c>
      <c r="R913" s="178"/>
      <c r="AA913" s="163">
        <f>ROW()</f>
        <v>913</v>
      </c>
      <c r="AB913" s="201" t="e">
        <f t="shared" ca="1" si="184"/>
        <v>#N/A</v>
      </c>
      <c r="AC913" s="201" t="e">
        <f t="shared" ca="1" si="185"/>
        <v>#N/A</v>
      </c>
      <c r="AD913" s="202" t="e">
        <f t="shared" ca="1" si="194"/>
        <v>#N/A</v>
      </c>
      <c r="AE913" s="201" t="e">
        <f t="shared" ca="1" si="195"/>
        <v>#N/A</v>
      </c>
      <c r="AF913" s="202" t="e">
        <f t="shared" ca="1" si="196"/>
        <v>#N/A</v>
      </c>
      <c r="AG913" s="201" t="e">
        <f t="shared" ca="1" si="196"/>
        <v>#N/A</v>
      </c>
      <c r="AH913" s="201" t="e">
        <f t="shared" ca="1" si="197"/>
        <v>#N/A</v>
      </c>
      <c r="AI913" s="203" t="e">
        <f t="shared" ca="1" si="198"/>
        <v>#N/A</v>
      </c>
      <c r="AJ913" s="201" t="e">
        <f t="shared" ca="1" si="186"/>
        <v>#N/A</v>
      </c>
      <c r="AK913" s="201" t="e">
        <f t="shared" ca="1" si="187"/>
        <v>#N/A</v>
      </c>
    </row>
    <row r="914" spans="1:37" ht="27" customHeight="1" x14ac:dyDescent="0.25">
      <c r="A914" s="51">
        <f>'OSNOVNA PLAČA'!A908</f>
        <v>899</v>
      </c>
      <c r="B914" s="159" t="str">
        <f t="shared" ca="1" si="183"/>
        <v>A899</v>
      </c>
      <c r="C914" s="52">
        <f ca="1">IF(LEN(B914)&gt;0,'OSNOVNA PLAČA'!C908,"")</f>
        <v>0</v>
      </c>
      <c r="D914" s="54">
        <f ca="1">IF(LEN(B914)&gt;0,'OSNOVNA PLAČA'!D908,"")</f>
        <v>0</v>
      </c>
      <c r="E914" s="175">
        <f ca="1">IF(LEN(B914)&gt;0,SUM('OBRAČUNANA OSNOVNA PLAČA'!K908:P908),"")</f>
        <v>0</v>
      </c>
      <c r="F914" s="55"/>
      <c r="G914" s="55"/>
      <c r="H914" s="55"/>
      <c r="I914" s="55"/>
      <c r="J914" s="55"/>
      <c r="K914" s="176">
        <f t="shared" si="188"/>
        <v>0</v>
      </c>
      <c r="L914" s="120">
        <f t="shared" ca="1" si="189"/>
        <v>0</v>
      </c>
      <c r="M914" s="120">
        <f t="shared" ca="1" si="190"/>
        <v>0</v>
      </c>
      <c r="N914" s="120">
        <f t="shared" ca="1" si="191"/>
        <v>0</v>
      </c>
      <c r="O914" s="120">
        <f t="shared" ca="1" si="192"/>
        <v>0</v>
      </c>
      <c r="P914" s="177">
        <f t="shared" ca="1" si="193"/>
        <v>0</v>
      </c>
      <c r="Q914" s="177">
        <f ca="1">IF(LEN(B914)&gt;0,'1-6'!Q914-'1-6'!P914,"")</f>
        <v>0</v>
      </c>
      <c r="R914" s="178"/>
      <c r="AA914" s="163">
        <f>ROW()</f>
        <v>914</v>
      </c>
      <c r="AB914" s="201" t="e">
        <f t="shared" ca="1" si="184"/>
        <v>#N/A</v>
      </c>
      <c r="AC914" s="201" t="e">
        <f t="shared" ca="1" si="185"/>
        <v>#N/A</v>
      </c>
      <c r="AD914" s="202" t="e">
        <f t="shared" ca="1" si="194"/>
        <v>#N/A</v>
      </c>
      <c r="AE914" s="201" t="e">
        <f t="shared" ca="1" si="195"/>
        <v>#N/A</v>
      </c>
      <c r="AF914" s="202" t="e">
        <f t="shared" ca="1" si="196"/>
        <v>#N/A</v>
      </c>
      <c r="AG914" s="201" t="e">
        <f t="shared" ca="1" si="196"/>
        <v>#N/A</v>
      </c>
      <c r="AH914" s="201" t="e">
        <f t="shared" ca="1" si="197"/>
        <v>#N/A</v>
      </c>
      <c r="AI914" s="203" t="e">
        <f t="shared" ca="1" si="198"/>
        <v>#N/A</v>
      </c>
      <c r="AJ914" s="201" t="e">
        <f t="shared" ca="1" si="186"/>
        <v>#N/A</v>
      </c>
      <c r="AK914" s="201" t="e">
        <f t="shared" ca="1" si="187"/>
        <v>#N/A</v>
      </c>
    </row>
    <row r="915" spans="1:37" ht="27" customHeight="1" x14ac:dyDescent="0.25">
      <c r="A915" s="51">
        <f>'OSNOVNA PLAČA'!A909</f>
        <v>900</v>
      </c>
      <c r="B915" s="159" t="str">
        <f t="shared" ca="1" si="183"/>
        <v>A900</v>
      </c>
      <c r="C915" s="52">
        <f ca="1">IF(LEN(B915)&gt;0,'OSNOVNA PLAČA'!C909,"")</f>
        <v>0</v>
      </c>
      <c r="D915" s="54">
        <f ca="1">IF(LEN(B915)&gt;0,'OSNOVNA PLAČA'!D909,"")</f>
        <v>0</v>
      </c>
      <c r="E915" s="175">
        <f ca="1">IF(LEN(B915)&gt;0,SUM('OBRAČUNANA OSNOVNA PLAČA'!K909:P909),"")</f>
        <v>0</v>
      </c>
      <c r="F915" s="55"/>
      <c r="G915" s="55"/>
      <c r="H915" s="55"/>
      <c r="I915" s="55"/>
      <c r="J915" s="55"/>
      <c r="K915" s="176">
        <f t="shared" si="188"/>
        <v>0</v>
      </c>
      <c r="L915" s="120">
        <f t="shared" ca="1" si="189"/>
        <v>0</v>
      </c>
      <c r="M915" s="120">
        <f t="shared" ca="1" si="190"/>
        <v>0</v>
      </c>
      <c r="N915" s="120">
        <f t="shared" ca="1" si="191"/>
        <v>0</v>
      </c>
      <c r="O915" s="120">
        <f t="shared" ca="1" si="192"/>
        <v>0</v>
      </c>
      <c r="P915" s="177">
        <f t="shared" ca="1" si="193"/>
        <v>0</v>
      </c>
      <c r="Q915" s="177">
        <f ca="1">IF(LEN(B915)&gt;0,'1-6'!Q915-'1-6'!P915,"")</f>
        <v>0</v>
      </c>
      <c r="R915" s="178"/>
      <c r="AA915" s="163">
        <f>ROW()</f>
        <v>915</v>
      </c>
      <c r="AB915" s="201" t="e">
        <f t="shared" ca="1" si="184"/>
        <v>#N/A</v>
      </c>
      <c r="AC915" s="201" t="e">
        <f t="shared" ca="1" si="185"/>
        <v>#N/A</v>
      </c>
      <c r="AD915" s="202" t="e">
        <f t="shared" ca="1" si="194"/>
        <v>#N/A</v>
      </c>
      <c r="AE915" s="201" t="e">
        <f t="shared" ca="1" si="195"/>
        <v>#N/A</v>
      </c>
      <c r="AF915" s="202" t="e">
        <f t="shared" ca="1" si="196"/>
        <v>#N/A</v>
      </c>
      <c r="AG915" s="201" t="e">
        <f t="shared" ca="1" si="196"/>
        <v>#N/A</v>
      </c>
      <c r="AH915" s="201" t="e">
        <f t="shared" ca="1" si="197"/>
        <v>#N/A</v>
      </c>
      <c r="AI915" s="203" t="e">
        <f t="shared" ca="1" si="198"/>
        <v>#N/A</v>
      </c>
      <c r="AJ915" s="201" t="e">
        <f t="shared" ca="1" si="186"/>
        <v>#N/A</v>
      </c>
      <c r="AK915" s="201" t="e">
        <f t="shared" ca="1" si="187"/>
        <v>#N/A</v>
      </c>
    </row>
    <row r="916" spans="1:37" ht="27" customHeight="1" x14ac:dyDescent="0.25">
      <c r="A916" s="51">
        <f>'OSNOVNA PLAČA'!A910</f>
        <v>901</v>
      </c>
      <c r="B916" s="159" t="str">
        <f t="shared" ca="1" si="183"/>
        <v>A901</v>
      </c>
      <c r="C916" s="52">
        <f ca="1">IF(LEN(B916)&gt;0,'OSNOVNA PLAČA'!C910,"")</f>
        <v>0</v>
      </c>
      <c r="D916" s="54">
        <f ca="1">IF(LEN(B916)&gt;0,'OSNOVNA PLAČA'!D910,"")</f>
        <v>0</v>
      </c>
      <c r="E916" s="175">
        <f ca="1">IF(LEN(B916)&gt;0,SUM('OBRAČUNANA OSNOVNA PLAČA'!K910:P910),"")</f>
        <v>0</v>
      </c>
      <c r="F916" s="55"/>
      <c r="G916" s="55"/>
      <c r="H916" s="55"/>
      <c r="I916" s="55"/>
      <c r="J916" s="55"/>
      <c r="K916" s="176">
        <f t="shared" si="188"/>
        <v>0</v>
      </c>
      <c r="L916" s="120">
        <f t="shared" ca="1" si="189"/>
        <v>0</v>
      </c>
      <c r="M916" s="120">
        <f t="shared" ca="1" si="190"/>
        <v>0</v>
      </c>
      <c r="N916" s="120">
        <f t="shared" ca="1" si="191"/>
        <v>0</v>
      </c>
      <c r="O916" s="120">
        <f t="shared" ca="1" si="192"/>
        <v>0</v>
      </c>
      <c r="P916" s="177">
        <f t="shared" ca="1" si="193"/>
        <v>0</v>
      </c>
      <c r="Q916" s="177">
        <f ca="1">IF(LEN(B916)&gt;0,'1-6'!Q916-'1-6'!P916,"")</f>
        <v>0</v>
      </c>
      <c r="R916" s="178"/>
      <c r="AA916" s="163">
        <f>ROW()</f>
        <v>916</v>
      </c>
      <c r="AB916" s="201" t="e">
        <f t="shared" ca="1" si="184"/>
        <v>#N/A</v>
      </c>
      <c r="AC916" s="201" t="e">
        <f t="shared" ca="1" si="185"/>
        <v>#N/A</v>
      </c>
      <c r="AD916" s="202" t="e">
        <f t="shared" ca="1" si="194"/>
        <v>#N/A</v>
      </c>
      <c r="AE916" s="201" t="e">
        <f t="shared" ca="1" si="195"/>
        <v>#N/A</v>
      </c>
      <c r="AF916" s="202" t="e">
        <f t="shared" ca="1" si="196"/>
        <v>#N/A</v>
      </c>
      <c r="AG916" s="201" t="e">
        <f t="shared" ca="1" si="196"/>
        <v>#N/A</v>
      </c>
      <c r="AH916" s="201" t="e">
        <f t="shared" ca="1" si="197"/>
        <v>#N/A</v>
      </c>
      <c r="AI916" s="203" t="e">
        <f t="shared" ca="1" si="198"/>
        <v>#N/A</v>
      </c>
      <c r="AJ916" s="201" t="e">
        <f t="shared" ca="1" si="186"/>
        <v>#N/A</v>
      </c>
      <c r="AK916" s="201" t="e">
        <f t="shared" ca="1" si="187"/>
        <v>#N/A</v>
      </c>
    </row>
    <row r="917" spans="1:37" ht="27" customHeight="1" x14ac:dyDescent="0.25">
      <c r="A917" s="51">
        <f>'OSNOVNA PLAČA'!A911</f>
        <v>902</v>
      </c>
      <c r="B917" s="159" t="str">
        <f t="shared" ca="1" si="183"/>
        <v>A902</v>
      </c>
      <c r="C917" s="52">
        <f ca="1">IF(LEN(B917)&gt;0,'OSNOVNA PLAČA'!C911,"")</f>
        <v>0</v>
      </c>
      <c r="D917" s="54">
        <f ca="1">IF(LEN(B917)&gt;0,'OSNOVNA PLAČA'!D911,"")</f>
        <v>0</v>
      </c>
      <c r="E917" s="175">
        <f ca="1">IF(LEN(B917)&gt;0,SUM('OBRAČUNANA OSNOVNA PLAČA'!K911:P911),"")</f>
        <v>0</v>
      </c>
      <c r="F917" s="55"/>
      <c r="G917" s="55"/>
      <c r="H917" s="55"/>
      <c r="I917" s="55"/>
      <c r="J917" s="55"/>
      <c r="K917" s="176">
        <f t="shared" si="188"/>
        <v>0</v>
      </c>
      <c r="L917" s="120">
        <f t="shared" ca="1" si="189"/>
        <v>0</v>
      </c>
      <c r="M917" s="120">
        <f t="shared" ca="1" si="190"/>
        <v>0</v>
      </c>
      <c r="N917" s="120">
        <f t="shared" ca="1" si="191"/>
        <v>0</v>
      </c>
      <c r="O917" s="120">
        <f t="shared" ca="1" si="192"/>
        <v>0</v>
      </c>
      <c r="P917" s="177">
        <f t="shared" ca="1" si="193"/>
        <v>0</v>
      </c>
      <c r="Q917" s="177">
        <f ca="1">IF(LEN(B917)&gt;0,'1-6'!Q917-'1-6'!P917,"")</f>
        <v>0</v>
      </c>
      <c r="R917" s="178"/>
      <c r="AA917" s="163">
        <f>ROW()</f>
        <v>917</v>
      </c>
      <c r="AB917" s="201" t="e">
        <f t="shared" ca="1" si="184"/>
        <v>#N/A</v>
      </c>
      <c r="AC917" s="201" t="e">
        <f t="shared" ca="1" si="185"/>
        <v>#N/A</v>
      </c>
      <c r="AD917" s="202" t="e">
        <f t="shared" ca="1" si="194"/>
        <v>#N/A</v>
      </c>
      <c r="AE917" s="201" t="e">
        <f t="shared" ca="1" si="195"/>
        <v>#N/A</v>
      </c>
      <c r="AF917" s="202" t="e">
        <f t="shared" ca="1" si="196"/>
        <v>#N/A</v>
      </c>
      <c r="AG917" s="201" t="e">
        <f t="shared" ca="1" si="196"/>
        <v>#N/A</v>
      </c>
      <c r="AH917" s="201" t="e">
        <f t="shared" ca="1" si="197"/>
        <v>#N/A</v>
      </c>
      <c r="AI917" s="203" t="e">
        <f t="shared" ca="1" si="198"/>
        <v>#N/A</v>
      </c>
      <c r="AJ917" s="201" t="e">
        <f t="shared" ca="1" si="186"/>
        <v>#N/A</v>
      </c>
      <c r="AK917" s="201" t="e">
        <f t="shared" ca="1" si="187"/>
        <v>#N/A</v>
      </c>
    </row>
    <row r="918" spans="1:37" ht="27" customHeight="1" x14ac:dyDescent="0.25">
      <c r="A918" s="51">
        <f>'OSNOVNA PLAČA'!A912</f>
        <v>903</v>
      </c>
      <c r="B918" s="159" t="str">
        <f t="shared" ca="1" si="183"/>
        <v>A903</v>
      </c>
      <c r="C918" s="52">
        <f ca="1">IF(LEN(B918)&gt;0,'OSNOVNA PLAČA'!C912,"")</f>
        <v>0</v>
      </c>
      <c r="D918" s="54">
        <f ca="1">IF(LEN(B918)&gt;0,'OSNOVNA PLAČA'!D912,"")</f>
        <v>0</v>
      </c>
      <c r="E918" s="175">
        <f ca="1">IF(LEN(B918)&gt;0,SUM('OBRAČUNANA OSNOVNA PLAČA'!K912:P912),"")</f>
        <v>0</v>
      </c>
      <c r="F918" s="55"/>
      <c r="G918" s="55"/>
      <c r="H918" s="55"/>
      <c r="I918" s="55"/>
      <c r="J918" s="55"/>
      <c r="K918" s="176">
        <f t="shared" si="188"/>
        <v>0</v>
      </c>
      <c r="L918" s="120">
        <f t="shared" ca="1" si="189"/>
        <v>0</v>
      </c>
      <c r="M918" s="120">
        <f t="shared" ca="1" si="190"/>
        <v>0</v>
      </c>
      <c r="N918" s="120">
        <f t="shared" ca="1" si="191"/>
        <v>0</v>
      </c>
      <c r="O918" s="120">
        <f t="shared" ca="1" si="192"/>
        <v>0</v>
      </c>
      <c r="P918" s="177">
        <f t="shared" ca="1" si="193"/>
        <v>0</v>
      </c>
      <c r="Q918" s="177">
        <f ca="1">IF(LEN(B918)&gt;0,'1-6'!Q918-'1-6'!P918,"")</f>
        <v>0</v>
      </c>
      <c r="R918" s="178"/>
      <c r="AA918" s="163">
        <f>ROW()</f>
        <v>918</v>
      </c>
      <c r="AB918" s="201" t="e">
        <f t="shared" ca="1" si="184"/>
        <v>#N/A</v>
      </c>
      <c r="AC918" s="201" t="e">
        <f t="shared" ca="1" si="185"/>
        <v>#N/A</v>
      </c>
      <c r="AD918" s="202" t="e">
        <f t="shared" ca="1" si="194"/>
        <v>#N/A</v>
      </c>
      <c r="AE918" s="201" t="e">
        <f t="shared" ca="1" si="195"/>
        <v>#N/A</v>
      </c>
      <c r="AF918" s="202" t="e">
        <f t="shared" ca="1" si="196"/>
        <v>#N/A</v>
      </c>
      <c r="AG918" s="201" t="e">
        <f t="shared" ca="1" si="196"/>
        <v>#N/A</v>
      </c>
      <c r="AH918" s="201" t="e">
        <f t="shared" ca="1" si="197"/>
        <v>#N/A</v>
      </c>
      <c r="AI918" s="203" t="e">
        <f t="shared" ca="1" si="198"/>
        <v>#N/A</v>
      </c>
      <c r="AJ918" s="201" t="e">
        <f t="shared" ca="1" si="186"/>
        <v>#N/A</v>
      </c>
      <c r="AK918" s="201" t="e">
        <f t="shared" ca="1" si="187"/>
        <v>#N/A</v>
      </c>
    </row>
    <row r="919" spans="1:37" ht="27" customHeight="1" x14ac:dyDescent="0.25">
      <c r="A919" s="51">
        <f>'OSNOVNA PLAČA'!A913</f>
        <v>904</v>
      </c>
      <c r="B919" s="159" t="str">
        <f t="shared" ca="1" si="183"/>
        <v>A904</v>
      </c>
      <c r="C919" s="52">
        <f ca="1">IF(LEN(B919)&gt;0,'OSNOVNA PLAČA'!C913,"")</f>
        <v>0</v>
      </c>
      <c r="D919" s="54">
        <f ca="1">IF(LEN(B919)&gt;0,'OSNOVNA PLAČA'!D913,"")</f>
        <v>0</v>
      </c>
      <c r="E919" s="175">
        <f ca="1">IF(LEN(B919)&gt;0,SUM('OBRAČUNANA OSNOVNA PLAČA'!K913:P913),"")</f>
        <v>0</v>
      </c>
      <c r="F919" s="55"/>
      <c r="G919" s="55"/>
      <c r="H919" s="55"/>
      <c r="I919" s="55"/>
      <c r="J919" s="55"/>
      <c r="K919" s="176">
        <f t="shared" si="188"/>
        <v>0</v>
      </c>
      <c r="L919" s="120">
        <f t="shared" ca="1" si="189"/>
        <v>0</v>
      </c>
      <c r="M919" s="120">
        <f t="shared" ca="1" si="190"/>
        <v>0</v>
      </c>
      <c r="N919" s="120">
        <f t="shared" ca="1" si="191"/>
        <v>0</v>
      </c>
      <c r="O919" s="120">
        <f t="shared" ca="1" si="192"/>
        <v>0</v>
      </c>
      <c r="P919" s="177">
        <f t="shared" ca="1" si="193"/>
        <v>0</v>
      </c>
      <c r="Q919" s="177">
        <f ca="1">IF(LEN(B919)&gt;0,'1-6'!Q919-'1-6'!P919,"")</f>
        <v>0</v>
      </c>
      <c r="R919" s="178"/>
      <c r="AA919" s="163">
        <f>ROW()</f>
        <v>919</v>
      </c>
      <c r="AB919" s="201" t="e">
        <f t="shared" ca="1" si="184"/>
        <v>#N/A</v>
      </c>
      <c r="AC919" s="201" t="e">
        <f t="shared" ca="1" si="185"/>
        <v>#N/A</v>
      </c>
      <c r="AD919" s="202" t="e">
        <f t="shared" ca="1" si="194"/>
        <v>#N/A</v>
      </c>
      <c r="AE919" s="201" t="e">
        <f t="shared" ca="1" si="195"/>
        <v>#N/A</v>
      </c>
      <c r="AF919" s="202" t="e">
        <f t="shared" ca="1" si="196"/>
        <v>#N/A</v>
      </c>
      <c r="AG919" s="201" t="e">
        <f t="shared" ca="1" si="196"/>
        <v>#N/A</v>
      </c>
      <c r="AH919" s="201" t="e">
        <f t="shared" ca="1" si="197"/>
        <v>#N/A</v>
      </c>
      <c r="AI919" s="203" t="e">
        <f t="shared" ca="1" si="198"/>
        <v>#N/A</v>
      </c>
      <c r="AJ919" s="201" t="e">
        <f t="shared" ca="1" si="186"/>
        <v>#N/A</v>
      </c>
      <c r="AK919" s="201" t="e">
        <f t="shared" ca="1" si="187"/>
        <v>#N/A</v>
      </c>
    </row>
    <row r="920" spans="1:37" ht="27" customHeight="1" x14ac:dyDescent="0.25">
      <c r="A920" s="51">
        <f>'OSNOVNA PLAČA'!A914</f>
        <v>905</v>
      </c>
      <c r="B920" s="159" t="str">
        <f t="shared" ca="1" si="183"/>
        <v>A905</v>
      </c>
      <c r="C920" s="52">
        <f ca="1">IF(LEN(B920)&gt;0,'OSNOVNA PLAČA'!C914,"")</f>
        <v>0</v>
      </c>
      <c r="D920" s="54">
        <f ca="1">IF(LEN(B920)&gt;0,'OSNOVNA PLAČA'!D914,"")</f>
        <v>0</v>
      </c>
      <c r="E920" s="175">
        <f ca="1">IF(LEN(B920)&gt;0,SUM('OBRAČUNANA OSNOVNA PLAČA'!K914:P914),"")</f>
        <v>0</v>
      </c>
      <c r="F920" s="55"/>
      <c r="G920" s="55"/>
      <c r="H920" s="55"/>
      <c r="I920" s="55"/>
      <c r="J920" s="55"/>
      <c r="K920" s="176">
        <f t="shared" si="188"/>
        <v>0</v>
      </c>
      <c r="L920" s="120">
        <f t="shared" ca="1" si="189"/>
        <v>0</v>
      </c>
      <c r="M920" s="120">
        <f t="shared" ca="1" si="190"/>
        <v>0</v>
      </c>
      <c r="N920" s="120">
        <f t="shared" ca="1" si="191"/>
        <v>0</v>
      </c>
      <c r="O920" s="120">
        <f t="shared" ca="1" si="192"/>
        <v>0</v>
      </c>
      <c r="P920" s="177">
        <f t="shared" ca="1" si="193"/>
        <v>0</v>
      </c>
      <c r="Q920" s="177">
        <f ca="1">IF(LEN(B920)&gt;0,'1-6'!Q920-'1-6'!P920,"")</f>
        <v>0</v>
      </c>
      <c r="R920" s="178"/>
      <c r="AA920" s="163">
        <f>ROW()</f>
        <v>920</v>
      </c>
      <c r="AB920" s="201" t="e">
        <f t="shared" ca="1" si="184"/>
        <v>#N/A</v>
      </c>
      <c r="AC920" s="201" t="e">
        <f t="shared" ca="1" si="185"/>
        <v>#N/A</v>
      </c>
      <c r="AD920" s="202" t="e">
        <f t="shared" ca="1" si="194"/>
        <v>#N/A</v>
      </c>
      <c r="AE920" s="201" t="e">
        <f t="shared" ca="1" si="195"/>
        <v>#N/A</v>
      </c>
      <c r="AF920" s="202" t="e">
        <f t="shared" ca="1" si="196"/>
        <v>#N/A</v>
      </c>
      <c r="AG920" s="201" t="e">
        <f t="shared" ca="1" si="196"/>
        <v>#N/A</v>
      </c>
      <c r="AH920" s="201" t="e">
        <f t="shared" ca="1" si="197"/>
        <v>#N/A</v>
      </c>
      <c r="AI920" s="203" t="e">
        <f t="shared" ca="1" si="198"/>
        <v>#N/A</v>
      </c>
      <c r="AJ920" s="201" t="e">
        <f t="shared" ca="1" si="186"/>
        <v>#N/A</v>
      </c>
      <c r="AK920" s="201" t="e">
        <f t="shared" ca="1" si="187"/>
        <v>#N/A</v>
      </c>
    </row>
    <row r="921" spans="1:37" ht="27" customHeight="1" x14ac:dyDescent="0.25">
      <c r="A921" s="51">
        <f>'OSNOVNA PLAČA'!A915</f>
        <v>906</v>
      </c>
      <c r="B921" s="159" t="str">
        <f t="shared" ca="1" si="183"/>
        <v>A906</v>
      </c>
      <c r="C921" s="52">
        <f ca="1">IF(LEN(B921)&gt;0,'OSNOVNA PLAČA'!C915,"")</f>
        <v>0</v>
      </c>
      <c r="D921" s="54">
        <f ca="1">IF(LEN(B921)&gt;0,'OSNOVNA PLAČA'!D915,"")</f>
        <v>0</v>
      </c>
      <c r="E921" s="175">
        <f ca="1">IF(LEN(B921)&gt;0,SUM('OBRAČUNANA OSNOVNA PLAČA'!K915:P915),"")</f>
        <v>0</v>
      </c>
      <c r="F921" s="55"/>
      <c r="G921" s="55"/>
      <c r="H921" s="55"/>
      <c r="I921" s="55"/>
      <c r="J921" s="55"/>
      <c r="K921" s="176">
        <f t="shared" si="188"/>
        <v>0</v>
      </c>
      <c r="L921" s="120">
        <f t="shared" ca="1" si="189"/>
        <v>0</v>
      </c>
      <c r="M921" s="120">
        <f t="shared" ca="1" si="190"/>
        <v>0</v>
      </c>
      <c r="N921" s="120">
        <f t="shared" ca="1" si="191"/>
        <v>0</v>
      </c>
      <c r="O921" s="120">
        <f t="shared" ca="1" si="192"/>
        <v>0</v>
      </c>
      <c r="P921" s="177">
        <f t="shared" ca="1" si="193"/>
        <v>0</v>
      </c>
      <c r="Q921" s="177">
        <f ca="1">IF(LEN(B921)&gt;0,'1-6'!Q921-'1-6'!P921,"")</f>
        <v>0</v>
      </c>
      <c r="R921" s="178"/>
      <c r="AA921" s="163">
        <f>ROW()</f>
        <v>921</v>
      </c>
      <c r="AB921" s="201" t="e">
        <f t="shared" ca="1" si="184"/>
        <v>#N/A</v>
      </c>
      <c r="AC921" s="201" t="e">
        <f t="shared" ca="1" si="185"/>
        <v>#N/A</v>
      </c>
      <c r="AD921" s="202" t="e">
        <f t="shared" ca="1" si="194"/>
        <v>#N/A</v>
      </c>
      <c r="AE921" s="201" t="e">
        <f t="shared" ca="1" si="195"/>
        <v>#N/A</v>
      </c>
      <c r="AF921" s="202" t="e">
        <f t="shared" ca="1" si="196"/>
        <v>#N/A</v>
      </c>
      <c r="AG921" s="201" t="e">
        <f t="shared" ca="1" si="196"/>
        <v>#N/A</v>
      </c>
      <c r="AH921" s="201" t="e">
        <f t="shared" ca="1" si="197"/>
        <v>#N/A</v>
      </c>
      <c r="AI921" s="203" t="e">
        <f t="shared" ca="1" si="198"/>
        <v>#N/A</v>
      </c>
      <c r="AJ921" s="201" t="e">
        <f t="shared" ca="1" si="186"/>
        <v>#N/A</v>
      </c>
      <c r="AK921" s="201" t="e">
        <f t="shared" ca="1" si="187"/>
        <v>#N/A</v>
      </c>
    </row>
    <row r="922" spans="1:37" ht="27" customHeight="1" x14ac:dyDescent="0.25">
      <c r="A922" s="51">
        <f>'OSNOVNA PLAČA'!A916</f>
        <v>907</v>
      </c>
      <c r="B922" s="159" t="str">
        <f t="shared" ca="1" si="183"/>
        <v>A907</v>
      </c>
      <c r="C922" s="52">
        <f ca="1">IF(LEN(B922)&gt;0,'OSNOVNA PLAČA'!C916,"")</f>
        <v>0</v>
      </c>
      <c r="D922" s="54">
        <f ca="1">IF(LEN(B922)&gt;0,'OSNOVNA PLAČA'!D916,"")</f>
        <v>0</v>
      </c>
      <c r="E922" s="175">
        <f ca="1">IF(LEN(B922)&gt;0,SUM('OBRAČUNANA OSNOVNA PLAČA'!K916:P916),"")</f>
        <v>0</v>
      </c>
      <c r="F922" s="55"/>
      <c r="G922" s="55"/>
      <c r="H922" s="55"/>
      <c r="I922" s="55"/>
      <c r="J922" s="55"/>
      <c r="K922" s="176">
        <f t="shared" si="188"/>
        <v>0</v>
      </c>
      <c r="L922" s="120">
        <f t="shared" ca="1" si="189"/>
        <v>0</v>
      </c>
      <c r="M922" s="120">
        <f t="shared" ca="1" si="190"/>
        <v>0</v>
      </c>
      <c r="N922" s="120">
        <f t="shared" ca="1" si="191"/>
        <v>0</v>
      </c>
      <c r="O922" s="120">
        <f t="shared" ca="1" si="192"/>
        <v>0</v>
      </c>
      <c r="P922" s="177">
        <f t="shared" ca="1" si="193"/>
        <v>0</v>
      </c>
      <c r="Q922" s="177">
        <f ca="1">IF(LEN(B922)&gt;0,'1-6'!Q922-'1-6'!P922,"")</f>
        <v>0</v>
      </c>
      <c r="R922" s="178"/>
      <c r="AA922" s="163">
        <f>ROW()</f>
        <v>922</v>
      </c>
      <c r="AB922" s="201" t="e">
        <f t="shared" ca="1" si="184"/>
        <v>#N/A</v>
      </c>
      <c r="AC922" s="201" t="e">
        <f t="shared" ca="1" si="185"/>
        <v>#N/A</v>
      </c>
      <c r="AD922" s="202" t="e">
        <f t="shared" ca="1" si="194"/>
        <v>#N/A</v>
      </c>
      <c r="AE922" s="201" t="e">
        <f t="shared" ca="1" si="195"/>
        <v>#N/A</v>
      </c>
      <c r="AF922" s="202" t="e">
        <f t="shared" ca="1" si="196"/>
        <v>#N/A</v>
      </c>
      <c r="AG922" s="201" t="e">
        <f t="shared" ca="1" si="196"/>
        <v>#N/A</v>
      </c>
      <c r="AH922" s="201" t="e">
        <f t="shared" ca="1" si="197"/>
        <v>#N/A</v>
      </c>
      <c r="AI922" s="203" t="e">
        <f t="shared" ca="1" si="198"/>
        <v>#N/A</v>
      </c>
      <c r="AJ922" s="201" t="e">
        <f t="shared" ca="1" si="186"/>
        <v>#N/A</v>
      </c>
      <c r="AK922" s="201" t="e">
        <f t="shared" ca="1" si="187"/>
        <v>#N/A</v>
      </c>
    </row>
    <row r="923" spans="1:37" ht="27" customHeight="1" x14ac:dyDescent="0.25">
      <c r="A923" s="51">
        <f>'OSNOVNA PLAČA'!A917</f>
        <v>908</v>
      </c>
      <c r="B923" s="159" t="str">
        <f t="shared" ca="1" si="183"/>
        <v>A908</v>
      </c>
      <c r="C923" s="52">
        <f ca="1">IF(LEN(B923)&gt;0,'OSNOVNA PLAČA'!C917,"")</f>
        <v>0</v>
      </c>
      <c r="D923" s="54">
        <f ca="1">IF(LEN(B923)&gt;0,'OSNOVNA PLAČA'!D917,"")</f>
        <v>0</v>
      </c>
      <c r="E923" s="175">
        <f ca="1">IF(LEN(B923)&gt;0,SUM('OBRAČUNANA OSNOVNA PLAČA'!K917:P917),"")</f>
        <v>0</v>
      </c>
      <c r="F923" s="55"/>
      <c r="G923" s="55"/>
      <c r="H923" s="55"/>
      <c r="I923" s="55"/>
      <c r="J923" s="55"/>
      <c r="K923" s="176">
        <f t="shared" si="188"/>
        <v>0</v>
      </c>
      <c r="L923" s="120">
        <f t="shared" ca="1" si="189"/>
        <v>0</v>
      </c>
      <c r="M923" s="120">
        <f t="shared" ca="1" si="190"/>
        <v>0</v>
      </c>
      <c r="N923" s="120">
        <f t="shared" ca="1" si="191"/>
        <v>0</v>
      </c>
      <c r="O923" s="120">
        <f t="shared" ca="1" si="192"/>
        <v>0</v>
      </c>
      <c r="P923" s="177">
        <f t="shared" ca="1" si="193"/>
        <v>0</v>
      </c>
      <c r="Q923" s="177">
        <f ca="1">IF(LEN(B923)&gt;0,'1-6'!Q923-'1-6'!P923,"")</f>
        <v>0</v>
      </c>
      <c r="R923" s="178"/>
      <c r="AA923" s="163">
        <f>ROW()</f>
        <v>923</v>
      </c>
      <c r="AB923" s="201" t="e">
        <f t="shared" ca="1" si="184"/>
        <v>#N/A</v>
      </c>
      <c r="AC923" s="201" t="e">
        <f t="shared" ca="1" si="185"/>
        <v>#N/A</v>
      </c>
      <c r="AD923" s="202" t="e">
        <f t="shared" ca="1" si="194"/>
        <v>#N/A</v>
      </c>
      <c r="AE923" s="201" t="e">
        <f t="shared" ca="1" si="195"/>
        <v>#N/A</v>
      </c>
      <c r="AF923" s="202" t="e">
        <f t="shared" ca="1" si="196"/>
        <v>#N/A</v>
      </c>
      <c r="AG923" s="201" t="e">
        <f t="shared" ca="1" si="196"/>
        <v>#N/A</v>
      </c>
      <c r="AH923" s="201" t="e">
        <f t="shared" ca="1" si="197"/>
        <v>#N/A</v>
      </c>
      <c r="AI923" s="203" t="e">
        <f t="shared" ca="1" si="198"/>
        <v>#N/A</v>
      </c>
      <c r="AJ923" s="201" t="e">
        <f t="shared" ca="1" si="186"/>
        <v>#N/A</v>
      </c>
      <c r="AK923" s="201" t="e">
        <f t="shared" ca="1" si="187"/>
        <v>#N/A</v>
      </c>
    </row>
    <row r="924" spans="1:37" ht="27" customHeight="1" x14ac:dyDescent="0.25">
      <c r="A924" s="51">
        <f>'OSNOVNA PLAČA'!A918</f>
        <v>909</v>
      </c>
      <c r="B924" s="159" t="str">
        <f t="shared" ca="1" si="183"/>
        <v>A909</v>
      </c>
      <c r="C924" s="52">
        <f ca="1">IF(LEN(B924)&gt;0,'OSNOVNA PLAČA'!C918,"")</f>
        <v>0</v>
      </c>
      <c r="D924" s="54">
        <f ca="1">IF(LEN(B924)&gt;0,'OSNOVNA PLAČA'!D918,"")</f>
        <v>0</v>
      </c>
      <c r="E924" s="175">
        <f ca="1">IF(LEN(B924)&gt;0,SUM('OBRAČUNANA OSNOVNA PLAČA'!K918:P918),"")</f>
        <v>0</v>
      </c>
      <c r="F924" s="55"/>
      <c r="G924" s="55"/>
      <c r="H924" s="55"/>
      <c r="I924" s="55"/>
      <c r="J924" s="55"/>
      <c r="K924" s="176">
        <f t="shared" si="188"/>
        <v>0</v>
      </c>
      <c r="L924" s="120">
        <f t="shared" ca="1" si="189"/>
        <v>0</v>
      </c>
      <c r="M924" s="120">
        <f t="shared" ca="1" si="190"/>
        <v>0</v>
      </c>
      <c r="N924" s="120">
        <f t="shared" ca="1" si="191"/>
        <v>0</v>
      </c>
      <c r="O924" s="120">
        <f t="shared" ca="1" si="192"/>
        <v>0</v>
      </c>
      <c r="P924" s="177">
        <f t="shared" ca="1" si="193"/>
        <v>0</v>
      </c>
      <c r="Q924" s="177">
        <f ca="1">IF(LEN(B924)&gt;0,'1-6'!Q924-'1-6'!P924,"")</f>
        <v>0</v>
      </c>
      <c r="R924" s="178"/>
      <c r="AA924" s="163">
        <f>ROW()</f>
        <v>924</v>
      </c>
      <c r="AB924" s="201" t="e">
        <f t="shared" ca="1" si="184"/>
        <v>#N/A</v>
      </c>
      <c r="AC924" s="201" t="e">
        <f t="shared" ca="1" si="185"/>
        <v>#N/A</v>
      </c>
      <c r="AD924" s="202" t="e">
        <f t="shared" ca="1" si="194"/>
        <v>#N/A</v>
      </c>
      <c r="AE924" s="201" t="e">
        <f t="shared" ca="1" si="195"/>
        <v>#N/A</v>
      </c>
      <c r="AF924" s="202" t="e">
        <f t="shared" ca="1" si="196"/>
        <v>#N/A</v>
      </c>
      <c r="AG924" s="201" t="e">
        <f t="shared" ca="1" si="196"/>
        <v>#N/A</v>
      </c>
      <c r="AH924" s="201" t="e">
        <f t="shared" ca="1" si="197"/>
        <v>#N/A</v>
      </c>
      <c r="AI924" s="203" t="e">
        <f t="shared" ca="1" si="198"/>
        <v>#N/A</v>
      </c>
      <c r="AJ924" s="201" t="e">
        <f t="shared" ca="1" si="186"/>
        <v>#N/A</v>
      </c>
      <c r="AK924" s="201" t="e">
        <f t="shared" ca="1" si="187"/>
        <v>#N/A</v>
      </c>
    </row>
    <row r="925" spans="1:37" ht="27" customHeight="1" x14ac:dyDescent="0.25">
      <c r="A925" s="51">
        <f>'OSNOVNA PLAČA'!A919</f>
        <v>910</v>
      </c>
      <c r="B925" s="159" t="str">
        <f t="shared" ca="1" si="183"/>
        <v>A910</v>
      </c>
      <c r="C925" s="52">
        <f ca="1">IF(LEN(B925)&gt;0,'OSNOVNA PLAČA'!C919,"")</f>
        <v>0</v>
      </c>
      <c r="D925" s="54">
        <f ca="1">IF(LEN(B925)&gt;0,'OSNOVNA PLAČA'!D919,"")</f>
        <v>0</v>
      </c>
      <c r="E925" s="175">
        <f ca="1">IF(LEN(B925)&gt;0,SUM('OBRAČUNANA OSNOVNA PLAČA'!K919:P919),"")</f>
        <v>0</v>
      </c>
      <c r="F925" s="55"/>
      <c r="G925" s="55"/>
      <c r="H925" s="55"/>
      <c r="I925" s="55"/>
      <c r="J925" s="55"/>
      <c r="K925" s="176">
        <f t="shared" si="188"/>
        <v>0</v>
      </c>
      <c r="L925" s="120">
        <f t="shared" ca="1" si="189"/>
        <v>0</v>
      </c>
      <c r="M925" s="120">
        <f t="shared" ca="1" si="190"/>
        <v>0</v>
      </c>
      <c r="N925" s="120">
        <f t="shared" ca="1" si="191"/>
        <v>0</v>
      </c>
      <c r="O925" s="120">
        <f t="shared" ca="1" si="192"/>
        <v>0</v>
      </c>
      <c r="P925" s="177">
        <f t="shared" ca="1" si="193"/>
        <v>0</v>
      </c>
      <c r="Q925" s="177">
        <f ca="1">IF(LEN(B925)&gt;0,'1-6'!Q925-'1-6'!P925,"")</f>
        <v>0</v>
      </c>
      <c r="R925" s="178"/>
      <c r="AA925" s="163">
        <f>ROW()</f>
        <v>925</v>
      </c>
      <c r="AB925" s="201" t="e">
        <f t="shared" ca="1" si="184"/>
        <v>#N/A</v>
      </c>
      <c r="AC925" s="201" t="e">
        <f t="shared" ca="1" si="185"/>
        <v>#N/A</v>
      </c>
      <c r="AD925" s="202" t="e">
        <f t="shared" ca="1" si="194"/>
        <v>#N/A</v>
      </c>
      <c r="AE925" s="201" t="e">
        <f t="shared" ca="1" si="195"/>
        <v>#N/A</v>
      </c>
      <c r="AF925" s="202" t="e">
        <f t="shared" ca="1" si="196"/>
        <v>#N/A</v>
      </c>
      <c r="AG925" s="201" t="e">
        <f t="shared" ca="1" si="196"/>
        <v>#N/A</v>
      </c>
      <c r="AH925" s="201" t="e">
        <f t="shared" ca="1" si="197"/>
        <v>#N/A</v>
      </c>
      <c r="AI925" s="203" t="e">
        <f t="shared" ca="1" si="198"/>
        <v>#N/A</v>
      </c>
      <c r="AJ925" s="201" t="e">
        <f t="shared" ca="1" si="186"/>
        <v>#N/A</v>
      </c>
      <c r="AK925" s="201" t="e">
        <f t="shared" ca="1" si="187"/>
        <v>#N/A</v>
      </c>
    </row>
    <row r="926" spans="1:37" ht="27" customHeight="1" x14ac:dyDescent="0.25">
      <c r="A926" s="51">
        <f>'OSNOVNA PLAČA'!A920</f>
        <v>911</v>
      </c>
      <c r="B926" s="159" t="str">
        <f t="shared" ca="1" si="183"/>
        <v>A911</v>
      </c>
      <c r="C926" s="52">
        <f ca="1">IF(LEN(B926)&gt;0,'OSNOVNA PLAČA'!C920,"")</f>
        <v>0</v>
      </c>
      <c r="D926" s="54">
        <f ca="1">IF(LEN(B926)&gt;0,'OSNOVNA PLAČA'!D920,"")</f>
        <v>0</v>
      </c>
      <c r="E926" s="175">
        <f ca="1">IF(LEN(B926)&gt;0,SUM('OBRAČUNANA OSNOVNA PLAČA'!K920:P920),"")</f>
        <v>0</v>
      </c>
      <c r="F926" s="55"/>
      <c r="G926" s="55"/>
      <c r="H926" s="55"/>
      <c r="I926" s="55"/>
      <c r="J926" s="55"/>
      <c r="K926" s="176">
        <f t="shared" si="188"/>
        <v>0</v>
      </c>
      <c r="L926" s="120">
        <f t="shared" ca="1" si="189"/>
        <v>0</v>
      </c>
      <c r="M926" s="120">
        <f t="shared" ca="1" si="190"/>
        <v>0</v>
      </c>
      <c r="N926" s="120">
        <f t="shared" ca="1" si="191"/>
        <v>0</v>
      </c>
      <c r="O926" s="120">
        <f t="shared" ca="1" si="192"/>
        <v>0</v>
      </c>
      <c r="P926" s="177">
        <f t="shared" ca="1" si="193"/>
        <v>0</v>
      </c>
      <c r="Q926" s="177">
        <f ca="1">IF(LEN(B926)&gt;0,'1-6'!Q926-'1-6'!P926,"")</f>
        <v>0</v>
      </c>
      <c r="R926" s="178"/>
      <c r="AA926" s="163">
        <f>ROW()</f>
        <v>926</v>
      </c>
      <c r="AB926" s="201" t="e">
        <f t="shared" ca="1" si="184"/>
        <v>#N/A</v>
      </c>
      <c r="AC926" s="201" t="e">
        <f t="shared" ca="1" si="185"/>
        <v>#N/A</v>
      </c>
      <c r="AD926" s="202" t="e">
        <f t="shared" ca="1" si="194"/>
        <v>#N/A</v>
      </c>
      <c r="AE926" s="201" t="e">
        <f t="shared" ca="1" si="195"/>
        <v>#N/A</v>
      </c>
      <c r="AF926" s="202" t="e">
        <f t="shared" ca="1" si="196"/>
        <v>#N/A</v>
      </c>
      <c r="AG926" s="201" t="e">
        <f t="shared" ca="1" si="196"/>
        <v>#N/A</v>
      </c>
      <c r="AH926" s="201" t="e">
        <f t="shared" ca="1" si="197"/>
        <v>#N/A</v>
      </c>
      <c r="AI926" s="203" t="e">
        <f t="shared" ca="1" si="198"/>
        <v>#N/A</v>
      </c>
      <c r="AJ926" s="201" t="e">
        <f t="shared" ca="1" si="186"/>
        <v>#N/A</v>
      </c>
      <c r="AK926" s="201" t="e">
        <f t="shared" ca="1" si="187"/>
        <v>#N/A</v>
      </c>
    </row>
    <row r="927" spans="1:37" ht="27" customHeight="1" x14ac:dyDescent="0.25">
      <c r="A927" s="51">
        <f>'OSNOVNA PLAČA'!A921</f>
        <v>912</v>
      </c>
      <c r="B927" s="159" t="str">
        <f t="shared" ca="1" si="183"/>
        <v>A912</v>
      </c>
      <c r="C927" s="52">
        <f ca="1">IF(LEN(B927)&gt;0,'OSNOVNA PLAČA'!C921,"")</f>
        <v>0</v>
      </c>
      <c r="D927" s="54">
        <f ca="1">IF(LEN(B927)&gt;0,'OSNOVNA PLAČA'!D921,"")</f>
        <v>0</v>
      </c>
      <c r="E927" s="175">
        <f ca="1">IF(LEN(B927)&gt;0,SUM('OBRAČUNANA OSNOVNA PLAČA'!K921:P921),"")</f>
        <v>0</v>
      </c>
      <c r="F927" s="55"/>
      <c r="G927" s="55"/>
      <c r="H927" s="55"/>
      <c r="I927" s="55"/>
      <c r="J927" s="55"/>
      <c r="K927" s="176">
        <f t="shared" si="188"/>
        <v>0</v>
      </c>
      <c r="L927" s="120">
        <f t="shared" ca="1" si="189"/>
        <v>0</v>
      </c>
      <c r="M927" s="120">
        <f t="shared" ca="1" si="190"/>
        <v>0</v>
      </c>
      <c r="N927" s="120">
        <f t="shared" ca="1" si="191"/>
        <v>0</v>
      </c>
      <c r="O927" s="120">
        <f t="shared" ca="1" si="192"/>
        <v>0</v>
      </c>
      <c r="P927" s="177">
        <f t="shared" ca="1" si="193"/>
        <v>0</v>
      </c>
      <c r="Q927" s="177">
        <f ca="1">IF(LEN(B927)&gt;0,'1-6'!Q927-'1-6'!P927,"")</f>
        <v>0</v>
      </c>
      <c r="R927" s="178"/>
      <c r="AA927" s="163">
        <f>ROW()</f>
        <v>927</v>
      </c>
      <c r="AB927" s="201" t="e">
        <f t="shared" ca="1" si="184"/>
        <v>#N/A</v>
      </c>
      <c r="AC927" s="201" t="e">
        <f t="shared" ca="1" si="185"/>
        <v>#N/A</v>
      </c>
      <c r="AD927" s="202" t="e">
        <f t="shared" ca="1" si="194"/>
        <v>#N/A</v>
      </c>
      <c r="AE927" s="201" t="e">
        <f t="shared" ca="1" si="195"/>
        <v>#N/A</v>
      </c>
      <c r="AF927" s="202" t="e">
        <f t="shared" ca="1" si="196"/>
        <v>#N/A</v>
      </c>
      <c r="AG927" s="201" t="e">
        <f t="shared" ca="1" si="196"/>
        <v>#N/A</v>
      </c>
      <c r="AH927" s="201" t="e">
        <f t="shared" ca="1" si="197"/>
        <v>#N/A</v>
      </c>
      <c r="AI927" s="203" t="e">
        <f t="shared" ca="1" si="198"/>
        <v>#N/A</v>
      </c>
      <c r="AJ927" s="201" t="e">
        <f t="shared" ca="1" si="186"/>
        <v>#N/A</v>
      </c>
      <c r="AK927" s="201" t="e">
        <f t="shared" ca="1" si="187"/>
        <v>#N/A</v>
      </c>
    </row>
    <row r="928" spans="1:37" ht="27" customHeight="1" x14ac:dyDescent="0.25">
      <c r="A928" s="51">
        <f>'OSNOVNA PLAČA'!A922</f>
        <v>913</v>
      </c>
      <c r="B928" s="159" t="str">
        <f t="shared" ca="1" si="183"/>
        <v>A913</v>
      </c>
      <c r="C928" s="52">
        <f ca="1">IF(LEN(B928)&gt;0,'OSNOVNA PLAČA'!C922,"")</f>
        <v>0</v>
      </c>
      <c r="D928" s="54">
        <f ca="1">IF(LEN(B928)&gt;0,'OSNOVNA PLAČA'!D922,"")</f>
        <v>0</v>
      </c>
      <c r="E928" s="175">
        <f ca="1">IF(LEN(B928)&gt;0,SUM('OBRAČUNANA OSNOVNA PLAČA'!K922:P922),"")</f>
        <v>0</v>
      </c>
      <c r="F928" s="55"/>
      <c r="G928" s="55"/>
      <c r="H928" s="55"/>
      <c r="I928" s="55"/>
      <c r="J928" s="55"/>
      <c r="K928" s="176">
        <f t="shared" si="188"/>
        <v>0</v>
      </c>
      <c r="L928" s="120">
        <f t="shared" ca="1" si="189"/>
        <v>0</v>
      </c>
      <c r="M928" s="120">
        <f t="shared" ca="1" si="190"/>
        <v>0</v>
      </c>
      <c r="N928" s="120">
        <f t="shared" ca="1" si="191"/>
        <v>0</v>
      </c>
      <c r="O928" s="120">
        <f t="shared" ca="1" si="192"/>
        <v>0</v>
      </c>
      <c r="P928" s="177">
        <f t="shared" ca="1" si="193"/>
        <v>0</v>
      </c>
      <c r="Q928" s="177">
        <f ca="1">IF(LEN(B928)&gt;0,'1-6'!Q928-'1-6'!P928,"")</f>
        <v>0</v>
      </c>
      <c r="R928" s="178"/>
      <c r="AA928" s="163">
        <f>ROW()</f>
        <v>928</v>
      </c>
      <c r="AB928" s="201" t="e">
        <f t="shared" ca="1" si="184"/>
        <v>#N/A</v>
      </c>
      <c r="AC928" s="201" t="e">
        <f t="shared" ca="1" si="185"/>
        <v>#N/A</v>
      </c>
      <c r="AD928" s="202" t="e">
        <f t="shared" ca="1" si="194"/>
        <v>#N/A</v>
      </c>
      <c r="AE928" s="201" t="e">
        <f t="shared" ca="1" si="195"/>
        <v>#N/A</v>
      </c>
      <c r="AF928" s="202" t="e">
        <f t="shared" ca="1" si="196"/>
        <v>#N/A</v>
      </c>
      <c r="AG928" s="201" t="e">
        <f t="shared" ca="1" si="196"/>
        <v>#N/A</v>
      </c>
      <c r="AH928" s="201" t="e">
        <f t="shared" ca="1" si="197"/>
        <v>#N/A</v>
      </c>
      <c r="AI928" s="203" t="e">
        <f t="shared" ca="1" si="198"/>
        <v>#N/A</v>
      </c>
      <c r="AJ928" s="201" t="e">
        <f t="shared" ca="1" si="186"/>
        <v>#N/A</v>
      </c>
      <c r="AK928" s="201" t="e">
        <f t="shared" ca="1" si="187"/>
        <v>#N/A</v>
      </c>
    </row>
    <row r="929" spans="1:37" ht="27" customHeight="1" x14ac:dyDescent="0.25">
      <c r="A929" s="51">
        <f>'OSNOVNA PLAČA'!A923</f>
        <v>914</v>
      </c>
      <c r="B929" s="159" t="str">
        <f t="shared" ca="1" si="183"/>
        <v>A914</v>
      </c>
      <c r="C929" s="52">
        <f ca="1">IF(LEN(B929)&gt;0,'OSNOVNA PLAČA'!C923,"")</f>
        <v>0</v>
      </c>
      <c r="D929" s="54">
        <f ca="1">IF(LEN(B929)&gt;0,'OSNOVNA PLAČA'!D923,"")</f>
        <v>0</v>
      </c>
      <c r="E929" s="175">
        <f ca="1">IF(LEN(B929)&gt;0,SUM('OBRAČUNANA OSNOVNA PLAČA'!K923:P923),"")</f>
        <v>0</v>
      </c>
      <c r="F929" s="55"/>
      <c r="G929" s="55"/>
      <c r="H929" s="55"/>
      <c r="I929" s="55"/>
      <c r="J929" s="55"/>
      <c r="K929" s="176">
        <f t="shared" si="188"/>
        <v>0</v>
      </c>
      <c r="L929" s="120">
        <f t="shared" ca="1" si="189"/>
        <v>0</v>
      </c>
      <c r="M929" s="120">
        <f t="shared" ca="1" si="190"/>
        <v>0</v>
      </c>
      <c r="N929" s="120">
        <f t="shared" ca="1" si="191"/>
        <v>0</v>
      </c>
      <c r="O929" s="120">
        <f t="shared" ca="1" si="192"/>
        <v>0</v>
      </c>
      <c r="P929" s="177">
        <f t="shared" ca="1" si="193"/>
        <v>0</v>
      </c>
      <c r="Q929" s="177">
        <f ca="1">IF(LEN(B929)&gt;0,'1-6'!Q929-'1-6'!P929,"")</f>
        <v>0</v>
      </c>
      <c r="R929" s="178"/>
      <c r="AA929" s="163">
        <f>ROW()</f>
        <v>929</v>
      </c>
      <c r="AB929" s="201" t="e">
        <f t="shared" ca="1" si="184"/>
        <v>#N/A</v>
      </c>
      <c r="AC929" s="201" t="e">
        <f t="shared" ca="1" si="185"/>
        <v>#N/A</v>
      </c>
      <c r="AD929" s="202" t="e">
        <f t="shared" ca="1" si="194"/>
        <v>#N/A</v>
      </c>
      <c r="AE929" s="201" t="e">
        <f t="shared" ca="1" si="195"/>
        <v>#N/A</v>
      </c>
      <c r="AF929" s="202" t="e">
        <f t="shared" ca="1" si="196"/>
        <v>#N/A</v>
      </c>
      <c r="AG929" s="201" t="e">
        <f t="shared" ca="1" si="196"/>
        <v>#N/A</v>
      </c>
      <c r="AH929" s="201" t="e">
        <f t="shared" ca="1" si="197"/>
        <v>#N/A</v>
      </c>
      <c r="AI929" s="203" t="e">
        <f t="shared" ca="1" si="198"/>
        <v>#N/A</v>
      </c>
      <c r="AJ929" s="201" t="e">
        <f t="shared" ca="1" si="186"/>
        <v>#N/A</v>
      </c>
      <c r="AK929" s="201" t="e">
        <f t="shared" ca="1" si="187"/>
        <v>#N/A</v>
      </c>
    </row>
    <row r="930" spans="1:37" ht="27" customHeight="1" x14ac:dyDescent="0.25">
      <c r="A930" s="51">
        <f>'OSNOVNA PLAČA'!A924</f>
        <v>915</v>
      </c>
      <c r="B930" s="159" t="str">
        <f t="shared" ca="1" si="183"/>
        <v>A915</v>
      </c>
      <c r="C930" s="52">
        <f ca="1">IF(LEN(B930)&gt;0,'OSNOVNA PLAČA'!C924,"")</f>
        <v>0</v>
      </c>
      <c r="D930" s="54">
        <f ca="1">IF(LEN(B930)&gt;0,'OSNOVNA PLAČA'!D924,"")</f>
        <v>0</v>
      </c>
      <c r="E930" s="175">
        <f ca="1">IF(LEN(B930)&gt;0,SUM('OBRAČUNANA OSNOVNA PLAČA'!K924:P924),"")</f>
        <v>0</v>
      </c>
      <c r="F930" s="55"/>
      <c r="G930" s="55"/>
      <c r="H930" s="55"/>
      <c r="I930" s="55"/>
      <c r="J930" s="55"/>
      <c r="K930" s="176">
        <f t="shared" si="188"/>
        <v>0</v>
      </c>
      <c r="L930" s="120">
        <f t="shared" ca="1" si="189"/>
        <v>0</v>
      </c>
      <c r="M930" s="120">
        <f t="shared" ca="1" si="190"/>
        <v>0</v>
      </c>
      <c r="N930" s="120">
        <f t="shared" ca="1" si="191"/>
        <v>0</v>
      </c>
      <c r="O930" s="120">
        <f t="shared" ca="1" si="192"/>
        <v>0</v>
      </c>
      <c r="P930" s="177">
        <f t="shared" ca="1" si="193"/>
        <v>0</v>
      </c>
      <c r="Q930" s="177">
        <f ca="1">IF(LEN(B930)&gt;0,'1-6'!Q930-'1-6'!P930,"")</f>
        <v>0</v>
      </c>
      <c r="R930" s="178"/>
      <c r="AA930" s="163">
        <f>ROW()</f>
        <v>930</v>
      </c>
      <c r="AB930" s="201" t="e">
        <f t="shared" ca="1" si="184"/>
        <v>#N/A</v>
      </c>
      <c r="AC930" s="201" t="e">
        <f t="shared" ca="1" si="185"/>
        <v>#N/A</v>
      </c>
      <c r="AD930" s="202" t="e">
        <f t="shared" ca="1" si="194"/>
        <v>#N/A</v>
      </c>
      <c r="AE930" s="201" t="e">
        <f t="shared" ca="1" si="195"/>
        <v>#N/A</v>
      </c>
      <c r="AF930" s="202" t="e">
        <f t="shared" ca="1" si="196"/>
        <v>#N/A</v>
      </c>
      <c r="AG930" s="201" t="e">
        <f t="shared" ca="1" si="196"/>
        <v>#N/A</v>
      </c>
      <c r="AH930" s="201" t="e">
        <f t="shared" ca="1" si="197"/>
        <v>#N/A</v>
      </c>
      <c r="AI930" s="203" t="e">
        <f t="shared" ca="1" si="198"/>
        <v>#N/A</v>
      </c>
      <c r="AJ930" s="201" t="e">
        <f t="shared" ca="1" si="186"/>
        <v>#N/A</v>
      </c>
      <c r="AK930" s="201" t="e">
        <f t="shared" ca="1" si="187"/>
        <v>#N/A</v>
      </c>
    </row>
    <row r="931" spans="1:37" ht="27" customHeight="1" x14ac:dyDescent="0.25">
      <c r="A931" s="51">
        <f>'OSNOVNA PLAČA'!A925</f>
        <v>916</v>
      </c>
      <c r="B931" s="159" t="str">
        <f t="shared" ca="1" si="183"/>
        <v>A916</v>
      </c>
      <c r="C931" s="52">
        <f ca="1">IF(LEN(B931)&gt;0,'OSNOVNA PLAČA'!C925,"")</f>
        <v>0</v>
      </c>
      <c r="D931" s="54">
        <f ca="1">IF(LEN(B931)&gt;0,'OSNOVNA PLAČA'!D925,"")</f>
        <v>0</v>
      </c>
      <c r="E931" s="175">
        <f ca="1">IF(LEN(B931)&gt;0,SUM('OBRAČUNANA OSNOVNA PLAČA'!K925:P925),"")</f>
        <v>0</v>
      </c>
      <c r="F931" s="55"/>
      <c r="G931" s="55"/>
      <c r="H931" s="55"/>
      <c r="I931" s="55"/>
      <c r="J931" s="55"/>
      <c r="K931" s="176">
        <f t="shared" si="188"/>
        <v>0</v>
      </c>
      <c r="L931" s="120">
        <f t="shared" ca="1" si="189"/>
        <v>0</v>
      </c>
      <c r="M931" s="120">
        <f t="shared" ca="1" si="190"/>
        <v>0</v>
      </c>
      <c r="N931" s="120">
        <f t="shared" ca="1" si="191"/>
        <v>0</v>
      </c>
      <c r="O931" s="120">
        <f t="shared" ca="1" si="192"/>
        <v>0</v>
      </c>
      <c r="P931" s="177">
        <f t="shared" ca="1" si="193"/>
        <v>0</v>
      </c>
      <c r="Q931" s="177">
        <f ca="1">IF(LEN(B931)&gt;0,'1-6'!Q931-'1-6'!P931,"")</f>
        <v>0</v>
      </c>
      <c r="R931" s="178"/>
      <c r="AA931" s="163">
        <f>ROW()</f>
        <v>931</v>
      </c>
      <c r="AB931" s="201" t="e">
        <f t="shared" ca="1" si="184"/>
        <v>#N/A</v>
      </c>
      <c r="AC931" s="201" t="e">
        <f t="shared" ca="1" si="185"/>
        <v>#N/A</v>
      </c>
      <c r="AD931" s="202" t="e">
        <f t="shared" ca="1" si="194"/>
        <v>#N/A</v>
      </c>
      <c r="AE931" s="201" t="e">
        <f t="shared" ca="1" si="195"/>
        <v>#N/A</v>
      </c>
      <c r="AF931" s="202" t="e">
        <f t="shared" ca="1" si="196"/>
        <v>#N/A</v>
      </c>
      <c r="AG931" s="201" t="e">
        <f t="shared" ca="1" si="196"/>
        <v>#N/A</v>
      </c>
      <c r="AH931" s="201" t="e">
        <f t="shared" ca="1" si="197"/>
        <v>#N/A</v>
      </c>
      <c r="AI931" s="203" t="e">
        <f t="shared" ca="1" si="198"/>
        <v>#N/A</v>
      </c>
      <c r="AJ931" s="201" t="e">
        <f t="shared" ca="1" si="186"/>
        <v>#N/A</v>
      </c>
      <c r="AK931" s="201" t="e">
        <f t="shared" ca="1" si="187"/>
        <v>#N/A</v>
      </c>
    </row>
    <row r="932" spans="1:37" ht="27" customHeight="1" x14ac:dyDescent="0.25">
      <c r="A932" s="51">
        <f>'OSNOVNA PLAČA'!A926</f>
        <v>917</v>
      </c>
      <c r="B932" s="159" t="str">
        <f t="shared" ca="1" si="183"/>
        <v>A917</v>
      </c>
      <c r="C932" s="52">
        <f ca="1">IF(LEN(B932)&gt;0,'OSNOVNA PLAČA'!C926,"")</f>
        <v>0</v>
      </c>
      <c r="D932" s="54">
        <f ca="1">IF(LEN(B932)&gt;0,'OSNOVNA PLAČA'!D926,"")</f>
        <v>0</v>
      </c>
      <c r="E932" s="175">
        <f ca="1">IF(LEN(B932)&gt;0,SUM('OBRAČUNANA OSNOVNA PLAČA'!K926:P926),"")</f>
        <v>0</v>
      </c>
      <c r="F932" s="55"/>
      <c r="G932" s="55"/>
      <c r="H932" s="55"/>
      <c r="I932" s="55"/>
      <c r="J932" s="55"/>
      <c r="K932" s="176">
        <f t="shared" si="188"/>
        <v>0</v>
      </c>
      <c r="L932" s="120">
        <f t="shared" ca="1" si="189"/>
        <v>0</v>
      </c>
      <c r="M932" s="120">
        <f t="shared" ca="1" si="190"/>
        <v>0</v>
      </c>
      <c r="N932" s="120">
        <f t="shared" ca="1" si="191"/>
        <v>0</v>
      </c>
      <c r="O932" s="120">
        <f t="shared" ca="1" si="192"/>
        <v>0</v>
      </c>
      <c r="P932" s="177">
        <f t="shared" ca="1" si="193"/>
        <v>0</v>
      </c>
      <c r="Q932" s="177">
        <f ca="1">IF(LEN(B932)&gt;0,'1-6'!Q932-'1-6'!P932,"")</f>
        <v>0</v>
      </c>
      <c r="R932" s="178"/>
      <c r="AA932" s="163">
        <f>ROW()</f>
        <v>932</v>
      </c>
      <c r="AB932" s="201" t="e">
        <f t="shared" ca="1" si="184"/>
        <v>#N/A</v>
      </c>
      <c r="AC932" s="201" t="e">
        <f t="shared" ca="1" si="185"/>
        <v>#N/A</v>
      </c>
      <c r="AD932" s="202" t="e">
        <f t="shared" ca="1" si="194"/>
        <v>#N/A</v>
      </c>
      <c r="AE932" s="201" t="e">
        <f t="shared" ca="1" si="195"/>
        <v>#N/A</v>
      </c>
      <c r="AF932" s="202" t="e">
        <f t="shared" ca="1" si="196"/>
        <v>#N/A</v>
      </c>
      <c r="AG932" s="201" t="e">
        <f t="shared" ca="1" si="196"/>
        <v>#N/A</v>
      </c>
      <c r="AH932" s="201" t="e">
        <f t="shared" ca="1" si="197"/>
        <v>#N/A</v>
      </c>
      <c r="AI932" s="203" t="e">
        <f t="shared" ca="1" si="198"/>
        <v>#N/A</v>
      </c>
      <c r="AJ932" s="201" t="e">
        <f t="shared" ca="1" si="186"/>
        <v>#N/A</v>
      </c>
      <c r="AK932" s="201" t="e">
        <f t="shared" ca="1" si="187"/>
        <v>#N/A</v>
      </c>
    </row>
    <row r="933" spans="1:37" ht="27" customHeight="1" x14ac:dyDescent="0.25">
      <c r="A933" s="51">
        <f>'OSNOVNA PLAČA'!A927</f>
        <v>918</v>
      </c>
      <c r="B933" s="159" t="str">
        <f t="shared" ca="1" si="183"/>
        <v>A918</v>
      </c>
      <c r="C933" s="52">
        <f ca="1">IF(LEN(B933)&gt;0,'OSNOVNA PLAČA'!C927,"")</f>
        <v>0</v>
      </c>
      <c r="D933" s="54">
        <f ca="1">IF(LEN(B933)&gt;0,'OSNOVNA PLAČA'!D927,"")</f>
        <v>0</v>
      </c>
      <c r="E933" s="175">
        <f ca="1">IF(LEN(B933)&gt;0,SUM('OBRAČUNANA OSNOVNA PLAČA'!K927:P927),"")</f>
        <v>0</v>
      </c>
      <c r="F933" s="55"/>
      <c r="G933" s="55"/>
      <c r="H933" s="55"/>
      <c r="I933" s="55"/>
      <c r="J933" s="55"/>
      <c r="K933" s="176">
        <f t="shared" si="188"/>
        <v>0</v>
      </c>
      <c r="L933" s="120">
        <f t="shared" ca="1" si="189"/>
        <v>0</v>
      </c>
      <c r="M933" s="120">
        <f t="shared" ca="1" si="190"/>
        <v>0</v>
      </c>
      <c r="N933" s="120">
        <f t="shared" ca="1" si="191"/>
        <v>0</v>
      </c>
      <c r="O933" s="120">
        <f t="shared" ca="1" si="192"/>
        <v>0</v>
      </c>
      <c r="P933" s="177">
        <f t="shared" ca="1" si="193"/>
        <v>0</v>
      </c>
      <c r="Q933" s="177">
        <f ca="1">IF(LEN(B933)&gt;0,'1-6'!Q933-'1-6'!P933,"")</f>
        <v>0</v>
      </c>
      <c r="R933" s="178"/>
      <c r="AA933" s="163">
        <f>ROW()</f>
        <v>933</v>
      </c>
      <c r="AB933" s="201" t="e">
        <f t="shared" ca="1" si="184"/>
        <v>#N/A</v>
      </c>
      <c r="AC933" s="201" t="e">
        <f t="shared" ca="1" si="185"/>
        <v>#N/A</v>
      </c>
      <c r="AD933" s="202" t="e">
        <f t="shared" ca="1" si="194"/>
        <v>#N/A</v>
      </c>
      <c r="AE933" s="201" t="e">
        <f t="shared" ca="1" si="195"/>
        <v>#N/A</v>
      </c>
      <c r="AF933" s="202" t="e">
        <f t="shared" ca="1" si="196"/>
        <v>#N/A</v>
      </c>
      <c r="AG933" s="201" t="e">
        <f t="shared" ca="1" si="196"/>
        <v>#N/A</v>
      </c>
      <c r="AH933" s="201" t="e">
        <f t="shared" ca="1" si="197"/>
        <v>#N/A</v>
      </c>
      <c r="AI933" s="203" t="e">
        <f t="shared" ca="1" si="198"/>
        <v>#N/A</v>
      </c>
      <c r="AJ933" s="201" t="e">
        <f t="shared" ca="1" si="186"/>
        <v>#N/A</v>
      </c>
      <c r="AK933" s="201" t="e">
        <f t="shared" ca="1" si="187"/>
        <v>#N/A</v>
      </c>
    </row>
    <row r="934" spans="1:37" ht="27" customHeight="1" x14ac:dyDescent="0.25">
      <c r="A934" s="51">
        <f>'OSNOVNA PLAČA'!A928</f>
        <v>919</v>
      </c>
      <c r="B934" s="159" t="str">
        <f t="shared" ca="1" si="183"/>
        <v>A919</v>
      </c>
      <c r="C934" s="52">
        <f ca="1">IF(LEN(B934)&gt;0,'OSNOVNA PLAČA'!C928,"")</f>
        <v>0</v>
      </c>
      <c r="D934" s="54">
        <f ca="1">IF(LEN(B934)&gt;0,'OSNOVNA PLAČA'!D928,"")</f>
        <v>0</v>
      </c>
      <c r="E934" s="175">
        <f ca="1">IF(LEN(B934)&gt;0,SUM('OBRAČUNANA OSNOVNA PLAČA'!K928:P928),"")</f>
        <v>0</v>
      </c>
      <c r="F934" s="55"/>
      <c r="G934" s="55"/>
      <c r="H934" s="55"/>
      <c r="I934" s="55"/>
      <c r="J934" s="55"/>
      <c r="K934" s="176">
        <f t="shared" si="188"/>
        <v>0</v>
      </c>
      <c r="L934" s="120">
        <f t="shared" ca="1" si="189"/>
        <v>0</v>
      </c>
      <c r="M934" s="120">
        <f t="shared" ca="1" si="190"/>
        <v>0</v>
      </c>
      <c r="N934" s="120">
        <f t="shared" ca="1" si="191"/>
        <v>0</v>
      </c>
      <c r="O934" s="120">
        <f t="shared" ca="1" si="192"/>
        <v>0</v>
      </c>
      <c r="P934" s="177">
        <f t="shared" ca="1" si="193"/>
        <v>0</v>
      </c>
      <c r="Q934" s="177">
        <f ca="1">IF(LEN(B934)&gt;0,'1-6'!Q934-'1-6'!P934,"")</f>
        <v>0</v>
      </c>
      <c r="R934" s="178"/>
      <c r="AA934" s="163">
        <f>ROW()</f>
        <v>934</v>
      </c>
      <c r="AB934" s="201" t="e">
        <f t="shared" ca="1" si="184"/>
        <v>#N/A</v>
      </c>
      <c r="AC934" s="201" t="e">
        <f t="shared" ca="1" si="185"/>
        <v>#N/A</v>
      </c>
      <c r="AD934" s="202" t="e">
        <f t="shared" ca="1" si="194"/>
        <v>#N/A</v>
      </c>
      <c r="AE934" s="201" t="e">
        <f t="shared" ca="1" si="195"/>
        <v>#N/A</v>
      </c>
      <c r="AF934" s="202" t="e">
        <f t="shared" ca="1" si="196"/>
        <v>#N/A</v>
      </c>
      <c r="AG934" s="201" t="e">
        <f t="shared" ca="1" si="196"/>
        <v>#N/A</v>
      </c>
      <c r="AH934" s="201" t="e">
        <f t="shared" ca="1" si="197"/>
        <v>#N/A</v>
      </c>
      <c r="AI934" s="203" t="e">
        <f t="shared" ca="1" si="198"/>
        <v>#N/A</v>
      </c>
      <c r="AJ934" s="201" t="e">
        <f t="shared" ca="1" si="186"/>
        <v>#N/A</v>
      </c>
      <c r="AK934" s="201" t="e">
        <f t="shared" ca="1" si="187"/>
        <v>#N/A</v>
      </c>
    </row>
    <row r="935" spans="1:37" ht="27" customHeight="1" x14ac:dyDescent="0.25">
      <c r="A935" s="51">
        <f>'OSNOVNA PLAČA'!A929</f>
        <v>920</v>
      </c>
      <c r="B935" s="159" t="str">
        <f t="shared" ref="B935:B998" ca="1" si="199">IF(LEN(INDIRECT( "'" &amp; $AC$2 &amp; "'!B" &amp; TEXT($AA935-6,0)))&gt;0,INDIRECT( "'" &amp; $AC$2 &amp; "'!B" &amp; TEXT($AA935-6,0)),"")</f>
        <v>A920</v>
      </c>
      <c r="C935" s="52">
        <f ca="1">IF(LEN(B935)&gt;0,'OSNOVNA PLAČA'!C929,"")</f>
        <v>0</v>
      </c>
      <c r="D935" s="54">
        <f ca="1">IF(LEN(B935)&gt;0,'OSNOVNA PLAČA'!D929,"")</f>
        <v>0</v>
      </c>
      <c r="E935" s="175">
        <f ca="1">IF(LEN(B935)&gt;0,SUM('OBRAČUNANA OSNOVNA PLAČA'!K929:P929),"")</f>
        <v>0</v>
      </c>
      <c r="F935" s="55"/>
      <c r="G935" s="55"/>
      <c r="H935" s="55"/>
      <c r="I935" s="55"/>
      <c r="J935" s="55"/>
      <c r="K935" s="176">
        <f t="shared" si="188"/>
        <v>0</v>
      </c>
      <c r="L935" s="120">
        <f t="shared" ca="1" si="189"/>
        <v>0</v>
      </c>
      <c r="M935" s="120">
        <f t="shared" ca="1" si="190"/>
        <v>0</v>
      </c>
      <c r="N935" s="120">
        <f t="shared" ca="1" si="191"/>
        <v>0</v>
      </c>
      <c r="O935" s="120">
        <f t="shared" ca="1" si="192"/>
        <v>0</v>
      </c>
      <c r="P935" s="177">
        <f t="shared" ca="1" si="193"/>
        <v>0</v>
      </c>
      <c r="Q935" s="177">
        <f ca="1">IF(LEN(B935)&gt;0,'1-6'!Q935-'1-6'!P935,"")</f>
        <v>0</v>
      </c>
      <c r="R935" s="178"/>
      <c r="AA935" s="163">
        <f>ROW()</f>
        <v>935</v>
      </c>
      <c r="AB935" s="201" t="e">
        <f t="shared" ref="AB935:AB998" ca="1" si="200">IF($AN$3=1,0,INDIRECT( "'" &amp; $AN$2 &amp; "'!P" &amp; TEXT($AA935,0)))</f>
        <v>#N/A</v>
      </c>
      <c r="AC935" s="201" t="e">
        <f t="shared" ref="AC935:AC998" ca="1" si="201">IF($AN$3=1,(INDIRECT( "'" &amp; $AC$2 &amp; "'!F" &amp; TEXT($AA935-6,0))*2/12+INDIRECT( "'" &amp; $AC$2 &amp; "'!G" &amp; TEXT($AA935-6,0))*10/12)*2,INDIRECT( "'" &amp; $AN$2 &amp; "'!Q" &amp; TEXT($AA935,0)))</f>
        <v>#N/A</v>
      </c>
      <c r="AD935" s="202" t="e">
        <f t="shared" ca="1" si="194"/>
        <v>#N/A</v>
      </c>
      <c r="AE935" s="201" t="e">
        <f t="shared" ca="1" si="195"/>
        <v>#N/A</v>
      </c>
      <c r="AF935" s="202" t="e">
        <f t="shared" ca="1" si="196"/>
        <v>#N/A</v>
      </c>
      <c r="AG935" s="201" t="e">
        <f t="shared" ca="1" si="196"/>
        <v>#N/A</v>
      </c>
      <c r="AH935" s="201" t="e">
        <f t="shared" ca="1" si="197"/>
        <v>#N/A</v>
      </c>
      <c r="AI935" s="203" t="e">
        <f t="shared" ca="1" si="198"/>
        <v>#N/A</v>
      </c>
      <c r="AJ935" s="201" t="e">
        <f t="shared" ref="AJ935:AJ998" ca="1" si="202">SUM(OFFSET(INDIRECT( "'" &amp; $AC$3 &amp; "'!" &amp; $AH$3),ROW()-ROW(INDIRECT( "'" &amp; $AC$3 &amp; "'!" &amp; $AH$3))-$AH$4,COLUMN()-COLUMN(INDIRECT( "'" &amp; $AC$3 &amp; "'!" &amp; $AH$3))-$AH$6+(12/$AN$4)*($AN$3-1),1,12/$AN$4))</f>
        <v>#N/A</v>
      </c>
      <c r="AK935" s="201" t="e">
        <f t="shared" ref="AK935:AK998" ca="1" si="203">SUM(OFFSET(INDIRECT( "'" &amp; $AC$2 &amp; "'!" &amp; $AH$3),ROW()-ROW(INDIRECT( "'" &amp; $AC$2 &amp; "'!" &amp; $AH$3))-$AH$4,COLUMN()-COLUMN(INDIRECT( "'" &amp; $AC$2 &amp; "'!" &amp; $AH$3))-$AH$5+(12/$AN$4)*($AN$3-1),1,12/$AN$4))</f>
        <v>#N/A</v>
      </c>
    </row>
    <row r="936" spans="1:37" ht="27" customHeight="1" x14ac:dyDescent="0.25">
      <c r="A936" s="51">
        <f>'OSNOVNA PLAČA'!A930</f>
        <v>921</v>
      </c>
      <c r="B936" s="159" t="str">
        <f t="shared" ca="1" si="199"/>
        <v>A921</v>
      </c>
      <c r="C936" s="52">
        <f ca="1">IF(LEN(B936)&gt;0,'OSNOVNA PLAČA'!C930,"")</f>
        <v>0</v>
      </c>
      <c r="D936" s="54">
        <f ca="1">IF(LEN(B936)&gt;0,'OSNOVNA PLAČA'!D930,"")</f>
        <v>0</v>
      </c>
      <c r="E936" s="175">
        <f ca="1">IF(LEN(B936)&gt;0,SUM('OBRAČUNANA OSNOVNA PLAČA'!K930:P930),"")</f>
        <v>0</v>
      </c>
      <c r="F936" s="55"/>
      <c r="G936" s="55"/>
      <c r="H936" s="55"/>
      <c r="I936" s="55"/>
      <c r="J936" s="55"/>
      <c r="K936" s="176">
        <f t="shared" si="188"/>
        <v>0</v>
      </c>
      <c r="L936" s="120">
        <f t="shared" ca="1" si="189"/>
        <v>0</v>
      </c>
      <c r="M936" s="120">
        <f t="shared" ca="1" si="190"/>
        <v>0</v>
      </c>
      <c r="N936" s="120">
        <f t="shared" ca="1" si="191"/>
        <v>0</v>
      </c>
      <c r="O936" s="120">
        <f t="shared" ca="1" si="192"/>
        <v>0</v>
      </c>
      <c r="P936" s="177">
        <f t="shared" ca="1" si="193"/>
        <v>0</v>
      </c>
      <c r="Q936" s="177">
        <f ca="1">IF(LEN(B936)&gt;0,'1-6'!Q936-'1-6'!P936,"")</f>
        <v>0</v>
      </c>
      <c r="R936" s="178"/>
      <c r="AA936" s="163">
        <f>ROW()</f>
        <v>936</v>
      </c>
      <c r="AB936" s="201" t="e">
        <f t="shared" ca="1" si="200"/>
        <v>#N/A</v>
      </c>
      <c r="AC936" s="201" t="e">
        <f t="shared" ca="1" si="201"/>
        <v>#N/A</v>
      </c>
      <c r="AD936" s="202" t="e">
        <f t="shared" ca="1" si="194"/>
        <v>#N/A</v>
      </c>
      <c r="AE936" s="201" t="e">
        <f t="shared" ca="1" si="195"/>
        <v>#N/A</v>
      </c>
      <c r="AF936" s="202" t="e">
        <f t="shared" ca="1" si="196"/>
        <v>#N/A</v>
      </c>
      <c r="AG936" s="201" t="e">
        <f t="shared" ca="1" si="196"/>
        <v>#N/A</v>
      </c>
      <c r="AH936" s="201" t="e">
        <f t="shared" ca="1" si="197"/>
        <v>#N/A</v>
      </c>
      <c r="AI936" s="203" t="e">
        <f t="shared" ca="1" si="198"/>
        <v>#N/A</v>
      </c>
      <c r="AJ936" s="201" t="e">
        <f t="shared" ca="1" si="202"/>
        <v>#N/A</v>
      </c>
      <c r="AK936" s="201" t="e">
        <f t="shared" ca="1" si="203"/>
        <v>#N/A</v>
      </c>
    </row>
    <row r="937" spans="1:37" ht="27" customHeight="1" x14ac:dyDescent="0.25">
      <c r="A937" s="51">
        <f>'OSNOVNA PLAČA'!A931</f>
        <v>922</v>
      </c>
      <c r="B937" s="159" t="str">
        <f t="shared" ca="1" si="199"/>
        <v>A922</v>
      </c>
      <c r="C937" s="52">
        <f ca="1">IF(LEN(B937)&gt;0,'OSNOVNA PLAČA'!C931,"")</f>
        <v>0</v>
      </c>
      <c r="D937" s="54">
        <f ca="1">IF(LEN(B937)&gt;0,'OSNOVNA PLAČA'!D931,"")</f>
        <v>0</v>
      </c>
      <c r="E937" s="175">
        <f ca="1">IF(LEN(B937)&gt;0,SUM('OBRAČUNANA OSNOVNA PLAČA'!K931:P931),"")</f>
        <v>0</v>
      </c>
      <c r="F937" s="55"/>
      <c r="G937" s="55"/>
      <c r="H937" s="55"/>
      <c r="I937" s="55"/>
      <c r="J937" s="55"/>
      <c r="K937" s="176">
        <f t="shared" si="188"/>
        <v>0</v>
      </c>
      <c r="L937" s="120">
        <f t="shared" ca="1" si="189"/>
        <v>0</v>
      </c>
      <c r="M937" s="120">
        <f t="shared" ca="1" si="190"/>
        <v>0</v>
      </c>
      <c r="N937" s="120">
        <f t="shared" ca="1" si="191"/>
        <v>0</v>
      </c>
      <c r="O937" s="120">
        <f t="shared" ca="1" si="192"/>
        <v>0</v>
      </c>
      <c r="P937" s="177">
        <f t="shared" ca="1" si="193"/>
        <v>0</v>
      </c>
      <c r="Q937" s="177">
        <f ca="1">IF(LEN(B937)&gt;0,'1-6'!Q937-'1-6'!P937,"")</f>
        <v>0</v>
      </c>
      <c r="R937" s="178"/>
      <c r="AA937" s="163">
        <f>ROW()</f>
        <v>937</v>
      </c>
      <c r="AB937" s="201" t="e">
        <f t="shared" ca="1" si="200"/>
        <v>#N/A</v>
      </c>
      <c r="AC937" s="201" t="e">
        <f t="shared" ca="1" si="201"/>
        <v>#N/A</v>
      </c>
      <c r="AD937" s="202" t="e">
        <f t="shared" ca="1" si="194"/>
        <v>#N/A</v>
      </c>
      <c r="AE937" s="201" t="e">
        <f t="shared" ca="1" si="195"/>
        <v>#N/A</v>
      </c>
      <c r="AF937" s="202" t="e">
        <f t="shared" ca="1" si="196"/>
        <v>#N/A</v>
      </c>
      <c r="AG937" s="201" t="e">
        <f t="shared" ca="1" si="196"/>
        <v>#N/A</v>
      </c>
      <c r="AH937" s="201" t="e">
        <f t="shared" ca="1" si="197"/>
        <v>#N/A</v>
      </c>
      <c r="AI937" s="203" t="e">
        <f t="shared" ca="1" si="198"/>
        <v>#N/A</v>
      </c>
      <c r="AJ937" s="201" t="e">
        <f t="shared" ca="1" si="202"/>
        <v>#N/A</v>
      </c>
      <c r="AK937" s="201" t="e">
        <f t="shared" ca="1" si="203"/>
        <v>#N/A</v>
      </c>
    </row>
    <row r="938" spans="1:37" ht="27" customHeight="1" x14ac:dyDescent="0.25">
      <c r="A938" s="51">
        <f>'OSNOVNA PLAČA'!A932</f>
        <v>923</v>
      </c>
      <c r="B938" s="159" t="str">
        <f t="shared" ca="1" si="199"/>
        <v>A923</v>
      </c>
      <c r="C938" s="52">
        <f ca="1">IF(LEN(B938)&gt;0,'OSNOVNA PLAČA'!C932,"")</f>
        <v>0</v>
      </c>
      <c r="D938" s="54">
        <f ca="1">IF(LEN(B938)&gt;0,'OSNOVNA PLAČA'!D932,"")</f>
        <v>0</v>
      </c>
      <c r="E938" s="175">
        <f ca="1">IF(LEN(B938)&gt;0,SUM('OBRAČUNANA OSNOVNA PLAČA'!K932:P932),"")</f>
        <v>0</v>
      </c>
      <c r="F938" s="55"/>
      <c r="G938" s="55"/>
      <c r="H938" s="55"/>
      <c r="I938" s="55"/>
      <c r="J938" s="55"/>
      <c r="K938" s="176">
        <f t="shared" si="188"/>
        <v>0</v>
      </c>
      <c r="L938" s="120">
        <f t="shared" ca="1" si="189"/>
        <v>0</v>
      </c>
      <c r="M938" s="120">
        <f t="shared" ca="1" si="190"/>
        <v>0</v>
      </c>
      <c r="N938" s="120">
        <f t="shared" ca="1" si="191"/>
        <v>0</v>
      </c>
      <c r="O938" s="120">
        <f t="shared" ca="1" si="192"/>
        <v>0</v>
      </c>
      <c r="P938" s="177">
        <f t="shared" ca="1" si="193"/>
        <v>0</v>
      </c>
      <c r="Q938" s="177">
        <f ca="1">IF(LEN(B938)&gt;0,'1-6'!Q938-'1-6'!P938,"")</f>
        <v>0</v>
      </c>
      <c r="R938" s="178"/>
      <c r="AA938" s="163">
        <f>ROW()</f>
        <v>938</v>
      </c>
      <c r="AB938" s="201" t="e">
        <f t="shared" ca="1" si="200"/>
        <v>#N/A</v>
      </c>
      <c r="AC938" s="201" t="e">
        <f t="shared" ca="1" si="201"/>
        <v>#N/A</v>
      </c>
      <c r="AD938" s="202" t="e">
        <f t="shared" ca="1" si="194"/>
        <v>#N/A</v>
      </c>
      <c r="AE938" s="201" t="e">
        <f t="shared" ca="1" si="195"/>
        <v>#N/A</v>
      </c>
      <c r="AF938" s="202" t="e">
        <f t="shared" ca="1" si="196"/>
        <v>#N/A</v>
      </c>
      <c r="AG938" s="201" t="e">
        <f t="shared" ca="1" si="196"/>
        <v>#N/A</v>
      </c>
      <c r="AH938" s="201" t="e">
        <f t="shared" ca="1" si="197"/>
        <v>#N/A</v>
      </c>
      <c r="AI938" s="203" t="e">
        <f t="shared" ca="1" si="198"/>
        <v>#N/A</v>
      </c>
      <c r="AJ938" s="201" t="e">
        <f t="shared" ca="1" si="202"/>
        <v>#N/A</v>
      </c>
      <c r="AK938" s="201" t="e">
        <f t="shared" ca="1" si="203"/>
        <v>#N/A</v>
      </c>
    </row>
    <row r="939" spans="1:37" ht="27" customHeight="1" x14ac:dyDescent="0.25">
      <c r="A939" s="51">
        <f>'OSNOVNA PLAČA'!A933</f>
        <v>924</v>
      </c>
      <c r="B939" s="159" t="str">
        <f t="shared" ca="1" si="199"/>
        <v>A924</v>
      </c>
      <c r="C939" s="52">
        <f ca="1">IF(LEN(B939)&gt;0,'OSNOVNA PLAČA'!C933,"")</f>
        <v>0</v>
      </c>
      <c r="D939" s="54">
        <f ca="1">IF(LEN(B939)&gt;0,'OSNOVNA PLAČA'!D933,"")</f>
        <v>0</v>
      </c>
      <c r="E939" s="175">
        <f ca="1">IF(LEN(B939)&gt;0,SUM('OBRAČUNANA OSNOVNA PLAČA'!K933:P933),"")</f>
        <v>0</v>
      </c>
      <c r="F939" s="55"/>
      <c r="G939" s="55"/>
      <c r="H939" s="55"/>
      <c r="I939" s="55"/>
      <c r="J939" s="55"/>
      <c r="K939" s="176">
        <f t="shared" si="188"/>
        <v>0</v>
      </c>
      <c r="L939" s="120">
        <f t="shared" ca="1" si="189"/>
        <v>0</v>
      </c>
      <c r="M939" s="120">
        <f t="shared" ca="1" si="190"/>
        <v>0</v>
      </c>
      <c r="N939" s="120">
        <f t="shared" ca="1" si="191"/>
        <v>0</v>
      </c>
      <c r="O939" s="120">
        <f t="shared" ca="1" si="192"/>
        <v>0</v>
      </c>
      <c r="P939" s="177">
        <f t="shared" ca="1" si="193"/>
        <v>0</v>
      </c>
      <c r="Q939" s="177">
        <f ca="1">IF(LEN(B939)&gt;0,'1-6'!Q939-'1-6'!P939,"")</f>
        <v>0</v>
      </c>
      <c r="R939" s="178"/>
      <c r="AA939" s="163">
        <f>ROW()</f>
        <v>939</v>
      </c>
      <c r="AB939" s="201" t="e">
        <f t="shared" ca="1" si="200"/>
        <v>#N/A</v>
      </c>
      <c r="AC939" s="201" t="e">
        <f t="shared" ca="1" si="201"/>
        <v>#N/A</v>
      </c>
      <c r="AD939" s="202" t="e">
        <f t="shared" ca="1" si="194"/>
        <v>#N/A</v>
      </c>
      <c r="AE939" s="201" t="e">
        <f t="shared" ca="1" si="195"/>
        <v>#N/A</v>
      </c>
      <c r="AF939" s="202" t="e">
        <f t="shared" ca="1" si="196"/>
        <v>#N/A</v>
      </c>
      <c r="AG939" s="201" t="e">
        <f t="shared" ca="1" si="196"/>
        <v>#N/A</v>
      </c>
      <c r="AH939" s="201" t="e">
        <f t="shared" ca="1" si="197"/>
        <v>#N/A</v>
      </c>
      <c r="AI939" s="203" t="e">
        <f t="shared" ca="1" si="198"/>
        <v>#N/A</v>
      </c>
      <c r="AJ939" s="201" t="e">
        <f t="shared" ca="1" si="202"/>
        <v>#N/A</v>
      </c>
      <c r="AK939" s="201" t="e">
        <f t="shared" ca="1" si="203"/>
        <v>#N/A</v>
      </c>
    </row>
    <row r="940" spans="1:37" ht="27" customHeight="1" x14ac:dyDescent="0.25">
      <c r="A940" s="51">
        <f>'OSNOVNA PLAČA'!A934</f>
        <v>925</v>
      </c>
      <c r="B940" s="159" t="str">
        <f t="shared" ca="1" si="199"/>
        <v>A925</v>
      </c>
      <c r="C940" s="52">
        <f ca="1">IF(LEN(B940)&gt;0,'OSNOVNA PLAČA'!C934,"")</f>
        <v>0</v>
      </c>
      <c r="D940" s="54">
        <f ca="1">IF(LEN(B940)&gt;0,'OSNOVNA PLAČA'!D934,"")</f>
        <v>0</v>
      </c>
      <c r="E940" s="175">
        <f ca="1">IF(LEN(B940)&gt;0,SUM('OBRAČUNANA OSNOVNA PLAČA'!K934:P934),"")</f>
        <v>0</v>
      </c>
      <c r="F940" s="55"/>
      <c r="G940" s="55"/>
      <c r="H940" s="55"/>
      <c r="I940" s="55"/>
      <c r="J940" s="55"/>
      <c r="K940" s="176">
        <f t="shared" si="188"/>
        <v>0</v>
      </c>
      <c r="L940" s="120">
        <f t="shared" ca="1" si="189"/>
        <v>0</v>
      </c>
      <c r="M940" s="120">
        <f t="shared" ca="1" si="190"/>
        <v>0</v>
      </c>
      <c r="N940" s="120">
        <f t="shared" ca="1" si="191"/>
        <v>0</v>
      </c>
      <c r="O940" s="120">
        <f t="shared" ca="1" si="192"/>
        <v>0</v>
      </c>
      <c r="P940" s="177">
        <f t="shared" ca="1" si="193"/>
        <v>0</v>
      </c>
      <c r="Q940" s="177">
        <f ca="1">IF(LEN(B940)&gt;0,'1-6'!Q940-'1-6'!P940,"")</f>
        <v>0</v>
      </c>
      <c r="R940" s="178"/>
      <c r="AA940" s="163">
        <f>ROW()</f>
        <v>940</v>
      </c>
      <c r="AB940" s="201" t="e">
        <f t="shared" ca="1" si="200"/>
        <v>#N/A</v>
      </c>
      <c r="AC940" s="201" t="e">
        <f t="shared" ca="1" si="201"/>
        <v>#N/A</v>
      </c>
      <c r="AD940" s="202" t="e">
        <f t="shared" ca="1" si="194"/>
        <v>#N/A</v>
      </c>
      <c r="AE940" s="201" t="e">
        <f t="shared" ca="1" si="195"/>
        <v>#N/A</v>
      </c>
      <c r="AF940" s="202" t="e">
        <f t="shared" ca="1" si="196"/>
        <v>#N/A</v>
      </c>
      <c r="AG940" s="201" t="e">
        <f t="shared" ca="1" si="196"/>
        <v>#N/A</v>
      </c>
      <c r="AH940" s="201" t="e">
        <f t="shared" ca="1" si="197"/>
        <v>#N/A</v>
      </c>
      <c r="AI940" s="203" t="e">
        <f t="shared" ca="1" si="198"/>
        <v>#N/A</v>
      </c>
      <c r="AJ940" s="201" t="e">
        <f t="shared" ca="1" si="202"/>
        <v>#N/A</v>
      </c>
      <c r="AK940" s="201" t="e">
        <f t="shared" ca="1" si="203"/>
        <v>#N/A</v>
      </c>
    </row>
    <row r="941" spans="1:37" ht="27" customHeight="1" x14ac:dyDescent="0.25">
      <c r="A941" s="51">
        <f>'OSNOVNA PLAČA'!A935</f>
        <v>926</v>
      </c>
      <c r="B941" s="159" t="str">
        <f t="shared" ca="1" si="199"/>
        <v>A926</v>
      </c>
      <c r="C941" s="52">
        <f ca="1">IF(LEN(B941)&gt;0,'OSNOVNA PLAČA'!C935,"")</f>
        <v>0</v>
      </c>
      <c r="D941" s="54">
        <f ca="1">IF(LEN(B941)&gt;0,'OSNOVNA PLAČA'!D935,"")</f>
        <v>0</v>
      </c>
      <c r="E941" s="175">
        <f ca="1">IF(LEN(B941)&gt;0,SUM('OBRAČUNANA OSNOVNA PLAČA'!K935:P935),"")</f>
        <v>0</v>
      </c>
      <c r="F941" s="55"/>
      <c r="G941" s="55"/>
      <c r="H941" s="55"/>
      <c r="I941" s="55"/>
      <c r="J941" s="55"/>
      <c r="K941" s="176">
        <f t="shared" si="188"/>
        <v>0</v>
      </c>
      <c r="L941" s="120">
        <f t="shared" ca="1" si="189"/>
        <v>0</v>
      </c>
      <c r="M941" s="120">
        <f t="shared" ca="1" si="190"/>
        <v>0</v>
      </c>
      <c r="N941" s="120">
        <f t="shared" ca="1" si="191"/>
        <v>0</v>
      </c>
      <c r="O941" s="120">
        <f t="shared" ca="1" si="192"/>
        <v>0</v>
      </c>
      <c r="P941" s="177">
        <f t="shared" ca="1" si="193"/>
        <v>0</v>
      </c>
      <c r="Q941" s="177">
        <f ca="1">IF(LEN(B941)&gt;0,'1-6'!Q941-'1-6'!P941,"")</f>
        <v>0</v>
      </c>
      <c r="R941" s="178"/>
      <c r="AA941" s="163">
        <f>ROW()</f>
        <v>941</v>
      </c>
      <c r="AB941" s="201" t="e">
        <f t="shared" ca="1" si="200"/>
        <v>#N/A</v>
      </c>
      <c r="AC941" s="201" t="e">
        <f t="shared" ca="1" si="201"/>
        <v>#N/A</v>
      </c>
      <c r="AD941" s="202" t="e">
        <f t="shared" ca="1" si="194"/>
        <v>#N/A</v>
      </c>
      <c r="AE941" s="201" t="e">
        <f t="shared" ca="1" si="195"/>
        <v>#N/A</v>
      </c>
      <c r="AF941" s="202" t="e">
        <f t="shared" ca="1" si="196"/>
        <v>#N/A</v>
      </c>
      <c r="AG941" s="201" t="e">
        <f t="shared" ca="1" si="196"/>
        <v>#N/A</v>
      </c>
      <c r="AH941" s="201" t="e">
        <f t="shared" ca="1" si="197"/>
        <v>#N/A</v>
      </c>
      <c r="AI941" s="203" t="e">
        <f t="shared" ca="1" si="198"/>
        <v>#N/A</v>
      </c>
      <c r="AJ941" s="201" t="e">
        <f t="shared" ca="1" si="202"/>
        <v>#N/A</v>
      </c>
      <c r="AK941" s="201" t="e">
        <f t="shared" ca="1" si="203"/>
        <v>#N/A</v>
      </c>
    </row>
    <row r="942" spans="1:37" ht="27" customHeight="1" x14ac:dyDescent="0.25">
      <c r="A942" s="51">
        <f>'OSNOVNA PLAČA'!A936</f>
        <v>927</v>
      </c>
      <c r="B942" s="159" t="str">
        <f t="shared" ca="1" si="199"/>
        <v>A927</v>
      </c>
      <c r="C942" s="52">
        <f ca="1">IF(LEN(B942)&gt;0,'OSNOVNA PLAČA'!C936,"")</f>
        <v>0</v>
      </c>
      <c r="D942" s="54">
        <f ca="1">IF(LEN(B942)&gt;0,'OSNOVNA PLAČA'!D936,"")</f>
        <v>0</v>
      </c>
      <c r="E942" s="175">
        <f ca="1">IF(LEN(B942)&gt;0,SUM('OBRAČUNANA OSNOVNA PLAČA'!K936:P936),"")</f>
        <v>0</v>
      </c>
      <c r="F942" s="55"/>
      <c r="G942" s="55"/>
      <c r="H942" s="55"/>
      <c r="I942" s="55"/>
      <c r="J942" s="55"/>
      <c r="K942" s="176">
        <f t="shared" si="188"/>
        <v>0</v>
      </c>
      <c r="L942" s="120">
        <f t="shared" ca="1" si="189"/>
        <v>0</v>
      </c>
      <c r="M942" s="120">
        <f t="shared" ca="1" si="190"/>
        <v>0</v>
      </c>
      <c r="N942" s="120">
        <f t="shared" ca="1" si="191"/>
        <v>0</v>
      </c>
      <c r="O942" s="120">
        <f t="shared" ca="1" si="192"/>
        <v>0</v>
      </c>
      <c r="P942" s="177">
        <f t="shared" ca="1" si="193"/>
        <v>0</v>
      </c>
      <c r="Q942" s="177">
        <f ca="1">IF(LEN(B942)&gt;0,'1-6'!Q942-'1-6'!P942,"")</f>
        <v>0</v>
      </c>
      <c r="R942" s="178"/>
      <c r="AA942" s="163">
        <f>ROW()</f>
        <v>942</v>
      </c>
      <c r="AB942" s="201" t="e">
        <f t="shared" ca="1" si="200"/>
        <v>#N/A</v>
      </c>
      <c r="AC942" s="201" t="e">
        <f t="shared" ca="1" si="201"/>
        <v>#N/A</v>
      </c>
      <c r="AD942" s="202" t="e">
        <f t="shared" ca="1" si="194"/>
        <v>#N/A</v>
      </c>
      <c r="AE942" s="201" t="e">
        <f t="shared" ca="1" si="195"/>
        <v>#N/A</v>
      </c>
      <c r="AF942" s="202" t="e">
        <f t="shared" ca="1" si="196"/>
        <v>#N/A</v>
      </c>
      <c r="AG942" s="201" t="e">
        <f t="shared" ca="1" si="196"/>
        <v>#N/A</v>
      </c>
      <c r="AH942" s="201" t="e">
        <f t="shared" ca="1" si="197"/>
        <v>#N/A</v>
      </c>
      <c r="AI942" s="203" t="e">
        <f t="shared" ca="1" si="198"/>
        <v>#N/A</v>
      </c>
      <c r="AJ942" s="201" t="e">
        <f t="shared" ca="1" si="202"/>
        <v>#N/A</v>
      </c>
      <c r="AK942" s="201" t="e">
        <f t="shared" ca="1" si="203"/>
        <v>#N/A</v>
      </c>
    </row>
    <row r="943" spans="1:37" ht="27" customHeight="1" x14ac:dyDescent="0.25">
      <c r="A943" s="51">
        <f>'OSNOVNA PLAČA'!A937</f>
        <v>928</v>
      </c>
      <c r="B943" s="159" t="str">
        <f t="shared" ca="1" si="199"/>
        <v>A928</v>
      </c>
      <c r="C943" s="52">
        <f ca="1">IF(LEN(B943)&gt;0,'OSNOVNA PLAČA'!C937,"")</f>
        <v>0</v>
      </c>
      <c r="D943" s="54">
        <f ca="1">IF(LEN(B943)&gt;0,'OSNOVNA PLAČA'!D937,"")</f>
        <v>0</v>
      </c>
      <c r="E943" s="175">
        <f ca="1">IF(LEN(B943)&gt;0,SUM('OBRAČUNANA OSNOVNA PLAČA'!K937:P937),"")</f>
        <v>0</v>
      </c>
      <c r="F943" s="55"/>
      <c r="G943" s="55"/>
      <c r="H943" s="55"/>
      <c r="I943" s="55"/>
      <c r="J943" s="55"/>
      <c r="K943" s="176">
        <f t="shared" si="188"/>
        <v>0</v>
      </c>
      <c r="L943" s="120">
        <f t="shared" ca="1" si="189"/>
        <v>0</v>
      </c>
      <c r="M943" s="120">
        <f t="shared" ca="1" si="190"/>
        <v>0</v>
      </c>
      <c r="N943" s="120">
        <f t="shared" ca="1" si="191"/>
        <v>0</v>
      </c>
      <c r="O943" s="120">
        <f t="shared" ca="1" si="192"/>
        <v>0</v>
      </c>
      <c r="P943" s="177">
        <f t="shared" ca="1" si="193"/>
        <v>0</v>
      </c>
      <c r="Q943" s="177">
        <f ca="1">IF(LEN(B943)&gt;0,'1-6'!Q943-'1-6'!P943,"")</f>
        <v>0</v>
      </c>
      <c r="R943" s="178"/>
      <c r="AA943" s="163">
        <f>ROW()</f>
        <v>943</v>
      </c>
      <c r="AB943" s="201" t="e">
        <f t="shared" ca="1" si="200"/>
        <v>#N/A</v>
      </c>
      <c r="AC943" s="201" t="e">
        <f t="shared" ca="1" si="201"/>
        <v>#N/A</v>
      </c>
      <c r="AD943" s="202" t="e">
        <f t="shared" ca="1" si="194"/>
        <v>#N/A</v>
      </c>
      <c r="AE943" s="201" t="e">
        <f t="shared" ca="1" si="195"/>
        <v>#N/A</v>
      </c>
      <c r="AF943" s="202" t="e">
        <f t="shared" ca="1" si="196"/>
        <v>#N/A</v>
      </c>
      <c r="AG943" s="201" t="e">
        <f t="shared" ca="1" si="196"/>
        <v>#N/A</v>
      </c>
      <c r="AH943" s="201" t="e">
        <f t="shared" ca="1" si="197"/>
        <v>#N/A</v>
      </c>
      <c r="AI943" s="203" t="e">
        <f t="shared" ca="1" si="198"/>
        <v>#N/A</v>
      </c>
      <c r="AJ943" s="201" t="e">
        <f t="shared" ca="1" si="202"/>
        <v>#N/A</v>
      </c>
      <c r="AK943" s="201" t="e">
        <f t="shared" ca="1" si="203"/>
        <v>#N/A</v>
      </c>
    </row>
    <row r="944" spans="1:37" ht="27" customHeight="1" x14ac:dyDescent="0.25">
      <c r="A944" s="51">
        <f>'OSNOVNA PLAČA'!A938</f>
        <v>929</v>
      </c>
      <c r="B944" s="159" t="str">
        <f t="shared" ca="1" si="199"/>
        <v>A929</v>
      </c>
      <c r="C944" s="52">
        <f ca="1">IF(LEN(B944)&gt;0,'OSNOVNA PLAČA'!C938,"")</f>
        <v>0</v>
      </c>
      <c r="D944" s="54">
        <f ca="1">IF(LEN(B944)&gt;0,'OSNOVNA PLAČA'!D938,"")</f>
        <v>0</v>
      </c>
      <c r="E944" s="175">
        <f ca="1">IF(LEN(B944)&gt;0,SUM('OBRAČUNANA OSNOVNA PLAČA'!K938:P938),"")</f>
        <v>0</v>
      </c>
      <c r="F944" s="55"/>
      <c r="G944" s="55"/>
      <c r="H944" s="55"/>
      <c r="I944" s="55"/>
      <c r="J944" s="55"/>
      <c r="K944" s="176">
        <f t="shared" si="188"/>
        <v>0</v>
      </c>
      <c r="L944" s="120">
        <f t="shared" ca="1" si="189"/>
        <v>0</v>
      </c>
      <c r="M944" s="120">
        <f t="shared" ca="1" si="190"/>
        <v>0</v>
      </c>
      <c r="N944" s="120">
        <f t="shared" ca="1" si="191"/>
        <v>0</v>
      </c>
      <c r="O944" s="120">
        <f t="shared" ca="1" si="192"/>
        <v>0</v>
      </c>
      <c r="P944" s="177">
        <f t="shared" ca="1" si="193"/>
        <v>0</v>
      </c>
      <c r="Q944" s="177">
        <f ca="1">IF(LEN(B944)&gt;0,'1-6'!Q944-'1-6'!P944,"")</f>
        <v>0</v>
      </c>
      <c r="R944" s="178"/>
      <c r="AA944" s="163">
        <f>ROW()</f>
        <v>944</v>
      </c>
      <c r="AB944" s="201" t="e">
        <f t="shared" ca="1" si="200"/>
        <v>#N/A</v>
      </c>
      <c r="AC944" s="201" t="e">
        <f t="shared" ca="1" si="201"/>
        <v>#N/A</v>
      </c>
      <c r="AD944" s="202" t="e">
        <f t="shared" ca="1" si="194"/>
        <v>#N/A</v>
      </c>
      <c r="AE944" s="201" t="e">
        <f t="shared" ca="1" si="195"/>
        <v>#N/A</v>
      </c>
      <c r="AF944" s="202" t="e">
        <f t="shared" ca="1" si="196"/>
        <v>#N/A</v>
      </c>
      <c r="AG944" s="201" t="e">
        <f t="shared" ca="1" si="196"/>
        <v>#N/A</v>
      </c>
      <c r="AH944" s="201" t="e">
        <f t="shared" ca="1" si="197"/>
        <v>#N/A</v>
      </c>
      <c r="AI944" s="203" t="e">
        <f t="shared" ca="1" si="198"/>
        <v>#N/A</v>
      </c>
      <c r="AJ944" s="201" t="e">
        <f t="shared" ca="1" si="202"/>
        <v>#N/A</v>
      </c>
      <c r="AK944" s="201" t="e">
        <f t="shared" ca="1" si="203"/>
        <v>#N/A</v>
      </c>
    </row>
    <row r="945" spans="1:37" ht="27" customHeight="1" x14ac:dyDescent="0.25">
      <c r="A945" s="51">
        <f>'OSNOVNA PLAČA'!A939</f>
        <v>930</v>
      </c>
      <c r="B945" s="159" t="str">
        <f t="shared" ca="1" si="199"/>
        <v>A930</v>
      </c>
      <c r="C945" s="52">
        <f ca="1">IF(LEN(B945)&gt;0,'OSNOVNA PLAČA'!C939,"")</f>
        <v>0</v>
      </c>
      <c r="D945" s="54">
        <f ca="1">IF(LEN(B945)&gt;0,'OSNOVNA PLAČA'!D939,"")</f>
        <v>0</v>
      </c>
      <c r="E945" s="175">
        <f ca="1">IF(LEN(B945)&gt;0,SUM('OBRAČUNANA OSNOVNA PLAČA'!K939:P939),"")</f>
        <v>0</v>
      </c>
      <c r="F945" s="55"/>
      <c r="G945" s="55"/>
      <c r="H945" s="55"/>
      <c r="I945" s="55"/>
      <c r="J945" s="55"/>
      <c r="K945" s="176">
        <f t="shared" si="188"/>
        <v>0</v>
      </c>
      <c r="L945" s="120">
        <f t="shared" ca="1" si="189"/>
        <v>0</v>
      </c>
      <c r="M945" s="120">
        <f t="shared" ca="1" si="190"/>
        <v>0</v>
      </c>
      <c r="N945" s="120">
        <f t="shared" ca="1" si="191"/>
        <v>0</v>
      </c>
      <c r="O945" s="120">
        <f t="shared" ca="1" si="192"/>
        <v>0</v>
      </c>
      <c r="P945" s="177">
        <f t="shared" ca="1" si="193"/>
        <v>0</v>
      </c>
      <c r="Q945" s="177">
        <f ca="1">IF(LEN(B945)&gt;0,'1-6'!Q945-'1-6'!P945,"")</f>
        <v>0</v>
      </c>
      <c r="R945" s="178"/>
      <c r="AA945" s="163">
        <f>ROW()</f>
        <v>945</v>
      </c>
      <c r="AB945" s="201" t="e">
        <f t="shared" ca="1" si="200"/>
        <v>#N/A</v>
      </c>
      <c r="AC945" s="201" t="e">
        <f t="shared" ca="1" si="201"/>
        <v>#N/A</v>
      </c>
      <c r="AD945" s="202" t="e">
        <f t="shared" ca="1" si="194"/>
        <v>#N/A</v>
      </c>
      <c r="AE945" s="201" t="e">
        <f t="shared" ca="1" si="195"/>
        <v>#N/A</v>
      </c>
      <c r="AF945" s="202" t="e">
        <f t="shared" ca="1" si="196"/>
        <v>#N/A</v>
      </c>
      <c r="AG945" s="201" t="e">
        <f t="shared" ca="1" si="196"/>
        <v>#N/A</v>
      </c>
      <c r="AH945" s="201" t="e">
        <f t="shared" ca="1" si="197"/>
        <v>#N/A</v>
      </c>
      <c r="AI945" s="203" t="e">
        <f t="shared" ca="1" si="198"/>
        <v>#N/A</v>
      </c>
      <c r="AJ945" s="201" t="e">
        <f t="shared" ca="1" si="202"/>
        <v>#N/A</v>
      </c>
      <c r="AK945" s="201" t="e">
        <f t="shared" ca="1" si="203"/>
        <v>#N/A</v>
      </c>
    </row>
    <row r="946" spans="1:37" ht="27" customHeight="1" x14ac:dyDescent="0.25">
      <c r="A946" s="51">
        <f>'OSNOVNA PLAČA'!A940</f>
        <v>931</v>
      </c>
      <c r="B946" s="159" t="str">
        <f t="shared" ca="1" si="199"/>
        <v>A931</v>
      </c>
      <c r="C946" s="52">
        <f ca="1">IF(LEN(B946)&gt;0,'OSNOVNA PLAČA'!C940,"")</f>
        <v>0</v>
      </c>
      <c r="D946" s="54">
        <f ca="1">IF(LEN(B946)&gt;0,'OSNOVNA PLAČA'!D940,"")</f>
        <v>0</v>
      </c>
      <c r="E946" s="175">
        <f ca="1">IF(LEN(B946)&gt;0,SUM('OBRAČUNANA OSNOVNA PLAČA'!K940:P940),"")</f>
        <v>0</v>
      </c>
      <c r="F946" s="55"/>
      <c r="G946" s="55"/>
      <c r="H946" s="55"/>
      <c r="I946" s="55"/>
      <c r="J946" s="55"/>
      <c r="K946" s="176">
        <f t="shared" si="188"/>
        <v>0</v>
      </c>
      <c r="L946" s="120">
        <f t="shared" ca="1" si="189"/>
        <v>0</v>
      </c>
      <c r="M946" s="120">
        <f t="shared" ca="1" si="190"/>
        <v>0</v>
      </c>
      <c r="N946" s="120">
        <f t="shared" ca="1" si="191"/>
        <v>0</v>
      </c>
      <c r="O946" s="120">
        <f t="shared" ca="1" si="192"/>
        <v>0</v>
      </c>
      <c r="P946" s="177">
        <f t="shared" ca="1" si="193"/>
        <v>0</v>
      </c>
      <c r="Q946" s="177">
        <f ca="1">IF(LEN(B946)&gt;0,'1-6'!Q946-'1-6'!P946,"")</f>
        <v>0</v>
      </c>
      <c r="R946" s="178"/>
      <c r="AA946" s="163">
        <f>ROW()</f>
        <v>946</v>
      </c>
      <c r="AB946" s="201" t="e">
        <f t="shared" ca="1" si="200"/>
        <v>#N/A</v>
      </c>
      <c r="AC946" s="201" t="e">
        <f t="shared" ca="1" si="201"/>
        <v>#N/A</v>
      </c>
      <c r="AD946" s="202" t="e">
        <f t="shared" ca="1" si="194"/>
        <v>#N/A</v>
      </c>
      <c r="AE946" s="201" t="e">
        <f t="shared" ca="1" si="195"/>
        <v>#N/A</v>
      </c>
      <c r="AF946" s="202" t="e">
        <f t="shared" ca="1" si="196"/>
        <v>#N/A</v>
      </c>
      <c r="AG946" s="201" t="e">
        <f t="shared" ca="1" si="196"/>
        <v>#N/A</v>
      </c>
      <c r="AH946" s="201" t="e">
        <f t="shared" ca="1" si="197"/>
        <v>#N/A</v>
      </c>
      <c r="AI946" s="203" t="e">
        <f t="shared" ca="1" si="198"/>
        <v>#N/A</v>
      </c>
      <c r="AJ946" s="201" t="e">
        <f t="shared" ca="1" si="202"/>
        <v>#N/A</v>
      </c>
      <c r="AK946" s="201" t="e">
        <f t="shared" ca="1" si="203"/>
        <v>#N/A</v>
      </c>
    </row>
    <row r="947" spans="1:37" ht="27" customHeight="1" x14ac:dyDescent="0.25">
      <c r="A947" s="51">
        <f>'OSNOVNA PLAČA'!A941</f>
        <v>932</v>
      </c>
      <c r="B947" s="159" t="str">
        <f t="shared" ca="1" si="199"/>
        <v>A932</v>
      </c>
      <c r="C947" s="52">
        <f ca="1">IF(LEN(B947)&gt;0,'OSNOVNA PLAČA'!C941,"")</f>
        <v>0</v>
      </c>
      <c r="D947" s="54">
        <f ca="1">IF(LEN(B947)&gt;0,'OSNOVNA PLAČA'!D941,"")</f>
        <v>0</v>
      </c>
      <c r="E947" s="175">
        <f ca="1">IF(LEN(B947)&gt;0,SUM('OBRAČUNANA OSNOVNA PLAČA'!K941:P941),"")</f>
        <v>0</v>
      </c>
      <c r="F947" s="55"/>
      <c r="G947" s="55"/>
      <c r="H947" s="55"/>
      <c r="I947" s="55"/>
      <c r="J947" s="55"/>
      <c r="K947" s="176">
        <f t="shared" si="188"/>
        <v>0</v>
      </c>
      <c r="L947" s="120">
        <f t="shared" ca="1" si="189"/>
        <v>0</v>
      </c>
      <c r="M947" s="120">
        <f t="shared" ca="1" si="190"/>
        <v>0</v>
      </c>
      <c r="N947" s="120">
        <f t="shared" ca="1" si="191"/>
        <v>0</v>
      </c>
      <c r="O947" s="120">
        <f t="shared" ca="1" si="192"/>
        <v>0</v>
      </c>
      <c r="P947" s="177">
        <f t="shared" ca="1" si="193"/>
        <v>0</v>
      </c>
      <c r="Q947" s="177">
        <f ca="1">IF(LEN(B947)&gt;0,'1-6'!Q947-'1-6'!P947,"")</f>
        <v>0</v>
      </c>
      <c r="R947" s="178"/>
      <c r="AA947" s="163">
        <f>ROW()</f>
        <v>947</v>
      </c>
      <c r="AB947" s="201" t="e">
        <f t="shared" ca="1" si="200"/>
        <v>#N/A</v>
      </c>
      <c r="AC947" s="201" t="e">
        <f t="shared" ca="1" si="201"/>
        <v>#N/A</v>
      </c>
      <c r="AD947" s="202" t="e">
        <f t="shared" ca="1" si="194"/>
        <v>#N/A</v>
      </c>
      <c r="AE947" s="201" t="e">
        <f t="shared" ca="1" si="195"/>
        <v>#N/A</v>
      </c>
      <c r="AF947" s="202" t="e">
        <f t="shared" ca="1" si="196"/>
        <v>#N/A</v>
      </c>
      <c r="AG947" s="201" t="e">
        <f t="shared" ca="1" si="196"/>
        <v>#N/A</v>
      </c>
      <c r="AH947" s="201" t="e">
        <f t="shared" ca="1" si="197"/>
        <v>#N/A</v>
      </c>
      <c r="AI947" s="203" t="e">
        <f t="shared" ca="1" si="198"/>
        <v>#N/A</v>
      </c>
      <c r="AJ947" s="201" t="e">
        <f t="shared" ca="1" si="202"/>
        <v>#N/A</v>
      </c>
      <c r="AK947" s="201" t="e">
        <f t="shared" ca="1" si="203"/>
        <v>#N/A</v>
      </c>
    </row>
    <row r="948" spans="1:37" ht="27" customHeight="1" x14ac:dyDescent="0.25">
      <c r="A948" s="51">
        <f>'OSNOVNA PLAČA'!A942</f>
        <v>933</v>
      </c>
      <c r="B948" s="159" t="str">
        <f t="shared" ca="1" si="199"/>
        <v>A933</v>
      </c>
      <c r="C948" s="52">
        <f ca="1">IF(LEN(B948)&gt;0,'OSNOVNA PLAČA'!C942,"")</f>
        <v>0</v>
      </c>
      <c r="D948" s="54">
        <f ca="1">IF(LEN(B948)&gt;0,'OSNOVNA PLAČA'!D942,"")</f>
        <v>0</v>
      </c>
      <c r="E948" s="175">
        <f ca="1">IF(LEN(B948)&gt;0,SUM('OBRAČUNANA OSNOVNA PLAČA'!K942:P942),"")</f>
        <v>0</v>
      </c>
      <c r="F948" s="55"/>
      <c r="G948" s="55"/>
      <c r="H948" s="55"/>
      <c r="I948" s="55"/>
      <c r="J948" s="55"/>
      <c r="K948" s="176">
        <f t="shared" si="188"/>
        <v>0</v>
      </c>
      <c r="L948" s="120">
        <f t="shared" ca="1" si="189"/>
        <v>0</v>
      </c>
      <c r="M948" s="120">
        <f t="shared" ca="1" si="190"/>
        <v>0</v>
      </c>
      <c r="N948" s="120">
        <f t="shared" ca="1" si="191"/>
        <v>0</v>
      </c>
      <c r="O948" s="120">
        <f t="shared" ca="1" si="192"/>
        <v>0</v>
      </c>
      <c r="P948" s="177">
        <f t="shared" ca="1" si="193"/>
        <v>0</v>
      </c>
      <c r="Q948" s="177">
        <f ca="1">IF(LEN(B948)&gt;0,'1-6'!Q948-'1-6'!P948,"")</f>
        <v>0</v>
      </c>
      <c r="R948" s="178"/>
      <c r="AA948" s="163">
        <f>ROW()</f>
        <v>948</v>
      </c>
      <c r="AB948" s="201" t="e">
        <f t="shared" ca="1" si="200"/>
        <v>#N/A</v>
      </c>
      <c r="AC948" s="201" t="e">
        <f t="shared" ca="1" si="201"/>
        <v>#N/A</v>
      </c>
      <c r="AD948" s="202" t="e">
        <f t="shared" ca="1" si="194"/>
        <v>#N/A</v>
      </c>
      <c r="AE948" s="201" t="e">
        <f t="shared" ca="1" si="195"/>
        <v>#N/A</v>
      </c>
      <c r="AF948" s="202" t="e">
        <f t="shared" ca="1" si="196"/>
        <v>#N/A</v>
      </c>
      <c r="AG948" s="201" t="e">
        <f t="shared" ca="1" si="196"/>
        <v>#N/A</v>
      </c>
      <c r="AH948" s="201" t="e">
        <f t="shared" ca="1" si="197"/>
        <v>#N/A</v>
      </c>
      <c r="AI948" s="203" t="e">
        <f t="shared" ca="1" si="198"/>
        <v>#N/A</v>
      </c>
      <c r="AJ948" s="201" t="e">
        <f t="shared" ca="1" si="202"/>
        <v>#N/A</v>
      </c>
      <c r="AK948" s="201" t="e">
        <f t="shared" ca="1" si="203"/>
        <v>#N/A</v>
      </c>
    </row>
    <row r="949" spans="1:37" ht="27" customHeight="1" x14ac:dyDescent="0.25">
      <c r="A949" s="51">
        <f>'OSNOVNA PLAČA'!A943</f>
        <v>934</v>
      </c>
      <c r="B949" s="159" t="str">
        <f t="shared" ca="1" si="199"/>
        <v>A934</v>
      </c>
      <c r="C949" s="52">
        <f ca="1">IF(LEN(B949)&gt;0,'OSNOVNA PLAČA'!C943,"")</f>
        <v>0</v>
      </c>
      <c r="D949" s="54">
        <f ca="1">IF(LEN(B949)&gt;0,'OSNOVNA PLAČA'!D943,"")</f>
        <v>0</v>
      </c>
      <c r="E949" s="175">
        <f ca="1">IF(LEN(B949)&gt;0,SUM('OBRAČUNANA OSNOVNA PLAČA'!K943:P943),"")</f>
        <v>0</v>
      </c>
      <c r="F949" s="55"/>
      <c r="G949" s="55"/>
      <c r="H949" s="55"/>
      <c r="I949" s="55"/>
      <c r="J949" s="55"/>
      <c r="K949" s="176">
        <f t="shared" si="188"/>
        <v>0</v>
      </c>
      <c r="L949" s="120">
        <f t="shared" ca="1" si="189"/>
        <v>0</v>
      </c>
      <c r="M949" s="120">
        <f t="shared" ca="1" si="190"/>
        <v>0</v>
      </c>
      <c r="N949" s="120">
        <f t="shared" ca="1" si="191"/>
        <v>0</v>
      </c>
      <c r="O949" s="120">
        <f t="shared" ca="1" si="192"/>
        <v>0</v>
      </c>
      <c r="P949" s="177">
        <f t="shared" ca="1" si="193"/>
        <v>0</v>
      </c>
      <c r="Q949" s="177">
        <f ca="1">IF(LEN(B949)&gt;0,'1-6'!Q949-'1-6'!P949,"")</f>
        <v>0</v>
      </c>
      <c r="R949" s="178"/>
      <c r="AA949" s="163">
        <f>ROW()</f>
        <v>949</v>
      </c>
      <c r="AB949" s="201" t="e">
        <f t="shared" ca="1" si="200"/>
        <v>#N/A</v>
      </c>
      <c r="AC949" s="201" t="e">
        <f t="shared" ca="1" si="201"/>
        <v>#N/A</v>
      </c>
      <c r="AD949" s="202" t="e">
        <f t="shared" ca="1" si="194"/>
        <v>#N/A</v>
      </c>
      <c r="AE949" s="201" t="e">
        <f t="shared" ca="1" si="195"/>
        <v>#N/A</v>
      </c>
      <c r="AF949" s="202" t="e">
        <f t="shared" ca="1" si="196"/>
        <v>#N/A</v>
      </c>
      <c r="AG949" s="201" t="e">
        <f t="shared" ca="1" si="196"/>
        <v>#N/A</v>
      </c>
      <c r="AH949" s="201" t="e">
        <f t="shared" ca="1" si="197"/>
        <v>#N/A</v>
      </c>
      <c r="AI949" s="203" t="e">
        <f t="shared" ca="1" si="198"/>
        <v>#N/A</v>
      </c>
      <c r="AJ949" s="201" t="e">
        <f t="shared" ca="1" si="202"/>
        <v>#N/A</v>
      </c>
      <c r="AK949" s="201" t="e">
        <f t="shared" ca="1" si="203"/>
        <v>#N/A</v>
      </c>
    </row>
    <row r="950" spans="1:37" ht="27" customHeight="1" x14ac:dyDescent="0.25">
      <c r="A950" s="51">
        <f>'OSNOVNA PLAČA'!A944</f>
        <v>935</v>
      </c>
      <c r="B950" s="159" t="str">
        <f t="shared" ca="1" si="199"/>
        <v>A935</v>
      </c>
      <c r="C950" s="52">
        <f ca="1">IF(LEN(B950)&gt;0,'OSNOVNA PLAČA'!C944,"")</f>
        <v>0</v>
      </c>
      <c r="D950" s="54">
        <f ca="1">IF(LEN(B950)&gt;0,'OSNOVNA PLAČA'!D944,"")</f>
        <v>0</v>
      </c>
      <c r="E950" s="175">
        <f ca="1">IF(LEN(B950)&gt;0,SUM('OBRAČUNANA OSNOVNA PLAČA'!K944:P944),"")</f>
        <v>0</v>
      </c>
      <c r="F950" s="55"/>
      <c r="G950" s="55"/>
      <c r="H950" s="55"/>
      <c r="I950" s="55"/>
      <c r="J950" s="55"/>
      <c r="K950" s="176">
        <f t="shared" si="188"/>
        <v>0</v>
      </c>
      <c r="L950" s="120">
        <f t="shared" ca="1" si="189"/>
        <v>0</v>
      </c>
      <c r="M950" s="120">
        <f t="shared" ca="1" si="190"/>
        <v>0</v>
      </c>
      <c r="N950" s="120">
        <f t="shared" ca="1" si="191"/>
        <v>0</v>
      </c>
      <c r="O950" s="120">
        <f t="shared" ca="1" si="192"/>
        <v>0</v>
      </c>
      <c r="P950" s="177">
        <f t="shared" ca="1" si="193"/>
        <v>0</v>
      </c>
      <c r="Q950" s="177">
        <f ca="1">IF(LEN(B950)&gt;0,'1-6'!Q950-'1-6'!P950,"")</f>
        <v>0</v>
      </c>
      <c r="R950" s="178"/>
      <c r="AA950" s="163">
        <f>ROW()</f>
        <v>950</v>
      </c>
      <c r="AB950" s="201" t="e">
        <f t="shared" ca="1" si="200"/>
        <v>#N/A</v>
      </c>
      <c r="AC950" s="201" t="e">
        <f t="shared" ca="1" si="201"/>
        <v>#N/A</v>
      </c>
      <c r="AD950" s="202" t="e">
        <f t="shared" ca="1" si="194"/>
        <v>#N/A</v>
      </c>
      <c r="AE950" s="201" t="e">
        <f t="shared" ca="1" si="195"/>
        <v>#N/A</v>
      </c>
      <c r="AF950" s="202" t="e">
        <f t="shared" ca="1" si="196"/>
        <v>#N/A</v>
      </c>
      <c r="AG950" s="201" t="e">
        <f t="shared" ca="1" si="196"/>
        <v>#N/A</v>
      </c>
      <c r="AH950" s="201" t="e">
        <f t="shared" ca="1" si="197"/>
        <v>#N/A</v>
      </c>
      <c r="AI950" s="203" t="e">
        <f t="shared" ca="1" si="198"/>
        <v>#N/A</v>
      </c>
      <c r="AJ950" s="201" t="e">
        <f t="shared" ca="1" si="202"/>
        <v>#N/A</v>
      </c>
      <c r="AK950" s="201" t="e">
        <f t="shared" ca="1" si="203"/>
        <v>#N/A</v>
      </c>
    </row>
    <row r="951" spans="1:37" ht="27" customHeight="1" x14ac:dyDescent="0.25">
      <c r="A951" s="51">
        <f>'OSNOVNA PLAČA'!A945</f>
        <v>936</v>
      </c>
      <c r="B951" s="159" t="str">
        <f t="shared" ca="1" si="199"/>
        <v>A936</v>
      </c>
      <c r="C951" s="52">
        <f ca="1">IF(LEN(B951)&gt;0,'OSNOVNA PLAČA'!C945,"")</f>
        <v>0</v>
      </c>
      <c r="D951" s="54">
        <f ca="1">IF(LEN(B951)&gt;0,'OSNOVNA PLAČA'!D945,"")</f>
        <v>0</v>
      </c>
      <c r="E951" s="175">
        <f ca="1">IF(LEN(B951)&gt;0,SUM('OBRAČUNANA OSNOVNA PLAČA'!K945:P945),"")</f>
        <v>0</v>
      </c>
      <c r="F951" s="55"/>
      <c r="G951" s="55"/>
      <c r="H951" s="55"/>
      <c r="I951" s="55"/>
      <c r="J951" s="55"/>
      <c r="K951" s="176">
        <f t="shared" si="188"/>
        <v>0</v>
      </c>
      <c r="L951" s="120">
        <f t="shared" ca="1" si="189"/>
        <v>0</v>
      </c>
      <c r="M951" s="120">
        <f t="shared" ca="1" si="190"/>
        <v>0</v>
      </c>
      <c r="N951" s="120">
        <f t="shared" ca="1" si="191"/>
        <v>0</v>
      </c>
      <c r="O951" s="120">
        <f t="shared" ca="1" si="192"/>
        <v>0</v>
      </c>
      <c r="P951" s="177">
        <f t="shared" ca="1" si="193"/>
        <v>0</v>
      </c>
      <c r="Q951" s="177">
        <f ca="1">IF(LEN(B951)&gt;0,'1-6'!Q951-'1-6'!P951,"")</f>
        <v>0</v>
      </c>
      <c r="R951" s="178"/>
      <c r="AA951" s="163">
        <f>ROW()</f>
        <v>951</v>
      </c>
      <c r="AB951" s="201" t="e">
        <f t="shared" ca="1" si="200"/>
        <v>#N/A</v>
      </c>
      <c r="AC951" s="201" t="e">
        <f t="shared" ca="1" si="201"/>
        <v>#N/A</v>
      </c>
      <c r="AD951" s="202" t="e">
        <f t="shared" ca="1" si="194"/>
        <v>#N/A</v>
      </c>
      <c r="AE951" s="201" t="e">
        <f t="shared" ca="1" si="195"/>
        <v>#N/A</v>
      </c>
      <c r="AF951" s="202" t="e">
        <f t="shared" ca="1" si="196"/>
        <v>#N/A</v>
      </c>
      <c r="AG951" s="201" t="e">
        <f t="shared" ca="1" si="196"/>
        <v>#N/A</v>
      </c>
      <c r="AH951" s="201" t="e">
        <f t="shared" ca="1" si="197"/>
        <v>#N/A</v>
      </c>
      <c r="AI951" s="203" t="e">
        <f t="shared" ca="1" si="198"/>
        <v>#N/A</v>
      </c>
      <c r="AJ951" s="201" t="e">
        <f t="shared" ca="1" si="202"/>
        <v>#N/A</v>
      </c>
      <c r="AK951" s="201" t="e">
        <f t="shared" ca="1" si="203"/>
        <v>#N/A</v>
      </c>
    </row>
    <row r="952" spans="1:37" ht="27" customHeight="1" x14ac:dyDescent="0.25">
      <c r="A952" s="51">
        <f>'OSNOVNA PLAČA'!A946</f>
        <v>937</v>
      </c>
      <c r="B952" s="159" t="str">
        <f t="shared" ca="1" si="199"/>
        <v>A937</v>
      </c>
      <c r="C952" s="52">
        <f ca="1">IF(LEN(B952)&gt;0,'OSNOVNA PLAČA'!C946,"")</f>
        <v>0</v>
      </c>
      <c r="D952" s="54">
        <f ca="1">IF(LEN(B952)&gt;0,'OSNOVNA PLAČA'!D946,"")</f>
        <v>0</v>
      </c>
      <c r="E952" s="175">
        <f ca="1">IF(LEN(B952)&gt;0,SUM('OBRAČUNANA OSNOVNA PLAČA'!K946:P946),"")</f>
        <v>0</v>
      </c>
      <c r="F952" s="55"/>
      <c r="G952" s="55"/>
      <c r="H952" s="55"/>
      <c r="I952" s="55"/>
      <c r="J952" s="55"/>
      <c r="K952" s="176">
        <f t="shared" si="188"/>
        <v>0</v>
      </c>
      <c r="L952" s="120">
        <f t="shared" ca="1" si="189"/>
        <v>0</v>
      </c>
      <c r="M952" s="120">
        <f t="shared" ca="1" si="190"/>
        <v>0</v>
      </c>
      <c r="N952" s="120">
        <f t="shared" ca="1" si="191"/>
        <v>0</v>
      </c>
      <c r="O952" s="120">
        <f t="shared" ca="1" si="192"/>
        <v>0</v>
      </c>
      <c r="P952" s="177">
        <f t="shared" ca="1" si="193"/>
        <v>0</v>
      </c>
      <c r="Q952" s="177">
        <f ca="1">IF(LEN(B952)&gt;0,'1-6'!Q952-'1-6'!P952,"")</f>
        <v>0</v>
      </c>
      <c r="R952" s="178"/>
      <c r="AA952" s="163">
        <f>ROW()</f>
        <v>952</v>
      </c>
      <c r="AB952" s="201" t="e">
        <f t="shared" ca="1" si="200"/>
        <v>#N/A</v>
      </c>
      <c r="AC952" s="201" t="e">
        <f t="shared" ca="1" si="201"/>
        <v>#N/A</v>
      </c>
      <c r="AD952" s="202" t="e">
        <f t="shared" ca="1" si="194"/>
        <v>#N/A</v>
      </c>
      <c r="AE952" s="201" t="e">
        <f t="shared" ca="1" si="195"/>
        <v>#N/A</v>
      </c>
      <c r="AF952" s="202" t="e">
        <f t="shared" ca="1" si="196"/>
        <v>#N/A</v>
      </c>
      <c r="AG952" s="201" t="e">
        <f t="shared" ca="1" si="196"/>
        <v>#N/A</v>
      </c>
      <c r="AH952" s="201" t="e">
        <f t="shared" ca="1" si="197"/>
        <v>#N/A</v>
      </c>
      <c r="AI952" s="203" t="e">
        <f t="shared" ca="1" si="198"/>
        <v>#N/A</v>
      </c>
      <c r="AJ952" s="201" t="e">
        <f t="shared" ca="1" si="202"/>
        <v>#N/A</v>
      </c>
      <c r="AK952" s="201" t="e">
        <f t="shared" ca="1" si="203"/>
        <v>#N/A</v>
      </c>
    </row>
    <row r="953" spans="1:37" ht="27" customHeight="1" x14ac:dyDescent="0.25">
      <c r="A953" s="51">
        <f>'OSNOVNA PLAČA'!A947</f>
        <v>938</v>
      </c>
      <c r="B953" s="159" t="str">
        <f t="shared" ca="1" si="199"/>
        <v>A938</v>
      </c>
      <c r="C953" s="52">
        <f ca="1">IF(LEN(B953)&gt;0,'OSNOVNA PLAČA'!C947,"")</f>
        <v>0</v>
      </c>
      <c r="D953" s="54">
        <f ca="1">IF(LEN(B953)&gt;0,'OSNOVNA PLAČA'!D947,"")</f>
        <v>0</v>
      </c>
      <c r="E953" s="175">
        <f ca="1">IF(LEN(B953)&gt;0,SUM('OBRAČUNANA OSNOVNA PLAČA'!K947:P947),"")</f>
        <v>0</v>
      </c>
      <c r="F953" s="55"/>
      <c r="G953" s="55"/>
      <c r="H953" s="55"/>
      <c r="I953" s="55"/>
      <c r="J953" s="55"/>
      <c r="K953" s="176">
        <f t="shared" si="188"/>
        <v>0</v>
      </c>
      <c r="L953" s="120">
        <f t="shared" ca="1" si="189"/>
        <v>0</v>
      </c>
      <c r="M953" s="120">
        <f t="shared" ca="1" si="190"/>
        <v>0</v>
      </c>
      <c r="N953" s="120">
        <f t="shared" ca="1" si="191"/>
        <v>0</v>
      </c>
      <c r="O953" s="120">
        <f t="shared" ca="1" si="192"/>
        <v>0</v>
      </c>
      <c r="P953" s="177">
        <f t="shared" ca="1" si="193"/>
        <v>0</v>
      </c>
      <c r="Q953" s="177">
        <f ca="1">IF(LEN(B953)&gt;0,'1-6'!Q953-'1-6'!P953,"")</f>
        <v>0</v>
      </c>
      <c r="R953" s="178"/>
      <c r="AA953" s="163">
        <f>ROW()</f>
        <v>953</v>
      </c>
      <c r="AB953" s="201" t="e">
        <f t="shared" ca="1" si="200"/>
        <v>#N/A</v>
      </c>
      <c r="AC953" s="201" t="e">
        <f t="shared" ca="1" si="201"/>
        <v>#N/A</v>
      </c>
      <c r="AD953" s="202" t="e">
        <f t="shared" ca="1" si="194"/>
        <v>#N/A</v>
      </c>
      <c r="AE953" s="201" t="e">
        <f t="shared" ca="1" si="195"/>
        <v>#N/A</v>
      </c>
      <c r="AF953" s="202" t="e">
        <f t="shared" ca="1" si="196"/>
        <v>#N/A</v>
      </c>
      <c r="AG953" s="201" t="e">
        <f t="shared" ca="1" si="196"/>
        <v>#N/A</v>
      </c>
      <c r="AH953" s="201" t="e">
        <f t="shared" ca="1" si="197"/>
        <v>#N/A</v>
      </c>
      <c r="AI953" s="203" t="e">
        <f t="shared" ca="1" si="198"/>
        <v>#N/A</v>
      </c>
      <c r="AJ953" s="201" t="e">
        <f t="shared" ca="1" si="202"/>
        <v>#N/A</v>
      </c>
      <c r="AK953" s="201" t="e">
        <f t="shared" ca="1" si="203"/>
        <v>#N/A</v>
      </c>
    </row>
    <row r="954" spans="1:37" ht="27" customHeight="1" x14ac:dyDescent="0.25">
      <c r="A954" s="51">
        <f>'OSNOVNA PLAČA'!A948</f>
        <v>939</v>
      </c>
      <c r="B954" s="159" t="str">
        <f t="shared" ca="1" si="199"/>
        <v>A939</v>
      </c>
      <c r="C954" s="52">
        <f ca="1">IF(LEN(B954)&gt;0,'OSNOVNA PLAČA'!C948,"")</f>
        <v>0</v>
      </c>
      <c r="D954" s="54">
        <f ca="1">IF(LEN(B954)&gt;0,'OSNOVNA PLAČA'!D948,"")</f>
        <v>0</v>
      </c>
      <c r="E954" s="175">
        <f ca="1">IF(LEN(B954)&gt;0,SUM('OBRAČUNANA OSNOVNA PLAČA'!K948:P948),"")</f>
        <v>0</v>
      </c>
      <c r="F954" s="55"/>
      <c r="G954" s="55"/>
      <c r="H954" s="55"/>
      <c r="I954" s="55"/>
      <c r="J954" s="55"/>
      <c r="K954" s="176">
        <f t="shared" si="188"/>
        <v>0</v>
      </c>
      <c r="L954" s="120">
        <f t="shared" ca="1" si="189"/>
        <v>0</v>
      </c>
      <c r="M954" s="120">
        <f t="shared" ca="1" si="190"/>
        <v>0</v>
      </c>
      <c r="N954" s="120">
        <f t="shared" ca="1" si="191"/>
        <v>0</v>
      </c>
      <c r="O954" s="120">
        <f t="shared" ca="1" si="192"/>
        <v>0</v>
      </c>
      <c r="P954" s="177">
        <f t="shared" ca="1" si="193"/>
        <v>0</v>
      </c>
      <c r="Q954" s="177">
        <f ca="1">IF(LEN(B954)&gt;0,'1-6'!Q954-'1-6'!P954,"")</f>
        <v>0</v>
      </c>
      <c r="R954" s="178"/>
      <c r="AA954" s="163">
        <f>ROW()</f>
        <v>954</v>
      </c>
      <c r="AB954" s="201" t="e">
        <f t="shared" ca="1" si="200"/>
        <v>#N/A</v>
      </c>
      <c r="AC954" s="201" t="e">
        <f t="shared" ca="1" si="201"/>
        <v>#N/A</v>
      </c>
      <c r="AD954" s="202" t="e">
        <f t="shared" ca="1" si="194"/>
        <v>#N/A</v>
      </c>
      <c r="AE954" s="201" t="e">
        <f t="shared" ca="1" si="195"/>
        <v>#N/A</v>
      </c>
      <c r="AF954" s="202" t="e">
        <f t="shared" ca="1" si="196"/>
        <v>#N/A</v>
      </c>
      <c r="AG954" s="201" t="e">
        <f t="shared" ca="1" si="196"/>
        <v>#N/A</v>
      </c>
      <c r="AH954" s="201" t="e">
        <f t="shared" ca="1" si="197"/>
        <v>#N/A</v>
      </c>
      <c r="AI954" s="203" t="e">
        <f t="shared" ca="1" si="198"/>
        <v>#N/A</v>
      </c>
      <c r="AJ954" s="201" t="e">
        <f t="shared" ca="1" si="202"/>
        <v>#N/A</v>
      </c>
      <c r="AK954" s="201" t="e">
        <f t="shared" ca="1" si="203"/>
        <v>#N/A</v>
      </c>
    </row>
    <row r="955" spans="1:37" ht="27" customHeight="1" x14ac:dyDescent="0.25">
      <c r="A955" s="51">
        <f>'OSNOVNA PLAČA'!A949</f>
        <v>940</v>
      </c>
      <c r="B955" s="159" t="str">
        <f t="shared" ca="1" si="199"/>
        <v>A940</v>
      </c>
      <c r="C955" s="52">
        <f ca="1">IF(LEN(B955)&gt;0,'OSNOVNA PLAČA'!C949,"")</f>
        <v>0</v>
      </c>
      <c r="D955" s="54">
        <f ca="1">IF(LEN(B955)&gt;0,'OSNOVNA PLAČA'!D949,"")</f>
        <v>0</v>
      </c>
      <c r="E955" s="175">
        <f ca="1">IF(LEN(B955)&gt;0,SUM('OBRAČUNANA OSNOVNA PLAČA'!K949:P949),"")</f>
        <v>0</v>
      </c>
      <c r="F955" s="55"/>
      <c r="G955" s="55"/>
      <c r="H955" s="55"/>
      <c r="I955" s="55"/>
      <c r="J955" s="55"/>
      <c r="K955" s="176">
        <f t="shared" si="188"/>
        <v>0</v>
      </c>
      <c r="L955" s="120">
        <f t="shared" ca="1" si="189"/>
        <v>0</v>
      </c>
      <c r="M955" s="120">
        <f t="shared" ca="1" si="190"/>
        <v>0</v>
      </c>
      <c r="N955" s="120">
        <f t="shared" ca="1" si="191"/>
        <v>0</v>
      </c>
      <c r="O955" s="120">
        <f t="shared" ca="1" si="192"/>
        <v>0</v>
      </c>
      <c r="P955" s="177">
        <f t="shared" ca="1" si="193"/>
        <v>0</v>
      </c>
      <c r="Q955" s="177">
        <f ca="1">IF(LEN(B955)&gt;0,'1-6'!Q955-'1-6'!P955,"")</f>
        <v>0</v>
      </c>
      <c r="R955" s="178"/>
      <c r="AA955" s="163">
        <f>ROW()</f>
        <v>955</v>
      </c>
      <c r="AB955" s="201" t="e">
        <f t="shared" ca="1" si="200"/>
        <v>#N/A</v>
      </c>
      <c r="AC955" s="201" t="e">
        <f t="shared" ca="1" si="201"/>
        <v>#N/A</v>
      </c>
      <c r="AD955" s="202" t="e">
        <f t="shared" ca="1" si="194"/>
        <v>#N/A</v>
      </c>
      <c r="AE955" s="201" t="e">
        <f t="shared" ca="1" si="195"/>
        <v>#N/A</v>
      </c>
      <c r="AF955" s="202" t="e">
        <f t="shared" ca="1" si="196"/>
        <v>#N/A</v>
      </c>
      <c r="AG955" s="201" t="e">
        <f t="shared" ca="1" si="196"/>
        <v>#N/A</v>
      </c>
      <c r="AH955" s="201" t="e">
        <f t="shared" ca="1" si="197"/>
        <v>#N/A</v>
      </c>
      <c r="AI955" s="203" t="e">
        <f t="shared" ca="1" si="198"/>
        <v>#N/A</v>
      </c>
      <c r="AJ955" s="201" t="e">
        <f t="shared" ca="1" si="202"/>
        <v>#N/A</v>
      </c>
      <c r="AK955" s="201" t="e">
        <f t="shared" ca="1" si="203"/>
        <v>#N/A</v>
      </c>
    </row>
    <row r="956" spans="1:37" ht="27" customHeight="1" x14ac:dyDescent="0.25">
      <c r="A956" s="51">
        <f>'OSNOVNA PLAČA'!A950</f>
        <v>941</v>
      </c>
      <c r="B956" s="159" t="str">
        <f t="shared" ca="1" si="199"/>
        <v>A941</v>
      </c>
      <c r="C956" s="52">
        <f ca="1">IF(LEN(B956)&gt;0,'OSNOVNA PLAČA'!C950,"")</f>
        <v>0</v>
      </c>
      <c r="D956" s="54">
        <f ca="1">IF(LEN(B956)&gt;0,'OSNOVNA PLAČA'!D950,"")</f>
        <v>0</v>
      </c>
      <c r="E956" s="175">
        <f ca="1">IF(LEN(B956)&gt;0,SUM('OBRAČUNANA OSNOVNA PLAČA'!K950:P950),"")</f>
        <v>0</v>
      </c>
      <c r="F956" s="55"/>
      <c r="G956" s="55"/>
      <c r="H956" s="55"/>
      <c r="I956" s="55"/>
      <c r="J956" s="55"/>
      <c r="K956" s="176">
        <f t="shared" si="188"/>
        <v>0</v>
      </c>
      <c r="L956" s="120">
        <f t="shared" ca="1" si="189"/>
        <v>0</v>
      </c>
      <c r="M956" s="120">
        <f t="shared" ca="1" si="190"/>
        <v>0</v>
      </c>
      <c r="N956" s="120">
        <f t="shared" ca="1" si="191"/>
        <v>0</v>
      </c>
      <c r="O956" s="120">
        <f t="shared" ca="1" si="192"/>
        <v>0</v>
      </c>
      <c r="P956" s="177">
        <f t="shared" ca="1" si="193"/>
        <v>0</v>
      </c>
      <c r="Q956" s="177">
        <f ca="1">IF(LEN(B956)&gt;0,'1-6'!Q956-'1-6'!P956,"")</f>
        <v>0</v>
      </c>
      <c r="R956" s="178"/>
      <c r="AA956" s="163">
        <f>ROW()</f>
        <v>956</v>
      </c>
      <c r="AB956" s="201" t="e">
        <f t="shared" ca="1" si="200"/>
        <v>#N/A</v>
      </c>
      <c r="AC956" s="201" t="e">
        <f t="shared" ca="1" si="201"/>
        <v>#N/A</v>
      </c>
      <c r="AD956" s="202" t="e">
        <f t="shared" ca="1" si="194"/>
        <v>#N/A</v>
      </c>
      <c r="AE956" s="201" t="e">
        <f t="shared" ca="1" si="195"/>
        <v>#N/A</v>
      </c>
      <c r="AF956" s="202" t="e">
        <f t="shared" ca="1" si="196"/>
        <v>#N/A</v>
      </c>
      <c r="AG956" s="201" t="e">
        <f t="shared" ca="1" si="196"/>
        <v>#N/A</v>
      </c>
      <c r="AH956" s="201" t="e">
        <f t="shared" ca="1" si="197"/>
        <v>#N/A</v>
      </c>
      <c r="AI956" s="203" t="e">
        <f t="shared" ca="1" si="198"/>
        <v>#N/A</v>
      </c>
      <c r="AJ956" s="201" t="e">
        <f t="shared" ca="1" si="202"/>
        <v>#N/A</v>
      </c>
      <c r="AK956" s="201" t="e">
        <f t="shared" ca="1" si="203"/>
        <v>#N/A</v>
      </c>
    </row>
    <row r="957" spans="1:37" ht="27" customHeight="1" x14ac:dyDescent="0.25">
      <c r="A957" s="51">
        <f>'OSNOVNA PLAČA'!A951</f>
        <v>942</v>
      </c>
      <c r="B957" s="159" t="str">
        <f t="shared" ca="1" si="199"/>
        <v>A942</v>
      </c>
      <c r="C957" s="52">
        <f ca="1">IF(LEN(B957)&gt;0,'OSNOVNA PLAČA'!C951,"")</f>
        <v>0</v>
      </c>
      <c r="D957" s="54">
        <f ca="1">IF(LEN(B957)&gt;0,'OSNOVNA PLAČA'!D951,"")</f>
        <v>0</v>
      </c>
      <c r="E957" s="175">
        <f ca="1">IF(LEN(B957)&gt;0,SUM('OBRAČUNANA OSNOVNA PLAČA'!K951:P951),"")</f>
        <v>0</v>
      </c>
      <c r="F957" s="55"/>
      <c r="G957" s="55"/>
      <c r="H957" s="55"/>
      <c r="I957" s="55"/>
      <c r="J957" s="55"/>
      <c r="K957" s="176">
        <f t="shared" si="188"/>
        <v>0</v>
      </c>
      <c r="L957" s="120">
        <f t="shared" ca="1" si="189"/>
        <v>0</v>
      </c>
      <c r="M957" s="120">
        <f t="shared" ca="1" si="190"/>
        <v>0</v>
      </c>
      <c r="N957" s="120">
        <f t="shared" ca="1" si="191"/>
        <v>0</v>
      </c>
      <c r="O957" s="120">
        <f t="shared" ca="1" si="192"/>
        <v>0</v>
      </c>
      <c r="P957" s="177">
        <f t="shared" ca="1" si="193"/>
        <v>0</v>
      </c>
      <c r="Q957" s="177">
        <f ca="1">IF(LEN(B957)&gt;0,'1-6'!Q957-'1-6'!P957,"")</f>
        <v>0</v>
      </c>
      <c r="R957" s="178"/>
      <c r="AA957" s="163">
        <f>ROW()</f>
        <v>957</v>
      </c>
      <c r="AB957" s="201" t="e">
        <f t="shared" ca="1" si="200"/>
        <v>#N/A</v>
      </c>
      <c r="AC957" s="201" t="e">
        <f t="shared" ca="1" si="201"/>
        <v>#N/A</v>
      </c>
      <c r="AD957" s="202" t="e">
        <f t="shared" ca="1" si="194"/>
        <v>#N/A</v>
      </c>
      <c r="AE957" s="201" t="e">
        <f t="shared" ca="1" si="195"/>
        <v>#N/A</v>
      </c>
      <c r="AF957" s="202" t="e">
        <f t="shared" ca="1" si="196"/>
        <v>#N/A</v>
      </c>
      <c r="AG957" s="201" t="e">
        <f t="shared" ca="1" si="196"/>
        <v>#N/A</v>
      </c>
      <c r="AH957" s="201" t="e">
        <f t="shared" ca="1" si="197"/>
        <v>#N/A</v>
      </c>
      <c r="AI957" s="203" t="e">
        <f t="shared" ca="1" si="198"/>
        <v>#N/A</v>
      </c>
      <c r="AJ957" s="201" t="e">
        <f t="shared" ca="1" si="202"/>
        <v>#N/A</v>
      </c>
      <c r="AK957" s="201" t="e">
        <f t="shared" ca="1" si="203"/>
        <v>#N/A</v>
      </c>
    </row>
    <row r="958" spans="1:37" ht="27" customHeight="1" x14ac:dyDescent="0.25">
      <c r="A958" s="51">
        <f>'OSNOVNA PLAČA'!A952</f>
        <v>943</v>
      </c>
      <c r="B958" s="159" t="str">
        <f t="shared" ca="1" si="199"/>
        <v>A943</v>
      </c>
      <c r="C958" s="52">
        <f ca="1">IF(LEN(B958)&gt;0,'OSNOVNA PLAČA'!C952,"")</f>
        <v>0</v>
      </c>
      <c r="D958" s="54">
        <f ca="1">IF(LEN(B958)&gt;0,'OSNOVNA PLAČA'!D952,"")</f>
        <v>0</v>
      </c>
      <c r="E958" s="175">
        <f ca="1">IF(LEN(B958)&gt;0,SUM('OBRAČUNANA OSNOVNA PLAČA'!K952:P952),"")</f>
        <v>0</v>
      </c>
      <c r="F958" s="55"/>
      <c r="G958" s="55"/>
      <c r="H958" s="55"/>
      <c r="I958" s="55"/>
      <c r="J958" s="55"/>
      <c r="K958" s="176">
        <f t="shared" si="188"/>
        <v>0</v>
      </c>
      <c r="L958" s="120">
        <f t="shared" ca="1" si="189"/>
        <v>0</v>
      </c>
      <c r="M958" s="120">
        <f t="shared" ca="1" si="190"/>
        <v>0</v>
      </c>
      <c r="N958" s="120">
        <f t="shared" ca="1" si="191"/>
        <v>0</v>
      </c>
      <c r="O958" s="120">
        <f t="shared" ca="1" si="192"/>
        <v>0</v>
      </c>
      <c r="P958" s="177">
        <f t="shared" ca="1" si="193"/>
        <v>0</v>
      </c>
      <c r="Q958" s="177">
        <f ca="1">IF(LEN(B958)&gt;0,'1-6'!Q958-'1-6'!P958,"")</f>
        <v>0</v>
      </c>
      <c r="R958" s="178"/>
      <c r="AA958" s="163">
        <f>ROW()</f>
        <v>958</v>
      </c>
      <c r="AB958" s="201" t="e">
        <f t="shared" ca="1" si="200"/>
        <v>#N/A</v>
      </c>
      <c r="AC958" s="201" t="e">
        <f t="shared" ca="1" si="201"/>
        <v>#N/A</v>
      </c>
      <c r="AD958" s="202" t="e">
        <f t="shared" ca="1" si="194"/>
        <v>#N/A</v>
      </c>
      <c r="AE958" s="201" t="e">
        <f t="shared" ca="1" si="195"/>
        <v>#N/A</v>
      </c>
      <c r="AF958" s="202" t="e">
        <f t="shared" ca="1" si="196"/>
        <v>#N/A</v>
      </c>
      <c r="AG958" s="201" t="e">
        <f t="shared" ca="1" si="196"/>
        <v>#N/A</v>
      </c>
      <c r="AH958" s="201" t="e">
        <f t="shared" ca="1" si="197"/>
        <v>#N/A</v>
      </c>
      <c r="AI958" s="203" t="e">
        <f t="shared" ca="1" si="198"/>
        <v>#N/A</v>
      </c>
      <c r="AJ958" s="201" t="e">
        <f t="shared" ca="1" si="202"/>
        <v>#N/A</v>
      </c>
      <c r="AK958" s="201" t="e">
        <f t="shared" ca="1" si="203"/>
        <v>#N/A</v>
      </c>
    </row>
    <row r="959" spans="1:37" ht="27" customHeight="1" x14ac:dyDescent="0.25">
      <c r="A959" s="51">
        <f>'OSNOVNA PLAČA'!A953</f>
        <v>944</v>
      </c>
      <c r="B959" s="159" t="str">
        <f t="shared" ca="1" si="199"/>
        <v>A944</v>
      </c>
      <c r="C959" s="52">
        <f ca="1">IF(LEN(B959)&gt;0,'OSNOVNA PLAČA'!C953,"")</f>
        <v>0</v>
      </c>
      <c r="D959" s="54">
        <f ca="1">IF(LEN(B959)&gt;0,'OSNOVNA PLAČA'!D953,"")</f>
        <v>0</v>
      </c>
      <c r="E959" s="175">
        <f ca="1">IF(LEN(B959)&gt;0,SUM('OBRAČUNANA OSNOVNA PLAČA'!K953:P953),"")</f>
        <v>0</v>
      </c>
      <c r="F959" s="55"/>
      <c r="G959" s="55"/>
      <c r="H959" s="55"/>
      <c r="I959" s="55"/>
      <c r="J959" s="55"/>
      <c r="K959" s="176">
        <f t="shared" si="188"/>
        <v>0</v>
      </c>
      <c r="L959" s="120">
        <f t="shared" ca="1" si="189"/>
        <v>0</v>
      </c>
      <c r="M959" s="120">
        <f t="shared" ca="1" si="190"/>
        <v>0</v>
      </c>
      <c r="N959" s="120">
        <f t="shared" ca="1" si="191"/>
        <v>0</v>
      </c>
      <c r="O959" s="120">
        <f t="shared" ca="1" si="192"/>
        <v>0</v>
      </c>
      <c r="P959" s="177">
        <f t="shared" ca="1" si="193"/>
        <v>0</v>
      </c>
      <c r="Q959" s="177">
        <f ca="1">IF(LEN(B959)&gt;0,'1-6'!Q959-'1-6'!P959,"")</f>
        <v>0</v>
      </c>
      <c r="R959" s="178"/>
      <c r="AA959" s="163">
        <f>ROW()</f>
        <v>959</v>
      </c>
      <c r="AB959" s="201" t="e">
        <f t="shared" ca="1" si="200"/>
        <v>#N/A</v>
      </c>
      <c r="AC959" s="201" t="e">
        <f t="shared" ca="1" si="201"/>
        <v>#N/A</v>
      </c>
      <c r="AD959" s="202" t="e">
        <f t="shared" ca="1" si="194"/>
        <v>#N/A</v>
      </c>
      <c r="AE959" s="201" t="e">
        <f t="shared" ca="1" si="195"/>
        <v>#N/A</v>
      </c>
      <c r="AF959" s="202" t="e">
        <f t="shared" ca="1" si="196"/>
        <v>#N/A</v>
      </c>
      <c r="AG959" s="201" t="e">
        <f t="shared" ca="1" si="196"/>
        <v>#N/A</v>
      </c>
      <c r="AH959" s="201" t="e">
        <f t="shared" ca="1" si="197"/>
        <v>#N/A</v>
      </c>
      <c r="AI959" s="203" t="e">
        <f t="shared" ca="1" si="198"/>
        <v>#N/A</v>
      </c>
      <c r="AJ959" s="201" t="e">
        <f t="shared" ca="1" si="202"/>
        <v>#N/A</v>
      </c>
      <c r="AK959" s="201" t="e">
        <f t="shared" ca="1" si="203"/>
        <v>#N/A</v>
      </c>
    </row>
    <row r="960" spans="1:37" ht="27" customHeight="1" x14ac:dyDescent="0.25">
      <c r="A960" s="51">
        <f>'OSNOVNA PLAČA'!A954</f>
        <v>945</v>
      </c>
      <c r="B960" s="159" t="str">
        <f t="shared" ca="1" si="199"/>
        <v>A945</v>
      </c>
      <c r="C960" s="52">
        <f ca="1">IF(LEN(B960)&gt;0,'OSNOVNA PLAČA'!C954,"")</f>
        <v>0</v>
      </c>
      <c r="D960" s="54">
        <f ca="1">IF(LEN(B960)&gt;0,'OSNOVNA PLAČA'!D954,"")</f>
        <v>0</v>
      </c>
      <c r="E960" s="175">
        <f ca="1">IF(LEN(B960)&gt;0,SUM('OBRAČUNANA OSNOVNA PLAČA'!K954:P954),"")</f>
        <v>0</v>
      </c>
      <c r="F960" s="55"/>
      <c r="G960" s="55"/>
      <c r="H960" s="55"/>
      <c r="I960" s="55"/>
      <c r="J960" s="55"/>
      <c r="K960" s="176">
        <f t="shared" si="188"/>
        <v>0</v>
      </c>
      <c r="L960" s="120">
        <f t="shared" ca="1" si="189"/>
        <v>0</v>
      </c>
      <c r="M960" s="120">
        <f t="shared" ca="1" si="190"/>
        <v>0</v>
      </c>
      <c r="N960" s="120">
        <f t="shared" ca="1" si="191"/>
        <v>0</v>
      </c>
      <c r="O960" s="120">
        <f t="shared" ca="1" si="192"/>
        <v>0</v>
      </c>
      <c r="P960" s="177">
        <f t="shared" ca="1" si="193"/>
        <v>0</v>
      </c>
      <c r="Q960" s="177">
        <f ca="1">IF(LEN(B960)&gt;0,'1-6'!Q960-'1-6'!P960,"")</f>
        <v>0</v>
      </c>
      <c r="R960" s="178"/>
      <c r="AA960" s="163">
        <f>ROW()</f>
        <v>960</v>
      </c>
      <c r="AB960" s="201" t="e">
        <f t="shared" ca="1" si="200"/>
        <v>#N/A</v>
      </c>
      <c r="AC960" s="201" t="e">
        <f t="shared" ca="1" si="201"/>
        <v>#N/A</v>
      </c>
      <c r="AD960" s="202" t="e">
        <f t="shared" ca="1" si="194"/>
        <v>#N/A</v>
      </c>
      <c r="AE960" s="201" t="e">
        <f t="shared" ca="1" si="195"/>
        <v>#N/A</v>
      </c>
      <c r="AF960" s="202" t="e">
        <f t="shared" ca="1" si="196"/>
        <v>#N/A</v>
      </c>
      <c r="AG960" s="201" t="e">
        <f t="shared" ca="1" si="196"/>
        <v>#N/A</v>
      </c>
      <c r="AH960" s="201" t="e">
        <f t="shared" ca="1" si="197"/>
        <v>#N/A</v>
      </c>
      <c r="AI960" s="203" t="e">
        <f t="shared" ca="1" si="198"/>
        <v>#N/A</v>
      </c>
      <c r="AJ960" s="201" t="e">
        <f t="shared" ca="1" si="202"/>
        <v>#N/A</v>
      </c>
      <c r="AK960" s="201" t="e">
        <f t="shared" ca="1" si="203"/>
        <v>#N/A</v>
      </c>
    </row>
    <row r="961" spans="1:37" ht="27" customHeight="1" x14ac:dyDescent="0.25">
      <c r="A961" s="51">
        <f>'OSNOVNA PLAČA'!A955</f>
        <v>946</v>
      </c>
      <c r="B961" s="159" t="str">
        <f t="shared" ca="1" si="199"/>
        <v>A946</v>
      </c>
      <c r="C961" s="52">
        <f ca="1">IF(LEN(B961)&gt;0,'OSNOVNA PLAČA'!C955,"")</f>
        <v>0</v>
      </c>
      <c r="D961" s="54">
        <f ca="1">IF(LEN(B961)&gt;0,'OSNOVNA PLAČA'!D955,"")</f>
        <v>0</v>
      </c>
      <c r="E961" s="175">
        <f ca="1">IF(LEN(B961)&gt;0,SUM('OBRAČUNANA OSNOVNA PLAČA'!K955:P955),"")</f>
        <v>0</v>
      </c>
      <c r="F961" s="55"/>
      <c r="G961" s="55"/>
      <c r="H961" s="55"/>
      <c r="I961" s="55"/>
      <c r="J961" s="55"/>
      <c r="K961" s="176">
        <f t="shared" si="188"/>
        <v>0</v>
      </c>
      <c r="L961" s="120">
        <f t="shared" ca="1" si="189"/>
        <v>0</v>
      </c>
      <c r="M961" s="120">
        <f t="shared" ca="1" si="190"/>
        <v>0</v>
      </c>
      <c r="N961" s="120">
        <f t="shared" ca="1" si="191"/>
        <v>0</v>
      </c>
      <c r="O961" s="120">
        <f t="shared" ca="1" si="192"/>
        <v>0</v>
      </c>
      <c r="P961" s="177">
        <f t="shared" ca="1" si="193"/>
        <v>0</v>
      </c>
      <c r="Q961" s="177">
        <f ca="1">IF(LEN(B961)&gt;0,'1-6'!Q961-'1-6'!P961,"")</f>
        <v>0</v>
      </c>
      <c r="R961" s="178"/>
      <c r="AA961" s="163">
        <f>ROW()</f>
        <v>961</v>
      </c>
      <c r="AB961" s="201" t="e">
        <f t="shared" ca="1" si="200"/>
        <v>#N/A</v>
      </c>
      <c r="AC961" s="201" t="e">
        <f t="shared" ca="1" si="201"/>
        <v>#N/A</v>
      </c>
      <c r="AD961" s="202" t="e">
        <f t="shared" ca="1" si="194"/>
        <v>#N/A</v>
      </c>
      <c r="AE961" s="201" t="e">
        <f t="shared" ca="1" si="195"/>
        <v>#N/A</v>
      </c>
      <c r="AF961" s="202" t="e">
        <f t="shared" ca="1" si="196"/>
        <v>#N/A</v>
      </c>
      <c r="AG961" s="201" t="e">
        <f t="shared" ca="1" si="196"/>
        <v>#N/A</v>
      </c>
      <c r="AH961" s="201" t="e">
        <f t="shared" ca="1" si="197"/>
        <v>#N/A</v>
      </c>
      <c r="AI961" s="203" t="e">
        <f t="shared" ca="1" si="198"/>
        <v>#N/A</v>
      </c>
      <c r="AJ961" s="201" t="e">
        <f t="shared" ca="1" si="202"/>
        <v>#N/A</v>
      </c>
      <c r="AK961" s="201" t="e">
        <f t="shared" ca="1" si="203"/>
        <v>#N/A</v>
      </c>
    </row>
    <row r="962" spans="1:37" ht="27" customHeight="1" x14ac:dyDescent="0.25">
      <c r="A962" s="51">
        <f>'OSNOVNA PLAČA'!A956</f>
        <v>947</v>
      </c>
      <c r="B962" s="159" t="str">
        <f t="shared" ca="1" si="199"/>
        <v>A947</v>
      </c>
      <c r="C962" s="52">
        <f ca="1">IF(LEN(B962)&gt;0,'OSNOVNA PLAČA'!C956,"")</f>
        <v>0</v>
      </c>
      <c r="D962" s="54">
        <f ca="1">IF(LEN(B962)&gt;0,'OSNOVNA PLAČA'!D956,"")</f>
        <v>0</v>
      </c>
      <c r="E962" s="175">
        <f ca="1">IF(LEN(B962)&gt;0,SUM('OBRAČUNANA OSNOVNA PLAČA'!K956:P956),"")</f>
        <v>0</v>
      </c>
      <c r="F962" s="55"/>
      <c r="G962" s="55"/>
      <c r="H962" s="55"/>
      <c r="I962" s="55"/>
      <c r="J962" s="55"/>
      <c r="K962" s="176">
        <f t="shared" si="188"/>
        <v>0</v>
      </c>
      <c r="L962" s="120">
        <f t="shared" ca="1" si="189"/>
        <v>0</v>
      </c>
      <c r="M962" s="120">
        <f t="shared" ca="1" si="190"/>
        <v>0</v>
      </c>
      <c r="N962" s="120">
        <f t="shared" ca="1" si="191"/>
        <v>0</v>
      </c>
      <c r="O962" s="120">
        <f t="shared" ca="1" si="192"/>
        <v>0</v>
      </c>
      <c r="P962" s="177">
        <f t="shared" ca="1" si="193"/>
        <v>0</v>
      </c>
      <c r="Q962" s="177">
        <f ca="1">IF(LEN(B962)&gt;0,'1-6'!Q962-'1-6'!P962,"")</f>
        <v>0</v>
      </c>
      <c r="R962" s="178"/>
      <c r="AA962" s="163">
        <f>ROW()</f>
        <v>962</v>
      </c>
      <c r="AB962" s="201" t="e">
        <f t="shared" ca="1" si="200"/>
        <v>#N/A</v>
      </c>
      <c r="AC962" s="201" t="e">
        <f t="shared" ca="1" si="201"/>
        <v>#N/A</v>
      </c>
      <c r="AD962" s="202" t="e">
        <f t="shared" ca="1" si="194"/>
        <v>#N/A</v>
      </c>
      <c r="AE962" s="201" t="e">
        <f t="shared" ca="1" si="195"/>
        <v>#N/A</v>
      </c>
      <c r="AF962" s="202" t="e">
        <f t="shared" ca="1" si="196"/>
        <v>#N/A</v>
      </c>
      <c r="AG962" s="201" t="e">
        <f t="shared" ca="1" si="196"/>
        <v>#N/A</v>
      </c>
      <c r="AH962" s="201" t="e">
        <f t="shared" ca="1" si="197"/>
        <v>#N/A</v>
      </c>
      <c r="AI962" s="203" t="e">
        <f t="shared" ca="1" si="198"/>
        <v>#N/A</v>
      </c>
      <c r="AJ962" s="201" t="e">
        <f t="shared" ca="1" si="202"/>
        <v>#N/A</v>
      </c>
      <c r="AK962" s="201" t="e">
        <f t="shared" ca="1" si="203"/>
        <v>#N/A</v>
      </c>
    </row>
    <row r="963" spans="1:37" ht="27" customHeight="1" x14ac:dyDescent="0.25">
      <c r="A963" s="51">
        <f>'OSNOVNA PLAČA'!A957</f>
        <v>948</v>
      </c>
      <c r="B963" s="159" t="str">
        <f t="shared" ca="1" si="199"/>
        <v>A948</v>
      </c>
      <c r="C963" s="52">
        <f ca="1">IF(LEN(B963)&gt;0,'OSNOVNA PLAČA'!C957,"")</f>
        <v>0</v>
      </c>
      <c r="D963" s="54">
        <f ca="1">IF(LEN(B963)&gt;0,'OSNOVNA PLAČA'!D957,"")</f>
        <v>0</v>
      </c>
      <c r="E963" s="175">
        <f ca="1">IF(LEN(B963)&gt;0,SUM('OBRAČUNANA OSNOVNA PLAČA'!K957:P957),"")</f>
        <v>0</v>
      </c>
      <c r="F963" s="55"/>
      <c r="G963" s="55"/>
      <c r="H963" s="55"/>
      <c r="I963" s="55"/>
      <c r="J963" s="55"/>
      <c r="K963" s="176">
        <f t="shared" si="188"/>
        <v>0</v>
      </c>
      <c r="L963" s="120">
        <f t="shared" ca="1" si="189"/>
        <v>0</v>
      </c>
      <c r="M963" s="120">
        <f t="shared" ca="1" si="190"/>
        <v>0</v>
      </c>
      <c r="N963" s="120">
        <f t="shared" ca="1" si="191"/>
        <v>0</v>
      </c>
      <c r="O963" s="120">
        <f t="shared" ca="1" si="192"/>
        <v>0</v>
      </c>
      <c r="P963" s="177">
        <f t="shared" ca="1" si="193"/>
        <v>0</v>
      </c>
      <c r="Q963" s="177">
        <f ca="1">IF(LEN(B963)&gt;0,'1-6'!Q963-'1-6'!P963,"")</f>
        <v>0</v>
      </c>
      <c r="R963" s="178"/>
      <c r="AA963" s="163">
        <f>ROW()</f>
        <v>963</v>
      </c>
      <c r="AB963" s="201" t="e">
        <f t="shared" ca="1" si="200"/>
        <v>#N/A</v>
      </c>
      <c r="AC963" s="201" t="e">
        <f t="shared" ca="1" si="201"/>
        <v>#N/A</v>
      </c>
      <c r="AD963" s="202" t="e">
        <f t="shared" ca="1" si="194"/>
        <v>#N/A</v>
      </c>
      <c r="AE963" s="201" t="e">
        <f t="shared" ca="1" si="195"/>
        <v>#N/A</v>
      </c>
      <c r="AF963" s="202" t="e">
        <f t="shared" ca="1" si="196"/>
        <v>#N/A</v>
      </c>
      <c r="AG963" s="201" t="e">
        <f t="shared" ca="1" si="196"/>
        <v>#N/A</v>
      </c>
      <c r="AH963" s="201" t="e">
        <f t="shared" ca="1" si="197"/>
        <v>#N/A</v>
      </c>
      <c r="AI963" s="203" t="e">
        <f t="shared" ca="1" si="198"/>
        <v>#N/A</v>
      </c>
      <c r="AJ963" s="201" t="e">
        <f t="shared" ca="1" si="202"/>
        <v>#N/A</v>
      </c>
      <c r="AK963" s="201" t="e">
        <f t="shared" ca="1" si="203"/>
        <v>#N/A</v>
      </c>
    </row>
    <row r="964" spans="1:37" ht="27" customHeight="1" x14ac:dyDescent="0.25">
      <c r="A964" s="51">
        <f>'OSNOVNA PLAČA'!A958</f>
        <v>949</v>
      </c>
      <c r="B964" s="159" t="str">
        <f t="shared" ca="1" si="199"/>
        <v>A949</v>
      </c>
      <c r="C964" s="52">
        <f ca="1">IF(LEN(B964)&gt;0,'OSNOVNA PLAČA'!C958,"")</f>
        <v>0</v>
      </c>
      <c r="D964" s="54">
        <f ca="1">IF(LEN(B964)&gt;0,'OSNOVNA PLAČA'!D958,"")</f>
        <v>0</v>
      </c>
      <c r="E964" s="175">
        <f ca="1">IF(LEN(B964)&gt;0,SUM('OBRAČUNANA OSNOVNA PLAČA'!K958:P958),"")</f>
        <v>0</v>
      </c>
      <c r="F964" s="55"/>
      <c r="G964" s="55"/>
      <c r="H964" s="55"/>
      <c r="I964" s="55"/>
      <c r="J964" s="55"/>
      <c r="K964" s="176">
        <f t="shared" si="188"/>
        <v>0</v>
      </c>
      <c r="L964" s="120">
        <f t="shared" ca="1" si="189"/>
        <v>0</v>
      </c>
      <c r="M964" s="120">
        <f t="shared" ca="1" si="190"/>
        <v>0</v>
      </c>
      <c r="N964" s="120">
        <f t="shared" ca="1" si="191"/>
        <v>0</v>
      </c>
      <c r="O964" s="120">
        <f t="shared" ca="1" si="192"/>
        <v>0</v>
      </c>
      <c r="P964" s="177">
        <f t="shared" ca="1" si="193"/>
        <v>0</v>
      </c>
      <c r="Q964" s="177">
        <f ca="1">IF(LEN(B964)&gt;0,'1-6'!Q964-'1-6'!P964,"")</f>
        <v>0</v>
      </c>
      <c r="R964" s="178"/>
      <c r="AA964" s="163">
        <f>ROW()</f>
        <v>964</v>
      </c>
      <c r="AB964" s="201" t="e">
        <f t="shared" ca="1" si="200"/>
        <v>#N/A</v>
      </c>
      <c r="AC964" s="201" t="e">
        <f t="shared" ca="1" si="201"/>
        <v>#N/A</v>
      </c>
      <c r="AD964" s="202" t="e">
        <f t="shared" ca="1" si="194"/>
        <v>#N/A</v>
      </c>
      <c r="AE964" s="201" t="e">
        <f t="shared" ca="1" si="195"/>
        <v>#N/A</v>
      </c>
      <c r="AF964" s="202" t="e">
        <f t="shared" ca="1" si="196"/>
        <v>#N/A</v>
      </c>
      <c r="AG964" s="201" t="e">
        <f t="shared" ca="1" si="196"/>
        <v>#N/A</v>
      </c>
      <c r="AH964" s="201" t="e">
        <f t="shared" ca="1" si="197"/>
        <v>#N/A</v>
      </c>
      <c r="AI964" s="203" t="e">
        <f t="shared" ca="1" si="198"/>
        <v>#N/A</v>
      </c>
      <c r="AJ964" s="201" t="e">
        <f t="shared" ca="1" si="202"/>
        <v>#N/A</v>
      </c>
      <c r="AK964" s="201" t="e">
        <f t="shared" ca="1" si="203"/>
        <v>#N/A</v>
      </c>
    </row>
    <row r="965" spans="1:37" ht="27" customHeight="1" x14ac:dyDescent="0.25">
      <c r="A965" s="51">
        <f>'OSNOVNA PLAČA'!A959</f>
        <v>950</v>
      </c>
      <c r="B965" s="159" t="str">
        <f t="shared" ca="1" si="199"/>
        <v>A950</v>
      </c>
      <c r="C965" s="52">
        <f ca="1">IF(LEN(B965)&gt;0,'OSNOVNA PLAČA'!C959,"")</f>
        <v>0</v>
      </c>
      <c r="D965" s="54">
        <f ca="1">IF(LEN(B965)&gt;0,'OSNOVNA PLAČA'!D959,"")</f>
        <v>0</v>
      </c>
      <c r="E965" s="175">
        <f ca="1">IF(LEN(B965)&gt;0,SUM('OBRAČUNANA OSNOVNA PLAČA'!K959:P959),"")</f>
        <v>0</v>
      </c>
      <c r="F965" s="55"/>
      <c r="G965" s="55"/>
      <c r="H965" s="55"/>
      <c r="I965" s="55"/>
      <c r="J965" s="55"/>
      <c r="K965" s="176">
        <f t="shared" si="188"/>
        <v>0</v>
      </c>
      <c r="L965" s="120">
        <f t="shared" ca="1" si="189"/>
        <v>0</v>
      </c>
      <c r="M965" s="120">
        <f t="shared" ca="1" si="190"/>
        <v>0</v>
      </c>
      <c r="N965" s="120">
        <f t="shared" ca="1" si="191"/>
        <v>0</v>
      </c>
      <c r="O965" s="120">
        <f t="shared" ca="1" si="192"/>
        <v>0</v>
      </c>
      <c r="P965" s="177">
        <f t="shared" ca="1" si="193"/>
        <v>0</v>
      </c>
      <c r="Q965" s="177">
        <f ca="1">IF(LEN(B965)&gt;0,'1-6'!Q965-'1-6'!P965,"")</f>
        <v>0</v>
      </c>
      <c r="R965" s="178"/>
      <c r="AA965" s="163">
        <f>ROW()</f>
        <v>965</v>
      </c>
      <c r="AB965" s="201" t="e">
        <f t="shared" ca="1" si="200"/>
        <v>#N/A</v>
      </c>
      <c r="AC965" s="201" t="e">
        <f t="shared" ca="1" si="201"/>
        <v>#N/A</v>
      </c>
      <c r="AD965" s="202" t="e">
        <f t="shared" ca="1" si="194"/>
        <v>#N/A</v>
      </c>
      <c r="AE965" s="201" t="e">
        <f t="shared" ca="1" si="195"/>
        <v>#N/A</v>
      </c>
      <c r="AF965" s="202" t="e">
        <f t="shared" ca="1" si="196"/>
        <v>#N/A</v>
      </c>
      <c r="AG965" s="201" t="e">
        <f t="shared" ca="1" si="196"/>
        <v>#N/A</v>
      </c>
      <c r="AH965" s="201" t="e">
        <f t="shared" ca="1" si="197"/>
        <v>#N/A</v>
      </c>
      <c r="AI965" s="203" t="e">
        <f t="shared" ca="1" si="198"/>
        <v>#N/A</v>
      </c>
      <c r="AJ965" s="201" t="e">
        <f t="shared" ca="1" si="202"/>
        <v>#N/A</v>
      </c>
      <c r="AK965" s="201" t="e">
        <f t="shared" ca="1" si="203"/>
        <v>#N/A</v>
      </c>
    </row>
    <row r="966" spans="1:37" ht="27" customHeight="1" x14ac:dyDescent="0.25">
      <c r="A966" s="51">
        <f>'OSNOVNA PLAČA'!A960</f>
        <v>951</v>
      </c>
      <c r="B966" s="159" t="str">
        <f t="shared" ca="1" si="199"/>
        <v>A951</v>
      </c>
      <c r="C966" s="52">
        <f ca="1">IF(LEN(B966)&gt;0,'OSNOVNA PLAČA'!C960,"")</f>
        <v>0</v>
      </c>
      <c r="D966" s="54">
        <f ca="1">IF(LEN(B966)&gt;0,'OSNOVNA PLAČA'!D960,"")</f>
        <v>0</v>
      </c>
      <c r="E966" s="175">
        <f ca="1">IF(LEN(B966)&gt;0,SUM('OBRAČUNANA OSNOVNA PLAČA'!K960:P960),"")</f>
        <v>0</v>
      </c>
      <c r="F966" s="55"/>
      <c r="G966" s="55"/>
      <c r="H966" s="55"/>
      <c r="I966" s="55"/>
      <c r="J966" s="55"/>
      <c r="K966" s="176">
        <f t="shared" si="188"/>
        <v>0</v>
      </c>
      <c r="L966" s="120">
        <f t="shared" ca="1" si="189"/>
        <v>0</v>
      </c>
      <c r="M966" s="120">
        <f t="shared" ca="1" si="190"/>
        <v>0</v>
      </c>
      <c r="N966" s="120">
        <f t="shared" ca="1" si="191"/>
        <v>0</v>
      </c>
      <c r="O966" s="120">
        <f t="shared" ca="1" si="192"/>
        <v>0</v>
      </c>
      <c r="P966" s="177">
        <f t="shared" ca="1" si="193"/>
        <v>0</v>
      </c>
      <c r="Q966" s="177">
        <f ca="1">IF(LEN(B966)&gt;0,'1-6'!Q966-'1-6'!P966,"")</f>
        <v>0</v>
      </c>
      <c r="R966" s="178"/>
      <c r="AA966" s="163">
        <f>ROW()</f>
        <v>966</v>
      </c>
      <c r="AB966" s="201" t="e">
        <f t="shared" ca="1" si="200"/>
        <v>#N/A</v>
      </c>
      <c r="AC966" s="201" t="e">
        <f t="shared" ca="1" si="201"/>
        <v>#N/A</v>
      </c>
      <c r="AD966" s="202" t="e">
        <f t="shared" ca="1" si="194"/>
        <v>#N/A</v>
      </c>
      <c r="AE966" s="201" t="e">
        <f t="shared" ca="1" si="195"/>
        <v>#N/A</v>
      </c>
      <c r="AF966" s="202" t="e">
        <f t="shared" ca="1" si="196"/>
        <v>#N/A</v>
      </c>
      <c r="AG966" s="201" t="e">
        <f t="shared" ca="1" si="196"/>
        <v>#N/A</v>
      </c>
      <c r="AH966" s="201" t="e">
        <f t="shared" ca="1" si="197"/>
        <v>#N/A</v>
      </c>
      <c r="AI966" s="203" t="e">
        <f t="shared" ca="1" si="198"/>
        <v>#N/A</v>
      </c>
      <c r="AJ966" s="201" t="e">
        <f t="shared" ca="1" si="202"/>
        <v>#N/A</v>
      </c>
      <c r="AK966" s="201" t="e">
        <f t="shared" ca="1" si="203"/>
        <v>#N/A</v>
      </c>
    </row>
    <row r="967" spans="1:37" ht="27" customHeight="1" x14ac:dyDescent="0.25">
      <c r="A967" s="51">
        <f>'OSNOVNA PLAČA'!A961</f>
        <v>952</v>
      </c>
      <c r="B967" s="159" t="str">
        <f t="shared" ca="1" si="199"/>
        <v>A952</v>
      </c>
      <c r="C967" s="52">
        <f ca="1">IF(LEN(B967)&gt;0,'OSNOVNA PLAČA'!C961,"")</f>
        <v>0</v>
      </c>
      <c r="D967" s="54">
        <f ca="1">IF(LEN(B967)&gt;0,'OSNOVNA PLAČA'!D961,"")</f>
        <v>0</v>
      </c>
      <c r="E967" s="175">
        <f ca="1">IF(LEN(B967)&gt;0,SUM('OBRAČUNANA OSNOVNA PLAČA'!K961:P961),"")</f>
        <v>0</v>
      </c>
      <c r="F967" s="55"/>
      <c r="G967" s="55"/>
      <c r="H967" s="55"/>
      <c r="I967" s="55"/>
      <c r="J967" s="55"/>
      <c r="K967" s="176">
        <f t="shared" si="188"/>
        <v>0</v>
      </c>
      <c r="L967" s="120">
        <f t="shared" ca="1" si="189"/>
        <v>0</v>
      </c>
      <c r="M967" s="120">
        <f t="shared" ca="1" si="190"/>
        <v>0</v>
      </c>
      <c r="N967" s="120">
        <f t="shared" ca="1" si="191"/>
        <v>0</v>
      </c>
      <c r="O967" s="120">
        <f t="shared" ca="1" si="192"/>
        <v>0</v>
      </c>
      <c r="P967" s="177">
        <f t="shared" ca="1" si="193"/>
        <v>0</v>
      </c>
      <c r="Q967" s="177">
        <f ca="1">IF(LEN(B967)&gt;0,'1-6'!Q967-'1-6'!P967,"")</f>
        <v>0</v>
      </c>
      <c r="R967" s="178"/>
      <c r="AA967" s="163">
        <f>ROW()</f>
        <v>967</v>
      </c>
      <c r="AB967" s="201" t="e">
        <f t="shared" ca="1" si="200"/>
        <v>#N/A</v>
      </c>
      <c r="AC967" s="201" t="e">
        <f t="shared" ca="1" si="201"/>
        <v>#N/A</v>
      </c>
      <c r="AD967" s="202" t="e">
        <f t="shared" ca="1" si="194"/>
        <v>#N/A</v>
      </c>
      <c r="AE967" s="201" t="e">
        <f t="shared" ca="1" si="195"/>
        <v>#N/A</v>
      </c>
      <c r="AF967" s="202" t="e">
        <f t="shared" ca="1" si="196"/>
        <v>#N/A</v>
      </c>
      <c r="AG967" s="201" t="e">
        <f t="shared" ca="1" si="196"/>
        <v>#N/A</v>
      </c>
      <c r="AH967" s="201" t="e">
        <f t="shared" ca="1" si="197"/>
        <v>#N/A</v>
      </c>
      <c r="AI967" s="203" t="e">
        <f t="shared" ca="1" si="198"/>
        <v>#N/A</v>
      </c>
      <c r="AJ967" s="201" t="e">
        <f t="shared" ca="1" si="202"/>
        <v>#N/A</v>
      </c>
      <c r="AK967" s="201" t="e">
        <f t="shared" ca="1" si="203"/>
        <v>#N/A</v>
      </c>
    </row>
    <row r="968" spans="1:37" ht="27" customHeight="1" x14ac:dyDescent="0.25">
      <c r="A968" s="51">
        <f>'OSNOVNA PLAČA'!A962</f>
        <v>953</v>
      </c>
      <c r="B968" s="159" t="str">
        <f t="shared" ca="1" si="199"/>
        <v>A953</v>
      </c>
      <c r="C968" s="52">
        <f ca="1">IF(LEN(B968)&gt;0,'OSNOVNA PLAČA'!C962,"")</f>
        <v>0</v>
      </c>
      <c r="D968" s="54">
        <f ca="1">IF(LEN(B968)&gt;0,'OSNOVNA PLAČA'!D962,"")</f>
        <v>0</v>
      </c>
      <c r="E968" s="175">
        <f ca="1">IF(LEN(B968)&gt;0,SUM('OBRAČUNANA OSNOVNA PLAČA'!K962:P962),"")</f>
        <v>0</v>
      </c>
      <c r="F968" s="55"/>
      <c r="G968" s="55"/>
      <c r="H968" s="55"/>
      <c r="I968" s="55"/>
      <c r="J968" s="55"/>
      <c r="K968" s="176">
        <f t="shared" si="188"/>
        <v>0</v>
      </c>
      <c r="L968" s="120">
        <f t="shared" ca="1" si="189"/>
        <v>0</v>
      </c>
      <c r="M968" s="120">
        <f t="shared" ca="1" si="190"/>
        <v>0</v>
      </c>
      <c r="N968" s="120">
        <f t="shared" ca="1" si="191"/>
        <v>0</v>
      </c>
      <c r="O968" s="120">
        <f t="shared" ca="1" si="192"/>
        <v>0</v>
      </c>
      <c r="P968" s="177">
        <f t="shared" ca="1" si="193"/>
        <v>0</v>
      </c>
      <c r="Q968" s="177">
        <f ca="1">IF(LEN(B968)&gt;0,'1-6'!Q968-'1-6'!P968,"")</f>
        <v>0</v>
      </c>
      <c r="R968" s="178"/>
      <c r="AA968" s="163">
        <f>ROW()</f>
        <v>968</v>
      </c>
      <c r="AB968" s="201" t="e">
        <f t="shared" ca="1" si="200"/>
        <v>#N/A</v>
      </c>
      <c r="AC968" s="201" t="e">
        <f t="shared" ca="1" si="201"/>
        <v>#N/A</v>
      </c>
      <c r="AD968" s="202" t="e">
        <f t="shared" ca="1" si="194"/>
        <v>#N/A</v>
      </c>
      <c r="AE968" s="201" t="e">
        <f t="shared" ca="1" si="195"/>
        <v>#N/A</v>
      </c>
      <c r="AF968" s="202" t="e">
        <f t="shared" ca="1" si="196"/>
        <v>#N/A</v>
      </c>
      <c r="AG968" s="201" t="e">
        <f t="shared" ca="1" si="196"/>
        <v>#N/A</v>
      </c>
      <c r="AH968" s="201" t="e">
        <f t="shared" ca="1" si="197"/>
        <v>#N/A</v>
      </c>
      <c r="AI968" s="203" t="e">
        <f t="shared" ca="1" si="198"/>
        <v>#N/A</v>
      </c>
      <c r="AJ968" s="201" t="e">
        <f t="shared" ca="1" si="202"/>
        <v>#N/A</v>
      </c>
      <c r="AK968" s="201" t="e">
        <f t="shared" ca="1" si="203"/>
        <v>#N/A</v>
      </c>
    </row>
    <row r="969" spans="1:37" ht="27" customHeight="1" x14ac:dyDescent="0.25">
      <c r="A969" s="51">
        <f>'OSNOVNA PLAČA'!A963</f>
        <v>954</v>
      </c>
      <c r="B969" s="159" t="str">
        <f t="shared" ca="1" si="199"/>
        <v>A954</v>
      </c>
      <c r="C969" s="52">
        <f ca="1">IF(LEN(B969)&gt;0,'OSNOVNA PLAČA'!C963,"")</f>
        <v>0</v>
      </c>
      <c r="D969" s="54">
        <f ca="1">IF(LEN(B969)&gt;0,'OSNOVNA PLAČA'!D963,"")</f>
        <v>0</v>
      </c>
      <c r="E969" s="175">
        <f ca="1">IF(LEN(B969)&gt;0,SUM('OBRAČUNANA OSNOVNA PLAČA'!K963:P963),"")</f>
        <v>0</v>
      </c>
      <c r="F969" s="55"/>
      <c r="G969" s="55"/>
      <c r="H969" s="55"/>
      <c r="I969" s="55"/>
      <c r="J969" s="55"/>
      <c r="K969" s="176">
        <f t="shared" si="188"/>
        <v>0</v>
      </c>
      <c r="L969" s="120">
        <f t="shared" ca="1" si="189"/>
        <v>0</v>
      </c>
      <c r="M969" s="120">
        <f t="shared" ca="1" si="190"/>
        <v>0</v>
      </c>
      <c r="N969" s="120">
        <f t="shared" ca="1" si="191"/>
        <v>0</v>
      </c>
      <c r="O969" s="120">
        <f t="shared" ca="1" si="192"/>
        <v>0</v>
      </c>
      <c r="P969" s="177">
        <f t="shared" ca="1" si="193"/>
        <v>0</v>
      </c>
      <c r="Q969" s="177">
        <f ca="1">IF(LEN(B969)&gt;0,'1-6'!Q969-'1-6'!P969,"")</f>
        <v>0</v>
      </c>
      <c r="R969" s="178"/>
      <c r="AA969" s="163">
        <f>ROW()</f>
        <v>969</v>
      </c>
      <c r="AB969" s="201" t="e">
        <f t="shared" ca="1" si="200"/>
        <v>#N/A</v>
      </c>
      <c r="AC969" s="201" t="e">
        <f t="shared" ca="1" si="201"/>
        <v>#N/A</v>
      </c>
      <c r="AD969" s="202" t="e">
        <f t="shared" ca="1" si="194"/>
        <v>#N/A</v>
      </c>
      <c r="AE969" s="201" t="e">
        <f t="shared" ca="1" si="195"/>
        <v>#N/A</v>
      </c>
      <c r="AF969" s="202" t="e">
        <f t="shared" ca="1" si="196"/>
        <v>#N/A</v>
      </c>
      <c r="AG969" s="201" t="e">
        <f t="shared" ca="1" si="196"/>
        <v>#N/A</v>
      </c>
      <c r="AH969" s="201" t="e">
        <f t="shared" ca="1" si="197"/>
        <v>#N/A</v>
      </c>
      <c r="AI969" s="203" t="e">
        <f t="shared" ca="1" si="198"/>
        <v>#N/A</v>
      </c>
      <c r="AJ969" s="201" t="e">
        <f t="shared" ca="1" si="202"/>
        <v>#N/A</v>
      </c>
      <c r="AK969" s="201" t="e">
        <f t="shared" ca="1" si="203"/>
        <v>#N/A</v>
      </c>
    </row>
    <row r="970" spans="1:37" ht="27" customHeight="1" x14ac:dyDescent="0.25">
      <c r="A970" s="51">
        <f>'OSNOVNA PLAČA'!A964</f>
        <v>955</v>
      </c>
      <c r="B970" s="159" t="str">
        <f t="shared" ca="1" si="199"/>
        <v>A955</v>
      </c>
      <c r="C970" s="52">
        <f ca="1">IF(LEN(B970)&gt;0,'OSNOVNA PLAČA'!C964,"")</f>
        <v>0</v>
      </c>
      <c r="D970" s="54">
        <f ca="1">IF(LEN(B970)&gt;0,'OSNOVNA PLAČA'!D964,"")</f>
        <v>0</v>
      </c>
      <c r="E970" s="175">
        <f ca="1">IF(LEN(B970)&gt;0,SUM('OBRAČUNANA OSNOVNA PLAČA'!K964:P964),"")</f>
        <v>0</v>
      </c>
      <c r="F970" s="55"/>
      <c r="G970" s="55"/>
      <c r="H970" s="55"/>
      <c r="I970" s="55"/>
      <c r="J970" s="55"/>
      <c r="K970" s="176">
        <f t="shared" si="188"/>
        <v>0</v>
      </c>
      <c r="L970" s="120">
        <f t="shared" ca="1" si="189"/>
        <v>0</v>
      </c>
      <c r="M970" s="120">
        <f t="shared" ca="1" si="190"/>
        <v>0</v>
      </c>
      <c r="N970" s="120">
        <f t="shared" ca="1" si="191"/>
        <v>0</v>
      </c>
      <c r="O970" s="120">
        <f t="shared" ca="1" si="192"/>
        <v>0</v>
      </c>
      <c r="P970" s="177">
        <f t="shared" ca="1" si="193"/>
        <v>0</v>
      </c>
      <c r="Q970" s="177">
        <f ca="1">IF(LEN(B970)&gt;0,'1-6'!Q970-'1-6'!P970,"")</f>
        <v>0</v>
      </c>
      <c r="R970" s="178"/>
      <c r="AA970" s="163">
        <f>ROW()</f>
        <v>970</v>
      </c>
      <c r="AB970" s="201" t="e">
        <f t="shared" ca="1" si="200"/>
        <v>#N/A</v>
      </c>
      <c r="AC970" s="201" t="e">
        <f t="shared" ca="1" si="201"/>
        <v>#N/A</v>
      </c>
      <c r="AD970" s="202" t="e">
        <f t="shared" ca="1" si="194"/>
        <v>#N/A</v>
      </c>
      <c r="AE970" s="201" t="e">
        <f t="shared" ca="1" si="195"/>
        <v>#N/A</v>
      </c>
      <c r="AF970" s="202" t="e">
        <f t="shared" ca="1" si="196"/>
        <v>#N/A</v>
      </c>
      <c r="AG970" s="201" t="e">
        <f t="shared" ca="1" si="196"/>
        <v>#N/A</v>
      </c>
      <c r="AH970" s="201" t="e">
        <f t="shared" ca="1" si="197"/>
        <v>#N/A</v>
      </c>
      <c r="AI970" s="203" t="e">
        <f t="shared" ca="1" si="198"/>
        <v>#N/A</v>
      </c>
      <c r="AJ970" s="201" t="e">
        <f t="shared" ca="1" si="202"/>
        <v>#N/A</v>
      </c>
      <c r="AK970" s="201" t="e">
        <f t="shared" ca="1" si="203"/>
        <v>#N/A</v>
      </c>
    </row>
    <row r="971" spans="1:37" ht="27" customHeight="1" x14ac:dyDescent="0.25">
      <c r="A971" s="51">
        <f>'OSNOVNA PLAČA'!A965</f>
        <v>956</v>
      </c>
      <c r="B971" s="159" t="str">
        <f t="shared" ca="1" si="199"/>
        <v>A956</v>
      </c>
      <c r="C971" s="52">
        <f ca="1">IF(LEN(B971)&gt;0,'OSNOVNA PLAČA'!C965,"")</f>
        <v>0</v>
      </c>
      <c r="D971" s="54">
        <f ca="1">IF(LEN(B971)&gt;0,'OSNOVNA PLAČA'!D965,"")</f>
        <v>0</v>
      </c>
      <c r="E971" s="175">
        <f ca="1">IF(LEN(B971)&gt;0,SUM('OBRAČUNANA OSNOVNA PLAČA'!K965:P965),"")</f>
        <v>0</v>
      </c>
      <c r="F971" s="55"/>
      <c r="G971" s="55"/>
      <c r="H971" s="55"/>
      <c r="I971" s="55"/>
      <c r="J971" s="55"/>
      <c r="K971" s="176">
        <f t="shared" si="188"/>
        <v>0</v>
      </c>
      <c r="L971" s="120">
        <f t="shared" ca="1" si="189"/>
        <v>0</v>
      </c>
      <c r="M971" s="120">
        <f t="shared" ca="1" si="190"/>
        <v>0</v>
      </c>
      <c r="N971" s="120">
        <f t="shared" ca="1" si="191"/>
        <v>0</v>
      </c>
      <c r="O971" s="120">
        <f t="shared" ca="1" si="192"/>
        <v>0</v>
      </c>
      <c r="P971" s="177">
        <f t="shared" ca="1" si="193"/>
        <v>0</v>
      </c>
      <c r="Q971" s="177">
        <f ca="1">IF(LEN(B971)&gt;0,'1-6'!Q971-'1-6'!P971,"")</f>
        <v>0</v>
      </c>
      <c r="R971" s="178"/>
      <c r="AA971" s="163">
        <f>ROW()</f>
        <v>971</v>
      </c>
      <c r="AB971" s="201" t="e">
        <f t="shared" ca="1" si="200"/>
        <v>#N/A</v>
      </c>
      <c r="AC971" s="201" t="e">
        <f t="shared" ca="1" si="201"/>
        <v>#N/A</v>
      </c>
      <c r="AD971" s="202" t="e">
        <f t="shared" ca="1" si="194"/>
        <v>#N/A</v>
      </c>
      <c r="AE971" s="201" t="e">
        <f t="shared" ca="1" si="195"/>
        <v>#N/A</v>
      </c>
      <c r="AF971" s="202" t="e">
        <f t="shared" ca="1" si="196"/>
        <v>#N/A</v>
      </c>
      <c r="AG971" s="201" t="e">
        <f t="shared" ca="1" si="196"/>
        <v>#N/A</v>
      </c>
      <c r="AH971" s="201" t="e">
        <f t="shared" ca="1" si="197"/>
        <v>#N/A</v>
      </c>
      <c r="AI971" s="203" t="e">
        <f t="shared" ca="1" si="198"/>
        <v>#N/A</v>
      </c>
      <c r="AJ971" s="201" t="e">
        <f t="shared" ca="1" si="202"/>
        <v>#N/A</v>
      </c>
      <c r="AK971" s="201" t="e">
        <f t="shared" ca="1" si="203"/>
        <v>#N/A</v>
      </c>
    </row>
    <row r="972" spans="1:37" ht="27" customHeight="1" x14ac:dyDescent="0.25">
      <c r="A972" s="51">
        <f>'OSNOVNA PLAČA'!A966</f>
        <v>957</v>
      </c>
      <c r="B972" s="159" t="str">
        <f t="shared" ca="1" si="199"/>
        <v>A957</v>
      </c>
      <c r="C972" s="52">
        <f ca="1">IF(LEN(B972)&gt;0,'OSNOVNA PLAČA'!C966,"")</f>
        <v>0</v>
      </c>
      <c r="D972" s="54">
        <f ca="1">IF(LEN(B972)&gt;0,'OSNOVNA PLAČA'!D966,"")</f>
        <v>0</v>
      </c>
      <c r="E972" s="175">
        <f ca="1">IF(LEN(B972)&gt;0,SUM('OBRAČUNANA OSNOVNA PLAČA'!K966:P966),"")</f>
        <v>0</v>
      </c>
      <c r="F972" s="55"/>
      <c r="G972" s="55"/>
      <c r="H972" s="55"/>
      <c r="I972" s="55"/>
      <c r="J972" s="55"/>
      <c r="K972" s="176">
        <f t="shared" si="188"/>
        <v>0</v>
      </c>
      <c r="L972" s="120">
        <f t="shared" ca="1" si="189"/>
        <v>0</v>
      </c>
      <c r="M972" s="120">
        <f t="shared" ca="1" si="190"/>
        <v>0</v>
      </c>
      <c r="N972" s="120">
        <f t="shared" ca="1" si="191"/>
        <v>0</v>
      </c>
      <c r="O972" s="120">
        <f t="shared" ca="1" si="192"/>
        <v>0</v>
      </c>
      <c r="P972" s="177">
        <f t="shared" ca="1" si="193"/>
        <v>0</v>
      </c>
      <c r="Q972" s="177">
        <f ca="1">IF(LEN(B972)&gt;0,'1-6'!Q972-'1-6'!P972,"")</f>
        <v>0</v>
      </c>
      <c r="R972" s="178"/>
      <c r="AA972" s="163">
        <f>ROW()</f>
        <v>972</v>
      </c>
      <c r="AB972" s="201" t="e">
        <f t="shared" ca="1" si="200"/>
        <v>#N/A</v>
      </c>
      <c r="AC972" s="201" t="e">
        <f t="shared" ca="1" si="201"/>
        <v>#N/A</v>
      </c>
      <c r="AD972" s="202" t="e">
        <f t="shared" ca="1" si="194"/>
        <v>#N/A</v>
      </c>
      <c r="AE972" s="201" t="e">
        <f t="shared" ca="1" si="195"/>
        <v>#N/A</v>
      </c>
      <c r="AF972" s="202" t="e">
        <f t="shared" ca="1" si="196"/>
        <v>#N/A</v>
      </c>
      <c r="AG972" s="201" t="e">
        <f t="shared" ca="1" si="196"/>
        <v>#N/A</v>
      </c>
      <c r="AH972" s="201" t="e">
        <f t="shared" ca="1" si="197"/>
        <v>#N/A</v>
      </c>
      <c r="AI972" s="203" t="e">
        <f t="shared" ca="1" si="198"/>
        <v>#N/A</v>
      </c>
      <c r="AJ972" s="201" t="e">
        <f t="shared" ca="1" si="202"/>
        <v>#N/A</v>
      </c>
      <c r="AK972" s="201" t="e">
        <f t="shared" ca="1" si="203"/>
        <v>#N/A</v>
      </c>
    </row>
    <row r="973" spans="1:37" ht="27" customHeight="1" x14ac:dyDescent="0.25">
      <c r="A973" s="51">
        <f>'OSNOVNA PLAČA'!A967</f>
        <v>958</v>
      </c>
      <c r="B973" s="159" t="str">
        <f t="shared" ca="1" si="199"/>
        <v>A958</v>
      </c>
      <c r="C973" s="52">
        <f ca="1">IF(LEN(B973)&gt;0,'OSNOVNA PLAČA'!C967,"")</f>
        <v>0</v>
      </c>
      <c r="D973" s="54">
        <f ca="1">IF(LEN(B973)&gt;0,'OSNOVNA PLAČA'!D967,"")</f>
        <v>0</v>
      </c>
      <c r="E973" s="175">
        <f ca="1">IF(LEN(B973)&gt;0,SUM('OBRAČUNANA OSNOVNA PLAČA'!K967:P967),"")</f>
        <v>0</v>
      </c>
      <c r="F973" s="55"/>
      <c r="G973" s="55"/>
      <c r="H973" s="55"/>
      <c r="I973" s="55"/>
      <c r="J973" s="55"/>
      <c r="K973" s="176">
        <f t="shared" si="188"/>
        <v>0</v>
      </c>
      <c r="L973" s="120">
        <f t="shared" ca="1" si="189"/>
        <v>0</v>
      </c>
      <c r="M973" s="120">
        <f t="shared" ca="1" si="190"/>
        <v>0</v>
      </c>
      <c r="N973" s="120">
        <f t="shared" ca="1" si="191"/>
        <v>0</v>
      </c>
      <c r="O973" s="120">
        <f t="shared" ca="1" si="192"/>
        <v>0</v>
      </c>
      <c r="P973" s="177">
        <f t="shared" ca="1" si="193"/>
        <v>0</v>
      </c>
      <c r="Q973" s="177">
        <f ca="1">IF(LEN(B973)&gt;0,'1-6'!Q973-'1-6'!P973,"")</f>
        <v>0</v>
      </c>
      <c r="R973" s="178"/>
      <c r="AA973" s="163">
        <f>ROW()</f>
        <v>973</v>
      </c>
      <c r="AB973" s="201" t="e">
        <f t="shared" ca="1" si="200"/>
        <v>#N/A</v>
      </c>
      <c r="AC973" s="201" t="e">
        <f t="shared" ca="1" si="201"/>
        <v>#N/A</v>
      </c>
      <c r="AD973" s="202" t="e">
        <f t="shared" ca="1" si="194"/>
        <v>#N/A</v>
      </c>
      <c r="AE973" s="201" t="e">
        <f t="shared" ca="1" si="195"/>
        <v>#N/A</v>
      </c>
      <c r="AF973" s="202" t="e">
        <f t="shared" ca="1" si="196"/>
        <v>#N/A</v>
      </c>
      <c r="AG973" s="201" t="e">
        <f t="shared" ca="1" si="196"/>
        <v>#N/A</v>
      </c>
      <c r="AH973" s="201" t="e">
        <f t="shared" ca="1" si="197"/>
        <v>#N/A</v>
      </c>
      <c r="AI973" s="203" t="e">
        <f t="shared" ca="1" si="198"/>
        <v>#N/A</v>
      </c>
      <c r="AJ973" s="201" t="e">
        <f t="shared" ca="1" si="202"/>
        <v>#N/A</v>
      </c>
      <c r="AK973" s="201" t="e">
        <f t="shared" ca="1" si="203"/>
        <v>#N/A</v>
      </c>
    </row>
    <row r="974" spans="1:37" ht="27" customHeight="1" x14ac:dyDescent="0.25">
      <c r="A974" s="51">
        <f>'OSNOVNA PLAČA'!A968</f>
        <v>959</v>
      </c>
      <c r="B974" s="159" t="str">
        <f t="shared" ca="1" si="199"/>
        <v>A959</v>
      </c>
      <c r="C974" s="52">
        <f ca="1">IF(LEN(B974)&gt;0,'OSNOVNA PLAČA'!C968,"")</f>
        <v>0</v>
      </c>
      <c r="D974" s="54">
        <f ca="1">IF(LEN(B974)&gt;0,'OSNOVNA PLAČA'!D968,"")</f>
        <v>0</v>
      </c>
      <c r="E974" s="175">
        <f ca="1">IF(LEN(B974)&gt;0,SUM('OBRAČUNANA OSNOVNA PLAČA'!K968:P968),"")</f>
        <v>0</v>
      </c>
      <c r="F974" s="55"/>
      <c r="G974" s="55"/>
      <c r="H974" s="55"/>
      <c r="I974" s="55"/>
      <c r="J974" s="55"/>
      <c r="K974" s="176">
        <f t="shared" si="188"/>
        <v>0</v>
      </c>
      <c r="L974" s="120">
        <f t="shared" ca="1" si="189"/>
        <v>0</v>
      </c>
      <c r="M974" s="120">
        <f t="shared" ca="1" si="190"/>
        <v>0</v>
      </c>
      <c r="N974" s="120">
        <f t="shared" ca="1" si="191"/>
        <v>0</v>
      </c>
      <c r="O974" s="120">
        <f t="shared" ca="1" si="192"/>
        <v>0</v>
      </c>
      <c r="P974" s="177">
        <f t="shared" ca="1" si="193"/>
        <v>0</v>
      </c>
      <c r="Q974" s="177">
        <f ca="1">IF(LEN(B974)&gt;0,'1-6'!Q974-'1-6'!P974,"")</f>
        <v>0</v>
      </c>
      <c r="R974" s="178"/>
      <c r="AA974" s="163">
        <f>ROW()</f>
        <v>974</v>
      </c>
      <c r="AB974" s="201" t="e">
        <f t="shared" ca="1" si="200"/>
        <v>#N/A</v>
      </c>
      <c r="AC974" s="201" t="e">
        <f t="shared" ca="1" si="201"/>
        <v>#N/A</v>
      </c>
      <c r="AD974" s="202" t="e">
        <f t="shared" ca="1" si="194"/>
        <v>#N/A</v>
      </c>
      <c r="AE974" s="201" t="e">
        <f t="shared" ca="1" si="195"/>
        <v>#N/A</v>
      </c>
      <c r="AF974" s="202" t="e">
        <f t="shared" ca="1" si="196"/>
        <v>#N/A</v>
      </c>
      <c r="AG974" s="201" t="e">
        <f t="shared" ca="1" si="196"/>
        <v>#N/A</v>
      </c>
      <c r="AH974" s="201" t="e">
        <f t="shared" ca="1" si="197"/>
        <v>#N/A</v>
      </c>
      <c r="AI974" s="203" t="e">
        <f t="shared" ca="1" si="198"/>
        <v>#N/A</v>
      </c>
      <c r="AJ974" s="201" t="e">
        <f t="shared" ca="1" si="202"/>
        <v>#N/A</v>
      </c>
      <c r="AK974" s="201" t="e">
        <f t="shared" ca="1" si="203"/>
        <v>#N/A</v>
      </c>
    </row>
    <row r="975" spans="1:37" ht="27" customHeight="1" x14ac:dyDescent="0.25">
      <c r="A975" s="51">
        <f>'OSNOVNA PLAČA'!A969</f>
        <v>960</v>
      </c>
      <c r="B975" s="159" t="str">
        <f t="shared" ca="1" si="199"/>
        <v>A960</v>
      </c>
      <c r="C975" s="52">
        <f ca="1">IF(LEN(B975)&gt;0,'OSNOVNA PLAČA'!C969,"")</f>
        <v>0</v>
      </c>
      <c r="D975" s="54">
        <f ca="1">IF(LEN(B975)&gt;0,'OSNOVNA PLAČA'!D969,"")</f>
        <v>0</v>
      </c>
      <c r="E975" s="175">
        <f ca="1">IF(LEN(B975)&gt;0,SUM('OBRAČUNANA OSNOVNA PLAČA'!K969:P969),"")</f>
        <v>0</v>
      </c>
      <c r="F975" s="55"/>
      <c r="G975" s="55"/>
      <c r="H975" s="55"/>
      <c r="I975" s="55"/>
      <c r="J975" s="55"/>
      <c r="K975" s="176">
        <f t="shared" si="188"/>
        <v>0</v>
      </c>
      <c r="L975" s="120">
        <f t="shared" ca="1" si="189"/>
        <v>0</v>
      </c>
      <c r="M975" s="120">
        <f t="shared" ca="1" si="190"/>
        <v>0</v>
      </c>
      <c r="N975" s="120">
        <f t="shared" ca="1" si="191"/>
        <v>0</v>
      </c>
      <c r="O975" s="120">
        <f t="shared" ca="1" si="192"/>
        <v>0</v>
      </c>
      <c r="P975" s="177">
        <f t="shared" ca="1" si="193"/>
        <v>0</v>
      </c>
      <c r="Q975" s="177">
        <f ca="1">IF(LEN(B975)&gt;0,'1-6'!Q975-'1-6'!P975,"")</f>
        <v>0</v>
      </c>
      <c r="R975" s="178"/>
      <c r="AA975" s="163">
        <f>ROW()</f>
        <v>975</v>
      </c>
      <c r="AB975" s="201" t="e">
        <f t="shared" ca="1" si="200"/>
        <v>#N/A</v>
      </c>
      <c r="AC975" s="201" t="e">
        <f t="shared" ca="1" si="201"/>
        <v>#N/A</v>
      </c>
      <c r="AD975" s="202" t="e">
        <f t="shared" ca="1" si="194"/>
        <v>#N/A</v>
      </c>
      <c r="AE975" s="201" t="e">
        <f t="shared" ca="1" si="195"/>
        <v>#N/A</v>
      </c>
      <c r="AF975" s="202" t="e">
        <f t="shared" ca="1" si="196"/>
        <v>#N/A</v>
      </c>
      <c r="AG975" s="201" t="e">
        <f t="shared" ca="1" si="196"/>
        <v>#N/A</v>
      </c>
      <c r="AH975" s="201" t="e">
        <f t="shared" ca="1" si="197"/>
        <v>#N/A</v>
      </c>
      <c r="AI975" s="203" t="e">
        <f t="shared" ca="1" si="198"/>
        <v>#N/A</v>
      </c>
      <c r="AJ975" s="201" t="e">
        <f t="shared" ca="1" si="202"/>
        <v>#N/A</v>
      </c>
      <c r="AK975" s="201" t="e">
        <f t="shared" ca="1" si="203"/>
        <v>#N/A</v>
      </c>
    </row>
    <row r="976" spans="1:37" ht="27" customHeight="1" x14ac:dyDescent="0.25">
      <c r="A976" s="51">
        <f>'OSNOVNA PLAČA'!A970</f>
        <v>961</v>
      </c>
      <c r="B976" s="159" t="str">
        <f t="shared" ca="1" si="199"/>
        <v>A961</v>
      </c>
      <c r="C976" s="52">
        <f ca="1">IF(LEN(B976)&gt;0,'OSNOVNA PLAČA'!C970,"")</f>
        <v>0</v>
      </c>
      <c r="D976" s="54">
        <f ca="1">IF(LEN(B976)&gt;0,'OSNOVNA PLAČA'!D970,"")</f>
        <v>0</v>
      </c>
      <c r="E976" s="175">
        <f ca="1">IF(LEN(B976)&gt;0,SUM('OBRAČUNANA OSNOVNA PLAČA'!K970:P970),"")</f>
        <v>0</v>
      </c>
      <c r="F976" s="55"/>
      <c r="G976" s="55"/>
      <c r="H976" s="55"/>
      <c r="I976" s="55"/>
      <c r="J976" s="55"/>
      <c r="K976" s="176">
        <f t="shared" ref="K976:K1015" si="204">+F976+G976+H976+I976+J976</f>
        <v>0</v>
      </c>
      <c r="L976" s="120">
        <f t="shared" ref="L976:L1015" ca="1" si="205">IF(LEN(B976)&gt;0,K976/5,"")</f>
        <v>0</v>
      </c>
      <c r="M976" s="120">
        <f t="shared" ref="M976:M1015" ca="1" si="206">IF(LEN(B976)&gt;0,E976*L976,"")</f>
        <v>0</v>
      </c>
      <c r="N976" s="120">
        <f t="shared" ref="N976:N1015" ca="1" si="207">IF(LEN(B976)&gt;0,L976*$O$1017,"")</f>
        <v>0</v>
      </c>
      <c r="O976" s="120">
        <f t="shared" ref="O976:O1015" ca="1" si="208">IF(LEN(B976)&gt;0,E976*N976,"")</f>
        <v>0</v>
      </c>
      <c r="P976" s="177">
        <f t="shared" ref="P976:P1015" ca="1" si="209">MIN(O976,Q976)</f>
        <v>0</v>
      </c>
      <c r="Q976" s="177">
        <f ca="1">IF(LEN(B976)&gt;0,'1-6'!Q976-'1-6'!P976,"")</f>
        <v>0</v>
      </c>
      <c r="R976" s="178"/>
      <c r="AA976" s="163">
        <f>ROW()</f>
        <v>976</v>
      </c>
      <c r="AB976" s="201" t="e">
        <f t="shared" ca="1" si="200"/>
        <v>#N/A</v>
      </c>
      <c r="AC976" s="201" t="e">
        <f t="shared" ca="1" si="201"/>
        <v>#N/A</v>
      </c>
      <c r="AD976" s="202" t="e">
        <f t="shared" ref="AD976:AD1015" ca="1" si="210">IF(AB976&gt;=AC976,"-",$K976/(5*MAX($L$1021:$L$1022)))</f>
        <v>#N/A</v>
      </c>
      <c r="AE976" s="201" t="e">
        <f t="shared" ref="AE976:AE1015" ca="1" si="211">IF(AB976&gt;=AC976,"-",$K976/(5*MAX($L$1021:$L$1022))*AJ976)</f>
        <v>#N/A</v>
      </c>
      <c r="AF976" s="202" t="e">
        <f t="shared" ref="AF976:AG997" ca="1" si="212">IF(AD976="-","-",AD976*$AE$1017)</f>
        <v>#N/A</v>
      </c>
      <c r="AG976" s="201" t="e">
        <f t="shared" ca="1" si="212"/>
        <v>#N/A</v>
      </c>
      <c r="AH976" s="201" t="e">
        <f t="shared" ref="AH976:AH1015" ca="1" si="213">IF(AF976="-",0,MIN(AG976,Q976))</f>
        <v>#N/A</v>
      </c>
      <c r="AI976" s="203" t="e">
        <f t="shared" ref="AI976:AI1015" ca="1" si="214">+AC976-AB976</f>
        <v>#N/A</v>
      </c>
      <c r="AJ976" s="201" t="e">
        <f t="shared" ca="1" si="202"/>
        <v>#N/A</v>
      </c>
      <c r="AK976" s="201" t="e">
        <f t="shared" ca="1" si="203"/>
        <v>#N/A</v>
      </c>
    </row>
    <row r="977" spans="1:37" ht="27" customHeight="1" x14ac:dyDescent="0.25">
      <c r="A977" s="51">
        <f>'OSNOVNA PLAČA'!A971</f>
        <v>962</v>
      </c>
      <c r="B977" s="159" t="str">
        <f t="shared" ca="1" si="199"/>
        <v>A962</v>
      </c>
      <c r="C977" s="52">
        <f ca="1">IF(LEN(B977)&gt;0,'OSNOVNA PLAČA'!C971,"")</f>
        <v>0</v>
      </c>
      <c r="D977" s="54">
        <f ca="1">IF(LEN(B977)&gt;0,'OSNOVNA PLAČA'!D971,"")</f>
        <v>0</v>
      </c>
      <c r="E977" s="175">
        <f ca="1">IF(LEN(B977)&gt;0,SUM('OBRAČUNANA OSNOVNA PLAČA'!K971:P971),"")</f>
        <v>0</v>
      </c>
      <c r="F977" s="55"/>
      <c r="G977" s="55"/>
      <c r="H977" s="55"/>
      <c r="I977" s="55"/>
      <c r="J977" s="55"/>
      <c r="K977" s="176">
        <f t="shared" si="204"/>
        <v>0</v>
      </c>
      <c r="L977" s="120">
        <f t="shared" ca="1" si="205"/>
        <v>0</v>
      </c>
      <c r="M977" s="120">
        <f t="shared" ca="1" si="206"/>
        <v>0</v>
      </c>
      <c r="N977" s="120">
        <f t="shared" ca="1" si="207"/>
        <v>0</v>
      </c>
      <c r="O977" s="120">
        <f t="shared" ca="1" si="208"/>
        <v>0</v>
      </c>
      <c r="P977" s="177">
        <f t="shared" ca="1" si="209"/>
        <v>0</v>
      </c>
      <c r="Q977" s="177">
        <f ca="1">IF(LEN(B977)&gt;0,'1-6'!Q977-'1-6'!P977,"")</f>
        <v>0</v>
      </c>
      <c r="R977" s="178"/>
      <c r="AA977" s="163">
        <f>ROW()</f>
        <v>977</v>
      </c>
      <c r="AB977" s="201" t="e">
        <f t="shared" ca="1" si="200"/>
        <v>#N/A</v>
      </c>
      <c r="AC977" s="201" t="e">
        <f t="shared" ca="1" si="201"/>
        <v>#N/A</v>
      </c>
      <c r="AD977" s="202" t="e">
        <f t="shared" ca="1" si="210"/>
        <v>#N/A</v>
      </c>
      <c r="AE977" s="201" t="e">
        <f t="shared" ca="1" si="211"/>
        <v>#N/A</v>
      </c>
      <c r="AF977" s="202" t="e">
        <f t="shared" ca="1" si="212"/>
        <v>#N/A</v>
      </c>
      <c r="AG977" s="201" t="e">
        <f t="shared" ca="1" si="212"/>
        <v>#N/A</v>
      </c>
      <c r="AH977" s="201" t="e">
        <f t="shared" ca="1" si="213"/>
        <v>#N/A</v>
      </c>
      <c r="AI977" s="203" t="e">
        <f t="shared" ca="1" si="214"/>
        <v>#N/A</v>
      </c>
      <c r="AJ977" s="201" t="e">
        <f t="shared" ca="1" si="202"/>
        <v>#N/A</v>
      </c>
      <c r="AK977" s="201" t="e">
        <f t="shared" ca="1" si="203"/>
        <v>#N/A</v>
      </c>
    </row>
    <row r="978" spans="1:37" ht="27" customHeight="1" x14ac:dyDescent="0.25">
      <c r="A978" s="51">
        <f>'OSNOVNA PLAČA'!A972</f>
        <v>963</v>
      </c>
      <c r="B978" s="159" t="str">
        <f t="shared" ca="1" si="199"/>
        <v>A963</v>
      </c>
      <c r="C978" s="52">
        <f ca="1">IF(LEN(B978)&gt;0,'OSNOVNA PLAČA'!C972,"")</f>
        <v>0</v>
      </c>
      <c r="D978" s="54">
        <f ca="1">IF(LEN(B978)&gt;0,'OSNOVNA PLAČA'!D972,"")</f>
        <v>0</v>
      </c>
      <c r="E978" s="175">
        <f ca="1">IF(LEN(B978)&gt;0,SUM('OBRAČUNANA OSNOVNA PLAČA'!K972:P972),"")</f>
        <v>0</v>
      </c>
      <c r="F978" s="55"/>
      <c r="G978" s="55"/>
      <c r="H978" s="55"/>
      <c r="I978" s="55"/>
      <c r="J978" s="55"/>
      <c r="K978" s="176">
        <f t="shared" si="204"/>
        <v>0</v>
      </c>
      <c r="L978" s="120">
        <f t="shared" ca="1" si="205"/>
        <v>0</v>
      </c>
      <c r="M978" s="120">
        <f t="shared" ca="1" si="206"/>
        <v>0</v>
      </c>
      <c r="N978" s="120">
        <f t="shared" ca="1" si="207"/>
        <v>0</v>
      </c>
      <c r="O978" s="120">
        <f t="shared" ca="1" si="208"/>
        <v>0</v>
      </c>
      <c r="P978" s="177">
        <f t="shared" ca="1" si="209"/>
        <v>0</v>
      </c>
      <c r="Q978" s="177">
        <f ca="1">IF(LEN(B978)&gt;0,'1-6'!Q978-'1-6'!P978,"")</f>
        <v>0</v>
      </c>
      <c r="R978" s="178"/>
      <c r="AA978" s="163">
        <f>ROW()</f>
        <v>978</v>
      </c>
      <c r="AB978" s="201" t="e">
        <f t="shared" ca="1" si="200"/>
        <v>#N/A</v>
      </c>
      <c r="AC978" s="201" t="e">
        <f t="shared" ca="1" si="201"/>
        <v>#N/A</v>
      </c>
      <c r="AD978" s="202" t="e">
        <f t="shared" ca="1" si="210"/>
        <v>#N/A</v>
      </c>
      <c r="AE978" s="201" t="e">
        <f t="shared" ca="1" si="211"/>
        <v>#N/A</v>
      </c>
      <c r="AF978" s="202" t="e">
        <f t="shared" ca="1" si="212"/>
        <v>#N/A</v>
      </c>
      <c r="AG978" s="201" t="e">
        <f t="shared" ca="1" si="212"/>
        <v>#N/A</v>
      </c>
      <c r="AH978" s="201" t="e">
        <f t="shared" ca="1" si="213"/>
        <v>#N/A</v>
      </c>
      <c r="AI978" s="203" t="e">
        <f t="shared" ca="1" si="214"/>
        <v>#N/A</v>
      </c>
      <c r="AJ978" s="201" t="e">
        <f t="shared" ca="1" si="202"/>
        <v>#N/A</v>
      </c>
      <c r="AK978" s="201" t="e">
        <f t="shared" ca="1" si="203"/>
        <v>#N/A</v>
      </c>
    </row>
    <row r="979" spans="1:37" ht="27" customHeight="1" x14ac:dyDescent="0.25">
      <c r="A979" s="51">
        <f>'OSNOVNA PLAČA'!A973</f>
        <v>964</v>
      </c>
      <c r="B979" s="159" t="str">
        <f t="shared" ca="1" si="199"/>
        <v>A964</v>
      </c>
      <c r="C979" s="52">
        <f ca="1">IF(LEN(B979)&gt;0,'OSNOVNA PLAČA'!C973,"")</f>
        <v>0</v>
      </c>
      <c r="D979" s="54">
        <f ca="1">IF(LEN(B979)&gt;0,'OSNOVNA PLAČA'!D973,"")</f>
        <v>0</v>
      </c>
      <c r="E979" s="175">
        <f ca="1">IF(LEN(B979)&gt;0,SUM('OBRAČUNANA OSNOVNA PLAČA'!K973:P973),"")</f>
        <v>0</v>
      </c>
      <c r="F979" s="55"/>
      <c r="G979" s="55"/>
      <c r="H979" s="55"/>
      <c r="I979" s="55"/>
      <c r="J979" s="55"/>
      <c r="K979" s="176">
        <f t="shared" si="204"/>
        <v>0</v>
      </c>
      <c r="L979" s="120">
        <f t="shared" ca="1" si="205"/>
        <v>0</v>
      </c>
      <c r="M979" s="120">
        <f t="shared" ca="1" si="206"/>
        <v>0</v>
      </c>
      <c r="N979" s="120">
        <f t="shared" ca="1" si="207"/>
        <v>0</v>
      </c>
      <c r="O979" s="120">
        <f t="shared" ca="1" si="208"/>
        <v>0</v>
      </c>
      <c r="P979" s="177">
        <f t="shared" ca="1" si="209"/>
        <v>0</v>
      </c>
      <c r="Q979" s="177">
        <f ca="1">IF(LEN(B979)&gt;0,'1-6'!Q979-'1-6'!P979,"")</f>
        <v>0</v>
      </c>
      <c r="R979" s="178"/>
      <c r="AA979" s="163">
        <f>ROW()</f>
        <v>979</v>
      </c>
      <c r="AB979" s="201" t="e">
        <f t="shared" ca="1" si="200"/>
        <v>#N/A</v>
      </c>
      <c r="AC979" s="201" t="e">
        <f t="shared" ca="1" si="201"/>
        <v>#N/A</v>
      </c>
      <c r="AD979" s="202" t="e">
        <f t="shared" ca="1" si="210"/>
        <v>#N/A</v>
      </c>
      <c r="AE979" s="201" t="e">
        <f t="shared" ca="1" si="211"/>
        <v>#N/A</v>
      </c>
      <c r="AF979" s="202" t="e">
        <f t="shared" ca="1" si="212"/>
        <v>#N/A</v>
      </c>
      <c r="AG979" s="201" t="e">
        <f t="shared" ca="1" si="212"/>
        <v>#N/A</v>
      </c>
      <c r="AH979" s="201" t="e">
        <f t="shared" ca="1" si="213"/>
        <v>#N/A</v>
      </c>
      <c r="AI979" s="203" t="e">
        <f t="shared" ca="1" si="214"/>
        <v>#N/A</v>
      </c>
      <c r="AJ979" s="201" t="e">
        <f t="shared" ca="1" si="202"/>
        <v>#N/A</v>
      </c>
      <c r="AK979" s="201" t="e">
        <f t="shared" ca="1" si="203"/>
        <v>#N/A</v>
      </c>
    </row>
    <row r="980" spans="1:37" ht="27" customHeight="1" x14ac:dyDescent="0.25">
      <c r="A980" s="51">
        <f>'OSNOVNA PLAČA'!A974</f>
        <v>965</v>
      </c>
      <c r="B980" s="159" t="str">
        <f t="shared" ca="1" si="199"/>
        <v>A965</v>
      </c>
      <c r="C980" s="52">
        <f ca="1">IF(LEN(B980)&gt;0,'OSNOVNA PLAČA'!C974,"")</f>
        <v>0</v>
      </c>
      <c r="D980" s="54">
        <f ca="1">IF(LEN(B980)&gt;0,'OSNOVNA PLAČA'!D974,"")</f>
        <v>0</v>
      </c>
      <c r="E980" s="175">
        <f ca="1">IF(LEN(B980)&gt;0,SUM('OBRAČUNANA OSNOVNA PLAČA'!K974:P974),"")</f>
        <v>0</v>
      </c>
      <c r="F980" s="55"/>
      <c r="G980" s="55"/>
      <c r="H980" s="55"/>
      <c r="I980" s="55"/>
      <c r="J980" s="55"/>
      <c r="K980" s="176">
        <f t="shared" si="204"/>
        <v>0</v>
      </c>
      <c r="L980" s="120">
        <f t="shared" ca="1" si="205"/>
        <v>0</v>
      </c>
      <c r="M980" s="120">
        <f t="shared" ca="1" si="206"/>
        <v>0</v>
      </c>
      <c r="N980" s="120">
        <f t="shared" ca="1" si="207"/>
        <v>0</v>
      </c>
      <c r="O980" s="120">
        <f t="shared" ca="1" si="208"/>
        <v>0</v>
      </c>
      <c r="P980" s="177">
        <f t="shared" ca="1" si="209"/>
        <v>0</v>
      </c>
      <c r="Q980" s="177">
        <f ca="1">IF(LEN(B980)&gt;0,'1-6'!Q980-'1-6'!P980,"")</f>
        <v>0</v>
      </c>
      <c r="R980" s="178"/>
      <c r="AA980" s="163">
        <f>ROW()</f>
        <v>980</v>
      </c>
      <c r="AB980" s="201" t="e">
        <f t="shared" ca="1" si="200"/>
        <v>#N/A</v>
      </c>
      <c r="AC980" s="201" t="e">
        <f t="shared" ca="1" si="201"/>
        <v>#N/A</v>
      </c>
      <c r="AD980" s="202" t="e">
        <f t="shared" ca="1" si="210"/>
        <v>#N/A</v>
      </c>
      <c r="AE980" s="201" t="e">
        <f t="shared" ca="1" si="211"/>
        <v>#N/A</v>
      </c>
      <c r="AF980" s="202" t="e">
        <f t="shared" ca="1" si="212"/>
        <v>#N/A</v>
      </c>
      <c r="AG980" s="201" t="e">
        <f t="shared" ca="1" si="212"/>
        <v>#N/A</v>
      </c>
      <c r="AH980" s="201" t="e">
        <f t="shared" ca="1" si="213"/>
        <v>#N/A</v>
      </c>
      <c r="AI980" s="203" t="e">
        <f t="shared" ca="1" si="214"/>
        <v>#N/A</v>
      </c>
      <c r="AJ980" s="201" t="e">
        <f t="shared" ca="1" si="202"/>
        <v>#N/A</v>
      </c>
      <c r="AK980" s="201" t="e">
        <f t="shared" ca="1" si="203"/>
        <v>#N/A</v>
      </c>
    </row>
    <row r="981" spans="1:37" ht="27" customHeight="1" x14ac:dyDescent="0.25">
      <c r="A981" s="51">
        <f>'OSNOVNA PLAČA'!A975</f>
        <v>966</v>
      </c>
      <c r="B981" s="159" t="str">
        <f t="shared" ca="1" si="199"/>
        <v>A966</v>
      </c>
      <c r="C981" s="52">
        <f ca="1">IF(LEN(B981)&gt;0,'OSNOVNA PLAČA'!C975,"")</f>
        <v>0</v>
      </c>
      <c r="D981" s="54">
        <f ca="1">IF(LEN(B981)&gt;0,'OSNOVNA PLAČA'!D975,"")</f>
        <v>0</v>
      </c>
      <c r="E981" s="175">
        <f ca="1">IF(LEN(B981)&gt;0,SUM('OBRAČUNANA OSNOVNA PLAČA'!K975:P975),"")</f>
        <v>0</v>
      </c>
      <c r="F981" s="55"/>
      <c r="G981" s="55"/>
      <c r="H981" s="55"/>
      <c r="I981" s="55"/>
      <c r="J981" s="55"/>
      <c r="K981" s="176">
        <f t="shared" si="204"/>
        <v>0</v>
      </c>
      <c r="L981" s="120">
        <f t="shared" ca="1" si="205"/>
        <v>0</v>
      </c>
      <c r="M981" s="120">
        <f t="shared" ca="1" si="206"/>
        <v>0</v>
      </c>
      <c r="N981" s="120">
        <f t="shared" ca="1" si="207"/>
        <v>0</v>
      </c>
      <c r="O981" s="120">
        <f t="shared" ca="1" si="208"/>
        <v>0</v>
      </c>
      <c r="P981" s="177">
        <f t="shared" ca="1" si="209"/>
        <v>0</v>
      </c>
      <c r="Q981" s="177">
        <f ca="1">IF(LEN(B981)&gt;0,'1-6'!Q981-'1-6'!P981,"")</f>
        <v>0</v>
      </c>
      <c r="R981" s="178"/>
      <c r="AA981" s="163">
        <f>ROW()</f>
        <v>981</v>
      </c>
      <c r="AB981" s="201" t="e">
        <f t="shared" ca="1" si="200"/>
        <v>#N/A</v>
      </c>
      <c r="AC981" s="201" t="e">
        <f t="shared" ca="1" si="201"/>
        <v>#N/A</v>
      </c>
      <c r="AD981" s="202" t="e">
        <f t="shared" ca="1" si="210"/>
        <v>#N/A</v>
      </c>
      <c r="AE981" s="201" t="e">
        <f t="shared" ca="1" si="211"/>
        <v>#N/A</v>
      </c>
      <c r="AF981" s="202" t="e">
        <f t="shared" ca="1" si="212"/>
        <v>#N/A</v>
      </c>
      <c r="AG981" s="201" t="e">
        <f t="shared" ca="1" si="212"/>
        <v>#N/A</v>
      </c>
      <c r="AH981" s="201" t="e">
        <f t="shared" ca="1" si="213"/>
        <v>#N/A</v>
      </c>
      <c r="AI981" s="203" t="e">
        <f t="shared" ca="1" si="214"/>
        <v>#N/A</v>
      </c>
      <c r="AJ981" s="201" t="e">
        <f t="shared" ca="1" si="202"/>
        <v>#N/A</v>
      </c>
      <c r="AK981" s="201" t="e">
        <f t="shared" ca="1" si="203"/>
        <v>#N/A</v>
      </c>
    </row>
    <row r="982" spans="1:37" ht="27" customHeight="1" x14ac:dyDescent="0.25">
      <c r="A982" s="51">
        <f>'OSNOVNA PLAČA'!A976</f>
        <v>967</v>
      </c>
      <c r="B982" s="159" t="str">
        <f t="shared" ca="1" si="199"/>
        <v>A967</v>
      </c>
      <c r="C982" s="52">
        <f ca="1">IF(LEN(B982)&gt;0,'OSNOVNA PLAČA'!C976,"")</f>
        <v>0</v>
      </c>
      <c r="D982" s="54">
        <f ca="1">IF(LEN(B982)&gt;0,'OSNOVNA PLAČA'!D976,"")</f>
        <v>0</v>
      </c>
      <c r="E982" s="175">
        <f ca="1">IF(LEN(B982)&gt;0,SUM('OBRAČUNANA OSNOVNA PLAČA'!K976:P976),"")</f>
        <v>0</v>
      </c>
      <c r="F982" s="55"/>
      <c r="G982" s="55"/>
      <c r="H982" s="55"/>
      <c r="I982" s="55"/>
      <c r="J982" s="55"/>
      <c r="K982" s="176">
        <f t="shared" si="204"/>
        <v>0</v>
      </c>
      <c r="L982" s="120">
        <f t="shared" ca="1" si="205"/>
        <v>0</v>
      </c>
      <c r="M982" s="120">
        <f t="shared" ca="1" si="206"/>
        <v>0</v>
      </c>
      <c r="N982" s="120">
        <f t="shared" ca="1" si="207"/>
        <v>0</v>
      </c>
      <c r="O982" s="120">
        <f t="shared" ca="1" si="208"/>
        <v>0</v>
      </c>
      <c r="P982" s="177">
        <f t="shared" ca="1" si="209"/>
        <v>0</v>
      </c>
      <c r="Q982" s="177">
        <f ca="1">IF(LEN(B982)&gt;0,'1-6'!Q982-'1-6'!P982,"")</f>
        <v>0</v>
      </c>
      <c r="R982" s="178"/>
      <c r="AA982" s="163">
        <f>ROW()</f>
        <v>982</v>
      </c>
      <c r="AB982" s="201" t="e">
        <f t="shared" ca="1" si="200"/>
        <v>#N/A</v>
      </c>
      <c r="AC982" s="201" t="e">
        <f t="shared" ca="1" si="201"/>
        <v>#N/A</v>
      </c>
      <c r="AD982" s="202" t="e">
        <f t="shared" ca="1" si="210"/>
        <v>#N/A</v>
      </c>
      <c r="AE982" s="201" t="e">
        <f t="shared" ca="1" si="211"/>
        <v>#N/A</v>
      </c>
      <c r="AF982" s="202" t="e">
        <f t="shared" ca="1" si="212"/>
        <v>#N/A</v>
      </c>
      <c r="AG982" s="201" t="e">
        <f t="shared" ca="1" si="212"/>
        <v>#N/A</v>
      </c>
      <c r="AH982" s="201" t="e">
        <f t="shared" ca="1" si="213"/>
        <v>#N/A</v>
      </c>
      <c r="AI982" s="203" t="e">
        <f t="shared" ca="1" si="214"/>
        <v>#N/A</v>
      </c>
      <c r="AJ982" s="201" t="e">
        <f t="shared" ca="1" si="202"/>
        <v>#N/A</v>
      </c>
      <c r="AK982" s="201" t="e">
        <f t="shared" ca="1" si="203"/>
        <v>#N/A</v>
      </c>
    </row>
    <row r="983" spans="1:37" ht="27" customHeight="1" x14ac:dyDescent="0.25">
      <c r="A983" s="51">
        <f>'OSNOVNA PLAČA'!A977</f>
        <v>968</v>
      </c>
      <c r="B983" s="159" t="str">
        <f t="shared" ca="1" si="199"/>
        <v>A968</v>
      </c>
      <c r="C983" s="52">
        <f ca="1">IF(LEN(B983)&gt;0,'OSNOVNA PLAČA'!C977,"")</f>
        <v>0</v>
      </c>
      <c r="D983" s="54">
        <f ca="1">IF(LEN(B983)&gt;0,'OSNOVNA PLAČA'!D977,"")</f>
        <v>0</v>
      </c>
      <c r="E983" s="175">
        <f ca="1">IF(LEN(B983)&gt;0,SUM('OBRAČUNANA OSNOVNA PLAČA'!K977:P977),"")</f>
        <v>0</v>
      </c>
      <c r="F983" s="55"/>
      <c r="G983" s="55"/>
      <c r="H983" s="55"/>
      <c r="I983" s="55"/>
      <c r="J983" s="55"/>
      <c r="K983" s="176">
        <f t="shared" si="204"/>
        <v>0</v>
      </c>
      <c r="L983" s="120">
        <f t="shared" ca="1" si="205"/>
        <v>0</v>
      </c>
      <c r="M983" s="120">
        <f t="shared" ca="1" si="206"/>
        <v>0</v>
      </c>
      <c r="N983" s="120">
        <f t="shared" ca="1" si="207"/>
        <v>0</v>
      </c>
      <c r="O983" s="120">
        <f t="shared" ca="1" si="208"/>
        <v>0</v>
      </c>
      <c r="P983" s="177">
        <f t="shared" ca="1" si="209"/>
        <v>0</v>
      </c>
      <c r="Q983" s="177">
        <f ca="1">IF(LEN(B983)&gt;0,'1-6'!Q983-'1-6'!P983,"")</f>
        <v>0</v>
      </c>
      <c r="R983" s="178"/>
      <c r="AA983" s="163">
        <f>ROW()</f>
        <v>983</v>
      </c>
      <c r="AB983" s="201" t="e">
        <f t="shared" ca="1" si="200"/>
        <v>#N/A</v>
      </c>
      <c r="AC983" s="201" t="e">
        <f t="shared" ca="1" si="201"/>
        <v>#N/A</v>
      </c>
      <c r="AD983" s="202" t="e">
        <f t="shared" ca="1" si="210"/>
        <v>#N/A</v>
      </c>
      <c r="AE983" s="201" t="e">
        <f t="shared" ca="1" si="211"/>
        <v>#N/A</v>
      </c>
      <c r="AF983" s="202" t="e">
        <f t="shared" ca="1" si="212"/>
        <v>#N/A</v>
      </c>
      <c r="AG983" s="201" t="e">
        <f t="shared" ca="1" si="212"/>
        <v>#N/A</v>
      </c>
      <c r="AH983" s="201" t="e">
        <f t="shared" ca="1" si="213"/>
        <v>#N/A</v>
      </c>
      <c r="AI983" s="203" t="e">
        <f t="shared" ca="1" si="214"/>
        <v>#N/A</v>
      </c>
      <c r="AJ983" s="201" t="e">
        <f t="shared" ca="1" si="202"/>
        <v>#N/A</v>
      </c>
      <c r="AK983" s="201" t="e">
        <f t="shared" ca="1" si="203"/>
        <v>#N/A</v>
      </c>
    </row>
    <row r="984" spans="1:37" ht="27" customHeight="1" x14ac:dyDescent="0.25">
      <c r="A984" s="51">
        <f>'OSNOVNA PLAČA'!A978</f>
        <v>969</v>
      </c>
      <c r="B984" s="159" t="str">
        <f t="shared" ca="1" si="199"/>
        <v>A969</v>
      </c>
      <c r="C984" s="52">
        <f ca="1">IF(LEN(B984)&gt;0,'OSNOVNA PLAČA'!C978,"")</f>
        <v>0</v>
      </c>
      <c r="D984" s="54">
        <f ca="1">IF(LEN(B984)&gt;0,'OSNOVNA PLAČA'!D978,"")</f>
        <v>0</v>
      </c>
      <c r="E984" s="175">
        <f ca="1">IF(LEN(B984)&gt;0,SUM('OBRAČUNANA OSNOVNA PLAČA'!K978:P978),"")</f>
        <v>0</v>
      </c>
      <c r="F984" s="55"/>
      <c r="G984" s="55"/>
      <c r="H984" s="55"/>
      <c r="I984" s="55"/>
      <c r="J984" s="55"/>
      <c r="K984" s="176">
        <f t="shared" si="204"/>
        <v>0</v>
      </c>
      <c r="L984" s="120">
        <f t="shared" ca="1" si="205"/>
        <v>0</v>
      </c>
      <c r="M984" s="120">
        <f t="shared" ca="1" si="206"/>
        <v>0</v>
      </c>
      <c r="N984" s="120">
        <f t="shared" ca="1" si="207"/>
        <v>0</v>
      </c>
      <c r="O984" s="120">
        <f t="shared" ca="1" si="208"/>
        <v>0</v>
      </c>
      <c r="P984" s="177">
        <f t="shared" ca="1" si="209"/>
        <v>0</v>
      </c>
      <c r="Q984" s="177">
        <f ca="1">IF(LEN(B984)&gt;0,'1-6'!Q984-'1-6'!P984,"")</f>
        <v>0</v>
      </c>
      <c r="R984" s="178"/>
      <c r="AA984" s="163">
        <f>ROW()</f>
        <v>984</v>
      </c>
      <c r="AB984" s="201" t="e">
        <f t="shared" ca="1" si="200"/>
        <v>#N/A</v>
      </c>
      <c r="AC984" s="201" t="e">
        <f t="shared" ca="1" si="201"/>
        <v>#N/A</v>
      </c>
      <c r="AD984" s="202" t="e">
        <f t="shared" ca="1" si="210"/>
        <v>#N/A</v>
      </c>
      <c r="AE984" s="201" t="e">
        <f t="shared" ca="1" si="211"/>
        <v>#N/A</v>
      </c>
      <c r="AF984" s="202" t="e">
        <f t="shared" ca="1" si="212"/>
        <v>#N/A</v>
      </c>
      <c r="AG984" s="201" t="e">
        <f t="shared" ca="1" si="212"/>
        <v>#N/A</v>
      </c>
      <c r="AH984" s="201" t="e">
        <f t="shared" ca="1" si="213"/>
        <v>#N/A</v>
      </c>
      <c r="AI984" s="203" t="e">
        <f t="shared" ca="1" si="214"/>
        <v>#N/A</v>
      </c>
      <c r="AJ984" s="201" t="e">
        <f t="shared" ca="1" si="202"/>
        <v>#N/A</v>
      </c>
      <c r="AK984" s="201" t="e">
        <f t="shared" ca="1" si="203"/>
        <v>#N/A</v>
      </c>
    </row>
    <row r="985" spans="1:37" ht="27" customHeight="1" x14ac:dyDescent="0.25">
      <c r="A985" s="51">
        <f>'OSNOVNA PLAČA'!A979</f>
        <v>970</v>
      </c>
      <c r="B985" s="159" t="str">
        <f t="shared" ca="1" si="199"/>
        <v>A970</v>
      </c>
      <c r="C985" s="52">
        <f ca="1">IF(LEN(B985)&gt;0,'OSNOVNA PLAČA'!C979,"")</f>
        <v>0</v>
      </c>
      <c r="D985" s="54">
        <f ca="1">IF(LEN(B985)&gt;0,'OSNOVNA PLAČA'!D979,"")</f>
        <v>0</v>
      </c>
      <c r="E985" s="175">
        <f ca="1">IF(LEN(B985)&gt;0,SUM('OBRAČUNANA OSNOVNA PLAČA'!K979:P979),"")</f>
        <v>0</v>
      </c>
      <c r="F985" s="55"/>
      <c r="G985" s="55"/>
      <c r="H985" s="55"/>
      <c r="I985" s="55"/>
      <c r="J985" s="55"/>
      <c r="K985" s="176">
        <f t="shared" si="204"/>
        <v>0</v>
      </c>
      <c r="L985" s="120">
        <f t="shared" ca="1" si="205"/>
        <v>0</v>
      </c>
      <c r="M985" s="120">
        <f t="shared" ca="1" si="206"/>
        <v>0</v>
      </c>
      <c r="N985" s="120">
        <f t="shared" ca="1" si="207"/>
        <v>0</v>
      </c>
      <c r="O985" s="120">
        <f t="shared" ca="1" si="208"/>
        <v>0</v>
      </c>
      <c r="P985" s="177">
        <f t="shared" ca="1" si="209"/>
        <v>0</v>
      </c>
      <c r="Q985" s="177">
        <f ca="1">IF(LEN(B985)&gt;0,'1-6'!Q985-'1-6'!P985,"")</f>
        <v>0</v>
      </c>
      <c r="R985" s="178"/>
      <c r="AA985" s="163">
        <f>ROW()</f>
        <v>985</v>
      </c>
      <c r="AB985" s="201" t="e">
        <f t="shared" ca="1" si="200"/>
        <v>#N/A</v>
      </c>
      <c r="AC985" s="201" t="e">
        <f t="shared" ca="1" si="201"/>
        <v>#N/A</v>
      </c>
      <c r="AD985" s="202" t="e">
        <f t="shared" ca="1" si="210"/>
        <v>#N/A</v>
      </c>
      <c r="AE985" s="201" t="e">
        <f t="shared" ca="1" si="211"/>
        <v>#N/A</v>
      </c>
      <c r="AF985" s="202" t="e">
        <f t="shared" ca="1" si="212"/>
        <v>#N/A</v>
      </c>
      <c r="AG985" s="201" t="e">
        <f t="shared" ca="1" si="212"/>
        <v>#N/A</v>
      </c>
      <c r="AH985" s="201" t="e">
        <f t="shared" ca="1" si="213"/>
        <v>#N/A</v>
      </c>
      <c r="AI985" s="203" t="e">
        <f t="shared" ca="1" si="214"/>
        <v>#N/A</v>
      </c>
      <c r="AJ985" s="201" t="e">
        <f t="shared" ca="1" si="202"/>
        <v>#N/A</v>
      </c>
      <c r="AK985" s="201" t="e">
        <f t="shared" ca="1" si="203"/>
        <v>#N/A</v>
      </c>
    </row>
    <row r="986" spans="1:37" ht="27" customHeight="1" x14ac:dyDescent="0.25">
      <c r="A986" s="51">
        <f>'OSNOVNA PLAČA'!A980</f>
        <v>971</v>
      </c>
      <c r="B986" s="159" t="str">
        <f t="shared" ca="1" si="199"/>
        <v>A971</v>
      </c>
      <c r="C986" s="52">
        <f ca="1">IF(LEN(B986)&gt;0,'OSNOVNA PLAČA'!C980,"")</f>
        <v>0</v>
      </c>
      <c r="D986" s="54">
        <f ca="1">IF(LEN(B986)&gt;0,'OSNOVNA PLAČA'!D980,"")</f>
        <v>0</v>
      </c>
      <c r="E986" s="175">
        <f ca="1">IF(LEN(B986)&gt;0,SUM('OBRAČUNANA OSNOVNA PLAČA'!K980:P980),"")</f>
        <v>0</v>
      </c>
      <c r="F986" s="55"/>
      <c r="G986" s="55"/>
      <c r="H986" s="55"/>
      <c r="I986" s="55"/>
      <c r="J986" s="55"/>
      <c r="K986" s="176">
        <f t="shared" si="204"/>
        <v>0</v>
      </c>
      <c r="L986" s="120">
        <f t="shared" ca="1" si="205"/>
        <v>0</v>
      </c>
      <c r="M986" s="120">
        <f t="shared" ca="1" si="206"/>
        <v>0</v>
      </c>
      <c r="N986" s="120">
        <f t="shared" ca="1" si="207"/>
        <v>0</v>
      </c>
      <c r="O986" s="120">
        <f t="shared" ca="1" si="208"/>
        <v>0</v>
      </c>
      <c r="P986" s="177">
        <f t="shared" ca="1" si="209"/>
        <v>0</v>
      </c>
      <c r="Q986" s="177">
        <f ca="1">IF(LEN(B986)&gt;0,'1-6'!Q986-'1-6'!P986,"")</f>
        <v>0</v>
      </c>
      <c r="R986" s="178"/>
      <c r="AA986" s="163">
        <f>ROW()</f>
        <v>986</v>
      </c>
      <c r="AB986" s="201" t="e">
        <f t="shared" ca="1" si="200"/>
        <v>#N/A</v>
      </c>
      <c r="AC986" s="201" t="e">
        <f t="shared" ca="1" si="201"/>
        <v>#N/A</v>
      </c>
      <c r="AD986" s="202" t="e">
        <f t="shared" ca="1" si="210"/>
        <v>#N/A</v>
      </c>
      <c r="AE986" s="201" t="e">
        <f t="shared" ca="1" si="211"/>
        <v>#N/A</v>
      </c>
      <c r="AF986" s="202" t="e">
        <f t="shared" ca="1" si="212"/>
        <v>#N/A</v>
      </c>
      <c r="AG986" s="201" t="e">
        <f t="shared" ca="1" si="212"/>
        <v>#N/A</v>
      </c>
      <c r="AH986" s="201" t="e">
        <f t="shared" ca="1" si="213"/>
        <v>#N/A</v>
      </c>
      <c r="AI986" s="203" t="e">
        <f t="shared" ca="1" si="214"/>
        <v>#N/A</v>
      </c>
      <c r="AJ986" s="201" t="e">
        <f t="shared" ca="1" si="202"/>
        <v>#N/A</v>
      </c>
      <c r="AK986" s="201" t="e">
        <f t="shared" ca="1" si="203"/>
        <v>#N/A</v>
      </c>
    </row>
    <row r="987" spans="1:37" ht="27" customHeight="1" x14ac:dyDescent="0.25">
      <c r="A987" s="51">
        <f>'OSNOVNA PLAČA'!A981</f>
        <v>972</v>
      </c>
      <c r="B987" s="159" t="str">
        <f t="shared" ca="1" si="199"/>
        <v>A972</v>
      </c>
      <c r="C987" s="52">
        <f ca="1">IF(LEN(B987)&gt;0,'OSNOVNA PLAČA'!C981,"")</f>
        <v>0</v>
      </c>
      <c r="D987" s="54">
        <f ca="1">IF(LEN(B987)&gt;0,'OSNOVNA PLAČA'!D981,"")</f>
        <v>0</v>
      </c>
      <c r="E987" s="175">
        <f ca="1">IF(LEN(B987)&gt;0,SUM('OBRAČUNANA OSNOVNA PLAČA'!K981:P981),"")</f>
        <v>0</v>
      </c>
      <c r="F987" s="55"/>
      <c r="G987" s="55"/>
      <c r="H987" s="55"/>
      <c r="I987" s="55"/>
      <c r="J987" s="55"/>
      <c r="K987" s="176">
        <f t="shared" si="204"/>
        <v>0</v>
      </c>
      <c r="L987" s="120">
        <f t="shared" ca="1" si="205"/>
        <v>0</v>
      </c>
      <c r="M987" s="120">
        <f t="shared" ca="1" si="206"/>
        <v>0</v>
      </c>
      <c r="N987" s="120">
        <f t="shared" ca="1" si="207"/>
        <v>0</v>
      </c>
      <c r="O987" s="120">
        <f t="shared" ca="1" si="208"/>
        <v>0</v>
      </c>
      <c r="P987" s="177">
        <f t="shared" ca="1" si="209"/>
        <v>0</v>
      </c>
      <c r="Q987" s="177">
        <f ca="1">IF(LEN(B987)&gt;0,'1-6'!Q987-'1-6'!P987,"")</f>
        <v>0</v>
      </c>
      <c r="R987" s="178"/>
      <c r="AA987" s="163">
        <f>ROW()</f>
        <v>987</v>
      </c>
      <c r="AB987" s="201" t="e">
        <f t="shared" ca="1" si="200"/>
        <v>#N/A</v>
      </c>
      <c r="AC987" s="201" t="e">
        <f t="shared" ca="1" si="201"/>
        <v>#N/A</v>
      </c>
      <c r="AD987" s="202" t="e">
        <f t="shared" ca="1" si="210"/>
        <v>#N/A</v>
      </c>
      <c r="AE987" s="201" t="e">
        <f t="shared" ca="1" si="211"/>
        <v>#N/A</v>
      </c>
      <c r="AF987" s="202" t="e">
        <f t="shared" ca="1" si="212"/>
        <v>#N/A</v>
      </c>
      <c r="AG987" s="201" t="e">
        <f t="shared" ca="1" si="212"/>
        <v>#N/A</v>
      </c>
      <c r="AH987" s="201" t="e">
        <f t="shared" ca="1" si="213"/>
        <v>#N/A</v>
      </c>
      <c r="AI987" s="203" t="e">
        <f t="shared" ca="1" si="214"/>
        <v>#N/A</v>
      </c>
      <c r="AJ987" s="201" t="e">
        <f t="shared" ca="1" si="202"/>
        <v>#N/A</v>
      </c>
      <c r="AK987" s="201" t="e">
        <f t="shared" ca="1" si="203"/>
        <v>#N/A</v>
      </c>
    </row>
    <row r="988" spans="1:37" ht="27" customHeight="1" x14ac:dyDescent="0.25">
      <c r="A988" s="51">
        <f>'OSNOVNA PLAČA'!A982</f>
        <v>973</v>
      </c>
      <c r="B988" s="159" t="str">
        <f t="shared" ca="1" si="199"/>
        <v>A973</v>
      </c>
      <c r="C988" s="52">
        <f ca="1">IF(LEN(B988)&gt;0,'OSNOVNA PLAČA'!C982,"")</f>
        <v>0</v>
      </c>
      <c r="D988" s="54">
        <f ca="1">IF(LEN(B988)&gt;0,'OSNOVNA PLAČA'!D982,"")</f>
        <v>0</v>
      </c>
      <c r="E988" s="175">
        <f ca="1">IF(LEN(B988)&gt;0,SUM('OBRAČUNANA OSNOVNA PLAČA'!K982:P982),"")</f>
        <v>0</v>
      </c>
      <c r="F988" s="55"/>
      <c r="G988" s="55"/>
      <c r="H988" s="55"/>
      <c r="I988" s="55"/>
      <c r="J988" s="55"/>
      <c r="K988" s="176">
        <f t="shared" si="204"/>
        <v>0</v>
      </c>
      <c r="L988" s="120">
        <f t="shared" ca="1" si="205"/>
        <v>0</v>
      </c>
      <c r="M988" s="120">
        <f t="shared" ca="1" si="206"/>
        <v>0</v>
      </c>
      <c r="N988" s="120">
        <f t="shared" ca="1" si="207"/>
        <v>0</v>
      </c>
      <c r="O988" s="120">
        <f t="shared" ca="1" si="208"/>
        <v>0</v>
      </c>
      <c r="P988" s="177">
        <f t="shared" ca="1" si="209"/>
        <v>0</v>
      </c>
      <c r="Q988" s="177">
        <f ca="1">IF(LEN(B988)&gt;0,'1-6'!Q988-'1-6'!P988,"")</f>
        <v>0</v>
      </c>
      <c r="R988" s="178"/>
      <c r="AA988" s="163">
        <f>ROW()</f>
        <v>988</v>
      </c>
      <c r="AB988" s="201" t="e">
        <f t="shared" ca="1" si="200"/>
        <v>#N/A</v>
      </c>
      <c r="AC988" s="201" t="e">
        <f t="shared" ca="1" si="201"/>
        <v>#N/A</v>
      </c>
      <c r="AD988" s="202" t="e">
        <f t="shared" ca="1" si="210"/>
        <v>#N/A</v>
      </c>
      <c r="AE988" s="201" t="e">
        <f t="shared" ca="1" si="211"/>
        <v>#N/A</v>
      </c>
      <c r="AF988" s="202" t="e">
        <f t="shared" ca="1" si="212"/>
        <v>#N/A</v>
      </c>
      <c r="AG988" s="201" t="e">
        <f t="shared" ca="1" si="212"/>
        <v>#N/A</v>
      </c>
      <c r="AH988" s="201" t="e">
        <f t="shared" ca="1" si="213"/>
        <v>#N/A</v>
      </c>
      <c r="AI988" s="203" t="e">
        <f t="shared" ca="1" si="214"/>
        <v>#N/A</v>
      </c>
      <c r="AJ988" s="201" t="e">
        <f t="shared" ca="1" si="202"/>
        <v>#N/A</v>
      </c>
      <c r="AK988" s="201" t="e">
        <f t="shared" ca="1" si="203"/>
        <v>#N/A</v>
      </c>
    </row>
    <row r="989" spans="1:37" ht="27" customHeight="1" x14ac:dyDescent="0.25">
      <c r="A989" s="51">
        <f>'OSNOVNA PLAČA'!A983</f>
        <v>974</v>
      </c>
      <c r="B989" s="159" t="str">
        <f t="shared" ca="1" si="199"/>
        <v>A974</v>
      </c>
      <c r="C989" s="52">
        <f ca="1">IF(LEN(B989)&gt;0,'OSNOVNA PLAČA'!C983,"")</f>
        <v>0</v>
      </c>
      <c r="D989" s="54">
        <f ca="1">IF(LEN(B989)&gt;0,'OSNOVNA PLAČA'!D983,"")</f>
        <v>0</v>
      </c>
      <c r="E989" s="175">
        <f ca="1">IF(LEN(B989)&gt;0,SUM('OBRAČUNANA OSNOVNA PLAČA'!K983:P983),"")</f>
        <v>0</v>
      </c>
      <c r="F989" s="55"/>
      <c r="G989" s="55"/>
      <c r="H989" s="55"/>
      <c r="I989" s="55"/>
      <c r="J989" s="55"/>
      <c r="K989" s="176">
        <f t="shared" si="204"/>
        <v>0</v>
      </c>
      <c r="L989" s="120">
        <f t="shared" ca="1" si="205"/>
        <v>0</v>
      </c>
      <c r="M989" s="120">
        <f t="shared" ca="1" si="206"/>
        <v>0</v>
      </c>
      <c r="N989" s="120">
        <f t="shared" ca="1" si="207"/>
        <v>0</v>
      </c>
      <c r="O989" s="120">
        <f t="shared" ca="1" si="208"/>
        <v>0</v>
      </c>
      <c r="P989" s="177">
        <f t="shared" ca="1" si="209"/>
        <v>0</v>
      </c>
      <c r="Q989" s="177">
        <f ca="1">IF(LEN(B989)&gt;0,'1-6'!Q989-'1-6'!P989,"")</f>
        <v>0</v>
      </c>
      <c r="R989" s="178"/>
      <c r="AA989" s="163">
        <f>ROW()</f>
        <v>989</v>
      </c>
      <c r="AB989" s="201" t="e">
        <f t="shared" ca="1" si="200"/>
        <v>#N/A</v>
      </c>
      <c r="AC989" s="201" t="e">
        <f t="shared" ca="1" si="201"/>
        <v>#N/A</v>
      </c>
      <c r="AD989" s="202" t="e">
        <f t="shared" ca="1" si="210"/>
        <v>#N/A</v>
      </c>
      <c r="AE989" s="201" t="e">
        <f t="shared" ca="1" si="211"/>
        <v>#N/A</v>
      </c>
      <c r="AF989" s="202" t="e">
        <f t="shared" ca="1" si="212"/>
        <v>#N/A</v>
      </c>
      <c r="AG989" s="201" t="e">
        <f t="shared" ca="1" si="212"/>
        <v>#N/A</v>
      </c>
      <c r="AH989" s="201" t="e">
        <f t="shared" ca="1" si="213"/>
        <v>#N/A</v>
      </c>
      <c r="AI989" s="203" t="e">
        <f t="shared" ca="1" si="214"/>
        <v>#N/A</v>
      </c>
      <c r="AJ989" s="201" t="e">
        <f t="shared" ca="1" si="202"/>
        <v>#N/A</v>
      </c>
      <c r="AK989" s="201" t="e">
        <f t="shared" ca="1" si="203"/>
        <v>#N/A</v>
      </c>
    </row>
    <row r="990" spans="1:37" ht="27" customHeight="1" x14ac:dyDescent="0.25">
      <c r="A990" s="51">
        <f>'OSNOVNA PLAČA'!A984</f>
        <v>975</v>
      </c>
      <c r="B990" s="159" t="str">
        <f t="shared" ca="1" si="199"/>
        <v>A975</v>
      </c>
      <c r="C990" s="52">
        <f ca="1">IF(LEN(B990)&gt;0,'OSNOVNA PLAČA'!C984,"")</f>
        <v>0</v>
      </c>
      <c r="D990" s="54">
        <f ca="1">IF(LEN(B990)&gt;0,'OSNOVNA PLAČA'!D984,"")</f>
        <v>0</v>
      </c>
      <c r="E990" s="175">
        <f ca="1">IF(LEN(B990)&gt;0,SUM('OBRAČUNANA OSNOVNA PLAČA'!K984:P984),"")</f>
        <v>0</v>
      </c>
      <c r="F990" s="55"/>
      <c r="G990" s="55"/>
      <c r="H990" s="55"/>
      <c r="I990" s="55"/>
      <c r="J990" s="55"/>
      <c r="K990" s="176">
        <f t="shared" si="204"/>
        <v>0</v>
      </c>
      <c r="L990" s="120">
        <f t="shared" ca="1" si="205"/>
        <v>0</v>
      </c>
      <c r="M990" s="120">
        <f t="shared" ca="1" si="206"/>
        <v>0</v>
      </c>
      <c r="N990" s="120">
        <f t="shared" ca="1" si="207"/>
        <v>0</v>
      </c>
      <c r="O990" s="120">
        <f t="shared" ca="1" si="208"/>
        <v>0</v>
      </c>
      <c r="P990" s="177">
        <f t="shared" ca="1" si="209"/>
        <v>0</v>
      </c>
      <c r="Q990" s="177">
        <f ca="1">IF(LEN(B990)&gt;0,'1-6'!Q990-'1-6'!P990,"")</f>
        <v>0</v>
      </c>
      <c r="R990" s="178"/>
      <c r="AA990" s="163">
        <f>ROW()</f>
        <v>990</v>
      </c>
      <c r="AB990" s="201" t="e">
        <f t="shared" ca="1" si="200"/>
        <v>#N/A</v>
      </c>
      <c r="AC990" s="201" t="e">
        <f t="shared" ca="1" si="201"/>
        <v>#N/A</v>
      </c>
      <c r="AD990" s="202" t="e">
        <f t="shared" ca="1" si="210"/>
        <v>#N/A</v>
      </c>
      <c r="AE990" s="201" t="e">
        <f t="shared" ca="1" si="211"/>
        <v>#N/A</v>
      </c>
      <c r="AF990" s="202" t="e">
        <f t="shared" ca="1" si="212"/>
        <v>#N/A</v>
      </c>
      <c r="AG990" s="201" t="e">
        <f t="shared" ca="1" si="212"/>
        <v>#N/A</v>
      </c>
      <c r="AH990" s="201" t="e">
        <f t="shared" ca="1" si="213"/>
        <v>#N/A</v>
      </c>
      <c r="AI990" s="203" t="e">
        <f t="shared" ca="1" si="214"/>
        <v>#N/A</v>
      </c>
      <c r="AJ990" s="201" t="e">
        <f t="shared" ca="1" si="202"/>
        <v>#N/A</v>
      </c>
      <c r="AK990" s="201" t="e">
        <f t="shared" ca="1" si="203"/>
        <v>#N/A</v>
      </c>
    </row>
    <row r="991" spans="1:37" ht="27" customHeight="1" x14ac:dyDescent="0.25">
      <c r="A991" s="51">
        <f>'OSNOVNA PLAČA'!A985</f>
        <v>976</v>
      </c>
      <c r="B991" s="159" t="str">
        <f t="shared" ca="1" si="199"/>
        <v>A976</v>
      </c>
      <c r="C991" s="52">
        <f ca="1">IF(LEN(B991)&gt;0,'OSNOVNA PLAČA'!C985,"")</f>
        <v>0</v>
      </c>
      <c r="D991" s="54">
        <f ca="1">IF(LEN(B991)&gt;0,'OSNOVNA PLAČA'!D985,"")</f>
        <v>0</v>
      </c>
      <c r="E991" s="175">
        <f ca="1">IF(LEN(B991)&gt;0,SUM('OBRAČUNANA OSNOVNA PLAČA'!K985:P985),"")</f>
        <v>0</v>
      </c>
      <c r="F991" s="55"/>
      <c r="G991" s="55"/>
      <c r="H991" s="55"/>
      <c r="I991" s="55"/>
      <c r="J991" s="55"/>
      <c r="K991" s="176">
        <f t="shared" si="204"/>
        <v>0</v>
      </c>
      <c r="L991" s="120">
        <f t="shared" ca="1" si="205"/>
        <v>0</v>
      </c>
      <c r="M991" s="120">
        <f t="shared" ca="1" si="206"/>
        <v>0</v>
      </c>
      <c r="N991" s="120">
        <f t="shared" ca="1" si="207"/>
        <v>0</v>
      </c>
      <c r="O991" s="120">
        <f t="shared" ca="1" si="208"/>
        <v>0</v>
      </c>
      <c r="P991" s="177">
        <f t="shared" ca="1" si="209"/>
        <v>0</v>
      </c>
      <c r="Q991" s="177">
        <f ca="1">IF(LEN(B991)&gt;0,'1-6'!Q991-'1-6'!P991,"")</f>
        <v>0</v>
      </c>
      <c r="R991" s="178"/>
      <c r="AA991" s="163">
        <f>ROW()</f>
        <v>991</v>
      </c>
      <c r="AB991" s="201" t="e">
        <f t="shared" ca="1" si="200"/>
        <v>#N/A</v>
      </c>
      <c r="AC991" s="201" t="e">
        <f t="shared" ca="1" si="201"/>
        <v>#N/A</v>
      </c>
      <c r="AD991" s="202" t="e">
        <f t="shared" ca="1" si="210"/>
        <v>#N/A</v>
      </c>
      <c r="AE991" s="201" t="e">
        <f t="shared" ca="1" si="211"/>
        <v>#N/A</v>
      </c>
      <c r="AF991" s="202" t="e">
        <f t="shared" ca="1" si="212"/>
        <v>#N/A</v>
      </c>
      <c r="AG991" s="201" t="e">
        <f t="shared" ca="1" si="212"/>
        <v>#N/A</v>
      </c>
      <c r="AH991" s="201" t="e">
        <f t="shared" ca="1" si="213"/>
        <v>#N/A</v>
      </c>
      <c r="AI991" s="203" t="e">
        <f t="shared" ca="1" si="214"/>
        <v>#N/A</v>
      </c>
      <c r="AJ991" s="201" t="e">
        <f t="shared" ca="1" si="202"/>
        <v>#N/A</v>
      </c>
      <c r="AK991" s="201" t="e">
        <f t="shared" ca="1" si="203"/>
        <v>#N/A</v>
      </c>
    </row>
    <row r="992" spans="1:37" ht="27" customHeight="1" x14ac:dyDescent="0.25">
      <c r="A992" s="51">
        <f>'OSNOVNA PLAČA'!A986</f>
        <v>977</v>
      </c>
      <c r="B992" s="159" t="str">
        <f t="shared" ca="1" si="199"/>
        <v>A977</v>
      </c>
      <c r="C992" s="52">
        <f ca="1">IF(LEN(B992)&gt;0,'OSNOVNA PLAČA'!C986,"")</f>
        <v>0</v>
      </c>
      <c r="D992" s="54">
        <f ca="1">IF(LEN(B992)&gt;0,'OSNOVNA PLAČA'!D986,"")</f>
        <v>0</v>
      </c>
      <c r="E992" s="175">
        <f ca="1">IF(LEN(B992)&gt;0,SUM('OBRAČUNANA OSNOVNA PLAČA'!K986:P986),"")</f>
        <v>0</v>
      </c>
      <c r="F992" s="55"/>
      <c r="G992" s="55"/>
      <c r="H992" s="55"/>
      <c r="I992" s="55"/>
      <c r="J992" s="55"/>
      <c r="K992" s="176">
        <f t="shared" si="204"/>
        <v>0</v>
      </c>
      <c r="L992" s="120">
        <f t="shared" ca="1" si="205"/>
        <v>0</v>
      </c>
      <c r="M992" s="120">
        <f t="shared" ca="1" si="206"/>
        <v>0</v>
      </c>
      <c r="N992" s="120">
        <f t="shared" ca="1" si="207"/>
        <v>0</v>
      </c>
      <c r="O992" s="120">
        <f t="shared" ca="1" si="208"/>
        <v>0</v>
      </c>
      <c r="P992" s="177">
        <f t="shared" ca="1" si="209"/>
        <v>0</v>
      </c>
      <c r="Q992" s="177">
        <f ca="1">IF(LEN(B992)&gt;0,'1-6'!Q992-'1-6'!P992,"")</f>
        <v>0</v>
      </c>
      <c r="R992" s="178"/>
      <c r="AA992" s="163">
        <f>ROW()</f>
        <v>992</v>
      </c>
      <c r="AB992" s="201" t="e">
        <f t="shared" ca="1" si="200"/>
        <v>#N/A</v>
      </c>
      <c r="AC992" s="201" t="e">
        <f t="shared" ca="1" si="201"/>
        <v>#N/A</v>
      </c>
      <c r="AD992" s="202" t="e">
        <f t="shared" ca="1" si="210"/>
        <v>#N/A</v>
      </c>
      <c r="AE992" s="201" t="e">
        <f t="shared" ca="1" si="211"/>
        <v>#N/A</v>
      </c>
      <c r="AF992" s="202" t="e">
        <f t="shared" ca="1" si="212"/>
        <v>#N/A</v>
      </c>
      <c r="AG992" s="201" t="e">
        <f t="shared" ca="1" si="212"/>
        <v>#N/A</v>
      </c>
      <c r="AH992" s="201" t="e">
        <f t="shared" ca="1" si="213"/>
        <v>#N/A</v>
      </c>
      <c r="AI992" s="203" t="e">
        <f t="shared" ca="1" si="214"/>
        <v>#N/A</v>
      </c>
      <c r="AJ992" s="201" t="e">
        <f t="shared" ca="1" si="202"/>
        <v>#N/A</v>
      </c>
      <c r="AK992" s="201" t="e">
        <f t="shared" ca="1" si="203"/>
        <v>#N/A</v>
      </c>
    </row>
    <row r="993" spans="1:37" ht="27" customHeight="1" x14ac:dyDescent="0.25">
      <c r="A993" s="51">
        <f>'OSNOVNA PLAČA'!A987</f>
        <v>978</v>
      </c>
      <c r="B993" s="159" t="str">
        <f t="shared" ca="1" si="199"/>
        <v>A978</v>
      </c>
      <c r="C993" s="52">
        <f ca="1">IF(LEN(B993)&gt;0,'OSNOVNA PLAČA'!C987,"")</f>
        <v>0</v>
      </c>
      <c r="D993" s="54">
        <f ca="1">IF(LEN(B993)&gt;0,'OSNOVNA PLAČA'!D987,"")</f>
        <v>0</v>
      </c>
      <c r="E993" s="175">
        <f ca="1">IF(LEN(B993)&gt;0,SUM('OBRAČUNANA OSNOVNA PLAČA'!K987:P987),"")</f>
        <v>0</v>
      </c>
      <c r="F993" s="55"/>
      <c r="G993" s="55"/>
      <c r="H993" s="55"/>
      <c r="I993" s="55"/>
      <c r="J993" s="55"/>
      <c r="K993" s="176">
        <f t="shared" si="204"/>
        <v>0</v>
      </c>
      <c r="L993" s="120">
        <f t="shared" ca="1" si="205"/>
        <v>0</v>
      </c>
      <c r="M993" s="120">
        <f t="shared" ca="1" si="206"/>
        <v>0</v>
      </c>
      <c r="N993" s="120">
        <f t="shared" ca="1" si="207"/>
        <v>0</v>
      </c>
      <c r="O993" s="120">
        <f t="shared" ca="1" si="208"/>
        <v>0</v>
      </c>
      <c r="P993" s="177">
        <f t="shared" ca="1" si="209"/>
        <v>0</v>
      </c>
      <c r="Q993" s="177">
        <f ca="1">IF(LEN(B993)&gt;0,'1-6'!Q993-'1-6'!P993,"")</f>
        <v>0</v>
      </c>
      <c r="R993" s="178"/>
      <c r="AA993" s="163">
        <f>ROW()</f>
        <v>993</v>
      </c>
      <c r="AB993" s="201" t="e">
        <f t="shared" ca="1" si="200"/>
        <v>#N/A</v>
      </c>
      <c r="AC993" s="201" t="e">
        <f t="shared" ca="1" si="201"/>
        <v>#N/A</v>
      </c>
      <c r="AD993" s="202" t="e">
        <f t="shared" ca="1" si="210"/>
        <v>#N/A</v>
      </c>
      <c r="AE993" s="201" t="e">
        <f t="shared" ca="1" si="211"/>
        <v>#N/A</v>
      </c>
      <c r="AF993" s="202" t="e">
        <f t="shared" ca="1" si="212"/>
        <v>#N/A</v>
      </c>
      <c r="AG993" s="201" t="e">
        <f t="shared" ca="1" si="212"/>
        <v>#N/A</v>
      </c>
      <c r="AH993" s="201" t="e">
        <f t="shared" ca="1" si="213"/>
        <v>#N/A</v>
      </c>
      <c r="AI993" s="203" t="e">
        <f t="shared" ca="1" si="214"/>
        <v>#N/A</v>
      </c>
      <c r="AJ993" s="201" t="e">
        <f t="shared" ca="1" si="202"/>
        <v>#N/A</v>
      </c>
      <c r="AK993" s="201" t="e">
        <f t="shared" ca="1" si="203"/>
        <v>#N/A</v>
      </c>
    </row>
    <row r="994" spans="1:37" ht="27" customHeight="1" x14ac:dyDescent="0.25">
      <c r="A994" s="51">
        <f>'OSNOVNA PLAČA'!A988</f>
        <v>979</v>
      </c>
      <c r="B994" s="159" t="str">
        <f t="shared" ca="1" si="199"/>
        <v>A979</v>
      </c>
      <c r="C994" s="52">
        <f ca="1">IF(LEN(B994)&gt;0,'OSNOVNA PLAČA'!C988,"")</f>
        <v>0</v>
      </c>
      <c r="D994" s="54">
        <f ca="1">IF(LEN(B994)&gt;0,'OSNOVNA PLAČA'!D988,"")</f>
        <v>0</v>
      </c>
      <c r="E994" s="175">
        <f ca="1">IF(LEN(B994)&gt;0,SUM('OBRAČUNANA OSNOVNA PLAČA'!K988:P988),"")</f>
        <v>0</v>
      </c>
      <c r="F994" s="55"/>
      <c r="G994" s="55"/>
      <c r="H994" s="55"/>
      <c r="I994" s="55"/>
      <c r="J994" s="55"/>
      <c r="K994" s="176">
        <f t="shared" si="204"/>
        <v>0</v>
      </c>
      <c r="L994" s="120">
        <f t="shared" ca="1" si="205"/>
        <v>0</v>
      </c>
      <c r="M994" s="120">
        <f t="shared" ca="1" si="206"/>
        <v>0</v>
      </c>
      <c r="N994" s="120">
        <f t="shared" ca="1" si="207"/>
        <v>0</v>
      </c>
      <c r="O994" s="120">
        <f t="shared" ca="1" si="208"/>
        <v>0</v>
      </c>
      <c r="P994" s="177">
        <f t="shared" ca="1" si="209"/>
        <v>0</v>
      </c>
      <c r="Q994" s="177">
        <f ca="1">IF(LEN(B994)&gt;0,'1-6'!Q994-'1-6'!P994,"")</f>
        <v>0</v>
      </c>
      <c r="R994" s="178"/>
      <c r="AA994" s="163">
        <f>ROW()</f>
        <v>994</v>
      </c>
      <c r="AB994" s="201" t="e">
        <f t="shared" ca="1" si="200"/>
        <v>#N/A</v>
      </c>
      <c r="AC994" s="201" t="e">
        <f t="shared" ca="1" si="201"/>
        <v>#N/A</v>
      </c>
      <c r="AD994" s="202" t="e">
        <f t="shared" ca="1" si="210"/>
        <v>#N/A</v>
      </c>
      <c r="AE994" s="201" t="e">
        <f t="shared" ca="1" si="211"/>
        <v>#N/A</v>
      </c>
      <c r="AF994" s="202" t="e">
        <f t="shared" ca="1" si="212"/>
        <v>#N/A</v>
      </c>
      <c r="AG994" s="201" t="e">
        <f t="shared" ca="1" si="212"/>
        <v>#N/A</v>
      </c>
      <c r="AH994" s="201" t="e">
        <f t="shared" ca="1" si="213"/>
        <v>#N/A</v>
      </c>
      <c r="AI994" s="203" t="e">
        <f t="shared" ca="1" si="214"/>
        <v>#N/A</v>
      </c>
      <c r="AJ994" s="201" t="e">
        <f t="shared" ca="1" si="202"/>
        <v>#N/A</v>
      </c>
      <c r="AK994" s="201" t="e">
        <f t="shared" ca="1" si="203"/>
        <v>#N/A</v>
      </c>
    </row>
    <row r="995" spans="1:37" ht="27" customHeight="1" x14ac:dyDescent="0.25">
      <c r="A995" s="51">
        <f>'OSNOVNA PLAČA'!A989</f>
        <v>980</v>
      </c>
      <c r="B995" s="159" t="str">
        <f t="shared" ca="1" si="199"/>
        <v>A980</v>
      </c>
      <c r="C995" s="52">
        <f ca="1">IF(LEN(B995)&gt;0,'OSNOVNA PLAČA'!C989,"")</f>
        <v>0</v>
      </c>
      <c r="D995" s="54">
        <f ca="1">IF(LEN(B995)&gt;0,'OSNOVNA PLAČA'!D989,"")</f>
        <v>0</v>
      </c>
      <c r="E995" s="175">
        <f ca="1">IF(LEN(B995)&gt;0,SUM('OBRAČUNANA OSNOVNA PLAČA'!K989:P989),"")</f>
        <v>0</v>
      </c>
      <c r="F995" s="55"/>
      <c r="G995" s="55"/>
      <c r="H995" s="55"/>
      <c r="I995" s="55"/>
      <c r="J995" s="55"/>
      <c r="K995" s="176">
        <f t="shared" si="204"/>
        <v>0</v>
      </c>
      <c r="L995" s="120">
        <f t="shared" ca="1" si="205"/>
        <v>0</v>
      </c>
      <c r="M995" s="120">
        <f t="shared" ca="1" si="206"/>
        <v>0</v>
      </c>
      <c r="N995" s="120">
        <f t="shared" ca="1" si="207"/>
        <v>0</v>
      </c>
      <c r="O995" s="120">
        <f t="shared" ca="1" si="208"/>
        <v>0</v>
      </c>
      <c r="P995" s="177">
        <f t="shared" ca="1" si="209"/>
        <v>0</v>
      </c>
      <c r="Q995" s="177">
        <f ca="1">IF(LEN(B995)&gt;0,'1-6'!Q995-'1-6'!P995,"")</f>
        <v>0</v>
      </c>
      <c r="R995" s="178"/>
      <c r="AA995" s="163">
        <f>ROW()</f>
        <v>995</v>
      </c>
      <c r="AB995" s="201" t="e">
        <f t="shared" ca="1" si="200"/>
        <v>#N/A</v>
      </c>
      <c r="AC995" s="201" t="e">
        <f t="shared" ca="1" si="201"/>
        <v>#N/A</v>
      </c>
      <c r="AD995" s="202" t="e">
        <f t="shared" ca="1" si="210"/>
        <v>#N/A</v>
      </c>
      <c r="AE995" s="201" t="e">
        <f t="shared" ca="1" si="211"/>
        <v>#N/A</v>
      </c>
      <c r="AF995" s="202" t="e">
        <f t="shared" ca="1" si="212"/>
        <v>#N/A</v>
      </c>
      <c r="AG995" s="201" t="e">
        <f t="shared" ca="1" si="212"/>
        <v>#N/A</v>
      </c>
      <c r="AH995" s="201" t="e">
        <f t="shared" ca="1" si="213"/>
        <v>#N/A</v>
      </c>
      <c r="AI995" s="203" t="e">
        <f t="shared" ca="1" si="214"/>
        <v>#N/A</v>
      </c>
      <c r="AJ995" s="201" t="e">
        <f t="shared" ca="1" si="202"/>
        <v>#N/A</v>
      </c>
      <c r="AK995" s="201" t="e">
        <f t="shared" ca="1" si="203"/>
        <v>#N/A</v>
      </c>
    </row>
    <row r="996" spans="1:37" ht="27" customHeight="1" x14ac:dyDescent="0.25">
      <c r="A996" s="51">
        <f>'OSNOVNA PLAČA'!A990</f>
        <v>981</v>
      </c>
      <c r="B996" s="159" t="str">
        <f t="shared" ca="1" si="199"/>
        <v>A981</v>
      </c>
      <c r="C996" s="52">
        <f ca="1">IF(LEN(B996)&gt;0,'OSNOVNA PLAČA'!C990,"")</f>
        <v>0</v>
      </c>
      <c r="D996" s="54">
        <f ca="1">IF(LEN(B996)&gt;0,'OSNOVNA PLAČA'!D990,"")</f>
        <v>0</v>
      </c>
      <c r="E996" s="175">
        <f ca="1">IF(LEN(B996)&gt;0,SUM('OBRAČUNANA OSNOVNA PLAČA'!K990:P990),"")</f>
        <v>0</v>
      </c>
      <c r="F996" s="55"/>
      <c r="G996" s="55"/>
      <c r="H996" s="55"/>
      <c r="I996" s="55"/>
      <c r="J996" s="55"/>
      <c r="K996" s="176">
        <f t="shared" si="204"/>
        <v>0</v>
      </c>
      <c r="L996" s="120">
        <f t="shared" ca="1" si="205"/>
        <v>0</v>
      </c>
      <c r="M996" s="120">
        <f t="shared" ca="1" si="206"/>
        <v>0</v>
      </c>
      <c r="N996" s="120">
        <f t="shared" ca="1" si="207"/>
        <v>0</v>
      </c>
      <c r="O996" s="120">
        <f t="shared" ca="1" si="208"/>
        <v>0</v>
      </c>
      <c r="P996" s="177">
        <f t="shared" ca="1" si="209"/>
        <v>0</v>
      </c>
      <c r="Q996" s="177">
        <f ca="1">IF(LEN(B996)&gt;0,'1-6'!Q996-'1-6'!P996,"")</f>
        <v>0</v>
      </c>
      <c r="R996" s="178"/>
      <c r="AA996" s="163">
        <f>ROW()</f>
        <v>996</v>
      </c>
      <c r="AB996" s="201" t="e">
        <f t="shared" ca="1" si="200"/>
        <v>#N/A</v>
      </c>
      <c r="AC996" s="201" t="e">
        <f t="shared" ca="1" si="201"/>
        <v>#N/A</v>
      </c>
      <c r="AD996" s="202" t="e">
        <f t="shared" ca="1" si="210"/>
        <v>#N/A</v>
      </c>
      <c r="AE996" s="201" t="e">
        <f t="shared" ca="1" si="211"/>
        <v>#N/A</v>
      </c>
      <c r="AF996" s="202" t="e">
        <f t="shared" ca="1" si="212"/>
        <v>#N/A</v>
      </c>
      <c r="AG996" s="201" t="e">
        <f t="shared" ca="1" si="212"/>
        <v>#N/A</v>
      </c>
      <c r="AH996" s="201" t="e">
        <f t="shared" ca="1" si="213"/>
        <v>#N/A</v>
      </c>
      <c r="AI996" s="203" t="e">
        <f t="shared" ca="1" si="214"/>
        <v>#N/A</v>
      </c>
      <c r="AJ996" s="201" t="e">
        <f t="shared" ca="1" si="202"/>
        <v>#N/A</v>
      </c>
      <c r="AK996" s="201" t="e">
        <f t="shared" ca="1" si="203"/>
        <v>#N/A</v>
      </c>
    </row>
    <row r="997" spans="1:37" ht="27" customHeight="1" x14ac:dyDescent="0.25">
      <c r="A997" s="51">
        <f>'OSNOVNA PLAČA'!A991</f>
        <v>982</v>
      </c>
      <c r="B997" s="159" t="str">
        <f t="shared" ca="1" si="199"/>
        <v>A982</v>
      </c>
      <c r="C997" s="52">
        <f ca="1">IF(LEN(B997)&gt;0,'OSNOVNA PLAČA'!C991,"")</f>
        <v>0</v>
      </c>
      <c r="D997" s="54">
        <f ca="1">IF(LEN(B997)&gt;0,'OSNOVNA PLAČA'!D991,"")</f>
        <v>0</v>
      </c>
      <c r="E997" s="175">
        <f ca="1">IF(LEN(B997)&gt;0,SUM('OBRAČUNANA OSNOVNA PLAČA'!K991:P991),"")</f>
        <v>0</v>
      </c>
      <c r="F997" s="55"/>
      <c r="G997" s="55"/>
      <c r="H997" s="55"/>
      <c r="I997" s="55"/>
      <c r="J997" s="55"/>
      <c r="K997" s="176">
        <f t="shared" si="204"/>
        <v>0</v>
      </c>
      <c r="L997" s="120">
        <f t="shared" ca="1" si="205"/>
        <v>0</v>
      </c>
      <c r="M997" s="120">
        <f t="shared" ca="1" si="206"/>
        <v>0</v>
      </c>
      <c r="N997" s="120">
        <f t="shared" ca="1" si="207"/>
        <v>0</v>
      </c>
      <c r="O997" s="120">
        <f t="shared" ca="1" si="208"/>
        <v>0</v>
      </c>
      <c r="P997" s="177">
        <f t="shared" ca="1" si="209"/>
        <v>0</v>
      </c>
      <c r="Q997" s="177">
        <f ca="1">IF(LEN(B997)&gt;0,'1-6'!Q997-'1-6'!P997,"")</f>
        <v>0</v>
      </c>
      <c r="R997" s="178"/>
      <c r="AA997" s="163">
        <f>ROW()</f>
        <v>997</v>
      </c>
      <c r="AB997" s="201" t="e">
        <f t="shared" ca="1" si="200"/>
        <v>#N/A</v>
      </c>
      <c r="AC997" s="201" t="e">
        <f t="shared" ca="1" si="201"/>
        <v>#N/A</v>
      </c>
      <c r="AD997" s="202" t="e">
        <f t="shared" ca="1" si="210"/>
        <v>#N/A</v>
      </c>
      <c r="AE997" s="201" t="e">
        <f t="shared" ca="1" si="211"/>
        <v>#N/A</v>
      </c>
      <c r="AF997" s="202" t="e">
        <f t="shared" ca="1" si="212"/>
        <v>#N/A</v>
      </c>
      <c r="AG997" s="201" t="e">
        <f t="shared" ca="1" si="212"/>
        <v>#N/A</v>
      </c>
      <c r="AH997" s="201" t="e">
        <f t="shared" ca="1" si="213"/>
        <v>#N/A</v>
      </c>
      <c r="AI997" s="203" t="e">
        <f t="shared" ca="1" si="214"/>
        <v>#N/A</v>
      </c>
      <c r="AJ997" s="201" t="e">
        <f t="shared" ca="1" si="202"/>
        <v>#N/A</v>
      </c>
      <c r="AK997" s="201" t="e">
        <f t="shared" ca="1" si="203"/>
        <v>#N/A</v>
      </c>
    </row>
    <row r="998" spans="1:37" ht="27" customHeight="1" x14ac:dyDescent="0.25">
      <c r="A998" s="51">
        <f>'OSNOVNA PLAČA'!A992</f>
        <v>983</v>
      </c>
      <c r="B998" s="159" t="str">
        <f t="shared" ca="1" si="199"/>
        <v>A983</v>
      </c>
      <c r="C998" s="52">
        <f ca="1">IF(LEN(B998)&gt;0,'OSNOVNA PLAČA'!C992,"")</f>
        <v>0</v>
      </c>
      <c r="D998" s="54">
        <f ca="1">IF(LEN(B998)&gt;0,'OSNOVNA PLAČA'!D992,"")</f>
        <v>0</v>
      </c>
      <c r="E998" s="175">
        <f ca="1">IF(LEN(B998)&gt;0,SUM('OBRAČUNANA OSNOVNA PLAČA'!K992:P992),"")</f>
        <v>0</v>
      </c>
      <c r="F998" s="55"/>
      <c r="G998" s="55"/>
      <c r="H998" s="55"/>
      <c r="I998" s="55"/>
      <c r="J998" s="55"/>
      <c r="K998" s="176">
        <f t="shared" si="204"/>
        <v>0</v>
      </c>
      <c r="L998" s="120">
        <f t="shared" ca="1" si="205"/>
        <v>0</v>
      </c>
      <c r="M998" s="120">
        <f t="shared" ca="1" si="206"/>
        <v>0</v>
      </c>
      <c r="N998" s="120">
        <f t="shared" ca="1" si="207"/>
        <v>0</v>
      </c>
      <c r="O998" s="120">
        <f t="shared" ca="1" si="208"/>
        <v>0</v>
      </c>
      <c r="P998" s="177">
        <f t="shared" ca="1" si="209"/>
        <v>0</v>
      </c>
      <c r="Q998" s="177">
        <f ca="1">IF(LEN(B998)&gt;0,'1-6'!Q998-'1-6'!P998,"")</f>
        <v>0</v>
      </c>
      <c r="R998" s="178"/>
      <c r="AA998" s="163">
        <f>ROW()</f>
        <v>998</v>
      </c>
      <c r="AB998" s="201" t="e">
        <f t="shared" ca="1" si="200"/>
        <v>#N/A</v>
      </c>
      <c r="AC998" s="201" t="e">
        <f t="shared" ca="1" si="201"/>
        <v>#N/A</v>
      </c>
      <c r="AD998" s="202" t="e">
        <f t="shared" ca="1" si="210"/>
        <v>#N/A</v>
      </c>
      <c r="AE998" s="201" t="e">
        <f t="shared" ca="1" si="211"/>
        <v>#N/A</v>
      </c>
      <c r="AF998" s="202" t="e">
        <f t="shared" ref="AF998:AG1015" ca="1" si="215">IF(AD998="-","-",AD998*$AE$1017)</f>
        <v>#N/A</v>
      </c>
      <c r="AG998" s="201" t="e">
        <f t="shared" ca="1" si="215"/>
        <v>#N/A</v>
      </c>
      <c r="AH998" s="201" t="e">
        <f t="shared" ca="1" si="213"/>
        <v>#N/A</v>
      </c>
      <c r="AI998" s="203" t="e">
        <f t="shared" ca="1" si="214"/>
        <v>#N/A</v>
      </c>
      <c r="AJ998" s="201" t="e">
        <f t="shared" ca="1" si="202"/>
        <v>#N/A</v>
      </c>
      <c r="AK998" s="201" t="e">
        <f t="shared" ca="1" si="203"/>
        <v>#N/A</v>
      </c>
    </row>
    <row r="999" spans="1:37" ht="27" customHeight="1" x14ac:dyDescent="0.25">
      <c r="A999" s="51">
        <f>'OSNOVNA PLAČA'!A993</f>
        <v>984</v>
      </c>
      <c r="B999" s="159" t="str">
        <f t="shared" ref="B999:B1015" ca="1" si="216">IF(LEN(INDIRECT( "'" &amp; $AC$2 &amp; "'!B" &amp; TEXT($AA999-6,0)))&gt;0,INDIRECT( "'" &amp; $AC$2 &amp; "'!B" &amp; TEXT($AA999-6,0)),"")</f>
        <v>A984</v>
      </c>
      <c r="C999" s="52">
        <f ca="1">IF(LEN(B999)&gt;0,'OSNOVNA PLAČA'!C993,"")</f>
        <v>0</v>
      </c>
      <c r="D999" s="54">
        <f ca="1">IF(LEN(B999)&gt;0,'OSNOVNA PLAČA'!D993,"")</f>
        <v>0</v>
      </c>
      <c r="E999" s="175">
        <f ca="1">IF(LEN(B999)&gt;0,SUM('OBRAČUNANA OSNOVNA PLAČA'!K993:P993),"")</f>
        <v>0</v>
      </c>
      <c r="F999" s="55"/>
      <c r="G999" s="55"/>
      <c r="H999" s="55"/>
      <c r="I999" s="55"/>
      <c r="J999" s="55"/>
      <c r="K999" s="176">
        <f t="shared" si="204"/>
        <v>0</v>
      </c>
      <c r="L999" s="120">
        <f t="shared" ca="1" si="205"/>
        <v>0</v>
      </c>
      <c r="M999" s="120">
        <f t="shared" ca="1" si="206"/>
        <v>0</v>
      </c>
      <c r="N999" s="120">
        <f t="shared" ca="1" si="207"/>
        <v>0</v>
      </c>
      <c r="O999" s="120">
        <f t="shared" ca="1" si="208"/>
        <v>0</v>
      </c>
      <c r="P999" s="177">
        <f t="shared" ca="1" si="209"/>
        <v>0</v>
      </c>
      <c r="Q999" s="177">
        <f ca="1">IF(LEN(B999)&gt;0,'1-6'!Q999-'1-6'!P999,"")</f>
        <v>0</v>
      </c>
      <c r="R999" s="178"/>
      <c r="AA999" s="163">
        <f>ROW()</f>
        <v>999</v>
      </c>
      <c r="AB999" s="201" t="e">
        <f t="shared" ref="AB999:AB1015" ca="1" si="217">IF($AN$3=1,0,INDIRECT( "'" &amp; $AN$2 &amp; "'!P" &amp; TEXT($AA999,0)))</f>
        <v>#N/A</v>
      </c>
      <c r="AC999" s="201" t="e">
        <f t="shared" ref="AC999:AC1015" ca="1" si="218">IF($AN$3=1,(INDIRECT( "'" &amp; $AC$2 &amp; "'!F" &amp; TEXT($AA999-6,0))*2/12+INDIRECT( "'" &amp; $AC$2 &amp; "'!G" &amp; TEXT($AA999-6,0))*10/12)*2,INDIRECT( "'" &amp; $AN$2 &amp; "'!Q" &amp; TEXT($AA999,0)))</f>
        <v>#N/A</v>
      </c>
      <c r="AD999" s="202" t="e">
        <f t="shared" ca="1" si="210"/>
        <v>#N/A</v>
      </c>
      <c r="AE999" s="201" t="e">
        <f t="shared" ca="1" si="211"/>
        <v>#N/A</v>
      </c>
      <c r="AF999" s="202" t="e">
        <f t="shared" ca="1" si="215"/>
        <v>#N/A</v>
      </c>
      <c r="AG999" s="201" t="e">
        <f t="shared" ca="1" si="215"/>
        <v>#N/A</v>
      </c>
      <c r="AH999" s="201" t="e">
        <f t="shared" ca="1" si="213"/>
        <v>#N/A</v>
      </c>
      <c r="AI999" s="203" t="e">
        <f t="shared" ca="1" si="214"/>
        <v>#N/A</v>
      </c>
      <c r="AJ999" s="201" t="e">
        <f t="shared" ref="AJ999:AJ1015" ca="1" si="219">SUM(OFFSET(INDIRECT( "'" &amp; $AC$3 &amp; "'!" &amp; $AH$3),ROW()-ROW(INDIRECT( "'" &amp; $AC$3 &amp; "'!" &amp; $AH$3))-$AH$4,COLUMN()-COLUMN(INDIRECT( "'" &amp; $AC$3 &amp; "'!" &amp; $AH$3))-$AH$6+(12/$AN$4)*($AN$3-1),1,12/$AN$4))</f>
        <v>#N/A</v>
      </c>
      <c r="AK999" s="201" t="e">
        <f t="shared" ref="AK999:AK1015" ca="1" si="220">SUM(OFFSET(INDIRECT( "'" &amp; $AC$2 &amp; "'!" &amp; $AH$3),ROW()-ROW(INDIRECT( "'" &amp; $AC$2 &amp; "'!" &amp; $AH$3))-$AH$4,COLUMN()-COLUMN(INDIRECT( "'" &amp; $AC$2 &amp; "'!" &amp; $AH$3))-$AH$5+(12/$AN$4)*($AN$3-1),1,12/$AN$4))</f>
        <v>#N/A</v>
      </c>
    </row>
    <row r="1000" spans="1:37" ht="27" customHeight="1" x14ac:dyDescent="0.25">
      <c r="A1000" s="51">
        <f>'OSNOVNA PLAČA'!A994</f>
        <v>985</v>
      </c>
      <c r="B1000" s="159" t="str">
        <f t="shared" ca="1" si="216"/>
        <v>A985</v>
      </c>
      <c r="C1000" s="52">
        <f ca="1">IF(LEN(B1000)&gt;0,'OSNOVNA PLAČA'!C994,"")</f>
        <v>0</v>
      </c>
      <c r="D1000" s="54">
        <f ca="1">IF(LEN(B1000)&gt;0,'OSNOVNA PLAČA'!D994,"")</f>
        <v>0</v>
      </c>
      <c r="E1000" s="175">
        <f ca="1">IF(LEN(B1000)&gt;0,SUM('OBRAČUNANA OSNOVNA PLAČA'!K994:P994),"")</f>
        <v>0</v>
      </c>
      <c r="F1000" s="55"/>
      <c r="G1000" s="55"/>
      <c r="H1000" s="55"/>
      <c r="I1000" s="55"/>
      <c r="J1000" s="55"/>
      <c r="K1000" s="176">
        <f t="shared" si="204"/>
        <v>0</v>
      </c>
      <c r="L1000" s="120">
        <f t="shared" ca="1" si="205"/>
        <v>0</v>
      </c>
      <c r="M1000" s="120">
        <f t="shared" ca="1" si="206"/>
        <v>0</v>
      </c>
      <c r="N1000" s="120">
        <f t="shared" ca="1" si="207"/>
        <v>0</v>
      </c>
      <c r="O1000" s="120">
        <f t="shared" ca="1" si="208"/>
        <v>0</v>
      </c>
      <c r="P1000" s="177">
        <f t="shared" ca="1" si="209"/>
        <v>0</v>
      </c>
      <c r="Q1000" s="177">
        <f ca="1">IF(LEN(B1000)&gt;0,'1-6'!Q1000-'1-6'!P1000,"")</f>
        <v>0</v>
      </c>
      <c r="R1000" s="178"/>
      <c r="AA1000" s="163">
        <f>ROW()</f>
        <v>1000</v>
      </c>
      <c r="AB1000" s="201" t="e">
        <f t="shared" ca="1" si="217"/>
        <v>#N/A</v>
      </c>
      <c r="AC1000" s="201" t="e">
        <f t="shared" ca="1" si="218"/>
        <v>#N/A</v>
      </c>
      <c r="AD1000" s="202" t="e">
        <f t="shared" ca="1" si="210"/>
        <v>#N/A</v>
      </c>
      <c r="AE1000" s="201" t="e">
        <f t="shared" ca="1" si="211"/>
        <v>#N/A</v>
      </c>
      <c r="AF1000" s="202" t="e">
        <f t="shared" ca="1" si="215"/>
        <v>#N/A</v>
      </c>
      <c r="AG1000" s="201" t="e">
        <f t="shared" ca="1" si="215"/>
        <v>#N/A</v>
      </c>
      <c r="AH1000" s="201" t="e">
        <f t="shared" ca="1" si="213"/>
        <v>#N/A</v>
      </c>
      <c r="AI1000" s="203" t="e">
        <f t="shared" ca="1" si="214"/>
        <v>#N/A</v>
      </c>
      <c r="AJ1000" s="201" t="e">
        <f t="shared" ca="1" si="219"/>
        <v>#N/A</v>
      </c>
      <c r="AK1000" s="201" t="e">
        <f t="shared" ca="1" si="220"/>
        <v>#N/A</v>
      </c>
    </row>
    <row r="1001" spans="1:37" ht="27" customHeight="1" x14ac:dyDescent="0.25">
      <c r="A1001" s="51">
        <f>'OSNOVNA PLAČA'!A995</f>
        <v>986</v>
      </c>
      <c r="B1001" s="159" t="str">
        <f t="shared" ca="1" si="216"/>
        <v>A986</v>
      </c>
      <c r="C1001" s="52">
        <f ca="1">IF(LEN(B1001)&gt;0,'OSNOVNA PLAČA'!C995,"")</f>
        <v>0</v>
      </c>
      <c r="D1001" s="54">
        <f ca="1">IF(LEN(B1001)&gt;0,'OSNOVNA PLAČA'!D995,"")</f>
        <v>0</v>
      </c>
      <c r="E1001" s="175">
        <f ca="1">IF(LEN(B1001)&gt;0,SUM('OBRAČUNANA OSNOVNA PLAČA'!K995:P995),"")</f>
        <v>0</v>
      </c>
      <c r="F1001" s="55"/>
      <c r="G1001" s="55"/>
      <c r="H1001" s="55"/>
      <c r="I1001" s="55"/>
      <c r="J1001" s="55"/>
      <c r="K1001" s="176">
        <f t="shared" si="204"/>
        <v>0</v>
      </c>
      <c r="L1001" s="120">
        <f t="shared" ca="1" si="205"/>
        <v>0</v>
      </c>
      <c r="M1001" s="120">
        <f t="shared" ca="1" si="206"/>
        <v>0</v>
      </c>
      <c r="N1001" s="120">
        <f t="shared" ca="1" si="207"/>
        <v>0</v>
      </c>
      <c r="O1001" s="120">
        <f t="shared" ca="1" si="208"/>
        <v>0</v>
      </c>
      <c r="P1001" s="177">
        <f t="shared" ca="1" si="209"/>
        <v>0</v>
      </c>
      <c r="Q1001" s="177">
        <f ca="1">IF(LEN(B1001)&gt;0,'1-6'!Q1001-'1-6'!P1001,"")</f>
        <v>0</v>
      </c>
      <c r="R1001" s="178"/>
      <c r="AA1001" s="163">
        <f>ROW()</f>
        <v>1001</v>
      </c>
      <c r="AB1001" s="201" t="e">
        <f t="shared" ca="1" si="217"/>
        <v>#N/A</v>
      </c>
      <c r="AC1001" s="201" t="e">
        <f t="shared" ca="1" si="218"/>
        <v>#N/A</v>
      </c>
      <c r="AD1001" s="202" t="e">
        <f t="shared" ca="1" si="210"/>
        <v>#N/A</v>
      </c>
      <c r="AE1001" s="201" t="e">
        <f t="shared" ca="1" si="211"/>
        <v>#N/A</v>
      </c>
      <c r="AF1001" s="202" t="e">
        <f t="shared" ca="1" si="215"/>
        <v>#N/A</v>
      </c>
      <c r="AG1001" s="201" t="e">
        <f t="shared" ca="1" si="215"/>
        <v>#N/A</v>
      </c>
      <c r="AH1001" s="201" t="e">
        <f t="shared" ca="1" si="213"/>
        <v>#N/A</v>
      </c>
      <c r="AI1001" s="203" t="e">
        <f t="shared" ca="1" si="214"/>
        <v>#N/A</v>
      </c>
      <c r="AJ1001" s="201" t="e">
        <f t="shared" ca="1" si="219"/>
        <v>#N/A</v>
      </c>
      <c r="AK1001" s="201" t="e">
        <f t="shared" ca="1" si="220"/>
        <v>#N/A</v>
      </c>
    </row>
    <row r="1002" spans="1:37" ht="27" customHeight="1" x14ac:dyDescent="0.25">
      <c r="A1002" s="51">
        <f>'OSNOVNA PLAČA'!A996</f>
        <v>987</v>
      </c>
      <c r="B1002" s="159" t="str">
        <f t="shared" ca="1" si="216"/>
        <v>A987</v>
      </c>
      <c r="C1002" s="52">
        <f ca="1">IF(LEN(B1002)&gt;0,'OSNOVNA PLAČA'!C996,"")</f>
        <v>0</v>
      </c>
      <c r="D1002" s="54">
        <f ca="1">IF(LEN(B1002)&gt;0,'OSNOVNA PLAČA'!D996,"")</f>
        <v>0</v>
      </c>
      <c r="E1002" s="175">
        <f ca="1">IF(LEN(B1002)&gt;0,SUM('OBRAČUNANA OSNOVNA PLAČA'!K996:P996),"")</f>
        <v>0</v>
      </c>
      <c r="F1002" s="55"/>
      <c r="G1002" s="55"/>
      <c r="H1002" s="55"/>
      <c r="I1002" s="55"/>
      <c r="J1002" s="55"/>
      <c r="K1002" s="176">
        <f t="shared" si="204"/>
        <v>0</v>
      </c>
      <c r="L1002" s="120">
        <f t="shared" ca="1" si="205"/>
        <v>0</v>
      </c>
      <c r="M1002" s="120">
        <f t="shared" ca="1" si="206"/>
        <v>0</v>
      </c>
      <c r="N1002" s="120">
        <f t="shared" ca="1" si="207"/>
        <v>0</v>
      </c>
      <c r="O1002" s="120">
        <f t="shared" ca="1" si="208"/>
        <v>0</v>
      </c>
      <c r="P1002" s="177">
        <f t="shared" ca="1" si="209"/>
        <v>0</v>
      </c>
      <c r="Q1002" s="177">
        <f ca="1">IF(LEN(B1002)&gt;0,'1-6'!Q1002-'1-6'!P1002,"")</f>
        <v>0</v>
      </c>
      <c r="R1002" s="178"/>
      <c r="AA1002" s="163">
        <f>ROW()</f>
        <v>1002</v>
      </c>
      <c r="AB1002" s="201" t="e">
        <f t="shared" ca="1" si="217"/>
        <v>#N/A</v>
      </c>
      <c r="AC1002" s="201" t="e">
        <f t="shared" ca="1" si="218"/>
        <v>#N/A</v>
      </c>
      <c r="AD1002" s="202" t="e">
        <f t="shared" ca="1" si="210"/>
        <v>#N/A</v>
      </c>
      <c r="AE1002" s="201" t="e">
        <f t="shared" ca="1" si="211"/>
        <v>#N/A</v>
      </c>
      <c r="AF1002" s="202" t="e">
        <f t="shared" ca="1" si="215"/>
        <v>#N/A</v>
      </c>
      <c r="AG1002" s="201" t="e">
        <f t="shared" ca="1" si="215"/>
        <v>#N/A</v>
      </c>
      <c r="AH1002" s="201" t="e">
        <f t="shared" ca="1" si="213"/>
        <v>#N/A</v>
      </c>
      <c r="AI1002" s="203" t="e">
        <f t="shared" ca="1" si="214"/>
        <v>#N/A</v>
      </c>
      <c r="AJ1002" s="201" t="e">
        <f t="shared" ca="1" si="219"/>
        <v>#N/A</v>
      </c>
      <c r="AK1002" s="201" t="e">
        <f t="shared" ca="1" si="220"/>
        <v>#N/A</v>
      </c>
    </row>
    <row r="1003" spans="1:37" ht="27" customHeight="1" x14ac:dyDescent="0.25">
      <c r="A1003" s="51">
        <f>'OSNOVNA PLAČA'!A997</f>
        <v>988</v>
      </c>
      <c r="B1003" s="159" t="str">
        <f t="shared" ca="1" si="216"/>
        <v>A988</v>
      </c>
      <c r="C1003" s="52">
        <f ca="1">IF(LEN(B1003)&gt;0,'OSNOVNA PLAČA'!C997,"")</f>
        <v>0</v>
      </c>
      <c r="D1003" s="54">
        <f ca="1">IF(LEN(B1003)&gt;0,'OSNOVNA PLAČA'!D997,"")</f>
        <v>0</v>
      </c>
      <c r="E1003" s="175">
        <f ca="1">IF(LEN(B1003)&gt;0,SUM('OBRAČUNANA OSNOVNA PLAČA'!K997:P997),"")</f>
        <v>0</v>
      </c>
      <c r="F1003" s="55"/>
      <c r="G1003" s="55"/>
      <c r="H1003" s="55"/>
      <c r="I1003" s="55"/>
      <c r="J1003" s="55"/>
      <c r="K1003" s="176">
        <f t="shared" si="204"/>
        <v>0</v>
      </c>
      <c r="L1003" s="120">
        <f t="shared" ca="1" si="205"/>
        <v>0</v>
      </c>
      <c r="M1003" s="120">
        <f t="shared" ca="1" si="206"/>
        <v>0</v>
      </c>
      <c r="N1003" s="120">
        <f t="shared" ca="1" si="207"/>
        <v>0</v>
      </c>
      <c r="O1003" s="120">
        <f t="shared" ca="1" si="208"/>
        <v>0</v>
      </c>
      <c r="P1003" s="177">
        <f t="shared" ca="1" si="209"/>
        <v>0</v>
      </c>
      <c r="Q1003" s="177">
        <f ca="1">IF(LEN(B1003)&gt;0,'1-6'!Q1003-'1-6'!P1003,"")</f>
        <v>0</v>
      </c>
      <c r="R1003" s="178"/>
      <c r="AA1003" s="163">
        <f>ROW()</f>
        <v>1003</v>
      </c>
      <c r="AB1003" s="201" t="e">
        <f t="shared" ca="1" si="217"/>
        <v>#N/A</v>
      </c>
      <c r="AC1003" s="201" t="e">
        <f t="shared" ca="1" si="218"/>
        <v>#N/A</v>
      </c>
      <c r="AD1003" s="202" t="e">
        <f t="shared" ca="1" si="210"/>
        <v>#N/A</v>
      </c>
      <c r="AE1003" s="201" t="e">
        <f t="shared" ca="1" si="211"/>
        <v>#N/A</v>
      </c>
      <c r="AF1003" s="202" t="e">
        <f t="shared" ca="1" si="215"/>
        <v>#N/A</v>
      </c>
      <c r="AG1003" s="201" t="e">
        <f t="shared" ca="1" si="215"/>
        <v>#N/A</v>
      </c>
      <c r="AH1003" s="201" t="e">
        <f t="shared" ca="1" si="213"/>
        <v>#N/A</v>
      </c>
      <c r="AI1003" s="203" t="e">
        <f t="shared" ca="1" si="214"/>
        <v>#N/A</v>
      </c>
      <c r="AJ1003" s="201" t="e">
        <f t="shared" ca="1" si="219"/>
        <v>#N/A</v>
      </c>
      <c r="AK1003" s="201" t="e">
        <f t="shared" ca="1" si="220"/>
        <v>#N/A</v>
      </c>
    </row>
    <row r="1004" spans="1:37" ht="27" customHeight="1" x14ac:dyDescent="0.25">
      <c r="A1004" s="51">
        <f>'OSNOVNA PLAČA'!A998</f>
        <v>989</v>
      </c>
      <c r="B1004" s="159" t="str">
        <f t="shared" ca="1" si="216"/>
        <v>A989</v>
      </c>
      <c r="C1004" s="52">
        <f ca="1">IF(LEN(B1004)&gt;0,'OSNOVNA PLAČA'!C998,"")</f>
        <v>0</v>
      </c>
      <c r="D1004" s="54">
        <f ca="1">IF(LEN(B1004)&gt;0,'OSNOVNA PLAČA'!D998,"")</f>
        <v>0</v>
      </c>
      <c r="E1004" s="175">
        <f ca="1">IF(LEN(B1004)&gt;0,SUM('OBRAČUNANA OSNOVNA PLAČA'!K998:P998),"")</f>
        <v>0</v>
      </c>
      <c r="F1004" s="55"/>
      <c r="G1004" s="55"/>
      <c r="H1004" s="55"/>
      <c r="I1004" s="55"/>
      <c r="J1004" s="55"/>
      <c r="K1004" s="176">
        <f t="shared" si="204"/>
        <v>0</v>
      </c>
      <c r="L1004" s="120">
        <f t="shared" ca="1" si="205"/>
        <v>0</v>
      </c>
      <c r="M1004" s="120">
        <f t="shared" ca="1" si="206"/>
        <v>0</v>
      </c>
      <c r="N1004" s="120">
        <f t="shared" ca="1" si="207"/>
        <v>0</v>
      </c>
      <c r="O1004" s="120">
        <f t="shared" ca="1" si="208"/>
        <v>0</v>
      </c>
      <c r="P1004" s="177">
        <f t="shared" ca="1" si="209"/>
        <v>0</v>
      </c>
      <c r="Q1004" s="177">
        <f ca="1">IF(LEN(B1004)&gt;0,'1-6'!Q1004-'1-6'!P1004,"")</f>
        <v>0</v>
      </c>
      <c r="R1004" s="178"/>
      <c r="AA1004" s="163">
        <f>ROW()</f>
        <v>1004</v>
      </c>
      <c r="AB1004" s="201" t="e">
        <f t="shared" ca="1" si="217"/>
        <v>#N/A</v>
      </c>
      <c r="AC1004" s="201" t="e">
        <f t="shared" ca="1" si="218"/>
        <v>#N/A</v>
      </c>
      <c r="AD1004" s="202" t="e">
        <f t="shared" ca="1" si="210"/>
        <v>#N/A</v>
      </c>
      <c r="AE1004" s="201" t="e">
        <f t="shared" ca="1" si="211"/>
        <v>#N/A</v>
      </c>
      <c r="AF1004" s="202" t="e">
        <f t="shared" ca="1" si="215"/>
        <v>#N/A</v>
      </c>
      <c r="AG1004" s="201" t="e">
        <f t="shared" ca="1" si="215"/>
        <v>#N/A</v>
      </c>
      <c r="AH1004" s="201" t="e">
        <f t="shared" ca="1" si="213"/>
        <v>#N/A</v>
      </c>
      <c r="AI1004" s="203" t="e">
        <f t="shared" ca="1" si="214"/>
        <v>#N/A</v>
      </c>
      <c r="AJ1004" s="201" t="e">
        <f t="shared" ca="1" si="219"/>
        <v>#N/A</v>
      </c>
      <c r="AK1004" s="201" t="e">
        <f t="shared" ca="1" si="220"/>
        <v>#N/A</v>
      </c>
    </row>
    <row r="1005" spans="1:37" ht="27" customHeight="1" x14ac:dyDescent="0.25">
      <c r="A1005" s="51">
        <f>'OSNOVNA PLAČA'!A999</f>
        <v>990</v>
      </c>
      <c r="B1005" s="159" t="str">
        <f t="shared" ca="1" si="216"/>
        <v>A990</v>
      </c>
      <c r="C1005" s="52">
        <f ca="1">IF(LEN(B1005)&gt;0,'OSNOVNA PLAČA'!C999,"")</f>
        <v>0</v>
      </c>
      <c r="D1005" s="54">
        <f ca="1">IF(LEN(B1005)&gt;0,'OSNOVNA PLAČA'!D999,"")</f>
        <v>0</v>
      </c>
      <c r="E1005" s="175">
        <f ca="1">IF(LEN(B1005)&gt;0,SUM('OBRAČUNANA OSNOVNA PLAČA'!K999:P999),"")</f>
        <v>0</v>
      </c>
      <c r="F1005" s="55"/>
      <c r="G1005" s="55"/>
      <c r="H1005" s="55"/>
      <c r="I1005" s="55"/>
      <c r="J1005" s="55"/>
      <c r="K1005" s="176">
        <f t="shared" si="204"/>
        <v>0</v>
      </c>
      <c r="L1005" s="120">
        <f t="shared" ca="1" si="205"/>
        <v>0</v>
      </c>
      <c r="M1005" s="120">
        <f t="shared" ca="1" si="206"/>
        <v>0</v>
      </c>
      <c r="N1005" s="120">
        <f t="shared" ca="1" si="207"/>
        <v>0</v>
      </c>
      <c r="O1005" s="120">
        <f t="shared" ca="1" si="208"/>
        <v>0</v>
      </c>
      <c r="P1005" s="177">
        <f t="shared" ca="1" si="209"/>
        <v>0</v>
      </c>
      <c r="Q1005" s="177">
        <f ca="1">IF(LEN(B1005)&gt;0,'1-6'!Q1005-'1-6'!P1005,"")</f>
        <v>0</v>
      </c>
      <c r="R1005" s="178"/>
      <c r="AA1005" s="163">
        <f>ROW()</f>
        <v>1005</v>
      </c>
      <c r="AB1005" s="201" t="e">
        <f t="shared" ca="1" si="217"/>
        <v>#N/A</v>
      </c>
      <c r="AC1005" s="201" t="e">
        <f t="shared" ca="1" si="218"/>
        <v>#N/A</v>
      </c>
      <c r="AD1005" s="202" t="e">
        <f t="shared" ca="1" si="210"/>
        <v>#N/A</v>
      </c>
      <c r="AE1005" s="201" t="e">
        <f t="shared" ca="1" si="211"/>
        <v>#N/A</v>
      </c>
      <c r="AF1005" s="202" t="e">
        <f t="shared" ca="1" si="215"/>
        <v>#N/A</v>
      </c>
      <c r="AG1005" s="201" t="e">
        <f t="shared" ca="1" si="215"/>
        <v>#N/A</v>
      </c>
      <c r="AH1005" s="201" t="e">
        <f t="shared" ca="1" si="213"/>
        <v>#N/A</v>
      </c>
      <c r="AI1005" s="203" t="e">
        <f t="shared" ca="1" si="214"/>
        <v>#N/A</v>
      </c>
      <c r="AJ1005" s="201" t="e">
        <f t="shared" ca="1" si="219"/>
        <v>#N/A</v>
      </c>
      <c r="AK1005" s="201" t="e">
        <f t="shared" ca="1" si="220"/>
        <v>#N/A</v>
      </c>
    </row>
    <row r="1006" spans="1:37" ht="27" customHeight="1" x14ac:dyDescent="0.25">
      <c r="A1006" s="51">
        <f>'OSNOVNA PLAČA'!A1000</f>
        <v>991</v>
      </c>
      <c r="B1006" s="159" t="str">
        <f t="shared" ca="1" si="216"/>
        <v>A991</v>
      </c>
      <c r="C1006" s="52">
        <f ca="1">IF(LEN(B1006)&gt;0,'OSNOVNA PLAČA'!C1000,"")</f>
        <v>0</v>
      </c>
      <c r="D1006" s="54">
        <f ca="1">IF(LEN(B1006)&gt;0,'OSNOVNA PLAČA'!D1000,"")</f>
        <v>0</v>
      </c>
      <c r="E1006" s="175">
        <f ca="1">IF(LEN(B1006)&gt;0,SUM('OBRAČUNANA OSNOVNA PLAČA'!K1000:P1000),"")</f>
        <v>0</v>
      </c>
      <c r="F1006" s="55"/>
      <c r="G1006" s="55"/>
      <c r="H1006" s="55"/>
      <c r="I1006" s="55"/>
      <c r="J1006" s="55"/>
      <c r="K1006" s="176">
        <f t="shared" si="204"/>
        <v>0</v>
      </c>
      <c r="L1006" s="120">
        <f t="shared" ca="1" si="205"/>
        <v>0</v>
      </c>
      <c r="M1006" s="120">
        <f t="shared" ca="1" si="206"/>
        <v>0</v>
      </c>
      <c r="N1006" s="120">
        <f t="shared" ca="1" si="207"/>
        <v>0</v>
      </c>
      <c r="O1006" s="120">
        <f t="shared" ca="1" si="208"/>
        <v>0</v>
      </c>
      <c r="P1006" s="177">
        <f t="shared" ca="1" si="209"/>
        <v>0</v>
      </c>
      <c r="Q1006" s="177">
        <f ca="1">IF(LEN(B1006)&gt;0,'1-6'!Q1006-'1-6'!P1006,"")</f>
        <v>0</v>
      </c>
      <c r="R1006" s="178"/>
      <c r="AA1006" s="163">
        <f>ROW()</f>
        <v>1006</v>
      </c>
      <c r="AB1006" s="201" t="e">
        <f t="shared" ca="1" si="217"/>
        <v>#N/A</v>
      </c>
      <c r="AC1006" s="201" t="e">
        <f t="shared" ca="1" si="218"/>
        <v>#N/A</v>
      </c>
      <c r="AD1006" s="202" t="e">
        <f t="shared" ca="1" si="210"/>
        <v>#N/A</v>
      </c>
      <c r="AE1006" s="201" t="e">
        <f t="shared" ca="1" si="211"/>
        <v>#N/A</v>
      </c>
      <c r="AF1006" s="202" t="e">
        <f t="shared" ca="1" si="215"/>
        <v>#N/A</v>
      </c>
      <c r="AG1006" s="201" t="e">
        <f t="shared" ca="1" si="215"/>
        <v>#N/A</v>
      </c>
      <c r="AH1006" s="201" t="e">
        <f t="shared" ca="1" si="213"/>
        <v>#N/A</v>
      </c>
      <c r="AI1006" s="203" t="e">
        <f t="shared" ca="1" si="214"/>
        <v>#N/A</v>
      </c>
      <c r="AJ1006" s="201" t="e">
        <f t="shared" ca="1" si="219"/>
        <v>#N/A</v>
      </c>
      <c r="AK1006" s="201" t="e">
        <f t="shared" ca="1" si="220"/>
        <v>#N/A</v>
      </c>
    </row>
    <row r="1007" spans="1:37" ht="27" customHeight="1" x14ac:dyDescent="0.25">
      <c r="A1007" s="51">
        <f>'OSNOVNA PLAČA'!A1001</f>
        <v>992</v>
      </c>
      <c r="B1007" s="159" t="str">
        <f t="shared" ca="1" si="216"/>
        <v>A992</v>
      </c>
      <c r="C1007" s="52">
        <f ca="1">IF(LEN(B1007)&gt;0,'OSNOVNA PLAČA'!C1001,"")</f>
        <v>0</v>
      </c>
      <c r="D1007" s="54">
        <f ca="1">IF(LEN(B1007)&gt;0,'OSNOVNA PLAČA'!D1001,"")</f>
        <v>0</v>
      </c>
      <c r="E1007" s="175">
        <f ca="1">IF(LEN(B1007)&gt;0,SUM('OBRAČUNANA OSNOVNA PLAČA'!K1001:P1001),"")</f>
        <v>0</v>
      </c>
      <c r="F1007" s="55"/>
      <c r="G1007" s="55"/>
      <c r="H1007" s="55"/>
      <c r="I1007" s="55"/>
      <c r="J1007" s="55"/>
      <c r="K1007" s="176">
        <f t="shared" si="204"/>
        <v>0</v>
      </c>
      <c r="L1007" s="120">
        <f t="shared" ca="1" si="205"/>
        <v>0</v>
      </c>
      <c r="M1007" s="120">
        <f t="shared" ca="1" si="206"/>
        <v>0</v>
      </c>
      <c r="N1007" s="120">
        <f t="shared" ca="1" si="207"/>
        <v>0</v>
      </c>
      <c r="O1007" s="120">
        <f t="shared" ca="1" si="208"/>
        <v>0</v>
      </c>
      <c r="P1007" s="177">
        <f t="shared" ca="1" si="209"/>
        <v>0</v>
      </c>
      <c r="Q1007" s="177">
        <f ca="1">IF(LEN(B1007)&gt;0,'1-6'!Q1007-'1-6'!P1007,"")</f>
        <v>0</v>
      </c>
      <c r="R1007" s="178"/>
      <c r="AA1007" s="163">
        <f>ROW()</f>
        <v>1007</v>
      </c>
      <c r="AB1007" s="201" t="e">
        <f t="shared" ca="1" si="217"/>
        <v>#N/A</v>
      </c>
      <c r="AC1007" s="201" t="e">
        <f t="shared" ca="1" si="218"/>
        <v>#N/A</v>
      </c>
      <c r="AD1007" s="202" t="e">
        <f t="shared" ca="1" si="210"/>
        <v>#N/A</v>
      </c>
      <c r="AE1007" s="201" t="e">
        <f t="shared" ca="1" si="211"/>
        <v>#N/A</v>
      </c>
      <c r="AF1007" s="202" t="e">
        <f t="shared" ca="1" si="215"/>
        <v>#N/A</v>
      </c>
      <c r="AG1007" s="201" t="e">
        <f t="shared" ca="1" si="215"/>
        <v>#N/A</v>
      </c>
      <c r="AH1007" s="201" t="e">
        <f t="shared" ca="1" si="213"/>
        <v>#N/A</v>
      </c>
      <c r="AI1007" s="203" t="e">
        <f t="shared" ca="1" si="214"/>
        <v>#N/A</v>
      </c>
      <c r="AJ1007" s="201" t="e">
        <f t="shared" ca="1" si="219"/>
        <v>#N/A</v>
      </c>
      <c r="AK1007" s="201" t="e">
        <f t="shared" ca="1" si="220"/>
        <v>#N/A</v>
      </c>
    </row>
    <row r="1008" spans="1:37" ht="27" customHeight="1" x14ac:dyDescent="0.25">
      <c r="A1008" s="51">
        <f>'OSNOVNA PLAČA'!A1002</f>
        <v>993</v>
      </c>
      <c r="B1008" s="159" t="str">
        <f t="shared" ca="1" si="216"/>
        <v>A993</v>
      </c>
      <c r="C1008" s="52">
        <f ca="1">IF(LEN(B1008)&gt;0,'OSNOVNA PLAČA'!C1002,"")</f>
        <v>0</v>
      </c>
      <c r="D1008" s="54">
        <f ca="1">IF(LEN(B1008)&gt;0,'OSNOVNA PLAČA'!D1002,"")</f>
        <v>0</v>
      </c>
      <c r="E1008" s="175">
        <f ca="1">IF(LEN(B1008)&gt;0,SUM('OBRAČUNANA OSNOVNA PLAČA'!K1002:P1002),"")</f>
        <v>0</v>
      </c>
      <c r="F1008" s="55"/>
      <c r="G1008" s="55"/>
      <c r="H1008" s="55"/>
      <c r="I1008" s="55"/>
      <c r="J1008" s="55"/>
      <c r="K1008" s="176">
        <f t="shared" si="204"/>
        <v>0</v>
      </c>
      <c r="L1008" s="120">
        <f t="shared" ca="1" si="205"/>
        <v>0</v>
      </c>
      <c r="M1008" s="120">
        <f t="shared" ca="1" si="206"/>
        <v>0</v>
      </c>
      <c r="N1008" s="120">
        <f t="shared" ca="1" si="207"/>
        <v>0</v>
      </c>
      <c r="O1008" s="120">
        <f t="shared" ca="1" si="208"/>
        <v>0</v>
      </c>
      <c r="P1008" s="177">
        <f t="shared" ca="1" si="209"/>
        <v>0</v>
      </c>
      <c r="Q1008" s="177">
        <f ca="1">IF(LEN(B1008)&gt;0,'1-6'!Q1008-'1-6'!P1008,"")</f>
        <v>0</v>
      </c>
      <c r="R1008" s="178"/>
      <c r="AA1008" s="163">
        <f>ROW()</f>
        <v>1008</v>
      </c>
      <c r="AB1008" s="201" t="e">
        <f t="shared" ca="1" si="217"/>
        <v>#N/A</v>
      </c>
      <c r="AC1008" s="201" t="e">
        <f t="shared" ca="1" si="218"/>
        <v>#N/A</v>
      </c>
      <c r="AD1008" s="202" t="e">
        <f t="shared" ca="1" si="210"/>
        <v>#N/A</v>
      </c>
      <c r="AE1008" s="201" t="e">
        <f t="shared" ca="1" si="211"/>
        <v>#N/A</v>
      </c>
      <c r="AF1008" s="202" t="e">
        <f t="shared" ca="1" si="215"/>
        <v>#N/A</v>
      </c>
      <c r="AG1008" s="201" t="e">
        <f t="shared" ca="1" si="215"/>
        <v>#N/A</v>
      </c>
      <c r="AH1008" s="201" t="e">
        <f t="shared" ca="1" si="213"/>
        <v>#N/A</v>
      </c>
      <c r="AI1008" s="203" t="e">
        <f t="shared" ca="1" si="214"/>
        <v>#N/A</v>
      </c>
      <c r="AJ1008" s="201" t="e">
        <f t="shared" ca="1" si="219"/>
        <v>#N/A</v>
      </c>
      <c r="AK1008" s="201" t="e">
        <f t="shared" ca="1" si="220"/>
        <v>#N/A</v>
      </c>
    </row>
    <row r="1009" spans="1:43" ht="27" customHeight="1" x14ac:dyDescent="0.25">
      <c r="A1009" s="51">
        <f>'OSNOVNA PLAČA'!A1003</f>
        <v>994</v>
      </c>
      <c r="B1009" s="159" t="str">
        <f t="shared" ca="1" si="216"/>
        <v>A994</v>
      </c>
      <c r="C1009" s="52">
        <f ca="1">IF(LEN(B1009)&gt;0,'OSNOVNA PLAČA'!C1003,"")</f>
        <v>0</v>
      </c>
      <c r="D1009" s="54">
        <f ca="1">IF(LEN(B1009)&gt;0,'OSNOVNA PLAČA'!D1003,"")</f>
        <v>0</v>
      </c>
      <c r="E1009" s="175">
        <f ca="1">IF(LEN(B1009)&gt;0,SUM('OBRAČUNANA OSNOVNA PLAČA'!K1003:P1003),"")</f>
        <v>0</v>
      </c>
      <c r="F1009" s="55"/>
      <c r="G1009" s="55"/>
      <c r="H1009" s="55"/>
      <c r="I1009" s="55"/>
      <c r="J1009" s="55"/>
      <c r="K1009" s="176">
        <f t="shared" si="204"/>
        <v>0</v>
      </c>
      <c r="L1009" s="120">
        <f t="shared" ca="1" si="205"/>
        <v>0</v>
      </c>
      <c r="M1009" s="120">
        <f t="shared" ca="1" si="206"/>
        <v>0</v>
      </c>
      <c r="N1009" s="120">
        <f t="shared" ca="1" si="207"/>
        <v>0</v>
      </c>
      <c r="O1009" s="120">
        <f t="shared" ca="1" si="208"/>
        <v>0</v>
      </c>
      <c r="P1009" s="177">
        <f t="shared" ca="1" si="209"/>
        <v>0</v>
      </c>
      <c r="Q1009" s="177">
        <f ca="1">IF(LEN(B1009)&gt;0,'1-6'!Q1009-'1-6'!P1009,"")</f>
        <v>0</v>
      </c>
      <c r="R1009" s="178"/>
      <c r="AA1009" s="163">
        <f>ROW()</f>
        <v>1009</v>
      </c>
      <c r="AB1009" s="201" t="e">
        <f t="shared" ca="1" si="217"/>
        <v>#N/A</v>
      </c>
      <c r="AC1009" s="201" t="e">
        <f t="shared" ca="1" si="218"/>
        <v>#N/A</v>
      </c>
      <c r="AD1009" s="202" t="e">
        <f t="shared" ca="1" si="210"/>
        <v>#N/A</v>
      </c>
      <c r="AE1009" s="201" t="e">
        <f t="shared" ca="1" si="211"/>
        <v>#N/A</v>
      </c>
      <c r="AF1009" s="202" t="e">
        <f t="shared" ca="1" si="215"/>
        <v>#N/A</v>
      </c>
      <c r="AG1009" s="201" t="e">
        <f t="shared" ca="1" si="215"/>
        <v>#N/A</v>
      </c>
      <c r="AH1009" s="201" t="e">
        <f t="shared" ca="1" si="213"/>
        <v>#N/A</v>
      </c>
      <c r="AI1009" s="203" t="e">
        <f t="shared" ca="1" si="214"/>
        <v>#N/A</v>
      </c>
      <c r="AJ1009" s="201" t="e">
        <f t="shared" ca="1" si="219"/>
        <v>#N/A</v>
      </c>
      <c r="AK1009" s="201" t="e">
        <f t="shared" ca="1" si="220"/>
        <v>#N/A</v>
      </c>
    </row>
    <row r="1010" spans="1:43" ht="27" customHeight="1" x14ac:dyDescent="0.25">
      <c r="A1010" s="51">
        <f>'OSNOVNA PLAČA'!A1004</f>
        <v>995</v>
      </c>
      <c r="B1010" s="159" t="str">
        <f t="shared" ca="1" si="216"/>
        <v>A995</v>
      </c>
      <c r="C1010" s="52">
        <f ca="1">IF(LEN(B1010)&gt;0,'OSNOVNA PLAČA'!C1004,"")</f>
        <v>0</v>
      </c>
      <c r="D1010" s="54">
        <f ca="1">IF(LEN(B1010)&gt;0,'OSNOVNA PLAČA'!D1004,"")</f>
        <v>0</v>
      </c>
      <c r="E1010" s="175">
        <f ca="1">IF(LEN(B1010)&gt;0,SUM('OBRAČUNANA OSNOVNA PLAČA'!K1004:P1004),"")</f>
        <v>0</v>
      </c>
      <c r="F1010" s="55"/>
      <c r="G1010" s="55"/>
      <c r="H1010" s="55"/>
      <c r="I1010" s="55"/>
      <c r="J1010" s="55"/>
      <c r="K1010" s="176">
        <f t="shared" si="204"/>
        <v>0</v>
      </c>
      <c r="L1010" s="120">
        <f t="shared" ca="1" si="205"/>
        <v>0</v>
      </c>
      <c r="M1010" s="120">
        <f t="shared" ca="1" si="206"/>
        <v>0</v>
      </c>
      <c r="N1010" s="120">
        <f t="shared" ca="1" si="207"/>
        <v>0</v>
      </c>
      <c r="O1010" s="120">
        <f t="shared" ca="1" si="208"/>
        <v>0</v>
      </c>
      <c r="P1010" s="177">
        <f t="shared" ca="1" si="209"/>
        <v>0</v>
      </c>
      <c r="Q1010" s="177">
        <f ca="1">IF(LEN(B1010)&gt;0,'1-6'!Q1010-'1-6'!P1010,"")</f>
        <v>0</v>
      </c>
      <c r="R1010" s="178"/>
      <c r="AA1010" s="163">
        <f>ROW()</f>
        <v>1010</v>
      </c>
      <c r="AB1010" s="201" t="e">
        <f t="shared" ca="1" si="217"/>
        <v>#N/A</v>
      </c>
      <c r="AC1010" s="201" t="e">
        <f t="shared" ca="1" si="218"/>
        <v>#N/A</v>
      </c>
      <c r="AD1010" s="202" t="e">
        <f t="shared" ca="1" si="210"/>
        <v>#N/A</v>
      </c>
      <c r="AE1010" s="201" t="e">
        <f t="shared" ca="1" si="211"/>
        <v>#N/A</v>
      </c>
      <c r="AF1010" s="202" t="e">
        <f t="shared" ca="1" si="215"/>
        <v>#N/A</v>
      </c>
      <c r="AG1010" s="201" t="e">
        <f t="shared" ca="1" si="215"/>
        <v>#N/A</v>
      </c>
      <c r="AH1010" s="201" t="e">
        <f t="shared" ca="1" si="213"/>
        <v>#N/A</v>
      </c>
      <c r="AI1010" s="203" t="e">
        <f t="shared" ca="1" si="214"/>
        <v>#N/A</v>
      </c>
      <c r="AJ1010" s="201" t="e">
        <f t="shared" ca="1" si="219"/>
        <v>#N/A</v>
      </c>
      <c r="AK1010" s="201" t="e">
        <f t="shared" ca="1" si="220"/>
        <v>#N/A</v>
      </c>
    </row>
    <row r="1011" spans="1:43" ht="27" customHeight="1" x14ac:dyDescent="0.25">
      <c r="A1011" s="51">
        <f>'OSNOVNA PLAČA'!A1005</f>
        <v>996</v>
      </c>
      <c r="B1011" s="159" t="str">
        <f t="shared" ca="1" si="216"/>
        <v>A996</v>
      </c>
      <c r="C1011" s="52">
        <f ca="1">IF(LEN(B1011)&gt;0,'OSNOVNA PLAČA'!C1005,"")</f>
        <v>0</v>
      </c>
      <c r="D1011" s="54">
        <f ca="1">IF(LEN(B1011)&gt;0,'OSNOVNA PLAČA'!D1005,"")</f>
        <v>0</v>
      </c>
      <c r="E1011" s="175">
        <f ca="1">IF(LEN(B1011)&gt;0,SUM('OBRAČUNANA OSNOVNA PLAČA'!K1005:P1005),"")</f>
        <v>0</v>
      </c>
      <c r="F1011" s="55"/>
      <c r="G1011" s="55"/>
      <c r="H1011" s="55"/>
      <c r="I1011" s="55"/>
      <c r="J1011" s="55"/>
      <c r="K1011" s="176">
        <f t="shared" si="204"/>
        <v>0</v>
      </c>
      <c r="L1011" s="120">
        <f t="shared" ca="1" si="205"/>
        <v>0</v>
      </c>
      <c r="M1011" s="120">
        <f t="shared" ca="1" si="206"/>
        <v>0</v>
      </c>
      <c r="N1011" s="120">
        <f t="shared" ca="1" si="207"/>
        <v>0</v>
      </c>
      <c r="O1011" s="120">
        <f t="shared" ca="1" si="208"/>
        <v>0</v>
      </c>
      <c r="P1011" s="177">
        <f t="shared" ca="1" si="209"/>
        <v>0</v>
      </c>
      <c r="Q1011" s="177">
        <f ca="1">IF(LEN(B1011)&gt;0,'1-6'!Q1011-'1-6'!P1011,"")</f>
        <v>0</v>
      </c>
      <c r="R1011" s="178"/>
      <c r="AA1011" s="163">
        <f>ROW()</f>
        <v>1011</v>
      </c>
      <c r="AB1011" s="201" t="e">
        <f t="shared" ca="1" si="217"/>
        <v>#N/A</v>
      </c>
      <c r="AC1011" s="201" t="e">
        <f t="shared" ca="1" si="218"/>
        <v>#N/A</v>
      </c>
      <c r="AD1011" s="202" t="e">
        <f t="shared" ca="1" si="210"/>
        <v>#N/A</v>
      </c>
      <c r="AE1011" s="201" t="e">
        <f t="shared" ca="1" si="211"/>
        <v>#N/A</v>
      </c>
      <c r="AF1011" s="202" t="e">
        <f t="shared" ca="1" si="215"/>
        <v>#N/A</v>
      </c>
      <c r="AG1011" s="201" t="e">
        <f t="shared" ca="1" si="215"/>
        <v>#N/A</v>
      </c>
      <c r="AH1011" s="201" t="e">
        <f t="shared" ca="1" si="213"/>
        <v>#N/A</v>
      </c>
      <c r="AI1011" s="203" t="e">
        <f t="shared" ca="1" si="214"/>
        <v>#N/A</v>
      </c>
      <c r="AJ1011" s="201" t="e">
        <f t="shared" ca="1" si="219"/>
        <v>#N/A</v>
      </c>
      <c r="AK1011" s="201" t="e">
        <f t="shared" ca="1" si="220"/>
        <v>#N/A</v>
      </c>
    </row>
    <row r="1012" spans="1:43" ht="27" customHeight="1" x14ac:dyDescent="0.25">
      <c r="A1012" s="51">
        <f>'OSNOVNA PLAČA'!A1006</f>
        <v>997</v>
      </c>
      <c r="B1012" s="159" t="str">
        <f t="shared" ca="1" si="216"/>
        <v>A997</v>
      </c>
      <c r="C1012" s="52">
        <f ca="1">IF(LEN(B1012)&gt;0,'OSNOVNA PLAČA'!C1006,"")</f>
        <v>0</v>
      </c>
      <c r="D1012" s="54">
        <f ca="1">IF(LEN(B1012)&gt;0,'OSNOVNA PLAČA'!D1006,"")</f>
        <v>0</v>
      </c>
      <c r="E1012" s="175">
        <f ca="1">IF(LEN(B1012)&gt;0,SUM('OBRAČUNANA OSNOVNA PLAČA'!K1006:P1006),"")</f>
        <v>0</v>
      </c>
      <c r="F1012" s="55"/>
      <c r="G1012" s="55"/>
      <c r="H1012" s="55"/>
      <c r="I1012" s="55"/>
      <c r="J1012" s="55"/>
      <c r="K1012" s="176">
        <f t="shared" si="204"/>
        <v>0</v>
      </c>
      <c r="L1012" s="120">
        <f t="shared" ca="1" si="205"/>
        <v>0</v>
      </c>
      <c r="M1012" s="120">
        <f t="shared" ca="1" si="206"/>
        <v>0</v>
      </c>
      <c r="N1012" s="120">
        <f t="shared" ca="1" si="207"/>
        <v>0</v>
      </c>
      <c r="O1012" s="120">
        <f t="shared" ca="1" si="208"/>
        <v>0</v>
      </c>
      <c r="P1012" s="177">
        <f t="shared" ca="1" si="209"/>
        <v>0</v>
      </c>
      <c r="Q1012" s="177">
        <f ca="1">IF(LEN(B1012)&gt;0,'1-6'!Q1012-'1-6'!P1012,"")</f>
        <v>0</v>
      </c>
      <c r="R1012" s="178"/>
      <c r="AA1012" s="163">
        <f>ROW()</f>
        <v>1012</v>
      </c>
      <c r="AB1012" s="201" t="e">
        <f t="shared" ca="1" si="217"/>
        <v>#N/A</v>
      </c>
      <c r="AC1012" s="201" t="e">
        <f t="shared" ca="1" si="218"/>
        <v>#N/A</v>
      </c>
      <c r="AD1012" s="202" t="e">
        <f t="shared" ca="1" si="210"/>
        <v>#N/A</v>
      </c>
      <c r="AE1012" s="201" t="e">
        <f t="shared" ca="1" si="211"/>
        <v>#N/A</v>
      </c>
      <c r="AF1012" s="202" t="e">
        <f t="shared" ca="1" si="215"/>
        <v>#N/A</v>
      </c>
      <c r="AG1012" s="201" t="e">
        <f t="shared" ca="1" si="215"/>
        <v>#N/A</v>
      </c>
      <c r="AH1012" s="201" t="e">
        <f t="shared" ca="1" si="213"/>
        <v>#N/A</v>
      </c>
      <c r="AI1012" s="203" t="e">
        <f t="shared" ca="1" si="214"/>
        <v>#N/A</v>
      </c>
      <c r="AJ1012" s="201" t="e">
        <f t="shared" ca="1" si="219"/>
        <v>#N/A</v>
      </c>
      <c r="AK1012" s="201" t="e">
        <f t="shared" ca="1" si="220"/>
        <v>#N/A</v>
      </c>
    </row>
    <row r="1013" spans="1:43" ht="27" customHeight="1" x14ac:dyDescent="0.25">
      <c r="A1013" s="51">
        <f>'OSNOVNA PLAČA'!A1007</f>
        <v>998</v>
      </c>
      <c r="B1013" s="159" t="str">
        <f t="shared" ca="1" si="216"/>
        <v>A998</v>
      </c>
      <c r="C1013" s="52">
        <f ca="1">IF(LEN(B1013)&gt;0,'OSNOVNA PLAČA'!C1007,"")</f>
        <v>0</v>
      </c>
      <c r="D1013" s="54">
        <f ca="1">IF(LEN(B1013)&gt;0,'OSNOVNA PLAČA'!D1007,"")</f>
        <v>0</v>
      </c>
      <c r="E1013" s="175">
        <f ca="1">IF(LEN(B1013)&gt;0,SUM('OBRAČUNANA OSNOVNA PLAČA'!K1007:P1007),"")</f>
        <v>0</v>
      </c>
      <c r="F1013" s="55"/>
      <c r="G1013" s="55"/>
      <c r="H1013" s="55">
        <v>1</v>
      </c>
      <c r="I1013" s="55"/>
      <c r="J1013" s="55"/>
      <c r="K1013" s="176">
        <f t="shared" si="204"/>
        <v>1</v>
      </c>
      <c r="L1013" s="120">
        <f t="shared" ca="1" si="205"/>
        <v>0.2</v>
      </c>
      <c r="M1013" s="120">
        <f t="shared" ca="1" si="206"/>
        <v>0</v>
      </c>
      <c r="N1013" s="120">
        <f t="shared" ca="1" si="207"/>
        <v>1.8470948012232417E-2</v>
      </c>
      <c r="O1013" s="120">
        <f t="shared" ca="1" si="208"/>
        <v>0</v>
      </c>
      <c r="P1013" s="177">
        <f t="shared" ca="1" si="209"/>
        <v>0</v>
      </c>
      <c r="Q1013" s="177">
        <f ca="1">IF(LEN(B1013)&gt;0,'1-6'!Q1013-'1-6'!P1013,"")</f>
        <v>0</v>
      </c>
      <c r="R1013" s="178"/>
      <c r="AA1013" s="163">
        <f>ROW()</f>
        <v>1013</v>
      </c>
      <c r="AB1013" s="201" t="e">
        <f t="shared" ca="1" si="217"/>
        <v>#N/A</v>
      </c>
      <c r="AC1013" s="201" t="e">
        <f t="shared" ca="1" si="218"/>
        <v>#N/A</v>
      </c>
      <c r="AD1013" s="202" t="e">
        <f t="shared" ca="1" si="210"/>
        <v>#N/A</v>
      </c>
      <c r="AE1013" s="201" t="e">
        <f t="shared" ca="1" si="211"/>
        <v>#N/A</v>
      </c>
      <c r="AF1013" s="202" t="e">
        <f t="shared" ca="1" si="215"/>
        <v>#N/A</v>
      </c>
      <c r="AG1013" s="201" t="e">
        <f t="shared" ca="1" si="215"/>
        <v>#N/A</v>
      </c>
      <c r="AH1013" s="201" t="e">
        <f t="shared" ca="1" si="213"/>
        <v>#N/A</v>
      </c>
      <c r="AI1013" s="203" t="e">
        <f t="shared" ca="1" si="214"/>
        <v>#N/A</v>
      </c>
      <c r="AJ1013" s="201" t="e">
        <f t="shared" ca="1" si="219"/>
        <v>#N/A</v>
      </c>
      <c r="AK1013" s="201" t="e">
        <f t="shared" ca="1" si="220"/>
        <v>#N/A</v>
      </c>
    </row>
    <row r="1014" spans="1:43" ht="27" customHeight="1" x14ac:dyDescent="0.25">
      <c r="A1014" s="51">
        <f>'OSNOVNA PLAČA'!A1008</f>
        <v>999</v>
      </c>
      <c r="B1014" s="159" t="str">
        <f t="shared" ca="1" si="216"/>
        <v>A999</v>
      </c>
      <c r="C1014" s="52">
        <f ca="1">IF(LEN(B1014)&gt;0,'OSNOVNA PLAČA'!C1008,"")</f>
        <v>0</v>
      </c>
      <c r="D1014" s="54">
        <f ca="1">IF(LEN(B1014)&gt;0,'OSNOVNA PLAČA'!D1008,"")</f>
        <v>0</v>
      </c>
      <c r="E1014" s="175">
        <f ca="1">IF(LEN(B1014)&gt;0,SUM('OBRAČUNANA OSNOVNA PLAČA'!K1008:P1008),"")</f>
        <v>0</v>
      </c>
      <c r="F1014" s="55"/>
      <c r="G1014" s="55"/>
      <c r="H1014" s="55"/>
      <c r="I1014" s="55"/>
      <c r="J1014" s="55"/>
      <c r="K1014" s="176">
        <f t="shared" si="204"/>
        <v>0</v>
      </c>
      <c r="L1014" s="120">
        <f t="shared" ca="1" si="205"/>
        <v>0</v>
      </c>
      <c r="M1014" s="120">
        <f t="shared" ca="1" si="206"/>
        <v>0</v>
      </c>
      <c r="N1014" s="120">
        <f t="shared" ca="1" si="207"/>
        <v>0</v>
      </c>
      <c r="O1014" s="120">
        <f t="shared" ca="1" si="208"/>
        <v>0</v>
      </c>
      <c r="P1014" s="177">
        <f t="shared" ca="1" si="209"/>
        <v>0</v>
      </c>
      <c r="Q1014" s="177">
        <f ca="1">IF(LEN(B1014)&gt;0,'1-6'!Q1014-'1-6'!P1014,"")</f>
        <v>0</v>
      </c>
      <c r="R1014" s="178"/>
      <c r="AA1014" s="163">
        <f>ROW()</f>
        <v>1014</v>
      </c>
      <c r="AB1014" s="201" t="e">
        <f t="shared" ca="1" si="217"/>
        <v>#N/A</v>
      </c>
      <c r="AC1014" s="201" t="e">
        <f t="shared" ca="1" si="218"/>
        <v>#N/A</v>
      </c>
      <c r="AD1014" s="202" t="e">
        <f t="shared" ca="1" si="210"/>
        <v>#N/A</v>
      </c>
      <c r="AE1014" s="201" t="e">
        <f t="shared" ca="1" si="211"/>
        <v>#N/A</v>
      </c>
      <c r="AF1014" s="202" t="e">
        <f t="shared" ca="1" si="215"/>
        <v>#N/A</v>
      </c>
      <c r="AG1014" s="201" t="e">
        <f t="shared" ca="1" si="215"/>
        <v>#N/A</v>
      </c>
      <c r="AH1014" s="201" t="e">
        <f t="shared" ca="1" si="213"/>
        <v>#N/A</v>
      </c>
      <c r="AI1014" s="203" t="e">
        <f t="shared" ca="1" si="214"/>
        <v>#N/A</v>
      </c>
      <c r="AJ1014" s="201" t="e">
        <f t="shared" ca="1" si="219"/>
        <v>#N/A</v>
      </c>
      <c r="AK1014" s="201" t="e">
        <f t="shared" ca="1" si="220"/>
        <v>#N/A</v>
      </c>
    </row>
    <row r="1015" spans="1:43" ht="27" customHeight="1" x14ac:dyDescent="0.25">
      <c r="A1015" s="51">
        <f>'OSNOVNA PLAČA'!A1009</f>
        <v>1000</v>
      </c>
      <c r="B1015" s="159" t="str">
        <f t="shared" ca="1" si="216"/>
        <v>A1000</v>
      </c>
      <c r="C1015" s="52" t="str">
        <f ca="1">IF(LEN(B1015)&gt;0,'OSNOVNA PLAČA'!C1009,"")</f>
        <v>VIII</v>
      </c>
      <c r="D1015" s="54">
        <f ca="1">IF(LEN(B1015)&gt;0,'OSNOVNA PLAČA'!D1009,"")</f>
        <v>52</v>
      </c>
      <c r="E1015" s="175">
        <f ca="1">IF(LEN(B1015)&gt;0,SUM('OBRAČUNANA OSNOVNA PLAČA'!K1009:P1009),"")</f>
        <v>14400</v>
      </c>
      <c r="F1015" s="55"/>
      <c r="G1015" s="55"/>
      <c r="H1015" s="55">
        <v>1</v>
      </c>
      <c r="I1015" s="55"/>
      <c r="J1015" s="55"/>
      <c r="K1015" s="176">
        <f t="shared" si="204"/>
        <v>1</v>
      </c>
      <c r="L1015" s="120">
        <f t="shared" ca="1" si="205"/>
        <v>0.2</v>
      </c>
      <c r="M1015" s="120">
        <f t="shared" ca="1" si="206"/>
        <v>2880</v>
      </c>
      <c r="N1015" s="120">
        <f t="shared" ca="1" si="207"/>
        <v>1.8470948012232417E-2</v>
      </c>
      <c r="O1015" s="120">
        <f t="shared" ca="1" si="208"/>
        <v>265.98165137614683</v>
      </c>
      <c r="P1015" s="177">
        <f t="shared" ca="1" si="209"/>
        <v>265.98165137614683</v>
      </c>
      <c r="Q1015" s="177">
        <f ca="1">IF(LEN(B1015)&gt;0,'1-6'!Q1015-'1-6'!P1015,"")</f>
        <v>5000</v>
      </c>
      <c r="R1015" s="178"/>
      <c r="S1015" s="121"/>
      <c r="AA1015" s="163">
        <f>ROW()</f>
        <v>1015</v>
      </c>
      <c r="AB1015" s="201" t="e">
        <f t="shared" ca="1" si="217"/>
        <v>#N/A</v>
      </c>
      <c r="AC1015" s="201" t="e">
        <f t="shared" ca="1" si="218"/>
        <v>#N/A</v>
      </c>
      <c r="AD1015" s="202" t="e">
        <f t="shared" ca="1" si="210"/>
        <v>#N/A</v>
      </c>
      <c r="AE1015" s="201" t="e">
        <f t="shared" ca="1" si="211"/>
        <v>#N/A</v>
      </c>
      <c r="AF1015" s="202" t="e">
        <f t="shared" ca="1" si="215"/>
        <v>#N/A</v>
      </c>
      <c r="AG1015" s="201" t="e">
        <f t="shared" ca="1" si="215"/>
        <v>#N/A</v>
      </c>
      <c r="AH1015" s="201" t="e">
        <f t="shared" ca="1" si="213"/>
        <v>#N/A</v>
      </c>
      <c r="AI1015" s="203" t="e">
        <f t="shared" ca="1" si="214"/>
        <v>#N/A</v>
      </c>
      <c r="AJ1015" s="201" t="e">
        <f t="shared" ca="1" si="219"/>
        <v>#N/A</v>
      </c>
      <c r="AK1015" s="201" t="e">
        <f t="shared" ca="1" si="220"/>
        <v>#N/A</v>
      </c>
    </row>
    <row r="1016" spans="1:43" ht="26.25" customHeight="1" thickBot="1" x14ac:dyDescent="0.3">
      <c r="A1016" s="32"/>
      <c r="B1016" s="109" t="s">
        <v>36</v>
      </c>
      <c r="C1016" s="336"/>
      <c r="D1016" s="337"/>
      <c r="E1016" s="110">
        <f>SUM('OSNOVNA PLAČA'!L1010:Q1010)</f>
        <v>60400</v>
      </c>
      <c r="F1016" s="179"/>
      <c r="G1016" s="179"/>
      <c r="K1016" s="32"/>
      <c r="L1016" s="41"/>
      <c r="M1016" s="41"/>
      <c r="N1016" s="122" t="s">
        <v>1139</v>
      </c>
      <c r="O1016" s="123">
        <f ca="1">SUM(O16:O1015)</f>
        <v>1208</v>
      </c>
      <c r="P1016" s="124" t="s">
        <v>82</v>
      </c>
      <c r="Q1016" s="125">
        <f ca="1">SUM(P16:P1015)</f>
        <v>1208</v>
      </c>
      <c r="R1016" s="180"/>
      <c r="AA1016" s="204">
        <f>ROW()</f>
        <v>1016</v>
      </c>
      <c r="AB1016" s="205" t="e">
        <f ca="1">SUM(AB16:AB1015)</f>
        <v>#N/A</v>
      </c>
      <c r="AC1016" s="205" t="e">
        <f ca="1">SUM(AC16:AC1015)</f>
        <v>#N/A</v>
      </c>
      <c r="AD1016" s="206" t="str">
        <f>+N1016</f>
        <v>Izračunana masa</v>
      </c>
      <c r="AE1016" s="206" t="e">
        <f ca="1">SUM(AE16:AE1015)</f>
        <v>#N/A</v>
      </c>
      <c r="AF1016" s="130"/>
      <c r="AG1016" s="207" t="str">
        <f>+P1016</f>
        <v>Izplačana masa</v>
      </c>
      <c r="AH1016" s="205" t="e">
        <f ca="1">SUM(AH16:AH1015)</f>
        <v>#N/A</v>
      </c>
      <c r="AK1016" s="201" t="e">
        <f ca="1">SUM(AK16:AK1015)</f>
        <v>#N/A</v>
      </c>
      <c r="AL1016" s="376" t="e">
        <f>+#REF!</f>
        <v>#REF!</v>
      </c>
      <c r="AM1016" s="377"/>
      <c r="AN1016" s="377"/>
      <c r="AO1016" s="377"/>
      <c r="AP1016" s="377"/>
      <c r="AQ1016" s="378"/>
    </row>
    <row r="1017" spans="1:43" ht="42" customHeight="1" thickBot="1" x14ac:dyDescent="0.3">
      <c r="A1017" s="32"/>
      <c r="B1017" s="111" t="s">
        <v>45</v>
      </c>
      <c r="C1017" s="160"/>
      <c r="D1017" s="112">
        <v>0.02</v>
      </c>
      <c r="E1017" s="113">
        <f>0.02*E1016+'1-6'!Q1017</f>
        <v>1208</v>
      </c>
      <c r="J1017" s="181"/>
      <c r="K1017" s="32"/>
      <c r="L1017" s="41"/>
      <c r="M1017" s="41"/>
      <c r="N1017" s="126" t="s">
        <v>79</v>
      </c>
      <c r="O1017" s="127">
        <f ca="1">IF(SUM(M16:M1015)=0,0,E1017/SUM(M16:M1015))</f>
        <v>9.235474006116208E-2</v>
      </c>
      <c r="P1017" s="128" t="s">
        <v>83</v>
      </c>
      <c r="Q1017" s="129">
        <f ca="1">E1017-Q1016</f>
        <v>0</v>
      </c>
      <c r="R1017" s="32"/>
      <c r="S1017" s="208" t="str">
        <f ca="1">IF(Q1017=0,"","Potrebno je popraviti ocene oz.  oceniti  dodatne javne uslužbence z nadpovprečnimi ocenami, da se lahko razpoložljiv znesek za RDU v celoti porazdeli")</f>
        <v/>
      </c>
      <c r="AA1017" s="204">
        <f>ROW()</f>
        <v>1017</v>
      </c>
      <c r="AB1017" s="209" t="str">
        <f>+P1017</f>
        <v>Ostanek</v>
      </c>
      <c r="AC1017" s="210" t="e">
        <f ca="1">IF($AN$3=1,0,INDIRECT( "'" &amp; $AN$2 &amp; "'!Q" &amp; TEXT($AA1017,0)))</f>
        <v>#N/A</v>
      </c>
      <c r="AD1017" s="206" t="str">
        <f>+N1017</f>
        <v>Kor. faktor (KF)</v>
      </c>
      <c r="AE1017" s="211" t="e">
        <f ca="1">IF(AE1016=0,0,(AC1017+AK1017)/AE1016)</f>
        <v>#N/A</v>
      </c>
      <c r="AF1017" s="130"/>
      <c r="AG1017" s="212" t="str">
        <f>+AB1017</f>
        <v>Ostanek</v>
      </c>
      <c r="AH1017" s="210" t="e">
        <f ca="1">+E1017-AH1016+AC1017</f>
        <v>#N/A</v>
      </c>
      <c r="AK1017" s="201" t="e">
        <f ca="1">+AL1017*AK1016</f>
        <v>#N/A</v>
      </c>
      <c r="AL1017" s="213">
        <f>+D1017</f>
        <v>0.02</v>
      </c>
      <c r="AM1017" s="376" t="e">
        <f>+#REF!</f>
        <v>#REF!</v>
      </c>
      <c r="AN1017" s="377"/>
      <c r="AO1017" s="377"/>
      <c r="AP1017" s="377"/>
      <c r="AQ1017" s="378"/>
    </row>
    <row r="1018" spans="1:43" x14ac:dyDescent="0.25">
      <c r="A1018" s="32"/>
      <c r="B1018" s="32"/>
      <c r="C1018" s="32"/>
      <c r="D1018" s="32"/>
      <c r="E1018" s="41"/>
      <c r="K1018" s="182"/>
      <c r="L1018" s="41"/>
      <c r="M1018" s="41"/>
      <c r="N1018" s="41"/>
      <c r="O1018" s="41"/>
      <c r="P1018" s="41"/>
      <c r="Q1018" s="41"/>
      <c r="S1018" s="182"/>
    </row>
    <row r="1019" spans="1:43" ht="13.8" thickBot="1" x14ac:dyDescent="0.3">
      <c r="K1019" s="32"/>
      <c r="L1019" s="41"/>
      <c r="M1019" s="41"/>
      <c r="N1019" s="41"/>
      <c r="O1019" s="41"/>
      <c r="P1019" s="41"/>
      <c r="Q1019" s="41"/>
    </row>
    <row r="1020" spans="1:43" ht="12.75" customHeight="1" x14ac:dyDescent="0.25">
      <c r="B1020" s="341" t="s">
        <v>30</v>
      </c>
      <c r="C1020" s="342"/>
      <c r="D1020" s="102"/>
      <c r="E1020" s="345" t="s">
        <v>29</v>
      </c>
      <c r="F1020" s="346"/>
      <c r="G1020" s="346"/>
      <c r="H1020" s="346"/>
      <c r="I1020" s="346"/>
      <c r="J1020" s="347"/>
      <c r="K1020" s="130"/>
      <c r="L1020" s="131" t="s">
        <v>21</v>
      </c>
      <c r="M1020" s="214"/>
      <c r="N1020" s="132"/>
      <c r="O1020" s="348" t="s">
        <v>84</v>
      </c>
      <c r="P1020" s="349"/>
      <c r="Q1020" s="350"/>
    </row>
    <row r="1021" spans="1:43" x14ac:dyDescent="0.25">
      <c r="B1021" s="343"/>
      <c r="C1021" s="344"/>
      <c r="D1021" s="102"/>
      <c r="E1021" s="103" t="s">
        <v>25</v>
      </c>
      <c r="F1021" s="184"/>
      <c r="G1021" s="184"/>
      <c r="H1021" s="184"/>
      <c r="I1021" s="184"/>
      <c r="J1021" s="185"/>
      <c r="K1021" s="130"/>
      <c r="L1021" s="133">
        <v>0</v>
      </c>
      <c r="M1021" s="183"/>
      <c r="N1021" s="132"/>
      <c r="O1021" s="351"/>
      <c r="P1021" s="352"/>
      <c r="Q1021" s="353"/>
    </row>
    <row r="1022" spans="1:43" ht="13.8" thickBot="1" x14ac:dyDescent="0.3">
      <c r="B1022" s="104" t="s">
        <v>47</v>
      </c>
      <c r="C1022" s="105">
        <v>2</v>
      </c>
      <c r="D1022" s="102"/>
      <c r="E1022" s="103" t="s">
        <v>24</v>
      </c>
      <c r="F1022" s="184"/>
      <c r="G1022" s="184"/>
      <c r="H1022" s="184"/>
      <c r="I1022" s="184"/>
      <c r="J1022" s="185"/>
      <c r="K1022" s="130"/>
      <c r="L1022" s="134">
        <v>1</v>
      </c>
      <c r="M1022" s="183"/>
      <c r="N1022" s="132"/>
      <c r="O1022" s="186" t="s">
        <v>81</v>
      </c>
      <c r="P1022" s="187" t="s">
        <v>89</v>
      </c>
      <c r="Q1022" s="188">
        <v>5</v>
      </c>
    </row>
    <row r="1023" spans="1:43" x14ac:dyDescent="0.25">
      <c r="B1023" s="75"/>
      <c r="C1023" s="189"/>
      <c r="D1023" s="102"/>
      <c r="E1023" s="103" t="s">
        <v>26</v>
      </c>
      <c r="F1023" s="184"/>
      <c r="G1023" s="184"/>
      <c r="H1023" s="184"/>
      <c r="I1023" s="184"/>
      <c r="J1023" s="185"/>
      <c r="K1023" s="130"/>
      <c r="L1023" s="31"/>
      <c r="M1023" s="31"/>
      <c r="N1023" s="135"/>
      <c r="O1023" s="132"/>
      <c r="P1023" s="132"/>
      <c r="Q1023" s="132"/>
    </row>
    <row r="1024" spans="1:43" x14ac:dyDescent="0.25">
      <c r="B1024" s="102"/>
      <c r="C1024" s="102"/>
      <c r="D1024" s="102"/>
      <c r="E1024" s="103" t="s">
        <v>27</v>
      </c>
      <c r="F1024" s="184"/>
      <c r="G1024" s="184"/>
      <c r="H1024" s="184"/>
      <c r="I1024" s="184"/>
      <c r="J1024" s="185"/>
      <c r="K1024" s="130"/>
      <c r="L1024" s="132"/>
      <c r="M1024" s="132"/>
      <c r="N1024" s="132"/>
      <c r="O1024" s="132"/>
      <c r="P1024" s="132"/>
      <c r="Q1024" s="132"/>
    </row>
    <row r="1025" spans="2:17" ht="13.8" thickBot="1" x14ac:dyDescent="0.3">
      <c r="B1025" s="102"/>
      <c r="C1025" s="102"/>
      <c r="D1025" s="102"/>
      <c r="E1025" s="106" t="s">
        <v>28</v>
      </c>
      <c r="F1025" s="190"/>
      <c r="G1025" s="190"/>
      <c r="H1025" s="190"/>
      <c r="I1025" s="190"/>
      <c r="J1025" s="191"/>
      <c r="K1025" s="130"/>
      <c r="L1025" s="132"/>
      <c r="M1025" s="132"/>
      <c r="N1025" s="132"/>
      <c r="O1025" s="132"/>
      <c r="P1025" s="136"/>
      <c r="Q1025" s="132"/>
    </row>
    <row r="1026" spans="2:17" x14ac:dyDescent="0.25">
      <c r="J1026" s="9"/>
    </row>
  </sheetData>
  <sheetProtection algorithmName="SHA-512" hashValue="IM6igs3e4XxHkkGR1Jn8+sQcu4gPVu1Df0/u4/ATXwe+xLMqBjXSS2CirOJbmO2emCyytIxC/BcvaGQCjovcAg==" saltValue="qXNakJtcQW6CeiyBBsxBew==" spinCount="100000" sheet="1" objects="1" scenarios="1"/>
  <mergeCells count="49">
    <mergeCell ref="C1016:D1016"/>
    <mergeCell ref="AL1016:AQ1016"/>
    <mergeCell ref="AM1017:AQ1017"/>
    <mergeCell ref="B1020:C1021"/>
    <mergeCell ref="E1020:J1020"/>
    <mergeCell ref="O1020:Q1021"/>
    <mergeCell ref="AI12:AI14"/>
    <mergeCell ref="A13:A14"/>
    <mergeCell ref="B13:B14"/>
    <mergeCell ref="C13:C14"/>
    <mergeCell ref="D13:D14"/>
    <mergeCell ref="E13:E14"/>
    <mergeCell ref="Q13:Q14"/>
    <mergeCell ref="K13:K14"/>
    <mergeCell ref="L13:L14"/>
    <mergeCell ref="M13:M14"/>
    <mergeCell ref="N13:N14"/>
    <mergeCell ref="O13:O14"/>
    <mergeCell ref="P13:P14"/>
    <mergeCell ref="AJ12:AJ14"/>
    <mergeCell ref="AK12:AK14"/>
    <mergeCell ref="B8:C8"/>
    <mergeCell ref="D8:Q8"/>
    <mergeCell ref="B10:K10"/>
    <mergeCell ref="L10:Q10"/>
    <mergeCell ref="AB11:AC11"/>
    <mergeCell ref="B12:E12"/>
    <mergeCell ref="F12:K12"/>
    <mergeCell ref="L12:O12"/>
    <mergeCell ref="AB12:AB14"/>
    <mergeCell ref="AC12:AC14"/>
    <mergeCell ref="F13:J13"/>
    <mergeCell ref="AD12:AE14"/>
    <mergeCell ref="AF12:AG14"/>
    <mergeCell ref="AH12:AH14"/>
    <mergeCell ref="B7:C7"/>
    <mergeCell ref="D7:E7"/>
    <mergeCell ref="AA1:AE1"/>
    <mergeCell ref="AG1:AK2"/>
    <mergeCell ref="AA2:AB2"/>
    <mergeCell ref="AC2:AE2"/>
    <mergeCell ref="B3:C3"/>
    <mergeCell ref="D3:E3"/>
    <mergeCell ref="AC3:AE3"/>
    <mergeCell ref="B4:C4"/>
    <mergeCell ref="D4:Q4"/>
    <mergeCell ref="D5:E5"/>
    <mergeCell ref="AI5:AK5"/>
    <mergeCell ref="AI6:AK6"/>
  </mergeCells>
  <dataValidations count="1">
    <dataValidation type="list" allowBlank="1" showInputMessage="1" showErrorMessage="1" sqref="F16:J1015" xr:uid="{4ED032F6-982E-4EB0-A925-C21F37B07F56}">
      <formula1>$L$1021:$L$1022</formula1>
    </dataValidation>
  </dataValidation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06F678-3ACA-4D9E-B83A-E55036406E96}">
  <dimension ref="A1:AE1016"/>
  <sheetViews>
    <sheetView showGridLines="0" showRowColHeaders="0" workbookViewId="0">
      <selection activeCell="B19" sqref="B19"/>
    </sheetView>
  </sheetViews>
  <sheetFormatPr defaultRowHeight="13.2" x14ac:dyDescent="0.25"/>
  <cols>
    <col min="1" max="1" width="3.109375" customWidth="1"/>
    <col min="2" max="2" width="12.5546875" customWidth="1"/>
    <col min="4" max="4" width="13.109375" customWidth="1"/>
    <col min="5" max="5" width="14" customWidth="1"/>
    <col min="6" max="6" width="15.6640625" customWidth="1"/>
    <col min="7" max="7" width="10.6640625" bestFit="1" customWidth="1"/>
    <col min="8" max="8" width="18" customWidth="1"/>
    <col min="9" max="9" width="20.88671875" customWidth="1"/>
    <col min="21" max="21" width="3.5546875" customWidth="1"/>
    <col min="22" max="22" width="12" hidden="1" customWidth="1"/>
    <col min="23" max="23" width="8.44140625" hidden="1" customWidth="1"/>
    <col min="24" max="24" width="0.44140625" hidden="1" customWidth="1"/>
    <col min="25" max="25" width="13.109375" hidden="1" customWidth="1"/>
    <col min="26" max="26" width="12.33203125" hidden="1" customWidth="1"/>
    <col min="27" max="31" width="18.44140625" hidden="1" customWidth="1"/>
  </cols>
  <sheetData>
    <row r="1" spans="1:30" s="9" customFormat="1" ht="51.75" customHeight="1" x14ac:dyDescent="0.3">
      <c r="A1" s="215"/>
      <c r="B1" s="379" t="str">
        <f>"LETNO OBVESTILO
O OCENJEVANJU JAVNE/GA  USLUŽBENKE/CA
ZA DOLOČITEV DELA PLAČE ZA REDNO DELOVNO USPEŠNOST ZA LETO " &amp; 'OSNOVNA PLAČA'!D5</f>
        <v>LETNO OBVESTILO
O OCENJEVANJU JAVNE/GA  USLUŽBENKE/CA
ZA DOLOČITEV DELA PLAČE ZA REDNO DELOVNO USPEŠNOST ZA LETO 2024</v>
      </c>
      <c r="C1" s="379"/>
      <c r="D1" s="379"/>
      <c r="E1" s="379"/>
      <c r="F1" s="379"/>
      <c r="G1" s="379"/>
      <c r="H1" s="379"/>
      <c r="I1" s="379"/>
      <c r="J1" s="31"/>
    </row>
    <row r="2" spans="1:30" s="9" customFormat="1" ht="13.8" thickBot="1" x14ac:dyDescent="0.3">
      <c r="A2" s="215"/>
      <c r="B2" s="215"/>
      <c r="C2" s="215"/>
      <c r="D2" s="215"/>
      <c r="E2" s="215"/>
      <c r="F2" s="215"/>
      <c r="G2" s="215"/>
      <c r="H2" s="215"/>
      <c r="I2" s="215"/>
      <c r="J2" s="31"/>
    </row>
    <row r="3" spans="1:30" s="9" customFormat="1" ht="53.25" customHeight="1" x14ac:dyDescent="0.25">
      <c r="A3" s="215"/>
      <c r="B3" s="380" t="s">
        <v>2</v>
      </c>
      <c r="C3" s="381"/>
      <c r="D3" s="381"/>
      <c r="E3" s="381"/>
      <c r="F3" s="384" t="s">
        <v>11</v>
      </c>
      <c r="G3" s="384" t="s">
        <v>12</v>
      </c>
      <c r="H3" s="241" t="str">
        <f>"OSNOVNA PLAČA 
december "&amp;'OSNOVNA PLAČA'!D5-1&amp;
" 
(2. odst. 28. člena KPJS)"</f>
        <v>OSNOVNA PLAČA 
december 2023 
(2. odst. 28. člena KPJS)</v>
      </c>
      <c r="I3" s="242" t="str">
        <f>"Skupno izplačilo redne delovne uspešnosti za leto " &amp; 'OSNOVNA PLAČA'!D5</f>
        <v>Skupno izplačilo redne delovne uspešnosti za leto 2024</v>
      </c>
      <c r="J3" s="31"/>
    </row>
    <row r="4" spans="1:30" s="9" customFormat="1" ht="38.25" customHeight="1" thickBot="1" x14ac:dyDescent="0.3">
      <c r="A4" s="215"/>
      <c r="B4" s="382"/>
      <c r="C4" s="383"/>
      <c r="D4" s="383"/>
      <c r="E4" s="383"/>
      <c r="F4" s="385"/>
      <c r="G4" s="385"/>
      <c r="H4" s="216" t="s">
        <v>78</v>
      </c>
      <c r="I4" s="217" t="str">
        <f>+H4</f>
        <v>€</v>
      </c>
      <c r="J4" s="31"/>
    </row>
    <row r="5" spans="1:30" ht="5.25" hidden="1" customHeight="1" thickBot="1" x14ac:dyDescent="0.3">
      <c r="B5" s="218"/>
      <c r="C5" s="219"/>
      <c r="D5" s="219"/>
      <c r="E5" s="219"/>
      <c r="F5" s="220"/>
      <c r="G5" s="221"/>
      <c r="H5" s="221"/>
      <c r="I5" s="221"/>
    </row>
    <row r="6" spans="1:30" ht="27" thickBot="1" x14ac:dyDescent="0.3">
      <c r="B6" s="222" t="s">
        <v>1140</v>
      </c>
      <c r="C6" s="386" t="s">
        <v>1155</v>
      </c>
      <c r="D6" s="387"/>
      <c r="E6" s="388"/>
      <c r="F6" s="223" t="str">
        <f>VLOOKUP(VALUE(LEFT($C$6,4)),'OSNOVNA PLAČA'!A10:E1009,3,FALSE)</f>
        <v>IV</v>
      </c>
      <c r="G6" s="224">
        <f>VLOOKUP(VALUE(LEFT($C$6,4)),'OSNOVNA PLAČA'!A10:E1009,4,FALSE)</f>
        <v>34</v>
      </c>
      <c r="H6" s="225">
        <f>VLOOKUP(VALUE(LEFT($C$6,4)),'OSNOVNA PLAČA'!A10:E1009,5,FALSE)</f>
        <v>1500</v>
      </c>
      <c r="I6" s="225">
        <f ca="1">SUM(I12:I14)</f>
        <v>0</v>
      </c>
    </row>
    <row r="8" spans="1:30" ht="13.8" thickBot="1" x14ac:dyDescent="0.3"/>
    <row r="9" spans="1:30" ht="20.25" customHeight="1" x14ac:dyDescent="0.25">
      <c r="B9" s="394" t="s">
        <v>48</v>
      </c>
      <c r="C9" s="397" t="s">
        <v>49</v>
      </c>
      <c r="D9" s="397"/>
      <c r="E9" s="397"/>
      <c r="F9" s="397"/>
      <c r="G9" s="397"/>
      <c r="H9" s="398" t="s">
        <v>50</v>
      </c>
      <c r="I9" s="401" t="s">
        <v>51</v>
      </c>
    </row>
    <row r="10" spans="1:30" ht="38.25" customHeight="1" x14ac:dyDescent="0.25">
      <c r="B10" s="395"/>
      <c r="C10" s="403" t="s">
        <v>52</v>
      </c>
      <c r="D10" s="392" t="s">
        <v>53</v>
      </c>
      <c r="E10" s="392" t="s">
        <v>54</v>
      </c>
      <c r="F10" s="392" t="s">
        <v>55</v>
      </c>
      <c r="G10" s="392" t="s">
        <v>56</v>
      </c>
      <c r="H10" s="399"/>
      <c r="I10" s="402"/>
    </row>
    <row r="11" spans="1:30" ht="13.8" thickBot="1" x14ac:dyDescent="0.3">
      <c r="B11" s="396"/>
      <c r="C11" s="404"/>
      <c r="D11" s="393"/>
      <c r="E11" s="393"/>
      <c r="F11" s="393"/>
      <c r="G11" s="393"/>
      <c r="H11" s="400"/>
      <c r="I11" s="235" t="str">
        <f>+I4</f>
        <v>€</v>
      </c>
    </row>
    <row r="12" spans="1:30" ht="15.75" customHeight="1" x14ac:dyDescent="0.25">
      <c r="B12" s="232" t="s">
        <v>1144</v>
      </c>
      <c r="C12" s="233">
        <f>VLOOKUP(VALUE(LEFT($C$6,4)),'1-6'!A16:P1015,6,FALSE)</f>
        <v>0</v>
      </c>
      <c r="D12" s="233">
        <f>VLOOKUP(VALUE(LEFT($C$6,4)),'1-6'!A16:P1015,7,FALSE)</f>
        <v>0</v>
      </c>
      <c r="E12" s="233">
        <f>VLOOKUP(VALUE(LEFT($C$6,4)),'1-6'!A16:P1015,8,FALSE)</f>
        <v>0</v>
      </c>
      <c r="F12" s="233">
        <f>VLOOKUP(VALUE(LEFT($C$6,4)),'1-6'!A16:P1015,9,FALSE)</f>
        <v>0</v>
      </c>
      <c r="G12" s="233">
        <f>VLOOKUP(VALUE(LEFT($C$6,4)),'1-6'!A16:P1015,10,FALSE)</f>
        <v>0</v>
      </c>
      <c r="H12" s="233">
        <f>SUM(C12:G12)</f>
        <v>0</v>
      </c>
      <c r="I12" s="234">
        <f>ROUND(VLOOKUP(VALUE(LEFT($C$6,4)),'1-6'!A16:P1015,16,FALSE),2)</f>
        <v>0</v>
      </c>
    </row>
    <row r="13" spans="1:30" ht="14.25" customHeight="1" thickBot="1" x14ac:dyDescent="0.3">
      <c r="B13" s="226" t="s">
        <v>1147</v>
      </c>
      <c r="C13" s="227">
        <f>VLOOKUP(VALUE(LEFT($C$6,4)),'7-12'!A16:P1015,6,FALSE)</f>
        <v>0</v>
      </c>
      <c r="D13" s="227">
        <f>VLOOKUP(VALUE(LEFT($C$6,4)),'7-12'!A16:P1015,7,FALSE)</f>
        <v>0</v>
      </c>
      <c r="E13" s="227">
        <f>VLOOKUP(VALUE(LEFT($C$6,4)),'7-12'!A16:P1015,8,FALSE)</f>
        <v>0</v>
      </c>
      <c r="F13" s="227">
        <f>VLOOKUP(VALUE(LEFT($C$6,4)),'7-12'!A16:P1015,9,FALSE)</f>
        <v>0</v>
      </c>
      <c r="G13" s="227">
        <f>VLOOKUP(VALUE(LEFT($C$6,4)),'7-12'!A16:P1015,10,FALSE)</f>
        <v>0</v>
      </c>
      <c r="H13" s="227">
        <f>SUM(C13:G13)</f>
        <v>0</v>
      </c>
      <c r="I13" s="228">
        <f ca="1">ROUND(VLOOKUP(VALUE(LEFT($C$6,4)),'7-12'!A16:P1015,16,FALSE),2)</f>
        <v>0</v>
      </c>
    </row>
    <row r="14" spans="1:30" ht="15" customHeight="1" x14ac:dyDescent="0.25">
      <c r="A14" s="238"/>
      <c r="B14" s="237"/>
      <c r="C14" s="239"/>
      <c r="D14" s="239"/>
      <c r="E14" s="239"/>
      <c r="F14" s="239"/>
      <c r="G14" s="239"/>
      <c r="H14" s="239"/>
      <c r="I14" s="240"/>
      <c r="Z14" s="237" t="s">
        <v>1142</v>
      </c>
      <c r="AA14" t="s">
        <v>1145</v>
      </c>
    </row>
    <row r="15" spans="1:30" ht="18" customHeight="1" x14ac:dyDescent="0.25">
      <c r="Z15" s="237" t="s">
        <v>1141</v>
      </c>
      <c r="AA15" t="s">
        <v>1146</v>
      </c>
      <c r="AD15" s="229">
        <f>COLUMN()</f>
        <v>30</v>
      </c>
    </row>
    <row r="16" spans="1:30" x14ac:dyDescent="0.25">
      <c r="V16" t="str">
        <f>IF(LEN(Y16)&gt;0,CONCATENATE(TEXT(W16,0),"   ",Y16),"")</f>
        <v>1   A1</v>
      </c>
      <c r="W16">
        <v>1</v>
      </c>
      <c r="Y16" s="231" t="str">
        <f>IF(LEN('OSNOVNA PLAČA'!B10)&gt;0,'OSNOVNA PLAČA'!B10,"")</f>
        <v>A1</v>
      </c>
      <c r="Z16" s="237"/>
      <c r="AC16">
        <v>1</v>
      </c>
      <c r="AD16" t="s">
        <v>1138</v>
      </c>
    </row>
    <row r="17" spans="2:30" x14ac:dyDescent="0.25">
      <c r="B17" t="str">
        <f>IF(AND(LEN(C6)&gt;0,SUM(H12:H13)&gt;0),"Javna/i uslužbenka/ec "&amp;C6&amp;" je v letu "&amp;'OSNOVNA PLAČA'!D5&amp;" dosegla/el nadpovprečne delovne rezultate "&amp;COUNTIF(H12:H13,"&lt;&gt;0")&amp;" (krat) in sicer v naslednjih ocenjevalnih obdobjih:",IF(AND(LEN(C6)&gt;0,SUM(H12:H13)=0),"Javna/i uslužbenka/ec "&amp;C6&amp;" je v letu "&amp;'OSNOVNA PLAČA'!D5&amp;" dosegla/el nadpovprečne delovne rezultate "&amp;SUM(H12:H13) &amp;" (krat) ",""))</f>
        <v xml:space="preserve">Javna/i uslužbenka/ec 11   A11 je v letu 2024 dosegla/el nadpovprečne delovne rezultate 0 (krat) </v>
      </c>
      <c r="V17" t="str">
        <f t="shared" ref="V17:V80" si="0">IF(LEN(Y17)&gt;0,CONCATENATE(TEXT(W17,0),"   ",Y17),"")</f>
        <v>2   A2</v>
      </c>
      <c r="W17">
        <v>2</v>
      </c>
      <c r="Y17" s="231" t="str">
        <f>IF(LEN('OSNOVNA PLAČA'!B11)&gt;0&gt;0,'OSNOVNA PLAČA'!B11,"")</f>
        <v>A2</v>
      </c>
      <c r="AC17">
        <v>2</v>
      </c>
      <c r="AD17" t="s">
        <v>1132</v>
      </c>
    </row>
    <row r="18" spans="2:30" x14ac:dyDescent="0.25">
      <c r="B18" t="str">
        <f>AA24</f>
        <v/>
      </c>
      <c r="V18" t="str">
        <f t="shared" si="0"/>
        <v>3   A3</v>
      </c>
      <c r="W18">
        <v>3</v>
      </c>
      <c r="Y18" s="231" t="str">
        <f>IF(LEN('OSNOVNA PLAČA'!B12)&gt;0&gt;0,'OSNOVNA PLAČA'!B12,"")</f>
        <v>A3</v>
      </c>
      <c r="AC18">
        <v>3</v>
      </c>
      <c r="AD18" t="s">
        <v>1133</v>
      </c>
    </row>
    <row r="19" spans="2:30" x14ac:dyDescent="0.25">
      <c r="V19" t="str">
        <f t="shared" si="0"/>
        <v>4   A4</v>
      </c>
      <c r="W19">
        <v>4</v>
      </c>
      <c r="Y19" s="231" t="str">
        <f>IF(LEN('OSNOVNA PLAČA'!B13)&gt;0&gt;0,'OSNOVNA PLAČA'!B13,"")</f>
        <v>A4</v>
      </c>
      <c r="AC19">
        <v>4</v>
      </c>
      <c r="AD19" t="s">
        <v>1133</v>
      </c>
    </row>
    <row r="20" spans="2:30" x14ac:dyDescent="0.25">
      <c r="B20" s="391" t="str">
        <f>IF( AND(LEN(C6)&gt;0,SUM(H12:H14)&gt;0),"Javna/i uslužbenka/ec je v posameznem ocenjevalnem obdobju, v katerem je dosegla/el nadpovprečne delovne rezultate:","")</f>
        <v/>
      </c>
      <c r="C20" s="391"/>
      <c r="D20" s="391"/>
      <c r="E20" s="391"/>
      <c r="F20" s="391"/>
      <c r="G20" s="391"/>
      <c r="H20" s="391"/>
      <c r="I20" s="391"/>
      <c r="J20" s="391"/>
      <c r="K20" s="391"/>
      <c r="V20" t="str">
        <f t="shared" si="0"/>
        <v>5   A5</v>
      </c>
      <c r="W20">
        <v>5</v>
      </c>
      <c r="Y20" s="231" t="str">
        <f>IF(LEN('OSNOVNA PLAČA'!B14)&gt;0&gt;0,'OSNOVNA PLAČA'!B14,"")</f>
        <v>A5</v>
      </c>
      <c r="AC20">
        <v>5</v>
      </c>
      <c r="AD20" t="s">
        <v>1134</v>
      </c>
    </row>
    <row r="21" spans="2:30" x14ac:dyDescent="0.25">
      <c r="B21" s="236" t="str" cm="1">
        <f t="array" ref="B21">IF(ISERROR(INDEX($AA$26:$AA$27,SMALL(IF($AA$26:$AA$27&lt;&gt;"",ROW($AA$26:$AA$27)-ROW($AA$26)+1),1))),"",INDEX($AA$26:$AA$27,SMALL(IF($AA$26:$AA$27&lt;&gt;"",ROW($AA$26:$AA$27)-ROW($AA$26)+1),1)))</f>
        <v/>
      </c>
      <c r="C21" s="164"/>
      <c r="D21" s="164"/>
      <c r="E21" s="164"/>
      <c r="F21" s="164"/>
      <c r="G21" s="164"/>
      <c r="H21" s="164"/>
      <c r="I21" s="164"/>
      <c r="J21" s="164"/>
      <c r="K21" s="164"/>
      <c r="V21" t="str">
        <f t="shared" si="0"/>
        <v>6   A6</v>
      </c>
      <c r="W21">
        <v>6</v>
      </c>
      <c r="Y21" s="231" t="str">
        <f>IF(LEN('OSNOVNA PLAČA'!B15)&gt;0&gt;0,'OSNOVNA PLAČA'!B15,"")</f>
        <v>A6</v>
      </c>
    </row>
    <row r="22" spans="2:30" x14ac:dyDescent="0.25">
      <c r="B22" s="236" t="str" cm="1">
        <f t="array" ref="B22">IF(ISERROR(INDEX($AA$26:$AA$27,SMALL(IF($AA$26:$AA$27&lt;&gt;"",ROW($AA$26:$AA$27)-ROW($AA$26)+1),2))),"",INDEX($AA$26:$AA$27,SMALL(IF($AA$26:$AA$27&lt;&gt;"",ROW($AA$26:$AA$27)-ROW($AA$26)+1),2)))</f>
        <v/>
      </c>
      <c r="C22" s="164"/>
      <c r="D22" s="164"/>
      <c r="E22" s="164"/>
      <c r="F22" s="164"/>
      <c r="G22" s="164"/>
      <c r="H22" s="164"/>
      <c r="I22" s="164"/>
      <c r="J22" s="164"/>
      <c r="K22" s="164"/>
      <c r="V22" t="str">
        <f t="shared" si="0"/>
        <v>7   A7</v>
      </c>
      <c r="W22">
        <v>7</v>
      </c>
      <c r="Y22" s="231" t="str">
        <f>IF(LEN('OSNOVNA PLAČA'!B16)&gt;0&gt;0,'OSNOVNA PLAČA'!B16,"")</f>
        <v>A7</v>
      </c>
    </row>
    <row r="23" spans="2:30" x14ac:dyDescent="0.25">
      <c r="B23" s="236"/>
      <c r="C23" s="164"/>
      <c r="D23" s="164"/>
      <c r="E23" s="164"/>
      <c r="F23" s="164"/>
      <c r="G23" s="164"/>
      <c r="H23" s="164"/>
      <c r="I23" s="164"/>
      <c r="J23" s="164"/>
      <c r="K23" s="164"/>
      <c r="V23" t="str">
        <f t="shared" si="0"/>
        <v>8   A8</v>
      </c>
      <c r="W23">
        <v>8</v>
      </c>
      <c r="Y23" s="231" t="str">
        <f>IF(LEN('OSNOVNA PLAČA'!B17)&gt;0&gt;0,'OSNOVNA PLAČA'!B17,"")</f>
        <v>A8</v>
      </c>
      <c r="AA23" t="str">
        <f>IF(AND(LEN(C6)&gt;0,H12&gt;0),AA14,"")</f>
        <v/>
      </c>
      <c r="AB23" t="str">
        <f>IF(AND(LEN(C6)&gt;0,H13&gt;0),AA15,"")</f>
        <v/>
      </c>
    </row>
    <row r="24" spans="2:30" x14ac:dyDescent="0.25">
      <c r="B24" s="236" t="str" cm="1">
        <f t="array" ref="B24">IF(ISERROR(INDEX($AA$26:$AA$28,SMALL(IF($AA$26:$AA$28&lt;&gt;"",ROW($AA$26:$AA$28)-ROW($AA$26)+1),4)))," ",INDEX($AA$26:$AA$28,SMALL(IF($AA$26:$AA$28&lt;&gt;"",ROW($AA$26:$AA$28)-ROW($AA$26)+1),4)))</f>
        <v xml:space="preserve"> </v>
      </c>
      <c r="C24" s="164"/>
      <c r="D24" s="164"/>
      <c r="E24" s="164"/>
      <c r="F24" s="164"/>
      <c r="G24" s="164"/>
      <c r="H24" s="164"/>
      <c r="I24" s="164"/>
      <c r="J24" s="164"/>
      <c r="K24" s="164"/>
      <c r="V24" t="str">
        <f t="shared" si="0"/>
        <v>9   A9</v>
      </c>
      <c r="W24">
        <v>9</v>
      </c>
      <c r="Y24" s="231" t="str">
        <f>IF(LEN('OSNOVNA PLAČA'!B18)&gt;0&gt;0,'OSNOVNA PLAČA'!B18,"")</f>
        <v>A9</v>
      </c>
      <c r="AA24" t="str">
        <f>_xlfn.TEXTJOIN(", ",TRUE,AA23:AB23)</f>
        <v/>
      </c>
    </row>
    <row r="25" spans="2:30" x14ac:dyDescent="0.25">
      <c r="V25" t="str">
        <f t="shared" si="0"/>
        <v>10   A10</v>
      </c>
      <c r="W25">
        <v>10</v>
      </c>
      <c r="Y25" s="231" t="str">
        <f>IF(LEN('OSNOVNA PLAČA'!B19)&gt;0&gt;0,'OSNOVNA PLAČA'!B19,"")</f>
        <v>A10</v>
      </c>
    </row>
    <row r="26" spans="2:30" x14ac:dyDescent="0.25">
      <c r="V26" t="str">
        <f t="shared" si="0"/>
        <v>11   A11</v>
      </c>
      <c r="W26">
        <v>11</v>
      </c>
      <c r="Y26" s="231" t="str">
        <f>IF(LEN('OSNOVNA PLAČA'!B20)&gt;0&gt;0,'OSNOVNA PLAČA'!B20,"")</f>
        <v>A11</v>
      </c>
      <c r="AA26" t="str">
        <f>IF(H12&gt;0, "- za obdobje " &amp; AA14&amp;" je skupaj dosegla/el: "&amp;H12 &amp; " " &amp; VLOOKUP(H12,AC16:AD20,2,FALSE),"")</f>
        <v/>
      </c>
    </row>
    <row r="27" spans="2:30" x14ac:dyDescent="0.25">
      <c r="V27" t="str">
        <f t="shared" si="0"/>
        <v>12   A12</v>
      </c>
      <c r="W27">
        <v>12</v>
      </c>
      <c r="Y27" s="231" t="str">
        <f>IF(LEN('OSNOVNA PLAČA'!B21)&gt;0&gt;0,'OSNOVNA PLAČA'!B21,"")</f>
        <v>A12</v>
      </c>
      <c r="AA27" t="str">
        <f>IF(H13&gt;0, "- za obdobje " &amp; AA15 &amp;"je skupaj dosegla/el: "&amp; H13 &amp; " " &amp; VLOOKUP(H13,AC16:AD204,2,FALSE),"")</f>
        <v/>
      </c>
    </row>
    <row r="28" spans="2:30" x14ac:dyDescent="0.25">
      <c r="V28" t="str">
        <f t="shared" si="0"/>
        <v>13   A13</v>
      </c>
      <c r="W28">
        <v>13</v>
      </c>
      <c r="Y28" s="231" t="str">
        <f>IF(LEN('OSNOVNA PLAČA'!B22)&gt;0&gt;0,'OSNOVNA PLAČA'!B22,"")</f>
        <v>A13</v>
      </c>
    </row>
    <row r="29" spans="2:30" x14ac:dyDescent="0.25">
      <c r="V29" t="str">
        <f t="shared" si="0"/>
        <v>14   A14</v>
      </c>
      <c r="W29">
        <v>14</v>
      </c>
      <c r="Y29" s="231" t="str">
        <f>IF(LEN('OSNOVNA PLAČA'!B23)&gt;0&gt;0,'OSNOVNA PLAČA'!B23,"")</f>
        <v>A14</v>
      </c>
    </row>
    <row r="30" spans="2:30" x14ac:dyDescent="0.25">
      <c r="V30" t="str">
        <f t="shared" si="0"/>
        <v>15   A15</v>
      </c>
      <c r="W30">
        <v>15</v>
      </c>
      <c r="Y30" s="231" t="str">
        <f>IF(LEN('OSNOVNA PLAČA'!B24)&gt;0&gt;0,'OSNOVNA PLAČA'!B24,"")</f>
        <v>A15</v>
      </c>
    </row>
    <row r="31" spans="2:30" x14ac:dyDescent="0.25">
      <c r="H31" s="389" t="s">
        <v>57</v>
      </c>
      <c r="I31" s="389"/>
      <c r="V31" t="str">
        <f t="shared" si="0"/>
        <v>16   A16</v>
      </c>
      <c r="W31">
        <v>16</v>
      </c>
      <c r="Y31" s="231" t="str">
        <f>IF(LEN('OSNOVNA PLAČA'!B25)&gt;0&gt;0,'OSNOVNA PLAČA'!B25,"")</f>
        <v>A16</v>
      </c>
    </row>
    <row r="32" spans="2:30" x14ac:dyDescent="0.25">
      <c r="H32" s="230"/>
      <c r="I32" s="230"/>
      <c r="V32" t="str">
        <f t="shared" si="0"/>
        <v>17   A17</v>
      </c>
      <c r="W32">
        <v>17</v>
      </c>
      <c r="Y32" s="231" t="str">
        <f>IF(LEN('OSNOVNA PLAČA'!B26)&gt;0&gt;0,'OSNOVNA PLAČA'!B26,"")</f>
        <v>A17</v>
      </c>
    </row>
    <row r="33" spans="8:25" x14ac:dyDescent="0.25">
      <c r="H33" s="390"/>
      <c r="I33" s="390"/>
      <c r="V33" t="str">
        <f t="shared" si="0"/>
        <v>18   A18</v>
      </c>
      <c r="W33">
        <v>18</v>
      </c>
      <c r="Y33" s="231" t="str">
        <f>IF(LEN('OSNOVNA PLAČA'!B27)&gt;0&gt;0,'OSNOVNA PLAČA'!B27,"")</f>
        <v>A18</v>
      </c>
    </row>
    <row r="34" spans="8:25" x14ac:dyDescent="0.25">
      <c r="V34" t="str">
        <f t="shared" si="0"/>
        <v>19   A19</v>
      </c>
      <c r="W34">
        <v>19</v>
      </c>
      <c r="Y34" s="231" t="str">
        <f>IF(LEN('OSNOVNA PLAČA'!B28)&gt;0&gt;0,'OSNOVNA PLAČA'!B28,"")</f>
        <v>A19</v>
      </c>
    </row>
    <row r="35" spans="8:25" x14ac:dyDescent="0.25">
      <c r="V35" t="str">
        <f t="shared" si="0"/>
        <v>20   A20</v>
      </c>
      <c r="W35">
        <v>20</v>
      </c>
      <c r="Y35" s="231" t="str">
        <f>IF(LEN('OSNOVNA PLAČA'!B29)&gt;0&gt;0,'OSNOVNA PLAČA'!B29,"")</f>
        <v>A20</v>
      </c>
    </row>
    <row r="36" spans="8:25" x14ac:dyDescent="0.25">
      <c r="V36" t="str">
        <f t="shared" si="0"/>
        <v>21   A21</v>
      </c>
      <c r="W36">
        <v>21</v>
      </c>
      <c r="Y36" s="231" t="str">
        <f>IF(LEN('OSNOVNA PLAČA'!B30)&gt;0&gt;0,'OSNOVNA PLAČA'!B30,"")</f>
        <v>A21</v>
      </c>
    </row>
    <row r="37" spans="8:25" x14ac:dyDescent="0.25">
      <c r="V37" t="str">
        <f t="shared" si="0"/>
        <v>22   A22</v>
      </c>
      <c r="W37">
        <v>22</v>
      </c>
      <c r="Y37" s="231" t="str">
        <f>IF(LEN('OSNOVNA PLAČA'!B31)&gt;0&gt;0,'OSNOVNA PLAČA'!B31,"")</f>
        <v>A22</v>
      </c>
    </row>
    <row r="38" spans="8:25" x14ac:dyDescent="0.25">
      <c r="V38" t="str">
        <f t="shared" si="0"/>
        <v>23   A23</v>
      </c>
      <c r="W38">
        <v>23</v>
      </c>
      <c r="Y38" s="231" t="str">
        <f>IF(LEN('OSNOVNA PLAČA'!B32)&gt;0&gt;0,'OSNOVNA PLAČA'!B32,"")</f>
        <v>A23</v>
      </c>
    </row>
    <row r="39" spans="8:25" x14ac:dyDescent="0.25">
      <c r="V39" t="str">
        <f t="shared" si="0"/>
        <v>24   A24</v>
      </c>
      <c r="W39">
        <v>24</v>
      </c>
      <c r="Y39" s="231" t="str">
        <f>IF(LEN('OSNOVNA PLAČA'!B33)&gt;0&gt;0,'OSNOVNA PLAČA'!B33,"")</f>
        <v>A24</v>
      </c>
    </row>
    <row r="40" spans="8:25" x14ac:dyDescent="0.25">
      <c r="V40" t="str">
        <f t="shared" si="0"/>
        <v>25   A25</v>
      </c>
      <c r="W40">
        <v>25</v>
      </c>
      <c r="Y40" s="231" t="str">
        <f>IF(LEN('OSNOVNA PLAČA'!B34)&gt;0&gt;0,'OSNOVNA PLAČA'!B34,"")</f>
        <v>A25</v>
      </c>
    </row>
    <row r="41" spans="8:25" x14ac:dyDescent="0.25">
      <c r="V41" t="str">
        <f t="shared" si="0"/>
        <v>26   A26</v>
      </c>
      <c r="W41">
        <v>26</v>
      </c>
      <c r="Y41" s="231" t="str">
        <f>IF(LEN('OSNOVNA PLAČA'!B35)&gt;0&gt;0,'OSNOVNA PLAČA'!B35,"")</f>
        <v>A26</v>
      </c>
    </row>
    <row r="42" spans="8:25" x14ac:dyDescent="0.25">
      <c r="V42" t="str">
        <f t="shared" si="0"/>
        <v>27   A27</v>
      </c>
      <c r="W42">
        <v>27</v>
      </c>
      <c r="Y42" s="231" t="str">
        <f>IF(LEN('OSNOVNA PLAČA'!B36)&gt;0&gt;0,'OSNOVNA PLAČA'!B36,"")</f>
        <v>A27</v>
      </c>
    </row>
    <row r="43" spans="8:25" x14ac:dyDescent="0.25">
      <c r="V43" t="str">
        <f t="shared" si="0"/>
        <v>28   A28</v>
      </c>
      <c r="W43">
        <v>28</v>
      </c>
      <c r="Y43" s="231" t="str">
        <f>IF(LEN('OSNOVNA PLAČA'!B37)&gt;0&gt;0,'OSNOVNA PLAČA'!B37,"")</f>
        <v>A28</v>
      </c>
    </row>
    <row r="44" spans="8:25" x14ac:dyDescent="0.25">
      <c r="V44" t="str">
        <f t="shared" si="0"/>
        <v>29   A29</v>
      </c>
      <c r="W44">
        <v>29</v>
      </c>
      <c r="Y44" s="231" t="str">
        <f>IF(LEN('OSNOVNA PLAČA'!B38)&gt;0&gt;0,'OSNOVNA PLAČA'!B38,"")</f>
        <v>A29</v>
      </c>
    </row>
    <row r="45" spans="8:25" x14ac:dyDescent="0.25">
      <c r="V45" t="str">
        <f t="shared" si="0"/>
        <v>30   A30</v>
      </c>
      <c r="W45">
        <v>30</v>
      </c>
      <c r="Y45" s="231" t="str">
        <f>IF(LEN('OSNOVNA PLAČA'!B39)&gt;0&gt;0,'OSNOVNA PLAČA'!B39,"")</f>
        <v>A30</v>
      </c>
    </row>
    <row r="46" spans="8:25" x14ac:dyDescent="0.25">
      <c r="V46" t="str">
        <f t="shared" si="0"/>
        <v>31   A31</v>
      </c>
      <c r="W46">
        <v>31</v>
      </c>
      <c r="Y46" s="231" t="str">
        <f>IF(LEN('OSNOVNA PLAČA'!B40)&gt;0&gt;0,'OSNOVNA PLAČA'!B40,"")</f>
        <v>A31</v>
      </c>
    </row>
    <row r="47" spans="8:25" x14ac:dyDescent="0.25">
      <c r="V47" t="str">
        <f t="shared" si="0"/>
        <v>32   A32</v>
      </c>
      <c r="W47">
        <v>32</v>
      </c>
      <c r="Y47" s="231" t="str">
        <f>IF(LEN('OSNOVNA PLAČA'!B41)&gt;0&gt;0,'OSNOVNA PLAČA'!B41,"")</f>
        <v>A32</v>
      </c>
    </row>
    <row r="48" spans="8:25" x14ac:dyDescent="0.25">
      <c r="V48" t="str">
        <f t="shared" si="0"/>
        <v>33   A33</v>
      </c>
      <c r="W48">
        <v>33</v>
      </c>
      <c r="Y48" s="231" t="str">
        <f>IF(LEN('OSNOVNA PLAČA'!B42)&gt;0&gt;0,'OSNOVNA PLAČA'!B42,"")</f>
        <v>A33</v>
      </c>
    </row>
    <row r="49" spans="22:25" x14ac:dyDescent="0.25">
      <c r="V49" t="str">
        <f t="shared" si="0"/>
        <v>34   A34</v>
      </c>
      <c r="W49">
        <v>34</v>
      </c>
      <c r="Y49" s="231" t="str">
        <f>IF(LEN('OSNOVNA PLAČA'!B43)&gt;0&gt;0,'OSNOVNA PLAČA'!B43,"")</f>
        <v>A34</v>
      </c>
    </row>
    <row r="50" spans="22:25" x14ac:dyDescent="0.25">
      <c r="V50" t="str">
        <f t="shared" si="0"/>
        <v>35   A35</v>
      </c>
      <c r="W50">
        <v>35</v>
      </c>
      <c r="Y50" s="231" t="str">
        <f>IF(LEN('OSNOVNA PLAČA'!B44)&gt;0&gt;0,'OSNOVNA PLAČA'!B44,"")</f>
        <v>A35</v>
      </c>
    </row>
    <row r="51" spans="22:25" x14ac:dyDescent="0.25">
      <c r="V51" t="str">
        <f t="shared" si="0"/>
        <v>36   A36</v>
      </c>
      <c r="W51">
        <v>36</v>
      </c>
      <c r="Y51" s="231" t="str">
        <f>IF(LEN('OSNOVNA PLAČA'!B45)&gt;0&gt;0,'OSNOVNA PLAČA'!B45,"")</f>
        <v>A36</v>
      </c>
    </row>
    <row r="52" spans="22:25" x14ac:dyDescent="0.25">
      <c r="V52" t="str">
        <f t="shared" si="0"/>
        <v>37   A37</v>
      </c>
      <c r="W52">
        <v>37</v>
      </c>
      <c r="Y52" s="231" t="str">
        <f>IF(LEN('OSNOVNA PLAČA'!B46)&gt;0&gt;0,'OSNOVNA PLAČA'!B46,"")</f>
        <v>A37</v>
      </c>
    </row>
    <row r="53" spans="22:25" x14ac:dyDescent="0.25">
      <c r="V53" t="str">
        <f t="shared" si="0"/>
        <v>38   A38</v>
      </c>
      <c r="W53">
        <v>38</v>
      </c>
      <c r="Y53" s="231" t="str">
        <f>IF(LEN('OSNOVNA PLAČA'!B47)&gt;0&gt;0,'OSNOVNA PLAČA'!B47,"")</f>
        <v>A38</v>
      </c>
    </row>
    <row r="54" spans="22:25" x14ac:dyDescent="0.25">
      <c r="V54" t="str">
        <f t="shared" si="0"/>
        <v>39   A39</v>
      </c>
      <c r="W54">
        <v>39</v>
      </c>
      <c r="Y54" s="231" t="str">
        <f>IF(LEN('OSNOVNA PLAČA'!B48)&gt;0&gt;0,'OSNOVNA PLAČA'!B48,"")</f>
        <v>A39</v>
      </c>
    </row>
    <row r="55" spans="22:25" x14ac:dyDescent="0.25">
      <c r="V55" t="str">
        <f t="shared" si="0"/>
        <v>40   A40</v>
      </c>
      <c r="W55">
        <v>40</v>
      </c>
      <c r="Y55" s="231" t="str">
        <f>IF(LEN('OSNOVNA PLAČA'!B49)&gt;0&gt;0,'OSNOVNA PLAČA'!B49,"")</f>
        <v>A40</v>
      </c>
    </row>
    <row r="56" spans="22:25" x14ac:dyDescent="0.25">
      <c r="V56" t="str">
        <f t="shared" si="0"/>
        <v>41   A41</v>
      </c>
      <c r="W56">
        <v>41</v>
      </c>
      <c r="Y56" s="231" t="str">
        <f>IF(LEN('OSNOVNA PLAČA'!B50)&gt;0&gt;0,'OSNOVNA PLAČA'!B50,"")</f>
        <v>A41</v>
      </c>
    </row>
    <row r="57" spans="22:25" x14ac:dyDescent="0.25">
      <c r="V57" t="str">
        <f t="shared" si="0"/>
        <v>42   A42</v>
      </c>
      <c r="W57">
        <v>42</v>
      </c>
      <c r="Y57" s="231" t="str">
        <f>IF(LEN('OSNOVNA PLAČA'!B51)&gt;0&gt;0,'OSNOVNA PLAČA'!B51,"")</f>
        <v>A42</v>
      </c>
    </row>
    <row r="58" spans="22:25" x14ac:dyDescent="0.25">
      <c r="V58" t="str">
        <f t="shared" si="0"/>
        <v>43   A43</v>
      </c>
      <c r="W58">
        <v>43</v>
      </c>
      <c r="Y58" s="231" t="str">
        <f>IF(LEN('OSNOVNA PLAČA'!B52)&gt;0&gt;0,'OSNOVNA PLAČA'!B52,"")</f>
        <v>A43</v>
      </c>
    </row>
    <row r="59" spans="22:25" x14ac:dyDescent="0.25">
      <c r="V59" t="str">
        <f t="shared" si="0"/>
        <v>44   A44</v>
      </c>
      <c r="W59">
        <v>44</v>
      </c>
      <c r="Y59" s="231" t="str">
        <f>IF(LEN('OSNOVNA PLAČA'!B53)&gt;0&gt;0,'OSNOVNA PLAČA'!B53,"")</f>
        <v>A44</v>
      </c>
    </row>
    <row r="60" spans="22:25" x14ac:dyDescent="0.25">
      <c r="V60" t="str">
        <f t="shared" si="0"/>
        <v>45   A45</v>
      </c>
      <c r="W60">
        <v>45</v>
      </c>
      <c r="Y60" s="231" t="str">
        <f>IF(LEN('OSNOVNA PLAČA'!B54)&gt;0&gt;0,'OSNOVNA PLAČA'!B54,"")</f>
        <v>A45</v>
      </c>
    </row>
    <row r="61" spans="22:25" x14ac:dyDescent="0.25">
      <c r="V61" t="str">
        <f t="shared" si="0"/>
        <v>46   A46</v>
      </c>
      <c r="W61">
        <v>46</v>
      </c>
      <c r="Y61" s="231" t="str">
        <f>IF(LEN('OSNOVNA PLAČA'!B55)&gt;0&gt;0,'OSNOVNA PLAČA'!B55,"")</f>
        <v>A46</v>
      </c>
    </row>
    <row r="62" spans="22:25" x14ac:dyDescent="0.25">
      <c r="V62" t="str">
        <f t="shared" si="0"/>
        <v>47   A47</v>
      </c>
      <c r="W62">
        <v>47</v>
      </c>
      <c r="Y62" s="231" t="str">
        <f>IF(LEN('OSNOVNA PLAČA'!B56)&gt;0&gt;0,'OSNOVNA PLAČA'!B56,"")</f>
        <v>A47</v>
      </c>
    </row>
    <row r="63" spans="22:25" x14ac:dyDescent="0.25">
      <c r="V63" t="str">
        <f t="shared" si="0"/>
        <v>48   A48</v>
      </c>
      <c r="W63">
        <v>48</v>
      </c>
      <c r="Y63" s="231" t="str">
        <f>IF(LEN('OSNOVNA PLAČA'!B57)&gt;0&gt;0,'OSNOVNA PLAČA'!B57,"")</f>
        <v>A48</v>
      </c>
    </row>
    <row r="64" spans="22:25" x14ac:dyDescent="0.25">
      <c r="V64" t="str">
        <f t="shared" si="0"/>
        <v>49   A49</v>
      </c>
      <c r="W64">
        <v>49</v>
      </c>
      <c r="Y64" s="231" t="str">
        <f>IF(LEN('OSNOVNA PLAČA'!B58)&gt;0&gt;0,'OSNOVNA PLAČA'!B58,"")</f>
        <v>A49</v>
      </c>
    </row>
    <row r="65" spans="22:25" x14ac:dyDescent="0.25">
      <c r="V65" t="str">
        <f t="shared" si="0"/>
        <v>50   A50</v>
      </c>
      <c r="W65">
        <v>50</v>
      </c>
      <c r="Y65" s="231" t="str">
        <f>IF(LEN('OSNOVNA PLAČA'!B59)&gt;0&gt;0,'OSNOVNA PLAČA'!B59,"")</f>
        <v>A50</v>
      </c>
    </row>
    <row r="66" spans="22:25" x14ac:dyDescent="0.25">
      <c r="V66" t="str">
        <f t="shared" si="0"/>
        <v>51   A51</v>
      </c>
      <c r="W66">
        <v>51</v>
      </c>
      <c r="Y66" s="231" t="str">
        <f>IF(LEN('OSNOVNA PLAČA'!B60)&gt;0&gt;0,'OSNOVNA PLAČA'!B60,"")</f>
        <v>A51</v>
      </c>
    </row>
    <row r="67" spans="22:25" x14ac:dyDescent="0.25">
      <c r="V67" t="str">
        <f t="shared" si="0"/>
        <v>52   A52</v>
      </c>
      <c r="W67">
        <v>52</v>
      </c>
      <c r="Y67" s="231" t="str">
        <f>IF(LEN('OSNOVNA PLAČA'!B61)&gt;0&gt;0,'OSNOVNA PLAČA'!B61,"")</f>
        <v>A52</v>
      </c>
    </row>
    <row r="68" spans="22:25" x14ac:dyDescent="0.25">
      <c r="V68" t="str">
        <f t="shared" si="0"/>
        <v>53   A53</v>
      </c>
      <c r="W68">
        <v>53</v>
      </c>
      <c r="Y68" s="231" t="str">
        <f>IF(LEN('OSNOVNA PLAČA'!B62)&gt;0&gt;0,'OSNOVNA PLAČA'!B62,"")</f>
        <v>A53</v>
      </c>
    </row>
    <row r="69" spans="22:25" x14ac:dyDescent="0.25">
      <c r="V69" t="str">
        <f t="shared" si="0"/>
        <v>54   A54</v>
      </c>
      <c r="W69">
        <v>54</v>
      </c>
      <c r="Y69" s="231" t="str">
        <f>IF(LEN('OSNOVNA PLAČA'!B63)&gt;0&gt;0,'OSNOVNA PLAČA'!B63,"")</f>
        <v>A54</v>
      </c>
    </row>
    <row r="70" spans="22:25" x14ac:dyDescent="0.25">
      <c r="V70" t="str">
        <f t="shared" si="0"/>
        <v>55   A55</v>
      </c>
      <c r="W70">
        <v>55</v>
      </c>
      <c r="Y70" s="231" t="str">
        <f>IF(LEN('OSNOVNA PLAČA'!B64)&gt;0&gt;0,'OSNOVNA PLAČA'!B64,"")</f>
        <v>A55</v>
      </c>
    </row>
    <row r="71" spans="22:25" x14ac:dyDescent="0.25">
      <c r="V71" t="str">
        <f t="shared" si="0"/>
        <v>56   A56</v>
      </c>
      <c r="W71">
        <v>56</v>
      </c>
      <c r="Y71" s="231" t="str">
        <f>IF(LEN('OSNOVNA PLAČA'!B65)&gt;0&gt;0,'OSNOVNA PLAČA'!B65,"")</f>
        <v>A56</v>
      </c>
    </row>
    <row r="72" spans="22:25" x14ac:dyDescent="0.25">
      <c r="V72" t="str">
        <f t="shared" si="0"/>
        <v>57   A57</v>
      </c>
      <c r="W72">
        <v>57</v>
      </c>
      <c r="Y72" s="231" t="str">
        <f>IF(LEN('OSNOVNA PLAČA'!B66)&gt;0&gt;0,'OSNOVNA PLAČA'!B66,"")</f>
        <v>A57</v>
      </c>
    </row>
    <row r="73" spans="22:25" x14ac:dyDescent="0.25">
      <c r="V73" t="str">
        <f t="shared" si="0"/>
        <v>58   A58</v>
      </c>
      <c r="W73">
        <v>58</v>
      </c>
      <c r="Y73" s="231" t="str">
        <f>IF(LEN('OSNOVNA PLAČA'!B67)&gt;0&gt;0,'OSNOVNA PLAČA'!B67,"")</f>
        <v>A58</v>
      </c>
    </row>
    <row r="74" spans="22:25" x14ac:dyDescent="0.25">
      <c r="V74" t="str">
        <f t="shared" si="0"/>
        <v>59   A59</v>
      </c>
      <c r="W74">
        <v>59</v>
      </c>
      <c r="Y74" s="231" t="str">
        <f>IF(LEN('OSNOVNA PLAČA'!B68)&gt;0&gt;0,'OSNOVNA PLAČA'!B68,"")</f>
        <v>A59</v>
      </c>
    </row>
    <row r="75" spans="22:25" x14ac:dyDescent="0.25">
      <c r="V75" t="str">
        <f t="shared" si="0"/>
        <v>60   A60</v>
      </c>
      <c r="W75">
        <v>60</v>
      </c>
      <c r="Y75" s="231" t="str">
        <f>IF(LEN('OSNOVNA PLAČA'!B69)&gt;0&gt;0,'OSNOVNA PLAČA'!B69,"")</f>
        <v>A60</v>
      </c>
    </row>
    <row r="76" spans="22:25" x14ac:dyDescent="0.25">
      <c r="V76" t="str">
        <f t="shared" si="0"/>
        <v>61   A61</v>
      </c>
      <c r="W76">
        <v>61</v>
      </c>
      <c r="Y76" s="231" t="str">
        <f>IF(LEN('OSNOVNA PLAČA'!B70)&gt;0&gt;0,'OSNOVNA PLAČA'!B70,"")</f>
        <v>A61</v>
      </c>
    </row>
    <row r="77" spans="22:25" x14ac:dyDescent="0.25">
      <c r="V77" t="str">
        <f t="shared" si="0"/>
        <v>62   A62</v>
      </c>
      <c r="W77">
        <v>62</v>
      </c>
      <c r="Y77" s="231" t="str">
        <f>IF(LEN('OSNOVNA PLAČA'!B71)&gt;0&gt;0,'OSNOVNA PLAČA'!B71,"")</f>
        <v>A62</v>
      </c>
    </row>
    <row r="78" spans="22:25" x14ac:dyDescent="0.25">
      <c r="V78" t="str">
        <f t="shared" si="0"/>
        <v>63   A63</v>
      </c>
      <c r="W78">
        <v>63</v>
      </c>
      <c r="Y78" s="231" t="str">
        <f>IF(LEN('OSNOVNA PLAČA'!B72)&gt;0&gt;0,'OSNOVNA PLAČA'!B72,"")</f>
        <v>A63</v>
      </c>
    </row>
    <row r="79" spans="22:25" x14ac:dyDescent="0.25">
      <c r="V79" t="str">
        <f t="shared" si="0"/>
        <v>64   A64</v>
      </c>
      <c r="W79">
        <v>64</v>
      </c>
      <c r="Y79" s="231" t="str">
        <f>IF(LEN('OSNOVNA PLAČA'!B73)&gt;0&gt;0,'OSNOVNA PLAČA'!B73,"")</f>
        <v>A64</v>
      </c>
    </row>
    <row r="80" spans="22:25" x14ac:dyDescent="0.25">
      <c r="V80" t="str">
        <f t="shared" si="0"/>
        <v>65   A65</v>
      </c>
      <c r="W80">
        <v>65</v>
      </c>
      <c r="Y80" s="231" t="str">
        <f>IF(LEN('OSNOVNA PLAČA'!B74)&gt;0&gt;0,'OSNOVNA PLAČA'!B74,"")</f>
        <v>A65</v>
      </c>
    </row>
    <row r="81" spans="22:25" x14ac:dyDescent="0.25">
      <c r="V81" t="str">
        <f t="shared" ref="V81:V144" si="1">IF(LEN(Y81)&gt;0,CONCATENATE(TEXT(W81,0),"   ",Y81),"")</f>
        <v>66   A66</v>
      </c>
      <c r="W81">
        <v>66</v>
      </c>
      <c r="Y81" s="231" t="str">
        <f>IF(LEN('OSNOVNA PLAČA'!B75)&gt;0&gt;0,'OSNOVNA PLAČA'!B75,"")</f>
        <v>A66</v>
      </c>
    </row>
    <row r="82" spans="22:25" x14ac:dyDescent="0.25">
      <c r="V82" t="str">
        <f t="shared" si="1"/>
        <v>67   A67</v>
      </c>
      <c r="W82">
        <v>67</v>
      </c>
      <c r="Y82" s="231" t="str">
        <f>IF(LEN('OSNOVNA PLAČA'!B76)&gt;0&gt;0,'OSNOVNA PLAČA'!B76,"")</f>
        <v>A67</v>
      </c>
    </row>
    <row r="83" spans="22:25" x14ac:dyDescent="0.25">
      <c r="V83" t="str">
        <f t="shared" si="1"/>
        <v>68   A68</v>
      </c>
      <c r="W83">
        <v>68</v>
      </c>
      <c r="Y83" s="231" t="str">
        <f>IF(LEN('OSNOVNA PLAČA'!B77)&gt;0&gt;0,'OSNOVNA PLAČA'!B77,"")</f>
        <v>A68</v>
      </c>
    </row>
    <row r="84" spans="22:25" x14ac:dyDescent="0.25">
      <c r="V84" t="str">
        <f t="shared" si="1"/>
        <v>69   A69</v>
      </c>
      <c r="W84">
        <v>69</v>
      </c>
      <c r="Y84" s="231" t="str">
        <f>IF(LEN('OSNOVNA PLAČA'!B78)&gt;0&gt;0,'OSNOVNA PLAČA'!B78,"")</f>
        <v>A69</v>
      </c>
    </row>
    <row r="85" spans="22:25" x14ac:dyDescent="0.25">
      <c r="V85" t="str">
        <f t="shared" si="1"/>
        <v>70   A70</v>
      </c>
      <c r="W85">
        <v>70</v>
      </c>
      <c r="Y85" s="231" t="str">
        <f>IF(LEN('OSNOVNA PLAČA'!B79)&gt;0&gt;0,'OSNOVNA PLAČA'!B79,"")</f>
        <v>A70</v>
      </c>
    </row>
    <row r="86" spans="22:25" x14ac:dyDescent="0.25">
      <c r="V86" t="str">
        <f t="shared" si="1"/>
        <v>71   A71</v>
      </c>
      <c r="W86">
        <v>71</v>
      </c>
      <c r="Y86" s="231" t="str">
        <f>IF(LEN('OSNOVNA PLAČA'!B80)&gt;0&gt;0,'OSNOVNA PLAČA'!B80,"")</f>
        <v>A71</v>
      </c>
    </row>
    <row r="87" spans="22:25" x14ac:dyDescent="0.25">
      <c r="V87" t="str">
        <f t="shared" si="1"/>
        <v>72   A72</v>
      </c>
      <c r="W87">
        <v>72</v>
      </c>
      <c r="Y87" s="231" t="str">
        <f>IF(LEN('OSNOVNA PLAČA'!B81)&gt;0&gt;0,'OSNOVNA PLAČA'!B81,"")</f>
        <v>A72</v>
      </c>
    </row>
    <row r="88" spans="22:25" x14ac:dyDescent="0.25">
      <c r="V88" t="str">
        <f t="shared" si="1"/>
        <v>73   A73</v>
      </c>
      <c r="W88">
        <v>73</v>
      </c>
      <c r="Y88" s="231" t="str">
        <f>IF(LEN('OSNOVNA PLAČA'!B82)&gt;0&gt;0,'OSNOVNA PLAČA'!B82,"")</f>
        <v>A73</v>
      </c>
    </row>
    <row r="89" spans="22:25" x14ac:dyDescent="0.25">
      <c r="V89" t="str">
        <f t="shared" si="1"/>
        <v>74   A74</v>
      </c>
      <c r="W89">
        <v>74</v>
      </c>
      <c r="Y89" s="231" t="str">
        <f>IF(LEN('OSNOVNA PLAČA'!B83)&gt;0&gt;0,'OSNOVNA PLAČA'!B83,"")</f>
        <v>A74</v>
      </c>
    </row>
    <row r="90" spans="22:25" x14ac:dyDescent="0.25">
      <c r="V90" t="str">
        <f t="shared" si="1"/>
        <v>75   A75</v>
      </c>
      <c r="W90">
        <v>75</v>
      </c>
      <c r="Y90" s="231" t="str">
        <f>IF(LEN('OSNOVNA PLAČA'!B84)&gt;0&gt;0,'OSNOVNA PLAČA'!B84,"")</f>
        <v>A75</v>
      </c>
    </row>
    <row r="91" spans="22:25" x14ac:dyDescent="0.25">
      <c r="V91" t="str">
        <f t="shared" si="1"/>
        <v>76   A76</v>
      </c>
      <c r="W91">
        <v>76</v>
      </c>
      <c r="Y91" s="231" t="str">
        <f>IF(LEN('OSNOVNA PLAČA'!B85)&gt;0&gt;0,'OSNOVNA PLAČA'!B85,"")</f>
        <v>A76</v>
      </c>
    </row>
    <row r="92" spans="22:25" x14ac:dyDescent="0.25">
      <c r="V92" t="str">
        <f t="shared" si="1"/>
        <v>77   A77</v>
      </c>
      <c r="W92">
        <v>77</v>
      </c>
      <c r="Y92" s="231" t="str">
        <f>IF(LEN('OSNOVNA PLAČA'!B86)&gt;0&gt;0,'OSNOVNA PLAČA'!B86,"")</f>
        <v>A77</v>
      </c>
    </row>
    <row r="93" spans="22:25" x14ac:dyDescent="0.25">
      <c r="V93" t="str">
        <f t="shared" si="1"/>
        <v>78   A78</v>
      </c>
      <c r="W93">
        <v>78</v>
      </c>
      <c r="Y93" s="231" t="str">
        <f>IF(LEN('OSNOVNA PLAČA'!B87)&gt;0&gt;0,'OSNOVNA PLAČA'!B87,"")</f>
        <v>A78</v>
      </c>
    </row>
    <row r="94" spans="22:25" x14ac:dyDescent="0.25">
      <c r="V94" t="str">
        <f t="shared" si="1"/>
        <v>79   A79</v>
      </c>
      <c r="W94">
        <v>79</v>
      </c>
      <c r="Y94" s="231" t="str">
        <f>IF(LEN('OSNOVNA PLAČA'!B88)&gt;0&gt;0,'OSNOVNA PLAČA'!B88,"")</f>
        <v>A79</v>
      </c>
    </row>
    <row r="95" spans="22:25" x14ac:dyDescent="0.25">
      <c r="V95" t="str">
        <f t="shared" si="1"/>
        <v>80   A80</v>
      </c>
      <c r="W95">
        <v>80</v>
      </c>
      <c r="Y95" s="231" t="str">
        <f>IF(LEN('OSNOVNA PLAČA'!B89)&gt;0&gt;0,'OSNOVNA PLAČA'!B89,"")</f>
        <v>A80</v>
      </c>
    </row>
    <row r="96" spans="22:25" x14ac:dyDescent="0.25">
      <c r="V96" t="str">
        <f t="shared" si="1"/>
        <v>81   A81</v>
      </c>
      <c r="W96">
        <v>81</v>
      </c>
      <c r="Y96" s="231" t="str">
        <f>IF(LEN('OSNOVNA PLAČA'!B90)&gt;0&gt;0,'OSNOVNA PLAČA'!B90,"")</f>
        <v>A81</v>
      </c>
    </row>
    <row r="97" spans="22:25" x14ac:dyDescent="0.25">
      <c r="V97" t="str">
        <f t="shared" si="1"/>
        <v>82   A82</v>
      </c>
      <c r="W97">
        <v>82</v>
      </c>
      <c r="Y97" s="231" t="str">
        <f>IF(LEN('OSNOVNA PLAČA'!B91)&gt;0&gt;0,'OSNOVNA PLAČA'!B91,"")</f>
        <v>A82</v>
      </c>
    </row>
    <row r="98" spans="22:25" x14ac:dyDescent="0.25">
      <c r="V98" t="str">
        <f t="shared" si="1"/>
        <v>83   A83</v>
      </c>
      <c r="W98">
        <v>83</v>
      </c>
      <c r="Y98" s="231" t="str">
        <f>IF(LEN('OSNOVNA PLAČA'!B92)&gt;0&gt;0,'OSNOVNA PLAČA'!B92,"")</f>
        <v>A83</v>
      </c>
    </row>
    <row r="99" spans="22:25" x14ac:dyDescent="0.25">
      <c r="V99" t="str">
        <f t="shared" si="1"/>
        <v>84   A84</v>
      </c>
      <c r="W99">
        <v>84</v>
      </c>
      <c r="Y99" s="231" t="str">
        <f>IF(LEN('OSNOVNA PLAČA'!B93)&gt;0&gt;0,'OSNOVNA PLAČA'!B93,"")</f>
        <v>A84</v>
      </c>
    </row>
    <row r="100" spans="22:25" x14ac:dyDescent="0.25">
      <c r="V100" t="str">
        <f t="shared" si="1"/>
        <v>85   A85</v>
      </c>
      <c r="W100">
        <v>85</v>
      </c>
      <c r="Y100" s="231" t="str">
        <f>IF(LEN('OSNOVNA PLAČA'!B94)&gt;0&gt;0,'OSNOVNA PLAČA'!B94,"")</f>
        <v>A85</v>
      </c>
    </row>
    <row r="101" spans="22:25" x14ac:dyDescent="0.25">
      <c r="V101" t="str">
        <f t="shared" si="1"/>
        <v>86   A86</v>
      </c>
      <c r="W101">
        <v>86</v>
      </c>
      <c r="Y101" s="231" t="str">
        <f>IF(LEN('OSNOVNA PLAČA'!B95)&gt;0&gt;0,'OSNOVNA PLAČA'!B95,"")</f>
        <v>A86</v>
      </c>
    </row>
    <row r="102" spans="22:25" x14ac:dyDescent="0.25">
      <c r="V102" t="str">
        <f t="shared" si="1"/>
        <v>87   A87</v>
      </c>
      <c r="W102">
        <v>87</v>
      </c>
      <c r="Y102" s="231" t="str">
        <f>IF(LEN('OSNOVNA PLAČA'!B96)&gt;0&gt;0,'OSNOVNA PLAČA'!B96,"")</f>
        <v>A87</v>
      </c>
    </row>
    <row r="103" spans="22:25" x14ac:dyDescent="0.25">
      <c r="V103" t="str">
        <f t="shared" si="1"/>
        <v>88   A88</v>
      </c>
      <c r="W103">
        <v>88</v>
      </c>
      <c r="Y103" s="231" t="str">
        <f>IF(LEN('OSNOVNA PLAČA'!B97)&gt;0&gt;0,'OSNOVNA PLAČA'!B97,"")</f>
        <v>A88</v>
      </c>
    </row>
    <row r="104" spans="22:25" x14ac:dyDescent="0.25">
      <c r="V104" t="str">
        <f t="shared" si="1"/>
        <v>89   A89</v>
      </c>
      <c r="W104">
        <v>89</v>
      </c>
      <c r="Y104" s="231" t="str">
        <f>IF(LEN('OSNOVNA PLAČA'!B98)&gt;0&gt;0,'OSNOVNA PLAČA'!B98,"")</f>
        <v>A89</v>
      </c>
    </row>
    <row r="105" spans="22:25" x14ac:dyDescent="0.25">
      <c r="V105" t="str">
        <f t="shared" si="1"/>
        <v>90   A90</v>
      </c>
      <c r="W105">
        <v>90</v>
      </c>
      <c r="Y105" s="231" t="str">
        <f>IF(LEN('OSNOVNA PLAČA'!B99)&gt;0&gt;0,'OSNOVNA PLAČA'!B99,"")</f>
        <v>A90</v>
      </c>
    </row>
    <row r="106" spans="22:25" x14ac:dyDescent="0.25">
      <c r="V106" t="str">
        <f t="shared" si="1"/>
        <v>91   A91</v>
      </c>
      <c r="W106">
        <v>91</v>
      </c>
      <c r="Y106" s="231" t="str">
        <f>IF(LEN('OSNOVNA PLAČA'!B100)&gt;0&gt;0,'OSNOVNA PLAČA'!B100,"")</f>
        <v>A91</v>
      </c>
    </row>
    <row r="107" spans="22:25" x14ac:dyDescent="0.25">
      <c r="V107" t="str">
        <f t="shared" si="1"/>
        <v>92   A92</v>
      </c>
      <c r="W107">
        <v>92</v>
      </c>
      <c r="Y107" s="231" t="str">
        <f>IF(LEN('OSNOVNA PLAČA'!B101)&gt;0&gt;0,'OSNOVNA PLAČA'!B101,"")</f>
        <v>A92</v>
      </c>
    </row>
    <row r="108" spans="22:25" x14ac:dyDescent="0.25">
      <c r="V108" t="str">
        <f t="shared" si="1"/>
        <v>93   A93</v>
      </c>
      <c r="W108">
        <v>93</v>
      </c>
      <c r="Y108" s="231" t="str">
        <f>IF(LEN('OSNOVNA PLAČA'!B102)&gt;0&gt;0,'OSNOVNA PLAČA'!B102,"")</f>
        <v>A93</v>
      </c>
    </row>
    <row r="109" spans="22:25" x14ac:dyDescent="0.25">
      <c r="V109" t="str">
        <f t="shared" si="1"/>
        <v>94   A94</v>
      </c>
      <c r="W109">
        <v>94</v>
      </c>
      <c r="Y109" s="231" t="str">
        <f>IF(LEN('OSNOVNA PLAČA'!B103)&gt;0&gt;0,'OSNOVNA PLAČA'!B103,"")</f>
        <v>A94</v>
      </c>
    </row>
    <row r="110" spans="22:25" x14ac:dyDescent="0.25">
      <c r="V110" t="str">
        <f t="shared" si="1"/>
        <v>95   A95</v>
      </c>
      <c r="W110">
        <v>95</v>
      </c>
      <c r="Y110" s="231" t="str">
        <f>IF(LEN('OSNOVNA PLAČA'!B104)&gt;0&gt;0,'OSNOVNA PLAČA'!B104,"")</f>
        <v>A95</v>
      </c>
    </row>
    <row r="111" spans="22:25" x14ac:dyDescent="0.25">
      <c r="V111" t="str">
        <f t="shared" si="1"/>
        <v>96   A96</v>
      </c>
      <c r="W111">
        <v>96</v>
      </c>
      <c r="Y111" s="231" t="str">
        <f>IF(LEN('OSNOVNA PLAČA'!B105)&gt;0&gt;0,'OSNOVNA PLAČA'!B105,"")</f>
        <v>A96</v>
      </c>
    </row>
    <row r="112" spans="22:25" x14ac:dyDescent="0.25">
      <c r="V112" t="str">
        <f t="shared" si="1"/>
        <v>97   A97</v>
      </c>
      <c r="W112">
        <v>97</v>
      </c>
      <c r="Y112" s="231" t="str">
        <f>IF(LEN('OSNOVNA PLAČA'!B106)&gt;0&gt;0,'OSNOVNA PLAČA'!B106,"")</f>
        <v>A97</v>
      </c>
    </row>
    <row r="113" spans="22:25" x14ac:dyDescent="0.25">
      <c r="V113" t="str">
        <f t="shared" si="1"/>
        <v>98   A98</v>
      </c>
      <c r="W113">
        <v>98</v>
      </c>
      <c r="Y113" s="231" t="str">
        <f>IF(LEN('OSNOVNA PLAČA'!B107)&gt;0&gt;0,'OSNOVNA PLAČA'!B107,"")</f>
        <v>A98</v>
      </c>
    </row>
    <row r="114" spans="22:25" x14ac:dyDescent="0.25">
      <c r="V114" t="str">
        <f t="shared" si="1"/>
        <v>99   A99</v>
      </c>
      <c r="W114">
        <v>99</v>
      </c>
      <c r="Y114" s="231" t="str">
        <f>IF(LEN('OSNOVNA PLAČA'!B108)&gt;0&gt;0,'OSNOVNA PLAČA'!B108,"")</f>
        <v>A99</v>
      </c>
    </row>
    <row r="115" spans="22:25" x14ac:dyDescent="0.25">
      <c r="V115" t="str">
        <f t="shared" si="1"/>
        <v>100   A100</v>
      </c>
      <c r="W115">
        <v>100</v>
      </c>
      <c r="Y115" s="231" t="str">
        <f>IF(LEN('OSNOVNA PLAČA'!B109)&gt;0&gt;0,'OSNOVNA PLAČA'!B109,"")</f>
        <v>A100</v>
      </c>
    </row>
    <row r="116" spans="22:25" x14ac:dyDescent="0.25">
      <c r="V116" t="str">
        <f t="shared" si="1"/>
        <v>101   A101</v>
      </c>
      <c r="W116">
        <v>101</v>
      </c>
      <c r="Y116" s="231" t="str">
        <f>IF(LEN('OSNOVNA PLAČA'!B110)&gt;0&gt;0,'OSNOVNA PLAČA'!B110,"")</f>
        <v>A101</v>
      </c>
    </row>
    <row r="117" spans="22:25" x14ac:dyDescent="0.25">
      <c r="V117" t="str">
        <f t="shared" si="1"/>
        <v>102   A102</v>
      </c>
      <c r="W117">
        <v>102</v>
      </c>
      <c r="Y117" s="231" t="str">
        <f>IF(LEN('OSNOVNA PLAČA'!B111)&gt;0&gt;0,'OSNOVNA PLAČA'!B111,"")</f>
        <v>A102</v>
      </c>
    </row>
    <row r="118" spans="22:25" x14ac:dyDescent="0.25">
      <c r="V118" t="str">
        <f t="shared" si="1"/>
        <v>103   A103</v>
      </c>
      <c r="W118">
        <v>103</v>
      </c>
      <c r="Y118" s="231" t="str">
        <f>IF(LEN('OSNOVNA PLAČA'!B112)&gt;0&gt;0,'OSNOVNA PLAČA'!B112,"")</f>
        <v>A103</v>
      </c>
    </row>
    <row r="119" spans="22:25" x14ac:dyDescent="0.25">
      <c r="V119" t="str">
        <f t="shared" si="1"/>
        <v>104   A104</v>
      </c>
      <c r="W119">
        <v>104</v>
      </c>
      <c r="Y119" s="231" t="str">
        <f>IF(LEN('OSNOVNA PLAČA'!B113)&gt;0&gt;0,'OSNOVNA PLAČA'!B113,"")</f>
        <v>A104</v>
      </c>
    </row>
    <row r="120" spans="22:25" x14ac:dyDescent="0.25">
      <c r="V120" t="str">
        <f t="shared" si="1"/>
        <v>105   A105</v>
      </c>
      <c r="W120">
        <v>105</v>
      </c>
      <c r="Y120" s="231" t="str">
        <f>IF(LEN('OSNOVNA PLAČA'!B114)&gt;0&gt;0,'OSNOVNA PLAČA'!B114,"")</f>
        <v>A105</v>
      </c>
    </row>
    <row r="121" spans="22:25" x14ac:dyDescent="0.25">
      <c r="V121" t="str">
        <f t="shared" si="1"/>
        <v>106   A106</v>
      </c>
      <c r="W121">
        <v>106</v>
      </c>
      <c r="Y121" s="231" t="str">
        <f>IF(LEN('OSNOVNA PLAČA'!B115)&gt;0&gt;0,'OSNOVNA PLAČA'!B115,"")</f>
        <v>A106</v>
      </c>
    </row>
    <row r="122" spans="22:25" x14ac:dyDescent="0.25">
      <c r="V122" t="str">
        <f t="shared" si="1"/>
        <v>107   A107</v>
      </c>
      <c r="W122">
        <v>107</v>
      </c>
      <c r="Y122" s="231" t="str">
        <f>IF(LEN('OSNOVNA PLAČA'!B116)&gt;0&gt;0,'OSNOVNA PLAČA'!B116,"")</f>
        <v>A107</v>
      </c>
    </row>
    <row r="123" spans="22:25" x14ac:dyDescent="0.25">
      <c r="V123" t="str">
        <f t="shared" si="1"/>
        <v>108   A108</v>
      </c>
      <c r="W123">
        <v>108</v>
      </c>
      <c r="Y123" s="231" t="str">
        <f>IF(LEN('OSNOVNA PLAČA'!B117)&gt;0&gt;0,'OSNOVNA PLAČA'!B117,"")</f>
        <v>A108</v>
      </c>
    </row>
    <row r="124" spans="22:25" x14ac:dyDescent="0.25">
      <c r="V124" t="str">
        <f t="shared" si="1"/>
        <v>109   A109</v>
      </c>
      <c r="W124">
        <v>109</v>
      </c>
      <c r="Y124" s="231" t="str">
        <f>IF(LEN('OSNOVNA PLAČA'!B118)&gt;0&gt;0,'OSNOVNA PLAČA'!B118,"")</f>
        <v>A109</v>
      </c>
    </row>
    <row r="125" spans="22:25" x14ac:dyDescent="0.25">
      <c r="V125" t="str">
        <f t="shared" si="1"/>
        <v>110   A110</v>
      </c>
      <c r="W125">
        <v>110</v>
      </c>
      <c r="Y125" s="231" t="str">
        <f>IF(LEN('OSNOVNA PLAČA'!B119)&gt;0&gt;0,'OSNOVNA PLAČA'!B119,"")</f>
        <v>A110</v>
      </c>
    </row>
    <row r="126" spans="22:25" x14ac:dyDescent="0.25">
      <c r="V126" t="str">
        <f t="shared" si="1"/>
        <v>111   A111</v>
      </c>
      <c r="W126">
        <v>111</v>
      </c>
      <c r="Y126" s="231" t="str">
        <f>IF(LEN('OSNOVNA PLAČA'!B120)&gt;0&gt;0,'OSNOVNA PLAČA'!B120,"")</f>
        <v>A111</v>
      </c>
    </row>
    <row r="127" spans="22:25" x14ac:dyDescent="0.25">
      <c r="V127" t="str">
        <f t="shared" si="1"/>
        <v>112   A112</v>
      </c>
      <c r="W127">
        <v>112</v>
      </c>
      <c r="Y127" s="231" t="str">
        <f>IF(LEN('OSNOVNA PLAČA'!B121)&gt;0&gt;0,'OSNOVNA PLAČA'!B121,"")</f>
        <v>A112</v>
      </c>
    </row>
    <row r="128" spans="22:25" x14ac:dyDescent="0.25">
      <c r="V128" t="str">
        <f t="shared" si="1"/>
        <v>113   A113</v>
      </c>
      <c r="W128">
        <v>113</v>
      </c>
      <c r="Y128" s="231" t="str">
        <f>IF(LEN('OSNOVNA PLAČA'!B122)&gt;0&gt;0,'OSNOVNA PLAČA'!B122,"")</f>
        <v>A113</v>
      </c>
    </row>
    <row r="129" spans="22:25" x14ac:dyDescent="0.25">
      <c r="V129" t="str">
        <f t="shared" si="1"/>
        <v>114   A114</v>
      </c>
      <c r="W129">
        <v>114</v>
      </c>
      <c r="Y129" s="231" t="str">
        <f>IF(LEN('OSNOVNA PLAČA'!B123)&gt;0&gt;0,'OSNOVNA PLAČA'!B123,"")</f>
        <v>A114</v>
      </c>
    </row>
    <row r="130" spans="22:25" x14ac:dyDescent="0.25">
      <c r="V130" t="str">
        <f t="shared" si="1"/>
        <v>115   A115</v>
      </c>
      <c r="W130">
        <v>115</v>
      </c>
      <c r="Y130" s="231" t="str">
        <f>IF(LEN('OSNOVNA PLAČA'!B124)&gt;0&gt;0,'OSNOVNA PLAČA'!B124,"")</f>
        <v>A115</v>
      </c>
    </row>
    <row r="131" spans="22:25" x14ac:dyDescent="0.25">
      <c r="V131" t="str">
        <f t="shared" si="1"/>
        <v>116   A116</v>
      </c>
      <c r="W131">
        <v>116</v>
      </c>
      <c r="Y131" s="231" t="str">
        <f>IF(LEN('OSNOVNA PLAČA'!B125)&gt;0&gt;0,'OSNOVNA PLAČA'!B125,"")</f>
        <v>A116</v>
      </c>
    </row>
    <row r="132" spans="22:25" x14ac:dyDescent="0.25">
      <c r="V132" t="str">
        <f t="shared" si="1"/>
        <v>117   A117</v>
      </c>
      <c r="W132">
        <v>117</v>
      </c>
      <c r="Y132" s="231" t="str">
        <f>IF(LEN('OSNOVNA PLAČA'!B126)&gt;0&gt;0,'OSNOVNA PLAČA'!B126,"")</f>
        <v>A117</v>
      </c>
    </row>
    <row r="133" spans="22:25" x14ac:dyDescent="0.25">
      <c r="V133" t="str">
        <f t="shared" si="1"/>
        <v>118   A118</v>
      </c>
      <c r="W133">
        <v>118</v>
      </c>
      <c r="Y133" s="231" t="str">
        <f>IF(LEN('OSNOVNA PLAČA'!B127)&gt;0&gt;0,'OSNOVNA PLAČA'!B127,"")</f>
        <v>A118</v>
      </c>
    </row>
    <row r="134" spans="22:25" x14ac:dyDescent="0.25">
      <c r="V134" t="str">
        <f t="shared" si="1"/>
        <v>119   A119</v>
      </c>
      <c r="W134">
        <v>119</v>
      </c>
      <c r="Y134" s="231" t="str">
        <f>IF(LEN('OSNOVNA PLAČA'!B128)&gt;0&gt;0,'OSNOVNA PLAČA'!B128,"")</f>
        <v>A119</v>
      </c>
    </row>
    <row r="135" spans="22:25" x14ac:dyDescent="0.25">
      <c r="V135" t="str">
        <f t="shared" si="1"/>
        <v>120   A120</v>
      </c>
      <c r="W135">
        <v>120</v>
      </c>
      <c r="Y135" s="231" t="str">
        <f>IF(LEN('OSNOVNA PLAČA'!B129)&gt;0&gt;0,'OSNOVNA PLAČA'!B129,"")</f>
        <v>A120</v>
      </c>
    </row>
    <row r="136" spans="22:25" x14ac:dyDescent="0.25">
      <c r="V136" t="str">
        <f t="shared" si="1"/>
        <v>121   A121</v>
      </c>
      <c r="W136">
        <v>121</v>
      </c>
      <c r="Y136" s="231" t="str">
        <f>IF(LEN('OSNOVNA PLAČA'!B130)&gt;0&gt;0,'OSNOVNA PLAČA'!B130,"")</f>
        <v>A121</v>
      </c>
    </row>
    <row r="137" spans="22:25" x14ac:dyDescent="0.25">
      <c r="V137" t="str">
        <f t="shared" si="1"/>
        <v>122   A122</v>
      </c>
      <c r="W137">
        <v>122</v>
      </c>
      <c r="Y137" s="231" t="str">
        <f>IF(LEN('OSNOVNA PLAČA'!B131)&gt;0&gt;0,'OSNOVNA PLAČA'!B131,"")</f>
        <v>A122</v>
      </c>
    </row>
    <row r="138" spans="22:25" x14ac:dyDescent="0.25">
      <c r="V138" t="str">
        <f t="shared" si="1"/>
        <v>123   A123</v>
      </c>
      <c r="W138">
        <v>123</v>
      </c>
      <c r="Y138" s="231" t="str">
        <f>IF(LEN('OSNOVNA PLAČA'!B132)&gt;0&gt;0,'OSNOVNA PLAČA'!B132,"")</f>
        <v>A123</v>
      </c>
    </row>
    <row r="139" spans="22:25" x14ac:dyDescent="0.25">
      <c r="V139" t="str">
        <f t="shared" si="1"/>
        <v>124   A124</v>
      </c>
      <c r="W139">
        <v>124</v>
      </c>
      <c r="Y139" s="231" t="str">
        <f>IF(LEN('OSNOVNA PLAČA'!B133)&gt;0&gt;0,'OSNOVNA PLAČA'!B133,"")</f>
        <v>A124</v>
      </c>
    </row>
    <row r="140" spans="22:25" x14ac:dyDescent="0.25">
      <c r="V140" t="str">
        <f t="shared" si="1"/>
        <v>125   A125</v>
      </c>
      <c r="W140">
        <v>125</v>
      </c>
      <c r="Y140" s="231" t="str">
        <f>IF(LEN('OSNOVNA PLAČA'!B134)&gt;0&gt;0,'OSNOVNA PLAČA'!B134,"")</f>
        <v>A125</v>
      </c>
    </row>
    <row r="141" spans="22:25" x14ac:dyDescent="0.25">
      <c r="V141" t="str">
        <f t="shared" si="1"/>
        <v>126   A126</v>
      </c>
      <c r="W141">
        <v>126</v>
      </c>
      <c r="Y141" s="231" t="str">
        <f>IF(LEN('OSNOVNA PLAČA'!B135)&gt;0&gt;0,'OSNOVNA PLAČA'!B135,"")</f>
        <v>A126</v>
      </c>
    </row>
    <row r="142" spans="22:25" x14ac:dyDescent="0.25">
      <c r="V142" t="str">
        <f t="shared" si="1"/>
        <v>127   A127</v>
      </c>
      <c r="W142">
        <v>127</v>
      </c>
      <c r="Y142" s="231" t="str">
        <f>IF(LEN('OSNOVNA PLAČA'!B136)&gt;0&gt;0,'OSNOVNA PLAČA'!B136,"")</f>
        <v>A127</v>
      </c>
    </row>
    <row r="143" spans="22:25" x14ac:dyDescent="0.25">
      <c r="V143" t="str">
        <f t="shared" si="1"/>
        <v>128   A128</v>
      </c>
      <c r="W143">
        <v>128</v>
      </c>
      <c r="Y143" s="231" t="str">
        <f>IF(LEN('OSNOVNA PLAČA'!B137)&gt;0&gt;0,'OSNOVNA PLAČA'!B137,"")</f>
        <v>A128</v>
      </c>
    </row>
    <row r="144" spans="22:25" x14ac:dyDescent="0.25">
      <c r="V144" t="str">
        <f t="shared" si="1"/>
        <v>129   A129</v>
      </c>
      <c r="W144">
        <v>129</v>
      </c>
      <c r="Y144" s="231" t="str">
        <f>IF(LEN('OSNOVNA PLAČA'!B138)&gt;0&gt;0,'OSNOVNA PLAČA'!B138,"")</f>
        <v>A129</v>
      </c>
    </row>
    <row r="145" spans="22:25" x14ac:dyDescent="0.25">
      <c r="V145" t="str">
        <f t="shared" ref="V145:V208" si="2">IF(LEN(Y145)&gt;0,CONCATENATE(TEXT(W145,0),"   ",Y145),"")</f>
        <v>130   A130</v>
      </c>
      <c r="W145">
        <v>130</v>
      </c>
      <c r="Y145" s="231" t="str">
        <f>IF(LEN('OSNOVNA PLAČA'!B139)&gt;0&gt;0,'OSNOVNA PLAČA'!B139,"")</f>
        <v>A130</v>
      </c>
    </row>
    <row r="146" spans="22:25" x14ac:dyDescent="0.25">
      <c r="V146" t="str">
        <f t="shared" si="2"/>
        <v>131   A131</v>
      </c>
      <c r="W146">
        <v>131</v>
      </c>
      <c r="Y146" s="231" t="str">
        <f>IF(LEN('OSNOVNA PLAČA'!B140)&gt;0&gt;0,'OSNOVNA PLAČA'!B140,"")</f>
        <v>A131</v>
      </c>
    </row>
    <row r="147" spans="22:25" x14ac:dyDescent="0.25">
      <c r="V147" t="str">
        <f t="shared" si="2"/>
        <v>132   A132</v>
      </c>
      <c r="W147">
        <v>132</v>
      </c>
      <c r="Y147" s="231" t="str">
        <f>IF(LEN('OSNOVNA PLAČA'!B141)&gt;0&gt;0,'OSNOVNA PLAČA'!B141,"")</f>
        <v>A132</v>
      </c>
    </row>
    <row r="148" spans="22:25" x14ac:dyDescent="0.25">
      <c r="V148" t="str">
        <f t="shared" si="2"/>
        <v>133   A133</v>
      </c>
      <c r="W148">
        <v>133</v>
      </c>
      <c r="Y148" s="231" t="str">
        <f>IF(LEN('OSNOVNA PLAČA'!B142)&gt;0&gt;0,'OSNOVNA PLAČA'!B142,"")</f>
        <v>A133</v>
      </c>
    </row>
    <row r="149" spans="22:25" x14ac:dyDescent="0.25">
      <c r="V149" t="str">
        <f t="shared" si="2"/>
        <v>134   A134</v>
      </c>
      <c r="W149">
        <v>134</v>
      </c>
      <c r="Y149" s="231" t="str">
        <f>IF(LEN('OSNOVNA PLAČA'!B143)&gt;0&gt;0,'OSNOVNA PLAČA'!B143,"")</f>
        <v>A134</v>
      </c>
    </row>
    <row r="150" spans="22:25" x14ac:dyDescent="0.25">
      <c r="V150" t="str">
        <f t="shared" si="2"/>
        <v>135   A135</v>
      </c>
      <c r="W150">
        <v>135</v>
      </c>
      <c r="Y150" s="231" t="str">
        <f>IF(LEN('OSNOVNA PLAČA'!B144)&gt;0&gt;0,'OSNOVNA PLAČA'!B144,"")</f>
        <v>A135</v>
      </c>
    </row>
    <row r="151" spans="22:25" x14ac:dyDescent="0.25">
      <c r="V151" t="str">
        <f t="shared" si="2"/>
        <v>136   A136</v>
      </c>
      <c r="W151">
        <v>136</v>
      </c>
      <c r="Y151" s="231" t="str">
        <f>IF(LEN('OSNOVNA PLAČA'!B145)&gt;0&gt;0,'OSNOVNA PLAČA'!B145,"")</f>
        <v>A136</v>
      </c>
    </row>
    <row r="152" spans="22:25" x14ac:dyDescent="0.25">
      <c r="V152" t="str">
        <f t="shared" si="2"/>
        <v>137   A137</v>
      </c>
      <c r="W152">
        <v>137</v>
      </c>
      <c r="Y152" s="231" t="str">
        <f>IF(LEN('OSNOVNA PLAČA'!B146)&gt;0&gt;0,'OSNOVNA PLAČA'!B146,"")</f>
        <v>A137</v>
      </c>
    </row>
    <row r="153" spans="22:25" x14ac:dyDescent="0.25">
      <c r="V153" t="str">
        <f t="shared" si="2"/>
        <v>138   A138</v>
      </c>
      <c r="W153">
        <v>138</v>
      </c>
      <c r="Y153" s="231" t="str">
        <f>IF(LEN('OSNOVNA PLAČA'!B147)&gt;0&gt;0,'OSNOVNA PLAČA'!B147,"")</f>
        <v>A138</v>
      </c>
    </row>
    <row r="154" spans="22:25" x14ac:dyDescent="0.25">
      <c r="V154" t="str">
        <f t="shared" si="2"/>
        <v>139   A139</v>
      </c>
      <c r="W154">
        <v>139</v>
      </c>
      <c r="Y154" s="231" t="str">
        <f>IF(LEN('OSNOVNA PLAČA'!B148)&gt;0&gt;0,'OSNOVNA PLAČA'!B148,"")</f>
        <v>A139</v>
      </c>
    </row>
    <row r="155" spans="22:25" x14ac:dyDescent="0.25">
      <c r="V155" t="str">
        <f t="shared" si="2"/>
        <v>140   A140</v>
      </c>
      <c r="W155">
        <v>140</v>
      </c>
      <c r="Y155" s="231" t="str">
        <f>IF(LEN('OSNOVNA PLAČA'!B149)&gt;0&gt;0,'OSNOVNA PLAČA'!B149,"")</f>
        <v>A140</v>
      </c>
    </row>
    <row r="156" spans="22:25" x14ac:dyDescent="0.25">
      <c r="V156" t="str">
        <f t="shared" si="2"/>
        <v>141   A141</v>
      </c>
      <c r="W156">
        <v>141</v>
      </c>
      <c r="Y156" s="231" t="str">
        <f>IF(LEN('OSNOVNA PLAČA'!B150)&gt;0&gt;0,'OSNOVNA PLAČA'!B150,"")</f>
        <v>A141</v>
      </c>
    </row>
    <row r="157" spans="22:25" x14ac:dyDescent="0.25">
      <c r="V157" t="str">
        <f t="shared" si="2"/>
        <v>142   A142</v>
      </c>
      <c r="W157">
        <v>142</v>
      </c>
      <c r="Y157" s="231" t="str">
        <f>IF(LEN('OSNOVNA PLAČA'!B151)&gt;0&gt;0,'OSNOVNA PLAČA'!B151,"")</f>
        <v>A142</v>
      </c>
    </row>
    <row r="158" spans="22:25" x14ac:dyDescent="0.25">
      <c r="V158" t="str">
        <f t="shared" si="2"/>
        <v>143   A143</v>
      </c>
      <c r="W158">
        <v>143</v>
      </c>
      <c r="Y158" s="231" t="str">
        <f>IF(LEN('OSNOVNA PLAČA'!B152)&gt;0&gt;0,'OSNOVNA PLAČA'!B152,"")</f>
        <v>A143</v>
      </c>
    </row>
    <row r="159" spans="22:25" x14ac:dyDescent="0.25">
      <c r="V159" t="str">
        <f t="shared" si="2"/>
        <v>144   A144</v>
      </c>
      <c r="W159">
        <v>144</v>
      </c>
      <c r="Y159" s="231" t="str">
        <f>IF(LEN('OSNOVNA PLAČA'!B153)&gt;0&gt;0,'OSNOVNA PLAČA'!B153,"")</f>
        <v>A144</v>
      </c>
    </row>
    <row r="160" spans="22:25" x14ac:dyDescent="0.25">
      <c r="V160" t="str">
        <f t="shared" si="2"/>
        <v>145   A145</v>
      </c>
      <c r="W160">
        <v>145</v>
      </c>
      <c r="Y160" s="231" t="str">
        <f>IF(LEN('OSNOVNA PLAČA'!B154)&gt;0&gt;0,'OSNOVNA PLAČA'!B154,"")</f>
        <v>A145</v>
      </c>
    </row>
    <row r="161" spans="22:25" x14ac:dyDescent="0.25">
      <c r="V161" t="str">
        <f t="shared" si="2"/>
        <v>146   A146</v>
      </c>
      <c r="W161">
        <v>146</v>
      </c>
      <c r="Y161" s="231" t="str">
        <f>IF(LEN('OSNOVNA PLAČA'!B155)&gt;0&gt;0,'OSNOVNA PLAČA'!B155,"")</f>
        <v>A146</v>
      </c>
    </row>
    <row r="162" spans="22:25" x14ac:dyDescent="0.25">
      <c r="V162" t="str">
        <f t="shared" si="2"/>
        <v>147   A147</v>
      </c>
      <c r="W162">
        <v>147</v>
      </c>
      <c r="Y162" s="231" t="str">
        <f>IF(LEN('OSNOVNA PLAČA'!B156)&gt;0&gt;0,'OSNOVNA PLAČA'!B156,"")</f>
        <v>A147</v>
      </c>
    </row>
    <row r="163" spans="22:25" x14ac:dyDescent="0.25">
      <c r="V163" t="str">
        <f t="shared" si="2"/>
        <v>148   A148</v>
      </c>
      <c r="W163">
        <v>148</v>
      </c>
      <c r="Y163" s="231" t="str">
        <f>IF(LEN('OSNOVNA PLAČA'!B157)&gt;0&gt;0,'OSNOVNA PLAČA'!B157,"")</f>
        <v>A148</v>
      </c>
    </row>
    <row r="164" spans="22:25" x14ac:dyDescent="0.25">
      <c r="V164" t="str">
        <f t="shared" si="2"/>
        <v>149   A149</v>
      </c>
      <c r="W164">
        <v>149</v>
      </c>
      <c r="Y164" s="231" t="str">
        <f>IF(LEN('OSNOVNA PLAČA'!B158)&gt;0&gt;0,'OSNOVNA PLAČA'!B158,"")</f>
        <v>A149</v>
      </c>
    </row>
    <row r="165" spans="22:25" x14ac:dyDescent="0.25">
      <c r="V165" t="str">
        <f t="shared" si="2"/>
        <v>150   A150</v>
      </c>
      <c r="W165">
        <v>150</v>
      </c>
      <c r="Y165" s="231" t="str">
        <f>IF(LEN('OSNOVNA PLAČA'!B159)&gt;0&gt;0,'OSNOVNA PLAČA'!B159,"")</f>
        <v>A150</v>
      </c>
    </row>
    <row r="166" spans="22:25" x14ac:dyDescent="0.25">
      <c r="V166" t="str">
        <f t="shared" si="2"/>
        <v>151   A151</v>
      </c>
      <c r="W166">
        <v>151</v>
      </c>
      <c r="Y166" s="231" t="str">
        <f>IF(LEN('OSNOVNA PLAČA'!B160)&gt;0&gt;0,'OSNOVNA PLAČA'!B160,"")</f>
        <v>A151</v>
      </c>
    </row>
    <row r="167" spans="22:25" x14ac:dyDescent="0.25">
      <c r="V167" t="str">
        <f t="shared" si="2"/>
        <v>152   A152</v>
      </c>
      <c r="W167">
        <v>152</v>
      </c>
      <c r="Y167" s="231" t="str">
        <f>IF(LEN('OSNOVNA PLAČA'!B161)&gt;0&gt;0,'OSNOVNA PLAČA'!B161,"")</f>
        <v>A152</v>
      </c>
    </row>
    <row r="168" spans="22:25" x14ac:dyDescent="0.25">
      <c r="V168" t="str">
        <f t="shared" si="2"/>
        <v>153   A153</v>
      </c>
      <c r="W168">
        <v>153</v>
      </c>
      <c r="Y168" s="231" t="str">
        <f>IF(LEN('OSNOVNA PLAČA'!B162)&gt;0&gt;0,'OSNOVNA PLAČA'!B162,"")</f>
        <v>A153</v>
      </c>
    </row>
    <row r="169" spans="22:25" x14ac:dyDescent="0.25">
      <c r="V169" t="str">
        <f t="shared" si="2"/>
        <v>154   A154</v>
      </c>
      <c r="W169">
        <v>154</v>
      </c>
      <c r="Y169" s="231" t="str">
        <f>IF(LEN('OSNOVNA PLAČA'!B163)&gt;0&gt;0,'OSNOVNA PLAČA'!B163,"")</f>
        <v>A154</v>
      </c>
    </row>
    <row r="170" spans="22:25" x14ac:dyDescent="0.25">
      <c r="V170" t="str">
        <f t="shared" si="2"/>
        <v>155   A155</v>
      </c>
      <c r="W170">
        <v>155</v>
      </c>
      <c r="Y170" s="231" t="str">
        <f>IF(LEN('OSNOVNA PLAČA'!B164)&gt;0&gt;0,'OSNOVNA PLAČA'!B164,"")</f>
        <v>A155</v>
      </c>
    </row>
    <row r="171" spans="22:25" x14ac:dyDescent="0.25">
      <c r="V171" t="str">
        <f t="shared" si="2"/>
        <v>156   A156</v>
      </c>
      <c r="W171">
        <v>156</v>
      </c>
      <c r="Y171" s="231" t="str">
        <f>IF(LEN('OSNOVNA PLAČA'!B165)&gt;0&gt;0,'OSNOVNA PLAČA'!B165,"")</f>
        <v>A156</v>
      </c>
    </row>
    <row r="172" spans="22:25" x14ac:dyDescent="0.25">
      <c r="V172" t="str">
        <f t="shared" si="2"/>
        <v>157   A157</v>
      </c>
      <c r="W172">
        <v>157</v>
      </c>
      <c r="Y172" s="231" t="str">
        <f>IF(LEN('OSNOVNA PLAČA'!B166)&gt;0&gt;0,'OSNOVNA PLAČA'!B166,"")</f>
        <v>A157</v>
      </c>
    </row>
    <row r="173" spans="22:25" x14ac:dyDescent="0.25">
      <c r="V173" t="str">
        <f t="shared" si="2"/>
        <v>158   A158</v>
      </c>
      <c r="W173">
        <v>158</v>
      </c>
      <c r="Y173" s="231" t="str">
        <f>IF(LEN('OSNOVNA PLAČA'!B167)&gt;0&gt;0,'OSNOVNA PLAČA'!B167,"")</f>
        <v>A158</v>
      </c>
    </row>
    <row r="174" spans="22:25" x14ac:dyDescent="0.25">
      <c r="V174" t="str">
        <f t="shared" si="2"/>
        <v>159   A159</v>
      </c>
      <c r="W174">
        <v>159</v>
      </c>
      <c r="Y174" s="231" t="str">
        <f>IF(LEN('OSNOVNA PLAČA'!B168)&gt;0&gt;0,'OSNOVNA PLAČA'!B168,"")</f>
        <v>A159</v>
      </c>
    </row>
    <row r="175" spans="22:25" x14ac:dyDescent="0.25">
      <c r="V175" t="str">
        <f t="shared" si="2"/>
        <v>160   A160</v>
      </c>
      <c r="W175">
        <v>160</v>
      </c>
      <c r="Y175" s="231" t="str">
        <f>IF(LEN('OSNOVNA PLAČA'!B169)&gt;0&gt;0,'OSNOVNA PLAČA'!B169,"")</f>
        <v>A160</v>
      </c>
    </row>
    <row r="176" spans="22:25" x14ac:dyDescent="0.25">
      <c r="V176" t="str">
        <f t="shared" si="2"/>
        <v>161   A161</v>
      </c>
      <c r="W176">
        <v>161</v>
      </c>
      <c r="Y176" s="231" t="str">
        <f>IF(LEN('OSNOVNA PLAČA'!B170)&gt;0&gt;0,'OSNOVNA PLAČA'!B170,"")</f>
        <v>A161</v>
      </c>
    </row>
    <row r="177" spans="22:25" x14ac:dyDescent="0.25">
      <c r="V177" t="str">
        <f t="shared" si="2"/>
        <v>162   A162</v>
      </c>
      <c r="W177">
        <v>162</v>
      </c>
      <c r="Y177" s="231" t="str">
        <f>IF(LEN('OSNOVNA PLAČA'!B171)&gt;0&gt;0,'OSNOVNA PLAČA'!B171,"")</f>
        <v>A162</v>
      </c>
    </row>
    <row r="178" spans="22:25" x14ac:dyDescent="0.25">
      <c r="V178" t="str">
        <f t="shared" si="2"/>
        <v>163   A163</v>
      </c>
      <c r="W178">
        <v>163</v>
      </c>
      <c r="Y178" s="231" t="str">
        <f>IF(LEN('OSNOVNA PLAČA'!B172)&gt;0&gt;0,'OSNOVNA PLAČA'!B172,"")</f>
        <v>A163</v>
      </c>
    </row>
    <row r="179" spans="22:25" x14ac:dyDescent="0.25">
      <c r="V179" t="str">
        <f t="shared" si="2"/>
        <v>164   A164</v>
      </c>
      <c r="W179">
        <v>164</v>
      </c>
      <c r="Y179" s="231" t="str">
        <f>IF(LEN('OSNOVNA PLAČA'!B173)&gt;0&gt;0,'OSNOVNA PLAČA'!B173,"")</f>
        <v>A164</v>
      </c>
    </row>
    <row r="180" spans="22:25" x14ac:dyDescent="0.25">
      <c r="V180" t="str">
        <f t="shared" si="2"/>
        <v>165   A165</v>
      </c>
      <c r="W180">
        <v>165</v>
      </c>
      <c r="Y180" s="231" t="str">
        <f>IF(LEN('OSNOVNA PLAČA'!B174)&gt;0&gt;0,'OSNOVNA PLAČA'!B174,"")</f>
        <v>A165</v>
      </c>
    </row>
    <row r="181" spans="22:25" x14ac:dyDescent="0.25">
      <c r="V181" t="str">
        <f t="shared" si="2"/>
        <v>166   A166</v>
      </c>
      <c r="W181">
        <v>166</v>
      </c>
      <c r="Y181" s="231" t="str">
        <f>IF(LEN('OSNOVNA PLAČA'!B175)&gt;0&gt;0,'OSNOVNA PLAČA'!B175,"")</f>
        <v>A166</v>
      </c>
    </row>
    <row r="182" spans="22:25" x14ac:dyDescent="0.25">
      <c r="V182" t="str">
        <f t="shared" si="2"/>
        <v>167   A167</v>
      </c>
      <c r="W182">
        <v>167</v>
      </c>
      <c r="Y182" s="231" t="str">
        <f>IF(LEN('OSNOVNA PLAČA'!B176)&gt;0&gt;0,'OSNOVNA PLAČA'!B176,"")</f>
        <v>A167</v>
      </c>
    </row>
    <row r="183" spans="22:25" x14ac:dyDescent="0.25">
      <c r="V183" t="str">
        <f t="shared" si="2"/>
        <v>168   A168</v>
      </c>
      <c r="W183">
        <v>168</v>
      </c>
      <c r="Y183" s="231" t="str">
        <f>IF(LEN('OSNOVNA PLAČA'!B177)&gt;0&gt;0,'OSNOVNA PLAČA'!B177,"")</f>
        <v>A168</v>
      </c>
    </row>
    <row r="184" spans="22:25" x14ac:dyDescent="0.25">
      <c r="V184" t="str">
        <f t="shared" si="2"/>
        <v>169   A169</v>
      </c>
      <c r="W184">
        <v>169</v>
      </c>
      <c r="Y184" s="231" t="str">
        <f>IF(LEN('OSNOVNA PLAČA'!B178)&gt;0&gt;0,'OSNOVNA PLAČA'!B178,"")</f>
        <v>A169</v>
      </c>
    </row>
    <row r="185" spans="22:25" x14ac:dyDescent="0.25">
      <c r="V185" t="str">
        <f t="shared" si="2"/>
        <v>170   A170</v>
      </c>
      <c r="W185">
        <v>170</v>
      </c>
      <c r="Y185" s="231" t="str">
        <f>IF(LEN('OSNOVNA PLAČA'!B179)&gt;0&gt;0,'OSNOVNA PLAČA'!B179,"")</f>
        <v>A170</v>
      </c>
    </row>
    <row r="186" spans="22:25" x14ac:dyDescent="0.25">
      <c r="V186" t="str">
        <f t="shared" si="2"/>
        <v>171   A171</v>
      </c>
      <c r="W186">
        <v>171</v>
      </c>
      <c r="Y186" s="231" t="str">
        <f>IF(LEN('OSNOVNA PLAČA'!B180)&gt;0&gt;0,'OSNOVNA PLAČA'!B180,"")</f>
        <v>A171</v>
      </c>
    </row>
    <row r="187" spans="22:25" x14ac:dyDescent="0.25">
      <c r="V187" t="str">
        <f t="shared" si="2"/>
        <v>172   A172</v>
      </c>
      <c r="W187">
        <v>172</v>
      </c>
      <c r="Y187" s="231" t="str">
        <f>IF(LEN('OSNOVNA PLAČA'!B181)&gt;0&gt;0,'OSNOVNA PLAČA'!B181,"")</f>
        <v>A172</v>
      </c>
    </row>
    <row r="188" spans="22:25" x14ac:dyDescent="0.25">
      <c r="V188" t="str">
        <f t="shared" si="2"/>
        <v>173   A173</v>
      </c>
      <c r="W188">
        <v>173</v>
      </c>
      <c r="Y188" s="231" t="str">
        <f>IF(LEN('OSNOVNA PLAČA'!B182)&gt;0&gt;0,'OSNOVNA PLAČA'!B182,"")</f>
        <v>A173</v>
      </c>
    </row>
    <row r="189" spans="22:25" x14ac:dyDescent="0.25">
      <c r="V189" t="str">
        <f t="shared" si="2"/>
        <v>174   A174</v>
      </c>
      <c r="W189">
        <v>174</v>
      </c>
      <c r="Y189" s="231" t="str">
        <f>IF(LEN('OSNOVNA PLAČA'!B183)&gt;0&gt;0,'OSNOVNA PLAČA'!B183,"")</f>
        <v>A174</v>
      </c>
    </row>
    <row r="190" spans="22:25" x14ac:dyDescent="0.25">
      <c r="V190" t="str">
        <f t="shared" si="2"/>
        <v>175   A175</v>
      </c>
      <c r="W190">
        <v>175</v>
      </c>
      <c r="Y190" s="231" t="str">
        <f>IF(LEN('OSNOVNA PLAČA'!B184)&gt;0&gt;0,'OSNOVNA PLAČA'!B184,"")</f>
        <v>A175</v>
      </c>
    </row>
    <row r="191" spans="22:25" x14ac:dyDescent="0.25">
      <c r="V191" t="str">
        <f t="shared" si="2"/>
        <v>176   A176</v>
      </c>
      <c r="W191">
        <v>176</v>
      </c>
      <c r="Y191" s="231" t="str">
        <f>IF(LEN('OSNOVNA PLAČA'!B185)&gt;0&gt;0,'OSNOVNA PLAČA'!B185,"")</f>
        <v>A176</v>
      </c>
    </row>
    <row r="192" spans="22:25" x14ac:dyDescent="0.25">
      <c r="V192" t="str">
        <f t="shared" si="2"/>
        <v>177   A177</v>
      </c>
      <c r="W192">
        <v>177</v>
      </c>
      <c r="Y192" s="231" t="str">
        <f>IF(LEN('OSNOVNA PLAČA'!B186)&gt;0&gt;0,'OSNOVNA PLAČA'!B186,"")</f>
        <v>A177</v>
      </c>
    </row>
    <row r="193" spans="22:25" x14ac:dyDescent="0.25">
      <c r="V193" t="str">
        <f t="shared" si="2"/>
        <v>178   A178</v>
      </c>
      <c r="W193">
        <v>178</v>
      </c>
      <c r="Y193" s="231" t="str">
        <f>IF(LEN('OSNOVNA PLAČA'!B187)&gt;0&gt;0,'OSNOVNA PLAČA'!B187,"")</f>
        <v>A178</v>
      </c>
    </row>
    <row r="194" spans="22:25" x14ac:dyDescent="0.25">
      <c r="V194" t="str">
        <f t="shared" si="2"/>
        <v>179   A179</v>
      </c>
      <c r="W194">
        <v>179</v>
      </c>
      <c r="Y194" s="231" t="str">
        <f>IF(LEN('OSNOVNA PLAČA'!B188)&gt;0&gt;0,'OSNOVNA PLAČA'!B188,"")</f>
        <v>A179</v>
      </c>
    </row>
    <row r="195" spans="22:25" x14ac:dyDescent="0.25">
      <c r="V195" t="str">
        <f t="shared" si="2"/>
        <v>180   A180</v>
      </c>
      <c r="W195">
        <v>180</v>
      </c>
      <c r="Y195" s="231" t="str">
        <f>IF(LEN('OSNOVNA PLAČA'!B189)&gt;0&gt;0,'OSNOVNA PLAČA'!B189,"")</f>
        <v>A180</v>
      </c>
    </row>
    <row r="196" spans="22:25" x14ac:dyDescent="0.25">
      <c r="V196" t="str">
        <f t="shared" si="2"/>
        <v>181   A181</v>
      </c>
      <c r="W196">
        <v>181</v>
      </c>
      <c r="Y196" s="231" t="str">
        <f>IF(LEN('OSNOVNA PLAČA'!B190)&gt;0&gt;0,'OSNOVNA PLAČA'!B190,"")</f>
        <v>A181</v>
      </c>
    </row>
    <row r="197" spans="22:25" x14ac:dyDescent="0.25">
      <c r="V197" t="str">
        <f t="shared" si="2"/>
        <v>182   A182</v>
      </c>
      <c r="W197">
        <v>182</v>
      </c>
      <c r="Y197" s="231" t="str">
        <f>IF(LEN('OSNOVNA PLAČA'!B191)&gt;0&gt;0,'OSNOVNA PLAČA'!B191,"")</f>
        <v>A182</v>
      </c>
    </row>
    <row r="198" spans="22:25" x14ac:dyDescent="0.25">
      <c r="V198" t="str">
        <f t="shared" si="2"/>
        <v>183   A183</v>
      </c>
      <c r="W198">
        <v>183</v>
      </c>
      <c r="Y198" s="231" t="str">
        <f>IF(LEN('OSNOVNA PLAČA'!B192)&gt;0&gt;0,'OSNOVNA PLAČA'!B192,"")</f>
        <v>A183</v>
      </c>
    </row>
    <row r="199" spans="22:25" x14ac:dyDescent="0.25">
      <c r="V199" t="str">
        <f t="shared" si="2"/>
        <v>184   A184</v>
      </c>
      <c r="W199">
        <v>184</v>
      </c>
      <c r="Y199" s="231" t="str">
        <f>IF(LEN('OSNOVNA PLAČA'!B193)&gt;0&gt;0,'OSNOVNA PLAČA'!B193,"")</f>
        <v>A184</v>
      </c>
    </row>
    <row r="200" spans="22:25" x14ac:dyDescent="0.25">
      <c r="V200" t="str">
        <f t="shared" si="2"/>
        <v>185   A185</v>
      </c>
      <c r="W200">
        <v>185</v>
      </c>
      <c r="Y200" s="231" t="str">
        <f>IF(LEN('OSNOVNA PLAČA'!B194)&gt;0&gt;0,'OSNOVNA PLAČA'!B194,"")</f>
        <v>A185</v>
      </c>
    </row>
    <row r="201" spans="22:25" x14ac:dyDescent="0.25">
      <c r="V201" t="str">
        <f t="shared" si="2"/>
        <v>186   A186</v>
      </c>
      <c r="W201">
        <v>186</v>
      </c>
      <c r="Y201" s="231" t="str">
        <f>IF(LEN('OSNOVNA PLAČA'!B195)&gt;0&gt;0,'OSNOVNA PLAČA'!B195,"")</f>
        <v>A186</v>
      </c>
    </row>
    <row r="202" spans="22:25" x14ac:dyDescent="0.25">
      <c r="V202" t="str">
        <f t="shared" si="2"/>
        <v>187   A187</v>
      </c>
      <c r="W202">
        <v>187</v>
      </c>
      <c r="Y202" s="231" t="str">
        <f>IF(LEN('OSNOVNA PLAČA'!B196)&gt;0&gt;0,'OSNOVNA PLAČA'!B196,"")</f>
        <v>A187</v>
      </c>
    </row>
    <row r="203" spans="22:25" x14ac:dyDescent="0.25">
      <c r="V203" t="str">
        <f t="shared" si="2"/>
        <v>188   A188</v>
      </c>
      <c r="W203">
        <v>188</v>
      </c>
      <c r="Y203" s="231" t="str">
        <f>IF(LEN('OSNOVNA PLAČA'!B197)&gt;0&gt;0,'OSNOVNA PLAČA'!B197,"")</f>
        <v>A188</v>
      </c>
    </row>
    <row r="204" spans="22:25" x14ac:dyDescent="0.25">
      <c r="V204" t="str">
        <f t="shared" si="2"/>
        <v>189   A189</v>
      </c>
      <c r="W204">
        <v>189</v>
      </c>
      <c r="Y204" s="231" t="str">
        <f>IF(LEN('OSNOVNA PLAČA'!B198)&gt;0&gt;0,'OSNOVNA PLAČA'!B198,"")</f>
        <v>A189</v>
      </c>
    </row>
    <row r="205" spans="22:25" x14ac:dyDescent="0.25">
      <c r="V205" t="str">
        <f t="shared" si="2"/>
        <v>190   A190</v>
      </c>
      <c r="W205">
        <v>190</v>
      </c>
      <c r="Y205" s="231" t="str">
        <f>IF(LEN('OSNOVNA PLAČA'!B199)&gt;0&gt;0,'OSNOVNA PLAČA'!B199,"")</f>
        <v>A190</v>
      </c>
    </row>
    <row r="206" spans="22:25" x14ac:dyDescent="0.25">
      <c r="V206" t="str">
        <f t="shared" si="2"/>
        <v>191   A191</v>
      </c>
      <c r="W206">
        <v>191</v>
      </c>
      <c r="Y206" s="231" t="str">
        <f>IF(LEN('OSNOVNA PLAČA'!B200)&gt;0&gt;0,'OSNOVNA PLAČA'!B200,"")</f>
        <v>A191</v>
      </c>
    </row>
    <row r="207" spans="22:25" x14ac:dyDescent="0.25">
      <c r="V207" t="str">
        <f t="shared" si="2"/>
        <v>192   A192</v>
      </c>
      <c r="W207">
        <v>192</v>
      </c>
      <c r="Y207" s="231" t="str">
        <f>IF(LEN('OSNOVNA PLAČA'!B201)&gt;0&gt;0,'OSNOVNA PLAČA'!B201,"")</f>
        <v>A192</v>
      </c>
    </row>
    <row r="208" spans="22:25" x14ac:dyDescent="0.25">
      <c r="V208" t="str">
        <f t="shared" si="2"/>
        <v>193   A193</v>
      </c>
      <c r="W208">
        <v>193</v>
      </c>
      <c r="Y208" s="231" t="str">
        <f>IF(LEN('OSNOVNA PLAČA'!B202)&gt;0&gt;0,'OSNOVNA PLAČA'!B202,"")</f>
        <v>A193</v>
      </c>
    </row>
    <row r="209" spans="22:25" x14ac:dyDescent="0.25">
      <c r="V209" t="str">
        <f t="shared" ref="V209:V272" si="3">IF(LEN(Y209)&gt;0,CONCATENATE(TEXT(W209,0),"   ",Y209),"")</f>
        <v>194   A194</v>
      </c>
      <c r="W209">
        <v>194</v>
      </c>
      <c r="Y209" s="231" t="str">
        <f>IF(LEN('OSNOVNA PLAČA'!B203)&gt;0&gt;0,'OSNOVNA PLAČA'!B203,"")</f>
        <v>A194</v>
      </c>
    </row>
    <row r="210" spans="22:25" x14ac:dyDescent="0.25">
      <c r="V210" t="str">
        <f t="shared" si="3"/>
        <v>195   A195</v>
      </c>
      <c r="W210">
        <v>195</v>
      </c>
      <c r="Y210" s="231" t="str">
        <f>IF(LEN('OSNOVNA PLAČA'!B204)&gt;0&gt;0,'OSNOVNA PLAČA'!B204,"")</f>
        <v>A195</v>
      </c>
    </row>
    <row r="211" spans="22:25" x14ac:dyDescent="0.25">
      <c r="V211" t="str">
        <f t="shared" si="3"/>
        <v>196   A196</v>
      </c>
      <c r="W211">
        <v>196</v>
      </c>
      <c r="Y211" s="231" t="str">
        <f>IF(LEN('OSNOVNA PLAČA'!B205)&gt;0&gt;0,'OSNOVNA PLAČA'!B205,"")</f>
        <v>A196</v>
      </c>
    </row>
    <row r="212" spans="22:25" x14ac:dyDescent="0.25">
      <c r="V212" t="str">
        <f t="shared" si="3"/>
        <v>197   A197</v>
      </c>
      <c r="W212">
        <v>197</v>
      </c>
      <c r="Y212" s="231" t="str">
        <f>IF(LEN('OSNOVNA PLAČA'!B206)&gt;0&gt;0,'OSNOVNA PLAČA'!B206,"")</f>
        <v>A197</v>
      </c>
    </row>
    <row r="213" spans="22:25" x14ac:dyDescent="0.25">
      <c r="V213" t="str">
        <f t="shared" si="3"/>
        <v>198   A198</v>
      </c>
      <c r="W213">
        <v>198</v>
      </c>
      <c r="Y213" s="231" t="str">
        <f>IF(LEN('OSNOVNA PLAČA'!B207)&gt;0&gt;0,'OSNOVNA PLAČA'!B207,"")</f>
        <v>A198</v>
      </c>
    </row>
    <row r="214" spans="22:25" x14ac:dyDescent="0.25">
      <c r="V214" t="str">
        <f t="shared" si="3"/>
        <v>199   A199</v>
      </c>
      <c r="W214">
        <v>199</v>
      </c>
      <c r="Y214" s="231" t="str">
        <f>IF(LEN('OSNOVNA PLAČA'!B208)&gt;0&gt;0,'OSNOVNA PLAČA'!B208,"")</f>
        <v>A199</v>
      </c>
    </row>
    <row r="215" spans="22:25" x14ac:dyDescent="0.25">
      <c r="V215" t="str">
        <f t="shared" si="3"/>
        <v>200   A200</v>
      </c>
      <c r="W215">
        <v>200</v>
      </c>
      <c r="Y215" s="231" t="str">
        <f>IF(LEN('OSNOVNA PLAČA'!B209)&gt;0&gt;0,'OSNOVNA PLAČA'!B209,"")</f>
        <v>A200</v>
      </c>
    </row>
    <row r="216" spans="22:25" x14ac:dyDescent="0.25">
      <c r="V216" t="str">
        <f t="shared" si="3"/>
        <v>201   A201</v>
      </c>
      <c r="W216">
        <v>201</v>
      </c>
      <c r="Y216" s="231" t="str">
        <f>IF(LEN('OSNOVNA PLAČA'!B210)&gt;0&gt;0,'OSNOVNA PLAČA'!B210,"")</f>
        <v>A201</v>
      </c>
    </row>
    <row r="217" spans="22:25" x14ac:dyDescent="0.25">
      <c r="V217" t="str">
        <f t="shared" si="3"/>
        <v>202   A202</v>
      </c>
      <c r="W217">
        <v>202</v>
      </c>
      <c r="Y217" s="231" t="str">
        <f>IF(LEN('OSNOVNA PLAČA'!B211)&gt;0&gt;0,'OSNOVNA PLAČA'!B211,"")</f>
        <v>A202</v>
      </c>
    </row>
    <row r="218" spans="22:25" x14ac:dyDescent="0.25">
      <c r="V218" t="str">
        <f t="shared" si="3"/>
        <v>203   A203</v>
      </c>
      <c r="W218">
        <v>203</v>
      </c>
      <c r="Y218" s="231" t="str">
        <f>IF(LEN('OSNOVNA PLAČA'!B212)&gt;0&gt;0,'OSNOVNA PLAČA'!B212,"")</f>
        <v>A203</v>
      </c>
    </row>
    <row r="219" spans="22:25" x14ac:dyDescent="0.25">
      <c r="V219" t="str">
        <f t="shared" si="3"/>
        <v>204   A204</v>
      </c>
      <c r="W219">
        <v>204</v>
      </c>
      <c r="Y219" s="231" t="str">
        <f>IF(LEN('OSNOVNA PLAČA'!B213)&gt;0&gt;0,'OSNOVNA PLAČA'!B213,"")</f>
        <v>A204</v>
      </c>
    </row>
    <row r="220" spans="22:25" x14ac:dyDescent="0.25">
      <c r="V220" t="str">
        <f t="shared" si="3"/>
        <v>205   A205</v>
      </c>
      <c r="W220">
        <v>205</v>
      </c>
      <c r="Y220" s="231" t="str">
        <f>IF(LEN('OSNOVNA PLAČA'!B214)&gt;0&gt;0,'OSNOVNA PLAČA'!B214,"")</f>
        <v>A205</v>
      </c>
    </row>
    <row r="221" spans="22:25" x14ac:dyDescent="0.25">
      <c r="V221" t="str">
        <f t="shared" si="3"/>
        <v>206   A206</v>
      </c>
      <c r="W221">
        <v>206</v>
      </c>
      <c r="Y221" s="231" t="str">
        <f>IF(LEN('OSNOVNA PLAČA'!B215)&gt;0&gt;0,'OSNOVNA PLAČA'!B215,"")</f>
        <v>A206</v>
      </c>
    </row>
    <row r="222" spans="22:25" x14ac:dyDescent="0.25">
      <c r="V222" t="str">
        <f t="shared" si="3"/>
        <v>207   A207</v>
      </c>
      <c r="W222">
        <v>207</v>
      </c>
      <c r="Y222" s="231" t="str">
        <f>IF(LEN('OSNOVNA PLAČA'!B216)&gt;0&gt;0,'OSNOVNA PLAČA'!B216,"")</f>
        <v>A207</v>
      </c>
    </row>
    <row r="223" spans="22:25" x14ac:dyDescent="0.25">
      <c r="V223" t="str">
        <f t="shared" si="3"/>
        <v>208   A208</v>
      </c>
      <c r="W223">
        <v>208</v>
      </c>
      <c r="Y223" s="231" t="str">
        <f>IF(LEN('OSNOVNA PLAČA'!B217)&gt;0&gt;0,'OSNOVNA PLAČA'!B217,"")</f>
        <v>A208</v>
      </c>
    </row>
    <row r="224" spans="22:25" x14ac:dyDescent="0.25">
      <c r="V224" t="str">
        <f t="shared" si="3"/>
        <v>209   A209</v>
      </c>
      <c r="W224">
        <v>209</v>
      </c>
      <c r="Y224" s="231" t="str">
        <f>IF(LEN('OSNOVNA PLAČA'!B218)&gt;0&gt;0,'OSNOVNA PLAČA'!B218,"")</f>
        <v>A209</v>
      </c>
    </row>
    <row r="225" spans="22:25" x14ac:dyDescent="0.25">
      <c r="V225" t="str">
        <f t="shared" si="3"/>
        <v>210   A210</v>
      </c>
      <c r="W225">
        <v>210</v>
      </c>
      <c r="Y225" s="231" t="str">
        <f>IF(LEN('OSNOVNA PLAČA'!B219)&gt;0&gt;0,'OSNOVNA PLAČA'!B219,"")</f>
        <v>A210</v>
      </c>
    </row>
    <row r="226" spans="22:25" x14ac:dyDescent="0.25">
      <c r="V226" t="str">
        <f t="shared" si="3"/>
        <v>211   A211</v>
      </c>
      <c r="W226">
        <v>211</v>
      </c>
      <c r="Y226" s="231" t="str">
        <f>IF(LEN('OSNOVNA PLAČA'!B220)&gt;0&gt;0,'OSNOVNA PLAČA'!B220,"")</f>
        <v>A211</v>
      </c>
    </row>
    <row r="227" spans="22:25" x14ac:dyDescent="0.25">
      <c r="V227" t="str">
        <f t="shared" si="3"/>
        <v>212   A212</v>
      </c>
      <c r="W227">
        <v>212</v>
      </c>
      <c r="Y227" s="231" t="str">
        <f>IF(LEN('OSNOVNA PLAČA'!B221)&gt;0&gt;0,'OSNOVNA PLAČA'!B221,"")</f>
        <v>A212</v>
      </c>
    </row>
    <row r="228" spans="22:25" x14ac:dyDescent="0.25">
      <c r="V228" t="str">
        <f t="shared" si="3"/>
        <v>213   A213</v>
      </c>
      <c r="W228">
        <v>213</v>
      </c>
      <c r="Y228" s="231" t="str">
        <f>IF(LEN('OSNOVNA PLAČA'!B222)&gt;0&gt;0,'OSNOVNA PLAČA'!B222,"")</f>
        <v>A213</v>
      </c>
    </row>
    <row r="229" spans="22:25" x14ac:dyDescent="0.25">
      <c r="V229" t="str">
        <f t="shared" si="3"/>
        <v>214   A214</v>
      </c>
      <c r="W229">
        <v>214</v>
      </c>
      <c r="Y229" s="231" t="str">
        <f>IF(LEN('OSNOVNA PLAČA'!B223)&gt;0&gt;0,'OSNOVNA PLAČA'!B223,"")</f>
        <v>A214</v>
      </c>
    </row>
    <row r="230" spans="22:25" x14ac:dyDescent="0.25">
      <c r="V230" t="str">
        <f t="shared" si="3"/>
        <v>215   A215</v>
      </c>
      <c r="W230">
        <v>215</v>
      </c>
      <c r="Y230" s="231" t="str">
        <f>IF(LEN('OSNOVNA PLAČA'!B224)&gt;0&gt;0,'OSNOVNA PLAČA'!B224,"")</f>
        <v>A215</v>
      </c>
    </row>
    <row r="231" spans="22:25" x14ac:dyDescent="0.25">
      <c r="V231" t="str">
        <f t="shared" si="3"/>
        <v>216   A216</v>
      </c>
      <c r="W231">
        <v>216</v>
      </c>
      <c r="Y231" s="231" t="str">
        <f>IF(LEN('OSNOVNA PLAČA'!B225)&gt;0&gt;0,'OSNOVNA PLAČA'!B225,"")</f>
        <v>A216</v>
      </c>
    </row>
    <row r="232" spans="22:25" x14ac:dyDescent="0.25">
      <c r="V232" t="str">
        <f t="shared" si="3"/>
        <v>217   A217</v>
      </c>
      <c r="W232">
        <v>217</v>
      </c>
      <c r="Y232" s="231" t="str">
        <f>IF(LEN('OSNOVNA PLAČA'!B226)&gt;0&gt;0,'OSNOVNA PLAČA'!B226,"")</f>
        <v>A217</v>
      </c>
    </row>
    <row r="233" spans="22:25" x14ac:dyDescent="0.25">
      <c r="V233" t="str">
        <f t="shared" si="3"/>
        <v>218   A218</v>
      </c>
      <c r="W233">
        <v>218</v>
      </c>
      <c r="Y233" s="231" t="str">
        <f>IF(LEN('OSNOVNA PLAČA'!B227)&gt;0&gt;0,'OSNOVNA PLAČA'!B227,"")</f>
        <v>A218</v>
      </c>
    </row>
    <row r="234" spans="22:25" x14ac:dyDescent="0.25">
      <c r="V234" t="str">
        <f t="shared" si="3"/>
        <v>219   A219</v>
      </c>
      <c r="W234">
        <v>219</v>
      </c>
      <c r="Y234" s="231" t="str">
        <f>IF(LEN('OSNOVNA PLAČA'!B228)&gt;0&gt;0,'OSNOVNA PLAČA'!B228,"")</f>
        <v>A219</v>
      </c>
    </row>
    <row r="235" spans="22:25" x14ac:dyDescent="0.25">
      <c r="V235" t="str">
        <f t="shared" si="3"/>
        <v>220   A220</v>
      </c>
      <c r="W235">
        <v>220</v>
      </c>
      <c r="Y235" s="231" t="str">
        <f>IF(LEN('OSNOVNA PLAČA'!B229)&gt;0&gt;0,'OSNOVNA PLAČA'!B229,"")</f>
        <v>A220</v>
      </c>
    </row>
    <row r="236" spans="22:25" x14ac:dyDescent="0.25">
      <c r="V236" t="str">
        <f t="shared" si="3"/>
        <v>221   A221</v>
      </c>
      <c r="W236">
        <v>221</v>
      </c>
      <c r="Y236" s="231" t="str">
        <f>IF(LEN('OSNOVNA PLAČA'!B230)&gt;0&gt;0,'OSNOVNA PLAČA'!B230,"")</f>
        <v>A221</v>
      </c>
    </row>
    <row r="237" spans="22:25" x14ac:dyDescent="0.25">
      <c r="V237" t="str">
        <f t="shared" si="3"/>
        <v>222   A222</v>
      </c>
      <c r="W237">
        <v>222</v>
      </c>
      <c r="Y237" s="231" t="str">
        <f>IF(LEN('OSNOVNA PLAČA'!B231)&gt;0&gt;0,'OSNOVNA PLAČA'!B231,"")</f>
        <v>A222</v>
      </c>
    </row>
    <row r="238" spans="22:25" x14ac:dyDescent="0.25">
      <c r="V238" t="str">
        <f t="shared" si="3"/>
        <v>223   A223</v>
      </c>
      <c r="W238">
        <v>223</v>
      </c>
      <c r="Y238" s="231" t="str">
        <f>IF(LEN('OSNOVNA PLAČA'!B232)&gt;0&gt;0,'OSNOVNA PLAČA'!B232,"")</f>
        <v>A223</v>
      </c>
    </row>
    <row r="239" spans="22:25" x14ac:dyDescent="0.25">
      <c r="V239" t="str">
        <f t="shared" si="3"/>
        <v>224   A224</v>
      </c>
      <c r="W239">
        <v>224</v>
      </c>
      <c r="Y239" s="231" t="str">
        <f>IF(LEN('OSNOVNA PLAČA'!B233)&gt;0&gt;0,'OSNOVNA PLAČA'!B233,"")</f>
        <v>A224</v>
      </c>
    </row>
    <row r="240" spans="22:25" x14ac:dyDescent="0.25">
      <c r="V240" t="str">
        <f t="shared" si="3"/>
        <v>225   A225</v>
      </c>
      <c r="W240">
        <v>225</v>
      </c>
      <c r="Y240" s="231" t="str">
        <f>IF(LEN('OSNOVNA PLAČA'!B234)&gt;0&gt;0,'OSNOVNA PLAČA'!B234,"")</f>
        <v>A225</v>
      </c>
    </row>
    <row r="241" spans="22:25" x14ac:dyDescent="0.25">
      <c r="V241" t="str">
        <f t="shared" si="3"/>
        <v>226   A226</v>
      </c>
      <c r="W241">
        <v>226</v>
      </c>
      <c r="Y241" s="231" t="str">
        <f>IF(LEN('OSNOVNA PLAČA'!B235)&gt;0&gt;0,'OSNOVNA PLAČA'!B235,"")</f>
        <v>A226</v>
      </c>
    </row>
    <row r="242" spans="22:25" x14ac:dyDescent="0.25">
      <c r="V242" t="str">
        <f t="shared" si="3"/>
        <v>227   A227</v>
      </c>
      <c r="W242">
        <v>227</v>
      </c>
      <c r="Y242" s="231" t="str">
        <f>IF(LEN('OSNOVNA PLAČA'!B236)&gt;0&gt;0,'OSNOVNA PLAČA'!B236,"")</f>
        <v>A227</v>
      </c>
    </row>
    <row r="243" spans="22:25" x14ac:dyDescent="0.25">
      <c r="V243" t="str">
        <f t="shared" si="3"/>
        <v>228   A228</v>
      </c>
      <c r="W243">
        <v>228</v>
      </c>
      <c r="Y243" s="231" t="str">
        <f>IF(LEN('OSNOVNA PLAČA'!B237)&gt;0&gt;0,'OSNOVNA PLAČA'!B237,"")</f>
        <v>A228</v>
      </c>
    </row>
    <row r="244" spans="22:25" x14ac:dyDescent="0.25">
      <c r="V244" t="str">
        <f t="shared" si="3"/>
        <v>229   A229</v>
      </c>
      <c r="W244">
        <v>229</v>
      </c>
      <c r="Y244" s="231" t="str">
        <f>IF(LEN('OSNOVNA PLAČA'!B238)&gt;0&gt;0,'OSNOVNA PLAČA'!B238,"")</f>
        <v>A229</v>
      </c>
    </row>
    <row r="245" spans="22:25" x14ac:dyDescent="0.25">
      <c r="V245" t="str">
        <f t="shared" si="3"/>
        <v>230   A230</v>
      </c>
      <c r="W245">
        <v>230</v>
      </c>
      <c r="Y245" s="231" t="str">
        <f>IF(LEN('OSNOVNA PLAČA'!B239)&gt;0&gt;0,'OSNOVNA PLAČA'!B239,"")</f>
        <v>A230</v>
      </c>
    </row>
    <row r="246" spans="22:25" x14ac:dyDescent="0.25">
      <c r="V246" t="str">
        <f t="shared" si="3"/>
        <v>231   A231</v>
      </c>
      <c r="W246">
        <v>231</v>
      </c>
      <c r="Y246" s="231" t="str">
        <f>IF(LEN('OSNOVNA PLAČA'!B240)&gt;0&gt;0,'OSNOVNA PLAČA'!B240,"")</f>
        <v>A231</v>
      </c>
    </row>
    <row r="247" spans="22:25" x14ac:dyDescent="0.25">
      <c r="V247" t="str">
        <f t="shared" si="3"/>
        <v>232   A232</v>
      </c>
      <c r="W247">
        <v>232</v>
      </c>
      <c r="Y247" s="231" t="str">
        <f>IF(LEN('OSNOVNA PLAČA'!B241)&gt;0&gt;0,'OSNOVNA PLAČA'!B241,"")</f>
        <v>A232</v>
      </c>
    </row>
    <row r="248" spans="22:25" x14ac:dyDescent="0.25">
      <c r="V248" t="str">
        <f t="shared" si="3"/>
        <v>233   A233</v>
      </c>
      <c r="W248">
        <v>233</v>
      </c>
      <c r="Y248" s="231" t="str">
        <f>IF(LEN('OSNOVNA PLAČA'!B242)&gt;0&gt;0,'OSNOVNA PLAČA'!B242,"")</f>
        <v>A233</v>
      </c>
    </row>
    <row r="249" spans="22:25" x14ac:dyDescent="0.25">
      <c r="V249" t="str">
        <f t="shared" si="3"/>
        <v>234   A234</v>
      </c>
      <c r="W249">
        <v>234</v>
      </c>
      <c r="Y249" s="231" t="str">
        <f>IF(LEN('OSNOVNA PLAČA'!B243)&gt;0&gt;0,'OSNOVNA PLAČA'!B243,"")</f>
        <v>A234</v>
      </c>
    </row>
    <row r="250" spans="22:25" x14ac:dyDescent="0.25">
      <c r="V250" t="str">
        <f t="shared" si="3"/>
        <v>235   A235</v>
      </c>
      <c r="W250">
        <v>235</v>
      </c>
      <c r="Y250" s="231" t="str">
        <f>IF(LEN('OSNOVNA PLAČA'!B244)&gt;0&gt;0,'OSNOVNA PLAČA'!B244,"")</f>
        <v>A235</v>
      </c>
    </row>
    <row r="251" spans="22:25" x14ac:dyDescent="0.25">
      <c r="V251" t="str">
        <f t="shared" si="3"/>
        <v>236   A236</v>
      </c>
      <c r="W251">
        <v>236</v>
      </c>
      <c r="Y251" s="231" t="str">
        <f>IF(LEN('OSNOVNA PLAČA'!B245)&gt;0&gt;0,'OSNOVNA PLAČA'!B245,"")</f>
        <v>A236</v>
      </c>
    </row>
    <row r="252" spans="22:25" x14ac:dyDescent="0.25">
      <c r="V252" t="str">
        <f t="shared" si="3"/>
        <v>237   A237</v>
      </c>
      <c r="W252">
        <v>237</v>
      </c>
      <c r="Y252" s="231" t="str">
        <f>IF(LEN('OSNOVNA PLAČA'!B246)&gt;0&gt;0,'OSNOVNA PLAČA'!B246,"")</f>
        <v>A237</v>
      </c>
    </row>
    <row r="253" spans="22:25" x14ac:dyDescent="0.25">
      <c r="V253" t="str">
        <f t="shared" si="3"/>
        <v>238   A238</v>
      </c>
      <c r="W253">
        <v>238</v>
      </c>
      <c r="Y253" s="231" t="str">
        <f>IF(LEN('OSNOVNA PLAČA'!B247)&gt;0&gt;0,'OSNOVNA PLAČA'!B247,"")</f>
        <v>A238</v>
      </c>
    </row>
    <row r="254" spans="22:25" x14ac:dyDescent="0.25">
      <c r="V254" t="str">
        <f t="shared" si="3"/>
        <v>239   A239</v>
      </c>
      <c r="W254">
        <v>239</v>
      </c>
      <c r="Y254" s="231" t="str">
        <f>IF(LEN('OSNOVNA PLAČA'!B248)&gt;0&gt;0,'OSNOVNA PLAČA'!B248,"")</f>
        <v>A239</v>
      </c>
    </row>
    <row r="255" spans="22:25" x14ac:dyDescent="0.25">
      <c r="V255" t="str">
        <f t="shared" si="3"/>
        <v>240   A240</v>
      </c>
      <c r="W255">
        <v>240</v>
      </c>
      <c r="Y255" s="231" t="str">
        <f>IF(LEN('OSNOVNA PLAČA'!B249)&gt;0&gt;0,'OSNOVNA PLAČA'!B249,"")</f>
        <v>A240</v>
      </c>
    </row>
    <row r="256" spans="22:25" x14ac:dyDescent="0.25">
      <c r="V256" t="str">
        <f t="shared" si="3"/>
        <v>241   A241</v>
      </c>
      <c r="W256">
        <v>241</v>
      </c>
      <c r="Y256" s="231" t="str">
        <f>IF(LEN('OSNOVNA PLAČA'!B250)&gt;0&gt;0,'OSNOVNA PLAČA'!B250,"")</f>
        <v>A241</v>
      </c>
    </row>
    <row r="257" spans="22:25" x14ac:dyDescent="0.25">
      <c r="V257" t="str">
        <f t="shared" si="3"/>
        <v>242   A242</v>
      </c>
      <c r="W257">
        <v>242</v>
      </c>
      <c r="Y257" s="231" t="str">
        <f>IF(LEN('OSNOVNA PLAČA'!B251)&gt;0&gt;0,'OSNOVNA PLAČA'!B251,"")</f>
        <v>A242</v>
      </c>
    </row>
    <row r="258" spans="22:25" x14ac:dyDescent="0.25">
      <c r="V258" t="str">
        <f t="shared" si="3"/>
        <v>243   A243</v>
      </c>
      <c r="W258">
        <v>243</v>
      </c>
      <c r="Y258" s="231" t="str">
        <f>IF(LEN('OSNOVNA PLAČA'!B252)&gt;0&gt;0,'OSNOVNA PLAČA'!B252,"")</f>
        <v>A243</v>
      </c>
    </row>
    <row r="259" spans="22:25" x14ac:dyDescent="0.25">
      <c r="V259" t="str">
        <f t="shared" si="3"/>
        <v>244   A244</v>
      </c>
      <c r="W259">
        <v>244</v>
      </c>
      <c r="Y259" s="231" t="str">
        <f>IF(LEN('OSNOVNA PLAČA'!B253)&gt;0&gt;0,'OSNOVNA PLAČA'!B253,"")</f>
        <v>A244</v>
      </c>
    </row>
    <row r="260" spans="22:25" x14ac:dyDescent="0.25">
      <c r="V260" t="str">
        <f t="shared" si="3"/>
        <v>245   A245</v>
      </c>
      <c r="W260">
        <v>245</v>
      </c>
      <c r="Y260" s="231" t="str">
        <f>IF(LEN('OSNOVNA PLAČA'!B254)&gt;0&gt;0,'OSNOVNA PLAČA'!B254,"")</f>
        <v>A245</v>
      </c>
    </row>
    <row r="261" spans="22:25" x14ac:dyDescent="0.25">
      <c r="V261" t="str">
        <f t="shared" si="3"/>
        <v>246   A246</v>
      </c>
      <c r="W261">
        <v>246</v>
      </c>
      <c r="Y261" s="231" t="str">
        <f>IF(LEN('OSNOVNA PLAČA'!B255)&gt;0&gt;0,'OSNOVNA PLAČA'!B255,"")</f>
        <v>A246</v>
      </c>
    </row>
    <row r="262" spans="22:25" x14ac:dyDescent="0.25">
      <c r="V262" t="str">
        <f t="shared" si="3"/>
        <v>247   A247</v>
      </c>
      <c r="W262">
        <v>247</v>
      </c>
      <c r="Y262" s="231" t="str">
        <f>IF(LEN('OSNOVNA PLAČA'!B256)&gt;0&gt;0,'OSNOVNA PLAČA'!B256,"")</f>
        <v>A247</v>
      </c>
    </row>
    <row r="263" spans="22:25" x14ac:dyDescent="0.25">
      <c r="V263" t="str">
        <f t="shared" si="3"/>
        <v>248   A248</v>
      </c>
      <c r="W263">
        <v>248</v>
      </c>
      <c r="Y263" s="231" t="str">
        <f>IF(LEN('OSNOVNA PLAČA'!B257)&gt;0&gt;0,'OSNOVNA PLAČA'!B257,"")</f>
        <v>A248</v>
      </c>
    </row>
    <row r="264" spans="22:25" x14ac:dyDescent="0.25">
      <c r="V264" t="str">
        <f t="shared" si="3"/>
        <v>249   A249</v>
      </c>
      <c r="W264">
        <v>249</v>
      </c>
      <c r="Y264" s="231" t="str">
        <f>IF(LEN('OSNOVNA PLAČA'!B258)&gt;0&gt;0,'OSNOVNA PLAČA'!B258,"")</f>
        <v>A249</v>
      </c>
    </row>
    <row r="265" spans="22:25" x14ac:dyDescent="0.25">
      <c r="V265" t="str">
        <f t="shared" si="3"/>
        <v>250   A250</v>
      </c>
      <c r="W265">
        <v>250</v>
      </c>
      <c r="Y265" s="231" t="str">
        <f>IF(LEN('OSNOVNA PLAČA'!B259)&gt;0&gt;0,'OSNOVNA PLAČA'!B259,"")</f>
        <v>A250</v>
      </c>
    </row>
    <row r="266" spans="22:25" x14ac:dyDescent="0.25">
      <c r="V266" t="str">
        <f t="shared" si="3"/>
        <v>251   A251</v>
      </c>
      <c r="W266">
        <v>251</v>
      </c>
      <c r="Y266" s="231" t="str">
        <f>IF(LEN('OSNOVNA PLAČA'!B260)&gt;0&gt;0,'OSNOVNA PLAČA'!B260,"")</f>
        <v>A251</v>
      </c>
    </row>
    <row r="267" spans="22:25" x14ac:dyDescent="0.25">
      <c r="V267" t="str">
        <f t="shared" si="3"/>
        <v>252   A252</v>
      </c>
      <c r="W267">
        <v>252</v>
      </c>
      <c r="Y267" s="231" t="str">
        <f>IF(LEN('OSNOVNA PLAČA'!B261)&gt;0&gt;0,'OSNOVNA PLAČA'!B261,"")</f>
        <v>A252</v>
      </c>
    </row>
    <row r="268" spans="22:25" x14ac:dyDescent="0.25">
      <c r="V268" t="str">
        <f t="shared" si="3"/>
        <v>253   A253</v>
      </c>
      <c r="W268">
        <v>253</v>
      </c>
      <c r="Y268" s="231" t="str">
        <f>IF(LEN('OSNOVNA PLAČA'!B262)&gt;0&gt;0,'OSNOVNA PLAČA'!B262,"")</f>
        <v>A253</v>
      </c>
    </row>
    <row r="269" spans="22:25" x14ac:dyDescent="0.25">
      <c r="V269" t="str">
        <f t="shared" si="3"/>
        <v>254   A254</v>
      </c>
      <c r="W269">
        <v>254</v>
      </c>
      <c r="Y269" s="231" t="str">
        <f>IF(LEN('OSNOVNA PLAČA'!B263)&gt;0&gt;0,'OSNOVNA PLAČA'!B263,"")</f>
        <v>A254</v>
      </c>
    </row>
    <row r="270" spans="22:25" x14ac:dyDescent="0.25">
      <c r="V270" t="str">
        <f t="shared" si="3"/>
        <v>255   A255</v>
      </c>
      <c r="W270">
        <v>255</v>
      </c>
      <c r="Y270" s="231" t="str">
        <f>IF(LEN('OSNOVNA PLAČA'!B264)&gt;0&gt;0,'OSNOVNA PLAČA'!B264,"")</f>
        <v>A255</v>
      </c>
    </row>
    <row r="271" spans="22:25" x14ac:dyDescent="0.25">
      <c r="V271" t="str">
        <f t="shared" si="3"/>
        <v>256   A256</v>
      </c>
      <c r="W271">
        <v>256</v>
      </c>
      <c r="Y271" s="231" t="str">
        <f>IF(LEN('OSNOVNA PLAČA'!B265)&gt;0&gt;0,'OSNOVNA PLAČA'!B265,"")</f>
        <v>A256</v>
      </c>
    </row>
    <row r="272" spans="22:25" x14ac:dyDescent="0.25">
      <c r="V272" t="str">
        <f t="shared" si="3"/>
        <v>257   A257</v>
      </c>
      <c r="W272">
        <v>257</v>
      </c>
      <c r="Y272" s="231" t="str">
        <f>IF(LEN('OSNOVNA PLAČA'!B266)&gt;0&gt;0,'OSNOVNA PLAČA'!B266,"")</f>
        <v>A257</v>
      </c>
    </row>
    <row r="273" spans="22:25" x14ac:dyDescent="0.25">
      <c r="V273" t="str">
        <f t="shared" ref="V273:V336" si="4">IF(LEN(Y273)&gt;0,CONCATENATE(TEXT(W273,0),"   ",Y273),"")</f>
        <v>258   A258</v>
      </c>
      <c r="W273">
        <v>258</v>
      </c>
      <c r="Y273" s="231" t="str">
        <f>IF(LEN('OSNOVNA PLAČA'!B267)&gt;0&gt;0,'OSNOVNA PLAČA'!B267,"")</f>
        <v>A258</v>
      </c>
    </row>
    <row r="274" spans="22:25" x14ac:dyDescent="0.25">
      <c r="V274" t="str">
        <f t="shared" si="4"/>
        <v>259   A259</v>
      </c>
      <c r="W274">
        <v>259</v>
      </c>
      <c r="Y274" s="231" t="str">
        <f>IF(LEN('OSNOVNA PLAČA'!B268)&gt;0&gt;0,'OSNOVNA PLAČA'!B268,"")</f>
        <v>A259</v>
      </c>
    </row>
    <row r="275" spans="22:25" x14ac:dyDescent="0.25">
      <c r="V275" t="str">
        <f t="shared" si="4"/>
        <v>260   A260</v>
      </c>
      <c r="W275">
        <v>260</v>
      </c>
      <c r="Y275" s="231" t="str">
        <f>IF(LEN('OSNOVNA PLAČA'!B269)&gt;0&gt;0,'OSNOVNA PLAČA'!B269,"")</f>
        <v>A260</v>
      </c>
    </row>
    <row r="276" spans="22:25" x14ac:dyDescent="0.25">
      <c r="V276" t="str">
        <f t="shared" si="4"/>
        <v>261   A261</v>
      </c>
      <c r="W276">
        <v>261</v>
      </c>
      <c r="Y276" s="231" t="str">
        <f>IF(LEN('OSNOVNA PLAČA'!B270)&gt;0&gt;0,'OSNOVNA PLAČA'!B270,"")</f>
        <v>A261</v>
      </c>
    </row>
    <row r="277" spans="22:25" x14ac:dyDescent="0.25">
      <c r="V277" t="str">
        <f t="shared" si="4"/>
        <v>262   A262</v>
      </c>
      <c r="W277">
        <v>262</v>
      </c>
      <c r="Y277" s="231" t="str">
        <f>IF(LEN('OSNOVNA PLAČA'!B271)&gt;0&gt;0,'OSNOVNA PLAČA'!B271,"")</f>
        <v>A262</v>
      </c>
    </row>
    <row r="278" spans="22:25" x14ac:dyDescent="0.25">
      <c r="V278" t="str">
        <f t="shared" si="4"/>
        <v>263   A263</v>
      </c>
      <c r="W278">
        <v>263</v>
      </c>
      <c r="Y278" s="231" t="str">
        <f>IF(LEN('OSNOVNA PLAČA'!B272)&gt;0&gt;0,'OSNOVNA PLAČA'!B272,"")</f>
        <v>A263</v>
      </c>
    </row>
    <row r="279" spans="22:25" x14ac:dyDescent="0.25">
      <c r="V279" t="str">
        <f t="shared" si="4"/>
        <v>264   A264</v>
      </c>
      <c r="W279">
        <v>264</v>
      </c>
      <c r="Y279" s="231" t="str">
        <f>IF(LEN('OSNOVNA PLAČA'!B273)&gt;0&gt;0,'OSNOVNA PLAČA'!B273,"")</f>
        <v>A264</v>
      </c>
    </row>
    <row r="280" spans="22:25" x14ac:dyDescent="0.25">
      <c r="V280" t="str">
        <f t="shared" si="4"/>
        <v>265   A265</v>
      </c>
      <c r="W280">
        <v>265</v>
      </c>
      <c r="Y280" s="231" t="str">
        <f>IF(LEN('OSNOVNA PLAČA'!B274)&gt;0&gt;0,'OSNOVNA PLAČA'!B274,"")</f>
        <v>A265</v>
      </c>
    </row>
    <row r="281" spans="22:25" x14ac:dyDescent="0.25">
      <c r="V281" t="str">
        <f t="shared" si="4"/>
        <v>266   A266</v>
      </c>
      <c r="W281">
        <v>266</v>
      </c>
      <c r="Y281" s="231" t="str">
        <f>IF(LEN('OSNOVNA PLAČA'!B275)&gt;0&gt;0,'OSNOVNA PLAČA'!B275,"")</f>
        <v>A266</v>
      </c>
    </row>
    <row r="282" spans="22:25" x14ac:dyDescent="0.25">
      <c r="V282" t="str">
        <f t="shared" si="4"/>
        <v>267   A267</v>
      </c>
      <c r="W282">
        <v>267</v>
      </c>
      <c r="Y282" s="231" t="str">
        <f>IF(LEN('OSNOVNA PLAČA'!B276)&gt;0&gt;0,'OSNOVNA PLAČA'!B276,"")</f>
        <v>A267</v>
      </c>
    </row>
    <row r="283" spans="22:25" x14ac:dyDescent="0.25">
      <c r="V283" t="str">
        <f t="shared" si="4"/>
        <v>268   A268</v>
      </c>
      <c r="W283">
        <v>268</v>
      </c>
      <c r="Y283" s="231" t="str">
        <f>IF(LEN('OSNOVNA PLAČA'!B277)&gt;0&gt;0,'OSNOVNA PLAČA'!B277,"")</f>
        <v>A268</v>
      </c>
    </row>
    <row r="284" spans="22:25" x14ac:dyDescent="0.25">
      <c r="V284" t="str">
        <f t="shared" si="4"/>
        <v>269   A269</v>
      </c>
      <c r="W284">
        <v>269</v>
      </c>
      <c r="Y284" s="231" t="str">
        <f>IF(LEN('OSNOVNA PLAČA'!B278)&gt;0&gt;0,'OSNOVNA PLAČA'!B278,"")</f>
        <v>A269</v>
      </c>
    </row>
    <row r="285" spans="22:25" x14ac:dyDescent="0.25">
      <c r="V285" t="str">
        <f t="shared" si="4"/>
        <v>270   A270</v>
      </c>
      <c r="W285">
        <v>270</v>
      </c>
      <c r="Y285" s="231" t="str">
        <f>IF(LEN('OSNOVNA PLAČA'!B279)&gt;0&gt;0,'OSNOVNA PLAČA'!B279,"")</f>
        <v>A270</v>
      </c>
    </row>
    <row r="286" spans="22:25" x14ac:dyDescent="0.25">
      <c r="V286" t="str">
        <f t="shared" si="4"/>
        <v>271   A271</v>
      </c>
      <c r="W286">
        <v>271</v>
      </c>
      <c r="Y286" s="231" t="str">
        <f>IF(LEN('OSNOVNA PLAČA'!B280)&gt;0&gt;0,'OSNOVNA PLAČA'!B280,"")</f>
        <v>A271</v>
      </c>
    </row>
    <row r="287" spans="22:25" x14ac:dyDescent="0.25">
      <c r="V287" t="str">
        <f t="shared" si="4"/>
        <v>272   A272</v>
      </c>
      <c r="W287">
        <v>272</v>
      </c>
      <c r="Y287" s="231" t="str">
        <f>IF(LEN('OSNOVNA PLAČA'!B281)&gt;0&gt;0,'OSNOVNA PLAČA'!B281,"")</f>
        <v>A272</v>
      </c>
    </row>
    <row r="288" spans="22:25" x14ac:dyDescent="0.25">
      <c r="V288" t="str">
        <f t="shared" si="4"/>
        <v>273   A273</v>
      </c>
      <c r="W288">
        <v>273</v>
      </c>
      <c r="Y288" s="231" t="str">
        <f>IF(LEN('OSNOVNA PLAČA'!B282)&gt;0&gt;0,'OSNOVNA PLAČA'!B282,"")</f>
        <v>A273</v>
      </c>
    </row>
    <row r="289" spans="22:25" x14ac:dyDescent="0.25">
      <c r="V289" t="str">
        <f t="shared" si="4"/>
        <v>274   A274</v>
      </c>
      <c r="W289">
        <v>274</v>
      </c>
      <c r="Y289" s="231" t="str">
        <f>IF(LEN('OSNOVNA PLAČA'!B283)&gt;0&gt;0,'OSNOVNA PLAČA'!B283,"")</f>
        <v>A274</v>
      </c>
    </row>
    <row r="290" spans="22:25" x14ac:dyDescent="0.25">
      <c r="V290" t="str">
        <f t="shared" si="4"/>
        <v>275   A275</v>
      </c>
      <c r="W290">
        <v>275</v>
      </c>
      <c r="Y290" s="231" t="str">
        <f>IF(LEN('OSNOVNA PLAČA'!B284)&gt;0&gt;0,'OSNOVNA PLAČA'!B284,"")</f>
        <v>A275</v>
      </c>
    </row>
    <row r="291" spans="22:25" x14ac:dyDescent="0.25">
      <c r="V291" t="str">
        <f t="shared" si="4"/>
        <v>276   A276</v>
      </c>
      <c r="W291">
        <v>276</v>
      </c>
      <c r="Y291" s="231" t="str">
        <f>IF(LEN('OSNOVNA PLAČA'!B285)&gt;0&gt;0,'OSNOVNA PLAČA'!B285,"")</f>
        <v>A276</v>
      </c>
    </row>
    <row r="292" spans="22:25" x14ac:dyDescent="0.25">
      <c r="V292" t="str">
        <f t="shared" si="4"/>
        <v>277   A277</v>
      </c>
      <c r="W292">
        <v>277</v>
      </c>
      <c r="Y292" s="231" t="str">
        <f>IF(LEN('OSNOVNA PLAČA'!B286)&gt;0&gt;0,'OSNOVNA PLAČA'!B286,"")</f>
        <v>A277</v>
      </c>
    </row>
    <row r="293" spans="22:25" x14ac:dyDescent="0.25">
      <c r="V293" t="str">
        <f t="shared" si="4"/>
        <v>278   A278</v>
      </c>
      <c r="W293">
        <v>278</v>
      </c>
      <c r="Y293" s="231" t="str">
        <f>IF(LEN('OSNOVNA PLAČA'!B287)&gt;0&gt;0,'OSNOVNA PLAČA'!B287,"")</f>
        <v>A278</v>
      </c>
    </row>
    <row r="294" spans="22:25" x14ac:dyDescent="0.25">
      <c r="V294" t="str">
        <f t="shared" si="4"/>
        <v>279   A279</v>
      </c>
      <c r="W294">
        <v>279</v>
      </c>
      <c r="Y294" s="231" t="str">
        <f>IF(LEN('OSNOVNA PLAČA'!B288)&gt;0&gt;0,'OSNOVNA PLAČA'!B288,"")</f>
        <v>A279</v>
      </c>
    </row>
    <row r="295" spans="22:25" x14ac:dyDescent="0.25">
      <c r="V295" t="str">
        <f t="shared" si="4"/>
        <v>280   A280</v>
      </c>
      <c r="W295">
        <v>280</v>
      </c>
      <c r="Y295" s="231" t="str">
        <f>IF(LEN('OSNOVNA PLAČA'!B289)&gt;0&gt;0,'OSNOVNA PLAČA'!B289,"")</f>
        <v>A280</v>
      </c>
    </row>
    <row r="296" spans="22:25" x14ac:dyDescent="0.25">
      <c r="V296" t="str">
        <f t="shared" si="4"/>
        <v>281   A281</v>
      </c>
      <c r="W296">
        <v>281</v>
      </c>
      <c r="Y296" s="231" t="str">
        <f>IF(LEN('OSNOVNA PLAČA'!B290)&gt;0&gt;0,'OSNOVNA PLAČA'!B290,"")</f>
        <v>A281</v>
      </c>
    </row>
    <row r="297" spans="22:25" x14ac:dyDescent="0.25">
      <c r="V297" t="str">
        <f t="shared" si="4"/>
        <v>282   A282</v>
      </c>
      <c r="W297">
        <v>282</v>
      </c>
      <c r="Y297" s="231" t="str">
        <f>IF(LEN('OSNOVNA PLAČA'!B291)&gt;0&gt;0,'OSNOVNA PLAČA'!B291,"")</f>
        <v>A282</v>
      </c>
    </row>
    <row r="298" spans="22:25" x14ac:dyDescent="0.25">
      <c r="V298" t="str">
        <f t="shared" si="4"/>
        <v>283   A283</v>
      </c>
      <c r="W298">
        <v>283</v>
      </c>
      <c r="Y298" s="231" t="str">
        <f>IF(LEN('OSNOVNA PLAČA'!B292)&gt;0&gt;0,'OSNOVNA PLAČA'!B292,"")</f>
        <v>A283</v>
      </c>
    </row>
    <row r="299" spans="22:25" x14ac:dyDescent="0.25">
      <c r="V299" t="str">
        <f t="shared" si="4"/>
        <v>284   A284</v>
      </c>
      <c r="W299">
        <v>284</v>
      </c>
      <c r="Y299" s="231" t="str">
        <f>IF(LEN('OSNOVNA PLAČA'!B293)&gt;0&gt;0,'OSNOVNA PLAČA'!B293,"")</f>
        <v>A284</v>
      </c>
    </row>
    <row r="300" spans="22:25" x14ac:dyDescent="0.25">
      <c r="V300" t="str">
        <f t="shared" si="4"/>
        <v>285   A285</v>
      </c>
      <c r="W300">
        <v>285</v>
      </c>
      <c r="Y300" s="231" t="str">
        <f>IF(LEN('OSNOVNA PLAČA'!B294)&gt;0&gt;0,'OSNOVNA PLAČA'!B294,"")</f>
        <v>A285</v>
      </c>
    </row>
    <row r="301" spans="22:25" x14ac:dyDescent="0.25">
      <c r="V301" t="str">
        <f t="shared" si="4"/>
        <v>286   A286</v>
      </c>
      <c r="W301">
        <v>286</v>
      </c>
      <c r="Y301" s="231" t="str">
        <f>IF(LEN('OSNOVNA PLAČA'!B295)&gt;0&gt;0,'OSNOVNA PLAČA'!B295,"")</f>
        <v>A286</v>
      </c>
    </row>
    <row r="302" spans="22:25" x14ac:dyDescent="0.25">
      <c r="V302" t="str">
        <f t="shared" si="4"/>
        <v>287   A287</v>
      </c>
      <c r="W302">
        <v>287</v>
      </c>
      <c r="Y302" s="231" t="str">
        <f>IF(LEN('OSNOVNA PLAČA'!B296)&gt;0&gt;0,'OSNOVNA PLAČA'!B296,"")</f>
        <v>A287</v>
      </c>
    </row>
    <row r="303" spans="22:25" x14ac:dyDescent="0.25">
      <c r="V303" t="str">
        <f t="shared" si="4"/>
        <v>288   A288</v>
      </c>
      <c r="W303">
        <v>288</v>
      </c>
      <c r="Y303" s="231" t="str">
        <f>IF(LEN('OSNOVNA PLAČA'!B297)&gt;0&gt;0,'OSNOVNA PLAČA'!B297,"")</f>
        <v>A288</v>
      </c>
    </row>
    <row r="304" spans="22:25" x14ac:dyDescent="0.25">
      <c r="V304" t="str">
        <f t="shared" si="4"/>
        <v>289   A289</v>
      </c>
      <c r="W304">
        <v>289</v>
      </c>
      <c r="Y304" s="231" t="str">
        <f>IF(LEN('OSNOVNA PLAČA'!B298)&gt;0&gt;0,'OSNOVNA PLAČA'!B298,"")</f>
        <v>A289</v>
      </c>
    </row>
    <row r="305" spans="22:25" x14ac:dyDescent="0.25">
      <c r="V305" t="str">
        <f t="shared" si="4"/>
        <v>290   A290</v>
      </c>
      <c r="W305">
        <v>290</v>
      </c>
      <c r="Y305" s="231" t="str">
        <f>IF(LEN('OSNOVNA PLAČA'!B299)&gt;0&gt;0,'OSNOVNA PLAČA'!B299,"")</f>
        <v>A290</v>
      </c>
    </row>
    <row r="306" spans="22:25" x14ac:dyDescent="0.25">
      <c r="V306" t="str">
        <f t="shared" si="4"/>
        <v>291   A291</v>
      </c>
      <c r="W306">
        <v>291</v>
      </c>
      <c r="Y306" s="231" t="str">
        <f>IF(LEN('OSNOVNA PLAČA'!B300)&gt;0&gt;0,'OSNOVNA PLAČA'!B300,"")</f>
        <v>A291</v>
      </c>
    </row>
    <row r="307" spans="22:25" x14ac:dyDescent="0.25">
      <c r="V307" t="str">
        <f t="shared" si="4"/>
        <v>292   A292</v>
      </c>
      <c r="W307">
        <v>292</v>
      </c>
      <c r="Y307" s="231" t="str">
        <f>IF(LEN('OSNOVNA PLAČA'!B301)&gt;0&gt;0,'OSNOVNA PLAČA'!B301,"")</f>
        <v>A292</v>
      </c>
    </row>
    <row r="308" spans="22:25" x14ac:dyDescent="0.25">
      <c r="V308" t="str">
        <f t="shared" si="4"/>
        <v>293   A293</v>
      </c>
      <c r="W308">
        <v>293</v>
      </c>
      <c r="Y308" s="231" t="str">
        <f>IF(LEN('OSNOVNA PLAČA'!B302)&gt;0&gt;0,'OSNOVNA PLAČA'!B302,"")</f>
        <v>A293</v>
      </c>
    </row>
    <row r="309" spans="22:25" x14ac:dyDescent="0.25">
      <c r="V309" t="str">
        <f t="shared" si="4"/>
        <v>294   A294</v>
      </c>
      <c r="W309">
        <v>294</v>
      </c>
      <c r="Y309" s="231" t="str">
        <f>IF(LEN('OSNOVNA PLAČA'!B303)&gt;0&gt;0,'OSNOVNA PLAČA'!B303,"")</f>
        <v>A294</v>
      </c>
    </row>
    <row r="310" spans="22:25" x14ac:dyDescent="0.25">
      <c r="V310" t="str">
        <f t="shared" si="4"/>
        <v>295   A295</v>
      </c>
      <c r="W310">
        <v>295</v>
      </c>
      <c r="Y310" s="231" t="str">
        <f>IF(LEN('OSNOVNA PLAČA'!B304)&gt;0&gt;0,'OSNOVNA PLAČA'!B304,"")</f>
        <v>A295</v>
      </c>
    </row>
    <row r="311" spans="22:25" x14ac:dyDescent="0.25">
      <c r="V311" t="str">
        <f t="shared" si="4"/>
        <v>296   A296</v>
      </c>
      <c r="W311">
        <v>296</v>
      </c>
      <c r="Y311" s="231" t="str">
        <f>IF(LEN('OSNOVNA PLAČA'!B305)&gt;0&gt;0,'OSNOVNA PLAČA'!B305,"")</f>
        <v>A296</v>
      </c>
    </row>
    <row r="312" spans="22:25" x14ac:dyDescent="0.25">
      <c r="V312" t="str">
        <f t="shared" si="4"/>
        <v>297   A297</v>
      </c>
      <c r="W312">
        <v>297</v>
      </c>
      <c r="Y312" s="231" t="str">
        <f>IF(LEN('OSNOVNA PLAČA'!B306)&gt;0&gt;0,'OSNOVNA PLAČA'!B306,"")</f>
        <v>A297</v>
      </c>
    </row>
    <row r="313" spans="22:25" x14ac:dyDescent="0.25">
      <c r="V313" t="str">
        <f t="shared" si="4"/>
        <v>298   A298</v>
      </c>
      <c r="W313">
        <v>298</v>
      </c>
      <c r="Y313" s="231" t="str">
        <f>IF(LEN('OSNOVNA PLAČA'!B307)&gt;0&gt;0,'OSNOVNA PLAČA'!B307,"")</f>
        <v>A298</v>
      </c>
    </row>
    <row r="314" spans="22:25" x14ac:dyDescent="0.25">
      <c r="V314" t="str">
        <f t="shared" si="4"/>
        <v>299   A299</v>
      </c>
      <c r="W314">
        <v>299</v>
      </c>
      <c r="Y314" s="231" t="str">
        <f>IF(LEN('OSNOVNA PLAČA'!B308)&gt;0&gt;0,'OSNOVNA PLAČA'!B308,"")</f>
        <v>A299</v>
      </c>
    </row>
    <row r="315" spans="22:25" x14ac:dyDescent="0.25">
      <c r="V315" t="str">
        <f t="shared" si="4"/>
        <v>300   A300</v>
      </c>
      <c r="W315">
        <v>300</v>
      </c>
      <c r="Y315" s="231" t="str">
        <f>IF(LEN('OSNOVNA PLAČA'!B309)&gt;0&gt;0,'OSNOVNA PLAČA'!B309,"")</f>
        <v>A300</v>
      </c>
    </row>
    <row r="316" spans="22:25" x14ac:dyDescent="0.25">
      <c r="V316" t="str">
        <f t="shared" si="4"/>
        <v>301   A301</v>
      </c>
      <c r="W316">
        <v>301</v>
      </c>
      <c r="Y316" s="231" t="str">
        <f>IF(LEN('OSNOVNA PLAČA'!B310)&gt;0&gt;0,'OSNOVNA PLAČA'!B310,"")</f>
        <v>A301</v>
      </c>
    </row>
    <row r="317" spans="22:25" x14ac:dyDescent="0.25">
      <c r="V317" t="str">
        <f t="shared" si="4"/>
        <v>302   A302</v>
      </c>
      <c r="W317">
        <v>302</v>
      </c>
      <c r="Y317" s="231" t="str">
        <f>IF(LEN('OSNOVNA PLAČA'!B311)&gt;0&gt;0,'OSNOVNA PLAČA'!B311,"")</f>
        <v>A302</v>
      </c>
    </row>
    <row r="318" spans="22:25" x14ac:dyDescent="0.25">
      <c r="V318" t="str">
        <f t="shared" si="4"/>
        <v>303   A303</v>
      </c>
      <c r="W318">
        <v>303</v>
      </c>
      <c r="Y318" s="231" t="str">
        <f>IF(LEN('OSNOVNA PLAČA'!B312)&gt;0&gt;0,'OSNOVNA PLAČA'!B312,"")</f>
        <v>A303</v>
      </c>
    </row>
    <row r="319" spans="22:25" x14ac:dyDescent="0.25">
      <c r="V319" t="str">
        <f t="shared" si="4"/>
        <v>304   A304</v>
      </c>
      <c r="W319">
        <v>304</v>
      </c>
      <c r="Y319" s="231" t="str">
        <f>IF(LEN('OSNOVNA PLAČA'!B313)&gt;0&gt;0,'OSNOVNA PLAČA'!B313,"")</f>
        <v>A304</v>
      </c>
    </row>
    <row r="320" spans="22:25" x14ac:dyDescent="0.25">
      <c r="V320" t="str">
        <f t="shared" si="4"/>
        <v>305   A305</v>
      </c>
      <c r="W320">
        <v>305</v>
      </c>
      <c r="Y320" s="231" t="str">
        <f>IF(LEN('OSNOVNA PLAČA'!B314)&gt;0&gt;0,'OSNOVNA PLAČA'!B314,"")</f>
        <v>A305</v>
      </c>
    </row>
    <row r="321" spans="22:25" x14ac:dyDescent="0.25">
      <c r="V321" t="str">
        <f t="shared" si="4"/>
        <v>306   A306</v>
      </c>
      <c r="W321">
        <v>306</v>
      </c>
      <c r="Y321" s="231" t="str">
        <f>IF(LEN('OSNOVNA PLAČA'!B315)&gt;0&gt;0,'OSNOVNA PLAČA'!B315,"")</f>
        <v>A306</v>
      </c>
    </row>
    <row r="322" spans="22:25" x14ac:dyDescent="0.25">
      <c r="V322" t="str">
        <f t="shared" si="4"/>
        <v>307   A307</v>
      </c>
      <c r="W322">
        <v>307</v>
      </c>
      <c r="Y322" s="231" t="str">
        <f>IF(LEN('OSNOVNA PLAČA'!B316)&gt;0&gt;0,'OSNOVNA PLAČA'!B316,"")</f>
        <v>A307</v>
      </c>
    </row>
    <row r="323" spans="22:25" x14ac:dyDescent="0.25">
      <c r="V323" t="str">
        <f t="shared" si="4"/>
        <v>308   A308</v>
      </c>
      <c r="W323">
        <v>308</v>
      </c>
      <c r="Y323" s="231" t="str">
        <f>IF(LEN('OSNOVNA PLAČA'!B317)&gt;0&gt;0,'OSNOVNA PLAČA'!B317,"")</f>
        <v>A308</v>
      </c>
    </row>
    <row r="324" spans="22:25" x14ac:dyDescent="0.25">
      <c r="V324" t="str">
        <f t="shared" si="4"/>
        <v>309   A309</v>
      </c>
      <c r="W324">
        <v>309</v>
      </c>
      <c r="Y324" s="231" t="str">
        <f>IF(LEN('OSNOVNA PLAČA'!B318)&gt;0&gt;0,'OSNOVNA PLAČA'!B318,"")</f>
        <v>A309</v>
      </c>
    </row>
    <row r="325" spans="22:25" x14ac:dyDescent="0.25">
      <c r="V325" t="str">
        <f t="shared" si="4"/>
        <v>310   A310</v>
      </c>
      <c r="W325">
        <v>310</v>
      </c>
      <c r="Y325" s="231" t="str">
        <f>IF(LEN('OSNOVNA PLAČA'!B319)&gt;0&gt;0,'OSNOVNA PLAČA'!B319,"")</f>
        <v>A310</v>
      </c>
    </row>
    <row r="326" spans="22:25" x14ac:dyDescent="0.25">
      <c r="V326" t="str">
        <f t="shared" si="4"/>
        <v>311   A311</v>
      </c>
      <c r="W326">
        <v>311</v>
      </c>
      <c r="Y326" s="231" t="str">
        <f>IF(LEN('OSNOVNA PLAČA'!B320)&gt;0&gt;0,'OSNOVNA PLAČA'!B320,"")</f>
        <v>A311</v>
      </c>
    </row>
    <row r="327" spans="22:25" x14ac:dyDescent="0.25">
      <c r="V327" t="str">
        <f t="shared" si="4"/>
        <v>312   A312</v>
      </c>
      <c r="W327">
        <v>312</v>
      </c>
      <c r="Y327" s="231" t="str">
        <f>IF(LEN('OSNOVNA PLAČA'!B321)&gt;0&gt;0,'OSNOVNA PLAČA'!B321,"")</f>
        <v>A312</v>
      </c>
    </row>
    <row r="328" spans="22:25" x14ac:dyDescent="0.25">
      <c r="V328" t="str">
        <f t="shared" si="4"/>
        <v>313   A313</v>
      </c>
      <c r="W328">
        <v>313</v>
      </c>
      <c r="Y328" s="231" t="str">
        <f>IF(LEN('OSNOVNA PLAČA'!B322)&gt;0&gt;0,'OSNOVNA PLAČA'!B322,"")</f>
        <v>A313</v>
      </c>
    </row>
    <row r="329" spans="22:25" x14ac:dyDescent="0.25">
      <c r="V329" t="str">
        <f t="shared" si="4"/>
        <v>314   A314</v>
      </c>
      <c r="W329">
        <v>314</v>
      </c>
      <c r="Y329" s="231" t="str">
        <f>IF(LEN('OSNOVNA PLAČA'!B323)&gt;0&gt;0,'OSNOVNA PLAČA'!B323,"")</f>
        <v>A314</v>
      </c>
    </row>
    <row r="330" spans="22:25" x14ac:dyDescent="0.25">
      <c r="V330" t="str">
        <f t="shared" si="4"/>
        <v>315   A315</v>
      </c>
      <c r="W330">
        <v>315</v>
      </c>
      <c r="Y330" s="231" t="str">
        <f>IF(LEN('OSNOVNA PLAČA'!B324)&gt;0&gt;0,'OSNOVNA PLAČA'!B324,"")</f>
        <v>A315</v>
      </c>
    </row>
    <row r="331" spans="22:25" x14ac:dyDescent="0.25">
      <c r="V331" t="str">
        <f t="shared" si="4"/>
        <v>316   A316</v>
      </c>
      <c r="W331">
        <v>316</v>
      </c>
      <c r="Y331" s="231" t="str">
        <f>IF(LEN('OSNOVNA PLAČA'!B325)&gt;0&gt;0,'OSNOVNA PLAČA'!B325,"")</f>
        <v>A316</v>
      </c>
    </row>
    <row r="332" spans="22:25" x14ac:dyDescent="0.25">
      <c r="V332" t="str">
        <f t="shared" si="4"/>
        <v>317   A317</v>
      </c>
      <c r="W332">
        <v>317</v>
      </c>
      <c r="Y332" s="231" t="str">
        <f>IF(LEN('OSNOVNA PLAČA'!B326)&gt;0&gt;0,'OSNOVNA PLAČA'!B326,"")</f>
        <v>A317</v>
      </c>
    </row>
    <row r="333" spans="22:25" x14ac:dyDescent="0.25">
      <c r="V333" t="str">
        <f t="shared" si="4"/>
        <v>318   A318</v>
      </c>
      <c r="W333">
        <v>318</v>
      </c>
      <c r="Y333" s="231" t="str">
        <f>IF(LEN('OSNOVNA PLAČA'!B327)&gt;0&gt;0,'OSNOVNA PLAČA'!B327,"")</f>
        <v>A318</v>
      </c>
    </row>
    <row r="334" spans="22:25" x14ac:dyDescent="0.25">
      <c r="V334" t="str">
        <f t="shared" si="4"/>
        <v>319   A319</v>
      </c>
      <c r="W334">
        <v>319</v>
      </c>
      <c r="Y334" s="231" t="str">
        <f>IF(LEN('OSNOVNA PLAČA'!B328)&gt;0&gt;0,'OSNOVNA PLAČA'!B328,"")</f>
        <v>A319</v>
      </c>
    </row>
    <row r="335" spans="22:25" x14ac:dyDescent="0.25">
      <c r="V335" t="str">
        <f t="shared" si="4"/>
        <v>320   A320</v>
      </c>
      <c r="W335">
        <v>320</v>
      </c>
      <c r="Y335" s="231" t="str">
        <f>IF(LEN('OSNOVNA PLAČA'!B329)&gt;0&gt;0,'OSNOVNA PLAČA'!B329,"")</f>
        <v>A320</v>
      </c>
    </row>
    <row r="336" spans="22:25" x14ac:dyDescent="0.25">
      <c r="V336" t="str">
        <f t="shared" si="4"/>
        <v>321   A321</v>
      </c>
      <c r="W336">
        <v>321</v>
      </c>
      <c r="Y336" s="231" t="str">
        <f>IF(LEN('OSNOVNA PLAČA'!B330)&gt;0&gt;0,'OSNOVNA PLAČA'!B330,"")</f>
        <v>A321</v>
      </c>
    </row>
    <row r="337" spans="22:25" x14ac:dyDescent="0.25">
      <c r="V337" t="str">
        <f t="shared" ref="V337:V400" si="5">IF(LEN(Y337)&gt;0,CONCATENATE(TEXT(W337,0),"   ",Y337),"")</f>
        <v>322   A322</v>
      </c>
      <c r="W337">
        <v>322</v>
      </c>
      <c r="Y337" s="231" t="str">
        <f>IF(LEN('OSNOVNA PLAČA'!B331)&gt;0&gt;0,'OSNOVNA PLAČA'!B331,"")</f>
        <v>A322</v>
      </c>
    </row>
    <row r="338" spans="22:25" x14ac:dyDescent="0.25">
      <c r="V338" t="str">
        <f t="shared" si="5"/>
        <v>323   A323</v>
      </c>
      <c r="W338">
        <v>323</v>
      </c>
      <c r="Y338" s="231" t="str">
        <f>IF(LEN('OSNOVNA PLAČA'!B332)&gt;0&gt;0,'OSNOVNA PLAČA'!B332,"")</f>
        <v>A323</v>
      </c>
    </row>
    <row r="339" spans="22:25" x14ac:dyDescent="0.25">
      <c r="V339" t="str">
        <f t="shared" si="5"/>
        <v>324   A324</v>
      </c>
      <c r="W339">
        <v>324</v>
      </c>
      <c r="Y339" s="231" t="str">
        <f>IF(LEN('OSNOVNA PLAČA'!B333)&gt;0&gt;0,'OSNOVNA PLAČA'!B333,"")</f>
        <v>A324</v>
      </c>
    </row>
    <row r="340" spans="22:25" x14ac:dyDescent="0.25">
      <c r="V340" t="str">
        <f t="shared" si="5"/>
        <v>325   A325</v>
      </c>
      <c r="W340">
        <v>325</v>
      </c>
      <c r="Y340" s="231" t="str">
        <f>IF(LEN('OSNOVNA PLAČA'!B334)&gt;0&gt;0,'OSNOVNA PLAČA'!B334,"")</f>
        <v>A325</v>
      </c>
    </row>
    <row r="341" spans="22:25" x14ac:dyDescent="0.25">
      <c r="V341" t="str">
        <f t="shared" si="5"/>
        <v>326   A326</v>
      </c>
      <c r="W341">
        <v>326</v>
      </c>
      <c r="Y341" s="231" t="str">
        <f>IF(LEN('OSNOVNA PLAČA'!B335)&gt;0&gt;0,'OSNOVNA PLAČA'!B335,"")</f>
        <v>A326</v>
      </c>
    </row>
    <row r="342" spans="22:25" x14ac:dyDescent="0.25">
      <c r="V342" t="str">
        <f t="shared" si="5"/>
        <v>327   A327</v>
      </c>
      <c r="W342">
        <v>327</v>
      </c>
      <c r="Y342" s="231" t="str">
        <f>IF(LEN('OSNOVNA PLAČA'!B336)&gt;0&gt;0,'OSNOVNA PLAČA'!B336,"")</f>
        <v>A327</v>
      </c>
    </row>
    <row r="343" spans="22:25" x14ac:dyDescent="0.25">
      <c r="V343" t="str">
        <f t="shared" si="5"/>
        <v>328   A328</v>
      </c>
      <c r="W343">
        <v>328</v>
      </c>
      <c r="Y343" s="231" t="str">
        <f>IF(LEN('OSNOVNA PLAČA'!B337)&gt;0&gt;0,'OSNOVNA PLAČA'!B337,"")</f>
        <v>A328</v>
      </c>
    </row>
    <row r="344" spans="22:25" x14ac:dyDescent="0.25">
      <c r="V344" t="str">
        <f t="shared" si="5"/>
        <v>329   A329</v>
      </c>
      <c r="W344">
        <v>329</v>
      </c>
      <c r="Y344" s="231" t="str">
        <f>IF(LEN('OSNOVNA PLAČA'!B338)&gt;0&gt;0,'OSNOVNA PLAČA'!B338,"")</f>
        <v>A329</v>
      </c>
    </row>
    <row r="345" spans="22:25" x14ac:dyDescent="0.25">
      <c r="V345" t="str">
        <f t="shared" si="5"/>
        <v>330   A330</v>
      </c>
      <c r="W345">
        <v>330</v>
      </c>
      <c r="Y345" s="231" t="str">
        <f>IF(LEN('OSNOVNA PLAČA'!B339)&gt;0&gt;0,'OSNOVNA PLAČA'!B339,"")</f>
        <v>A330</v>
      </c>
    </row>
    <row r="346" spans="22:25" x14ac:dyDescent="0.25">
      <c r="V346" t="str">
        <f t="shared" si="5"/>
        <v>331   A331</v>
      </c>
      <c r="W346">
        <v>331</v>
      </c>
      <c r="Y346" s="231" t="str">
        <f>IF(LEN('OSNOVNA PLAČA'!B340)&gt;0&gt;0,'OSNOVNA PLAČA'!B340,"")</f>
        <v>A331</v>
      </c>
    </row>
    <row r="347" spans="22:25" x14ac:dyDescent="0.25">
      <c r="V347" t="str">
        <f t="shared" si="5"/>
        <v>332   A332</v>
      </c>
      <c r="W347">
        <v>332</v>
      </c>
      <c r="Y347" s="231" t="str">
        <f>IF(LEN('OSNOVNA PLAČA'!B341)&gt;0&gt;0,'OSNOVNA PLAČA'!B341,"")</f>
        <v>A332</v>
      </c>
    </row>
    <row r="348" spans="22:25" x14ac:dyDescent="0.25">
      <c r="V348" t="str">
        <f t="shared" si="5"/>
        <v>333   A333</v>
      </c>
      <c r="W348">
        <v>333</v>
      </c>
      <c r="Y348" s="231" t="str">
        <f>IF(LEN('OSNOVNA PLAČA'!B342)&gt;0&gt;0,'OSNOVNA PLAČA'!B342,"")</f>
        <v>A333</v>
      </c>
    </row>
    <row r="349" spans="22:25" x14ac:dyDescent="0.25">
      <c r="V349" t="str">
        <f t="shared" si="5"/>
        <v>334   A334</v>
      </c>
      <c r="W349">
        <v>334</v>
      </c>
      <c r="Y349" s="231" t="str">
        <f>IF(LEN('OSNOVNA PLAČA'!B343)&gt;0&gt;0,'OSNOVNA PLAČA'!B343,"")</f>
        <v>A334</v>
      </c>
    </row>
    <row r="350" spans="22:25" x14ac:dyDescent="0.25">
      <c r="V350" t="str">
        <f t="shared" si="5"/>
        <v>335   A335</v>
      </c>
      <c r="W350">
        <v>335</v>
      </c>
      <c r="Y350" s="231" t="str">
        <f>IF(LEN('OSNOVNA PLAČA'!B344)&gt;0&gt;0,'OSNOVNA PLAČA'!B344,"")</f>
        <v>A335</v>
      </c>
    </row>
    <row r="351" spans="22:25" x14ac:dyDescent="0.25">
      <c r="V351" t="str">
        <f t="shared" si="5"/>
        <v>336   A336</v>
      </c>
      <c r="W351">
        <v>336</v>
      </c>
      <c r="Y351" s="231" t="str">
        <f>IF(LEN('OSNOVNA PLAČA'!B345)&gt;0&gt;0,'OSNOVNA PLAČA'!B345,"")</f>
        <v>A336</v>
      </c>
    </row>
    <row r="352" spans="22:25" x14ac:dyDescent="0.25">
      <c r="V352" t="str">
        <f t="shared" si="5"/>
        <v>337   A337</v>
      </c>
      <c r="W352">
        <v>337</v>
      </c>
      <c r="Y352" s="231" t="str">
        <f>IF(LEN('OSNOVNA PLAČA'!B346)&gt;0&gt;0,'OSNOVNA PLAČA'!B346,"")</f>
        <v>A337</v>
      </c>
    </row>
    <row r="353" spans="22:25" x14ac:dyDescent="0.25">
      <c r="V353" t="str">
        <f t="shared" si="5"/>
        <v>338   A338</v>
      </c>
      <c r="W353">
        <v>338</v>
      </c>
      <c r="Y353" s="231" t="str">
        <f>IF(LEN('OSNOVNA PLAČA'!B347)&gt;0&gt;0,'OSNOVNA PLAČA'!B347,"")</f>
        <v>A338</v>
      </c>
    </row>
    <row r="354" spans="22:25" x14ac:dyDescent="0.25">
      <c r="V354" t="str">
        <f t="shared" si="5"/>
        <v>339   A339</v>
      </c>
      <c r="W354">
        <v>339</v>
      </c>
      <c r="Y354" s="231" t="str">
        <f>IF(LEN('OSNOVNA PLAČA'!B348)&gt;0&gt;0,'OSNOVNA PLAČA'!B348,"")</f>
        <v>A339</v>
      </c>
    </row>
    <row r="355" spans="22:25" x14ac:dyDescent="0.25">
      <c r="V355" t="str">
        <f t="shared" si="5"/>
        <v>340   A340</v>
      </c>
      <c r="W355">
        <v>340</v>
      </c>
      <c r="Y355" s="231" t="str">
        <f>IF(LEN('OSNOVNA PLAČA'!B349)&gt;0&gt;0,'OSNOVNA PLAČA'!B349,"")</f>
        <v>A340</v>
      </c>
    </row>
    <row r="356" spans="22:25" x14ac:dyDescent="0.25">
      <c r="V356" t="str">
        <f t="shared" si="5"/>
        <v>341   A341</v>
      </c>
      <c r="W356">
        <v>341</v>
      </c>
      <c r="Y356" s="231" t="str">
        <f>IF(LEN('OSNOVNA PLAČA'!B350)&gt;0&gt;0,'OSNOVNA PLAČA'!B350,"")</f>
        <v>A341</v>
      </c>
    </row>
    <row r="357" spans="22:25" x14ac:dyDescent="0.25">
      <c r="V357" t="str">
        <f t="shared" si="5"/>
        <v>342   A342</v>
      </c>
      <c r="W357">
        <v>342</v>
      </c>
      <c r="Y357" s="231" t="str">
        <f>IF(LEN('OSNOVNA PLAČA'!B351)&gt;0&gt;0,'OSNOVNA PLAČA'!B351,"")</f>
        <v>A342</v>
      </c>
    </row>
    <row r="358" spans="22:25" x14ac:dyDescent="0.25">
      <c r="V358" t="str">
        <f t="shared" si="5"/>
        <v>343   A343</v>
      </c>
      <c r="W358">
        <v>343</v>
      </c>
      <c r="Y358" s="231" t="str">
        <f>IF(LEN('OSNOVNA PLAČA'!B352)&gt;0&gt;0,'OSNOVNA PLAČA'!B352,"")</f>
        <v>A343</v>
      </c>
    </row>
    <row r="359" spans="22:25" x14ac:dyDescent="0.25">
      <c r="V359" t="str">
        <f t="shared" si="5"/>
        <v>344   A344</v>
      </c>
      <c r="W359">
        <v>344</v>
      </c>
      <c r="Y359" s="231" t="str">
        <f>IF(LEN('OSNOVNA PLAČA'!B353)&gt;0&gt;0,'OSNOVNA PLAČA'!B353,"")</f>
        <v>A344</v>
      </c>
    </row>
    <row r="360" spans="22:25" x14ac:dyDescent="0.25">
      <c r="V360" t="str">
        <f t="shared" si="5"/>
        <v>345   A345</v>
      </c>
      <c r="W360">
        <v>345</v>
      </c>
      <c r="Y360" s="231" t="str">
        <f>IF(LEN('OSNOVNA PLAČA'!B354)&gt;0&gt;0,'OSNOVNA PLAČA'!B354,"")</f>
        <v>A345</v>
      </c>
    </row>
    <row r="361" spans="22:25" x14ac:dyDescent="0.25">
      <c r="V361" t="str">
        <f t="shared" si="5"/>
        <v>346   A346</v>
      </c>
      <c r="W361">
        <v>346</v>
      </c>
      <c r="Y361" s="231" t="str">
        <f>IF(LEN('OSNOVNA PLAČA'!B355)&gt;0&gt;0,'OSNOVNA PLAČA'!B355,"")</f>
        <v>A346</v>
      </c>
    </row>
    <row r="362" spans="22:25" x14ac:dyDescent="0.25">
      <c r="V362" t="str">
        <f t="shared" si="5"/>
        <v>347   A347</v>
      </c>
      <c r="W362">
        <v>347</v>
      </c>
      <c r="Y362" s="231" t="str">
        <f>IF(LEN('OSNOVNA PLAČA'!B356)&gt;0&gt;0,'OSNOVNA PLAČA'!B356,"")</f>
        <v>A347</v>
      </c>
    </row>
    <row r="363" spans="22:25" x14ac:dyDescent="0.25">
      <c r="V363" t="str">
        <f t="shared" si="5"/>
        <v>348   A348</v>
      </c>
      <c r="W363">
        <v>348</v>
      </c>
      <c r="Y363" s="231" t="str">
        <f>IF(LEN('OSNOVNA PLAČA'!B357)&gt;0&gt;0,'OSNOVNA PLAČA'!B357,"")</f>
        <v>A348</v>
      </c>
    </row>
    <row r="364" spans="22:25" x14ac:dyDescent="0.25">
      <c r="V364" t="str">
        <f t="shared" si="5"/>
        <v>349   A349</v>
      </c>
      <c r="W364">
        <v>349</v>
      </c>
      <c r="Y364" s="231" t="str">
        <f>IF(LEN('OSNOVNA PLAČA'!B358)&gt;0&gt;0,'OSNOVNA PLAČA'!B358,"")</f>
        <v>A349</v>
      </c>
    </row>
    <row r="365" spans="22:25" x14ac:dyDescent="0.25">
      <c r="V365" t="str">
        <f t="shared" si="5"/>
        <v>350   A350</v>
      </c>
      <c r="W365">
        <v>350</v>
      </c>
      <c r="Y365" s="231" t="str">
        <f>IF(LEN('OSNOVNA PLAČA'!B359)&gt;0&gt;0,'OSNOVNA PLAČA'!B359,"")</f>
        <v>A350</v>
      </c>
    </row>
    <row r="366" spans="22:25" x14ac:dyDescent="0.25">
      <c r="V366" t="str">
        <f t="shared" si="5"/>
        <v>351   A351</v>
      </c>
      <c r="W366">
        <v>351</v>
      </c>
      <c r="Y366" s="231" t="str">
        <f>IF(LEN('OSNOVNA PLAČA'!B360)&gt;0&gt;0,'OSNOVNA PLAČA'!B360,"")</f>
        <v>A351</v>
      </c>
    </row>
    <row r="367" spans="22:25" x14ac:dyDescent="0.25">
      <c r="V367" t="str">
        <f t="shared" si="5"/>
        <v>352   A352</v>
      </c>
      <c r="W367">
        <v>352</v>
      </c>
      <c r="Y367" s="231" t="str">
        <f>IF(LEN('OSNOVNA PLAČA'!B361)&gt;0&gt;0,'OSNOVNA PLAČA'!B361,"")</f>
        <v>A352</v>
      </c>
    </row>
    <row r="368" spans="22:25" x14ac:dyDescent="0.25">
      <c r="V368" t="str">
        <f t="shared" si="5"/>
        <v>353   A353</v>
      </c>
      <c r="W368">
        <v>353</v>
      </c>
      <c r="Y368" s="231" t="str">
        <f>IF(LEN('OSNOVNA PLAČA'!B362)&gt;0&gt;0,'OSNOVNA PLAČA'!B362,"")</f>
        <v>A353</v>
      </c>
    </row>
    <row r="369" spans="22:25" x14ac:dyDescent="0.25">
      <c r="V369" t="str">
        <f t="shared" si="5"/>
        <v>354   A354</v>
      </c>
      <c r="W369">
        <v>354</v>
      </c>
      <c r="Y369" s="231" t="str">
        <f>IF(LEN('OSNOVNA PLAČA'!B363)&gt;0&gt;0,'OSNOVNA PLAČA'!B363,"")</f>
        <v>A354</v>
      </c>
    </row>
    <row r="370" spans="22:25" x14ac:dyDescent="0.25">
      <c r="V370" t="str">
        <f t="shared" si="5"/>
        <v>355   A355</v>
      </c>
      <c r="W370">
        <v>355</v>
      </c>
      <c r="Y370" s="231" t="str">
        <f>IF(LEN('OSNOVNA PLAČA'!B364)&gt;0&gt;0,'OSNOVNA PLAČA'!B364,"")</f>
        <v>A355</v>
      </c>
    </row>
    <row r="371" spans="22:25" x14ac:dyDescent="0.25">
      <c r="V371" t="str">
        <f t="shared" si="5"/>
        <v>356   A356</v>
      </c>
      <c r="W371">
        <v>356</v>
      </c>
      <c r="Y371" s="231" t="str">
        <f>IF(LEN('OSNOVNA PLAČA'!B365)&gt;0&gt;0,'OSNOVNA PLAČA'!B365,"")</f>
        <v>A356</v>
      </c>
    </row>
    <row r="372" spans="22:25" x14ac:dyDescent="0.25">
      <c r="V372" t="str">
        <f t="shared" si="5"/>
        <v>357   A357</v>
      </c>
      <c r="W372">
        <v>357</v>
      </c>
      <c r="Y372" s="231" t="str">
        <f>IF(LEN('OSNOVNA PLAČA'!B366)&gt;0&gt;0,'OSNOVNA PLAČA'!B366,"")</f>
        <v>A357</v>
      </c>
    </row>
    <row r="373" spans="22:25" x14ac:dyDescent="0.25">
      <c r="V373" t="str">
        <f t="shared" si="5"/>
        <v>358   A358</v>
      </c>
      <c r="W373">
        <v>358</v>
      </c>
      <c r="Y373" s="231" t="str">
        <f>IF(LEN('OSNOVNA PLAČA'!B367)&gt;0&gt;0,'OSNOVNA PLAČA'!B367,"")</f>
        <v>A358</v>
      </c>
    </row>
    <row r="374" spans="22:25" x14ac:dyDescent="0.25">
      <c r="V374" t="str">
        <f t="shared" si="5"/>
        <v>359   A359</v>
      </c>
      <c r="W374">
        <v>359</v>
      </c>
      <c r="Y374" s="231" t="str">
        <f>IF(LEN('OSNOVNA PLAČA'!B368)&gt;0&gt;0,'OSNOVNA PLAČA'!B368,"")</f>
        <v>A359</v>
      </c>
    </row>
    <row r="375" spans="22:25" x14ac:dyDescent="0.25">
      <c r="V375" t="str">
        <f t="shared" si="5"/>
        <v>360   A360</v>
      </c>
      <c r="W375">
        <v>360</v>
      </c>
      <c r="Y375" s="231" t="str">
        <f>IF(LEN('OSNOVNA PLAČA'!B369)&gt;0&gt;0,'OSNOVNA PLAČA'!B369,"")</f>
        <v>A360</v>
      </c>
    </row>
    <row r="376" spans="22:25" x14ac:dyDescent="0.25">
      <c r="V376" t="str">
        <f t="shared" si="5"/>
        <v>361   A361</v>
      </c>
      <c r="W376">
        <v>361</v>
      </c>
      <c r="Y376" s="231" t="str">
        <f>IF(LEN('OSNOVNA PLAČA'!B370)&gt;0&gt;0,'OSNOVNA PLAČA'!B370,"")</f>
        <v>A361</v>
      </c>
    </row>
    <row r="377" spans="22:25" x14ac:dyDescent="0.25">
      <c r="V377" t="str">
        <f t="shared" si="5"/>
        <v>362   A362</v>
      </c>
      <c r="W377">
        <v>362</v>
      </c>
      <c r="Y377" s="231" t="str">
        <f>IF(LEN('OSNOVNA PLAČA'!B371)&gt;0&gt;0,'OSNOVNA PLAČA'!B371,"")</f>
        <v>A362</v>
      </c>
    </row>
    <row r="378" spans="22:25" x14ac:dyDescent="0.25">
      <c r="V378" t="str">
        <f t="shared" si="5"/>
        <v>363   A363</v>
      </c>
      <c r="W378">
        <v>363</v>
      </c>
      <c r="Y378" s="231" t="str">
        <f>IF(LEN('OSNOVNA PLAČA'!B372)&gt;0&gt;0,'OSNOVNA PLAČA'!B372,"")</f>
        <v>A363</v>
      </c>
    </row>
    <row r="379" spans="22:25" x14ac:dyDescent="0.25">
      <c r="V379" t="str">
        <f t="shared" si="5"/>
        <v>364   A364</v>
      </c>
      <c r="W379">
        <v>364</v>
      </c>
      <c r="Y379" s="231" t="str">
        <f>IF(LEN('OSNOVNA PLAČA'!B373)&gt;0&gt;0,'OSNOVNA PLAČA'!B373,"")</f>
        <v>A364</v>
      </c>
    </row>
    <row r="380" spans="22:25" x14ac:dyDescent="0.25">
      <c r="V380" t="str">
        <f t="shared" si="5"/>
        <v>365   A365</v>
      </c>
      <c r="W380">
        <v>365</v>
      </c>
      <c r="Y380" s="231" t="str">
        <f>IF(LEN('OSNOVNA PLAČA'!B374)&gt;0&gt;0,'OSNOVNA PLAČA'!B374,"")</f>
        <v>A365</v>
      </c>
    </row>
    <row r="381" spans="22:25" x14ac:dyDescent="0.25">
      <c r="V381" t="str">
        <f t="shared" si="5"/>
        <v>366   A366</v>
      </c>
      <c r="W381">
        <v>366</v>
      </c>
      <c r="Y381" s="231" t="str">
        <f>IF(LEN('OSNOVNA PLAČA'!B375)&gt;0&gt;0,'OSNOVNA PLAČA'!B375,"")</f>
        <v>A366</v>
      </c>
    </row>
    <row r="382" spans="22:25" x14ac:dyDescent="0.25">
      <c r="V382" t="str">
        <f t="shared" si="5"/>
        <v>367   A367</v>
      </c>
      <c r="W382">
        <v>367</v>
      </c>
      <c r="Y382" s="231" t="str">
        <f>IF(LEN('OSNOVNA PLAČA'!B376)&gt;0&gt;0,'OSNOVNA PLAČA'!B376,"")</f>
        <v>A367</v>
      </c>
    </row>
    <row r="383" spans="22:25" x14ac:dyDescent="0.25">
      <c r="V383" t="str">
        <f t="shared" si="5"/>
        <v>368   A368</v>
      </c>
      <c r="W383">
        <v>368</v>
      </c>
      <c r="Y383" s="231" t="str">
        <f>IF(LEN('OSNOVNA PLAČA'!B377)&gt;0&gt;0,'OSNOVNA PLAČA'!B377,"")</f>
        <v>A368</v>
      </c>
    </row>
    <row r="384" spans="22:25" x14ac:dyDescent="0.25">
      <c r="V384" t="str">
        <f t="shared" si="5"/>
        <v>369   A369</v>
      </c>
      <c r="W384">
        <v>369</v>
      </c>
      <c r="Y384" s="231" t="str">
        <f>IF(LEN('OSNOVNA PLAČA'!B378)&gt;0&gt;0,'OSNOVNA PLAČA'!B378,"")</f>
        <v>A369</v>
      </c>
    </row>
    <row r="385" spans="22:25" x14ac:dyDescent="0.25">
      <c r="V385" t="str">
        <f t="shared" si="5"/>
        <v>370   A370</v>
      </c>
      <c r="W385">
        <v>370</v>
      </c>
      <c r="Y385" s="231" t="str">
        <f>IF(LEN('OSNOVNA PLAČA'!B379)&gt;0&gt;0,'OSNOVNA PLAČA'!B379,"")</f>
        <v>A370</v>
      </c>
    </row>
    <row r="386" spans="22:25" x14ac:dyDescent="0.25">
      <c r="V386" t="str">
        <f t="shared" si="5"/>
        <v>371   A371</v>
      </c>
      <c r="W386">
        <v>371</v>
      </c>
      <c r="Y386" s="231" t="str">
        <f>IF(LEN('OSNOVNA PLAČA'!B380)&gt;0&gt;0,'OSNOVNA PLAČA'!B380,"")</f>
        <v>A371</v>
      </c>
    </row>
    <row r="387" spans="22:25" x14ac:dyDescent="0.25">
      <c r="V387" t="str">
        <f t="shared" si="5"/>
        <v>372   A372</v>
      </c>
      <c r="W387">
        <v>372</v>
      </c>
      <c r="Y387" s="231" t="str">
        <f>IF(LEN('OSNOVNA PLAČA'!B381)&gt;0&gt;0,'OSNOVNA PLAČA'!B381,"")</f>
        <v>A372</v>
      </c>
    </row>
    <row r="388" spans="22:25" x14ac:dyDescent="0.25">
      <c r="V388" t="str">
        <f t="shared" si="5"/>
        <v>373   A373</v>
      </c>
      <c r="W388">
        <v>373</v>
      </c>
      <c r="Y388" s="231" t="str">
        <f>IF(LEN('OSNOVNA PLAČA'!B382)&gt;0&gt;0,'OSNOVNA PLAČA'!B382,"")</f>
        <v>A373</v>
      </c>
    </row>
    <row r="389" spans="22:25" x14ac:dyDescent="0.25">
      <c r="V389" t="str">
        <f t="shared" si="5"/>
        <v>374   A374</v>
      </c>
      <c r="W389">
        <v>374</v>
      </c>
      <c r="Y389" s="231" t="str">
        <f>IF(LEN('OSNOVNA PLAČA'!B383)&gt;0&gt;0,'OSNOVNA PLAČA'!B383,"")</f>
        <v>A374</v>
      </c>
    </row>
    <row r="390" spans="22:25" x14ac:dyDescent="0.25">
      <c r="V390" t="str">
        <f t="shared" si="5"/>
        <v>375   A375</v>
      </c>
      <c r="W390">
        <v>375</v>
      </c>
      <c r="Y390" s="231" t="str">
        <f>IF(LEN('OSNOVNA PLAČA'!B384)&gt;0&gt;0,'OSNOVNA PLAČA'!B384,"")</f>
        <v>A375</v>
      </c>
    </row>
    <row r="391" spans="22:25" x14ac:dyDescent="0.25">
      <c r="V391" t="str">
        <f t="shared" si="5"/>
        <v>376   A376</v>
      </c>
      <c r="W391">
        <v>376</v>
      </c>
      <c r="Y391" s="231" t="str">
        <f>IF(LEN('OSNOVNA PLAČA'!B385)&gt;0&gt;0,'OSNOVNA PLAČA'!B385,"")</f>
        <v>A376</v>
      </c>
    </row>
    <row r="392" spans="22:25" x14ac:dyDescent="0.25">
      <c r="V392" t="str">
        <f t="shared" si="5"/>
        <v>377   A377</v>
      </c>
      <c r="W392">
        <v>377</v>
      </c>
      <c r="Y392" s="231" t="str">
        <f>IF(LEN('OSNOVNA PLAČA'!B386)&gt;0&gt;0,'OSNOVNA PLAČA'!B386,"")</f>
        <v>A377</v>
      </c>
    </row>
    <row r="393" spans="22:25" x14ac:dyDescent="0.25">
      <c r="V393" t="str">
        <f t="shared" si="5"/>
        <v>378   A378</v>
      </c>
      <c r="W393">
        <v>378</v>
      </c>
      <c r="Y393" s="231" t="str">
        <f>IF(LEN('OSNOVNA PLAČA'!B387)&gt;0&gt;0,'OSNOVNA PLAČA'!B387,"")</f>
        <v>A378</v>
      </c>
    </row>
    <row r="394" spans="22:25" x14ac:dyDescent="0.25">
      <c r="V394" t="str">
        <f t="shared" si="5"/>
        <v>379   A379</v>
      </c>
      <c r="W394">
        <v>379</v>
      </c>
      <c r="Y394" s="231" t="str">
        <f>IF(LEN('OSNOVNA PLAČA'!B388)&gt;0&gt;0,'OSNOVNA PLAČA'!B388,"")</f>
        <v>A379</v>
      </c>
    </row>
    <row r="395" spans="22:25" x14ac:dyDescent="0.25">
      <c r="V395" t="str">
        <f t="shared" si="5"/>
        <v>380   A380</v>
      </c>
      <c r="W395">
        <v>380</v>
      </c>
      <c r="Y395" s="231" t="str">
        <f>IF(LEN('OSNOVNA PLAČA'!B389)&gt;0&gt;0,'OSNOVNA PLAČA'!B389,"")</f>
        <v>A380</v>
      </c>
    </row>
    <row r="396" spans="22:25" x14ac:dyDescent="0.25">
      <c r="V396" t="str">
        <f t="shared" si="5"/>
        <v>381   A381</v>
      </c>
      <c r="W396">
        <v>381</v>
      </c>
      <c r="Y396" s="231" t="str">
        <f>IF(LEN('OSNOVNA PLAČA'!B390)&gt;0&gt;0,'OSNOVNA PLAČA'!B390,"")</f>
        <v>A381</v>
      </c>
    </row>
    <row r="397" spans="22:25" x14ac:dyDescent="0.25">
      <c r="V397" t="str">
        <f t="shared" si="5"/>
        <v>382   A382</v>
      </c>
      <c r="W397">
        <v>382</v>
      </c>
      <c r="Y397" s="231" t="str">
        <f>IF(LEN('OSNOVNA PLAČA'!B391)&gt;0&gt;0,'OSNOVNA PLAČA'!B391,"")</f>
        <v>A382</v>
      </c>
    </row>
    <row r="398" spans="22:25" x14ac:dyDescent="0.25">
      <c r="V398" t="str">
        <f t="shared" si="5"/>
        <v>383   A383</v>
      </c>
      <c r="W398">
        <v>383</v>
      </c>
      <c r="Y398" s="231" t="str">
        <f>IF(LEN('OSNOVNA PLAČA'!B392)&gt;0&gt;0,'OSNOVNA PLAČA'!B392,"")</f>
        <v>A383</v>
      </c>
    </row>
    <row r="399" spans="22:25" x14ac:dyDescent="0.25">
      <c r="V399" t="str">
        <f t="shared" si="5"/>
        <v>384   A384</v>
      </c>
      <c r="W399">
        <v>384</v>
      </c>
      <c r="Y399" s="231" t="str">
        <f>IF(LEN('OSNOVNA PLAČA'!B393)&gt;0&gt;0,'OSNOVNA PLAČA'!B393,"")</f>
        <v>A384</v>
      </c>
    </row>
    <row r="400" spans="22:25" x14ac:dyDescent="0.25">
      <c r="V400" t="str">
        <f t="shared" si="5"/>
        <v>385   A385</v>
      </c>
      <c r="W400">
        <v>385</v>
      </c>
      <c r="Y400" s="231" t="str">
        <f>IF(LEN('OSNOVNA PLAČA'!B394)&gt;0&gt;0,'OSNOVNA PLAČA'!B394,"")</f>
        <v>A385</v>
      </c>
    </row>
    <row r="401" spans="22:25" x14ac:dyDescent="0.25">
      <c r="V401" t="str">
        <f t="shared" ref="V401:V464" si="6">IF(LEN(Y401)&gt;0,CONCATENATE(TEXT(W401,0),"   ",Y401),"")</f>
        <v>386   A386</v>
      </c>
      <c r="W401">
        <v>386</v>
      </c>
      <c r="Y401" s="231" t="str">
        <f>IF(LEN('OSNOVNA PLAČA'!B395)&gt;0&gt;0,'OSNOVNA PLAČA'!B395,"")</f>
        <v>A386</v>
      </c>
    </row>
    <row r="402" spans="22:25" x14ac:dyDescent="0.25">
      <c r="V402" t="str">
        <f t="shared" si="6"/>
        <v>387   A387</v>
      </c>
      <c r="W402">
        <v>387</v>
      </c>
      <c r="Y402" s="231" t="str">
        <f>IF(LEN('OSNOVNA PLAČA'!B396)&gt;0&gt;0,'OSNOVNA PLAČA'!B396,"")</f>
        <v>A387</v>
      </c>
    </row>
    <row r="403" spans="22:25" x14ac:dyDescent="0.25">
      <c r="V403" t="str">
        <f t="shared" si="6"/>
        <v>388   A388</v>
      </c>
      <c r="W403">
        <v>388</v>
      </c>
      <c r="Y403" s="231" t="str">
        <f>IF(LEN('OSNOVNA PLAČA'!B397)&gt;0&gt;0,'OSNOVNA PLAČA'!B397,"")</f>
        <v>A388</v>
      </c>
    </row>
    <row r="404" spans="22:25" x14ac:dyDescent="0.25">
      <c r="V404" t="str">
        <f t="shared" si="6"/>
        <v>389   A389</v>
      </c>
      <c r="W404">
        <v>389</v>
      </c>
      <c r="Y404" s="231" t="str">
        <f>IF(LEN('OSNOVNA PLAČA'!B398)&gt;0&gt;0,'OSNOVNA PLAČA'!B398,"")</f>
        <v>A389</v>
      </c>
    </row>
    <row r="405" spans="22:25" x14ac:dyDescent="0.25">
      <c r="V405" t="str">
        <f t="shared" si="6"/>
        <v>390   A390</v>
      </c>
      <c r="W405">
        <v>390</v>
      </c>
      <c r="Y405" s="231" t="str">
        <f>IF(LEN('OSNOVNA PLAČA'!B399)&gt;0&gt;0,'OSNOVNA PLAČA'!B399,"")</f>
        <v>A390</v>
      </c>
    </row>
    <row r="406" spans="22:25" x14ac:dyDescent="0.25">
      <c r="V406" t="str">
        <f t="shared" si="6"/>
        <v>391   A391</v>
      </c>
      <c r="W406">
        <v>391</v>
      </c>
      <c r="Y406" s="231" t="str">
        <f>IF(LEN('OSNOVNA PLAČA'!B400)&gt;0&gt;0,'OSNOVNA PLAČA'!B400,"")</f>
        <v>A391</v>
      </c>
    </row>
    <row r="407" spans="22:25" x14ac:dyDescent="0.25">
      <c r="V407" t="str">
        <f t="shared" si="6"/>
        <v>392   A392</v>
      </c>
      <c r="W407">
        <v>392</v>
      </c>
      <c r="Y407" s="231" t="str">
        <f>IF(LEN('OSNOVNA PLAČA'!B401)&gt;0&gt;0,'OSNOVNA PLAČA'!B401,"")</f>
        <v>A392</v>
      </c>
    </row>
    <row r="408" spans="22:25" x14ac:dyDescent="0.25">
      <c r="V408" t="str">
        <f t="shared" si="6"/>
        <v>393   A393</v>
      </c>
      <c r="W408">
        <v>393</v>
      </c>
      <c r="Y408" s="231" t="str">
        <f>IF(LEN('OSNOVNA PLAČA'!B402)&gt;0&gt;0,'OSNOVNA PLAČA'!B402,"")</f>
        <v>A393</v>
      </c>
    </row>
    <row r="409" spans="22:25" x14ac:dyDescent="0.25">
      <c r="V409" t="str">
        <f t="shared" si="6"/>
        <v>394   A394</v>
      </c>
      <c r="W409">
        <v>394</v>
      </c>
      <c r="Y409" s="231" t="str">
        <f>IF(LEN('OSNOVNA PLAČA'!B403)&gt;0&gt;0,'OSNOVNA PLAČA'!B403,"")</f>
        <v>A394</v>
      </c>
    </row>
    <row r="410" spans="22:25" x14ac:dyDescent="0.25">
      <c r="V410" t="str">
        <f t="shared" si="6"/>
        <v>395   A395</v>
      </c>
      <c r="W410">
        <v>395</v>
      </c>
      <c r="Y410" s="231" t="str">
        <f>IF(LEN('OSNOVNA PLAČA'!B404)&gt;0&gt;0,'OSNOVNA PLAČA'!B404,"")</f>
        <v>A395</v>
      </c>
    </row>
    <row r="411" spans="22:25" x14ac:dyDescent="0.25">
      <c r="V411" t="str">
        <f t="shared" si="6"/>
        <v>396   A396</v>
      </c>
      <c r="W411">
        <v>396</v>
      </c>
      <c r="Y411" s="231" t="str">
        <f>IF(LEN('OSNOVNA PLAČA'!B405)&gt;0&gt;0,'OSNOVNA PLAČA'!B405,"")</f>
        <v>A396</v>
      </c>
    </row>
    <row r="412" spans="22:25" x14ac:dyDescent="0.25">
      <c r="V412" t="str">
        <f t="shared" si="6"/>
        <v>397   A397</v>
      </c>
      <c r="W412">
        <v>397</v>
      </c>
      <c r="Y412" s="231" t="str">
        <f>IF(LEN('OSNOVNA PLAČA'!B406)&gt;0&gt;0,'OSNOVNA PLAČA'!B406,"")</f>
        <v>A397</v>
      </c>
    </row>
    <row r="413" spans="22:25" x14ac:dyDescent="0.25">
      <c r="V413" t="str">
        <f t="shared" si="6"/>
        <v>398   A398</v>
      </c>
      <c r="W413">
        <v>398</v>
      </c>
      <c r="Y413" s="231" t="str">
        <f>IF(LEN('OSNOVNA PLAČA'!B407)&gt;0&gt;0,'OSNOVNA PLAČA'!B407,"")</f>
        <v>A398</v>
      </c>
    </row>
    <row r="414" spans="22:25" x14ac:dyDescent="0.25">
      <c r="V414" t="str">
        <f t="shared" si="6"/>
        <v>399   A399</v>
      </c>
      <c r="W414">
        <v>399</v>
      </c>
      <c r="Y414" s="231" t="str">
        <f>IF(LEN('OSNOVNA PLAČA'!B408)&gt;0&gt;0,'OSNOVNA PLAČA'!B408,"")</f>
        <v>A399</v>
      </c>
    </row>
    <row r="415" spans="22:25" x14ac:dyDescent="0.25">
      <c r="V415" t="str">
        <f t="shared" si="6"/>
        <v>400   A400</v>
      </c>
      <c r="W415">
        <v>400</v>
      </c>
      <c r="Y415" s="231" t="str">
        <f>IF(LEN('OSNOVNA PLAČA'!B409)&gt;0&gt;0,'OSNOVNA PLAČA'!B409,"")</f>
        <v>A400</v>
      </c>
    </row>
    <row r="416" spans="22:25" x14ac:dyDescent="0.25">
      <c r="V416" t="str">
        <f t="shared" si="6"/>
        <v>401   A401</v>
      </c>
      <c r="W416">
        <v>401</v>
      </c>
      <c r="Y416" s="231" t="str">
        <f>IF(LEN('OSNOVNA PLAČA'!B410)&gt;0&gt;0,'OSNOVNA PLAČA'!B410,"")</f>
        <v>A401</v>
      </c>
    </row>
    <row r="417" spans="22:25" x14ac:dyDescent="0.25">
      <c r="V417" t="str">
        <f t="shared" si="6"/>
        <v>402   A402</v>
      </c>
      <c r="W417">
        <v>402</v>
      </c>
      <c r="Y417" s="231" t="str">
        <f>IF(LEN('OSNOVNA PLAČA'!B411)&gt;0&gt;0,'OSNOVNA PLAČA'!B411,"")</f>
        <v>A402</v>
      </c>
    </row>
    <row r="418" spans="22:25" x14ac:dyDescent="0.25">
      <c r="V418" t="str">
        <f t="shared" si="6"/>
        <v>403   A403</v>
      </c>
      <c r="W418">
        <v>403</v>
      </c>
      <c r="Y418" s="231" t="str">
        <f>IF(LEN('OSNOVNA PLAČA'!B412)&gt;0&gt;0,'OSNOVNA PLAČA'!B412,"")</f>
        <v>A403</v>
      </c>
    </row>
    <row r="419" spans="22:25" x14ac:dyDescent="0.25">
      <c r="V419" t="str">
        <f t="shared" si="6"/>
        <v>404   A404</v>
      </c>
      <c r="W419">
        <v>404</v>
      </c>
      <c r="Y419" s="231" t="str">
        <f>IF(LEN('OSNOVNA PLAČA'!B413)&gt;0&gt;0,'OSNOVNA PLAČA'!B413,"")</f>
        <v>A404</v>
      </c>
    </row>
    <row r="420" spans="22:25" x14ac:dyDescent="0.25">
      <c r="V420" t="str">
        <f t="shared" si="6"/>
        <v>405   A405</v>
      </c>
      <c r="W420">
        <v>405</v>
      </c>
      <c r="Y420" s="231" t="str">
        <f>IF(LEN('OSNOVNA PLAČA'!B414)&gt;0&gt;0,'OSNOVNA PLAČA'!B414,"")</f>
        <v>A405</v>
      </c>
    </row>
    <row r="421" spans="22:25" x14ac:dyDescent="0.25">
      <c r="V421" t="str">
        <f t="shared" si="6"/>
        <v>406   A406</v>
      </c>
      <c r="W421">
        <v>406</v>
      </c>
      <c r="Y421" s="231" t="str">
        <f>IF(LEN('OSNOVNA PLAČA'!B415)&gt;0&gt;0,'OSNOVNA PLAČA'!B415,"")</f>
        <v>A406</v>
      </c>
    </row>
    <row r="422" spans="22:25" x14ac:dyDescent="0.25">
      <c r="V422" t="str">
        <f t="shared" si="6"/>
        <v>407   A407</v>
      </c>
      <c r="W422">
        <v>407</v>
      </c>
      <c r="Y422" s="231" t="str">
        <f>IF(LEN('OSNOVNA PLAČA'!B416)&gt;0&gt;0,'OSNOVNA PLAČA'!B416,"")</f>
        <v>A407</v>
      </c>
    </row>
    <row r="423" spans="22:25" x14ac:dyDescent="0.25">
      <c r="V423" t="str">
        <f t="shared" si="6"/>
        <v>408   A408</v>
      </c>
      <c r="W423">
        <v>408</v>
      </c>
      <c r="Y423" s="231" t="str">
        <f>IF(LEN('OSNOVNA PLAČA'!B417)&gt;0&gt;0,'OSNOVNA PLAČA'!B417,"")</f>
        <v>A408</v>
      </c>
    </row>
    <row r="424" spans="22:25" x14ac:dyDescent="0.25">
      <c r="V424" t="str">
        <f t="shared" si="6"/>
        <v>409   A409</v>
      </c>
      <c r="W424">
        <v>409</v>
      </c>
      <c r="Y424" s="231" t="str">
        <f>IF(LEN('OSNOVNA PLAČA'!B418)&gt;0&gt;0,'OSNOVNA PLAČA'!B418,"")</f>
        <v>A409</v>
      </c>
    </row>
    <row r="425" spans="22:25" x14ac:dyDescent="0.25">
      <c r="V425" t="str">
        <f t="shared" si="6"/>
        <v>410   A410</v>
      </c>
      <c r="W425">
        <v>410</v>
      </c>
      <c r="Y425" s="231" t="str">
        <f>IF(LEN('OSNOVNA PLAČA'!B419)&gt;0&gt;0,'OSNOVNA PLAČA'!B419,"")</f>
        <v>A410</v>
      </c>
    </row>
    <row r="426" spans="22:25" x14ac:dyDescent="0.25">
      <c r="V426" t="str">
        <f t="shared" si="6"/>
        <v>411   A411</v>
      </c>
      <c r="W426">
        <v>411</v>
      </c>
      <c r="Y426" s="231" t="str">
        <f>IF(LEN('OSNOVNA PLAČA'!B420)&gt;0&gt;0,'OSNOVNA PLAČA'!B420,"")</f>
        <v>A411</v>
      </c>
    </row>
    <row r="427" spans="22:25" x14ac:dyDescent="0.25">
      <c r="V427" t="str">
        <f t="shared" si="6"/>
        <v>412   A412</v>
      </c>
      <c r="W427">
        <v>412</v>
      </c>
      <c r="Y427" s="231" t="str">
        <f>IF(LEN('OSNOVNA PLAČA'!B421)&gt;0&gt;0,'OSNOVNA PLAČA'!B421,"")</f>
        <v>A412</v>
      </c>
    </row>
    <row r="428" spans="22:25" x14ac:dyDescent="0.25">
      <c r="V428" t="str">
        <f t="shared" si="6"/>
        <v>413   A413</v>
      </c>
      <c r="W428">
        <v>413</v>
      </c>
      <c r="Y428" s="231" t="str">
        <f>IF(LEN('OSNOVNA PLAČA'!B422)&gt;0&gt;0,'OSNOVNA PLAČA'!B422,"")</f>
        <v>A413</v>
      </c>
    </row>
    <row r="429" spans="22:25" x14ac:dyDescent="0.25">
      <c r="V429" t="str">
        <f t="shared" si="6"/>
        <v>414   A414</v>
      </c>
      <c r="W429">
        <v>414</v>
      </c>
      <c r="Y429" s="231" t="str">
        <f>IF(LEN('OSNOVNA PLAČA'!B423)&gt;0&gt;0,'OSNOVNA PLAČA'!B423,"")</f>
        <v>A414</v>
      </c>
    </row>
    <row r="430" spans="22:25" x14ac:dyDescent="0.25">
      <c r="V430" t="str">
        <f t="shared" si="6"/>
        <v>415   A415</v>
      </c>
      <c r="W430">
        <v>415</v>
      </c>
      <c r="Y430" s="231" t="str">
        <f>IF(LEN('OSNOVNA PLAČA'!B424)&gt;0&gt;0,'OSNOVNA PLAČA'!B424,"")</f>
        <v>A415</v>
      </c>
    </row>
    <row r="431" spans="22:25" x14ac:dyDescent="0.25">
      <c r="V431" t="str">
        <f t="shared" si="6"/>
        <v>416   A416</v>
      </c>
      <c r="W431">
        <v>416</v>
      </c>
      <c r="Y431" s="231" t="str">
        <f>IF(LEN('OSNOVNA PLAČA'!B425)&gt;0&gt;0,'OSNOVNA PLAČA'!B425,"")</f>
        <v>A416</v>
      </c>
    </row>
    <row r="432" spans="22:25" x14ac:dyDescent="0.25">
      <c r="V432" t="str">
        <f t="shared" si="6"/>
        <v>417   A417</v>
      </c>
      <c r="W432">
        <v>417</v>
      </c>
      <c r="Y432" s="231" t="str">
        <f>IF(LEN('OSNOVNA PLAČA'!B426)&gt;0&gt;0,'OSNOVNA PLAČA'!B426,"")</f>
        <v>A417</v>
      </c>
    </row>
    <row r="433" spans="22:25" x14ac:dyDescent="0.25">
      <c r="V433" t="str">
        <f t="shared" si="6"/>
        <v>418   A418</v>
      </c>
      <c r="W433">
        <v>418</v>
      </c>
      <c r="Y433" s="231" t="str">
        <f>IF(LEN('OSNOVNA PLAČA'!B427)&gt;0&gt;0,'OSNOVNA PLAČA'!B427,"")</f>
        <v>A418</v>
      </c>
    </row>
    <row r="434" spans="22:25" x14ac:dyDescent="0.25">
      <c r="V434" t="str">
        <f t="shared" si="6"/>
        <v>419   A419</v>
      </c>
      <c r="W434">
        <v>419</v>
      </c>
      <c r="Y434" s="231" t="str">
        <f>IF(LEN('OSNOVNA PLAČA'!B428)&gt;0&gt;0,'OSNOVNA PLAČA'!B428,"")</f>
        <v>A419</v>
      </c>
    </row>
    <row r="435" spans="22:25" x14ac:dyDescent="0.25">
      <c r="V435" t="str">
        <f t="shared" si="6"/>
        <v>420   A420</v>
      </c>
      <c r="W435">
        <v>420</v>
      </c>
      <c r="Y435" s="231" t="str">
        <f>IF(LEN('OSNOVNA PLAČA'!B429)&gt;0&gt;0,'OSNOVNA PLAČA'!B429,"")</f>
        <v>A420</v>
      </c>
    </row>
    <row r="436" spans="22:25" x14ac:dyDescent="0.25">
      <c r="V436" t="str">
        <f t="shared" si="6"/>
        <v>421   A421</v>
      </c>
      <c r="W436">
        <v>421</v>
      </c>
      <c r="Y436" s="231" t="str">
        <f>IF(LEN('OSNOVNA PLAČA'!B430)&gt;0&gt;0,'OSNOVNA PLAČA'!B430,"")</f>
        <v>A421</v>
      </c>
    </row>
    <row r="437" spans="22:25" x14ac:dyDescent="0.25">
      <c r="V437" t="str">
        <f t="shared" si="6"/>
        <v>422   A422</v>
      </c>
      <c r="W437">
        <v>422</v>
      </c>
      <c r="Y437" s="231" t="str">
        <f>IF(LEN('OSNOVNA PLAČA'!B431)&gt;0&gt;0,'OSNOVNA PLAČA'!B431,"")</f>
        <v>A422</v>
      </c>
    </row>
    <row r="438" spans="22:25" x14ac:dyDescent="0.25">
      <c r="V438" t="str">
        <f t="shared" si="6"/>
        <v>423   A423</v>
      </c>
      <c r="W438">
        <v>423</v>
      </c>
      <c r="Y438" s="231" t="str">
        <f>IF(LEN('OSNOVNA PLAČA'!B432)&gt;0&gt;0,'OSNOVNA PLAČA'!B432,"")</f>
        <v>A423</v>
      </c>
    </row>
    <row r="439" spans="22:25" x14ac:dyDescent="0.25">
      <c r="V439" t="str">
        <f t="shared" si="6"/>
        <v>424   A424</v>
      </c>
      <c r="W439">
        <v>424</v>
      </c>
      <c r="Y439" s="231" t="str">
        <f>IF(LEN('OSNOVNA PLAČA'!B433)&gt;0&gt;0,'OSNOVNA PLAČA'!B433,"")</f>
        <v>A424</v>
      </c>
    </row>
    <row r="440" spans="22:25" x14ac:dyDescent="0.25">
      <c r="V440" t="str">
        <f t="shared" si="6"/>
        <v>425   A425</v>
      </c>
      <c r="W440">
        <v>425</v>
      </c>
      <c r="Y440" s="231" t="str">
        <f>IF(LEN('OSNOVNA PLAČA'!B434)&gt;0&gt;0,'OSNOVNA PLAČA'!B434,"")</f>
        <v>A425</v>
      </c>
    </row>
    <row r="441" spans="22:25" x14ac:dyDescent="0.25">
      <c r="V441" t="str">
        <f t="shared" si="6"/>
        <v>426   A426</v>
      </c>
      <c r="W441">
        <v>426</v>
      </c>
      <c r="Y441" s="231" t="str">
        <f>IF(LEN('OSNOVNA PLAČA'!B435)&gt;0&gt;0,'OSNOVNA PLAČA'!B435,"")</f>
        <v>A426</v>
      </c>
    </row>
    <row r="442" spans="22:25" x14ac:dyDescent="0.25">
      <c r="V442" t="str">
        <f t="shared" si="6"/>
        <v>427   A427</v>
      </c>
      <c r="W442">
        <v>427</v>
      </c>
      <c r="Y442" s="231" t="str">
        <f>IF(LEN('OSNOVNA PLAČA'!B436)&gt;0&gt;0,'OSNOVNA PLAČA'!B436,"")</f>
        <v>A427</v>
      </c>
    </row>
    <row r="443" spans="22:25" x14ac:dyDescent="0.25">
      <c r="V443" t="str">
        <f t="shared" si="6"/>
        <v>428   A428</v>
      </c>
      <c r="W443">
        <v>428</v>
      </c>
      <c r="Y443" s="231" t="str">
        <f>IF(LEN('OSNOVNA PLAČA'!B437)&gt;0&gt;0,'OSNOVNA PLAČA'!B437,"")</f>
        <v>A428</v>
      </c>
    </row>
    <row r="444" spans="22:25" x14ac:dyDescent="0.25">
      <c r="V444" t="str">
        <f t="shared" si="6"/>
        <v>429   A429</v>
      </c>
      <c r="W444">
        <v>429</v>
      </c>
      <c r="Y444" s="231" t="str">
        <f>IF(LEN('OSNOVNA PLAČA'!B438)&gt;0&gt;0,'OSNOVNA PLAČA'!B438,"")</f>
        <v>A429</v>
      </c>
    </row>
    <row r="445" spans="22:25" x14ac:dyDescent="0.25">
      <c r="V445" t="str">
        <f t="shared" si="6"/>
        <v>430   A430</v>
      </c>
      <c r="W445">
        <v>430</v>
      </c>
      <c r="Y445" s="231" t="str">
        <f>IF(LEN('OSNOVNA PLAČA'!B439)&gt;0&gt;0,'OSNOVNA PLAČA'!B439,"")</f>
        <v>A430</v>
      </c>
    </row>
    <row r="446" spans="22:25" x14ac:dyDescent="0.25">
      <c r="V446" t="str">
        <f t="shared" si="6"/>
        <v>431   A431</v>
      </c>
      <c r="W446">
        <v>431</v>
      </c>
      <c r="Y446" s="231" t="str">
        <f>IF(LEN('OSNOVNA PLAČA'!B440)&gt;0&gt;0,'OSNOVNA PLAČA'!B440,"")</f>
        <v>A431</v>
      </c>
    </row>
    <row r="447" spans="22:25" x14ac:dyDescent="0.25">
      <c r="V447" t="str">
        <f t="shared" si="6"/>
        <v>432   A432</v>
      </c>
      <c r="W447">
        <v>432</v>
      </c>
      <c r="Y447" s="231" t="str">
        <f>IF(LEN('OSNOVNA PLAČA'!B441)&gt;0&gt;0,'OSNOVNA PLAČA'!B441,"")</f>
        <v>A432</v>
      </c>
    </row>
    <row r="448" spans="22:25" x14ac:dyDescent="0.25">
      <c r="V448" t="str">
        <f t="shared" si="6"/>
        <v>433   A433</v>
      </c>
      <c r="W448">
        <v>433</v>
      </c>
      <c r="Y448" s="231" t="str">
        <f>IF(LEN('OSNOVNA PLAČA'!B442)&gt;0&gt;0,'OSNOVNA PLAČA'!B442,"")</f>
        <v>A433</v>
      </c>
    </row>
    <row r="449" spans="22:25" x14ac:dyDescent="0.25">
      <c r="V449" t="str">
        <f t="shared" si="6"/>
        <v>434   A434</v>
      </c>
      <c r="W449">
        <v>434</v>
      </c>
      <c r="Y449" s="231" t="str">
        <f>IF(LEN('OSNOVNA PLAČA'!B443)&gt;0&gt;0,'OSNOVNA PLAČA'!B443,"")</f>
        <v>A434</v>
      </c>
    </row>
    <row r="450" spans="22:25" x14ac:dyDescent="0.25">
      <c r="V450" t="str">
        <f t="shared" si="6"/>
        <v>435   A435</v>
      </c>
      <c r="W450">
        <v>435</v>
      </c>
      <c r="Y450" s="231" t="str">
        <f>IF(LEN('OSNOVNA PLAČA'!B444)&gt;0&gt;0,'OSNOVNA PLAČA'!B444,"")</f>
        <v>A435</v>
      </c>
    </row>
    <row r="451" spans="22:25" x14ac:dyDescent="0.25">
      <c r="V451" t="str">
        <f t="shared" si="6"/>
        <v>436   A436</v>
      </c>
      <c r="W451">
        <v>436</v>
      </c>
      <c r="Y451" s="231" t="str">
        <f>IF(LEN('OSNOVNA PLAČA'!B445)&gt;0&gt;0,'OSNOVNA PLAČA'!B445,"")</f>
        <v>A436</v>
      </c>
    </row>
    <row r="452" spans="22:25" x14ac:dyDescent="0.25">
      <c r="V452" t="str">
        <f t="shared" si="6"/>
        <v>437   A437</v>
      </c>
      <c r="W452">
        <v>437</v>
      </c>
      <c r="Y452" s="231" t="str">
        <f>IF(LEN('OSNOVNA PLAČA'!B446)&gt;0&gt;0,'OSNOVNA PLAČA'!B446,"")</f>
        <v>A437</v>
      </c>
    </row>
    <row r="453" spans="22:25" x14ac:dyDescent="0.25">
      <c r="V453" t="str">
        <f t="shared" si="6"/>
        <v>438   A438</v>
      </c>
      <c r="W453">
        <v>438</v>
      </c>
      <c r="Y453" s="231" t="str">
        <f>IF(LEN('OSNOVNA PLAČA'!B447)&gt;0&gt;0,'OSNOVNA PLAČA'!B447,"")</f>
        <v>A438</v>
      </c>
    </row>
    <row r="454" spans="22:25" x14ac:dyDescent="0.25">
      <c r="V454" t="str">
        <f t="shared" si="6"/>
        <v>439   A439</v>
      </c>
      <c r="W454">
        <v>439</v>
      </c>
      <c r="Y454" s="231" t="str">
        <f>IF(LEN('OSNOVNA PLAČA'!B448)&gt;0&gt;0,'OSNOVNA PLAČA'!B448,"")</f>
        <v>A439</v>
      </c>
    </row>
    <row r="455" spans="22:25" x14ac:dyDescent="0.25">
      <c r="V455" t="str">
        <f t="shared" si="6"/>
        <v>440   A440</v>
      </c>
      <c r="W455">
        <v>440</v>
      </c>
      <c r="Y455" s="231" t="str">
        <f>IF(LEN('OSNOVNA PLAČA'!B449)&gt;0&gt;0,'OSNOVNA PLAČA'!B449,"")</f>
        <v>A440</v>
      </c>
    </row>
    <row r="456" spans="22:25" x14ac:dyDescent="0.25">
      <c r="V456" t="str">
        <f t="shared" si="6"/>
        <v>441   A441</v>
      </c>
      <c r="W456">
        <v>441</v>
      </c>
      <c r="Y456" s="231" t="str">
        <f>IF(LEN('OSNOVNA PLAČA'!B450)&gt;0&gt;0,'OSNOVNA PLAČA'!B450,"")</f>
        <v>A441</v>
      </c>
    </row>
    <row r="457" spans="22:25" x14ac:dyDescent="0.25">
      <c r="V457" t="str">
        <f t="shared" si="6"/>
        <v>442   A442</v>
      </c>
      <c r="W457">
        <v>442</v>
      </c>
      <c r="Y457" s="231" t="str">
        <f>IF(LEN('OSNOVNA PLAČA'!B451)&gt;0&gt;0,'OSNOVNA PLAČA'!B451,"")</f>
        <v>A442</v>
      </c>
    </row>
    <row r="458" spans="22:25" x14ac:dyDescent="0.25">
      <c r="V458" t="str">
        <f t="shared" si="6"/>
        <v>443   A443</v>
      </c>
      <c r="W458">
        <v>443</v>
      </c>
      <c r="Y458" s="231" t="str">
        <f>IF(LEN('OSNOVNA PLAČA'!B452)&gt;0&gt;0,'OSNOVNA PLAČA'!B452,"")</f>
        <v>A443</v>
      </c>
    </row>
    <row r="459" spans="22:25" x14ac:dyDescent="0.25">
      <c r="V459" t="str">
        <f t="shared" si="6"/>
        <v>444   A444</v>
      </c>
      <c r="W459">
        <v>444</v>
      </c>
      <c r="Y459" s="231" t="str">
        <f>IF(LEN('OSNOVNA PLAČA'!B453)&gt;0&gt;0,'OSNOVNA PLAČA'!B453,"")</f>
        <v>A444</v>
      </c>
    </row>
    <row r="460" spans="22:25" x14ac:dyDescent="0.25">
      <c r="V460" t="str">
        <f t="shared" si="6"/>
        <v>445   A445</v>
      </c>
      <c r="W460">
        <v>445</v>
      </c>
      <c r="Y460" s="231" t="str">
        <f>IF(LEN('OSNOVNA PLAČA'!B454)&gt;0&gt;0,'OSNOVNA PLAČA'!B454,"")</f>
        <v>A445</v>
      </c>
    </row>
    <row r="461" spans="22:25" x14ac:dyDescent="0.25">
      <c r="V461" t="str">
        <f t="shared" si="6"/>
        <v>446   A446</v>
      </c>
      <c r="W461">
        <v>446</v>
      </c>
      <c r="Y461" s="231" t="str">
        <f>IF(LEN('OSNOVNA PLAČA'!B455)&gt;0&gt;0,'OSNOVNA PLAČA'!B455,"")</f>
        <v>A446</v>
      </c>
    </row>
    <row r="462" spans="22:25" x14ac:dyDescent="0.25">
      <c r="V462" t="str">
        <f t="shared" si="6"/>
        <v>447   A447</v>
      </c>
      <c r="W462">
        <v>447</v>
      </c>
      <c r="Y462" s="231" t="str">
        <f>IF(LEN('OSNOVNA PLAČA'!B456)&gt;0&gt;0,'OSNOVNA PLAČA'!B456,"")</f>
        <v>A447</v>
      </c>
    </row>
    <row r="463" spans="22:25" x14ac:dyDescent="0.25">
      <c r="V463" t="str">
        <f t="shared" si="6"/>
        <v>448   A448</v>
      </c>
      <c r="W463">
        <v>448</v>
      </c>
      <c r="Y463" s="231" t="str">
        <f>IF(LEN('OSNOVNA PLAČA'!B457)&gt;0&gt;0,'OSNOVNA PLAČA'!B457,"")</f>
        <v>A448</v>
      </c>
    </row>
    <row r="464" spans="22:25" x14ac:dyDescent="0.25">
      <c r="V464" t="str">
        <f t="shared" si="6"/>
        <v>449   A449</v>
      </c>
      <c r="W464">
        <v>449</v>
      </c>
      <c r="Y464" s="231" t="str">
        <f>IF(LEN('OSNOVNA PLAČA'!B458)&gt;0&gt;0,'OSNOVNA PLAČA'!B458,"")</f>
        <v>A449</v>
      </c>
    </row>
    <row r="465" spans="22:25" x14ac:dyDescent="0.25">
      <c r="V465" t="str">
        <f t="shared" ref="V465:V528" si="7">IF(LEN(Y465)&gt;0,CONCATENATE(TEXT(W465,0),"   ",Y465),"")</f>
        <v>450   A450</v>
      </c>
      <c r="W465">
        <v>450</v>
      </c>
      <c r="Y465" s="231" t="str">
        <f>IF(LEN('OSNOVNA PLAČA'!B459)&gt;0&gt;0,'OSNOVNA PLAČA'!B459,"")</f>
        <v>A450</v>
      </c>
    </row>
    <row r="466" spans="22:25" x14ac:dyDescent="0.25">
      <c r="V466" t="str">
        <f t="shared" si="7"/>
        <v>451   A451</v>
      </c>
      <c r="W466">
        <v>451</v>
      </c>
      <c r="Y466" s="231" t="str">
        <f>IF(LEN('OSNOVNA PLAČA'!B460)&gt;0&gt;0,'OSNOVNA PLAČA'!B460,"")</f>
        <v>A451</v>
      </c>
    </row>
    <row r="467" spans="22:25" x14ac:dyDescent="0.25">
      <c r="V467" t="str">
        <f t="shared" si="7"/>
        <v>452   A452</v>
      </c>
      <c r="W467">
        <v>452</v>
      </c>
      <c r="Y467" s="231" t="str">
        <f>IF(LEN('OSNOVNA PLAČA'!B461)&gt;0&gt;0,'OSNOVNA PLAČA'!B461,"")</f>
        <v>A452</v>
      </c>
    </row>
    <row r="468" spans="22:25" x14ac:dyDescent="0.25">
      <c r="V468" t="str">
        <f t="shared" si="7"/>
        <v>453   A453</v>
      </c>
      <c r="W468">
        <v>453</v>
      </c>
      <c r="Y468" s="231" t="str">
        <f>IF(LEN('OSNOVNA PLAČA'!B462)&gt;0&gt;0,'OSNOVNA PLAČA'!B462,"")</f>
        <v>A453</v>
      </c>
    </row>
    <row r="469" spans="22:25" x14ac:dyDescent="0.25">
      <c r="V469" t="str">
        <f t="shared" si="7"/>
        <v>454   A454</v>
      </c>
      <c r="W469">
        <v>454</v>
      </c>
      <c r="Y469" s="231" t="str">
        <f>IF(LEN('OSNOVNA PLAČA'!B463)&gt;0&gt;0,'OSNOVNA PLAČA'!B463,"")</f>
        <v>A454</v>
      </c>
    </row>
    <row r="470" spans="22:25" x14ac:dyDescent="0.25">
      <c r="V470" t="str">
        <f t="shared" si="7"/>
        <v>455   A455</v>
      </c>
      <c r="W470">
        <v>455</v>
      </c>
      <c r="Y470" s="231" t="str">
        <f>IF(LEN('OSNOVNA PLAČA'!B464)&gt;0&gt;0,'OSNOVNA PLAČA'!B464,"")</f>
        <v>A455</v>
      </c>
    </row>
    <row r="471" spans="22:25" x14ac:dyDescent="0.25">
      <c r="V471" t="str">
        <f t="shared" si="7"/>
        <v>456   A456</v>
      </c>
      <c r="W471">
        <v>456</v>
      </c>
      <c r="Y471" s="231" t="str">
        <f>IF(LEN('OSNOVNA PLAČA'!B465)&gt;0&gt;0,'OSNOVNA PLAČA'!B465,"")</f>
        <v>A456</v>
      </c>
    </row>
    <row r="472" spans="22:25" x14ac:dyDescent="0.25">
      <c r="V472" t="str">
        <f t="shared" si="7"/>
        <v>457   A457</v>
      </c>
      <c r="W472">
        <v>457</v>
      </c>
      <c r="Y472" s="231" t="str">
        <f>IF(LEN('OSNOVNA PLAČA'!B466)&gt;0&gt;0,'OSNOVNA PLAČA'!B466,"")</f>
        <v>A457</v>
      </c>
    </row>
    <row r="473" spans="22:25" x14ac:dyDescent="0.25">
      <c r="V473" t="str">
        <f t="shared" si="7"/>
        <v>458   A458</v>
      </c>
      <c r="W473">
        <v>458</v>
      </c>
      <c r="Y473" s="231" t="str">
        <f>IF(LEN('OSNOVNA PLAČA'!B467)&gt;0&gt;0,'OSNOVNA PLAČA'!B467,"")</f>
        <v>A458</v>
      </c>
    </row>
    <row r="474" spans="22:25" x14ac:dyDescent="0.25">
      <c r="V474" t="str">
        <f t="shared" si="7"/>
        <v>459   A459</v>
      </c>
      <c r="W474">
        <v>459</v>
      </c>
      <c r="Y474" s="231" t="str">
        <f>IF(LEN('OSNOVNA PLAČA'!B468)&gt;0&gt;0,'OSNOVNA PLAČA'!B468,"")</f>
        <v>A459</v>
      </c>
    </row>
    <row r="475" spans="22:25" x14ac:dyDescent="0.25">
      <c r="V475" t="str">
        <f t="shared" si="7"/>
        <v>460   A460</v>
      </c>
      <c r="W475">
        <v>460</v>
      </c>
      <c r="Y475" s="231" t="str">
        <f>IF(LEN('OSNOVNA PLAČA'!B469)&gt;0&gt;0,'OSNOVNA PLAČA'!B469,"")</f>
        <v>A460</v>
      </c>
    </row>
    <row r="476" spans="22:25" x14ac:dyDescent="0.25">
      <c r="V476" t="str">
        <f t="shared" si="7"/>
        <v>461   A461</v>
      </c>
      <c r="W476">
        <v>461</v>
      </c>
      <c r="Y476" s="231" t="str">
        <f>IF(LEN('OSNOVNA PLAČA'!B470)&gt;0&gt;0,'OSNOVNA PLAČA'!B470,"")</f>
        <v>A461</v>
      </c>
    </row>
    <row r="477" spans="22:25" x14ac:dyDescent="0.25">
      <c r="V477" t="str">
        <f t="shared" si="7"/>
        <v>462   A462</v>
      </c>
      <c r="W477">
        <v>462</v>
      </c>
      <c r="Y477" s="231" t="str">
        <f>IF(LEN('OSNOVNA PLAČA'!B471)&gt;0&gt;0,'OSNOVNA PLAČA'!B471,"")</f>
        <v>A462</v>
      </c>
    </row>
    <row r="478" spans="22:25" x14ac:dyDescent="0.25">
      <c r="V478" t="str">
        <f t="shared" si="7"/>
        <v>463   A463</v>
      </c>
      <c r="W478">
        <v>463</v>
      </c>
      <c r="Y478" s="231" t="str">
        <f>IF(LEN('OSNOVNA PLAČA'!B472)&gt;0&gt;0,'OSNOVNA PLAČA'!B472,"")</f>
        <v>A463</v>
      </c>
    </row>
    <row r="479" spans="22:25" x14ac:dyDescent="0.25">
      <c r="V479" t="str">
        <f t="shared" si="7"/>
        <v>464   A464</v>
      </c>
      <c r="W479">
        <v>464</v>
      </c>
      <c r="Y479" s="231" t="str">
        <f>IF(LEN('OSNOVNA PLAČA'!B473)&gt;0&gt;0,'OSNOVNA PLAČA'!B473,"")</f>
        <v>A464</v>
      </c>
    </row>
    <row r="480" spans="22:25" x14ac:dyDescent="0.25">
      <c r="V480" t="str">
        <f t="shared" si="7"/>
        <v>465   A465</v>
      </c>
      <c r="W480">
        <v>465</v>
      </c>
      <c r="Y480" s="231" t="str">
        <f>IF(LEN('OSNOVNA PLAČA'!B474)&gt;0&gt;0,'OSNOVNA PLAČA'!B474,"")</f>
        <v>A465</v>
      </c>
    </row>
    <row r="481" spans="22:25" x14ac:dyDescent="0.25">
      <c r="V481" t="str">
        <f t="shared" si="7"/>
        <v>466   A466</v>
      </c>
      <c r="W481">
        <v>466</v>
      </c>
      <c r="Y481" s="231" t="str">
        <f>IF(LEN('OSNOVNA PLAČA'!B475)&gt;0&gt;0,'OSNOVNA PLAČA'!B475,"")</f>
        <v>A466</v>
      </c>
    </row>
    <row r="482" spans="22:25" x14ac:dyDescent="0.25">
      <c r="V482" t="str">
        <f t="shared" si="7"/>
        <v>467   A467</v>
      </c>
      <c r="W482">
        <v>467</v>
      </c>
      <c r="Y482" s="231" t="str">
        <f>IF(LEN('OSNOVNA PLAČA'!B476)&gt;0&gt;0,'OSNOVNA PLAČA'!B476,"")</f>
        <v>A467</v>
      </c>
    </row>
    <row r="483" spans="22:25" x14ac:dyDescent="0.25">
      <c r="V483" t="str">
        <f t="shared" si="7"/>
        <v>468   A468</v>
      </c>
      <c r="W483">
        <v>468</v>
      </c>
      <c r="Y483" s="231" t="str">
        <f>IF(LEN('OSNOVNA PLAČA'!B477)&gt;0&gt;0,'OSNOVNA PLAČA'!B477,"")</f>
        <v>A468</v>
      </c>
    </row>
    <row r="484" spans="22:25" x14ac:dyDescent="0.25">
      <c r="V484" t="str">
        <f t="shared" si="7"/>
        <v>469   A469</v>
      </c>
      <c r="W484">
        <v>469</v>
      </c>
      <c r="Y484" s="231" t="str">
        <f>IF(LEN('OSNOVNA PLAČA'!B478)&gt;0&gt;0,'OSNOVNA PLAČA'!B478,"")</f>
        <v>A469</v>
      </c>
    </row>
    <row r="485" spans="22:25" x14ac:dyDescent="0.25">
      <c r="V485" t="str">
        <f t="shared" si="7"/>
        <v>470   A470</v>
      </c>
      <c r="W485">
        <v>470</v>
      </c>
      <c r="Y485" s="231" t="str">
        <f>IF(LEN('OSNOVNA PLAČA'!B479)&gt;0&gt;0,'OSNOVNA PLAČA'!B479,"")</f>
        <v>A470</v>
      </c>
    </row>
    <row r="486" spans="22:25" x14ac:dyDescent="0.25">
      <c r="V486" t="str">
        <f t="shared" si="7"/>
        <v>471   A471</v>
      </c>
      <c r="W486">
        <v>471</v>
      </c>
      <c r="Y486" s="231" t="str">
        <f>IF(LEN('OSNOVNA PLAČA'!B480)&gt;0&gt;0,'OSNOVNA PLAČA'!B480,"")</f>
        <v>A471</v>
      </c>
    </row>
    <row r="487" spans="22:25" x14ac:dyDescent="0.25">
      <c r="V487" t="str">
        <f t="shared" si="7"/>
        <v>472   A472</v>
      </c>
      <c r="W487">
        <v>472</v>
      </c>
      <c r="Y487" s="231" t="str">
        <f>IF(LEN('OSNOVNA PLAČA'!B481)&gt;0&gt;0,'OSNOVNA PLAČA'!B481,"")</f>
        <v>A472</v>
      </c>
    </row>
    <row r="488" spans="22:25" x14ac:dyDescent="0.25">
      <c r="V488" t="str">
        <f t="shared" si="7"/>
        <v>473   A473</v>
      </c>
      <c r="W488">
        <v>473</v>
      </c>
      <c r="Y488" s="231" t="str">
        <f>IF(LEN('OSNOVNA PLAČA'!B482)&gt;0&gt;0,'OSNOVNA PLAČA'!B482,"")</f>
        <v>A473</v>
      </c>
    </row>
    <row r="489" spans="22:25" x14ac:dyDescent="0.25">
      <c r="V489" t="str">
        <f t="shared" si="7"/>
        <v>474   A474</v>
      </c>
      <c r="W489">
        <v>474</v>
      </c>
      <c r="Y489" s="231" t="str">
        <f>IF(LEN('OSNOVNA PLAČA'!B483)&gt;0&gt;0,'OSNOVNA PLAČA'!B483,"")</f>
        <v>A474</v>
      </c>
    </row>
    <row r="490" spans="22:25" x14ac:dyDescent="0.25">
      <c r="V490" t="str">
        <f t="shared" si="7"/>
        <v>475   A475</v>
      </c>
      <c r="W490">
        <v>475</v>
      </c>
      <c r="Y490" s="231" t="str">
        <f>IF(LEN('OSNOVNA PLAČA'!B484)&gt;0&gt;0,'OSNOVNA PLAČA'!B484,"")</f>
        <v>A475</v>
      </c>
    </row>
    <row r="491" spans="22:25" x14ac:dyDescent="0.25">
      <c r="V491" t="str">
        <f t="shared" si="7"/>
        <v>476   A476</v>
      </c>
      <c r="W491">
        <v>476</v>
      </c>
      <c r="Y491" s="231" t="str">
        <f>IF(LEN('OSNOVNA PLAČA'!B485)&gt;0&gt;0,'OSNOVNA PLAČA'!B485,"")</f>
        <v>A476</v>
      </c>
    </row>
    <row r="492" spans="22:25" x14ac:dyDescent="0.25">
      <c r="V492" t="str">
        <f t="shared" si="7"/>
        <v>477   A477</v>
      </c>
      <c r="W492">
        <v>477</v>
      </c>
      <c r="Y492" s="231" t="str">
        <f>IF(LEN('OSNOVNA PLAČA'!B486)&gt;0&gt;0,'OSNOVNA PLAČA'!B486,"")</f>
        <v>A477</v>
      </c>
    </row>
    <row r="493" spans="22:25" x14ac:dyDescent="0.25">
      <c r="V493" t="str">
        <f t="shared" si="7"/>
        <v>478   A478</v>
      </c>
      <c r="W493">
        <v>478</v>
      </c>
      <c r="Y493" s="231" t="str">
        <f>IF(LEN('OSNOVNA PLAČA'!B487)&gt;0&gt;0,'OSNOVNA PLAČA'!B487,"")</f>
        <v>A478</v>
      </c>
    </row>
    <row r="494" spans="22:25" x14ac:dyDescent="0.25">
      <c r="V494" t="str">
        <f t="shared" si="7"/>
        <v>479   A479</v>
      </c>
      <c r="W494">
        <v>479</v>
      </c>
      <c r="Y494" s="231" t="str">
        <f>IF(LEN('OSNOVNA PLAČA'!B488)&gt;0&gt;0,'OSNOVNA PLAČA'!B488,"")</f>
        <v>A479</v>
      </c>
    </row>
    <row r="495" spans="22:25" x14ac:dyDescent="0.25">
      <c r="V495" t="str">
        <f t="shared" si="7"/>
        <v>480   A480</v>
      </c>
      <c r="W495">
        <v>480</v>
      </c>
      <c r="Y495" s="231" t="str">
        <f>IF(LEN('OSNOVNA PLAČA'!B489)&gt;0&gt;0,'OSNOVNA PLAČA'!B489,"")</f>
        <v>A480</v>
      </c>
    </row>
    <row r="496" spans="22:25" x14ac:dyDescent="0.25">
      <c r="V496" t="str">
        <f t="shared" si="7"/>
        <v>481   A481</v>
      </c>
      <c r="W496">
        <v>481</v>
      </c>
      <c r="Y496" s="231" t="str">
        <f>IF(LEN('OSNOVNA PLAČA'!B490)&gt;0&gt;0,'OSNOVNA PLAČA'!B490,"")</f>
        <v>A481</v>
      </c>
    </row>
    <row r="497" spans="22:25" x14ac:dyDescent="0.25">
      <c r="V497" t="str">
        <f t="shared" si="7"/>
        <v>482   A482</v>
      </c>
      <c r="W497">
        <v>482</v>
      </c>
      <c r="Y497" s="231" t="str">
        <f>IF(LEN('OSNOVNA PLAČA'!B491)&gt;0&gt;0,'OSNOVNA PLAČA'!B491,"")</f>
        <v>A482</v>
      </c>
    </row>
    <row r="498" spans="22:25" x14ac:dyDescent="0.25">
      <c r="V498" t="str">
        <f t="shared" si="7"/>
        <v>483   A483</v>
      </c>
      <c r="W498">
        <v>483</v>
      </c>
      <c r="Y498" s="231" t="str">
        <f>IF(LEN('OSNOVNA PLAČA'!B492)&gt;0&gt;0,'OSNOVNA PLAČA'!B492,"")</f>
        <v>A483</v>
      </c>
    </row>
    <row r="499" spans="22:25" x14ac:dyDescent="0.25">
      <c r="V499" t="str">
        <f t="shared" si="7"/>
        <v>484   A484</v>
      </c>
      <c r="W499">
        <v>484</v>
      </c>
      <c r="Y499" s="231" t="str">
        <f>IF(LEN('OSNOVNA PLAČA'!B493)&gt;0&gt;0,'OSNOVNA PLAČA'!B493,"")</f>
        <v>A484</v>
      </c>
    </row>
    <row r="500" spans="22:25" x14ac:dyDescent="0.25">
      <c r="V500" t="str">
        <f t="shared" si="7"/>
        <v>485   A485</v>
      </c>
      <c r="W500">
        <v>485</v>
      </c>
      <c r="Y500" s="231" t="str">
        <f>IF(LEN('OSNOVNA PLAČA'!B494)&gt;0&gt;0,'OSNOVNA PLAČA'!B494,"")</f>
        <v>A485</v>
      </c>
    </row>
    <row r="501" spans="22:25" x14ac:dyDescent="0.25">
      <c r="V501" t="str">
        <f t="shared" si="7"/>
        <v>486   A486</v>
      </c>
      <c r="W501">
        <v>486</v>
      </c>
      <c r="Y501" s="231" t="str">
        <f>IF(LEN('OSNOVNA PLAČA'!B495)&gt;0&gt;0,'OSNOVNA PLAČA'!B495,"")</f>
        <v>A486</v>
      </c>
    </row>
    <row r="502" spans="22:25" x14ac:dyDescent="0.25">
      <c r="V502" t="str">
        <f t="shared" si="7"/>
        <v>487   A487</v>
      </c>
      <c r="W502">
        <v>487</v>
      </c>
      <c r="Y502" s="231" t="str">
        <f>IF(LEN('OSNOVNA PLAČA'!B496)&gt;0&gt;0,'OSNOVNA PLAČA'!B496,"")</f>
        <v>A487</v>
      </c>
    </row>
    <row r="503" spans="22:25" x14ac:dyDescent="0.25">
      <c r="V503" t="str">
        <f t="shared" si="7"/>
        <v>488   A488</v>
      </c>
      <c r="W503">
        <v>488</v>
      </c>
      <c r="Y503" s="231" t="str">
        <f>IF(LEN('OSNOVNA PLAČA'!B497)&gt;0&gt;0,'OSNOVNA PLAČA'!B497,"")</f>
        <v>A488</v>
      </c>
    </row>
    <row r="504" spans="22:25" x14ac:dyDescent="0.25">
      <c r="V504" t="str">
        <f t="shared" si="7"/>
        <v>489   A489</v>
      </c>
      <c r="W504">
        <v>489</v>
      </c>
      <c r="Y504" s="231" t="str">
        <f>IF(LEN('OSNOVNA PLAČA'!B498)&gt;0&gt;0,'OSNOVNA PLAČA'!B498,"")</f>
        <v>A489</v>
      </c>
    </row>
    <row r="505" spans="22:25" x14ac:dyDescent="0.25">
      <c r="V505" t="str">
        <f t="shared" si="7"/>
        <v>490   A490</v>
      </c>
      <c r="W505">
        <v>490</v>
      </c>
      <c r="Y505" s="231" t="str">
        <f>IF(LEN('OSNOVNA PLAČA'!B499)&gt;0&gt;0,'OSNOVNA PLAČA'!B499,"")</f>
        <v>A490</v>
      </c>
    </row>
    <row r="506" spans="22:25" x14ac:dyDescent="0.25">
      <c r="V506" t="str">
        <f t="shared" si="7"/>
        <v>491   A491</v>
      </c>
      <c r="W506">
        <v>491</v>
      </c>
      <c r="Y506" s="231" t="str">
        <f>IF(LEN('OSNOVNA PLAČA'!B500)&gt;0&gt;0,'OSNOVNA PLAČA'!B500,"")</f>
        <v>A491</v>
      </c>
    </row>
    <row r="507" spans="22:25" x14ac:dyDescent="0.25">
      <c r="V507" t="str">
        <f t="shared" si="7"/>
        <v>492   A492</v>
      </c>
      <c r="W507">
        <v>492</v>
      </c>
      <c r="Y507" s="231" t="str">
        <f>IF(LEN('OSNOVNA PLAČA'!B501)&gt;0&gt;0,'OSNOVNA PLAČA'!B501,"")</f>
        <v>A492</v>
      </c>
    </row>
    <row r="508" spans="22:25" x14ac:dyDescent="0.25">
      <c r="V508" t="str">
        <f t="shared" si="7"/>
        <v>493   A493</v>
      </c>
      <c r="W508">
        <v>493</v>
      </c>
      <c r="Y508" s="231" t="str">
        <f>IF(LEN('OSNOVNA PLAČA'!B502)&gt;0&gt;0,'OSNOVNA PLAČA'!B502,"")</f>
        <v>A493</v>
      </c>
    </row>
    <row r="509" spans="22:25" x14ac:dyDescent="0.25">
      <c r="V509" t="str">
        <f t="shared" si="7"/>
        <v>494   A494</v>
      </c>
      <c r="W509">
        <v>494</v>
      </c>
      <c r="Y509" s="231" t="str">
        <f>IF(LEN('OSNOVNA PLAČA'!B503)&gt;0&gt;0,'OSNOVNA PLAČA'!B503,"")</f>
        <v>A494</v>
      </c>
    </row>
    <row r="510" spans="22:25" x14ac:dyDescent="0.25">
      <c r="V510" t="str">
        <f t="shared" si="7"/>
        <v>495   A495</v>
      </c>
      <c r="W510">
        <v>495</v>
      </c>
      <c r="Y510" s="231" t="str">
        <f>IF(LEN('OSNOVNA PLAČA'!B504)&gt;0&gt;0,'OSNOVNA PLAČA'!B504,"")</f>
        <v>A495</v>
      </c>
    </row>
    <row r="511" spans="22:25" x14ac:dyDescent="0.25">
      <c r="V511" t="str">
        <f t="shared" si="7"/>
        <v>496   A496</v>
      </c>
      <c r="W511">
        <v>496</v>
      </c>
      <c r="Y511" s="231" t="str">
        <f>IF(LEN('OSNOVNA PLAČA'!B505)&gt;0&gt;0,'OSNOVNA PLAČA'!B505,"")</f>
        <v>A496</v>
      </c>
    </row>
    <row r="512" spans="22:25" x14ac:dyDescent="0.25">
      <c r="V512" t="str">
        <f t="shared" si="7"/>
        <v>497   A497</v>
      </c>
      <c r="W512">
        <v>497</v>
      </c>
      <c r="Y512" s="231" t="str">
        <f>IF(LEN('OSNOVNA PLAČA'!B506)&gt;0&gt;0,'OSNOVNA PLAČA'!B506,"")</f>
        <v>A497</v>
      </c>
    </row>
    <row r="513" spans="22:25" x14ac:dyDescent="0.25">
      <c r="V513" t="str">
        <f t="shared" si="7"/>
        <v>498   A498</v>
      </c>
      <c r="W513">
        <v>498</v>
      </c>
      <c r="Y513" s="231" t="str">
        <f>IF(LEN('OSNOVNA PLAČA'!B507)&gt;0&gt;0,'OSNOVNA PLAČA'!B507,"")</f>
        <v>A498</v>
      </c>
    </row>
    <row r="514" spans="22:25" x14ac:dyDescent="0.25">
      <c r="V514" t="str">
        <f t="shared" si="7"/>
        <v>499   A499</v>
      </c>
      <c r="W514">
        <v>499</v>
      </c>
      <c r="Y514" s="231" t="str">
        <f>IF(LEN('OSNOVNA PLAČA'!B508)&gt;0&gt;0,'OSNOVNA PLAČA'!B508,"")</f>
        <v>A499</v>
      </c>
    </row>
    <row r="515" spans="22:25" x14ac:dyDescent="0.25">
      <c r="V515" t="str">
        <f t="shared" si="7"/>
        <v>500   A500</v>
      </c>
      <c r="W515">
        <v>500</v>
      </c>
      <c r="Y515" s="231" t="str">
        <f>IF(LEN('OSNOVNA PLAČA'!B509)&gt;0&gt;0,'OSNOVNA PLAČA'!B509,"")</f>
        <v>A500</v>
      </c>
    </row>
    <row r="516" spans="22:25" x14ac:dyDescent="0.25">
      <c r="V516" t="str">
        <f t="shared" si="7"/>
        <v>501   A501</v>
      </c>
      <c r="W516">
        <v>501</v>
      </c>
      <c r="Y516" s="231" t="str">
        <f>IF(LEN('OSNOVNA PLAČA'!B510)&gt;0&gt;0,'OSNOVNA PLAČA'!B510,"")</f>
        <v>A501</v>
      </c>
    </row>
    <row r="517" spans="22:25" x14ac:dyDescent="0.25">
      <c r="V517" t="str">
        <f t="shared" si="7"/>
        <v>502   A502</v>
      </c>
      <c r="W517">
        <v>502</v>
      </c>
      <c r="Y517" s="231" t="str">
        <f>IF(LEN('OSNOVNA PLAČA'!B511)&gt;0&gt;0,'OSNOVNA PLAČA'!B511,"")</f>
        <v>A502</v>
      </c>
    </row>
    <row r="518" spans="22:25" x14ac:dyDescent="0.25">
      <c r="V518" t="str">
        <f t="shared" si="7"/>
        <v>503   A503</v>
      </c>
      <c r="W518">
        <v>503</v>
      </c>
      <c r="Y518" s="231" t="str">
        <f>IF(LEN('OSNOVNA PLAČA'!B512)&gt;0&gt;0,'OSNOVNA PLAČA'!B512,"")</f>
        <v>A503</v>
      </c>
    </row>
    <row r="519" spans="22:25" x14ac:dyDescent="0.25">
      <c r="V519" t="str">
        <f t="shared" si="7"/>
        <v>504   A504</v>
      </c>
      <c r="W519">
        <v>504</v>
      </c>
      <c r="Y519" s="231" t="str">
        <f>IF(LEN('OSNOVNA PLAČA'!B513)&gt;0&gt;0,'OSNOVNA PLAČA'!B513,"")</f>
        <v>A504</v>
      </c>
    </row>
    <row r="520" spans="22:25" x14ac:dyDescent="0.25">
      <c r="V520" t="str">
        <f t="shared" si="7"/>
        <v>505   A505</v>
      </c>
      <c r="W520">
        <v>505</v>
      </c>
      <c r="Y520" s="231" t="str">
        <f>IF(LEN('OSNOVNA PLAČA'!B514)&gt;0&gt;0,'OSNOVNA PLAČA'!B514,"")</f>
        <v>A505</v>
      </c>
    </row>
    <row r="521" spans="22:25" x14ac:dyDescent="0.25">
      <c r="V521" t="str">
        <f t="shared" si="7"/>
        <v>506   A506</v>
      </c>
      <c r="W521">
        <v>506</v>
      </c>
      <c r="Y521" s="231" t="str">
        <f>IF(LEN('OSNOVNA PLAČA'!B515)&gt;0&gt;0,'OSNOVNA PLAČA'!B515,"")</f>
        <v>A506</v>
      </c>
    </row>
    <row r="522" spans="22:25" x14ac:dyDescent="0.25">
      <c r="V522" t="str">
        <f t="shared" si="7"/>
        <v>507   A507</v>
      </c>
      <c r="W522">
        <v>507</v>
      </c>
      <c r="Y522" s="231" t="str">
        <f>IF(LEN('OSNOVNA PLAČA'!B516)&gt;0&gt;0,'OSNOVNA PLAČA'!B516,"")</f>
        <v>A507</v>
      </c>
    </row>
    <row r="523" spans="22:25" x14ac:dyDescent="0.25">
      <c r="V523" t="str">
        <f t="shared" si="7"/>
        <v>508   A508</v>
      </c>
      <c r="W523">
        <v>508</v>
      </c>
      <c r="Y523" s="231" t="str">
        <f>IF(LEN('OSNOVNA PLAČA'!B517)&gt;0&gt;0,'OSNOVNA PLAČA'!B517,"")</f>
        <v>A508</v>
      </c>
    </row>
    <row r="524" spans="22:25" x14ac:dyDescent="0.25">
      <c r="V524" t="str">
        <f t="shared" si="7"/>
        <v>509   A509</v>
      </c>
      <c r="W524">
        <v>509</v>
      </c>
      <c r="Y524" s="231" t="str">
        <f>IF(LEN('OSNOVNA PLAČA'!B518)&gt;0&gt;0,'OSNOVNA PLAČA'!B518,"")</f>
        <v>A509</v>
      </c>
    </row>
    <row r="525" spans="22:25" x14ac:dyDescent="0.25">
      <c r="V525" t="str">
        <f t="shared" si="7"/>
        <v>510   A510</v>
      </c>
      <c r="W525">
        <v>510</v>
      </c>
      <c r="Y525" s="231" t="str">
        <f>IF(LEN('OSNOVNA PLAČA'!B519)&gt;0&gt;0,'OSNOVNA PLAČA'!B519,"")</f>
        <v>A510</v>
      </c>
    </row>
    <row r="526" spans="22:25" x14ac:dyDescent="0.25">
      <c r="V526" t="str">
        <f t="shared" si="7"/>
        <v>511   A511</v>
      </c>
      <c r="W526">
        <v>511</v>
      </c>
      <c r="Y526" s="231" t="str">
        <f>IF(LEN('OSNOVNA PLAČA'!B520)&gt;0&gt;0,'OSNOVNA PLAČA'!B520,"")</f>
        <v>A511</v>
      </c>
    </row>
    <row r="527" spans="22:25" x14ac:dyDescent="0.25">
      <c r="V527" t="str">
        <f t="shared" si="7"/>
        <v>512   A512</v>
      </c>
      <c r="W527">
        <v>512</v>
      </c>
      <c r="Y527" s="231" t="str">
        <f>IF(LEN('OSNOVNA PLAČA'!B521)&gt;0&gt;0,'OSNOVNA PLAČA'!B521,"")</f>
        <v>A512</v>
      </c>
    </row>
    <row r="528" spans="22:25" x14ac:dyDescent="0.25">
      <c r="V528" t="str">
        <f t="shared" si="7"/>
        <v>513   A513</v>
      </c>
      <c r="W528">
        <v>513</v>
      </c>
      <c r="Y528" s="231" t="str">
        <f>IF(LEN('OSNOVNA PLAČA'!B522)&gt;0&gt;0,'OSNOVNA PLAČA'!B522,"")</f>
        <v>A513</v>
      </c>
    </row>
    <row r="529" spans="22:25" x14ac:dyDescent="0.25">
      <c r="V529" t="str">
        <f t="shared" ref="V529:V592" si="8">IF(LEN(Y529)&gt;0,CONCATENATE(TEXT(W529,0),"   ",Y529),"")</f>
        <v>514   A514</v>
      </c>
      <c r="W529">
        <v>514</v>
      </c>
      <c r="Y529" s="231" t="str">
        <f>IF(LEN('OSNOVNA PLAČA'!B523)&gt;0&gt;0,'OSNOVNA PLAČA'!B523,"")</f>
        <v>A514</v>
      </c>
    </row>
    <row r="530" spans="22:25" x14ac:dyDescent="0.25">
      <c r="V530" t="str">
        <f t="shared" si="8"/>
        <v>515   A515</v>
      </c>
      <c r="W530">
        <v>515</v>
      </c>
      <c r="Y530" s="231" t="str">
        <f>IF(LEN('OSNOVNA PLAČA'!B524)&gt;0&gt;0,'OSNOVNA PLAČA'!B524,"")</f>
        <v>A515</v>
      </c>
    </row>
    <row r="531" spans="22:25" x14ac:dyDescent="0.25">
      <c r="V531" t="str">
        <f t="shared" si="8"/>
        <v>516   A516</v>
      </c>
      <c r="W531">
        <v>516</v>
      </c>
      <c r="Y531" s="231" t="str">
        <f>IF(LEN('OSNOVNA PLAČA'!B525)&gt;0&gt;0,'OSNOVNA PLAČA'!B525,"")</f>
        <v>A516</v>
      </c>
    </row>
    <row r="532" spans="22:25" x14ac:dyDescent="0.25">
      <c r="V532" t="str">
        <f t="shared" si="8"/>
        <v>517   A517</v>
      </c>
      <c r="W532">
        <v>517</v>
      </c>
      <c r="Y532" s="231" t="str">
        <f>IF(LEN('OSNOVNA PLAČA'!B526)&gt;0&gt;0,'OSNOVNA PLAČA'!B526,"")</f>
        <v>A517</v>
      </c>
    </row>
    <row r="533" spans="22:25" x14ac:dyDescent="0.25">
      <c r="V533" t="str">
        <f t="shared" si="8"/>
        <v>518   A518</v>
      </c>
      <c r="W533">
        <v>518</v>
      </c>
      <c r="Y533" s="231" t="str">
        <f>IF(LEN('OSNOVNA PLAČA'!B527)&gt;0&gt;0,'OSNOVNA PLAČA'!B527,"")</f>
        <v>A518</v>
      </c>
    </row>
    <row r="534" spans="22:25" x14ac:dyDescent="0.25">
      <c r="V534" t="str">
        <f t="shared" si="8"/>
        <v>519   A519</v>
      </c>
      <c r="W534">
        <v>519</v>
      </c>
      <c r="Y534" s="231" t="str">
        <f>IF(LEN('OSNOVNA PLAČA'!B528)&gt;0&gt;0,'OSNOVNA PLAČA'!B528,"")</f>
        <v>A519</v>
      </c>
    </row>
    <row r="535" spans="22:25" x14ac:dyDescent="0.25">
      <c r="V535" t="str">
        <f t="shared" si="8"/>
        <v>520   A520</v>
      </c>
      <c r="W535">
        <v>520</v>
      </c>
      <c r="Y535" s="231" t="str">
        <f>IF(LEN('OSNOVNA PLAČA'!B529)&gt;0&gt;0,'OSNOVNA PLAČA'!B529,"")</f>
        <v>A520</v>
      </c>
    </row>
    <row r="536" spans="22:25" x14ac:dyDescent="0.25">
      <c r="V536" t="str">
        <f t="shared" si="8"/>
        <v>521   A521</v>
      </c>
      <c r="W536">
        <v>521</v>
      </c>
      <c r="Y536" s="231" t="str">
        <f>IF(LEN('OSNOVNA PLAČA'!B530)&gt;0&gt;0,'OSNOVNA PLAČA'!B530,"")</f>
        <v>A521</v>
      </c>
    </row>
    <row r="537" spans="22:25" x14ac:dyDescent="0.25">
      <c r="V537" t="str">
        <f t="shared" si="8"/>
        <v>522   A522</v>
      </c>
      <c r="W537">
        <v>522</v>
      </c>
      <c r="Y537" s="231" t="str">
        <f>IF(LEN('OSNOVNA PLAČA'!B531)&gt;0&gt;0,'OSNOVNA PLAČA'!B531,"")</f>
        <v>A522</v>
      </c>
    </row>
    <row r="538" spans="22:25" x14ac:dyDescent="0.25">
      <c r="V538" t="str">
        <f t="shared" si="8"/>
        <v>523   A523</v>
      </c>
      <c r="W538">
        <v>523</v>
      </c>
      <c r="Y538" s="231" t="str">
        <f>IF(LEN('OSNOVNA PLAČA'!B532)&gt;0&gt;0,'OSNOVNA PLAČA'!B532,"")</f>
        <v>A523</v>
      </c>
    </row>
    <row r="539" spans="22:25" x14ac:dyDescent="0.25">
      <c r="V539" t="str">
        <f t="shared" si="8"/>
        <v>524   A524</v>
      </c>
      <c r="W539">
        <v>524</v>
      </c>
      <c r="Y539" s="231" t="str">
        <f>IF(LEN('OSNOVNA PLAČA'!B533)&gt;0&gt;0,'OSNOVNA PLAČA'!B533,"")</f>
        <v>A524</v>
      </c>
    </row>
    <row r="540" spans="22:25" x14ac:dyDescent="0.25">
      <c r="V540" t="str">
        <f t="shared" si="8"/>
        <v>525   A525</v>
      </c>
      <c r="W540">
        <v>525</v>
      </c>
      <c r="Y540" s="231" t="str">
        <f>IF(LEN('OSNOVNA PLAČA'!B534)&gt;0&gt;0,'OSNOVNA PLAČA'!B534,"")</f>
        <v>A525</v>
      </c>
    </row>
    <row r="541" spans="22:25" x14ac:dyDescent="0.25">
      <c r="V541" t="str">
        <f t="shared" si="8"/>
        <v>526   A526</v>
      </c>
      <c r="W541">
        <v>526</v>
      </c>
      <c r="Y541" s="231" t="str">
        <f>IF(LEN('OSNOVNA PLAČA'!B535)&gt;0&gt;0,'OSNOVNA PLAČA'!B535,"")</f>
        <v>A526</v>
      </c>
    </row>
    <row r="542" spans="22:25" x14ac:dyDescent="0.25">
      <c r="V542" t="str">
        <f t="shared" si="8"/>
        <v>527   A527</v>
      </c>
      <c r="W542">
        <v>527</v>
      </c>
      <c r="Y542" s="231" t="str">
        <f>IF(LEN('OSNOVNA PLAČA'!B536)&gt;0&gt;0,'OSNOVNA PLAČA'!B536,"")</f>
        <v>A527</v>
      </c>
    </row>
    <row r="543" spans="22:25" x14ac:dyDescent="0.25">
      <c r="V543" t="str">
        <f t="shared" si="8"/>
        <v>528   A528</v>
      </c>
      <c r="W543">
        <v>528</v>
      </c>
      <c r="Y543" s="231" t="str">
        <f>IF(LEN('OSNOVNA PLAČA'!B537)&gt;0&gt;0,'OSNOVNA PLAČA'!B537,"")</f>
        <v>A528</v>
      </c>
    </row>
    <row r="544" spans="22:25" x14ac:dyDescent="0.25">
      <c r="V544" t="str">
        <f t="shared" si="8"/>
        <v>529   A529</v>
      </c>
      <c r="W544">
        <v>529</v>
      </c>
      <c r="Y544" s="231" t="str">
        <f>IF(LEN('OSNOVNA PLAČA'!B538)&gt;0&gt;0,'OSNOVNA PLAČA'!B538,"")</f>
        <v>A529</v>
      </c>
    </row>
    <row r="545" spans="22:25" x14ac:dyDescent="0.25">
      <c r="V545" t="str">
        <f t="shared" si="8"/>
        <v>530   A530</v>
      </c>
      <c r="W545">
        <v>530</v>
      </c>
      <c r="Y545" s="231" t="str">
        <f>IF(LEN('OSNOVNA PLAČA'!B539)&gt;0&gt;0,'OSNOVNA PLAČA'!B539,"")</f>
        <v>A530</v>
      </c>
    </row>
    <row r="546" spans="22:25" x14ac:dyDescent="0.25">
      <c r="V546" t="str">
        <f t="shared" si="8"/>
        <v>531   A531</v>
      </c>
      <c r="W546">
        <v>531</v>
      </c>
      <c r="Y546" s="231" t="str">
        <f>IF(LEN('OSNOVNA PLAČA'!B540)&gt;0&gt;0,'OSNOVNA PLAČA'!B540,"")</f>
        <v>A531</v>
      </c>
    </row>
    <row r="547" spans="22:25" x14ac:dyDescent="0.25">
      <c r="V547" t="str">
        <f t="shared" si="8"/>
        <v>532   A532</v>
      </c>
      <c r="W547">
        <v>532</v>
      </c>
      <c r="Y547" s="231" t="str">
        <f>IF(LEN('OSNOVNA PLAČA'!B541)&gt;0&gt;0,'OSNOVNA PLAČA'!B541,"")</f>
        <v>A532</v>
      </c>
    </row>
    <row r="548" spans="22:25" x14ac:dyDescent="0.25">
      <c r="V548" t="str">
        <f t="shared" si="8"/>
        <v>533   A533</v>
      </c>
      <c r="W548">
        <v>533</v>
      </c>
      <c r="Y548" s="231" t="str">
        <f>IF(LEN('OSNOVNA PLAČA'!B542)&gt;0&gt;0,'OSNOVNA PLAČA'!B542,"")</f>
        <v>A533</v>
      </c>
    </row>
    <row r="549" spans="22:25" x14ac:dyDescent="0.25">
      <c r="V549" t="str">
        <f t="shared" si="8"/>
        <v>534   A534</v>
      </c>
      <c r="W549">
        <v>534</v>
      </c>
      <c r="Y549" s="231" t="str">
        <f>IF(LEN('OSNOVNA PLAČA'!B543)&gt;0&gt;0,'OSNOVNA PLAČA'!B543,"")</f>
        <v>A534</v>
      </c>
    </row>
    <row r="550" spans="22:25" x14ac:dyDescent="0.25">
      <c r="V550" t="str">
        <f t="shared" si="8"/>
        <v>535   A535</v>
      </c>
      <c r="W550">
        <v>535</v>
      </c>
      <c r="Y550" s="231" t="str">
        <f>IF(LEN('OSNOVNA PLAČA'!B544)&gt;0&gt;0,'OSNOVNA PLAČA'!B544,"")</f>
        <v>A535</v>
      </c>
    </row>
    <row r="551" spans="22:25" x14ac:dyDescent="0.25">
      <c r="V551" t="str">
        <f t="shared" si="8"/>
        <v>536   A536</v>
      </c>
      <c r="W551">
        <v>536</v>
      </c>
      <c r="Y551" s="231" t="str">
        <f>IF(LEN('OSNOVNA PLAČA'!B545)&gt;0&gt;0,'OSNOVNA PLAČA'!B545,"")</f>
        <v>A536</v>
      </c>
    </row>
    <row r="552" spans="22:25" x14ac:dyDescent="0.25">
      <c r="V552" t="str">
        <f t="shared" si="8"/>
        <v>537   A537</v>
      </c>
      <c r="W552">
        <v>537</v>
      </c>
      <c r="Y552" s="231" t="str">
        <f>IF(LEN('OSNOVNA PLAČA'!B546)&gt;0&gt;0,'OSNOVNA PLAČA'!B546,"")</f>
        <v>A537</v>
      </c>
    </row>
    <row r="553" spans="22:25" x14ac:dyDescent="0.25">
      <c r="V553" t="str">
        <f t="shared" si="8"/>
        <v>538   A538</v>
      </c>
      <c r="W553">
        <v>538</v>
      </c>
      <c r="Y553" s="231" t="str">
        <f>IF(LEN('OSNOVNA PLAČA'!B547)&gt;0&gt;0,'OSNOVNA PLAČA'!B547,"")</f>
        <v>A538</v>
      </c>
    </row>
    <row r="554" spans="22:25" x14ac:dyDescent="0.25">
      <c r="V554" t="str">
        <f t="shared" si="8"/>
        <v>539   A539</v>
      </c>
      <c r="W554">
        <v>539</v>
      </c>
      <c r="Y554" s="231" t="str">
        <f>IF(LEN('OSNOVNA PLAČA'!B548)&gt;0&gt;0,'OSNOVNA PLAČA'!B548,"")</f>
        <v>A539</v>
      </c>
    </row>
    <row r="555" spans="22:25" x14ac:dyDescent="0.25">
      <c r="V555" t="str">
        <f t="shared" si="8"/>
        <v>540   A540</v>
      </c>
      <c r="W555">
        <v>540</v>
      </c>
      <c r="Y555" s="231" t="str">
        <f>IF(LEN('OSNOVNA PLAČA'!B549)&gt;0&gt;0,'OSNOVNA PLAČA'!B549,"")</f>
        <v>A540</v>
      </c>
    </row>
    <row r="556" spans="22:25" x14ac:dyDescent="0.25">
      <c r="V556" t="str">
        <f t="shared" si="8"/>
        <v>541   A541</v>
      </c>
      <c r="W556">
        <v>541</v>
      </c>
      <c r="Y556" s="231" t="str">
        <f>IF(LEN('OSNOVNA PLAČA'!B550)&gt;0&gt;0,'OSNOVNA PLAČA'!B550,"")</f>
        <v>A541</v>
      </c>
    </row>
    <row r="557" spans="22:25" x14ac:dyDescent="0.25">
      <c r="V557" t="str">
        <f t="shared" si="8"/>
        <v>542   A542</v>
      </c>
      <c r="W557">
        <v>542</v>
      </c>
      <c r="Y557" s="231" t="str">
        <f>IF(LEN('OSNOVNA PLAČA'!B551)&gt;0&gt;0,'OSNOVNA PLAČA'!B551,"")</f>
        <v>A542</v>
      </c>
    </row>
    <row r="558" spans="22:25" x14ac:dyDescent="0.25">
      <c r="V558" t="str">
        <f t="shared" si="8"/>
        <v>543   A543</v>
      </c>
      <c r="W558">
        <v>543</v>
      </c>
      <c r="Y558" s="231" t="str">
        <f>IF(LEN('OSNOVNA PLAČA'!B552)&gt;0&gt;0,'OSNOVNA PLAČA'!B552,"")</f>
        <v>A543</v>
      </c>
    </row>
    <row r="559" spans="22:25" x14ac:dyDescent="0.25">
      <c r="V559" t="str">
        <f t="shared" si="8"/>
        <v>544   A544</v>
      </c>
      <c r="W559">
        <v>544</v>
      </c>
      <c r="Y559" s="231" t="str">
        <f>IF(LEN('OSNOVNA PLAČA'!B553)&gt;0&gt;0,'OSNOVNA PLAČA'!B553,"")</f>
        <v>A544</v>
      </c>
    </row>
    <row r="560" spans="22:25" x14ac:dyDescent="0.25">
      <c r="V560" t="str">
        <f t="shared" si="8"/>
        <v>545   A545</v>
      </c>
      <c r="W560">
        <v>545</v>
      </c>
      <c r="Y560" s="231" t="str">
        <f>IF(LEN('OSNOVNA PLAČA'!B554)&gt;0&gt;0,'OSNOVNA PLAČA'!B554,"")</f>
        <v>A545</v>
      </c>
    </row>
    <row r="561" spans="22:25" x14ac:dyDescent="0.25">
      <c r="V561" t="str">
        <f t="shared" si="8"/>
        <v>546   A546</v>
      </c>
      <c r="W561">
        <v>546</v>
      </c>
      <c r="Y561" s="231" t="str">
        <f>IF(LEN('OSNOVNA PLAČA'!B555)&gt;0&gt;0,'OSNOVNA PLAČA'!B555,"")</f>
        <v>A546</v>
      </c>
    </row>
    <row r="562" spans="22:25" x14ac:dyDescent="0.25">
      <c r="V562" t="str">
        <f t="shared" si="8"/>
        <v>547   A547</v>
      </c>
      <c r="W562">
        <v>547</v>
      </c>
      <c r="Y562" s="231" t="str">
        <f>IF(LEN('OSNOVNA PLAČA'!B556)&gt;0&gt;0,'OSNOVNA PLAČA'!B556,"")</f>
        <v>A547</v>
      </c>
    </row>
    <row r="563" spans="22:25" x14ac:dyDescent="0.25">
      <c r="V563" t="str">
        <f t="shared" si="8"/>
        <v>548   A548</v>
      </c>
      <c r="W563">
        <v>548</v>
      </c>
      <c r="Y563" s="231" t="str">
        <f>IF(LEN('OSNOVNA PLAČA'!B557)&gt;0&gt;0,'OSNOVNA PLAČA'!B557,"")</f>
        <v>A548</v>
      </c>
    </row>
    <row r="564" spans="22:25" x14ac:dyDescent="0.25">
      <c r="V564" t="str">
        <f t="shared" si="8"/>
        <v>549   A549</v>
      </c>
      <c r="W564">
        <v>549</v>
      </c>
      <c r="Y564" s="231" t="str">
        <f>IF(LEN('OSNOVNA PLAČA'!B558)&gt;0&gt;0,'OSNOVNA PLAČA'!B558,"")</f>
        <v>A549</v>
      </c>
    </row>
    <row r="565" spans="22:25" x14ac:dyDescent="0.25">
      <c r="V565" t="str">
        <f t="shared" si="8"/>
        <v>550   A550</v>
      </c>
      <c r="W565">
        <v>550</v>
      </c>
      <c r="Y565" s="231" t="str">
        <f>IF(LEN('OSNOVNA PLAČA'!B559)&gt;0&gt;0,'OSNOVNA PLAČA'!B559,"")</f>
        <v>A550</v>
      </c>
    </row>
    <row r="566" spans="22:25" x14ac:dyDescent="0.25">
      <c r="V566" t="str">
        <f t="shared" si="8"/>
        <v>551   A551</v>
      </c>
      <c r="W566">
        <v>551</v>
      </c>
      <c r="Y566" s="231" t="str">
        <f>IF(LEN('OSNOVNA PLAČA'!B560)&gt;0&gt;0,'OSNOVNA PLAČA'!B560,"")</f>
        <v>A551</v>
      </c>
    </row>
    <row r="567" spans="22:25" x14ac:dyDescent="0.25">
      <c r="V567" t="str">
        <f t="shared" si="8"/>
        <v>552   A552</v>
      </c>
      <c r="W567">
        <v>552</v>
      </c>
      <c r="Y567" s="231" t="str">
        <f>IF(LEN('OSNOVNA PLAČA'!B561)&gt;0&gt;0,'OSNOVNA PLAČA'!B561,"")</f>
        <v>A552</v>
      </c>
    </row>
    <row r="568" spans="22:25" x14ac:dyDescent="0.25">
      <c r="V568" t="str">
        <f t="shared" si="8"/>
        <v>553   A553</v>
      </c>
      <c r="W568">
        <v>553</v>
      </c>
      <c r="Y568" s="231" t="str">
        <f>IF(LEN('OSNOVNA PLAČA'!B562)&gt;0&gt;0,'OSNOVNA PLAČA'!B562,"")</f>
        <v>A553</v>
      </c>
    </row>
    <row r="569" spans="22:25" x14ac:dyDescent="0.25">
      <c r="V569" t="str">
        <f t="shared" si="8"/>
        <v>554   A554</v>
      </c>
      <c r="W569">
        <v>554</v>
      </c>
      <c r="Y569" s="231" t="str">
        <f>IF(LEN('OSNOVNA PLAČA'!B563)&gt;0&gt;0,'OSNOVNA PLAČA'!B563,"")</f>
        <v>A554</v>
      </c>
    </row>
    <row r="570" spans="22:25" x14ac:dyDescent="0.25">
      <c r="V570" t="str">
        <f t="shared" si="8"/>
        <v>555   A555</v>
      </c>
      <c r="W570">
        <v>555</v>
      </c>
      <c r="Y570" s="231" t="str">
        <f>IF(LEN('OSNOVNA PLAČA'!B564)&gt;0&gt;0,'OSNOVNA PLAČA'!B564,"")</f>
        <v>A555</v>
      </c>
    </row>
    <row r="571" spans="22:25" x14ac:dyDescent="0.25">
      <c r="V571" t="str">
        <f t="shared" si="8"/>
        <v>556   A556</v>
      </c>
      <c r="W571">
        <v>556</v>
      </c>
      <c r="Y571" s="231" t="str">
        <f>IF(LEN('OSNOVNA PLAČA'!B565)&gt;0&gt;0,'OSNOVNA PLAČA'!B565,"")</f>
        <v>A556</v>
      </c>
    </row>
    <row r="572" spans="22:25" x14ac:dyDescent="0.25">
      <c r="V572" t="str">
        <f t="shared" si="8"/>
        <v>557   A557</v>
      </c>
      <c r="W572">
        <v>557</v>
      </c>
      <c r="Y572" s="231" t="str">
        <f>IF(LEN('OSNOVNA PLAČA'!B566)&gt;0&gt;0,'OSNOVNA PLAČA'!B566,"")</f>
        <v>A557</v>
      </c>
    </row>
    <row r="573" spans="22:25" x14ac:dyDescent="0.25">
      <c r="V573" t="str">
        <f t="shared" si="8"/>
        <v>558   A558</v>
      </c>
      <c r="W573">
        <v>558</v>
      </c>
      <c r="Y573" s="231" t="str">
        <f>IF(LEN('OSNOVNA PLAČA'!B567)&gt;0&gt;0,'OSNOVNA PLAČA'!B567,"")</f>
        <v>A558</v>
      </c>
    </row>
    <row r="574" spans="22:25" x14ac:dyDescent="0.25">
      <c r="V574" t="str">
        <f t="shared" si="8"/>
        <v>559   A559</v>
      </c>
      <c r="W574">
        <v>559</v>
      </c>
      <c r="Y574" s="231" t="str">
        <f>IF(LEN('OSNOVNA PLAČA'!B568)&gt;0&gt;0,'OSNOVNA PLAČA'!B568,"")</f>
        <v>A559</v>
      </c>
    </row>
    <row r="575" spans="22:25" x14ac:dyDescent="0.25">
      <c r="V575" t="str">
        <f t="shared" si="8"/>
        <v>560   A560</v>
      </c>
      <c r="W575">
        <v>560</v>
      </c>
      <c r="Y575" s="231" t="str">
        <f>IF(LEN('OSNOVNA PLAČA'!B569)&gt;0&gt;0,'OSNOVNA PLAČA'!B569,"")</f>
        <v>A560</v>
      </c>
    </row>
    <row r="576" spans="22:25" x14ac:dyDescent="0.25">
      <c r="V576" t="str">
        <f t="shared" si="8"/>
        <v>561   A561</v>
      </c>
      <c r="W576">
        <v>561</v>
      </c>
      <c r="Y576" s="231" t="str">
        <f>IF(LEN('OSNOVNA PLAČA'!B570)&gt;0&gt;0,'OSNOVNA PLAČA'!B570,"")</f>
        <v>A561</v>
      </c>
    </row>
    <row r="577" spans="22:25" x14ac:dyDescent="0.25">
      <c r="V577" t="str">
        <f t="shared" si="8"/>
        <v>562   A562</v>
      </c>
      <c r="W577">
        <v>562</v>
      </c>
      <c r="Y577" s="231" t="str">
        <f>IF(LEN('OSNOVNA PLAČA'!B571)&gt;0&gt;0,'OSNOVNA PLAČA'!B571,"")</f>
        <v>A562</v>
      </c>
    </row>
    <row r="578" spans="22:25" x14ac:dyDescent="0.25">
      <c r="V578" t="str">
        <f t="shared" si="8"/>
        <v>563   A563</v>
      </c>
      <c r="W578">
        <v>563</v>
      </c>
      <c r="Y578" s="231" t="str">
        <f>IF(LEN('OSNOVNA PLAČA'!B572)&gt;0&gt;0,'OSNOVNA PLAČA'!B572,"")</f>
        <v>A563</v>
      </c>
    </row>
    <row r="579" spans="22:25" x14ac:dyDescent="0.25">
      <c r="V579" t="str">
        <f t="shared" si="8"/>
        <v>564   A564</v>
      </c>
      <c r="W579">
        <v>564</v>
      </c>
      <c r="Y579" s="231" t="str">
        <f>IF(LEN('OSNOVNA PLAČA'!B573)&gt;0&gt;0,'OSNOVNA PLAČA'!B573,"")</f>
        <v>A564</v>
      </c>
    </row>
    <row r="580" spans="22:25" x14ac:dyDescent="0.25">
      <c r="V580" t="str">
        <f t="shared" si="8"/>
        <v>565   A565</v>
      </c>
      <c r="W580">
        <v>565</v>
      </c>
      <c r="Y580" s="231" t="str">
        <f>IF(LEN('OSNOVNA PLAČA'!B574)&gt;0&gt;0,'OSNOVNA PLAČA'!B574,"")</f>
        <v>A565</v>
      </c>
    </row>
    <row r="581" spans="22:25" x14ac:dyDescent="0.25">
      <c r="V581" t="str">
        <f t="shared" si="8"/>
        <v>566   A566</v>
      </c>
      <c r="W581">
        <v>566</v>
      </c>
      <c r="Y581" s="231" t="str">
        <f>IF(LEN('OSNOVNA PLAČA'!B575)&gt;0&gt;0,'OSNOVNA PLAČA'!B575,"")</f>
        <v>A566</v>
      </c>
    </row>
    <row r="582" spans="22:25" x14ac:dyDescent="0.25">
      <c r="V582" t="str">
        <f t="shared" si="8"/>
        <v>567   A567</v>
      </c>
      <c r="W582">
        <v>567</v>
      </c>
      <c r="Y582" s="231" t="str">
        <f>IF(LEN('OSNOVNA PLAČA'!B576)&gt;0&gt;0,'OSNOVNA PLAČA'!B576,"")</f>
        <v>A567</v>
      </c>
    </row>
    <row r="583" spans="22:25" x14ac:dyDescent="0.25">
      <c r="V583" t="str">
        <f t="shared" si="8"/>
        <v>568   A568</v>
      </c>
      <c r="W583">
        <v>568</v>
      </c>
      <c r="Y583" s="231" t="str">
        <f>IF(LEN('OSNOVNA PLAČA'!B577)&gt;0&gt;0,'OSNOVNA PLAČA'!B577,"")</f>
        <v>A568</v>
      </c>
    </row>
    <row r="584" spans="22:25" x14ac:dyDescent="0.25">
      <c r="V584" t="str">
        <f t="shared" si="8"/>
        <v>569   A569</v>
      </c>
      <c r="W584">
        <v>569</v>
      </c>
      <c r="Y584" s="231" t="str">
        <f>IF(LEN('OSNOVNA PLAČA'!B578)&gt;0&gt;0,'OSNOVNA PLAČA'!B578,"")</f>
        <v>A569</v>
      </c>
    </row>
    <row r="585" spans="22:25" x14ac:dyDescent="0.25">
      <c r="V585" t="str">
        <f t="shared" si="8"/>
        <v>570   A570</v>
      </c>
      <c r="W585">
        <v>570</v>
      </c>
      <c r="Y585" s="231" t="str">
        <f>IF(LEN('OSNOVNA PLAČA'!B579)&gt;0&gt;0,'OSNOVNA PLAČA'!B579,"")</f>
        <v>A570</v>
      </c>
    </row>
    <row r="586" spans="22:25" x14ac:dyDescent="0.25">
      <c r="V586" t="str">
        <f t="shared" si="8"/>
        <v>571   A571</v>
      </c>
      <c r="W586">
        <v>571</v>
      </c>
      <c r="Y586" s="231" t="str">
        <f>IF(LEN('OSNOVNA PLAČA'!B580)&gt;0&gt;0,'OSNOVNA PLAČA'!B580,"")</f>
        <v>A571</v>
      </c>
    </row>
    <row r="587" spans="22:25" x14ac:dyDescent="0.25">
      <c r="V587" t="str">
        <f t="shared" si="8"/>
        <v>572   A572</v>
      </c>
      <c r="W587">
        <v>572</v>
      </c>
      <c r="Y587" s="231" t="str">
        <f>IF(LEN('OSNOVNA PLAČA'!B581)&gt;0&gt;0,'OSNOVNA PLAČA'!B581,"")</f>
        <v>A572</v>
      </c>
    </row>
    <row r="588" spans="22:25" x14ac:dyDescent="0.25">
      <c r="V588" t="str">
        <f t="shared" si="8"/>
        <v>573   A573</v>
      </c>
      <c r="W588">
        <v>573</v>
      </c>
      <c r="Y588" s="231" t="str">
        <f>IF(LEN('OSNOVNA PLAČA'!B582)&gt;0&gt;0,'OSNOVNA PLAČA'!B582,"")</f>
        <v>A573</v>
      </c>
    </row>
    <row r="589" spans="22:25" x14ac:dyDescent="0.25">
      <c r="V589" t="str">
        <f t="shared" si="8"/>
        <v>574   A574</v>
      </c>
      <c r="W589">
        <v>574</v>
      </c>
      <c r="Y589" s="231" t="str">
        <f>IF(LEN('OSNOVNA PLAČA'!B583)&gt;0&gt;0,'OSNOVNA PLAČA'!B583,"")</f>
        <v>A574</v>
      </c>
    </row>
    <row r="590" spans="22:25" x14ac:dyDescent="0.25">
      <c r="V590" t="str">
        <f t="shared" si="8"/>
        <v>575   A575</v>
      </c>
      <c r="W590">
        <v>575</v>
      </c>
      <c r="Y590" s="231" t="str">
        <f>IF(LEN('OSNOVNA PLAČA'!B584)&gt;0&gt;0,'OSNOVNA PLAČA'!B584,"")</f>
        <v>A575</v>
      </c>
    </row>
    <row r="591" spans="22:25" x14ac:dyDescent="0.25">
      <c r="V591" t="str">
        <f t="shared" si="8"/>
        <v>576   A576</v>
      </c>
      <c r="W591">
        <v>576</v>
      </c>
      <c r="Y591" s="231" t="str">
        <f>IF(LEN('OSNOVNA PLAČA'!B585)&gt;0&gt;0,'OSNOVNA PLAČA'!B585,"")</f>
        <v>A576</v>
      </c>
    </row>
    <row r="592" spans="22:25" x14ac:dyDescent="0.25">
      <c r="V592" t="str">
        <f t="shared" si="8"/>
        <v>577   A577</v>
      </c>
      <c r="W592">
        <v>577</v>
      </c>
      <c r="Y592" s="231" t="str">
        <f>IF(LEN('OSNOVNA PLAČA'!B586)&gt;0&gt;0,'OSNOVNA PLAČA'!B586,"")</f>
        <v>A577</v>
      </c>
    </row>
    <row r="593" spans="22:25" x14ac:dyDescent="0.25">
      <c r="V593" t="str">
        <f t="shared" ref="V593:V656" si="9">IF(LEN(Y593)&gt;0,CONCATENATE(TEXT(W593,0),"   ",Y593),"")</f>
        <v>578   A578</v>
      </c>
      <c r="W593">
        <v>578</v>
      </c>
      <c r="Y593" s="231" t="str">
        <f>IF(LEN('OSNOVNA PLAČA'!B587)&gt;0&gt;0,'OSNOVNA PLAČA'!B587,"")</f>
        <v>A578</v>
      </c>
    </row>
    <row r="594" spans="22:25" x14ac:dyDescent="0.25">
      <c r="V594" t="str">
        <f t="shared" si="9"/>
        <v>579   A579</v>
      </c>
      <c r="W594">
        <v>579</v>
      </c>
      <c r="Y594" s="231" t="str">
        <f>IF(LEN('OSNOVNA PLAČA'!B588)&gt;0&gt;0,'OSNOVNA PLAČA'!B588,"")</f>
        <v>A579</v>
      </c>
    </row>
    <row r="595" spans="22:25" x14ac:dyDescent="0.25">
      <c r="V595" t="str">
        <f t="shared" si="9"/>
        <v>580   A580</v>
      </c>
      <c r="W595">
        <v>580</v>
      </c>
      <c r="Y595" s="231" t="str">
        <f>IF(LEN('OSNOVNA PLAČA'!B589)&gt;0&gt;0,'OSNOVNA PLAČA'!B589,"")</f>
        <v>A580</v>
      </c>
    </row>
    <row r="596" spans="22:25" x14ac:dyDescent="0.25">
      <c r="V596" t="str">
        <f t="shared" si="9"/>
        <v>581   A581</v>
      </c>
      <c r="W596">
        <v>581</v>
      </c>
      <c r="Y596" s="231" t="str">
        <f>IF(LEN('OSNOVNA PLAČA'!B590)&gt;0&gt;0,'OSNOVNA PLAČA'!B590,"")</f>
        <v>A581</v>
      </c>
    </row>
    <row r="597" spans="22:25" x14ac:dyDescent="0.25">
      <c r="V597" t="str">
        <f t="shared" si="9"/>
        <v>582   A582</v>
      </c>
      <c r="W597">
        <v>582</v>
      </c>
      <c r="Y597" s="231" t="str">
        <f>IF(LEN('OSNOVNA PLAČA'!B591)&gt;0&gt;0,'OSNOVNA PLAČA'!B591,"")</f>
        <v>A582</v>
      </c>
    </row>
    <row r="598" spans="22:25" x14ac:dyDescent="0.25">
      <c r="V598" t="str">
        <f t="shared" si="9"/>
        <v>583   A583</v>
      </c>
      <c r="W598">
        <v>583</v>
      </c>
      <c r="Y598" s="231" t="str">
        <f>IF(LEN('OSNOVNA PLAČA'!B592)&gt;0&gt;0,'OSNOVNA PLAČA'!B592,"")</f>
        <v>A583</v>
      </c>
    </row>
    <row r="599" spans="22:25" x14ac:dyDescent="0.25">
      <c r="V599" t="str">
        <f t="shared" si="9"/>
        <v>584   A584</v>
      </c>
      <c r="W599">
        <v>584</v>
      </c>
      <c r="Y599" s="231" t="str">
        <f>IF(LEN('OSNOVNA PLAČA'!B593)&gt;0&gt;0,'OSNOVNA PLAČA'!B593,"")</f>
        <v>A584</v>
      </c>
    </row>
    <row r="600" spans="22:25" x14ac:dyDescent="0.25">
      <c r="V600" t="str">
        <f t="shared" si="9"/>
        <v>585   A585</v>
      </c>
      <c r="W600">
        <v>585</v>
      </c>
      <c r="Y600" s="231" t="str">
        <f>IF(LEN('OSNOVNA PLAČA'!B594)&gt;0&gt;0,'OSNOVNA PLAČA'!B594,"")</f>
        <v>A585</v>
      </c>
    </row>
    <row r="601" spans="22:25" x14ac:dyDescent="0.25">
      <c r="V601" t="str">
        <f t="shared" si="9"/>
        <v>586   A586</v>
      </c>
      <c r="W601">
        <v>586</v>
      </c>
      <c r="Y601" s="231" t="str">
        <f>IF(LEN('OSNOVNA PLAČA'!B595)&gt;0&gt;0,'OSNOVNA PLAČA'!B595,"")</f>
        <v>A586</v>
      </c>
    </row>
    <row r="602" spans="22:25" x14ac:dyDescent="0.25">
      <c r="V602" t="str">
        <f t="shared" si="9"/>
        <v>587   A587</v>
      </c>
      <c r="W602">
        <v>587</v>
      </c>
      <c r="Y602" s="231" t="str">
        <f>IF(LEN('OSNOVNA PLAČA'!B596)&gt;0&gt;0,'OSNOVNA PLAČA'!B596,"")</f>
        <v>A587</v>
      </c>
    </row>
    <row r="603" spans="22:25" x14ac:dyDescent="0.25">
      <c r="V603" t="str">
        <f t="shared" si="9"/>
        <v>588   A588</v>
      </c>
      <c r="W603">
        <v>588</v>
      </c>
      <c r="Y603" s="231" t="str">
        <f>IF(LEN('OSNOVNA PLAČA'!B597)&gt;0&gt;0,'OSNOVNA PLAČA'!B597,"")</f>
        <v>A588</v>
      </c>
    </row>
    <row r="604" spans="22:25" x14ac:dyDescent="0.25">
      <c r="V604" t="str">
        <f t="shared" si="9"/>
        <v>589   A589</v>
      </c>
      <c r="W604">
        <v>589</v>
      </c>
      <c r="Y604" s="231" t="str">
        <f>IF(LEN('OSNOVNA PLAČA'!B598)&gt;0&gt;0,'OSNOVNA PLAČA'!B598,"")</f>
        <v>A589</v>
      </c>
    </row>
    <row r="605" spans="22:25" x14ac:dyDescent="0.25">
      <c r="V605" t="str">
        <f t="shared" si="9"/>
        <v>590   A590</v>
      </c>
      <c r="W605">
        <v>590</v>
      </c>
      <c r="Y605" s="231" t="str">
        <f>IF(LEN('OSNOVNA PLAČA'!B599)&gt;0&gt;0,'OSNOVNA PLAČA'!B599,"")</f>
        <v>A590</v>
      </c>
    </row>
    <row r="606" spans="22:25" x14ac:dyDescent="0.25">
      <c r="V606" t="str">
        <f t="shared" si="9"/>
        <v>591   A591</v>
      </c>
      <c r="W606">
        <v>591</v>
      </c>
      <c r="Y606" s="231" t="str">
        <f>IF(LEN('OSNOVNA PLAČA'!B600)&gt;0&gt;0,'OSNOVNA PLAČA'!B600,"")</f>
        <v>A591</v>
      </c>
    </row>
    <row r="607" spans="22:25" x14ac:dyDescent="0.25">
      <c r="V607" t="str">
        <f t="shared" si="9"/>
        <v>592   A592</v>
      </c>
      <c r="W607">
        <v>592</v>
      </c>
      <c r="Y607" s="231" t="str">
        <f>IF(LEN('OSNOVNA PLAČA'!B601)&gt;0&gt;0,'OSNOVNA PLAČA'!B601,"")</f>
        <v>A592</v>
      </c>
    </row>
    <row r="608" spans="22:25" x14ac:dyDescent="0.25">
      <c r="V608" t="str">
        <f t="shared" si="9"/>
        <v>593   A593</v>
      </c>
      <c r="W608">
        <v>593</v>
      </c>
      <c r="Y608" s="231" t="str">
        <f>IF(LEN('OSNOVNA PLAČA'!B602)&gt;0&gt;0,'OSNOVNA PLAČA'!B602,"")</f>
        <v>A593</v>
      </c>
    </row>
    <row r="609" spans="22:25" x14ac:dyDescent="0.25">
      <c r="V609" t="str">
        <f t="shared" si="9"/>
        <v>594   A594</v>
      </c>
      <c r="W609">
        <v>594</v>
      </c>
      <c r="Y609" s="231" t="str">
        <f>IF(LEN('OSNOVNA PLAČA'!B603)&gt;0&gt;0,'OSNOVNA PLAČA'!B603,"")</f>
        <v>A594</v>
      </c>
    </row>
    <row r="610" spans="22:25" x14ac:dyDescent="0.25">
      <c r="V610" t="str">
        <f t="shared" si="9"/>
        <v>595   A595</v>
      </c>
      <c r="W610">
        <v>595</v>
      </c>
      <c r="Y610" s="231" t="str">
        <f>IF(LEN('OSNOVNA PLAČA'!B604)&gt;0&gt;0,'OSNOVNA PLAČA'!B604,"")</f>
        <v>A595</v>
      </c>
    </row>
    <row r="611" spans="22:25" x14ac:dyDescent="0.25">
      <c r="V611" t="str">
        <f t="shared" si="9"/>
        <v>596   A596</v>
      </c>
      <c r="W611">
        <v>596</v>
      </c>
      <c r="Y611" s="231" t="str">
        <f>IF(LEN('OSNOVNA PLAČA'!B605)&gt;0&gt;0,'OSNOVNA PLAČA'!B605,"")</f>
        <v>A596</v>
      </c>
    </row>
    <row r="612" spans="22:25" x14ac:dyDescent="0.25">
      <c r="V612" t="str">
        <f t="shared" si="9"/>
        <v>597   A597</v>
      </c>
      <c r="W612">
        <v>597</v>
      </c>
      <c r="Y612" s="231" t="str">
        <f>IF(LEN('OSNOVNA PLAČA'!B606)&gt;0&gt;0,'OSNOVNA PLAČA'!B606,"")</f>
        <v>A597</v>
      </c>
    </row>
    <row r="613" spans="22:25" x14ac:dyDescent="0.25">
      <c r="V613" t="str">
        <f t="shared" si="9"/>
        <v>598   A598</v>
      </c>
      <c r="W613">
        <v>598</v>
      </c>
      <c r="Y613" s="231" t="str">
        <f>IF(LEN('OSNOVNA PLAČA'!B607)&gt;0&gt;0,'OSNOVNA PLAČA'!B607,"")</f>
        <v>A598</v>
      </c>
    </row>
    <row r="614" spans="22:25" x14ac:dyDescent="0.25">
      <c r="V614" t="str">
        <f t="shared" si="9"/>
        <v>599   A599</v>
      </c>
      <c r="W614">
        <v>599</v>
      </c>
      <c r="Y614" s="231" t="str">
        <f>IF(LEN('OSNOVNA PLAČA'!B608)&gt;0&gt;0,'OSNOVNA PLAČA'!B608,"")</f>
        <v>A599</v>
      </c>
    </row>
    <row r="615" spans="22:25" x14ac:dyDescent="0.25">
      <c r="V615" t="str">
        <f t="shared" si="9"/>
        <v>600   A600</v>
      </c>
      <c r="W615">
        <v>600</v>
      </c>
      <c r="Y615" s="231" t="str">
        <f>IF(LEN('OSNOVNA PLAČA'!B609)&gt;0&gt;0,'OSNOVNA PLAČA'!B609,"")</f>
        <v>A600</v>
      </c>
    </row>
    <row r="616" spans="22:25" x14ac:dyDescent="0.25">
      <c r="V616" t="str">
        <f t="shared" si="9"/>
        <v>601   A601</v>
      </c>
      <c r="W616">
        <v>601</v>
      </c>
      <c r="Y616" s="231" t="str">
        <f>IF(LEN('OSNOVNA PLAČA'!B610)&gt;0&gt;0,'OSNOVNA PLAČA'!B610,"")</f>
        <v>A601</v>
      </c>
    </row>
    <row r="617" spans="22:25" x14ac:dyDescent="0.25">
      <c r="V617" t="str">
        <f t="shared" si="9"/>
        <v>602   A602</v>
      </c>
      <c r="W617">
        <v>602</v>
      </c>
      <c r="Y617" s="231" t="str">
        <f>IF(LEN('OSNOVNA PLAČA'!B611)&gt;0&gt;0,'OSNOVNA PLAČA'!B611,"")</f>
        <v>A602</v>
      </c>
    </row>
    <row r="618" spans="22:25" x14ac:dyDescent="0.25">
      <c r="V618" t="str">
        <f t="shared" si="9"/>
        <v>603   A603</v>
      </c>
      <c r="W618">
        <v>603</v>
      </c>
      <c r="Y618" s="231" t="str">
        <f>IF(LEN('OSNOVNA PLAČA'!B612)&gt;0&gt;0,'OSNOVNA PLAČA'!B612,"")</f>
        <v>A603</v>
      </c>
    </row>
    <row r="619" spans="22:25" x14ac:dyDescent="0.25">
      <c r="V619" t="str">
        <f t="shared" si="9"/>
        <v>604   A604</v>
      </c>
      <c r="W619">
        <v>604</v>
      </c>
      <c r="Y619" s="231" t="str">
        <f>IF(LEN('OSNOVNA PLAČA'!B613)&gt;0&gt;0,'OSNOVNA PLAČA'!B613,"")</f>
        <v>A604</v>
      </c>
    </row>
    <row r="620" spans="22:25" x14ac:dyDescent="0.25">
      <c r="V620" t="str">
        <f t="shared" si="9"/>
        <v>605   A605</v>
      </c>
      <c r="W620">
        <v>605</v>
      </c>
      <c r="Y620" s="231" t="str">
        <f>IF(LEN('OSNOVNA PLAČA'!B614)&gt;0&gt;0,'OSNOVNA PLAČA'!B614,"")</f>
        <v>A605</v>
      </c>
    </row>
    <row r="621" spans="22:25" x14ac:dyDescent="0.25">
      <c r="V621" t="str">
        <f t="shared" si="9"/>
        <v>606   A606</v>
      </c>
      <c r="W621">
        <v>606</v>
      </c>
      <c r="Y621" s="231" t="str">
        <f>IF(LEN('OSNOVNA PLAČA'!B615)&gt;0&gt;0,'OSNOVNA PLAČA'!B615,"")</f>
        <v>A606</v>
      </c>
    </row>
    <row r="622" spans="22:25" x14ac:dyDescent="0.25">
      <c r="V622" t="str">
        <f t="shared" si="9"/>
        <v>607   A607</v>
      </c>
      <c r="W622">
        <v>607</v>
      </c>
      <c r="Y622" s="231" t="str">
        <f>IF(LEN('OSNOVNA PLAČA'!B616)&gt;0&gt;0,'OSNOVNA PLAČA'!B616,"")</f>
        <v>A607</v>
      </c>
    </row>
    <row r="623" spans="22:25" x14ac:dyDescent="0.25">
      <c r="V623" t="str">
        <f t="shared" si="9"/>
        <v>608   A608</v>
      </c>
      <c r="W623">
        <v>608</v>
      </c>
      <c r="Y623" s="231" t="str">
        <f>IF(LEN('OSNOVNA PLAČA'!B617)&gt;0&gt;0,'OSNOVNA PLAČA'!B617,"")</f>
        <v>A608</v>
      </c>
    </row>
    <row r="624" spans="22:25" x14ac:dyDescent="0.25">
      <c r="V624" t="str">
        <f t="shared" si="9"/>
        <v>609   A609</v>
      </c>
      <c r="W624">
        <v>609</v>
      </c>
      <c r="Y624" s="231" t="str">
        <f>IF(LEN('OSNOVNA PLAČA'!B618)&gt;0&gt;0,'OSNOVNA PLAČA'!B618,"")</f>
        <v>A609</v>
      </c>
    </row>
    <row r="625" spans="22:25" x14ac:dyDescent="0.25">
      <c r="V625" t="str">
        <f t="shared" si="9"/>
        <v>610   A610</v>
      </c>
      <c r="W625">
        <v>610</v>
      </c>
      <c r="Y625" s="231" t="str">
        <f>IF(LEN('OSNOVNA PLAČA'!B619)&gt;0&gt;0,'OSNOVNA PLAČA'!B619,"")</f>
        <v>A610</v>
      </c>
    </row>
    <row r="626" spans="22:25" x14ac:dyDescent="0.25">
      <c r="V626" t="str">
        <f t="shared" si="9"/>
        <v>611   A611</v>
      </c>
      <c r="W626">
        <v>611</v>
      </c>
      <c r="Y626" s="231" t="str">
        <f>IF(LEN('OSNOVNA PLAČA'!B620)&gt;0&gt;0,'OSNOVNA PLAČA'!B620,"")</f>
        <v>A611</v>
      </c>
    </row>
    <row r="627" spans="22:25" x14ac:dyDescent="0.25">
      <c r="V627" t="str">
        <f t="shared" si="9"/>
        <v>612   A612</v>
      </c>
      <c r="W627">
        <v>612</v>
      </c>
      <c r="Y627" s="231" t="str">
        <f>IF(LEN('OSNOVNA PLAČA'!B621)&gt;0&gt;0,'OSNOVNA PLAČA'!B621,"")</f>
        <v>A612</v>
      </c>
    </row>
    <row r="628" spans="22:25" x14ac:dyDescent="0.25">
      <c r="V628" t="str">
        <f t="shared" si="9"/>
        <v>613   A613</v>
      </c>
      <c r="W628">
        <v>613</v>
      </c>
      <c r="Y628" s="231" t="str">
        <f>IF(LEN('OSNOVNA PLAČA'!B622)&gt;0&gt;0,'OSNOVNA PLAČA'!B622,"")</f>
        <v>A613</v>
      </c>
    </row>
    <row r="629" spans="22:25" x14ac:dyDescent="0.25">
      <c r="V629" t="str">
        <f t="shared" si="9"/>
        <v>614   A614</v>
      </c>
      <c r="W629">
        <v>614</v>
      </c>
      <c r="Y629" s="231" t="str">
        <f>IF(LEN('OSNOVNA PLAČA'!B623)&gt;0&gt;0,'OSNOVNA PLAČA'!B623,"")</f>
        <v>A614</v>
      </c>
    </row>
    <row r="630" spans="22:25" x14ac:dyDescent="0.25">
      <c r="V630" t="str">
        <f t="shared" si="9"/>
        <v>615   A615</v>
      </c>
      <c r="W630">
        <v>615</v>
      </c>
      <c r="Y630" s="231" t="str">
        <f>IF(LEN('OSNOVNA PLAČA'!B624)&gt;0&gt;0,'OSNOVNA PLAČA'!B624,"")</f>
        <v>A615</v>
      </c>
    </row>
    <row r="631" spans="22:25" x14ac:dyDescent="0.25">
      <c r="V631" t="str">
        <f t="shared" si="9"/>
        <v>616   A616</v>
      </c>
      <c r="W631">
        <v>616</v>
      </c>
      <c r="Y631" s="231" t="str">
        <f>IF(LEN('OSNOVNA PLAČA'!B625)&gt;0&gt;0,'OSNOVNA PLAČA'!B625,"")</f>
        <v>A616</v>
      </c>
    </row>
    <row r="632" spans="22:25" x14ac:dyDescent="0.25">
      <c r="V632" t="str">
        <f t="shared" si="9"/>
        <v>617   A617</v>
      </c>
      <c r="W632">
        <v>617</v>
      </c>
      <c r="Y632" s="231" t="str">
        <f>IF(LEN('OSNOVNA PLAČA'!B626)&gt;0&gt;0,'OSNOVNA PLAČA'!B626,"")</f>
        <v>A617</v>
      </c>
    </row>
    <row r="633" spans="22:25" x14ac:dyDescent="0.25">
      <c r="V633" t="str">
        <f t="shared" si="9"/>
        <v>618   A618</v>
      </c>
      <c r="W633">
        <v>618</v>
      </c>
      <c r="Y633" s="231" t="str">
        <f>IF(LEN('OSNOVNA PLAČA'!B627)&gt;0&gt;0,'OSNOVNA PLAČA'!B627,"")</f>
        <v>A618</v>
      </c>
    </row>
    <row r="634" spans="22:25" x14ac:dyDescent="0.25">
      <c r="V634" t="str">
        <f t="shared" si="9"/>
        <v>619   A619</v>
      </c>
      <c r="W634">
        <v>619</v>
      </c>
      <c r="Y634" s="231" t="str">
        <f>IF(LEN('OSNOVNA PLAČA'!B628)&gt;0&gt;0,'OSNOVNA PLAČA'!B628,"")</f>
        <v>A619</v>
      </c>
    </row>
    <row r="635" spans="22:25" x14ac:dyDescent="0.25">
      <c r="V635" t="str">
        <f t="shared" si="9"/>
        <v>620   A620</v>
      </c>
      <c r="W635">
        <v>620</v>
      </c>
      <c r="Y635" s="231" t="str">
        <f>IF(LEN('OSNOVNA PLAČA'!B629)&gt;0&gt;0,'OSNOVNA PLAČA'!B629,"")</f>
        <v>A620</v>
      </c>
    </row>
    <row r="636" spans="22:25" x14ac:dyDescent="0.25">
      <c r="V636" t="str">
        <f t="shared" si="9"/>
        <v>621   A621</v>
      </c>
      <c r="W636">
        <v>621</v>
      </c>
      <c r="Y636" s="231" t="str">
        <f>IF(LEN('OSNOVNA PLAČA'!B630)&gt;0&gt;0,'OSNOVNA PLAČA'!B630,"")</f>
        <v>A621</v>
      </c>
    </row>
    <row r="637" spans="22:25" x14ac:dyDescent="0.25">
      <c r="V637" t="str">
        <f t="shared" si="9"/>
        <v>622   A622</v>
      </c>
      <c r="W637">
        <v>622</v>
      </c>
      <c r="Y637" s="231" t="str">
        <f>IF(LEN('OSNOVNA PLAČA'!B631)&gt;0&gt;0,'OSNOVNA PLAČA'!B631,"")</f>
        <v>A622</v>
      </c>
    </row>
    <row r="638" spans="22:25" x14ac:dyDescent="0.25">
      <c r="V638" t="str">
        <f t="shared" si="9"/>
        <v>623   A623</v>
      </c>
      <c r="W638">
        <v>623</v>
      </c>
      <c r="Y638" s="231" t="str">
        <f>IF(LEN('OSNOVNA PLAČA'!B632)&gt;0&gt;0,'OSNOVNA PLAČA'!B632,"")</f>
        <v>A623</v>
      </c>
    </row>
    <row r="639" spans="22:25" x14ac:dyDescent="0.25">
      <c r="V639" t="str">
        <f t="shared" si="9"/>
        <v>624   A624</v>
      </c>
      <c r="W639">
        <v>624</v>
      </c>
      <c r="Y639" s="231" t="str">
        <f>IF(LEN('OSNOVNA PLAČA'!B633)&gt;0&gt;0,'OSNOVNA PLAČA'!B633,"")</f>
        <v>A624</v>
      </c>
    </row>
    <row r="640" spans="22:25" x14ac:dyDescent="0.25">
      <c r="V640" t="str">
        <f t="shared" si="9"/>
        <v>625   A625</v>
      </c>
      <c r="W640">
        <v>625</v>
      </c>
      <c r="Y640" s="231" t="str">
        <f>IF(LEN('OSNOVNA PLAČA'!B634)&gt;0&gt;0,'OSNOVNA PLAČA'!B634,"")</f>
        <v>A625</v>
      </c>
    </row>
    <row r="641" spans="22:25" x14ac:dyDescent="0.25">
      <c r="V641" t="str">
        <f t="shared" si="9"/>
        <v>626   A626</v>
      </c>
      <c r="W641">
        <v>626</v>
      </c>
      <c r="Y641" s="231" t="str">
        <f>IF(LEN('OSNOVNA PLAČA'!B635)&gt;0&gt;0,'OSNOVNA PLAČA'!B635,"")</f>
        <v>A626</v>
      </c>
    </row>
    <row r="642" spans="22:25" x14ac:dyDescent="0.25">
      <c r="V642" t="str">
        <f t="shared" si="9"/>
        <v>627   A627</v>
      </c>
      <c r="W642">
        <v>627</v>
      </c>
      <c r="Y642" s="231" t="str">
        <f>IF(LEN('OSNOVNA PLAČA'!B636)&gt;0&gt;0,'OSNOVNA PLAČA'!B636,"")</f>
        <v>A627</v>
      </c>
    </row>
    <row r="643" spans="22:25" x14ac:dyDescent="0.25">
      <c r="V643" t="str">
        <f t="shared" si="9"/>
        <v>628   A628</v>
      </c>
      <c r="W643">
        <v>628</v>
      </c>
      <c r="Y643" s="231" t="str">
        <f>IF(LEN('OSNOVNA PLAČA'!B637)&gt;0&gt;0,'OSNOVNA PLAČA'!B637,"")</f>
        <v>A628</v>
      </c>
    </row>
    <row r="644" spans="22:25" x14ac:dyDescent="0.25">
      <c r="V644" t="str">
        <f t="shared" si="9"/>
        <v>629   A629</v>
      </c>
      <c r="W644">
        <v>629</v>
      </c>
      <c r="Y644" s="231" t="str">
        <f>IF(LEN('OSNOVNA PLAČA'!B638)&gt;0&gt;0,'OSNOVNA PLAČA'!B638,"")</f>
        <v>A629</v>
      </c>
    </row>
    <row r="645" spans="22:25" x14ac:dyDescent="0.25">
      <c r="V645" t="str">
        <f t="shared" si="9"/>
        <v>630   A630</v>
      </c>
      <c r="W645">
        <v>630</v>
      </c>
      <c r="Y645" s="231" t="str">
        <f>IF(LEN('OSNOVNA PLAČA'!B639)&gt;0&gt;0,'OSNOVNA PLAČA'!B639,"")</f>
        <v>A630</v>
      </c>
    </row>
    <row r="646" spans="22:25" x14ac:dyDescent="0.25">
      <c r="V646" t="str">
        <f t="shared" si="9"/>
        <v>631   A631</v>
      </c>
      <c r="W646">
        <v>631</v>
      </c>
      <c r="Y646" s="231" t="str">
        <f>IF(LEN('OSNOVNA PLAČA'!B640)&gt;0&gt;0,'OSNOVNA PLAČA'!B640,"")</f>
        <v>A631</v>
      </c>
    </row>
    <row r="647" spans="22:25" x14ac:dyDescent="0.25">
      <c r="V647" t="str">
        <f t="shared" si="9"/>
        <v>632   A632</v>
      </c>
      <c r="W647">
        <v>632</v>
      </c>
      <c r="Y647" s="231" t="str">
        <f>IF(LEN('OSNOVNA PLAČA'!B641)&gt;0&gt;0,'OSNOVNA PLAČA'!B641,"")</f>
        <v>A632</v>
      </c>
    </row>
    <row r="648" spans="22:25" x14ac:dyDescent="0.25">
      <c r="V648" t="str">
        <f t="shared" si="9"/>
        <v>633   A633</v>
      </c>
      <c r="W648">
        <v>633</v>
      </c>
      <c r="Y648" s="231" t="str">
        <f>IF(LEN('OSNOVNA PLAČA'!B642)&gt;0&gt;0,'OSNOVNA PLAČA'!B642,"")</f>
        <v>A633</v>
      </c>
    </row>
    <row r="649" spans="22:25" x14ac:dyDescent="0.25">
      <c r="V649" t="str">
        <f t="shared" si="9"/>
        <v>634   A634</v>
      </c>
      <c r="W649">
        <v>634</v>
      </c>
      <c r="Y649" s="231" t="str">
        <f>IF(LEN('OSNOVNA PLAČA'!B643)&gt;0&gt;0,'OSNOVNA PLAČA'!B643,"")</f>
        <v>A634</v>
      </c>
    </row>
    <row r="650" spans="22:25" x14ac:dyDescent="0.25">
      <c r="V650" t="str">
        <f t="shared" si="9"/>
        <v>635   A635</v>
      </c>
      <c r="W650">
        <v>635</v>
      </c>
      <c r="Y650" s="231" t="str">
        <f>IF(LEN('OSNOVNA PLAČA'!B644)&gt;0&gt;0,'OSNOVNA PLAČA'!B644,"")</f>
        <v>A635</v>
      </c>
    </row>
    <row r="651" spans="22:25" x14ac:dyDescent="0.25">
      <c r="V651" t="str">
        <f t="shared" si="9"/>
        <v>636   A636</v>
      </c>
      <c r="W651">
        <v>636</v>
      </c>
      <c r="Y651" s="231" t="str">
        <f>IF(LEN('OSNOVNA PLAČA'!B645)&gt;0&gt;0,'OSNOVNA PLAČA'!B645,"")</f>
        <v>A636</v>
      </c>
    </row>
    <row r="652" spans="22:25" x14ac:dyDescent="0.25">
      <c r="V652" t="str">
        <f t="shared" si="9"/>
        <v>637   A637</v>
      </c>
      <c r="W652">
        <v>637</v>
      </c>
      <c r="Y652" s="231" t="str">
        <f>IF(LEN('OSNOVNA PLAČA'!B646)&gt;0&gt;0,'OSNOVNA PLAČA'!B646,"")</f>
        <v>A637</v>
      </c>
    </row>
    <row r="653" spans="22:25" x14ac:dyDescent="0.25">
      <c r="V653" t="str">
        <f t="shared" si="9"/>
        <v>638   A638</v>
      </c>
      <c r="W653">
        <v>638</v>
      </c>
      <c r="Y653" s="231" t="str">
        <f>IF(LEN('OSNOVNA PLAČA'!B647)&gt;0&gt;0,'OSNOVNA PLAČA'!B647,"")</f>
        <v>A638</v>
      </c>
    </row>
    <row r="654" spans="22:25" x14ac:dyDescent="0.25">
      <c r="V654" t="str">
        <f t="shared" si="9"/>
        <v>639   A639</v>
      </c>
      <c r="W654">
        <v>639</v>
      </c>
      <c r="Y654" s="231" t="str">
        <f>IF(LEN('OSNOVNA PLAČA'!B648)&gt;0&gt;0,'OSNOVNA PLAČA'!B648,"")</f>
        <v>A639</v>
      </c>
    </row>
    <row r="655" spans="22:25" x14ac:dyDescent="0.25">
      <c r="V655" t="str">
        <f t="shared" si="9"/>
        <v>640   A640</v>
      </c>
      <c r="W655">
        <v>640</v>
      </c>
      <c r="Y655" s="231" t="str">
        <f>IF(LEN('OSNOVNA PLAČA'!B649)&gt;0&gt;0,'OSNOVNA PLAČA'!B649,"")</f>
        <v>A640</v>
      </c>
    </row>
    <row r="656" spans="22:25" x14ac:dyDescent="0.25">
      <c r="V656" t="str">
        <f t="shared" si="9"/>
        <v>641   A641</v>
      </c>
      <c r="W656">
        <v>641</v>
      </c>
      <c r="Y656" s="231" t="str">
        <f>IF(LEN('OSNOVNA PLAČA'!B650)&gt;0&gt;0,'OSNOVNA PLAČA'!B650,"")</f>
        <v>A641</v>
      </c>
    </row>
    <row r="657" spans="22:25" x14ac:dyDescent="0.25">
      <c r="V657" t="str">
        <f t="shared" ref="V657:V720" si="10">IF(LEN(Y657)&gt;0,CONCATENATE(TEXT(W657,0),"   ",Y657),"")</f>
        <v>642   A642</v>
      </c>
      <c r="W657">
        <v>642</v>
      </c>
      <c r="Y657" s="231" t="str">
        <f>IF(LEN('OSNOVNA PLAČA'!B651)&gt;0&gt;0,'OSNOVNA PLAČA'!B651,"")</f>
        <v>A642</v>
      </c>
    </row>
    <row r="658" spans="22:25" x14ac:dyDescent="0.25">
      <c r="V658" t="str">
        <f t="shared" si="10"/>
        <v>643   A643</v>
      </c>
      <c r="W658">
        <v>643</v>
      </c>
      <c r="Y658" s="231" t="str">
        <f>IF(LEN('OSNOVNA PLAČA'!B652)&gt;0&gt;0,'OSNOVNA PLAČA'!B652,"")</f>
        <v>A643</v>
      </c>
    </row>
    <row r="659" spans="22:25" x14ac:dyDescent="0.25">
      <c r="V659" t="str">
        <f t="shared" si="10"/>
        <v>644   A644</v>
      </c>
      <c r="W659">
        <v>644</v>
      </c>
      <c r="Y659" s="231" t="str">
        <f>IF(LEN('OSNOVNA PLAČA'!B653)&gt;0&gt;0,'OSNOVNA PLAČA'!B653,"")</f>
        <v>A644</v>
      </c>
    </row>
    <row r="660" spans="22:25" x14ac:dyDescent="0.25">
      <c r="V660" t="str">
        <f t="shared" si="10"/>
        <v>645   A645</v>
      </c>
      <c r="W660">
        <v>645</v>
      </c>
      <c r="Y660" s="231" t="str">
        <f>IF(LEN('OSNOVNA PLAČA'!B654)&gt;0&gt;0,'OSNOVNA PLAČA'!B654,"")</f>
        <v>A645</v>
      </c>
    </row>
    <row r="661" spans="22:25" x14ac:dyDescent="0.25">
      <c r="V661" t="str">
        <f t="shared" si="10"/>
        <v>646   A646</v>
      </c>
      <c r="W661">
        <v>646</v>
      </c>
      <c r="Y661" s="231" t="str">
        <f>IF(LEN('OSNOVNA PLAČA'!B655)&gt;0&gt;0,'OSNOVNA PLAČA'!B655,"")</f>
        <v>A646</v>
      </c>
    </row>
    <row r="662" spans="22:25" x14ac:dyDescent="0.25">
      <c r="V662" t="str">
        <f t="shared" si="10"/>
        <v>647   A647</v>
      </c>
      <c r="W662">
        <v>647</v>
      </c>
      <c r="Y662" s="231" t="str">
        <f>IF(LEN('OSNOVNA PLAČA'!B656)&gt;0&gt;0,'OSNOVNA PLAČA'!B656,"")</f>
        <v>A647</v>
      </c>
    </row>
    <row r="663" spans="22:25" x14ac:dyDescent="0.25">
      <c r="V663" t="str">
        <f t="shared" si="10"/>
        <v>648   A648</v>
      </c>
      <c r="W663">
        <v>648</v>
      </c>
      <c r="Y663" s="231" t="str">
        <f>IF(LEN('OSNOVNA PLAČA'!B657)&gt;0&gt;0,'OSNOVNA PLAČA'!B657,"")</f>
        <v>A648</v>
      </c>
    </row>
    <row r="664" spans="22:25" x14ac:dyDescent="0.25">
      <c r="V664" t="str">
        <f t="shared" si="10"/>
        <v>649   A649</v>
      </c>
      <c r="W664">
        <v>649</v>
      </c>
      <c r="Y664" s="231" t="str">
        <f>IF(LEN('OSNOVNA PLAČA'!B658)&gt;0&gt;0,'OSNOVNA PLAČA'!B658,"")</f>
        <v>A649</v>
      </c>
    </row>
    <row r="665" spans="22:25" x14ac:dyDescent="0.25">
      <c r="V665" t="str">
        <f t="shared" si="10"/>
        <v>650   A650</v>
      </c>
      <c r="W665">
        <v>650</v>
      </c>
      <c r="Y665" s="231" t="str">
        <f>IF(LEN('OSNOVNA PLAČA'!B659)&gt;0&gt;0,'OSNOVNA PLAČA'!B659,"")</f>
        <v>A650</v>
      </c>
    </row>
    <row r="666" spans="22:25" x14ac:dyDescent="0.25">
      <c r="V666" t="str">
        <f t="shared" si="10"/>
        <v>651   A651</v>
      </c>
      <c r="W666">
        <v>651</v>
      </c>
      <c r="Y666" s="231" t="str">
        <f>IF(LEN('OSNOVNA PLAČA'!B660)&gt;0&gt;0,'OSNOVNA PLAČA'!B660,"")</f>
        <v>A651</v>
      </c>
    </row>
    <row r="667" spans="22:25" x14ac:dyDescent="0.25">
      <c r="V667" t="str">
        <f t="shared" si="10"/>
        <v>652   A652</v>
      </c>
      <c r="W667">
        <v>652</v>
      </c>
      <c r="Y667" s="231" t="str">
        <f>IF(LEN('OSNOVNA PLAČA'!B661)&gt;0&gt;0,'OSNOVNA PLAČA'!B661,"")</f>
        <v>A652</v>
      </c>
    </row>
    <row r="668" spans="22:25" x14ac:dyDescent="0.25">
      <c r="V668" t="str">
        <f t="shared" si="10"/>
        <v>653   A653</v>
      </c>
      <c r="W668">
        <v>653</v>
      </c>
      <c r="Y668" s="231" t="str">
        <f>IF(LEN('OSNOVNA PLAČA'!B662)&gt;0&gt;0,'OSNOVNA PLAČA'!B662,"")</f>
        <v>A653</v>
      </c>
    </row>
    <row r="669" spans="22:25" x14ac:dyDescent="0.25">
      <c r="V669" t="str">
        <f t="shared" si="10"/>
        <v>654   A654</v>
      </c>
      <c r="W669">
        <v>654</v>
      </c>
      <c r="Y669" s="231" t="str">
        <f>IF(LEN('OSNOVNA PLAČA'!B663)&gt;0&gt;0,'OSNOVNA PLAČA'!B663,"")</f>
        <v>A654</v>
      </c>
    </row>
    <row r="670" spans="22:25" x14ac:dyDescent="0.25">
      <c r="V670" t="str">
        <f t="shared" si="10"/>
        <v>655   A655</v>
      </c>
      <c r="W670">
        <v>655</v>
      </c>
      <c r="Y670" s="231" t="str">
        <f>IF(LEN('OSNOVNA PLAČA'!B664)&gt;0&gt;0,'OSNOVNA PLAČA'!B664,"")</f>
        <v>A655</v>
      </c>
    </row>
    <row r="671" spans="22:25" x14ac:dyDescent="0.25">
      <c r="V671" t="str">
        <f t="shared" si="10"/>
        <v>656   A656</v>
      </c>
      <c r="W671">
        <v>656</v>
      </c>
      <c r="Y671" s="231" t="str">
        <f>IF(LEN('OSNOVNA PLAČA'!B665)&gt;0&gt;0,'OSNOVNA PLAČA'!B665,"")</f>
        <v>A656</v>
      </c>
    </row>
    <row r="672" spans="22:25" x14ac:dyDescent="0.25">
      <c r="V672" t="str">
        <f t="shared" si="10"/>
        <v>657   A657</v>
      </c>
      <c r="W672">
        <v>657</v>
      </c>
      <c r="Y672" s="231" t="str">
        <f>IF(LEN('OSNOVNA PLAČA'!B666)&gt;0&gt;0,'OSNOVNA PLAČA'!B666,"")</f>
        <v>A657</v>
      </c>
    </row>
    <row r="673" spans="22:25" x14ac:dyDescent="0.25">
      <c r="V673" t="str">
        <f t="shared" si="10"/>
        <v>658   A658</v>
      </c>
      <c r="W673">
        <v>658</v>
      </c>
      <c r="Y673" s="231" t="str">
        <f>IF(LEN('OSNOVNA PLAČA'!B667)&gt;0&gt;0,'OSNOVNA PLAČA'!B667,"")</f>
        <v>A658</v>
      </c>
    </row>
    <row r="674" spans="22:25" x14ac:dyDescent="0.25">
      <c r="V674" t="str">
        <f t="shared" si="10"/>
        <v>659   A659</v>
      </c>
      <c r="W674">
        <v>659</v>
      </c>
      <c r="Y674" s="231" t="str">
        <f>IF(LEN('OSNOVNA PLAČA'!B668)&gt;0&gt;0,'OSNOVNA PLAČA'!B668,"")</f>
        <v>A659</v>
      </c>
    </row>
    <row r="675" spans="22:25" x14ac:dyDescent="0.25">
      <c r="V675" t="str">
        <f t="shared" si="10"/>
        <v>660   A660</v>
      </c>
      <c r="W675">
        <v>660</v>
      </c>
      <c r="Y675" s="231" t="str">
        <f>IF(LEN('OSNOVNA PLAČA'!B669)&gt;0&gt;0,'OSNOVNA PLAČA'!B669,"")</f>
        <v>A660</v>
      </c>
    </row>
    <row r="676" spans="22:25" x14ac:dyDescent="0.25">
      <c r="V676" t="str">
        <f t="shared" si="10"/>
        <v>661   A661</v>
      </c>
      <c r="W676">
        <v>661</v>
      </c>
      <c r="Y676" s="231" t="str">
        <f>IF(LEN('OSNOVNA PLAČA'!B670)&gt;0&gt;0,'OSNOVNA PLAČA'!B670,"")</f>
        <v>A661</v>
      </c>
    </row>
    <row r="677" spans="22:25" x14ac:dyDescent="0.25">
      <c r="V677" t="str">
        <f t="shared" si="10"/>
        <v>662   A662</v>
      </c>
      <c r="W677">
        <v>662</v>
      </c>
      <c r="Y677" s="231" t="str">
        <f>IF(LEN('OSNOVNA PLAČA'!B671)&gt;0&gt;0,'OSNOVNA PLAČA'!B671,"")</f>
        <v>A662</v>
      </c>
    </row>
    <row r="678" spans="22:25" x14ac:dyDescent="0.25">
      <c r="V678" t="str">
        <f t="shared" si="10"/>
        <v>663   A663</v>
      </c>
      <c r="W678">
        <v>663</v>
      </c>
      <c r="Y678" s="231" t="str">
        <f>IF(LEN('OSNOVNA PLAČA'!B672)&gt;0&gt;0,'OSNOVNA PLAČA'!B672,"")</f>
        <v>A663</v>
      </c>
    </row>
    <row r="679" spans="22:25" x14ac:dyDescent="0.25">
      <c r="V679" t="str">
        <f t="shared" si="10"/>
        <v>664   A664</v>
      </c>
      <c r="W679">
        <v>664</v>
      </c>
      <c r="Y679" s="231" t="str">
        <f>IF(LEN('OSNOVNA PLAČA'!B673)&gt;0&gt;0,'OSNOVNA PLAČA'!B673,"")</f>
        <v>A664</v>
      </c>
    </row>
    <row r="680" spans="22:25" x14ac:dyDescent="0.25">
      <c r="V680" t="str">
        <f t="shared" si="10"/>
        <v>665   A665</v>
      </c>
      <c r="W680">
        <v>665</v>
      </c>
      <c r="Y680" s="231" t="str">
        <f>IF(LEN('OSNOVNA PLAČA'!B674)&gt;0&gt;0,'OSNOVNA PLAČA'!B674,"")</f>
        <v>A665</v>
      </c>
    </row>
    <row r="681" spans="22:25" x14ac:dyDescent="0.25">
      <c r="V681" t="str">
        <f t="shared" si="10"/>
        <v>666   A666</v>
      </c>
      <c r="W681">
        <v>666</v>
      </c>
      <c r="Y681" s="231" t="str">
        <f>IF(LEN('OSNOVNA PLAČA'!B675)&gt;0&gt;0,'OSNOVNA PLAČA'!B675,"")</f>
        <v>A666</v>
      </c>
    </row>
    <row r="682" spans="22:25" x14ac:dyDescent="0.25">
      <c r="V682" t="str">
        <f t="shared" si="10"/>
        <v>667   A667</v>
      </c>
      <c r="W682">
        <v>667</v>
      </c>
      <c r="Y682" s="231" t="str">
        <f>IF(LEN('OSNOVNA PLAČA'!B676)&gt;0&gt;0,'OSNOVNA PLAČA'!B676,"")</f>
        <v>A667</v>
      </c>
    </row>
    <row r="683" spans="22:25" x14ac:dyDescent="0.25">
      <c r="V683" t="str">
        <f t="shared" si="10"/>
        <v>668   A668</v>
      </c>
      <c r="W683">
        <v>668</v>
      </c>
      <c r="Y683" s="231" t="str">
        <f>IF(LEN('OSNOVNA PLAČA'!B677)&gt;0&gt;0,'OSNOVNA PLAČA'!B677,"")</f>
        <v>A668</v>
      </c>
    </row>
    <row r="684" spans="22:25" x14ac:dyDescent="0.25">
      <c r="V684" t="str">
        <f t="shared" si="10"/>
        <v>669   A669</v>
      </c>
      <c r="W684">
        <v>669</v>
      </c>
      <c r="Y684" s="231" t="str">
        <f>IF(LEN('OSNOVNA PLAČA'!B678)&gt;0&gt;0,'OSNOVNA PLAČA'!B678,"")</f>
        <v>A669</v>
      </c>
    </row>
    <row r="685" spans="22:25" x14ac:dyDescent="0.25">
      <c r="V685" t="str">
        <f t="shared" si="10"/>
        <v>670   A670</v>
      </c>
      <c r="W685">
        <v>670</v>
      </c>
      <c r="Y685" s="231" t="str">
        <f>IF(LEN('OSNOVNA PLAČA'!B679)&gt;0&gt;0,'OSNOVNA PLAČA'!B679,"")</f>
        <v>A670</v>
      </c>
    </row>
    <row r="686" spans="22:25" x14ac:dyDescent="0.25">
      <c r="V686" t="str">
        <f t="shared" si="10"/>
        <v>671   A671</v>
      </c>
      <c r="W686">
        <v>671</v>
      </c>
      <c r="Y686" s="231" t="str">
        <f>IF(LEN('OSNOVNA PLAČA'!B680)&gt;0&gt;0,'OSNOVNA PLAČA'!B680,"")</f>
        <v>A671</v>
      </c>
    </row>
    <row r="687" spans="22:25" x14ac:dyDescent="0.25">
      <c r="V687" t="str">
        <f t="shared" si="10"/>
        <v>672   A672</v>
      </c>
      <c r="W687">
        <v>672</v>
      </c>
      <c r="Y687" s="231" t="str">
        <f>IF(LEN('OSNOVNA PLAČA'!B681)&gt;0&gt;0,'OSNOVNA PLAČA'!B681,"")</f>
        <v>A672</v>
      </c>
    </row>
    <row r="688" spans="22:25" x14ac:dyDescent="0.25">
      <c r="V688" t="str">
        <f t="shared" si="10"/>
        <v>673   A673</v>
      </c>
      <c r="W688">
        <v>673</v>
      </c>
      <c r="Y688" s="231" t="str">
        <f>IF(LEN('OSNOVNA PLAČA'!B682)&gt;0&gt;0,'OSNOVNA PLAČA'!B682,"")</f>
        <v>A673</v>
      </c>
    </row>
    <row r="689" spans="22:25" x14ac:dyDescent="0.25">
      <c r="V689" t="str">
        <f t="shared" si="10"/>
        <v>674   A674</v>
      </c>
      <c r="W689">
        <v>674</v>
      </c>
      <c r="Y689" s="231" t="str">
        <f>IF(LEN('OSNOVNA PLAČA'!B683)&gt;0&gt;0,'OSNOVNA PLAČA'!B683,"")</f>
        <v>A674</v>
      </c>
    </row>
    <row r="690" spans="22:25" x14ac:dyDescent="0.25">
      <c r="V690" t="str">
        <f t="shared" si="10"/>
        <v>675   A675</v>
      </c>
      <c r="W690">
        <v>675</v>
      </c>
      <c r="Y690" s="231" t="str">
        <f>IF(LEN('OSNOVNA PLAČA'!B684)&gt;0&gt;0,'OSNOVNA PLAČA'!B684,"")</f>
        <v>A675</v>
      </c>
    </row>
    <row r="691" spans="22:25" x14ac:dyDescent="0.25">
      <c r="V691" t="str">
        <f t="shared" si="10"/>
        <v>676   A676</v>
      </c>
      <c r="W691">
        <v>676</v>
      </c>
      <c r="Y691" s="231" t="str">
        <f>IF(LEN('OSNOVNA PLAČA'!B685)&gt;0&gt;0,'OSNOVNA PLAČA'!B685,"")</f>
        <v>A676</v>
      </c>
    </row>
    <row r="692" spans="22:25" x14ac:dyDescent="0.25">
      <c r="V692" t="str">
        <f t="shared" si="10"/>
        <v>677   A677</v>
      </c>
      <c r="W692">
        <v>677</v>
      </c>
      <c r="Y692" s="231" t="str">
        <f>IF(LEN('OSNOVNA PLAČA'!B686)&gt;0&gt;0,'OSNOVNA PLAČA'!B686,"")</f>
        <v>A677</v>
      </c>
    </row>
    <row r="693" spans="22:25" x14ac:dyDescent="0.25">
      <c r="V693" t="str">
        <f t="shared" si="10"/>
        <v>678   A678</v>
      </c>
      <c r="W693">
        <v>678</v>
      </c>
      <c r="Y693" s="231" t="str">
        <f>IF(LEN('OSNOVNA PLAČA'!B687)&gt;0&gt;0,'OSNOVNA PLAČA'!B687,"")</f>
        <v>A678</v>
      </c>
    </row>
    <row r="694" spans="22:25" x14ac:dyDescent="0.25">
      <c r="V694" t="str">
        <f t="shared" si="10"/>
        <v>679   A679</v>
      </c>
      <c r="W694">
        <v>679</v>
      </c>
      <c r="Y694" s="231" t="str">
        <f>IF(LEN('OSNOVNA PLAČA'!B688)&gt;0&gt;0,'OSNOVNA PLAČA'!B688,"")</f>
        <v>A679</v>
      </c>
    </row>
    <row r="695" spans="22:25" x14ac:dyDescent="0.25">
      <c r="V695" t="str">
        <f t="shared" si="10"/>
        <v>680   A680</v>
      </c>
      <c r="W695">
        <v>680</v>
      </c>
      <c r="Y695" s="231" t="str">
        <f>IF(LEN('OSNOVNA PLAČA'!B689)&gt;0&gt;0,'OSNOVNA PLAČA'!B689,"")</f>
        <v>A680</v>
      </c>
    </row>
    <row r="696" spans="22:25" x14ac:dyDescent="0.25">
      <c r="V696" t="str">
        <f t="shared" si="10"/>
        <v>681   A681</v>
      </c>
      <c r="W696">
        <v>681</v>
      </c>
      <c r="Y696" s="231" t="str">
        <f>IF(LEN('OSNOVNA PLAČA'!B690)&gt;0&gt;0,'OSNOVNA PLAČA'!B690,"")</f>
        <v>A681</v>
      </c>
    </row>
    <row r="697" spans="22:25" x14ac:dyDescent="0.25">
      <c r="V697" t="str">
        <f t="shared" si="10"/>
        <v>682   A682</v>
      </c>
      <c r="W697">
        <v>682</v>
      </c>
      <c r="Y697" s="231" t="str">
        <f>IF(LEN('OSNOVNA PLAČA'!B691)&gt;0&gt;0,'OSNOVNA PLAČA'!B691,"")</f>
        <v>A682</v>
      </c>
    </row>
    <row r="698" spans="22:25" x14ac:dyDescent="0.25">
      <c r="V698" t="str">
        <f t="shared" si="10"/>
        <v>683   A683</v>
      </c>
      <c r="W698">
        <v>683</v>
      </c>
      <c r="Y698" s="231" t="str">
        <f>IF(LEN('OSNOVNA PLAČA'!B692)&gt;0&gt;0,'OSNOVNA PLAČA'!B692,"")</f>
        <v>A683</v>
      </c>
    </row>
    <row r="699" spans="22:25" x14ac:dyDescent="0.25">
      <c r="V699" t="str">
        <f t="shared" si="10"/>
        <v>684   A684</v>
      </c>
      <c r="W699">
        <v>684</v>
      </c>
      <c r="Y699" s="231" t="str">
        <f>IF(LEN('OSNOVNA PLAČA'!B693)&gt;0&gt;0,'OSNOVNA PLAČA'!B693,"")</f>
        <v>A684</v>
      </c>
    </row>
    <row r="700" spans="22:25" x14ac:dyDescent="0.25">
      <c r="V700" t="str">
        <f t="shared" si="10"/>
        <v>685   A685</v>
      </c>
      <c r="W700">
        <v>685</v>
      </c>
      <c r="Y700" s="231" t="str">
        <f>IF(LEN('OSNOVNA PLAČA'!B694)&gt;0&gt;0,'OSNOVNA PLAČA'!B694,"")</f>
        <v>A685</v>
      </c>
    </row>
    <row r="701" spans="22:25" x14ac:dyDescent="0.25">
      <c r="V701" t="str">
        <f t="shared" si="10"/>
        <v>686   A686</v>
      </c>
      <c r="W701">
        <v>686</v>
      </c>
      <c r="Y701" s="231" t="str">
        <f>IF(LEN('OSNOVNA PLAČA'!B695)&gt;0&gt;0,'OSNOVNA PLAČA'!B695,"")</f>
        <v>A686</v>
      </c>
    </row>
    <row r="702" spans="22:25" x14ac:dyDescent="0.25">
      <c r="V702" t="str">
        <f t="shared" si="10"/>
        <v>687   A687</v>
      </c>
      <c r="W702">
        <v>687</v>
      </c>
      <c r="Y702" s="231" t="str">
        <f>IF(LEN('OSNOVNA PLAČA'!B696)&gt;0&gt;0,'OSNOVNA PLAČA'!B696,"")</f>
        <v>A687</v>
      </c>
    </row>
    <row r="703" spans="22:25" x14ac:dyDescent="0.25">
      <c r="V703" t="str">
        <f t="shared" si="10"/>
        <v>688   A688</v>
      </c>
      <c r="W703">
        <v>688</v>
      </c>
      <c r="Y703" s="231" t="str">
        <f>IF(LEN('OSNOVNA PLAČA'!B697)&gt;0&gt;0,'OSNOVNA PLAČA'!B697,"")</f>
        <v>A688</v>
      </c>
    </row>
    <row r="704" spans="22:25" x14ac:dyDescent="0.25">
      <c r="V704" t="str">
        <f t="shared" si="10"/>
        <v>689   A689</v>
      </c>
      <c r="W704">
        <v>689</v>
      </c>
      <c r="Y704" s="231" t="str">
        <f>IF(LEN('OSNOVNA PLAČA'!B698)&gt;0&gt;0,'OSNOVNA PLAČA'!B698,"")</f>
        <v>A689</v>
      </c>
    </row>
    <row r="705" spans="22:25" x14ac:dyDescent="0.25">
      <c r="V705" t="str">
        <f t="shared" si="10"/>
        <v>690   A690</v>
      </c>
      <c r="W705">
        <v>690</v>
      </c>
      <c r="Y705" s="231" t="str">
        <f>IF(LEN('OSNOVNA PLAČA'!B699)&gt;0&gt;0,'OSNOVNA PLAČA'!B699,"")</f>
        <v>A690</v>
      </c>
    </row>
    <row r="706" spans="22:25" x14ac:dyDescent="0.25">
      <c r="V706" t="str">
        <f t="shared" si="10"/>
        <v>691   A691</v>
      </c>
      <c r="W706">
        <v>691</v>
      </c>
      <c r="Y706" s="231" t="str">
        <f>IF(LEN('OSNOVNA PLAČA'!B700)&gt;0&gt;0,'OSNOVNA PLAČA'!B700,"")</f>
        <v>A691</v>
      </c>
    </row>
    <row r="707" spans="22:25" x14ac:dyDescent="0.25">
      <c r="V707" t="str">
        <f t="shared" si="10"/>
        <v>692   A692</v>
      </c>
      <c r="W707">
        <v>692</v>
      </c>
      <c r="Y707" s="231" t="str">
        <f>IF(LEN('OSNOVNA PLAČA'!B701)&gt;0&gt;0,'OSNOVNA PLAČA'!B701,"")</f>
        <v>A692</v>
      </c>
    </row>
    <row r="708" spans="22:25" x14ac:dyDescent="0.25">
      <c r="V708" t="str">
        <f t="shared" si="10"/>
        <v>693   A693</v>
      </c>
      <c r="W708">
        <v>693</v>
      </c>
      <c r="Y708" s="231" t="str">
        <f>IF(LEN('OSNOVNA PLAČA'!B702)&gt;0&gt;0,'OSNOVNA PLAČA'!B702,"")</f>
        <v>A693</v>
      </c>
    </row>
    <row r="709" spans="22:25" x14ac:dyDescent="0.25">
      <c r="V709" t="str">
        <f t="shared" si="10"/>
        <v>694   A694</v>
      </c>
      <c r="W709">
        <v>694</v>
      </c>
      <c r="Y709" s="231" t="str">
        <f>IF(LEN('OSNOVNA PLAČA'!B703)&gt;0&gt;0,'OSNOVNA PLAČA'!B703,"")</f>
        <v>A694</v>
      </c>
    </row>
    <row r="710" spans="22:25" x14ac:dyDescent="0.25">
      <c r="V710" t="str">
        <f t="shared" si="10"/>
        <v>695   A695</v>
      </c>
      <c r="W710">
        <v>695</v>
      </c>
      <c r="Y710" s="231" t="str">
        <f>IF(LEN('OSNOVNA PLAČA'!B704)&gt;0&gt;0,'OSNOVNA PLAČA'!B704,"")</f>
        <v>A695</v>
      </c>
    </row>
    <row r="711" spans="22:25" x14ac:dyDescent="0.25">
      <c r="V711" t="str">
        <f t="shared" si="10"/>
        <v>696   A696</v>
      </c>
      <c r="W711">
        <v>696</v>
      </c>
      <c r="Y711" s="231" t="str">
        <f>IF(LEN('OSNOVNA PLAČA'!B705)&gt;0&gt;0,'OSNOVNA PLAČA'!B705,"")</f>
        <v>A696</v>
      </c>
    </row>
    <row r="712" spans="22:25" x14ac:dyDescent="0.25">
      <c r="V712" t="str">
        <f t="shared" si="10"/>
        <v>697   A697</v>
      </c>
      <c r="W712">
        <v>697</v>
      </c>
      <c r="Y712" s="231" t="str">
        <f>IF(LEN('OSNOVNA PLAČA'!B706)&gt;0&gt;0,'OSNOVNA PLAČA'!B706,"")</f>
        <v>A697</v>
      </c>
    </row>
    <row r="713" spans="22:25" x14ac:dyDescent="0.25">
      <c r="V713" t="str">
        <f t="shared" si="10"/>
        <v>698   A698</v>
      </c>
      <c r="W713">
        <v>698</v>
      </c>
      <c r="Y713" s="231" t="str">
        <f>IF(LEN('OSNOVNA PLAČA'!B707)&gt;0&gt;0,'OSNOVNA PLAČA'!B707,"")</f>
        <v>A698</v>
      </c>
    </row>
    <row r="714" spans="22:25" x14ac:dyDescent="0.25">
      <c r="V714" t="str">
        <f t="shared" si="10"/>
        <v>699   A699</v>
      </c>
      <c r="W714">
        <v>699</v>
      </c>
      <c r="Y714" s="231" t="str">
        <f>IF(LEN('OSNOVNA PLAČA'!B708)&gt;0&gt;0,'OSNOVNA PLAČA'!B708,"")</f>
        <v>A699</v>
      </c>
    </row>
    <row r="715" spans="22:25" x14ac:dyDescent="0.25">
      <c r="V715" t="str">
        <f t="shared" si="10"/>
        <v>700   A700</v>
      </c>
      <c r="W715">
        <v>700</v>
      </c>
      <c r="Y715" s="231" t="str">
        <f>IF(LEN('OSNOVNA PLAČA'!B709)&gt;0&gt;0,'OSNOVNA PLAČA'!B709,"")</f>
        <v>A700</v>
      </c>
    </row>
    <row r="716" spans="22:25" x14ac:dyDescent="0.25">
      <c r="V716" t="str">
        <f t="shared" si="10"/>
        <v>701   A701</v>
      </c>
      <c r="W716">
        <v>701</v>
      </c>
      <c r="Y716" s="231" t="str">
        <f>IF(LEN('OSNOVNA PLAČA'!B710)&gt;0&gt;0,'OSNOVNA PLAČA'!B710,"")</f>
        <v>A701</v>
      </c>
    </row>
    <row r="717" spans="22:25" x14ac:dyDescent="0.25">
      <c r="V717" t="str">
        <f t="shared" si="10"/>
        <v>702   A702</v>
      </c>
      <c r="W717">
        <v>702</v>
      </c>
      <c r="Y717" s="231" t="str">
        <f>IF(LEN('OSNOVNA PLAČA'!B711)&gt;0&gt;0,'OSNOVNA PLAČA'!B711,"")</f>
        <v>A702</v>
      </c>
    </row>
    <row r="718" spans="22:25" x14ac:dyDescent="0.25">
      <c r="V718" t="str">
        <f t="shared" si="10"/>
        <v>703   A703</v>
      </c>
      <c r="W718">
        <v>703</v>
      </c>
      <c r="Y718" s="231" t="str">
        <f>IF(LEN('OSNOVNA PLAČA'!B712)&gt;0&gt;0,'OSNOVNA PLAČA'!B712,"")</f>
        <v>A703</v>
      </c>
    </row>
    <row r="719" spans="22:25" x14ac:dyDescent="0.25">
      <c r="V719" t="str">
        <f t="shared" si="10"/>
        <v>704   A704</v>
      </c>
      <c r="W719">
        <v>704</v>
      </c>
      <c r="Y719" s="231" t="str">
        <f>IF(LEN('OSNOVNA PLAČA'!B713)&gt;0&gt;0,'OSNOVNA PLAČA'!B713,"")</f>
        <v>A704</v>
      </c>
    </row>
    <row r="720" spans="22:25" x14ac:dyDescent="0.25">
      <c r="V720" t="str">
        <f t="shared" si="10"/>
        <v>705   A705</v>
      </c>
      <c r="W720">
        <v>705</v>
      </c>
      <c r="Y720" s="231" t="str">
        <f>IF(LEN('OSNOVNA PLAČA'!B714)&gt;0&gt;0,'OSNOVNA PLAČA'!B714,"")</f>
        <v>A705</v>
      </c>
    </row>
    <row r="721" spans="22:25" x14ac:dyDescent="0.25">
      <c r="V721" t="str">
        <f t="shared" ref="V721:V784" si="11">IF(LEN(Y721)&gt;0,CONCATENATE(TEXT(W721,0),"   ",Y721),"")</f>
        <v>706   A706</v>
      </c>
      <c r="W721">
        <v>706</v>
      </c>
      <c r="Y721" s="231" t="str">
        <f>IF(LEN('OSNOVNA PLAČA'!B715)&gt;0&gt;0,'OSNOVNA PLAČA'!B715,"")</f>
        <v>A706</v>
      </c>
    </row>
    <row r="722" spans="22:25" x14ac:dyDescent="0.25">
      <c r="V722" t="str">
        <f t="shared" si="11"/>
        <v>707   A707</v>
      </c>
      <c r="W722">
        <v>707</v>
      </c>
      <c r="Y722" s="231" t="str">
        <f>IF(LEN('OSNOVNA PLAČA'!B716)&gt;0&gt;0,'OSNOVNA PLAČA'!B716,"")</f>
        <v>A707</v>
      </c>
    </row>
    <row r="723" spans="22:25" x14ac:dyDescent="0.25">
      <c r="V723" t="str">
        <f t="shared" si="11"/>
        <v>708   A708</v>
      </c>
      <c r="W723">
        <v>708</v>
      </c>
      <c r="Y723" s="231" t="str">
        <f>IF(LEN('OSNOVNA PLAČA'!B717)&gt;0&gt;0,'OSNOVNA PLAČA'!B717,"")</f>
        <v>A708</v>
      </c>
    </row>
    <row r="724" spans="22:25" x14ac:dyDescent="0.25">
      <c r="V724" t="str">
        <f t="shared" si="11"/>
        <v>709   A709</v>
      </c>
      <c r="W724">
        <v>709</v>
      </c>
      <c r="Y724" s="231" t="str">
        <f>IF(LEN('OSNOVNA PLAČA'!B718)&gt;0&gt;0,'OSNOVNA PLAČA'!B718,"")</f>
        <v>A709</v>
      </c>
    </row>
    <row r="725" spans="22:25" x14ac:dyDescent="0.25">
      <c r="V725" t="str">
        <f t="shared" si="11"/>
        <v>710   A710</v>
      </c>
      <c r="W725">
        <v>710</v>
      </c>
      <c r="Y725" s="231" t="str">
        <f>IF(LEN('OSNOVNA PLAČA'!B719)&gt;0&gt;0,'OSNOVNA PLAČA'!B719,"")</f>
        <v>A710</v>
      </c>
    </row>
    <row r="726" spans="22:25" x14ac:dyDescent="0.25">
      <c r="V726" t="str">
        <f t="shared" si="11"/>
        <v>711   A711</v>
      </c>
      <c r="W726">
        <v>711</v>
      </c>
      <c r="Y726" s="231" t="str">
        <f>IF(LEN('OSNOVNA PLAČA'!B720)&gt;0&gt;0,'OSNOVNA PLAČA'!B720,"")</f>
        <v>A711</v>
      </c>
    </row>
    <row r="727" spans="22:25" x14ac:dyDescent="0.25">
      <c r="V727" t="str">
        <f t="shared" si="11"/>
        <v>712   A712</v>
      </c>
      <c r="W727">
        <v>712</v>
      </c>
      <c r="Y727" s="231" t="str">
        <f>IF(LEN('OSNOVNA PLAČA'!B721)&gt;0&gt;0,'OSNOVNA PLAČA'!B721,"")</f>
        <v>A712</v>
      </c>
    </row>
    <row r="728" spans="22:25" x14ac:dyDescent="0.25">
      <c r="V728" t="str">
        <f t="shared" si="11"/>
        <v>713   A713</v>
      </c>
      <c r="W728">
        <v>713</v>
      </c>
      <c r="Y728" s="231" t="str">
        <f>IF(LEN('OSNOVNA PLAČA'!B722)&gt;0&gt;0,'OSNOVNA PLAČA'!B722,"")</f>
        <v>A713</v>
      </c>
    </row>
    <row r="729" spans="22:25" x14ac:dyDescent="0.25">
      <c r="V729" t="str">
        <f t="shared" si="11"/>
        <v>714   A714</v>
      </c>
      <c r="W729">
        <v>714</v>
      </c>
      <c r="Y729" s="231" t="str">
        <f>IF(LEN('OSNOVNA PLAČA'!B723)&gt;0&gt;0,'OSNOVNA PLAČA'!B723,"")</f>
        <v>A714</v>
      </c>
    </row>
    <row r="730" spans="22:25" x14ac:dyDescent="0.25">
      <c r="V730" t="str">
        <f t="shared" si="11"/>
        <v>715   A715</v>
      </c>
      <c r="W730">
        <v>715</v>
      </c>
      <c r="Y730" s="231" t="str">
        <f>IF(LEN('OSNOVNA PLAČA'!B724)&gt;0&gt;0,'OSNOVNA PLAČA'!B724,"")</f>
        <v>A715</v>
      </c>
    </row>
    <row r="731" spans="22:25" x14ac:dyDescent="0.25">
      <c r="V731" t="str">
        <f t="shared" si="11"/>
        <v>716   A716</v>
      </c>
      <c r="W731">
        <v>716</v>
      </c>
      <c r="Y731" s="231" t="str">
        <f>IF(LEN('OSNOVNA PLAČA'!B725)&gt;0&gt;0,'OSNOVNA PLAČA'!B725,"")</f>
        <v>A716</v>
      </c>
    </row>
    <row r="732" spans="22:25" x14ac:dyDescent="0.25">
      <c r="V732" t="str">
        <f t="shared" si="11"/>
        <v>717   A717</v>
      </c>
      <c r="W732">
        <v>717</v>
      </c>
      <c r="Y732" s="231" t="str">
        <f>IF(LEN('OSNOVNA PLAČA'!B726)&gt;0&gt;0,'OSNOVNA PLAČA'!B726,"")</f>
        <v>A717</v>
      </c>
    </row>
    <row r="733" spans="22:25" x14ac:dyDescent="0.25">
      <c r="V733" t="str">
        <f t="shared" si="11"/>
        <v>718   A718</v>
      </c>
      <c r="W733">
        <v>718</v>
      </c>
      <c r="Y733" s="231" t="str">
        <f>IF(LEN('OSNOVNA PLAČA'!B727)&gt;0&gt;0,'OSNOVNA PLAČA'!B727,"")</f>
        <v>A718</v>
      </c>
    </row>
    <row r="734" spans="22:25" x14ac:dyDescent="0.25">
      <c r="V734" t="str">
        <f t="shared" si="11"/>
        <v>719   A719</v>
      </c>
      <c r="W734">
        <v>719</v>
      </c>
      <c r="Y734" s="231" t="str">
        <f>IF(LEN('OSNOVNA PLAČA'!B728)&gt;0&gt;0,'OSNOVNA PLAČA'!B728,"")</f>
        <v>A719</v>
      </c>
    </row>
    <row r="735" spans="22:25" x14ac:dyDescent="0.25">
      <c r="V735" t="str">
        <f t="shared" si="11"/>
        <v>720   A720</v>
      </c>
      <c r="W735">
        <v>720</v>
      </c>
      <c r="Y735" s="231" t="str">
        <f>IF(LEN('OSNOVNA PLAČA'!B729)&gt;0&gt;0,'OSNOVNA PLAČA'!B729,"")</f>
        <v>A720</v>
      </c>
    </row>
    <row r="736" spans="22:25" x14ac:dyDescent="0.25">
      <c r="V736" t="str">
        <f t="shared" si="11"/>
        <v>721   A721</v>
      </c>
      <c r="W736">
        <v>721</v>
      </c>
      <c r="Y736" s="231" t="str">
        <f>IF(LEN('OSNOVNA PLAČA'!B730)&gt;0&gt;0,'OSNOVNA PLAČA'!B730,"")</f>
        <v>A721</v>
      </c>
    </row>
    <row r="737" spans="22:25" x14ac:dyDescent="0.25">
      <c r="V737" t="str">
        <f t="shared" si="11"/>
        <v>722   A722</v>
      </c>
      <c r="W737">
        <v>722</v>
      </c>
      <c r="Y737" s="231" t="str">
        <f>IF(LEN('OSNOVNA PLAČA'!B731)&gt;0&gt;0,'OSNOVNA PLAČA'!B731,"")</f>
        <v>A722</v>
      </c>
    </row>
    <row r="738" spans="22:25" x14ac:dyDescent="0.25">
      <c r="V738" t="str">
        <f t="shared" si="11"/>
        <v>723   A723</v>
      </c>
      <c r="W738">
        <v>723</v>
      </c>
      <c r="Y738" s="231" t="str">
        <f>IF(LEN('OSNOVNA PLAČA'!B732)&gt;0&gt;0,'OSNOVNA PLAČA'!B732,"")</f>
        <v>A723</v>
      </c>
    </row>
    <row r="739" spans="22:25" x14ac:dyDescent="0.25">
      <c r="V739" t="str">
        <f t="shared" si="11"/>
        <v>724   A724</v>
      </c>
      <c r="W739">
        <v>724</v>
      </c>
      <c r="Y739" s="231" t="str">
        <f>IF(LEN('OSNOVNA PLAČA'!B733)&gt;0&gt;0,'OSNOVNA PLAČA'!B733,"")</f>
        <v>A724</v>
      </c>
    </row>
    <row r="740" spans="22:25" x14ac:dyDescent="0.25">
      <c r="V740" t="str">
        <f t="shared" si="11"/>
        <v>725   A725</v>
      </c>
      <c r="W740">
        <v>725</v>
      </c>
      <c r="Y740" s="231" t="str">
        <f>IF(LEN('OSNOVNA PLAČA'!B734)&gt;0&gt;0,'OSNOVNA PLAČA'!B734,"")</f>
        <v>A725</v>
      </c>
    </row>
    <row r="741" spans="22:25" x14ac:dyDescent="0.25">
      <c r="V741" t="str">
        <f t="shared" si="11"/>
        <v>726   A726</v>
      </c>
      <c r="W741">
        <v>726</v>
      </c>
      <c r="Y741" s="231" t="str">
        <f>IF(LEN('OSNOVNA PLAČA'!B735)&gt;0&gt;0,'OSNOVNA PLAČA'!B735,"")</f>
        <v>A726</v>
      </c>
    </row>
    <row r="742" spans="22:25" x14ac:dyDescent="0.25">
      <c r="V742" t="str">
        <f t="shared" si="11"/>
        <v>727   A727</v>
      </c>
      <c r="W742">
        <v>727</v>
      </c>
      <c r="Y742" s="231" t="str">
        <f>IF(LEN('OSNOVNA PLAČA'!B736)&gt;0&gt;0,'OSNOVNA PLAČA'!B736,"")</f>
        <v>A727</v>
      </c>
    </row>
    <row r="743" spans="22:25" x14ac:dyDescent="0.25">
      <c r="V743" t="str">
        <f t="shared" si="11"/>
        <v>728   A728</v>
      </c>
      <c r="W743">
        <v>728</v>
      </c>
      <c r="Y743" s="231" t="str">
        <f>IF(LEN('OSNOVNA PLAČA'!B737)&gt;0&gt;0,'OSNOVNA PLAČA'!B737,"")</f>
        <v>A728</v>
      </c>
    </row>
    <row r="744" spans="22:25" x14ac:dyDescent="0.25">
      <c r="V744" t="str">
        <f t="shared" si="11"/>
        <v>729   A729</v>
      </c>
      <c r="W744">
        <v>729</v>
      </c>
      <c r="Y744" s="231" t="str">
        <f>IF(LEN('OSNOVNA PLAČA'!B738)&gt;0&gt;0,'OSNOVNA PLAČA'!B738,"")</f>
        <v>A729</v>
      </c>
    </row>
    <row r="745" spans="22:25" x14ac:dyDescent="0.25">
      <c r="V745" t="str">
        <f t="shared" si="11"/>
        <v>730   A730</v>
      </c>
      <c r="W745">
        <v>730</v>
      </c>
      <c r="Y745" s="231" t="str">
        <f>IF(LEN('OSNOVNA PLAČA'!B739)&gt;0&gt;0,'OSNOVNA PLAČA'!B739,"")</f>
        <v>A730</v>
      </c>
    </row>
    <row r="746" spans="22:25" x14ac:dyDescent="0.25">
      <c r="V746" t="str">
        <f t="shared" si="11"/>
        <v>731   A731</v>
      </c>
      <c r="W746">
        <v>731</v>
      </c>
      <c r="Y746" s="231" t="str">
        <f>IF(LEN('OSNOVNA PLAČA'!B740)&gt;0&gt;0,'OSNOVNA PLAČA'!B740,"")</f>
        <v>A731</v>
      </c>
    </row>
    <row r="747" spans="22:25" x14ac:dyDescent="0.25">
      <c r="V747" t="str">
        <f t="shared" si="11"/>
        <v>732   A732</v>
      </c>
      <c r="W747">
        <v>732</v>
      </c>
      <c r="Y747" s="231" t="str">
        <f>IF(LEN('OSNOVNA PLAČA'!B741)&gt;0&gt;0,'OSNOVNA PLAČA'!B741,"")</f>
        <v>A732</v>
      </c>
    </row>
    <row r="748" spans="22:25" x14ac:dyDescent="0.25">
      <c r="V748" t="str">
        <f t="shared" si="11"/>
        <v>733   A733</v>
      </c>
      <c r="W748">
        <v>733</v>
      </c>
      <c r="Y748" s="231" t="str">
        <f>IF(LEN('OSNOVNA PLAČA'!B742)&gt;0&gt;0,'OSNOVNA PLAČA'!B742,"")</f>
        <v>A733</v>
      </c>
    </row>
    <row r="749" spans="22:25" x14ac:dyDescent="0.25">
      <c r="V749" t="str">
        <f t="shared" si="11"/>
        <v>734   A734</v>
      </c>
      <c r="W749">
        <v>734</v>
      </c>
      <c r="Y749" s="231" t="str">
        <f>IF(LEN('OSNOVNA PLAČA'!B743)&gt;0&gt;0,'OSNOVNA PLAČA'!B743,"")</f>
        <v>A734</v>
      </c>
    </row>
    <row r="750" spans="22:25" x14ac:dyDescent="0.25">
      <c r="V750" t="str">
        <f t="shared" si="11"/>
        <v>735   A735</v>
      </c>
      <c r="W750">
        <v>735</v>
      </c>
      <c r="Y750" s="231" t="str">
        <f>IF(LEN('OSNOVNA PLAČA'!B744)&gt;0&gt;0,'OSNOVNA PLAČA'!B744,"")</f>
        <v>A735</v>
      </c>
    </row>
    <row r="751" spans="22:25" x14ac:dyDescent="0.25">
      <c r="V751" t="str">
        <f t="shared" si="11"/>
        <v>736   A736</v>
      </c>
      <c r="W751">
        <v>736</v>
      </c>
      <c r="Y751" s="231" t="str">
        <f>IF(LEN('OSNOVNA PLAČA'!B745)&gt;0&gt;0,'OSNOVNA PLAČA'!B745,"")</f>
        <v>A736</v>
      </c>
    </row>
    <row r="752" spans="22:25" x14ac:dyDescent="0.25">
      <c r="V752" t="str">
        <f t="shared" si="11"/>
        <v>737   A737</v>
      </c>
      <c r="W752">
        <v>737</v>
      </c>
      <c r="Y752" s="231" t="str">
        <f>IF(LEN('OSNOVNA PLAČA'!B746)&gt;0&gt;0,'OSNOVNA PLAČA'!B746,"")</f>
        <v>A737</v>
      </c>
    </row>
    <row r="753" spans="22:25" x14ac:dyDescent="0.25">
      <c r="V753" t="str">
        <f t="shared" si="11"/>
        <v>738   A738</v>
      </c>
      <c r="W753">
        <v>738</v>
      </c>
      <c r="Y753" s="231" t="str">
        <f>IF(LEN('OSNOVNA PLAČA'!B747)&gt;0&gt;0,'OSNOVNA PLAČA'!B747,"")</f>
        <v>A738</v>
      </c>
    </row>
    <row r="754" spans="22:25" x14ac:dyDescent="0.25">
      <c r="V754" t="str">
        <f t="shared" si="11"/>
        <v>739   A739</v>
      </c>
      <c r="W754">
        <v>739</v>
      </c>
      <c r="Y754" s="231" t="str">
        <f>IF(LEN('OSNOVNA PLAČA'!B748)&gt;0&gt;0,'OSNOVNA PLAČA'!B748,"")</f>
        <v>A739</v>
      </c>
    </row>
    <row r="755" spans="22:25" x14ac:dyDescent="0.25">
      <c r="V755" t="str">
        <f t="shared" si="11"/>
        <v>740   A740</v>
      </c>
      <c r="W755">
        <v>740</v>
      </c>
      <c r="Y755" s="231" t="str">
        <f>IF(LEN('OSNOVNA PLAČA'!B749)&gt;0&gt;0,'OSNOVNA PLAČA'!B749,"")</f>
        <v>A740</v>
      </c>
    </row>
    <row r="756" spans="22:25" x14ac:dyDescent="0.25">
      <c r="V756" t="str">
        <f t="shared" si="11"/>
        <v>741   A741</v>
      </c>
      <c r="W756">
        <v>741</v>
      </c>
      <c r="Y756" s="231" t="str">
        <f>IF(LEN('OSNOVNA PLAČA'!B750)&gt;0&gt;0,'OSNOVNA PLAČA'!B750,"")</f>
        <v>A741</v>
      </c>
    </row>
    <row r="757" spans="22:25" x14ac:dyDescent="0.25">
      <c r="V757" t="str">
        <f t="shared" si="11"/>
        <v>742   A742</v>
      </c>
      <c r="W757">
        <v>742</v>
      </c>
      <c r="Y757" s="231" t="str">
        <f>IF(LEN('OSNOVNA PLAČA'!B751)&gt;0&gt;0,'OSNOVNA PLAČA'!B751,"")</f>
        <v>A742</v>
      </c>
    </row>
    <row r="758" spans="22:25" x14ac:dyDescent="0.25">
      <c r="V758" t="str">
        <f t="shared" si="11"/>
        <v>743   A743</v>
      </c>
      <c r="W758">
        <v>743</v>
      </c>
      <c r="Y758" s="231" t="str">
        <f>IF(LEN('OSNOVNA PLAČA'!B752)&gt;0&gt;0,'OSNOVNA PLAČA'!B752,"")</f>
        <v>A743</v>
      </c>
    </row>
    <row r="759" spans="22:25" x14ac:dyDescent="0.25">
      <c r="V759" t="str">
        <f t="shared" si="11"/>
        <v>744   A744</v>
      </c>
      <c r="W759">
        <v>744</v>
      </c>
      <c r="Y759" s="231" t="str">
        <f>IF(LEN('OSNOVNA PLAČA'!B753)&gt;0&gt;0,'OSNOVNA PLAČA'!B753,"")</f>
        <v>A744</v>
      </c>
    </row>
    <row r="760" spans="22:25" x14ac:dyDescent="0.25">
      <c r="V760" t="str">
        <f t="shared" si="11"/>
        <v>745   A745</v>
      </c>
      <c r="W760">
        <v>745</v>
      </c>
      <c r="Y760" s="231" t="str">
        <f>IF(LEN('OSNOVNA PLAČA'!B754)&gt;0&gt;0,'OSNOVNA PLAČA'!B754,"")</f>
        <v>A745</v>
      </c>
    </row>
    <row r="761" spans="22:25" x14ac:dyDescent="0.25">
      <c r="V761" t="str">
        <f t="shared" si="11"/>
        <v>746   A746</v>
      </c>
      <c r="W761">
        <v>746</v>
      </c>
      <c r="Y761" s="231" t="str">
        <f>IF(LEN('OSNOVNA PLAČA'!B755)&gt;0&gt;0,'OSNOVNA PLAČA'!B755,"")</f>
        <v>A746</v>
      </c>
    </row>
    <row r="762" spans="22:25" x14ac:dyDescent="0.25">
      <c r="V762" t="str">
        <f t="shared" si="11"/>
        <v>747   A747</v>
      </c>
      <c r="W762">
        <v>747</v>
      </c>
      <c r="Y762" s="231" t="str">
        <f>IF(LEN('OSNOVNA PLAČA'!B756)&gt;0&gt;0,'OSNOVNA PLAČA'!B756,"")</f>
        <v>A747</v>
      </c>
    </row>
    <row r="763" spans="22:25" x14ac:dyDescent="0.25">
      <c r="V763" t="str">
        <f t="shared" si="11"/>
        <v>748   A748</v>
      </c>
      <c r="W763">
        <v>748</v>
      </c>
      <c r="Y763" s="231" t="str">
        <f>IF(LEN('OSNOVNA PLAČA'!B757)&gt;0&gt;0,'OSNOVNA PLAČA'!B757,"")</f>
        <v>A748</v>
      </c>
    </row>
    <row r="764" spans="22:25" x14ac:dyDescent="0.25">
      <c r="V764" t="str">
        <f t="shared" si="11"/>
        <v>749   A749</v>
      </c>
      <c r="W764">
        <v>749</v>
      </c>
      <c r="Y764" s="231" t="str">
        <f>IF(LEN('OSNOVNA PLAČA'!B758)&gt;0&gt;0,'OSNOVNA PLAČA'!B758,"")</f>
        <v>A749</v>
      </c>
    </row>
    <row r="765" spans="22:25" x14ac:dyDescent="0.25">
      <c r="V765" t="str">
        <f t="shared" si="11"/>
        <v>750   A750</v>
      </c>
      <c r="W765">
        <v>750</v>
      </c>
      <c r="Y765" s="231" t="str">
        <f>IF(LEN('OSNOVNA PLAČA'!B759)&gt;0&gt;0,'OSNOVNA PLAČA'!B759,"")</f>
        <v>A750</v>
      </c>
    </row>
    <row r="766" spans="22:25" x14ac:dyDescent="0.25">
      <c r="V766" t="str">
        <f t="shared" si="11"/>
        <v>751   A751</v>
      </c>
      <c r="W766">
        <v>751</v>
      </c>
      <c r="Y766" s="231" t="str">
        <f>IF(LEN('OSNOVNA PLAČA'!B760)&gt;0&gt;0,'OSNOVNA PLAČA'!B760,"")</f>
        <v>A751</v>
      </c>
    </row>
    <row r="767" spans="22:25" x14ac:dyDescent="0.25">
      <c r="V767" t="str">
        <f t="shared" si="11"/>
        <v>752   A752</v>
      </c>
      <c r="W767">
        <v>752</v>
      </c>
      <c r="Y767" s="231" t="str">
        <f>IF(LEN('OSNOVNA PLAČA'!B761)&gt;0&gt;0,'OSNOVNA PLAČA'!B761,"")</f>
        <v>A752</v>
      </c>
    </row>
    <row r="768" spans="22:25" x14ac:dyDescent="0.25">
      <c r="V768" t="str">
        <f t="shared" si="11"/>
        <v>753   A753</v>
      </c>
      <c r="W768">
        <v>753</v>
      </c>
      <c r="Y768" s="231" t="str">
        <f>IF(LEN('OSNOVNA PLAČA'!B762)&gt;0&gt;0,'OSNOVNA PLAČA'!B762,"")</f>
        <v>A753</v>
      </c>
    </row>
    <row r="769" spans="22:25" x14ac:dyDescent="0.25">
      <c r="V769" t="str">
        <f t="shared" si="11"/>
        <v>754   A754</v>
      </c>
      <c r="W769">
        <v>754</v>
      </c>
      <c r="Y769" s="231" t="str">
        <f>IF(LEN('OSNOVNA PLAČA'!B763)&gt;0&gt;0,'OSNOVNA PLAČA'!B763,"")</f>
        <v>A754</v>
      </c>
    </row>
    <row r="770" spans="22:25" x14ac:dyDescent="0.25">
      <c r="V770" t="str">
        <f t="shared" si="11"/>
        <v>755   A755</v>
      </c>
      <c r="W770">
        <v>755</v>
      </c>
      <c r="Y770" s="231" t="str">
        <f>IF(LEN('OSNOVNA PLAČA'!B764)&gt;0&gt;0,'OSNOVNA PLAČA'!B764,"")</f>
        <v>A755</v>
      </c>
    </row>
    <row r="771" spans="22:25" x14ac:dyDescent="0.25">
      <c r="V771" t="str">
        <f t="shared" si="11"/>
        <v>756   A756</v>
      </c>
      <c r="W771">
        <v>756</v>
      </c>
      <c r="Y771" s="231" t="str">
        <f>IF(LEN('OSNOVNA PLAČA'!B765)&gt;0&gt;0,'OSNOVNA PLAČA'!B765,"")</f>
        <v>A756</v>
      </c>
    </row>
    <row r="772" spans="22:25" x14ac:dyDescent="0.25">
      <c r="V772" t="str">
        <f t="shared" si="11"/>
        <v>757   A757</v>
      </c>
      <c r="W772">
        <v>757</v>
      </c>
      <c r="Y772" s="231" t="str">
        <f>IF(LEN('OSNOVNA PLAČA'!B766)&gt;0&gt;0,'OSNOVNA PLAČA'!B766,"")</f>
        <v>A757</v>
      </c>
    </row>
    <row r="773" spans="22:25" x14ac:dyDescent="0.25">
      <c r="V773" t="str">
        <f t="shared" si="11"/>
        <v>758   A758</v>
      </c>
      <c r="W773">
        <v>758</v>
      </c>
      <c r="Y773" s="231" t="str">
        <f>IF(LEN('OSNOVNA PLAČA'!B767)&gt;0&gt;0,'OSNOVNA PLAČA'!B767,"")</f>
        <v>A758</v>
      </c>
    </row>
    <row r="774" spans="22:25" x14ac:dyDescent="0.25">
      <c r="V774" t="str">
        <f t="shared" si="11"/>
        <v>759   A759</v>
      </c>
      <c r="W774">
        <v>759</v>
      </c>
      <c r="Y774" s="231" t="str">
        <f>IF(LEN('OSNOVNA PLAČA'!B768)&gt;0&gt;0,'OSNOVNA PLAČA'!B768,"")</f>
        <v>A759</v>
      </c>
    </row>
    <row r="775" spans="22:25" x14ac:dyDescent="0.25">
      <c r="V775" t="str">
        <f t="shared" si="11"/>
        <v>760   A760</v>
      </c>
      <c r="W775">
        <v>760</v>
      </c>
      <c r="Y775" s="231" t="str">
        <f>IF(LEN('OSNOVNA PLAČA'!B769)&gt;0&gt;0,'OSNOVNA PLAČA'!B769,"")</f>
        <v>A760</v>
      </c>
    </row>
    <row r="776" spans="22:25" x14ac:dyDescent="0.25">
      <c r="V776" t="str">
        <f t="shared" si="11"/>
        <v>761   A761</v>
      </c>
      <c r="W776">
        <v>761</v>
      </c>
      <c r="Y776" s="231" t="str">
        <f>IF(LEN('OSNOVNA PLAČA'!B770)&gt;0&gt;0,'OSNOVNA PLAČA'!B770,"")</f>
        <v>A761</v>
      </c>
    </row>
    <row r="777" spans="22:25" x14ac:dyDescent="0.25">
      <c r="V777" t="str">
        <f t="shared" si="11"/>
        <v>762   A762</v>
      </c>
      <c r="W777">
        <v>762</v>
      </c>
      <c r="Y777" s="231" t="str">
        <f>IF(LEN('OSNOVNA PLAČA'!B771)&gt;0&gt;0,'OSNOVNA PLAČA'!B771,"")</f>
        <v>A762</v>
      </c>
    </row>
    <row r="778" spans="22:25" x14ac:dyDescent="0.25">
      <c r="V778" t="str">
        <f t="shared" si="11"/>
        <v>763   A763</v>
      </c>
      <c r="W778">
        <v>763</v>
      </c>
      <c r="Y778" s="231" t="str">
        <f>IF(LEN('OSNOVNA PLAČA'!B772)&gt;0&gt;0,'OSNOVNA PLAČA'!B772,"")</f>
        <v>A763</v>
      </c>
    </row>
    <row r="779" spans="22:25" x14ac:dyDescent="0.25">
      <c r="V779" t="str">
        <f t="shared" si="11"/>
        <v>764   A764</v>
      </c>
      <c r="W779">
        <v>764</v>
      </c>
      <c r="Y779" s="231" t="str">
        <f>IF(LEN('OSNOVNA PLAČA'!B773)&gt;0&gt;0,'OSNOVNA PLAČA'!B773,"")</f>
        <v>A764</v>
      </c>
    </row>
    <row r="780" spans="22:25" x14ac:dyDescent="0.25">
      <c r="V780" t="str">
        <f t="shared" si="11"/>
        <v>765   A765</v>
      </c>
      <c r="W780">
        <v>765</v>
      </c>
      <c r="Y780" s="231" t="str">
        <f>IF(LEN('OSNOVNA PLAČA'!B774)&gt;0&gt;0,'OSNOVNA PLAČA'!B774,"")</f>
        <v>A765</v>
      </c>
    </row>
    <row r="781" spans="22:25" x14ac:dyDescent="0.25">
      <c r="V781" t="str">
        <f t="shared" si="11"/>
        <v>766   A766</v>
      </c>
      <c r="W781">
        <v>766</v>
      </c>
      <c r="Y781" s="231" t="str">
        <f>IF(LEN('OSNOVNA PLAČA'!B775)&gt;0&gt;0,'OSNOVNA PLAČA'!B775,"")</f>
        <v>A766</v>
      </c>
    </row>
    <row r="782" spans="22:25" x14ac:dyDescent="0.25">
      <c r="V782" t="str">
        <f t="shared" si="11"/>
        <v>767   A767</v>
      </c>
      <c r="W782">
        <v>767</v>
      </c>
      <c r="Y782" s="231" t="str">
        <f>IF(LEN('OSNOVNA PLAČA'!B776)&gt;0&gt;0,'OSNOVNA PLAČA'!B776,"")</f>
        <v>A767</v>
      </c>
    </row>
    <row r="783" spans="22:25" x14ac:dyDescent="0.25">
      <c r="V783" t="str">
        <f t="shared" si="11"/>
        <v>768   A768</v>
      </c>
      <c r="W783">
        <v>768</v>
      </c>
      <c r="Y783" s="231" t="str">
        <f>IF(LEN('OSNOVNA PLAČA'!B777)&gt;0&gt;0,'OSNOVNA PLAČA'!B777,"")</f>
        <v>A768</v>
      </c>
    </row>
    <row r="784" spans="22:25" x14ac:dyDescent="0.25">
      <c r="V784" t="str">
        <f t="shared" si="11"/>
        <v>769   A769</v>
      </c>
      <c r="W784">
        <v>769</v>
      </c>
      <c r="Y784" s="231" t="str">
        <f>IF(LEN('OSNOVNA PLAČA'!B778)&gt;0&gt;0,'OSNOVNA PLAČA'!B778,"")</f>
        <v>A769</v>
      </c>
    </row>
    <row r="785" spans="22:25" x14ac:dyDescent="0.25">
      <c r="V785" t="str">
        <f t="shared" ref="V785:V848" si="12">IF(LEN(Y785)&gt;0,CONCATENATE(TEXT(W785,0),"   ",Y785),"")</f>
        <v>770   A770</v>
      </c>
      <c r="W785">
        <v>770</v>
      </c>
      <c r="Y785" s="231" t="str">
        <f>IF(LEN('OSNOVNA PLAČA'!B779)&gt;0&gt;0,'OSNOVNA PLAČA'!B779,"")</f>
        <v>A770</v>
      </c>
    </row>
    <row r="786" spans="22:25" x14ac:dyDescent="0.25">
      <c r="V786" t="str">
        <f t="shared" si="12"/>
        <v>771   A771</v>
      </c>
      <c r="W786">
        <v>771</v>
      </c>
      <c r="Y786" s="231" t="str">
        <f>IF(LEN('OSNOVNA PLAČA'!B780)&gt;0&gt;0,'OSNOVNA PLAČA'!B780,"")</f>
        <v>A771</v>
      </c>
    </row>
    <row r="787" spans="22:25" x14ac:dyDescent="0.25">
      <c r="V787" t="str">
        <f t="shared" si="12"/>
        <v>772   A772</v>
      </c>
      <c r="W787">
        <v>772</v>
      </c>
      <c r="Y787" s="231" t="str">
        <f>IF(LEN('OSNOVNA PLAČA'!B781)&gt;0&gt;0,'OSNOVNA PLAČA'!B781,"")</f>
        <v>A772</v>
      </c>
    </row>
    <row r="788" spans="22:25" x14ac:dyDescent="0.25">
      <c r="V788" t="str">
        <f t="shared" si="12"/>
        <v>773   A773</v>
      </c>
      <c r="W788">
        <v>773</v>
      </c>
      <c r="Y788" s="231" t="str">
        <f>IF(LEN('OSNOVNA PLAČA'!B782)&gt;0&gt;0,'OSNOVNA PLAČA'!B782,"")</f>
        <v>A773</v>
      </c>
    </row>
    <row r="789" spans="22:25" x14ac:dyDescent="0.25">
      <c r="V789" t="str">
        <f t="shared" si="12"/>
        <v>774   A774</v>
      </c>
      <c r="W789">
        <v>774</v>
      </c>
      <c r="Y789" s="231" t="str">
        <f>IF(LEN('OSNOVNA PLAČA'!B783)&gt;0&gt;0,'OSNOVNA PLAČA'!B783,"")</f>
        <v>A774</v>
      </c>
    </row>
    <row r="790" spans="22:25" x14ac:dyDescent="0.25">
      <c r="V790" t="str">
        <f t="shared" si="12"/>
        <v>775   A775</v>
      </c>
      <c r="W790">
        <v>775</v>
      </c>
      <c r="Y790" s="231" t="str">
        <f>IF(LEN('OSNOVNA PLAČA'!B784)&gt;0&gt;0,'OSNOVNA PLAČA'!B784,"")</f>
        <v>A775</v>
      </c>
    </row>
    <row r="791" spans="22:25" x14ac:dyDescent="0.25">
      <c r="V791" t="str">
        <f t="shared" si="12"/>
        <v>776   A776</v>
      </c>
      <c r="W791">
        <v>776</v>
      </c>
      <c r="Y791" s="231" t="str">
        <f>IF(LEN('OSNOVNA PLAČA'!B785)&gt;0&gt;0,'OSNOVNA PLAČA'!B785,"")</f>
        <v>A776</v>
      </c>
    </row>
    <row r="792" spans="22:25" x14ac:dyDescent="0.25">
      <c r="V792" t="str">
        <f t="shared" si="12"/>
        <v>777   A777</v>
      </c>
      <c r="W792">
        <v>777</v>
      </c>
      <c r="Y792" s="231" t="str">
        <f>IF(LEN('OSNOVNA PLAČA'!B786)&gt;0&gt;0,'OSNOVNA PLAČA'!B786,"")</f>
        <v>A777</v>
      </c>
    </row>
    <row r="793" spans="22:25" x14ac:dyDescent="0.25">
      <c r="V793" t="str">
        <f t="shared" si="12"/>
        <v>778   A778</v>
      </c>
      <c r="W793">
        <v>778</v>
      </c>
      <c r="Y793" s="231" t="str">
        <f>IF(LEN('OSNOVNA PLAČA'!B787)&gt;0&gt;0,'OSNOVNA PLAČA'!B787,"")</f>
        <v>A778</v>
      </c>
    </row>
    <row r="794" spans="22:25" x14ac:dyDescent="0.25">
      <c r="V794" t="str">
        <f t="shared" si="12"/>
        <v>779   A779</v>
      </c>
      <c r="W794">
        <v>779</v>
      </c>
      <c r="Y794" s="231" t="str">
        <f>IF(LEN('OSNOVNA PLAČA'!B788)&gt;0&gt;0,'OSNOVNA PLAČA'!B788,"")</f>
        <v>A779</v>
      </c>
    </row>
    <row r="795" spans="22:25" x14ac:dyDescent="0.25">
      <c r="V795" t="str">
        <f t="shared" si="12"/>
        <v>780   A780</v>
      </c>
      <c r="W795">
        <v>780</v>
      </c>
      <c r="Y795" s="231" t="str">
        <f>IF(LEN('OSNOVNA PLAČA'!B789)&gt;0&gt;0,'OSNOVNA PLAČA'!B789,"")</f>
        <v>A780</v>
      </c>
    </row>
    <row r="796" spans="22:25" x14ac:dyDescent="0.25">
      <c r="V796" t="str">
        <f t="shared" si="12"/>
        <v>781   A781</v>
      </c>
      <c r="W796">
        <v>781</v>
      </c>
      <c r="Y796" s="231" t="str">
        <f>IF(LEN('OSNOVNA PLAČA'!B790)&gt;0&gt;0,'OSNOVNA PLAČA'!B790,"")</f>
        <v>A781</v>
      </c>
    </row>
    <row r="797" spans="22:25" x14ac:dyDescent="0.25">
      <c r="V797" t="str">
        <f t="shared" si="12"/>
        <v>782   A782</v>
      </c>
      <c r="W797">
        <v>782</v>
      </c>
      <c r="Y797" s="231" t="str">
        <f>IF(LEN('OSNOVNA PLAČA'!B791)&gt;0&gt;0,'OSNOVNA PLAČA'!B791,"")</f>
        <v>A782</v>
      </c>
    </row>
    <row r="798" spans="22:25" x14ac:dyDescent="0.25">
      <c r="V798" t="str">
        <f t="shared" si="12"/>
        <v>783   A783</v>
      </c>
      <c r="W798">
        <v>783</v>
      </c>
      <c r="Y798" s="231" t="str">
        <f>IF(LEN('OSNOVNA PLAČA'!B792)&gt;0&gt;0,'OSNOVNA PLAČA'!B792,"")</f>
        <v>A783</v>
      </c>
    </row>
    <row r="799" spans="22:25" x14ac:dyDescent="0.25">
      <c r="V799" t="str">
        <f t="shared" si="12"/>
        <v>784   A784</v>
      </c>
      <c r="W799">
        <v>784</v>
      </c>
      <c r="Y799" s="231" t="str">
        <f>IF(LEN('OSNOVNA PLAČA'!B793)&gt;0&gt;0,'OSNOVNA PLAČA'!B793,"")</f>
        <v>A784</v>
      </c>
    </row>
    <row r="800" spans="22:25" x14ac:dyDescent="0.25">
      <c r="V800" t="str">
        <f t="shared" si="12"/>
        <v>785   A785</v>
      </c>
      <c r="W800">
        <v>785</v>
      </c>
      <c r="Y800" s="231" t="str">
        <f>IF(LEN('OSNOVNA PLAČA'!B794)&gt;0&gt;0,'OSNOVNA PLAČA'!B794,"")</f>
        <v>A785</v>
      </c>
    </row>
    <row r="801" spans="22:25" x14ac:dyDescent="0.25">
      <c r="V801" t="str">
        <f t="shared" si="12"/>
        <v>786   A786</v>
      </c>
      <c r="W801">
        <v>786</v>
      </c>
      <c r="Y801" s="231" t="str">
        <f>IF(LEN('OSNOVNA PLAČA'!B795)&gt;0&gt;0,'OSNOVNA PLAČA'!B795,"")</f>
        <v>A786</v>
      </c>
    </row>
    <row r="802" spans="22:25" x14ac:dyDescent="0.25">
      <c r="V802" t="str">
        <f t="shared" si="12"/>
        <v>787   A787</v>
      </c>
      <c r="W802">
        <v>787</v>
      </c>
      <c r="Y802" s="231" t="str">
        <f>IF(LEN('OSNOVNA PLAČA'!B796)&gt;0&gt;0,'OSNOVNA PLAČA'!B796,"")</f>
        <v>A787</v>
      </c>
    </row>
    <row r="803" spans="22:25" x14ac:dyDescent="0.25">
      <c r="V803" t="str">
        <f t="shared" si="12"/>
        <v>788   A788</v>
      </c>
      <c r="W803">
        <v>788</v>
      </c>
      <c r="Y803" s="231" t="str">
        <f>IF(LEN('OSNOVNA PLAČA'!B797)&gt;0&gt;0,'OSNOVNA PLAČA'!B797,"")</f>
        <v>A788</v>
      </c>
    </row>
    <row r="804" spans="22:25" x14ac:dyDescent="0.25">
      <c r="V804" t="str">
        <f t="shared" si="12"/>
        <v>789   A789</v>
      </c>
      <c r="W804">
        <v>789</v>
      </c>
      <c r="Y804" s="231" t="str">
        <f>IF(LEN('OSNOVNA PLAČA'!B798)&gt;0&gt;0,'OSNOVNA PLAČA'!B798,"")</f>
        <v>A789</v>
      </c>
    </row>
    <row r="805" spans="22:25" x14ac:dyDescent="0.25">
      <c r="V805" t="str">
        <f t="shared" si="12"/>
        <v>790   A790</v>
      </c>
      <c r="W805">
        <v>790</v>
      </c>
      <c r="Y805" s="231" t="str">
        <f>IF(LEN('OSNOVNA PLAČA'!B799)&gt;0&gt;0,'OSNOVNA PLAČA'!B799,"")</f>
        <v>A790</v>
      </c>
    </row>
    <row r="806" spans="22:25" x14ac:dyDescent="0.25">
      <c r="V806" t="str">
        <f t="shared" si="12"/>
        <v>791   A791</v>
      </c>
      <c r="W806">
        <v>791</v>
      </c>
      <c r="Y806" s="231" t="str">
        <f>IF(LEN('OSNOVNA PLAČA'!B800)&gt;0&gt;0,'OSNOVNA PLAČA'!B800,"")</f>
        <v>A791</v>
      </c>
    </row>
    <row r="807" spans="22:25" x14ac:dyDescent="0.25">
      <c r="V807" t="str">
        <f t="shared" si="12"/>
        <v>792   A792</v>
      </c>
      <c r="W807">
        <v>792</v>
      </c>
      <c r="Y807" s="231" t="str">
        <f>IF(LEN('OSNOVNA PLAČA'!B801)&gt;0&gt;0,'OSNOVNA PLAČA'!B801,"")</f>
        <v>A792</v>
      </c>
    </row>
    <row r="808" spans="22:25" x14ac:dyDescent="0.25">
      <c r="V808" t="str">
        <f t="shared" si="12"/>
        <v>793   A793</v>
      </c>
      <c r="W808">
        <v>793</v>
      </c>
      <c r="Y808" s="231" t="str">
        <f>IF(LEN('OSNOVNA PLAČA'!B802)&gt;0&gt;0,'OSNOVNA PLAČA'!B802,"")</f>
        <v>A793</v>
      </c>
    </row>
    <row r="809" spans="22:25" x14ac:dyDescent="0.25">
      <c r="V809" t="str">
        <f t="shared" si="12"/>
        <v>794   A794</v>
      </c>
      <c r="W809">
        <v>794</v>
      </c>
      <c r="Y809" s="231" t="str">
        <f>IF(LEN('OSNOVNA PLAČA'!B803)&gt;0&gt;0,'OSNOVNA PLAČA'!B803,"")</f>
        <v>A794</v>
      </c>
    </row>
    <row r="810" spans="22:25" x14ac:dyDescent="0.25">
      <c r="V810" t="str">
        <f t="shared" si="12"/>
        <v>795   A795</v>
      </c>
      <c r="W810">
        <v>795</v>
      </c>
      <c r="Y810" s="231" t="str">
        <f>IF(LEN('OSNOVNA PLAČA'!B804)&gt;0&gt;0,'OSNOVNA PLAČA'!B804,"")</f>
        <v>A795</v>
      </c>
    </row>
    <row r="811" spans="22:25" x14ac:dyDescent="0.25">
      <c r="V811" t="str">
        <f t="shared" si="12"/>
        <v>796   A796</v>
      </c>
      <c r="W811">
        <v>796</v>
      </c>
      <c r="Y811" s="231" t="str">
        <f>IF(LEN('OSNOVNA PLAČA'!B805)&gt;0&gt;0,'OSNOVNA PLAČA'!B805,"")</f>
        <v>A796</v>
      </c>
    </row>
    <row r="812" spans="22:25" x14ac:dyDescent="0.25">
      <c r="V812" t="str">
        <f t="shared" si="12"/>
        <v>797   A797</v>
      </c>
      <c r="W812">
        <v>797</v>
      </c>
      <c r="Y812" s="231" t="str">
        <f>IF(LEN('OSNOVNA PLAČA'!B806)&gt;0&gt;0,'OSNOVNA PLAČA'!B806,"")</f>
        <v>A797</v>
      </c>
    </row>
    <row r="813" spans="22:25" x14ac:dyDescent="0.25">
      <c r="V813" t="str">
        <f t="shared" si="12"/>
        <v>798   A798</v>
      </c>
      <c r="W813">
        <v>798</v>
      </c>
      <c r="Y813" s="231" t="str">
        <f>IF(LEN('OSNOVNA PLAČA'!B807)&gt;0&gt;0,'OSNOVNA PLAČA'!B807,"")</f>
        <v>A798</v>
      </c>
    </row>
    <row r="814" spans="22:25" x14ac:dyDescent="0.25">
      <c r="V814" t="str">
        <f t="shared" si="12"/>
        <v>799   A799</v>
      </c>
      <c r="W814">
        <v>799</v>
      </c>
      <c r="Y814" s="231" t="str">
        <f>IF(LEN('OSNOVNA PLAČA'!B808)&gt;0&gt;0,'OSNOVNA PLAČA'!B808,"")</f>
        <v>A799</v>
      </c>
    </row>
    <row r="815" spans="22:25" x14ac:dyDescent="0.25">
      <c r="V815" t="str">
        <f t="shared" si="12"/>
        <v>800   A800</v>
      </c>
      <c r="W815">
        <v>800</v>
      </c>
      <c r="Y815" s="231" t="str">
        <f>IF(LEN('OSNOVNA PLAČA'!B809)&gt;0&gt;0,'OSNOVNA PLAČA'!B809,"")</f>
        <v>A800</v>
      </c>
    </row>
    <row r="816" spans="22:25" x14ac:dyDescent="0.25">
      <c r="V816" t="str">
        <f t="shared" si="12"/>
        <v>801   A801</v>
      </c>
      <c r="W816">
        <v>801</v>
      </c>
      <c r="Y816" s="231" t="str">
        <f>IF(LEN('OSNOVNA PLAČA'!B810)&gt;0&gt;0,'OSNOVNA PLAČA'!B810,"")</f>
        <v>A801</v>
      </c>
    </row>
    <row r="817" spans="22:25" x14ac:dyDescent="0.25">
      <c r="V817" t="str">
        <f t="shared" si="12"/>
        <v>802   A802</v>
      </c>
      <c r="W817">
        <v>802</v>
      </c>
      <c r="Y817" s="231" t="str">
        <f>IF(LEN('OSNOVNA PLAČA'!B811)&gt;0&gt;0,'OSNOVNA PLAČA'!B811,"")</f>
        <v>A802</v>
      </c>
    </row>
    <row r="818" spans="22:25" x14ac:dyDescent="0.25">
      <c r="V818" t="str">
        <f t="shared" si="12"/>
        <v>803   A803</v>
      </c>
      <c r="W818">
        <v>803</v>
      </c>
      <c r="Y818" s="231" t="str">
        <f>IF(LEN('OSNOVNA PLAČA'!B812)&gt;0&gt;0,'OSNOVNA PLAČA'!B812,"")</f>
        <v>A803</v>
      </c>
    </row>
    <row r="819" spans="22:25" x14ac:dyDescent="0.25">
      <c r="V819" t="str">
        <f t="shared" si="12"/>
        <v>804   A804</v>
      </c>
      <c r="W819">
        <v>804</v>
      </c>
      <c r="Y819" s="231" t="str">
        <f>IF(LEN('OSNOVNA PLAČA'!B813)&gt;0&gt;0,'OSNOVNA PLAČA'!B813,"")</f>
        <v>A804</v>
      </c>
    </row>
    <row r="820" spans="22:25" x14ac:dyDescent="0.25">
      <c r="V820" t="str">
        <f t="shared" si="12"/>
        <v>805   A805</v>
      </c>
      <c r="W820">
        <v>805</v>
      </c>
      <c r="Y820" s="231" t="str">
        <f>IF(LEN('OSNOVNA PLAČA'!B814)&gt;0&gt;0,'OSNOVNA PLAČA'!B814,"")</f>
        <v>A805</v>
      </c>
    </row>
    <row r="821" spans="22:25" x14ac:dyDescent="0.25">
      <c r="V821" t="str">
        <f t="shared" si="12"/>
        <v>806   A806</v>
      </c>
      <c r="W821">
        <v>806</v>
      </c>
      <c r="Y821" s="231" t="str">
        <f>IF(LEN('OSNOVNA PLAČA'!B815)&gt;0&gt;0,'OSNOVNA PLAČA'!B815,"")</f>
        <v>A806</v>
      </c>
    </row>
    <row r="822" spans="22:25" x14ac:dyDescent="0.25">
      <c r="V822" t="str">
        <f t="shared" si="12"/>
        <v>807   A807</v>
      </c>
      <c r="W822">
        <v>807</v>
      </c>
      <c r="Y822" s="231" t="str">
        <f>IF(LEN('OSNOVNA PLAČA'!B816)&gt;0&gt;0,'OSNOVNA PLAČA'!B816,"")</f>
        <v>A807</v>
      </c>
    </row>
    <row r="823" spans="22:25" x14ac:dyDescent="0.25">
      <c r="V823" t="str">
        <f t="shared" si="12"/>
        <v>808   A808</v>
      </c>
      <c r="W823">
        <v>808</v>
      </c>
      <c r="Y823" s="231" t="str">
        <f>IF(LEN('OSNOVNA PLAČA'!B817)&gt;0&gt;0,'OSNOVNA PLAČA'!B817,"")</f>
        <v>A808</v>
      </c>
    </row>
    <row r="824" spans="22:25" x14ac:dyDescent="0.25">
      <c r="V824" t="str">
        <f t="shared" si="12"/>
        <v>809   A809</v>
      </c>
      <c r="W824">
        <v>809</v>
      </c>
      <c r="Y824" s="231" t="str">
        <f>IF(LEN('OSNOVNA PLAČA'!B818)&gt;0&gt;0,'OSNOVNA PLAČA'!B818,"")</f>
        <v>A809</v>
      </c>
    </row>
    <row r="825" spans="22:25" x14ac:dyDescent="0.25">
      <c r="V825" t="str">
        <f t="shared" si="12"/>
        <v>810   A810</v>
      </c>
      <c r="W825">
        <v>810</v>
      </c>
      <c r="Y825" s="231" t="str">
        <f>IF(LEN('OSNOVNA PLAČA'!B819)&gt;0&gt;0,'OSNOVNA PLAČA'!B819,"")</f>
        <v>A810</v>
      </c>
    </row>
    <row r="826" spans="22:25" x14ac:dyDescent="0.25">
      <c r="V826" t="str">
        <f t="shared" si="12"/>
        <v>811   A811</v>
      </c>
      <c r="W826">
        <v>811</v>
      </c>
      <c r="Y826" s="231" t="str">
        <f>IF(LEN('OSNOVNA PLAČA'!B820)&gt;0&gt;0,'OSNOVNA PLAČA'!B820,"")</f>
        <v>A811</v>
      </c>
    </row>
    <row r="827" spans="22:25" x14ac:dyDescent="0.25">
      <c r="V827" t="str">
        <f t="shared" si="12"/>
        <v>812   A812</v>
      </c>
      <c r="W827">
        <v>812</v>
      </c>
      <c r="Y827" s="231" t="str">
        <f>IF(LEN('OSNOVNA PLAČA'!B821)&gt;0&gt;0,'OSNOVNA PLAČA'!B821,"")</f>
        <v>A812</v>
      </c>
    </row>
    <row r="828" spans="22:25" x14ac:dyDescent="0.25">
      <c r="V828" t="str">
        <f t="shared" si="12"/>
        <v>813   A813</v>
      </c>
      <c r="W828">
        <v>813</v>
      </c>
      <c r="Y828" s="231" t="str">
        <f>IF(LEN('OSNOVNA PLAČA'!B822)&gt;0&gt;0,'OSNOVNA PLAČA'!B822,"")</f>
        <v>A813</v>
      </c>
    </row>
    <row r="829" spans="22:25" x14ac:dyDescent="0.25">
      <c r="V829" t="str">
        <f t="shared" si="12"/>
        <v>814   A814</v>
      </c>
      <c r="W829">
        <v>814</v>
      </c>
      <c r="Y829" s="231" t="str">
        <f>IF(LEN('OSNOVNA PLAČA'!B823)&gt;0&gt;0,'OSNOVNA PLAČA'!B823,"")</f>
        <v>A814</v>
      </c>
    </row>
    <row r="830" spans="22:25" x14ac:dyDescent="0.25">
      <c r="V830" t="str">
        <f t="shared" si="12"/>
        <v>815   A815</v>
      </c>
      <c r="W830">
        <v>815</v>
      </c>
      <c r="Y830" s="231" t="str">
        <f>IF(LEN('OSNOVNA PLAČA'!B824)&gt;0&gt;0,'OSNOVNA PLAČA'!B824,"")</f>
        <v>A815</v>
      </c>
    </row>
    <row r="831" spans="22:25" x14ac:dyDescent="0.25">
      <c r="V831" t="str">
        <f t="shared" si="12"/>
        <v>816   A816</v>
      </c>
      <c r="W831">
        <v>816</v>
      </c>
      <c r="Y831" s="231" t="str">
        <f>IF(LEN('OSNOVNA PLAČA'!B825)&gt;0&gt;0,'OSNOVNA PLAČA'!B825,"")</f>
        <v>A816</v>
      </c>
    </row>
    <row r="832" spans="22:25" x14ac:dyDescent="0.25">
      <c r="V832" t="str">
        <f t="shared" si="12"/>
        <v>817   A817</v>
      </c>
      <c r="W832">
        <v>817</v>
      </c>
      <c r="Y832" s="231" t="str">
        <f>IF(LEN('OSNOVNA PLAČA'!B826)&gt;0&gt;0,'OSNOVNA PLAČA'!B826,"")</f>
        <v>A817</v>
      </c>
    </row>
    <row r="833" spans="22:25" x14ac:dyDescent="0.25">
      <c r="V833" t="str">
        <f t="shared" si="12"/>
        <v>818   A818</v>
      </c>
      <c r="W833">
        <v>818</v>
      </c>
      <c r="Y833" s="231" t="str">
        <f>IF(LEN('OSNOVNA PLAČA'!B827)&gt;0&gt;0,'OSNOVNA PLAČA'!B827,"")</f>
        <v>A818</v>
      </c>
    </row>
    <row r="834" spans="22:25" x14ac:dyDescent="0.25">
      <c r="V834" t="str">
        <f t="shared" si="12"/>
        <v>819   A819</v>
      </c>
      <c r="W834">
        <v>819</v>
      </c>
      <c r="Y834" s="231" t="str">
        <f>IF(LEN('OSNOVNA PLAČA'!B828)&gt;0&gt;0,'OSNOVNA PLAČA'!B828,"")</f>
        <v>A819</v>
      </c>
    </row>
    <row r="835" spans="22:25" x14ac:dyDescent="0.25">
      <c r="V835" t="str">
        <f t="shared" si="12"/>
        <v>820   A820</v>
      </c>
      <c r="W835">
        <v>820</v>
      </c>
      <c r="Y835" s="231" t="str">
        <f>IF(LEN('OSNOVNA PLAČA'!B829)&gt;0&gt;0,'OSNOVNA PLAČA'!B829,"")</f>
        <v>A820</v>
      </c>
    </row>
    <row r="836" spans="22:25" x14ac:dyDescent="0.25">
      <c r="V836" t="str">
        <f t="shared" si="12"/>
        <v>821   A821</v>
      </c>
      <c r="W836">
        <v>821</v>
      </c>
      <c r="Y836" s="231" t="str">
        <f>IF(LEN('OSNOVNA PLAČA'!B830)&gt;0&gt;0,'OSNOVNA PLAČA'!B830,"")</f>
        <v>A821</v>
      </c>
    </row>
    <row r="837" spans="22:25" x14ac:dyDescent="0.25">
      <c r="V837" t="str">
        <f t="shared" si="12"/>
        <v>822   A822</v>
      </c>
      <c r="W837">
        <v>822</v>
      </c>
      <c r="Y837" s="231" t="str">
        <f>IF(LEN('OSNOVNA PLAČA'!B831)&gt;0&gt;0,'OSNOVNA PLAČA'!B831,"")</f>
        <v>A822</v>
      </c>
    </row>
    <row r="838" spans="22:25" x14ac:dyDescent="0.25">
      <c r="V838" t="str">
        <f t="shared" si="12"/>
        <v>823   A823</v>
      </c>
      <c r="W838">
        <v>823</v>
      </c>
      <c r="Y838" s="231" t="str">
        <f>IF(LEN('OSNOVNA PLAČA'!B832)&gt;0&gt;0,'OSNOVNA PLAČA'!B832,"")</f>
        <v>A823</v>
      </c>
    </row>
    <row r="839" spans="22:25" x14ac:dyDescent="0.25">
      <c r="V839" t="str">
        <f t="shared" si="12"/>
        <v>824   A824</v>
      </c>
      <c r="W839">
        <v>824</v>
      </c>
      <c r="Y839" s="231" t="str">
        <f>IF(LEN('OSNOVNA PLAČA'!B833)&gt;0&gt;0,'OSNOVNA PLAČA'!B833,"")</f>
        <v>A824</v>
      </c>
    </row>
    <row r="840" spans="22:25" x14ac:dyDescent="0.25">
      <c r="V840" t="str">
        <f t="shared" si="12"/>
        <v>825   A825</v>
      </c>
      <c r="W840">
        <v>825</v>
      </c>
      <c r="Y840" s="231" t="str">
        <f>IF(LEN('OSNOVNA PLAČA'!B834)&gt;0&gt;0,'OSNOVNA PLAČA'!B834,"")</f>
        <v>A825</v>
      </c>
    </row>
    <row r="841" spans="22:25" x14ac:dyDescent="0.25">
      <c r="V841" t="str">
        <f t="shared" si="12"/>
        <v>826   A826</v>
      </c>
      <c r="W841">
        <v>826</v>
      </c>
      <c r="Y841" s="231" t="str">
        <f>IF(LEN('OSNOVNA PLAČA'!B835)&gt;0&gt;0,'OSNOVNA PLAČA'!B835,"")</f>
        <v>A826</v>
      </c>
    </row>
    <row r="842" spans="22:25" x14ac:dyDescent="0.25">
      <c r="V842" t="str">
        <f t="shared" si="12"/>
        <v>827   A827</v>
      </c>
      <c r="W842">
        <v>827</v>
      </c>
      <c r="Y842" s="231" t="str">
        <f>IF(LEN('OSNOVNA PLAČA'!B836)&gt;0&gt;0,'OSNOVNA PLAČA'!B836,"")</f>
        <v>A827</v>
      </c>
    </row>
    <row r="843" spans="22:25" x14ac:dyDescent="0.25">
      <c r="V843" t="str">
        <f t="shared" si="12"/>
        <v>828   A828</v>
      </c>
      <c r="W843">
        <v>828</v>
      </c>
      <c r="Y843" s="231" t="str">
        <f>IF(LEN('OSNOVNA PLAČA'!B837)&gt;0&gt;0,'OSNOVNA PLAČA'!B837,"")</f>
        <v>A828</v>
      </c>
    </row>
    <row r="844" spans="22:25" x14ac:dyDescent="0.25">
      <c r="V844" t="str">
        <f t="shared" si="12"/>
        <v>829   A829</v>
      </c>
      <c r="W844">
        <v>829</v>
      </c>
      <c r="Y844" s="231" t="str">
        <f>IF(LEN('OSNOVNA PLAČA'!B838)&gt;0&gt;0,'OSNOVNA PLAČA'!B838,"")</f>
        <v>A829</v>
      </c>
    </row>
    <row r="845" spans="22:25" x14ac:dyDescent="0.25">
      <c r="V845" t="str">
        <f t="shared" si="12"/>
        <v>830   A830</v>
      </c>
      <c r="W845">
        <v>830</v>
      </c>
      <c r="Y845" s="231" t="str">
        <f>IF(LEN('OSNOVNA PLAČA'!B839)&gt;0&gt;0,'OSNOVNA PLAČA'!B839,"")</f>
        <v>A830</v>
      </c>
    </row>
    <row r="846" spans="22:25" x14ac:dyDescent="0.25">
      <c r="V846" t="str">
        <f t="shared" si="12"/>
        <v>831   A831</v>
      </c>
      <c r="W846">
        <v>831</v>
      </c>
      <c r="Y846" s="231" t="str">
        <f>IF(LEN('OSNOVNA PLAČA'!B840)&gt;0&gt;0,'OSNOVNA PLAČA'!B840,"")</f>
        <v>A831</v>
      </c>
    </row>
    <row r="847" spans="22:25" x14ac:dyDescent="0.25">
      <c r="V847" t="str">
        <f t="shared" si="12"/>
        <v>832   A832</v>
      </c>
      <c r="W847">
        <v>832</v>
      </c>
      <c r="Y847" s="231" t="str">
        <f>IF(LEN('OSNOVNA PLAČA'!B841)&gt;0&gt;0,'OSNOVNA PLAČA'!B841,"")</f>
        <v>A832</v>
      </c>
    </row>
    <row r="848" spans="22:25" x14ac:dyDescent="0.25">
      <c r="V848" t="str">
        <f t="shared" si="12"/>
        <v>833   A833</v>
      </c>
      <c r="W848">
        <v>833</v>
      </c>
      <c r="Y848" s="231" t="str">
        <f>IF(LEN('OSNOVNA PLAČA'!B842)&gt;0&gt;0,'OSNOVNA PLAČA'!B842,"")</f>
        <v>A833</v>
      </c>
    </row>
    <row r="849" spans="22:25" x14ac:dyDescent="0.25">
      <c r="V849" t="str">
        <f t="shared" ref="V849:V912" si="13">IF(LEN(Y849)&gt;0,CONCATENATE(TEXT(W849,0),"   ",Y849),"")</f>
        <v>834   A834</v>
      </c>
      <c r="W849">
        <v>834</v>
      </c>
      <c r="Y849" s="231" t="str">
        <f>IF(LEN('OSNOVNA PLAČA'!B843)&gt;0&gt;0,'OSNOVNA PLAČA'!B843,"")</f>
        <v>A834</v>
      </c>
    </row>
    <row r="850" spans="22:25" x14ac:dyDescent="0.25">
      <c r="V850" t="str">
        <f t="shared" si="13"/>
        <v>835   A835</v>
      </c>
      <c r="W850">
        <v>835</v>
      </c>
      <c r="Y850" s="231" t="str">
        <f>IF(LEN('OSNOVNA PLAČA'!B844)&gt;0&gt;0,'OSNOVNA PLAČA'!B844,"")</f>
        <v>A835</v>
      </c>
    </row>
    <row r="851" spans="22:25" x14ac:dyDescent="0.25">
      <c r="V851" t="str">
        <f t="shared" si="13"/>
        <v>836   A836</v>
      </c>
      <c r="W851">
        <v>836</v>
      </c>
      <c r="Y851" s="231" t="str">
        <f>IF(LEN('OSNOVNA PLAČA'!B845)&gt;0&gt;0,'OSNOVNA PLAČA'!B845,"")</f>
        <v>A836</v>
      </c>
    </row>
    <row r="852" spans="22:25" x14ac:dyDescent="0.25">
      <c r="V852" t="str">
        <f t="shared" si="13"/>
        <v>837   A837</v>
      </c>
      <c r="W852">
        <v>837</v>
      </c>
      <c r="Y852" s="231" t="str">
        <f>IF(LEN('OSNOVNA PLAČA'!B846)&gt;0&gt;0,'OSNOVNA PLAČA'!B846,"")</f>
        <v>A837</v>
      </c>
    </row>
    <row r="853" spans="22:25" x14ac:dyDescent="0.25">
      <c r="V853" t="str">
        <f t="shared" si="13"/>
        <v>838   A838</v>
      </c>
      <c r="W853">
        <v>838</v>
      </c>
      <c r="Y853" s="231" t="str">
        <f>IF(LEN('OSNOVNA PLAČA'!B847)&gt;0&gt;0,'OSNOVNA PLAČA'!B847,"")</f>
        <v>A838</v>
      </c>
    </row>
    <row r="854" spans="22:25" x14ac:dyDescent="0.25">
      <c r="V854" t="str">
        <f t="shared" si="13"/>
        <v>839   A839</v>
      </c>
      <c r="W854">
        <v>839</v>
      </c>
      <c r="Y854" s="231" t="str">
        <f>IF(LEN('OSNOVNA PLAČA'!B848)&gt;0&gt;0,'OSNOVNA PLAČA'!B848,"")</f>
        <v>A839</v>
      </c>
    </row>
    <row r="855" spans="22:25" x14ac:dyDescent="0.25">
      <c r="V855" t="str">
        <f t="shared" si="13"/>
        <v>840   A840</v>
      </c>
      <c r="W855">
        <v>840</v>
      </c>
      <c r="Y855" s="231" t="str">
        <f>IF(LEN('OSNOVNA PLAČA'!B849)&gt;0&gt;0,'OSNOVNA PLAČA'!B849,"")</f>
        <v>A840</v>
      </c>
    </row>
    <row r="856" spans="22:25" x14ac:dyDescent="0.25">
      <c r="V856" t="str">
        <f t="shared" si="13"/>
        <v>841   A841</v>
      </c>
      <c r="W856">
        <v>841</v>
      </c>
      <c r="Y856" s="231" t="str">
        <f>IF(LEN('OSNOVNA PLAČA'!B850)&gt;0&gt;0,'OSNOVNA PLAČA'!B850,"")</f>
        <v>A841</v>
      </c>
    </row>
    <row r="857" spans="22:25" x14ac:dyDescent="0.25">
      <c r="V857" t="str">
        <f t="shared" si="13"/>
        <v>842   A842</v>
      </c>
      <c r="W857">
        <v>842</v>
      </c>
      <c r="Y857" s="231" t="str">
        <f>IF(LEN('OSNOVNA PLAČA'!B851)&gt;0&gt;0,'OSNOVNA PLAČA'!B851,"")</f>
        <v>A842</v>
      </c>
    </row>
    <row r="858" spans="22:25" x14ac:dyDescent="0.25">
      <c r="V858" t="str">
        <f t="shared" si="13"/>
        <v>843   A843</v>
      </c>
      <c r="W858">
        <v>843</v>
      </c>
      <c r="Y858" s="231" t="str">
        <f>IF(LEN('OSNOVNA PLAČA'!B852)&gt;0&gt;0,'OSNOVNA PLAČA'!B852,"")</f>
        <v>A843</v>
      </c>
    </row>
    <row r="859" spans="22:25" x14ac:dyDescent="0.25">
      <c r="V859" t="str">
        <f t="shared" si="13"/>
        <v>844   A844</v>
      </c>
      <c r="W859">
        <v>844</v>
      </c>
      <c r="Y859" s="231" t="str">
        <f>IF(LEN('OSNOVNA PLAČA'!B853)&gt;0&gt;0,'OSNOVNA PLAČA'!B853,"")</f>
        <v>A844</v>
      </c>
    </row>
    <row r="860" spans="22:25" x14ac:dyDescent="0.25">
      <c r="V860" t="str">
        <f t="shared" si="13"/>
        <v>845   A845</v>
      </c>
      <c r="W860">
        <v>845</v>
      </c>
      <c r="Y860" s="231" t="str">
        <f>IF(LEN('OSNOVNA PLAČA'!B854)&gt;0&gt;0,'OSNOVNA PLAČA'!B854,"")</f>
        <v>A845</v>
      </c>
    </row>
    <row r="861" spans="22:25" x14ac:dyDescent="0.25">
      <c r="V861" t="str">
        <f t="shared" si="13"/>
        <v>846   A846</v>
      </c>
      <c r="W861">
        <v>846</v>
      </c>
      <c r="Y861" s="231" t="str">
        <f>IF(LEN('OSNOVNA PLAČA'!B855)&gt;0&gt;0,'OSNOVNA PLAČA'!B855,"")</f>
        <v>A846</v>
      </c>
    </row>
    <row r="862" spans="22:25" x14ac:dyDescent="0.25">
      <c r="V862" t="str">
        <f t="shared" si="13"/>
        <v>847   A847</v>
      </c>
      <c r="W862">
        <v>847</v>
      </c>
      <c r="Y862" s="231" t="str">
        <f>IF(LEN('OSNOVNA PLAČA'!B856)&gt;0&gt;0,'OSNOVNA PLAČA'!B856,"")</f>
        <v>A847</v>
      </c>
    </row>
    <row r="863" spans="22:25" x14ac:dyDescent="0.25">
      <c r="V863" t="str">
        <f t="shared" si="13"/>
        <v>848   A848</v>
      </c>
      <c r="W863">
        <v>848</v>
      </c>
      <c r="Y863" s="231" t="str">
        <f>IF(LEN('OSNOVNA PLAČA'!B857)&gt;0&gt;0,'OSNOVNA PLAČA'!B857,"")</f>
        <v>A848</v>
      </c>
    </row>
    <row r="864" spans="22:25" x14ac:dyDescent="0.25">
      <c r="V864" t="str">
        <f t="shared" si="13"/>
        <v>849   A849</v>
      </c>
      <c r="W864">
        <v>849</v>
      </c>
      <c r="Y864" s="231" t="str">
        <f>IF(LEN('OSNOVNA PLAČA'!B858)&gt;0&gt;0,'OSNOVNA PLAČA'!B858,"")</f>
        <v>A849</v>
      </c>
    </row>
    <row r="865" spans="22:25" x14ac:dyDescent="0.25">
      <c r="V865" t="str">
        <f t="shared" si="13"/>
        <v>850   A850</v>
      </c>
      <c r="W865">
        <v>850</v>
      </c>
      <c r="Y865" s="231" t="str">
        <f>IF(LEN('OSNOVNA PLAČA'!B859)&gt;0&gt;0,'OSNOVNA PLAČA'!B859,"")</f>
        <v>A850</v>
      </c>
    </row>
    <row r="866" spans="22:25" x14ac:dyDescent="0.25">
      <c r="V866" t="str">
        <f t="shared" si="13"/>
        <v>851   A851</v>
      </c>
      <c r="W866">
        <v>851</v>
      </c>
      <c r="Y866" s="231" t="str">
        <f>IF(LEN('OSNOVNA PLAČA'!B860)&gt;0&gt;0,'OSNOVNA PLAČA'!B860,"")</f>
        <v>A851</v>
      </c>
    </row>
    <row r="867" spans="22:25" x14ac:dyDescent="0.25">
      <c r="V867" t="str">
        <f t="shared" si="13"/>
        <v>852   A852</v>
      </c>
      <c r="W867">
        <v>852</v>
      </c>
      <c r="Y867" s="231" t="str">
        <f>IF(LEN('OSNOVNA PLAČA'!B861)&gt;0&gt;0,'OSNOVNA PLAČA'!B861,"")</f>
        <v>A852</v>
      </c>
    </row>
    <row r="868" spans="22:25" x14ac:dyDescent="0.25">
      <c r="V868" t="str">
        <f t="shared" si="13"/>
        <v>853   A853</v>
      </c>
      <c r="W868">
        <v>853</v>
      </c>
      <c r="Y868" s="231" t="str">
        <f>IF(LEN('OSNOVNA PLAČA'!B862)&gt;0&gt;0,'OSNOVNA PLAČA'!B862,"")</f>
        <v>A853</v>
      </c>
    </row>
    <row r="869" spans="22:25" x14ac:dyDescent="0.25">
      <c r="V869" t="str">
        <f t="shared" si="13"/>
        <v>854   A854</v>
      </c>
      <c r="W869">
        <v>854</v>
      </c>
      <c r="Y869" s="231" t="str">
        <f>IF(LEN('OSNOVNA PLAČA'!B863)&gt;0&gt;0,'OSNOVNA PLAČA'!B863,"")</f>
        <v>A854</v>
      </c>
    </row>
    <row r="870" spans="22:25" x14ac:dyDescent="0.25">
      <c r="V870" t="str">
        <f t="shared" si="13"/>
        <v>855   A855</v>
      </c>
      <c r="W870">
        <v>855</v>
      </c>
      <c r="Y870" s="231" t="str">
        <f>IF(LEN('OSNOVNA PLAČA'!B864)&gt;0&gt;0,'OSNOVNA PLAČA'!B864,"")</f>
        <v>A855</v>
      </c>
    </row>
    <row r="871" spans="22:25" x14ac:dyDescent="0.25">
      <c r="V871" t="str">
        <f t="shared" si="13"/>
        <v>856   A856</v>
      </c>
      <c r="W871">
        <v>856</v>
      </c>
      <c r="Y871" s="231" t="str">
        <f>IF(LEN('OSNOVNA PLAČA'!B865)&gt;0&gt;0,'OSNOVNA PLAČA'!B865,"")</f>
        <v>A856</v>
      </c>
    </row>
    <row r="872" spans="22:25" x14ac:dyDescent="0.25">
      <c r="V872" t="str">
        <f t="shared" si="13"/>
        <v>857   A857</v>
      </c>
      <c r="W872">
        <v>857</v>
      </c>
      <c r="Y872" s="231" t="str">
        <f>IF(LEN('OSNOVNA PLAČA'!B866)&gt;0&gt;0,'OSNOVNA PLAČA'!B866,"")</f>
        <v>A857</v>
      </c>
    </row>
    <row r="873" spans="22:25" x14ac:dyDescent="0.25">
      <c r="V873" t="str">
        <f t="shared" si="13"/>
        <v>858   A858</v>
      </c>
      <c r="W873">
        <v>858</v>
      </c>
      <c r="Y873" s="231" t="str">
        <f>IF(LEN('OSNOVNA PLAČA'!B867)&gt;0&gt;0,'OSNOVNA PLAČA'!B867,"")</f>
        <v>A858</v>
      </c>
    </row>
    <row r="874" spans="22:25" x14ac:dyDescent="0.25">
      <c r="V874" t="str">
        <f t="shared" si="13"/>
        <v>859   A859</v>
      </c>
      <c r="W874">
        <v>859</v>
      </c>
      <c r="Y874" s="231" t="str">
        <f>IF(LEN('OSNOVNA PLAČA'!B868)&gt;0&gt;0,'OSNOVNA PLAČA'!B868,"")</f>
        <v>A859</v>
      </c>
    </row>
    <row r="875" spans="22:25" x14ac:dyDescent="0.25">
      <c r="V875" t="str">
        <f t="shared" si="13"/>
        <v>860   A860</v>
      </c>
      <c r="W875">
        <v>860</v>
      </c>
      <c r="Y875" s="231" t="str">
        <f>IF(LEN('OSNOVNA PLAČA'!B869)&gt;0&gt;0,'OSNOVNA PLAČA'!B869,"")</f>
        <v>A860</v>
      </c>
    </row>
    <row r="876" spans="22:25" x14ac:dyDescent="0.25">
      <c r="V876" t="str">
        <f t="shared" si="13"/>
        <v>861   A861</v>
      </c>
      <c r="W876">
        <v>861</v>
      </c>
      <c r="Y876" s="231" t="str">
        <f>IF(LEN('OSNOVNA PLAČA'!B870)&gt;0&gt;0,'OSNOVNA PLAČA'!B870,"")</f>
        <v>A861</v>
      </c>
    </row>
    <row r="877" spans="22:25" x14ac:dyDescent="0.25">
      <c r="V877" t="str">
        <f t="shared" si="13"/>
        <v>862   A862</v>
      </c>
      <c r="W877">
        <v>862</v>
      </c>
      <c r="Y877" s="231" t="str">
        <f>IF(LEN('OSNOVNA PLAČA'!B871)&gt;0&gt;0,'OSNOVNA PLAČA'!B871,"")</f>
        <v>A862</v>
      </c>
    </row>
    <row r="878" spans="22:25" x14ac:dyDescent="0.25">
      <c r="V878" t="str">
        <f t="shared" si="13"/>
        <v>863   A863</v>
      </c>
      <c r="W878">
        <v>863</v>
      </c>
      <c r="Y878" s="231" t="str">
        <f>IF(LEN('OSNOVNA PLAČA'!B872)&gt;0&gt;0,'OSNOVNA PLAČA'!B872,"")</f>
        <v>A863</v>
      </c>
    </row>
    <row r="879" spans="22:25" x14ac:dyDescent="0.25">
      <c r="V879" t="str">
        <f t="shared" si="13"/>
        <v>864   A864</v>
      </c>
      <c r="W879">
        <v>864</v>
      </c>
      <c r="Y879" s="231" t="str">
        <f>IF(LEN('OSNOVNA PLAČA'!B873)&gt;0&gt;0,'OSNOVNA PLAČA'!B873,"")</f>
        <v>A864</v>
      </c>
    </row>
    <row r="880" spans="22:25" x14ac:dyDescent="0.25">
      <c r="V880" t="str">
        <f t="shared" si="13"/>
        <v>865   A865</v>
      </c>
      <c r="W880">
        <v>865</v>
      </c>
      <c r="Y880" s="231" t="str">
        <f>IF(LEN('OSNOVNA PLAČA'!B874)&gt;0&gt;0,'OSNOVNA PLAČA'!B874,"")</f>
        <v>A865</v>
      </c>
    </row>
    <row r="881" spans="22:25" x14ac:dyDescent="0.25">
      <c r="V881" t="str">
        <f t="shared" si="13"/>
        <v>866   A866</v>
      </c>
      <c r="W881">
        <v>866</v>
      </c>
      <c r="Y881" s="231" t="str">
        <f>IF(LEN('OSNOVNA PLAČA'!B875)&gt;0&gt;0,'OSNOVNA PLAČA'!B875,"")</f>
        <v>A866</v>
      </c>
    </row>
    <row r="882" spans="22:25" x14ac:dyDescent="0.25">
      <c r="V882" t="str">
        <f t="shared" si="13"/>
        <v>867   A867</v>
      </c>
      <c r="W882">
        <v>867</v>
      </c>
      <c r="Y882" s="231" t="str">
        <f>IF(LEN('OSNOVNA PLAČA'!B876)&gt;0&gt;0,'OSNOVNA PLAČA'!B876,"")</f>
        <v>A867</v>
      </c>
    </row>
    <row r="883" spans="22:25" x14ac:dyDescent="0.25">
      <c r="V883" t="str">
        <f t="shared" si="13"/>
        <v>868   A868</v>
      </c>
      <c r="W883">
        <v>868</v>
      </c>
      <c r="Y883" s="231" t="str">
        <f>IF(LEN('OSNOVNA PLAČA'!B877)&gt;0&gt;0,'OSNOVNA PLAČA'!B877,"")</f>
        <v>A868</v>
      </c>
    </row>
    <row r="884" spans="22:25" x14ac:dyDescent="0.25">
      <c r="V884" t="str">
        <f t="shared" si="13"/>
        <v>869   A869</v>
      </c>
      <c r="W884">
        <v>869</v>
      </c>
      <c r="Y884" s="231" t="str">
        <f>IF(LEN('OSNOVNA PLAČA'!B878)&gt;0&gt;0,'OSNOVNA PLAČA'!B878,"")</f>
        <v>A869</v>
      </c>
    </row>
    <row r="885" spans="22:25" x14ac:dyDescent="0.25">
      <c r="V885" t="str">
        <f t="shared" si="13"/>
        <v>870   A870</v>
      </c>
      <c r="W885">
        <v>870</v>
      </c>
      <c r="Y885" s="231" t="str">
        <f>IF(LEN('OSNOVNA PLAČA'!B879)&gt;0&gt;0,'OSNOVNA PLAČA'!B879,"")</f>
        <v>A870</v>
      </c>
    </row>
    <row r="886" spans="22:25" x14ac:dyDescent="0.25">
      <c r="V886" t="str">
        <f t="shared" si="13"/>
        <v>871   A871</v>
      </c>
      <c r="W886">
        <v>871</v>
      </c>
      <c r="Y886" s="231" t="str">
        <f>IF(LEN('OSNOVNA PLAČA'!B880)&gt;0&gt;0,'OSNOVNA PLAČA'!B880,"")</f>
        <v>A871</v>
      </c>
    </row>
    <row r="887" spans="22:25" x14ac:dyDescent="0.25">
      <c r="V887" t="str">
        <f t="shared" si="13"/>
        <v>872   A872</v>
      </c>
      <c r="W887">
        <v>872</v>
      </c>
      <c r="Y887" s="231" t="str">
        <f>IF(LEN('OSNOVNA PLAČA'!B881)&gt;0&gt;0,'OSNOVNA PLAČA'!B881,"")</f>
        <v>A872</v>
      </c>
    </row>
    <row r="888" spans="22:25" x14ac:dyDescent="0.25">
      <c r="V888" t="str">
        <f t="shared" si="13"/>
        <v>873   A873</v>
      </c>
      <c r="W888">
        <v>873</v>
      </c>
      <c r="Y888" s="231" t="str">
        <f>IF(LEN('OSNOVNA PLAČA'!B882)&gt;0&gt;0,'OSNOVNA PLAČA'!B882,"")</f>
        <v>A873</v>
      </c>
    </row>
    <row r="889" spans="22:25" x14ac:dyDescent="0.25">
      <c r="V889" t="str">
        <f t="shared" si="13"/>
        <v>874   A874</v>
      </c>
      <c r="W889">
        <v>874</v>
      </c>
      <c r="Y889" s="231" t="str">
        <f>IF(LEN('OSNOVNA PLAČA'!B883)&gt;0&gt;0,'OSNOVNA PLAČA'!B883,"")</f>
        <v>A874</v>
      </c>
    </row>
    <row r="890" spans="22:25" x14ac:dyDescent="0.25">
      <c r="V890" t="str">
        <f t="shared" si="13"/>
        <v>875   A875</v>
      </c>
      <c r="W890">
        <v>875</v>
      </c>
      <c r="Y890" s="231" t="str">
        <f>IF(LEN('OSNOVNA PLAČA'!B884)&gt;0&gt;0,'OSNOVNA PLAČA'!B884,"")</f>
        <v>A875</v>
      </c>
    </row>
    <row r="891" spans="22:25" x14ac:dyDescent="0.25">
      <c r="V891" t="str">
        <f t="shared" si="13"/>
        <v>876   A876</v>
      </c>
      <c r="W891">
        <v>876</v>
      </c>
      <c r="Y891" s="231" t="str">
        <f>IF(LEN('OSNOVNA PLAČA'!B885)&gt;0&gt;0,'OSNOVNA PLAČA'!B885,"")</f>
        <v>A876</v>
      </c>
    </row>
    <row r="892" spans="22:25" x14ac:dyDescent="0.25">
      <c r="V892" t="str">
        <f t="shared" si="13"/>
        <v>877   A877</v>
      </c>
      <c r="W892">
        <v>877</v>
      </c>
      <c r="Y892" s="231" t="str">
        <f>IF(LEN('OSNOVNA PLAČA'!B886)&gt;0&gt;0,'OSNOVNA PLAČA'!B886,"")</f>
        <v>A877</v>
      </c>
    </row>
    <row r="893" spans="22:25" x14ac:dyDescent="0.25">
      <c r="V893" t="str">
        <f t="shared" si="13"/>
        <v>878   A878</v>
      </c>
      <c r="W893">
        <v>878</v>
      </c>
      <c r="Y893" s="231" t="str">
        <f>IF(LEN('OSNOVNA PLAČA'!B887)&gt;0&gt;0,'OSNOVNA PLAČA'!B887,"")</f>
        <v>A878</v>
      </c>
    </row>
    <row r="894" spans="22:25" x14ac:dyDescent="0.25">
      <c r="V894" t="str">
        <f t="shared" si="13"/>
        <v>879   A879</v>
      </c>
      <c r="W894">
        <v>879</v>
      </c>
      <c r="Y894" s="231" t="str">
        <f>IF(LEN('OSNOVNA PLAČA'!B888)&gt;0&gt;0,'OSNOVNA PLAČA'!B888,"")</f>
        <v>A879</v>
      </c>
    </row>
    <row r="895" spans="22:25" x14ac:dyDescent="0.25">
      <c r="V895" t="str">
        <f t="shared" si="13"/>
        <v>880   A880</v>
      </c>
      <c r="W895">
        <v>880</v>
      </c>
      <c r="Y895" s="231" t="str">
        <f>IF(LEN('OSNOVNA PLAČA'!B889)&gt;0&gt;0,'OSNOVNA PLAČA'!B889,"")</f>
        <v>A880</v>
      </c>
    </row>
    <row r="896" spans="22:25" x14ac:dyDescent="0.25">
      <c r="V896" t="str">
        <f t="shared" si="13"/>
        <v>881   A881</v>
      </c>
      <c r="W896">
        <v>881</v>
      </c>
      <c r="Y896" s="231" t="str">
        <f>IF(LEN('OSNOVNA PLAČA'!B890)&gt;0&gt;0,'OSNOVNA PLAČA'!B890,"")</f>
        <v>A881</v>
      </c>
    </row>
    <row r="897" spans="22:25" x14ac:dyDescent="0.25">
      <c r="V897" t="str">
        <f t="shared" si="13"/>
        <v>882   A882</v>
      </c>
      <c r="W897">
        <v>882</v>
      </c>
      <c r="Y897" s="231" t="str">
        <f>IF(LEN('OSNOVNA PLAČA'!B891)&gt;0&gt;0,'OSNOVNA PLAČA'!B891,"")</f>
        <v>A882</v>
      </c>
    </row>
    <row r="898" spans="22:25" x14ac:dyDescent="0.25">
      <c r="V898" t="str">
        <f t="shared" si="13"/>
        <v>883   A883</v>
      </c>
      <c r="W898">
        <v>883</v>
      </c>
      <c r="Y898" s="231" t="str">
        <f>IF(LEN('OSNOVNA PLAČA'!B892)&gt;0&gt;0,'OSNOVNA PLAČA'!B892,"")</f>
        <v>A883</v>
      </c>
    </row>
    <row r="899" spans="22:25" x14ac:dyDescent="0.25">
      <c r="V899" t="str">
        <f t="shared" si="13"/>
        <v>884   A884</v>
      </c>
      <c r="W899">
        <v>884</v>
      </c>
      <c r="Y899" s="231" t="str">
        <f>IF(LEN('OSNOVNA PLAČA'!B893)&gt;0&gt;0,'OSNOVNA PLAČA'!B893,"")</f>
        <v>A884</v>
      </c>
    </row>
    <row r="900" spans="22:25" x14ac:dyDescent="0.25">
      <c r="V900" t="str">
        <f t="shared" si="13"/>
        <v>885   A885</v>
      </c>
      <c r="W900">
        <v>885</v>
      </c>
      <c r="Y900" s="231" t="str">
        <f>IF(LEN('OSNOVNA PLAČA'!B894)&gt;0&gt;0,'OSNOVNA PLAČA'!B894,"")</f>
        <v>A885</v>
      </c>
    </row>
    <row r="901" spans="22:25" x14ac:dyDescent="0.25">
      <c r="V901" t="str">
        <f t="shared" si="13"/>
        <v>886   A886</v>
      </c>
      <c r="W901">
        <v>886</v>
      </c>
      <c r="Y901" s="231" t="str">
        <f>IF(LEN('OSNOVNA PLAČA'!B895)&gt;0&gt;0,'OSNOVNA PLAČA'!B895,"")</f>
        <v>A886</v>
      </c>
    </row>
    <row r="902" spans="22:25" x14ac:dyDescent="0.25">
      <c r="V902" t="str">
        <f t="shared" si="13"/>
        <v>887   A887</v>
      </c>
      <c r="W902">
        <v>887</v>
      </c>
      <c r="Y902" s="231" t="str">
        <f>IF(LEN('OSNOVNA PLAČA'!B896)&gt;0&gt;0,'OSNOVNA PLAČA'!B896,"")</f>
        <v>A887</v>
      </c>
    </row>
    <row r="903" spans="22:25" x14ac:dyDescent="0.25">
      <c r="V903" t="str">
        <f t="shared" si="13"/>
        <v>888   A888</v>
      </c>
      <c r="W903">
        <v>888</v>
      </c>
      <c r="Y903" s="231" t="str">
        <f>IF(LEN('OSNOVNA PLAČA'!B897)&gt;0&gt;0,'OSNOVNA PLAČA'!B897,"")</f>
        <v>A888</v>
      </c>
    </row>
    <row r="904" spans="22:25" x14ac:dyDescent="0.25">
      <c r="V904" t="str">
        <f t="shared" si="13"/>
        <v>889   A889</v>
      </c>
      <c r="W904">
        <v>889</v>
      </c>
      <c r="Y904" s="231" t="str">
        <f>IF(LEN('OSNOVNA PLAČA'!B898)&gt;0&gt;0,'OSNOVNA PLAČA'!B898,"")</f>
        <v>A889</v>
      </c>
    </row>
    <row r="905" spans="22:25" x14ac:dyDescent="0.25">
      <c r="V905" t="str">
        <f t="shared" si="13"/>
        <v>890   A890</v>
      </c>
      <c r="W905">
        <v>890</v>
      </c>
      <c r="Y905" s="231" t="str">
        <f>IF(LEN('OSNOVNA PLAČA'!B899)&gt;0&gt;0,'OSNOVNA PLAČA'!B899,"")</f>
        <v>A890</v>
      </c>
    </row>
    <row r="906" spans="22:25" x14ac:dyDescent="0.25">
      <c r="V906" t="str">
        <f t="shared" si="13"/>
        <v>891   A891</v>
      </c>
      <c r="W906">
        <v>891</v>
      </c>
      <c r="Y906" s="231" t="str">
        <f>IF(LEN('OSNOVNA PLAČA'!B900)&gt;0&gt;0,'OSNOVNA PLAČA'!B900,"")</f>
        <v>A891</v>
      </c>
    </row>
    <row r="907" spans="22:25" x14ac:dyDescent="0.25">
      <c r="V907" t="str">
        <f t="shared" si="13"/>
        <v>892   A892</v>
      </c>
      <c r="W907">
        <v>892</v>
      </c>
      <c r="Y907" s="231" t="str">
        <f>IF(LEN('OSNOVNA PLAČA'!B901)&gt;0&gt;0,'OSNOVNA PLAČA'!B901,"")</f>
        <v>A892</v>
      </c>
    </row>
    <row r="908" spans="22:25" x14ac:dyDescent="0.25">
      <c r="V908" t="str">
        <f t="shared" si="13"/>
        <v>893   A893</v>
      </c>
      <c r="W908">
        <v>893</v>
      </c>
      <c r="Y908" s="231" t="str">
        <f>IF(LEN('OSNOVNA PLAČA'!B902)&gt;0&gt;0,'OSNOVNA PLAČA'!B902,"")</f>
        <v>A893</v>
      </c>
    </row>
    <row r="909" spans="22:25" x14ac:dyDescent="0.25">
      <c r="V909" t="str">
        <f t="shared" si="13"/>
        <v>894   A894</v>
      </c>
      <c r="W909">
        <v>894</v>
      </c>
      <c r="Y909" s="231" t="str">
        <f>IF(LEN('OSNOVNA PLAČA'!B903)&gt;0&gt;0,'OSNOVNA PLAČA'!B903,"")</f>
        <v>A894</v>
      </c>
    </row>
    <row r="910" spans="22:25" x14ac:dyDescent="0.25">
      <c r="V910" t="str">
        <f t="shared" si="13"/>
        <v>895   A895</v>
      </c>
      <c r="W910">
        <v>895</v>
      </c>
      <c r="Y910" s="231" t="str">
        <f>IF(LEN('OSNOVNA PLAČA'!B904)&gt;0&gt;0,'OSNOVNA PLAČA'!B904,"")</f>
        <v>A895</v>
      </c>
    </row>
    <row r="911" spans="22:25" x14ac:dyDescent="0.25">
      <c r="V911" t="str">
        <f t="shared" si="13"/>
        <v>896   A896</v>
      </c>
      <c r="W911">
        <v>896</v>
      </c>
      <c r="Y911" s="231" t="str">
        <f>IF(LEN('OSNOVNA PLAČA'!B905)&gt;0&gt;0,'OSNOVNA PLAČA'!B905,"")</f>
        <v>A896</v>
      </c>
    </row>
    <row r="912" spans="22:25" x14ac:dyDescent="0.25">
      <c r="V912" t="str">
        <f t="shared" si="13"/>
        <v>897   A897</v>
      </c>
      <c r="W912">
        <v>897</v>
      </c>
      <c r="Y912" s="231" t="str">
        <f>IF(LEN('OSNOVNA PLAČA'!B906)&gt;0&gt;0,'OSNOVNA PLAČA'!B906,"")</f>
        <v>A897</v>
      </c>
    </row>
    <row r="913" spans="22:25" x14ac:dyDescent="0.25">
      <c r="V913" t="str">
        <f t="shared" ref="V913:V976" si="14">IF(LEN(Y913)&gt;0,CONCATENATE(TEXT(W913,0),"   ",Y913),"")</f>
        <v>898   A898</v>
      </c>
      <c r="W913">
        <v>898</v>
      </c>
      <c r="Y913" s="231" t="str">
        <f>IF(LEN('OSNOVNA PLAČA'!B907)&gt;0&gt;0,'OSNOVNA PLAČA'!B907,"")</f>
        <v>A898</v>
      </c>
    </row>
    <row r="914" spans="22:25" x14ac:dyDescent="0.25">
      <c r="V914" t="str">
        <f t="shared" si="14"/>
        <v>899   A899</v>
      </c>
      <c r="W914">
        <v>899</v>
      </c>
      <c r="Y914" s="231" t="str">
        <f>IF(LEN('OSNOVNA PLAČA'!B908)&gt;0&gt;0,'OSNOVNA PLAČA'!B908,"")</f>
        <v>A899</v>
      </c>
    </row>
    <row r="915" spans="22:25" x14ac:dyDescent="0.25">
      <c r="V915" t="str">
        <f t="shared" si="14"/>
        <v>900   A900</v>
      </c>
      <c r="W915">
        <v>900</v>
      </c>
      <c r="Y915" s="231" t="str">
        <f>IF(LEN('OSNOVNA PLAČA'!B909)&gt;0&gt;0,'OSNOVNA PLAČA'!B909,"")</f>
        <v>A900</v>
      </c>
    </row>
    <row r="916" spans="22:25" x14ac:dyDescent="0.25">
      <c r="V916" t="str">
        <f t="shared" si="14"/>
        <v>901   A901</v>
      </c>
      <c r="W916">
        <v>901</v>
      </c>
      <c r="Y916" s="231" t="str">
        <f>IF(LEN('OSNOVNA PLAČA'!B910)&gt;0&gt;0,'OSNOVNA PLAČA'!B910,"")</f>
        <v>A901</v>
      </c>
    </row>
    <row r="917" spans="22:25" x14ac:dyDescent="0.25">
      <c r="V917" t="str">
        <f t="shared" si="14"/>
        <v>902   A902</v>
      </c>
      <c r="W917">
        <v>902</v>
      </c>
      <c r="Y917" s="231" t="str">
        <f>IF(LEN('OSNOVNA PLAČA'!B911)&gt;0&gt;0,'OSNOVNA PLAČA'!B911,"")</f>
        <v>A902</v>
      </c>
    </row>
    <row r="918" spans="22:25" x14ac:dyDescent="0.25">
      <c r="V918" t="str">
        <f t="shared" si="14"/>
        <v>903   A903</v>
      </c>
      <c r="W918">
        <v>903</v>
      </c>
      <c r="Y918" s="231" t="str">
        <f>IF(LEN('OSNOVNA PLAČA'!B912)&gt;0&gt;0,'OSNOVNA PLAČA'!B912,"")</f>
        <v>A903</v>
      </c>
    </row>
    <row r="919" spans="22:25" x14ac:dyDescent="0.25">
      <c r="V919" t="str">
        <f t="shared" si="14"/>
        <v>904   A904</v>
      </c>
      <c r="W919">
        <v>904</v>
      </c>
      <c r="Y919" s="231" t="str">
        <f>IF(LEN('OSNOVNA PLAČA'!B913)&gt;0&gt;0,'OSNOVNA PLAČA'!B913,"")</f>
        <v>A904</v>
      </c>
    </row>
    <row r="920" spans="22:25" x14ac:dyDescent="0.25">
      <c r="V920" t="str">
        <f t="shared" si="14"/>
        <v>905   A905</v>
      </c>
      <c r="W920">
        <v>905</v>
      </c>
      <c r="Y920" s="231" t="str">
        <f>IF(LEN('OSNOVNA PLAČA'!B914)&gt;0&gt;0,'OSNOVNA PLAČA'!B914,"")</f>
        <v>A905</v>
      </c>
    </row>
    <row r="921" spans="22:25" x14ac:dyDescent="0.25">
      <c r="V921" t="str">
        <f t="shared" si="14"/>
        <v>906   A906</v>
      </c>
      <c r="W921">
        <v>906</v>
      </c>
      <c r="Y921" s="231" t="str">
        <f>IF(LEN('OSNOVNA PLAČA'!B915)&gt;0&gt;0,'OSNOVNA PLAČA'!B915,"")</f>
        <v>A906</v>
      </c>
    </row>
    <row r="922" spans="22:25" x14ac:dyDescent="0.25">
      <c r="V922" t="str">
        <f t="shared" si="14"/>
        <v>907   A907</v>
      </c>
      <c r="W922">
        <v>907</v>
      </c>
      <c r="Y922" s="231" t="str">
        <f>IF(LEN('OSNOVNA PLAČA'!B916)&gt;0&gt;0,'OSNOVNA PLAČA'!B916,"")</f>
        <v>A907</v>
      </c>
    </row>
    <row r="923" spans="22:25" x14ac:dyDescent="0.25">
      <c r="V923" t="str">
        <f t="shared" si="14"/>
        <v>908   A908</v>
      </c>
      <c r="W923">
        <v>908</v>
      </c>
      <c r="Y923" s="231" t="str">
        <f>IF(LEN('OSNOVNA PLAČA'!B917)&gt;0&gt;0,'OSNOVNA PLAČA'!B917,"")</f>
        <v>A908</v>
      </c>
    </row>
    <row r="924" spans="22:25" x14ac:dyDescent="0.25">
      <c r="V924" t="str">
        <f t="shared" si="14"/>
        <v>909   A909</v>
      </c>
      <c r="W924">
        <v>909</v>
      </c>
      <c r="Y924" s="231" t="str">
        <f>IF(LEN('OSNOVNA PLAČA'!B918)&gt;0&gt;0,'OSNOVNA PLAČA'!B918,"")</f>
        <v>A909</v>
      </c>
    </row>
    <row r="925" spans="22:25" x14ac:dyDescent="0.25">
      <c r="V925" t="str">
        <f t="shared" si="14"/>
        <v>910   A910</v>
      </c>
      <c r="W925">
        <v>910</v>
      </c>
      <c r="Y925" s="231" t="str">
        <f>IF(LEN('OSNOVNA PLAČA'!B919)&gt;0&gt;0,'OSNOVNA PLAČA'!B919,"")</f>
        <v>A910</v>
      </c>
    </row>
    <row r="926" spans="22:25" x14ac:dyDescent="0.25">
      <c r="V926" t="str">
        <f t="shared" si="14"/>
        <v>911   A911</v>
      </c>
      <c r="W926">
        <v>911</v>
      </c>
      <c r="Y926" s="231" t="str">
        <f>IF(LEN('OSNOVNA PLAČA'!B920)&gt;0&gt;0,'OSNOVNA PLAČA'!B920,"")</f>
        <v>A911</v>
      </c>
    </row>
    <row r="927" spans="22:25" x14ac:dyDescent="0.25">
      <c r="V927" t="str">
        <f t="shared" si="14"/>
        <v>912   A912</v>
      </c>
      <c r="W927">
        <v>912</v>
      </c>
      <c r="Y927" s="231" t="str">
        <f>IF(LEN('OSNOVNA PLAČA'!B921)&gt;0&gt;0,'OSNOVNA PLAČA'!B921,"")</f>
        <v>A912</v>
      </c>
    </row>
    <row r="928" spans="22:25" x14ac:dyDescent="0.25">
      <c r="V928" t="str">
        <f t="shared" si="14"/>
        <v>913   A913</v>
      </c>
      <c r="W928">
        <v>913</v>
      </c>
      <c r="Y928" s="231" t="str">
        <f>IF(LEN('OSNOVNA PLAČA'!B922)&gt;0&gt;0,'OSNOVNA PLAČA'!B922,"")</f>
        <v>A913</v>
      </c>
    </row>
    <row r="929" spans="22:25" x14ac:dyDescent="0.25">
      <c r="V929" t="str">
        <f t="shared" si="14"/>
        <v>914   A914</v>
      </c>
      <c r="W929">
        <v>914</v>
      </c>
      <c r="Y929" s="231" t="str">
        <f>IF(LEN('OSNOVNA PLAČA'!B923)&gt;0&gt;0,'OSNOVNA PLAČA'!B923,"")</f>
        <v>A914</v>
      </c>
    </row>
    <row r="930" spans="22:25" x14ac:dyDescent="0.25">
      <c r="V930" t="str">
        <f t="shared" si="14"/>
        <v>915   A915</v>
      </c>
      <c r="W930">
        <v>915</v>
      </c>
      <c r="Y930" s="231" t="str">
        <f>IF(LEN('OSNOVNA PLAČA'!B924)&gt;0&gt;0,'OSNOVNA PLAČA'!B924,"")</f>
        <v>A915</v>
      </c>
    </row>
    <row r="931" spans="22:25" x14ac:dyDescent="0.25">
      <c r="V931" t="str">
        <f t="shared" si="14"/>
        <v>916   A916</v>
      </c>
      <c r="W931">
        <v>916</v>
      </c>
      <c r="Y931" s="231" t="str">
        <f>IF(LEN('OSNOVNA PLAČA'!B925)&gt;0&gt;0,'OSNOVNA PLAČA'!B925,"")</f>
        <v>A916</v>
      </c>
    </row>
    <row r="932" spans="22:25" x14ac:dyDescent="0.25">
      <c r="V932" t="str">
        <f t="shared" si="14"/>
        <v>917   A917</v>
      </c>
      <c r="W932">
        <v>917</v>
      </c>
      <c r="Y932" s="231" t="str">
        <f>IF(LEN('OSNOVNA PLAČA'!B926)&gt;0&gt;0,'OSNOVNA PLAČA'!B926,"")</f>
        <v>A917</v>
      </c>
    </row>
    <row r="933" spans="22:25" x14ac:dyDescent="0.25">
      <c r="V933" t="str">
        <f t="shared" si="14"/>
        <v>918   A918</v>
      </c>
      <c r="W933">
        <v>918</v>
      </c>
      <c r="Y933" s="231" t="str">
        <f>IF(LEN('OSNOVNA PLAČA'!B927)&gt;0&gt;0,'OSNOVNA PLAČA'!B927,"")</f>
        <v>A918</v>
      </c>
    </row>
    <row r="934" spans="22:25" x14ac:dyDescent="0.25">
      <c r="V934" t="str">
        <f t="shared" si="14"/>
        <v>919   A919</v>
      </c>
      <c r="W934">
        <v>919</v>
      </c>
      <c r="Y934" s="231" t="str">
        <f>IF(LEN('OSNOVNA PLAČA'!B928)&gt;0&gt;0,'OSNOVNA PLAČA'!B928,"")</f>
        <v>A919</v>
      </c>
    </row>
    <row r="935" spans="22:25" x14ac:dyDescent="0.25">
      <c r="V935" t="str">
        <f t="shared" si="14"/>
        <v>920   A920</v>
      </c>
      <c r="W935">
        <v>920</v>
      </c>
      <c r="Y935" s="231" t="str">
        <f>IF(LEN('OSNOVNA PLAČA'!B929)&gt;0&gt;0,'OSNOVNA PLAČA'!B929,"")</f>
        <v>A920</v>
      </c>
    </row>
    <row r="936" spans="22:25" x14ac:dyDescent="0.25">
      <c r="V936" t="str">
        <f t="shared" si="14"/>
        <v>921   A921</v>
      </c>
      <c r="W936">
        <v>921</v>
      </c>
      <c r="Y936" s="231" t="str">
        <f>IF(LEN('OSNOVNA PLAČA'!B930)&gt;0&gt;0,'OSNOVNA PLAČA'!B930,"")</f>
        <v>A921</v>
      </c>
    </row>
    <row r="937" spans="22:25" x14ac:dyDescent="0.25">
      <c r="V937" t="str">
        <f t="shared" si="14"/>
        <v>922   A922</v>
      </c>
      <c r="W937">
        <v>922</v>
      </c>
      <c r="Y937" s="231" t="str">
        <f>IF(LEN('OSNOVNA PLAČA'!B931)&gt;0&gt;0,'OSNOVNA PLAČA'!B931,"")</f>
        <v>A922</v>
      </c>
    </row>
    <row r="938" spans="22:25" x14ac:dyDescent="0.25">
      <c r="V938" t="str">
        <f t="shared" si="14"/>
        <v>923   A923</v>
      </c>
      <c r="W938">
        <v>923</v>
      </c>
      <c r="Y938" s="231" t="str">
        <f>IF(LEN('OSNOVNA PLAČA'!B932)&gt;0&gt;0,'OSNOVNA PLAČA'!B932,"")</f>
        <v>A923</v>
      </c>
    </row>
    <row r="939" spans="22:25" x14ac:dyDescent="0.25">
      <c r="V939" t="str">
        <f t="shared" si="14"/>
        <v>924   A924</v>
      </c>
      <c r="W939">
        <v>924</v>
      </c>
      <c r="Y939" s="231" t="str">
        <f>IF(LEN('OSNOVNA PLAČA'!B933)&gt;0&gt;0,'OSNOVNA PLAČA'!B933,"")</f>
        <v>A924</v>
      </c>
    </row>
    <row r="940" spans="22:25" x14ac:dyDescent="0.25">
      <c r="V940" t="str">
        <f t="shared" si="14"/>
        <v>925   A925</v>
      </c>
      <c r="W940">
        <v>925</v>
      </c>
      <c r="Y940" s="231" t="str">
        <f>IF(LEN('OSNOVNA PLAČA'!B934)&gt;0&gt;0,'OSNOVNA PLAČA'!B934,"")</f>
        <v>A925</v>
      </c>
    </row>
    <row r="941" spans="22:25" x14ac:dyDescent="0.25">
      <c r="V941" t="str">
        <f t="shared" si="14"/>
        <v>926   A926</v>
      </c>
      <c r="W941">
        <v>926</v>
      </c>
      <c r="Y941" s="231" t="str">
        <f>IF(LEN('OSNOVNA PLAČA'!B935)&gt;0&gt;0,'OSNOVNA PLAČA'!B935,"")</f>
        <v>A926</v>
      </c>
    </row>
    <row r="942" spans="22:25" x14ac:dyDescent="0.25">
      <c r="V942" t="str">
        <f t="shared" si="14"/>
        <v>927   A927</v>
      </c>
      <c r="W942">
        <v>927</v>
      </c>
      <c r="Y942" s="231" t="str">
        <f>IF(LEN('OSNOVNA PLAČA'!B936)&gt;0&gt;0,'OSNOVNA PLAČA'!B936,"")</f>
        <v>A927</v>
      </c>
    </row>
    <row r="943" spans="22:25" x14ac:dyDescent="0.25">
      <c r="V943" t="str">
        <f t="shared" si="14"/>
        <v>928   A928</v>
      </c>
      <c r="W943">
        <v>928</v>
      </c>
      <c r="Y943" s="231" t="str">
        <f>IF(LEN('OSNOVNA PLAČA'!B937)&gt;0&gt;0,'OSNOVNA PLAČA'!B937,"")</f>
        <v>A928</v>
      </c>
    </row>
    <row r="944" spans="22:25" x14ac:dyDescent="0.25">
      <c r="V944" t="str">
        <f t="shared" si="14"/>
        <v>929   A929</v>
      </c>
      <c r="W944">
        <v>929</v>
      </c>
      <c r="Y944" s="231" t="str">
        <f>IF(LEN('OSNOVNA PLAČA'!B938)&gt;0&gt;0,'OSNOVNA PLAČA'!B938,"")</f>
        <v>A929</v>
      </c>
    </row>
    <row r="945" spans="22:25" x14ac:dyDescent="0.25">
      <c r="V945" t="str">
        <f t="shared" si="14"/>
        <v>930   A930</v>
      </c>
      <c r="W945">
        <v>930</v>
      </c>
      <c r="Y945" s="231" t="str">
        <f>IF(LEN('OSNOVNA PLAČA'!B939)&gt;0&gt;0,'OSNOVNA PLAČA'!B939,"")</f>
        <v>A930</v>
      </c>
    </row>
    <row r="946" spans="22:25" x14ac:dyDescent="0.25">
      <c r="V946" t="str">
        <f t="shared" si="14"/>
        <v>931   A931</v>
      </c>
      <c r="W946">
        <v>931</v>
      </c>
      <c r="Y946" s="231" t="str">
        <f>IF(LEN('OSNOVNA PLAČA'!B940)&gt;0&gt;0,'OSNOVNA PLAČA'!B940,"")</f>
        <v>A931</v>
      </c>
    </row>
    <row r="947" spans="22:25" x14ac:dyDescent="0.25">
      <c r="V947" t="str">
        <f t="shared" si="14"/>
        <v>932   A932</v>
      </c>
      <c r="W947">
        <v>932</v>
      </c>
      <c r="Y947" s="231" t="str">
        <f>IF(LEN('OSNOVNA PLAČA'!B941)&gt;0&gt;0,'OSNOVNA PLAČA'!B941,"")</f>
        <v>A932</v>
      </c>
    </row>
    <row r="948" spans="22:25" x14ac:dyDescent="0.25">
      <c r="V948" t="str">
        <f t="shared" si="14"/>
        <v>933   A933</v>
      </c>
      <c r="W948">
        <v>933</v>
      </c>
      <c r="Y948" s="231" t="str">
        <f>IF(LEN('OSNOVNA PLAČA'!B942)&gt;0&gt;0,'OSNOVNA PLAČA'!B942,"")</f>
        <v>A933</v>
      </c>
    </row>
    <row r="949" spans="22:25" x14ac:dyDescent="0.25">
      <c r="V949" t="str">
        <f t="shared" si="14"/>
        <v>934   A934</v>
      </c>
      <c r="W949">
        <v>934</v>
      </c>
      <c r="Y949" s="231" t="str">
        <f>IF(LEN('OSNOVNA PLAČA'!B943)&gt;0&gt;0,'OSNOVNA PLAČA'!B943,"")</f>
        <v>A934</v>
      </c>
    </row>
    <row r="950" spans="22:25" x14ac:dyDescent="0.25">
      <c r="V950" t="str">
        <f t="shared" si="14"/>
        <v>935   A935</v>
      </c>
      <c r="W950">
        <v>935</v>
      </c>
      <c r="Y950" s="231" t="str">
        <f>IF(LEN('OSNOVNA PLAČA'!B944)&gt;0&gt;0,'OSNOVNA PLAČA'!B944,"")</f>
        <v>A935</v>
      </c>
    </row>
    <row r="951" spans="22:25" x14ac:dyDescent="0.25">
      <c r="V951" t="str">
        <f t="shared" si="14"/>
        <v>936   A936</v>
      </c>
      <c r="W951">
        <v>936</v>
      </c>
      <c r="Y951" s="231" t="str">
        <f>IF(LEN('OSNOVNA PLAČA'!B945)&gt;0&gt;0,'OSNOVNA PLAČA'!B945,"")</f>
        <v>A936</v>
      </c>
    </row>
    <row r="952" spans="22:25" x14ac:dyDescent="0.25">
      <c r="V952" t="str">
        <f t="shared" si="14"/>
        <v>937   A937</v>
      </c>
      <c r="W952">
        <v>937</v>
      </c>
      <c r="Y952" s="231" t="str">
        <f>IF(LEN('OSNOVNA PLAČA'!B946)&gt;0&gt;0,'OSNOVNA PLAČA'!B946,"")</f>
        <v>A937</v>
      </c>
    </row>
    <row r="953" spans="22:25" x14ac:dyDescent="0.25">
      <c r="V953" t="str">
        <f t="shared" si="14"/>
        <v>938   A938</v>
      </c>
      <c r="W953">
        <v>938</v>
      </c>
      <c r="Y953" s="231" t="str">
        <f>IF(LEN('OSNOVNA PLAČA'!B947)&gt;0&gt;0,'OSNOVNA PLAČA'!B947,"")</f>
        <v>A938</v>
      </c>
    </row>
    <row r="954" spans="22:25" x14ac:dyDescent="0.25">
      <c r="V954" t="str">
        <f t="shared" si="14"/>
        <v>939   A939</v>
      </c>
      <c r="W954">
        <v>939</v>
      </c>
      <c r="Y954" s="231" t="str">
        <f>IF(LEN('OSNOVNA PLAČA'!B948)&gt;0&gt;0,'OSNOVNA PLAČA'!B948,"")</f>
        <v>A939</v>
      </c>
    </row>
    <row r="955" spans="22:25" x14ac:dyDescent="0.25">
      <c r="V955" t="str">
        <f t="shared" si="14"/>
        <v>940   A940</v>
      </c>
      <c r="W955">
        <v>940</v>
      </c>
      <c r="Y955" s="231" t="str">
        <f>IF(LEN('OSNOVNA PLAČA'!B949)&gt;0&gt;0,'OSNOVNA PLAČA'!B949,"")</f>
        <v>A940</v>
      </c>
    </row>
    <row r="956" spans="22:25" x14ac:dyDescent="0.25">
      <c r="V956" t="str">
        <f t="shared" si="14"/>
        <v>941   A941</v>
      </c>
      <c r="W956">
        <v>941</v>
      </c>
      <c r="Y956" s="231" t="str">
        <f>IF(LEN('OSNOVNA PLAČA'!B950)&gt;0&gt;0,'OSNOVNA PLAČA'!B950,"")</f>
        <v>A941</v>
      </c>
    </row>
    <row r="957" spans="22:25" x14ac:dyDescent="0.25">
      <c r="V957" t="str">
        <f t="shared" si="14"/>
        <v>942   A942</v>
      </c>
      <c r="W957">
        <v>942</v>
      </c>
      <c r="Y957" s="231" t="str">
        <f>IF(LEN('OSNOVNA PLAČA'!B951)&gt;0&gt;0,'OSNOVNA PLAČA'!B951,"")</f>
        <v>A942</v>
      </c>
    </row>
    <row r="958" spans="22:25" x14ac:dyDescent="0.25">
      <c r="V958" t="str">
        <f t="shared" si="14"/>
        <v>943   A943</v>
      </c>
      <c r="W958">
        <v>943</v>
      </c>
      <c r="Y958" s="231" t="str">
        <f>IF(LEN('OSNOVNA PLAČA'!B952)&gt;0&gt;0,'OSNOVNA PLAČA'!B952,"")</f>
        <v>A943</v>
      </c>
    </row>
    <row r="959" spans="22:25" x14ac:dyDescent="0.25">
      <c r="V959" t="str">
        <f t="shared" si="14"/>
        <v>944   A944</v>
      </c>
      <c r="W959">
        <v>944</v>
      </c>
      <c r="Y959" s="231" t="str">
        <f>IF(LEN('OSNOVNA PLAČA'!B953)&gt;0&gt;0,'OSNOVNA PLAČA'!B953,"")</f>
        <v>A944</v>
      </c>
    </row>
    <row r="960" spans="22:25" x14ac:dyDescent="0.25">
      <c r="V960" t="str">
        <f t="shared" si="14"/>
        <v>945   A945</v>
      </c>
      <c r="W960">
        <v>945</v>
      </c>
      <c r="Y960" s="231" t="str">
        <f>IF(LEN('OSNOVNA PLAČA'!B954)&gt;0&gt;0,'OSNOVNA PLAČA'!B954,"")</f>
        <v>A945</v>
      </c>
    </row>
    <row r="961" spans="22:25" x14ac:dyDescent="0.25">
      <c r="V961" t="str">
        <f t="shared" si="14"/>
        <v>946   A946</v>
      </c>
      <c r="W961">
        <v>946</v>
      </c>
      <c r="Y961" s="231" t="str">
        <f>IF(LEN('OSNOVNA PLAČA'!B955)&gt;0&gt;0,'OSNOVNA PLAČA'!B955,"")</f>
        <v>A946</v>
      </c>
    </row>
    <row r="962" spans="22:25" x14ac:dyDescent="0.25">
      <c r="V962" t="str">
        <f t="shared" si="14"/>
        <v>947   A947</v>
      </c>
      <c r="W962">
        <v>947</v>
      </c>
      <c r="Y962" s="231" t="str">
        <f>IF(LEN('OSNOVNA PLAČA'!B956)&gt;0&gt;0,'OSNOVNA PLAČA'!B956,"")</f>
        <v>A947</v>
      </c>
    </row>
    <row r="963" spans="22:25" x14ac:dyDescent="0.25">
      <c r="V963" t="str">
        <f t="shared" si="14"/>
        <v>948   A948</v>
      </c>
      <c r="W963">
        <v>948</v>
      </c>
      <c r="Y963" s="231" t="str">
        <f>IF(LEN('OSNOVNA PLAČA'!B957)&gt;0&gt;0,'OSNOVNA PLAČA'!B957,"")</f>
        <v>A948</v>
      </c>
    </row>
    <row r="964" spans="22:25" x14ac:dyDescent="0.25">
      <c r="V964" t="str">
        <f t="shared" si="14"/>
        <v>949   A949</v>
      </c>
      <c r="W964">
        <v>949</v>
      </c>
      <c r="Y964" s="231" t="str">
        <f>IF(LEN('OSNOVNA PLAČA'!B958)&gt;0&gt;0,'OSNOVNA PLAČA'!B958,"")</f>
        <v>A949</v>
      </c>
    </row>
    <row r="965" spans="22:25" x14ac:dyDescent="0.25">
      <c r="V965" t="str">
        <f t="shared" si="14"/>
        <v>950   A950</v>
      </c>
      <c r="W965">
        <v>950</v>
      </c>
      <c r="Y965" s="231" t="str">
        <f>IF(LEN('OSNOVNA PLAČA'!B959)&gt;0&gt;0,'OSNOVNA PLAČA'!B959,"")</f>
        <v>A950</v>
      </c>
    </row>
    <row r="966" spans="22:25" x14ac:dyDescent="0.25">
      <c r="V966" t="str">
        <f t="shared" si="14"/>
        <v>951   A951</v>
      </c>
      <c r="W966">
        <v>951</v>
      </c>
      <c r="Y966" s="231" t="str">
        <f>IF(LEN('OSNOVNA PLAČA'!B960)&gt;0&gt;0,'OSNOVNA PLAČA'!B960,"")</f>
        <v>A951</v>
      </c>
    </row>
    <row r="967" spans="22:25" x14ac:dyDescent="0.25">
      <c r="V967" t="str">
        <f t="shared" si="14"/>
        <v>952   A952</v>
      </c>
      <c r="W967">
        <v>952</v>
      </c>
      <c r="Y967" s="231" t="str">
        <f>IF(LEN('OSNOVNA PLAČA'!B961)&gt;0&gt;0,'OSNOVNA PLAČA'!B961,"")</f>
        <v>A952</v>
      </c>
    </row>
    <row r="968" spans="22:25" x14ac:dyDescent="0.25">
      <c r="V968" t="str">
        <f t="shared" si="14"/>
        <v>953   A953</v>
      </c>
      <c r="W968">
        <v>953</v>
      </c>
      <c r="Y968" s="231" t="str">
        <f>IF(LEN('OSNOVNA PLAČA'!B962)&gt;0&gt;0,'OSNOVNA PLAČA'!B962,"")</f>
        <v>A953</v>
      </c>
    </row>
    <row r="969" spans="22:25" x14ac:dyDescent="0.25">
      <c r="V969" t="str">
        <f t="shared" si="14"/>
        <v>954   A954</v>
      </c>
      <c r="W969">
        <v>954</v>
      </c>
      <c r="Y969" s="231" t="str">
        <f>IF(LEN('OSNOVNA PLAČA'!B963)&gt;0&gt;0,'OSNOVNA PLAČA'!B963,"")</f>
        <v>A954</v>
      </c>
    </row>
    <row r="970" spans="22:25" x14ac:dyDescent="0.25">
      <c r="V970" t="str">
        <f t="shared" si="14"/>
        <v>955   A955</v>
      </c>
      <c r="W970">
        <v>955</v>
      </c>
      <c r="Y970" s="231" t="str">
        <f>IF(LEN('OSNOVNA PLAČA'!B964)&gt;0&gt;0,'OSNOVNA PLAČA'!B964,"")</f>
        <v>A955</v>
      </c>
    </row>
    <row r="971" spans="22:25" x14ac:dyDescent="0.25">
      <c r="V971" t="str">
        <f t="shared" si="14"/>
        <v>956   A956</v>
      </c>
      <c r="W971">
        <v>956</v>
      </c>
      <c r="Y971" s="231" t="str">
        <f>IF(LEN('OSNOVNA PLAČA'!B965)&gt;0&gt;0,'OSNOVNA PLAČA'!B965,"")</f>
        <v>A956</v>
      </c>
    </row>
    <row r="972" spans="22:25" x14ac:dyDescent="0.25">
      <c r="V972" t="str">
        <f t="shared" si="14"/>
        <v>957   A957</v>
      </c>
      <c r="W972">
        <v>957</v>
      </c>
      <c r="Y972" s="231" t="str">
        <f>IF(LEN('OSNOVNA PLAČA'!B966)&gt;0&gt;0,'OSNOVNA PLAČA'!B966,"")</f>
        <v>A957</v>
      </c>
    </row>
    <row r="973" spans="22:25" x14ac:dyDescent="0.25">
      <c r="V973" t="str">
        <f t="shared" si="14"/>
        <v>958   A958</v>
      </c>
      <c r="W973">
        <v>958</v>
      </c>
      <c r="Y973" s="231" t="str">
        <f>IF(LEN('OSNOVNA PLAČA'!B967)&gt;0&gt;0,'OSNOVNA PLAČA'!B967,"")</f>
        <v>A958</v>
      </c>
    </row>
    <row r="974" spans="22:25" x14ac:dyDescent="0.25">
      <c r="V974" t="str">
        <f t="shared" si="14"/>
        <v>959   A959</v>
      </c>
      <c r="W974">
        <v>959</v>
      </c>
      <c r="Y974" s="231" t="str">
        <f>IF(LEN('OSNOVNA PLAČA'!B968)&gt;0&gt;0,'OSNOVNA PLAČA'!B968,"")</f>
        <v>A959</v>
      </c>
    </row>
    <row r="975" spans="22:25" x14ac:dyDescent="0.25">
      <c r="V975" t="str">
        <f t="shared" si="14"/>
        <v>960   A960</v>
      </c>
      <c r="W975">
        <v>960</v>
      </c>
      <c r="Y975" s="231" t="str">
        <f>IF(LEN('OSNOVNA PLAČA'!B969)&gt;0&gt;0,'OSNOVNA PLAČA'!B969,"")</f>
        <v>A960</v>
      </c>
    </row>
    <row r="976" spans="22:25" x14ac:dyDescent="0.25">
      <c r="V976" t="str">
        <f t="shared" si="14"/>
        <v>961   A961</v>
      </c>
      <c r="W976">
        <v>961</v>
      </c>
      <c r="Y976" s="231" t="str">
        <f>IF(LEN('OSNOVNA PLAČA'!B970)&gt;0&gt;0,'OSNOVNA PLAČA'!B970,"")</f>
        <v>A961</v>
      </c>
    </row>
    <row r="977" spans="22:25" x14ac:dyDescent="0.25">
      <c r="V977" t="str">
        <f t="shared" ref="V977:V1015" si="15">IF(LEN(Y977)&gt;0,CONCATENATE(TEXT(W977,0),"   ",Y977),"")</f>
        <v>962   A962</v>
      </c>
      <c r="W977">
        <v>962</v>
      </c>
      <c r="Y977" s="231" t="str">
        <f>IF(LEN('OSNOVNA PLAČA'!B971)&gt;0&gt;0,'OSNOVNA PLAČA'!B971,"")</f>
        <v>A962</v>
      </c>
    </row>
    <row r="978" spans="22:25" x14ac:dyDescent="0.25">
      <c r="V978" t="str">
        <f t="shared" si="15"/>
        <v>963   A963</v>
      </c>
      <c r="W978">
        <v>963</v>
      </c>
      <c r="Y978" s="231" t="str">
        <f>IF(LEN('OSNOVNA PLAČA'!B972)&gt;0&gt;0,'OSNOVNA PLAČA'!B972,"")</f>
        <v>A963</v>
      </c>
    </row>
    <row r="979" spans="22:25" x14ac:dyDescent="0.25">
      <c r="V979" t="str">
        <f t="shared" si="15"/>
        <v>964   A964</v>
      </c>
      <c r="W979">
        <v>964</v>
      </c>
      <c r="Y979" s="231" t="str">
        <f>IF(LEN('OSNOVNA PLAČA'!B973)&gt;0&gt;0,'OSNOVNA PLAČA'!B973,"")</f>
        <v>A964</v>
      </c>
    </row>
    <row r="980" spans="22:25" x14ac:dyDescent="0.25">
      <c r="V980" t="str">
        <f t="shared" si="15"/>
        <v>965   A965</v>
      </c>
      <c r="W980">
        <v>965</v>
      </c>
      <c r="Y980" s="231" t="str">
        <f>IF(LEN('OSNOVNA PLAČA'!B974)&gt;0&gt;0,'OSNOVNA PLAČA'!B974,"")</f>
        <v>A965</v>
      </c>
    </row>
    <row r="981" spans="22:25" x14ac:dyDescent="0.25">
      <c r="V981" t="str">
        <f t="shared" si="15"/>
        <v>966   A966</v>
      </c>
      <c r="W981">
        <v>966</v>
      </c>
      <c r="Y981" s="231" t="str">
        <f>IF(LEN('OSNOVNA PLAČA'!B975)&gt;0&gt;0,'OSNOVNA PLAČA'!B975,"")</f>
        <v>A966</v>
      </c>
    </row>
    <row r="982" spans="22:25" x14ac:dyDescent="0.25">
      <c r="V982" t="str">
        <f t="shared" si="15"/>
        <v>967   A967</v>
      </c>
      <c r="W982">
        <v>967</v>
      </c>
      <c r="Y982" s="231" t="str">
        <f>IF(LEN('OSNOVNA PLAČA'!B976)&gt;0&gt;0,'OSNOVNA PLAČA'!B976,"")</f>
        <v>A967</v>
      </c>
    </row>
    <row r="983" spans="22:25" x14ac:dyDescent="0.25">
      <c r="V983" t="str">
        <f t="shared" si="15"/>
        <v>968   A968</v>
      </c>
      <c r="W983">
        <v>968</v>
      </c>
      <c r="Y983" s="231" t="str">
        <f>IF(LEN('OSNOVNA PLAČA'!B977)&gt;0&gt;0,'OSNOVNA PLAČA'!B977,"")</f>
        <v>A968</v>
      </c>
    </row>
    <row r="984" spans="22:25" x14ac:dyDescent="0.25">
      <c r="V984" t="str">
        <f t="shared" si="15"/>
        <v>969   A969</v>
      </c>
      <c r="W984">
        <v>969</v>
      </c>
      <c r="Y984" s="231" t="str">
        <f>IF(LEN('OSNOVNA PLAČA'!B978)&gt;0&gt;0,'OSNOVNA PLAČA'!B978,"")</f>
        <v>A969</v>
      </c>
    </row>
    <row r="985" spans="22:25" x14ac:dyDescent="0.25">
      <c r="V985" t="str">
        <f t="shared" si="15"/>
        <v>970   A970</v>
      </c>
      <c r="W985">
        <v>970</v>
      </c>
      <c r="Y985" s="231" t="str">
        <f>IF(LEN('OSNOVNA PLAČA'!B979)&gt;0&gt;0,'OSNOVNA PLAČA'!B979,"")</f>
        <v>A970</v>
      </c>
    </row>
    <row r="986" spans="22:25" x14ac:dyDescent="0.25">
      <c r="V986" t="str">
        <f t="shared" si="15"/>
        <v>971   A971</v>
      </c>
      <c r="W986">
        <v>971</v>
      </c>
      <c r="Y986" s="231" t="str">
        <f>IF(LEN('OSNOVNA PLAČA'!B980)&gt;0&gt;0,'OSNOVNA PLAČA'!B980,"")</f>
        <v>A971</v>
      </c>
    </row>
    <row r="987" spans="22:25" x14ac:dyDescent="0.25">
      <c r="V987" t="str">
        <f t="shared" si="15"/>
        <v>972   A972</v>
      </c>
      <c r="W987">
        <v>972</v>
      </c>
      <c r="Y987" s="231" t="str">
        <f>IF(LEN('OSNOVNA PLAČA'!B981)&gt;0&gt;0,'OSNOVNA PLAČA'!B981,"")</f>
        <v>A972</v>
      </c>
    </row>
    <row r="988" spans="22:25" x14ac:dyDescent="0.25">
      <c r="V988" t="str">
        <f t="shared" si="15"/>
        <v>973   A973</v>
      </c>
      <c r="W988">
        <v>973</v>
      </c>
      <c r="Y988" s="231" t="str">
        <f>IF(LEN('OSNOVNA PLAČA'!B982)&gt;0&gt;0,'OSNOVNA PLAČA'!B982,"")</f>
        <v>A973</v>
      </c>
    </row>
    <row r="989" spans="22:25" x14ac:dyDescent="0.25">
      <c r="V989" t="str">
        <f t="shared" si="15"/>
        <v>974   A974</v>
      </c>
      <c r="W989">
        <v>974</v>
      </c>
      <c r="Y989" s="231" t="str">
        <f>IF(LEN('OSNOVNA PLAČA'!B983)&gt;0&gt;0,'OSNOVNA PLAČA'!B983,"")</f>
        <v>A974</v>
      </c>
    </row>
    <row r="990" spans="22:25" x14ac:dyDescent="0.25">
      <c r="V990" t="str">
        <f t="shared" si="15"/>
        <v>975   A975</v>
      </c>
      <c r="W990">
        <v>975</v>
      </c>
      <c r="Y990" s="231" t="str">
        <f>IF(LEN('OSNOVNA PLAČA'!B984)&gt;0&gt;0,'OSNOVNA PLAČA'!B984,"")</f>
        <v>A975</v>
      </c>
    </row>
    <row r="991" spans="22:25" x14ac:dyDescent="0.25">
      <c r="V991" t="str">
        <f t="shared" si="15"/>
        <v>976   A976</v>
      </c>
      <c r="W991">
        <v>976</v>
      </c>
      <c r="Y991" s="231" t="str">
        <f>IF(LEN('OSNOVNA PLAČA'!B985)&gt;0&gt;0,'OSNOVNA PLAČA'!B985,"")</f>
        <v>A976</v>
      </c>
    </row>
    <row r="992" spans="22:25" x14ac:dyDescent="0.25">
      <c r="V992" t="str">
        <f t="shared" si="15"/>
        <v>977   A977</v>
      </c>
      <c r="W992">
        <v>977</v>
      </c>
      <c r="Y992" s="231" t="str">
        <f>IF(LEN('OSNOVNA PLAČA'!B986)&gt;0&gt;0,'OSNOVNA PLAČA'!B986,"")</f>
        <v>A977</v>
      </c>
    </row>
    <row r="993" spans="22:25" x14ac:dyDescent="0.25">
      <c r="V993" t="str">
        <f t="shared" si="15"/>
        <v>978   A978</v>
      </c>
      <c r="W993">
        <v>978</v>
      </c>
      <c r="Y993" s="231" t="str">
        <f>IF(LEN('OSNOVNA PLAČA'!B987)&gt;0&gt;0,'OSNOVNA PLAČA'!B987,"")</f>
        <v>A978</v>
      </c>
    </row>
    <row r="994" spans="22:25" x14ac:dyDescent="0.25">
      <c r="V994" t="str">
        <f t="shared" si="15"/>
        <v>979   A979</v>
      </c>
      <c r="W994">
        <v>979</v>
      </c>
      <c r="Y994" s="231" t="str">
        <f>IF(LEN('OSNOVNA PLAČA'!B988)&gt;0&gt;0,'OSNOVNA PLAČA'!B988,"")</f>
        <v>A979</v>
      </c>
    </row>
    <row r="995" spans="22:25" x14ac:dyDescent="0.25">
      <c r="V995" t="str">
        <f t="shared" si="15"/>
        <v>980   A980</v>
      </c>
      <c r="W995">
        <v>980</v>
      </c>
      <c r="Y995" s="231" t="str">
        <f>IF(LEN('OSNOVNA PLAČA'!B989)&gt;0&gt;0,'OSNOVNA PLAČA'!B989,"")</f>
        <v>A980</v>
      </c>
    </row>
    <row r="996" spans="22:25" x14ac:dyDescent="0.25">
      <c r="V996" t="str">
        <f t="shared" si="15"/>
        <v>981   A981</v>
      </c>
      <c r="W996">
        <v>981</v>
      </c>
      <c r="Y996" s="231" t="str">
        <f>IF(LEN('OSNOVNA PLAČA'!B990)&gt;0&gt;0,'OSNOVNA PLAČA'!B990,"")</f>
        <v>A981</v>
      </c>
    </row>
    <row r="997" spans="22:25" x14ac:dyDescent="0.25">
      <c r="V997" t="str">
        <f t="shared" si="15"/>
        <v>982   A982</v>
      </c>
      <c r="W997">
        <v>982</v>
      </c>
      <c r="Y997" s="231" t="str">
        <f>IF(LEN('OSNOVNA PLAČA'!B991)&gt;0&gt;0,'OSNOVNA PLAČA'!B991,"")</f>
        <v>A982</v>
      </c>
    </row>
    <row r="998" spans="22:25" x14ac:dyDescent="0.25">
      <c r="V998" t="str">
        <f t="shared" si="15"/>
        <v>983   A983</v>
      </c>
      <c r="W998">
        <v>983</v>
      </c>
      <c r="Y998" s="231" t="str">
        <f>IF(LEN('OSNOVNA PLAČA'!B992)&gt;0&gt;0,'OSNOVNA PLAČA'!B992,"")</f>
        <v>A983</v>
      </c>
    </row>
    <row r="999" spans="22:25" x14ac:dyDescent="0.25">
      <c r="V999" t="str">
        <f t="shared" si="15"/>
        <v>984   A984</v>
      </c>
      <c r="W999">
        <v>984</v>
      </c>
      <c r="Y999" s="231" t="str">
        <f>IF(LEN('OSNOVNA PLAČA'!B993)&gt;0&gt;0,'OSNOVNA PLAČA'!B993,"")</f>
        <v>A984</v>
      </c>
    </row>
    <row r="1000" spans="22:25" x14ac:dyDescent="0.25">
      <c r="V1000" t="str">
        <f t="shared" si="15"/>
        <v>985   A985</v>
      </c>
      <c r="W1000">
        <v>985</v>
      </c>
      <c r="Y1000" s="231" t="str">
        <f>IF(LEN('OSNOVNA PLAČA'!B994)&gt;0&gt;0,'OSNOVNA PLAČA'!B994,"")</f>
        <v>A985</v>
      </c>
    </row>
    <row r="1001" spans="22:25" x14ac:dyDescent="0.25">
      <c r="V1001" t="str">
        <f t="shared" si="15"/>
        <v>986   A986</v>
      </c>
      <c r="W1001">
        <v>986</v>
      </c>
      <c r="Y1001" s="231" t="str">
        <f>IF(LEN('OSNOVNA PLAČA'!B995)&gt;0&gt;0,'OSNOVNA PLAČA'!B995,"")</f>
        <v>A986</v>
      </c>
    </row>
    <row r="1002" spans="22:25" x14ac:dyDescent="0.25">
      <c r="V1002" t="str">
        <f t="shared" si="15"/>
        <v>987   A987</v>
      </c>
      <c r="W1002">
        <v>987</v>
      </c>
      <c r="Y1002" s="231" t="str">
        <f>IF(LEN('OSNOVNA PLAČA'!B996)&gt;0&gt;0,'OSNOVNA PLAČA'!B996,"")</f>
        <v>A987</v>
      </c>
    </row>
    <row r="1003" spans="22:25" x14ac:dyDescent="0.25">
      <c r="V1003" t="str">
        <f t="shared" si="15"/>
        <v>988   A988</v>
      </c>
      <c r="W1003">
        <v>988</v>
      </c>
      <c r="Y1003" s="231" t="str">
        <f>IF(LEN('OSNOVNA PLAČA'!B997)&gt;0&gt;0,'OSNOVNA PLAČA'!B997,"")</f>
        <v>A988</v>
      </c>
    </row>
    <row r="1004" spans="22:25" x14ac:dyDescent="0.25">
      <c r="V1004" t="str">
        <f t="shared" si="15"/>
        <v>989   A989</v>
      </c>
      <c r="W1004">
        <v>989</v>
      </c>
      <c r="Y1004" s="231" t="str">
        <f>IF(LEN('OSNOVNA PLAČA'!B998)&gt;0&gt;0,'OSNOVNA PLAČA'!B998,"")</f>
        <v>A989</v>
      </c>
    </row>
    <row r="1005" spans="22:25" x14ac:dyDescent="0.25">
      <c r="V1005" t="str">
        <f t="shared" si="15"/>
        <v>990   A990</v>
      </c>
      <c r="W1005">
        <v>990</v>
      </c>
      <c r="Y1005" s="231" t="str">
        <f>IF(LEN('OSNOVNA PLAČA'!B999)&gt;0&gt;0,'OSNOVNA PLAČA'!B999,"")</f>
        <v>A990</v>
      </c>
    </row>
    <row r="1006" spans="22:25" x14ac:dyDescent="0.25">
      <c r="V1006" t="str">
        <f t="shared" si="15"/>
        <v>991   A991</v>
      </c>
      <c r="W1006">
        <v>991</v>
      </c>
      <c r="Y1006" s="231" t="str">
        <f>IF(LEN('OSNOVNA PLAČA'!B1000)&gt;0&gt;0,'OSNOVNA PLAČA'!B1000,"")</f>
        <v>A991</v>
      </c>
    </row>
    <row r="1007" spans="22:25" x14ac:dyDescent="0.25">
      <c r="V1007" t="str">
        <f t="shared" si="15"/>
        <v>992   A992</v>
      </c>
      <c r="W1007">
        <v>992</v>
      </c>
      <c r="Y1007" s="231" t="str">
        <f>IF(LEN('OSNOVNA PLAČA'!B1001)&gt;0&gt;0,'OSNOVNA PLAČA'!B1001,"")</f>
        <v>A992</v>
      </c>
    </row>
    <row r="1008" spans="22:25" x14ac:dyDescent="0.25">
      <c r="V1008" t="str">
        <f t="shared" si="15"/>
        <v>993   A993</v>
      </c>
      <c r="W1008">
        <v>993</v>
      </c>
      <c r="Y1008" s="231" t="str">
        <f>IF(LEN('OSNOVNA PLAČA'!B1002)&gt;0&gt;0,'OSNOVNA PLAČA'!B1002,"")</f>
        <v>A993</v>
      </c>
    </row>
    <row r="1009" spans="22:25" x14ac:dyDescent="0.25">
      <c r="V1009" t="str">
        <f t="shared" si="15"/>
        <v>994   A994</v>
      </c>
      <c r="W1009">
        <v>994</v>
      </c>
      <c r="Y1009" s="231" t="str">
        <f>IF(LEN('OSNOVNA PLAČA'!B1003)&gt;0&gt;0,'OSNOVNA PLAČA'!B1003,"")</f>
        <v>A994</v>
      </c>
    </row>
    <row r="1010" spans="22:25" x14ac:dyDescent="0.25">
      <c r="V1010" t="str">
        <f t="shared" si="15"/>
        <v>995   A995</v>
      </c>
      <c r="W1010">
        <v>995</v>
      </c>
      <c r="Y1010" s="231" t="str">
        <f>IF(LEN('OSNOVNA PLAČA'!B1004)&gt;0&gt;0,'OSNOVNA PLAČA'!B1004,"")</f>
        <v>A995</v>
      </c>
    </row>
    <row r="1011" spans="22:25" x14ac:dyDescent="0.25">
      <c r="V1011" t="str">
        <f t="shared" si="15"/>
        <v>996   A996</v>
      </c>
      <c r="W1011">
        <v>996</v>
      </c>
      <c r="Y1011" s="231" t="str">
        <f>IF(LEN('OSNOVNA PLAČA'!B1005)&gt;0&gt;0,'OSNOVNA PLAČA'!B1005,"")</f>
        <v>A996</v>
      </c>
    </row>
    <row r="1012" spans="22:25" x14ac:dyDescent="0.25">
      <c r="V1012" t="str">
        <f t="shared" si="15"/>
        <v>997   A997</v>
      </c>
      <c r="W1012">
        <v>997</v>
      </c>
      <c r="Y1012" s="231" t="str">
        <f>IF(LEN('OSNOVNA PLAČA'!B1006)&gt;0&gt;0,'OSNOVNA PLAČA'!B1006,"")</f>
        <v>A997</v>
      </c>
    </row>
    <row r="1013" spans="22:25" x14ac:dyDescent="0.25">
      <c r="V1013" t="str">
        <f t="shared" si="15"/>
        <v>998   A998</v>
      </c>
      <c r="W1013">
        <v>998</v>
      </c>
      <c r="Y1013" s="231" t="str">
        <f>IF(LEN('OSNOVNA PLAČA'!B1007)&gt;0&gt;0,'OSNOVNA PLAČA'!B1007,"")</f>
        <v>A998</v>
      </c>
    </row>
    <row r="1014" spans="22:25" x14ac:dyDescent="0.25">
      <c r="V1014" t="str">
        <f t="shared" si="15"/>
        <v>999   A999</v>
      </c>
      <c r="W1014">
        <v>999</v>
      </c>
      <c r="Y1014" s="231" t="str">
        <f>IF(LEN('OSNOVNA PLAČA'!B1008)&gt;0&gt;0,'OSNOVNA PLAČA'!B1008,"")</f>
        <v>A999</v>
      </c>
    </row>
    <row r="1015" spans="22:25" x14ac:dyDescent="0.25">
      <c r="V1015" t="str">
        <f t="shared" si="15"/>
        <v>1000   A1000</v>
      </c>
      <c r="W1015">
        <v>1000</v>
      </c>
      <c r="Y1015" s="231" t="str">
        <f>IF(LEN('OSNOVNA PLAČA'!B1009)&gt;0&gt;0,'OSNOVNA PLAČA'!B1009,"")</f>
        <v>A1000</v>
      </c>
    </row>
    <row r="1016" spans="22:25" x14ac:dyDescent="0.25">
      <c r="Y1016" s="231"/>
    </row>
  </sheetData>
  <mergeCells count="17">
    <mergeCell ref="H31:I31"/>
    <mergeCell ref="H33:I33"/>
    <mergeCell ref="B20:K20"/>
    <mergeCell ref="D10:D11"/>
    <mergeCell ref="E10:E11"/>
    <mergeCell ref="F10:F11"/>
    <mergeCell ref="G10:G11"/>
    <mergeCell ref="B9:B11"/>
    <mergeCell ref="C9:G9"/>
    <mergeCell ref="H9:H11"/>
    <mergeCell ref="I9:I10"/>
    <mergeCell ref="C10:C11"/>
    <mergeCell ref="B1:I1"/>
    <mergeCell ref="B3:E4"/>
    <mergeCell ref="F3:F4"/>
    <mergeCell ref="G3:G4"/>
    <mergeCell ref="C6:E6"/>
  </mergeCells>
  <dataValidations count="1">
    <dataValidation type="list" allowBlank="1" showInputMessage="1" showErrorMessage="1" sqref="C6:E6" xr:uid="{01808796-3616-4433-9923-A287820F6F60}">
      <formula1>$V$16:$V$1015</formula1>
    </dataValidation>
  </dataValidation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BD079C-90A4-45CB-B50C-696C05D6C812}">
  <dimension ref="G1:J1009"/>
  <sheetViews>
    <sheetView workbookViewId="0"/>
  </sheetViews>
  <sheetFormatPr defaultRowHeight="23.25" customHeight="1" x14ac:dyDescent="0.25"/>
  <cols>
    <col min="1" max="5" width="3.109375" customWidth="1"/>
    <col min="6" max="6" width="5.6640625" customWidth="1"/>
    <col min="8" max="8" width="41.109375" customWidth="1"/>
    <col min="9" max="9" width="25.5546875" customWidth="1"/>
    <col min="10" max="10" width="39.109375" customWidth="1"/>
  </cols>
  <sheetData>
    <row r="1" spans="7:10" ht="11.25" customHeight="1" x14ac:dyDescent="0.25"/>
    <row r="2" spans="7:10" ht="11.25" customHeight="1" x14ac:dyDescent="0.25"/>
    <row r="3" spans="7:10" ht="11.25" customHeight="1" x14ac:dyDescent="0.25"/>
    <row r="4" spans="7:10" ht="11.25" customHeight="1" x14ac:dyDescent="0.25"/>
    <row r="6" spans="7:10" ht="23.25" customHeight="1" x14ac:dyDescent="0.25">
      <c r="G6" s="153" t="s">
        <v>1135</v>
      </c>
    </row>
    <row r="8" spans="7:10" ht="23.25" customHeight="1" thickBot="1" x14ac:dyDescent="0.3">
      <c r="G8" s="153" t="str">
        <f>"OBDOBJE: januar - junij " &amp; 'OSNOVNA PLAČA'!D5</f>
        <v>OBDOBJE: januar - junij 2024</v>
      </c>
    </row>
    <row r="9" spans="7:10" ht="23.25" customHeight="1" x14ac:dyDescent="0.25">
      <c r="G9" s="413" t="s">
        <v>2</v>
      </c>
      <c r="H9" s="414"/>
      <c r="I9" s="414" t="s">
        <v>1136</v>
      </c>
      <c r="J9" s="415"/>
    </row>
    <row r="10" spans="7:10" ht="23.25" customHeight="1" x14ac:dyDescent="0.25">
      <c r="G10" s="405" t="str">
        <f>+IF(LEN('OSNOVNA PLAČA'!B10)&gt;0,'LETNO OBVESTILO'!V16,"")</f>
        <v>1   A1</v>
      </c>
      <c r="H10" s="406"/>
      <c r="I10" s="407">
        <f>IF(LEN('1-6'!B16)&gt;0,'1-6'!K16,"")</f>
        <v>1</v>
      </c>
      <c r="J10" s="408"/>
    </row>
    <row r="11" spans="7:10" ht="23.25" customHeight="1" x14ac:dyDescent="0.25">
      <c r="G11" s="405" t="str">
        <f>+IF(LEN('OSNOVNA PLAČA'!B11)&gt;0,'LETNO OBVESTILO'!V17,"")</f>
        <v>2   A2</v>
      </c>
      <c r="H11" s="406"/>
      <c r="I11" s="407">
        <f>IF(LEN('1-6'!B17)&gt;0,'1-6'!K17,"")</f>
        <v>1</v>
      </c>
      <c r="J11" s="408"/>
    </row>
    <row r="12" spans="7:10" ht="23.25" customHeight="1" x14ac:dyDescent="0.25">
      <c r="G12" s="405" t="str">
        <f>+IF(LEN('OSNOVNA PLAČA'!B12)&gt;0,'LETNO OBVESTILO'!V18,"")</f>
        <v>3   A3</v>
      </c>
      <c r="H12" s="406"/>
      <c r="I12" s="407">
        <f>IF(LEN('1-6'!B18)&gt;0,'1-6'!K18,"")</f>
        <v>0</v>
      </c>
      <c r="J12" s="408"/>
    </row>
    <row r="13" spans="7:10" ht="23.25" customHeight="1" x14ac:dyDescent="0.25">
      <c r="G13" s="405" t="str">
        <f>+IF(LEN('OSNOVNA PLAČA'!B13)&gt;0,'LETNO OBVESTILO'!V19,"")</f>
        <v>4   A4</v>
      </c>
      <c r="H13" s="406"/>
      <c r="I13" s="407">
        <f>IF(LEN('1-6'!B19)&gt;0,'1-6'!K19,"")</f>
        <v>0</v>
      </c>
      <c r="J13" s="408"/>
    </row>
    <row r="14" spans="7:10" ht="23.25" customHeight="1" x14ac:dyDescent="0.25">
      <c r="G14" s="405" t="str">
        <f>+IF(LEN('OSNOVNA PLAČA'!B14)&gt;0,'LETNO OBVESTILO'!V20,"")</f>
        <v>5   A5</v>
      </c>
      <c r="H14" s="406"/>
      <c r="I14" s="407">
        <f>IF(LEN('1-6'!B20)&gt;0,'1-6'!K20,"")</f>
        <v>0</v>
      </c>
      <c r="J14" s="408"/>
    </row>
    <row r="15" spans="7:10" ht="23.25" customHeight="1" x14ac:dyDescent="0.25">
      <c r="G15" s="405" t="str">
        <f>+IF(LEN('OSNOVNA PLAČA'!B15)&gt;0,'LETNO OBVESTILO'!V21,"")</f>
        <v>6   A6</v>
      </c>
      <c r="H15" s="406"/>
      <c r="I15" s="407">
        <f>IF(LEN('1-6'!B21)&gt;0,'1-6'!K21,"")</f>
        <v>0</v>
      </c>
      <c r="J15" s="408"/>
    </row>
    <row r="16" spans="7:10" ht="23.25" customHeight="1" x14ac:dyDescent="0.25">
      <c r="G16" s="405" t="str">
        <f>+IF(LEN('OSNOVNA PLAČA'!B16)&gt;0,'LETNO OBVESTILO'!V22,"")</f>
        <v>7   A7</v>
      </c>
      <c r="H16" s="406"/>
      <c r="I16" s="407">
        <f>IF(LEN('1-6'!B22)&gt;0,'1-6'!K22,"")</f>
        <v>0</v>
      </c>
      <c r="J16" s="408"/>
    </row>
    <row r="17" spans="7:10" ht="23.25" customHeight="1" x14ac:dyDescent="0.25">
      <c r="G17" s="405" t="str">
        <f>+IF(LEN('OSNOVNA PLAČA'!B17)&gt;0,'LETNO OBVESTILO'!V23,"")</f>
        <v>8   A8</v>
      </c>
      <c r="H17" s="406"/>
      <c r="I17" s="407">
        <f>IF(LEN('1-6'!B23)&gt;0,'1-6'!K23,"")</f>
        <v>0</v>
      </c>
      <c r="J17" s="408"/>
    </row>
    <row r="18" spans="7:10" ht="23.25" customHeight="1" x14ac:dyDescent="0.25">
      <c r="G18" s="405" t="str">
        <f>+IF(LEN('OSNOVNA PLAČA'!B18)&gt;0,'LETNO OBVESTILO'!V24,"")</f>
        <v>9   A9</v>
      </c>
      <c r="H18" s="406"/>
      <c r="I18" s="407">
        <f>IF(LEN('1-6'!B24)&gt;0,'1-6'!K24,"")</f>
        <v>0</v>
      </c>
      <c r="J18" s="408"/>
    </row>
    <row r="19" spans="7:10" ht="23.25" customHeight="1" x14ac:dyDescent="0.25">
      <c r="G19" s="405" t="str">
        <f>+IF(LEN('OSNOVNA PLAČA'!B19)&gt;0,'LETNO OBVESTILO'!V25,"")</f>
        <v>10   A10</v>
      </c>
      <c r="H19" s="406"/>
      <c r="I19" s="407">
        <f>IF(LEN('1-6'!B25)&gt;0,'1-6'!K25,"")</f>
        <v>0</v>
      </c>
      <c r="J19" s="408"/>
    </row>
    <row r="20" spans="7:10" ht="23.25" customHeight="1" x14ac:dyDescent="0.25">
      <c r="G20" s="405" t="str">
        <f>+IF(LEN('OSNOVNA PLAČA'!B20)&gt;0,'LETNO OBVESTILO'!V26,"")</f>
        <v>11   A11</v>
      </c>
      <c r="H20" s="406"/>
      <c r="I20" s="407">
        <f>IF(LEN('1-6'!B26)&gt;0,'1-6'!K26,"")</f>
        <v>0</v>
      </c>
      <c r="J20" s="408"/>
    </row>
    <row r="21" spans="7:10" ht="23.25" customHeight="1" x14ac:dyDescent="0.25">
      <c r="G21" s="405" t="str">
        <f>+IF(LEN('OSNOVNA PLAČA'!B21)&gt;0,'LETNO OBVESTILO'!V27,"")</f>
        <v>12   A12</v>
      </c>
      <c r="H21" s="406"/>
      <c r="I21" s="407">
        <f>IF(LEN('1-6'!B27)&gt;0,'1-6'!K27,"")</f>
        <v>0</v>
      </c>
      <c r="J21" s="408"/>
    </row>
    <row r="22" spans="7:10" ht="23.25" customHeight="1" x14ac:dyDescent="0.25">
      <c r="G22" s="405" t="str">
        <f>+IF(LEN('OSNOVNA PLAČA'!B22)&gt;0,'LETNO OBVESTILO'!V28,"")</f>
        <v>13   A13</v>
      </c>
      <c r="H22" s="406"/>
      <c r="I22" s="407">
        <f>IF(LEN('1-6'!B28)&gt;0,'1-6'!K28,"")</f>
        <v>0</v>
      </c>
      <c r="J22" s="408"/>
    </row>
    <row r="23" spans="7:10" ht="23.25" customHeight="1" x14ac:dyDescent="0.25">
      <c r="G23" s="405" t="str">
        <f>+IF(LEN('OSNOVNA PLAČA'!B23)&gt;0,'LETNO OBVESTILO'!V29,"")</f>
        <v>14   A14</v>
      </c>
      <c r="H23" s="406"/>
      <c r="I23" s="407">
        <f>IF(LEN('1-6'!B29)&gt;0,'1-6'!K29,"")</f>
        <v>0</v>
      </c>
      <c r="J23" s="408"/>
    </row>
    <row r="24" spans="7:10" ht="23.25" customHeight="1" x14ac:dyDescent="0.25">
      <c r="G24" s="405" t="str">
        <f>+IF(LEN('OSNOVNA PLAČA'!B24)&gt;0,'LETNO OBVESTILO'!V30,"")</f>
        <v>15   A15</v>
      </c>
      <c r="H24" s="406"/>
      <c r="I24" s="407">
        <f>IF(LEN('1-6'!B30)&gt;0,'1-6'!K30,"")</f>
        <v>0</v>
      </c>
      <c r="J24" s="408"/>
    </row>
    <row r="25" spans="7:10" ht="23.25" customHeight="1" x14ac:dyDescent="0.25">
      <c r="G25" s="405" t="str">
        <f>+IF(LEN('OSNOVNA PLAČA'!B25)&gt;0,'LETNO OBVESTILO'!V31,"")</f>
        <v>16   A16</v>
      </c>
      <c r="H25" s="406"/>
      <c r="I25" s="407">
        <f>IF(LEN('1-6'!B31)&gt;0,'1-6'!K31,"")</f>
        <v>0</v>
      </c>
      <c r="J25" s="408"/>
    </row>
    <row r="26" spans="7:10" ht="23.25" customHeight="1" x14ac:dyDescent="0.25">
      <c r="G26" s="405" t="str">
        <f>+IF(LEN('OSNOVNA PLAČA'!B26)&gt;0,'LETNO OBVESTILO'!V32,"")</f>
        <v>17   A17</v>
      </c>
      <c r="H26" s="406"/>
      <c r="I26" s="407">
        <f>IF(LEN('1-6'!B32)&gt;0,'1-6'!K32,"")</f>
        <v>0</v>
      </c>
      <c r="J26" s="408"/>
    </row>
    <row r="27" spans="7:10" ht="23.25" customHeight="1" x14ac:dyDescent="0.25">
      <c r="G27" s="405" t="str">
        <f>+IF(LEN('OSNOVNA PLAČA'!B27)&gt;0,'LETNO OBVESTILO'!V33,"")</f>
        <v>18   A18</v>
      </c>
      <c r="H27" s="406"/>
      <c r="I27" s="407">
        <f>IF(LEN('1-6'!B33)&gt;0,'1-6'!K33,"")</f>
        <v>0</v>
      </c>
      <c r="J27" s="408"/>
    </row>
    <row r="28" spans="7:10" ht="23.25" customHeight="1" x14ac:dyDescent="0.25">
      <c r="G28" s="405" t="str">
        <f>+IF(LEN('OSNOVNA PLAČA'!B28)&gt;0,'LETNO OBVESTILO'!V34,"")</f>
        <v>19   A19</v>
      </c>
      <c r="H28" s="406"/>
      <c r="I28" s="407">
        <f>IF(LEN('1-6'!B34)&gt;0,'1-6'!K34,"")</f>
        <v>0</v>
      </c>
      <c r="J28" s="408"/>
    </row>
    <row r="29" spans="7:10" ht="23.25" customHeight="1" x14ac:dyDescent="0.25">
      <c r="G29" s="405" t="str">
        <f>+IF(LEN('OSNOVNA PLAČA'!B29)&gt;0,'LETNO OBVESTILO'!V35,"")</f>
        <v>20   A20</v>
      </c>
      <c r="H29" s="406"/>
      <c r="I29" s="407">
        <f>IF(LEN('1-6'!B35)&gt;0,'1-6'!K35,"")</f>
        <v>0</v>
      </c>
      <c r="J29" s="408"/>
    </row>
    <row r="30" spans="7:10" ht="23.25" customHeight="1" x14ac:dyDescent="0.25">
      <c r="G30" s="405" t="str">
        <f>+IF(LEN('OSNOVNA PLAČA'!B30)&gt;0,'LETNO OBVESTILO'!V36,"")</f>
        <v>21   A21</v>
      </c>
      <c r="H30" s="406"/>
      <c r="I30" s="407">
        <f>IF(LEN('1-6'!B36)&gt;0,'1-6'!K36,"")</f>
        <v>0</v>
      </c>
      <c r="J30" s="408"/>
    </row>
    <row r="31" spans="7:10" ht="23.25" customHeight="1" x14ac:dyDescent="0.25">
      <c r="G31" s="405" t="str">
        <f>+IF(LEN('OSNOVNA PLAČA'!B31)&gt;0,'LETNO OBVESTILO'!V37,"")</f>
        <v>22   A22</v>
      </c>
      <c r="H31" s="406"/>
      <c r="I31" s="407">
        <f>IF(LEN('1-6'!B37)&gt;0,'1-6'!K37,"")</f>
        <v>0</v>
      </c>
      <c r="J31" s="408"/>
    </row>
    <row r="32" spans="7:10" ht="23.25" customHeight="1" x14ac:dyDescent="0.25">
      <c r="G32" s="405" t="str">
        <f>+IF(LEN('OSNOVNA PLAČA'!B32)&gt;0,'LETNO OBVESTILO'!V38,"")</f>
        <v>23   A23</v>
      </c>
      <c r="H32" s="406"/>
      <c r="I32" s="407">
        <f>IF(LEN('1-6'!B38)&gt;0,'1-6'!K38,"")</f>
        <v>0</v>
      </c>
      <c r="J32" s="408"/>
    </row>
    <row r="33" spans="7:10" ht="23.25" customHeight="1" x14ac:dyDescent="0.25">
      <c r="G33" s="405" t="str">
        <f>+IF(LEN('OSNOVNA PLAČA'!B33)&gt;0,'LETNO OBVESTILO'!V39,"")</f>
        <v>24   A24</v>
      </c>
      <c r="H33" s="406"/>
      <c r="I33" s="407">
        <f>IF(LEN('1-6'!B39)&gt;0,'1-6'!K39,"")</f>
        <v>0</v>
      </c>
      <c r="J33" s="408"/>
    </row>
    <row r="34" spans="7:10" ht="23.25" customHeight="1" x14ac:dyDescent="0.25">
      <c r="G34" s="405" t="str">
        <f>+IF(LEN('OSNOVNA PLAČA'!B34)&gt;0,'LETNO OBVESTILO'!V40,"")</f>
        <v>25   A25</v>
      </c>
      <c r="H34" s="406"/>
      <c r="I34" s="407">
        <f>IF(LEN('1-6'!B40)&gt;0,'1-6'!K40,"")</f>
        <v>0</v>
      </c>
      <c r="J34" s="408"/>
    </row>
    <row r="35" spans="7:10" ht="23.25" customHeight="1" x14ac:dyDescent="0.25">
      <c r="G35" s="405" t="str">
        <f>+IF(LEN('OSNOVNA PLAČA'!B35)&gt;0,'LETNO OBVESTILO'!V41,"")</f>
        <v>26   A26</v>
      </c>
      <c r="H35" s="406"/>
      <c r="I35" s="407">
        <f>IF(LEN('1-6'!B41)&gt;0,'1-6'!K41,"")</f>
        <v>0</v>
      </c>
      <c r="J35" s="408"/>
    </row>
    <row r="36" spans="7:10" ht="23.25" customHeight="1" x14ac:dyDescent="0.25">
      <c r="G36" s="405" t="str">
        <f>+IF(LEN('OSNOVNA PLAČA'!B36)&gt;0,'LETNO OBVESTILO'!V42,"")</f>
        <v>27   A27</v>
      </c>
      <c r="H36" s="406"/>
      <c r="I36" s="407">
        <f>IF(LEN('1-6'!B42)&gt;0,'1-6'!K42,"")</f>
        <v>0</v>
      </c>
      <c r="J36" s="408"/>
    </row>
    <row r="37" spans="7:10" ht="23.25" customHeight="1" x14ac:dyDescent="0.25">
      <c r="G37" s="405" t="str">
        <f>+IF(LEN('OSNOVNA PLAČA'!B37)&gt;0,'LETNO OBVESTILO'!V43,"")</f>
        <v>28   A28</v>
      </c>
      <c r="H37" s="406"/>
      <c r="I37" s="407">
        <f>IF(LEN('1-6'!B43)&gt;0,'1-6'!K43,"")</f>
        <v>0</v>
      </c>
      <c r="J37" s="408"/>
    </row>
    <row r="38" spans="7:10" ht="23.25" customHeight="1" x14ac:dyDescent="0.25">
      <c r="G38" s="405" t="str">
        <f>+IF(LEN('OSNOVNA PLAČA'!B38)&gt;0,'LETNO OBVESTILO'!V44,"")</f>
        <v>29   A29</v>
      </c>
      <c r="H38" s="406"/>
      <c r="I38" s="407">
        <f>IF(LEN('1-6'!B44)&gt;0,'1-6'!K44,"")</f>
        <v>0</v>
      </c>
      <c r="J38" s="408"/>
    </row>
    <row r="39" spans="7:10" ht="23.25" customHeight="1" x14ac:dyDescent="0.25">
      <c r="G39" s="405" t="str">
        <f>+IF(LEN('OSNOVNA PLAČA'!B39)&gt;0,'LETNO OBVESTILO'!V45,"")</f>
        <v>30   A30</v>
      </c>
      <c r="H39" s="406"/>
      <c r="I39" s="407">
        <f>IF(LEN('1-6'!B45)&gt;0,'1-6'!K45,"")</f>
        <v>0</v>
      </c>
      <c r="J39" s="408"/>
    </row>
    <row r="40" spans="7:10" ht="23.25" customHeight="1" x14ac:dyDescent="0.25">
      <c r="G40" s="405" t="str">
        <f>+IF(LEN('OSNOVNA PLAČA'!B40)&gt;0,'LETNO OBVESTILO'!V46,"")</f>
        <v>31   A31</v>
      </c>
      <c r="H40" s="406"/>
      <c r="I40" s="407">
        <f>IF(LEN('1-6'!B46)&gt;0,'1-6'!K46,"")</f>
        <v>0</v>
      </c>
      <c r="J40" s="408"/>
    </row>
    <row r="41" spans="7:10" ht="23.25" customHeight="1" x14ac:dyDescent="0.25">
      <c r="G41" s="405" t="str">
        <f>+IF(LEN('OSNOVNA PLAČA'!B41)&gt;0,'LETNO OBVESTILO'!V47,"")</f>
        <v>32   A32</v>
      </c>
      <c r="H41" s="406"/>
      <c r="I41" s="407">
        <f>IF(LEN('1-6'!B47)&gt;0,'1-6'!K47,"")</f>
        <v>0</v>
      </c>
      <c r="J41" s="408"/>
    </row>
    <row r="42" spans="7:10" ht="23.25" customHeight="1" x14ac:dyDescent="0.25">
      <c r="G42" s="405" t="str">
        <f>+IF(LEN('OSNOVNA PLAČA'!B42)&gt;0,'LETNO OBVESTILO'!V48,"")</f>
        <v>33   A33</v>
      </c>
      <c r="H42" s="406"/>
      <c r="I42" s="407">
        <f>IF(LEN('1-6'!B48)&gt;0,'1-6'!K48,"")</f>
        <v>0</v>
      </c>
      <c r="J42" s="408"/>
    </row>
    <row r="43" spans="7:10" ht="23.25" customHeight="1" x14ac:dyDescent="0.25">
      <c r="G43" s="405" t="str">
        <f>+IF(LEN('OSNOVNA PLAČA'!B43)&gt;0,'LETNO OBVESTILO'!V49,"")</f>
        <v>34   A34</v>
      </c>
      <c r="H43" s="406"/>
      <c r="I43" s="407">
        <f>IF(LEN('1-6'!B49)&gt;0,'1-6'!K49,"")</f>
        <v>0</v>
      </c>
      <c r="J43" s="408"/>
    </row>
    <row r="44" spans="7:10" ht="23.25" customHeight="1" x14ac:dyDescent="0.25">
      <c r="G44" s="405" t="str">
        <f>+IF(LEN('OSNOVNA PLAČA'!B44)&gt;0,'LETNO OBVESTILO'!V50,"")</f>
        <v>35   A35</v>
      </c>
      <c r="H44" s="406"/>
      <c r="I44" s="407">
        <f>IF(LEN('1-6'!B50)&gt;0,'1-6'!K50,"")</f>
        <v>0</v>
      </c>
      <c r="J44" s="408"/>
    </row>
    <row r="45" spans="7:10" ht="23.25" customHeight="1" x14ac:dyDescent="0.25">
      <c r="G45" s="405" t="str">
        <f>+IF(LEN('OSNOVNA PLAČA'!B45)&gt;0,'LETNO OBVESTILO'!V51,"")</f>
        <v>36   A36</v>
      </c>
      <c r="H45" s="406"/>
      <c r="I45" s="407">
        <f>IF(LEN('1-6'!B51)&gt;0,'1-6'!K51,"")</f>
        <v>0</v>
      </c>
      <c r="J45" s="408"/>
    </row>
    <row r="46" spans="7:10" ht="23.25" customHeight="1" x14ac:dyDescent="0.25">
      <c r="G46" s="405" t="str">
        <f>+IF(LEN('OSNOVNA PLAČA'!B46)&gt;0,'LETNO OBVESTILO'!V52,"")</f>
        <v>37   A37</v>
      </c>
      <c r="H46" s="406"/>
      <c r="I46" s="407">
        <f>IF(LEN('1-6'!B52)&gt;0,'1-6'!K52,"")</f>
        <v>0</v>
      </c>
      <c r="J46" s="408"/>
    </row>
    <row r="47" spans="7:10" ht="23.25" customHeight="1" x14ac:dyDescent="0.25">
      <c r="G47" s="405" t="str">
        <f>+IF(LEN('OSNOVNA PLAČA'!B47)&gt;0,'LETNO OBVESTILO'!V53,"")</f>
        <v>38   A38</v>
      </c>
      <c r="H47" s="406"/>
      <c r="I47" s="407">
        <f>IF(LEN('1-6'!B53)&gt;0,'1-6'!K53,"")</f>
        <v>0</v>
      </c>
      <c r="J47" s="408"/>
    </row>
    <row r="48" spans="7:10" ht="23.25" customHeight="1" x14ac:dyDescent="0.25">
      <c r="G48" s="405" t="str">
        <f>+IF(LEN('OSNOVNA PLAČA'!B48)&gt;0,'LETNO OBVESTILO'!V54,"")</f>
        <v>39   A39</v>
      </c>
      <c r="H48" s="406"/>
      <c r="I48" s="407">
        <f>IF(LEN('1-6'!B54)&gt;0,'1-6'!K54,"")</f>
        <v>0</v>
      </c>
      <c r="J48" s="408"/>
    </row>
    <row r="49" spans="7:10" ht="23.25" customHeight="1" x14ac:dyDescent="0.25">
      <c r="G49" s="405" t="str">
        <f>+IF(LEN('OSNOVNA PLAČA'!B49)&gt;0,'LETNO OBVESTILO'!V55,"")</f>
        <v>40   A40</v>
      </c>
      <c r="H49" s="406"/>
      <c r="I49" s="407">
        <f>IF(LEN('1-6'!B55)&gt;0,'1-6'!K55,"")</f>
        <v>0</v>
      </c>
      <c r="J49" s="408"/>
    </row>
    <row r="50" spans="7:10" ht="23.25" customHeight="1" x14ac:dyDescent="0.25">
      <c r="G50" s="405" t="str">
        <f>+IF(LEN('OSNOVNA PLAČA'!B50)&gt;0,'LETNO OBVESTILO'!V56,"")</f>
        <v>41   A41</v>
      </c>
      <c r="H50" s="406"/>
      <c r="I50" s="407">
        <f>IF(LEN('1-6'!B56)&gt;0,'1-6'!K56,"")</f>
        <v>0</v>
      </c>
      <c r="J50" s="408"/>
    </row>
    <row r="51" spans="7:10" ht="23.25" customHeight="1" x14ac:dyDescent="0.25">
      <c r="G51" s="405" t="str">
        <f>+IF(LEN('OSNOVNA PLAČA'!B51)&gt;0,'LETNO OBVESTILO'!V57,"")</f>
        <v>42   A42</v>
      </c>
      <c r="H51" s="406"/>
      <c r="I51" s="407">
        <f>IF(LEN('1-6'!B57)&gt;0,'1-6'!K57,"")</f>
        <v>0</v>
      </c>
      <c r="J51" s="408"/>
    </row>
    <row r="52" spans="7:10" ht="23.25" customHeight="1" x14ac:dyDescent="0.25">
      <c r="G52" s="405" t="str">
        <f>+IF(LEN('OSNOVNA PLAČA'!B52)&gt;0,'LETNO OBVESTILO'!V58,"")</f>
        <v>43   A43</v>
      </c>
      <c r="H52" s="406"/>
      <c r="I52" s="407">
        <f>IF(LEN('1-6'!B58)&gt;0,'1-6'!K58,"")</f>
        <v>0</v>
      </c>
      <c r="J52" s="408"/>
    </row>
    <row r="53" spans="7:10" ht="23.25" customHeight="1" x14ac:dyDescent="0.25">
      <c r="G53" s="405" t="str">
        <f>+IF(LEN('OSNOVNA PLAČA'!B53)&gt;0,'LETNO OBVESTILO'!V59,"")</f>
        <v>44   A44</v>
      </c>
      <c r="H53" s="406"/>
      <c r="I53" s="407">
        <f>IF(LEN('1-6'!B59)&gt;0,'1-6'!K59,"")</f>
        <v>0</v>
      </c>
      <c r="J53" s="408"/>
    </row>
    <row r="54" spans="7:10" ht="23.25" customHeight="1" x14ac:dyDescent="0.25">
      <c r="G54" s="405" t="str">
        <f>+IF(LEN('OSNOVNA PLAČA'!B54)&gt;0,'LETNO OBVESTILO'!V60,"")</f>
        <v>45   A45</v>
      </c>
      <c r="H54" s="406"/>
      <c r="I54" s="407">
        <f>IF(LEN('1-6'!B60)&gt;0,'1-6'!K60,"")</f>
        <v>0</v>
      </c>
      <c r="J54" s="408"/>
    </row>
    <row r="55" spans="7:10" ht="23.25" customHeight="1" x14ac:dyDescent="0.25">
      <c r="G55" s="405" t="str">
        <f>+IF(LEN('OSNOVNA PLAČA'!B55)&gt;0,'LETNO OBVESTILO'!V61,"")</f>
        <v>46   A46</v>
      </c>
      <c r="H55" s="406"/>
      <c r="I55" s="407">
        <f>IF(LEN('1-6'!B61)&gt;0,'1-6'!K61,"")</f>
        <v>0</v>
      </c>
      <c r="J55" s="408"/>
    </row>
    <row r="56" spans="7:10" ht="23.25" customHeight="1" x14ac:dyDescent="0.25">
      <c r="G56" s="405" t="str">
        <f>+IF(LEN('OSNOVNA PLAČA'!B56)&gt;0,'LETNO OBVESTILO'!V62,"")</f>
        <v>47   A47</v>
      </c>
      <c r="H56" s="406"/>
      <c r="I56" s="407">
        <f>IF(LEN('1-6'!B62)&gt;0,'1-6'!K62,"")</f>
        <v>0</v>
      </c>
      <c r="J56" s="408"/>
    </row>
    <row r="57" spans="7:10" ht="23.25" customHeight="1" x14ac:dyDescent="0.25">
      <c r="G57" s="405" t="str">
        <f>+IF(LEN('OSNOVNA PLAČA'!B57)&gt;0,'LETNO OBVESTILO'!V63,"")</f>
        <v>48   A48</v>
      </c>
      <c r="H57" s="406"/>
      <c r="I57" s="407">
        <f>IF(LEN('1-6'!B63)&gt;0,'1-6'!K63,"")</f>
        <v>0</v>
      </c>
      <c r="J57" s="408"/>
    </row>
    <row r="58" spans="7:10" ht="23.25" customHeight="1" x14ac:dyDescent="0.25">
      <c r="G58" s="405" t="str">
        <f>+IF(LEN('OSNOVNA PLAČA'!B58)&gt;0,'LETNO OBVESTILO'!V64,"")</f>
        <v>49   A49</v>
      </c>
      <c r="H58" s="406"/>
      <c r="I58" s="407">
        <f>IF(LEN('1-6'!B64)&gt;0,'1-6'!K64,"")</f>
        <v>0</v>
      </c>
      <c r="J58" s="408"/>
    </row>
    <row r="59" spans="7:10" ht="23.25" customHeight="1" x14ac:dyDescent="0.25">
      <c r="G59" s="405" t="str">
        <f>+IF(LEN('OSNOVNA PLAČA'!B59)&gt;0,'LETNO OBVESTILO'!V65,"")</f>
        <v>50   A50</v>
      </c>
      <c r="H59" s="406"/>
      <c r="I59" s="407">
        <f>IF(LEN('1-6'!B65)&gt;0,'1-6'!K65,"")</f>
        <v>0</v>
      </c>
      <c r="J59" s="408"/>
    </row>
    <row r="60" spans="7:10" ht="23.25" customHeight="1" x14ac:dyDescent="0.25">
      <c r="G60" s="405" t="str">
        <f>+IF(LEN('OSNOVNA PLAČA'!B60)&gt;0,'LETNO OBVESTILO'!V66,"")</f>
        <v>51   A51</v>
      </c>
      <c r="H60" s="406"/>
      <c r="I60" s="407">
        <f>IF(LEN('1-6'!B66)&gt;0,'1-6'!K66,"")</f>
        <v>0</v>
      </c>
      <c r="J60" s="408"/>
    </row>
    <row r="61" spans="7:10" ht="23.25" customHeight="1" x14ac:dyDescent="0.25">
      <c r="G61" s="405" t="str">
        <f>+IF(LEN('OSNOVNA PLAČA'!B61)&gt;0,'LETNO OBVESTILO'!V67,"")</f>
        <v>52   A52</v>
      </c>
      <c r="H61" s="406"/>
      <c r="I61" s="407">
        <f>IF(LEN('1-6'!B67)&gt;0,'1-6'!K67,"")</f>
        <v>0</v>
      </c>
      <c r="J61" s="408"/>
    </row>
    <row r="62" spans="7:10" ht="23.25" customHeight="1" x14ac:dyDescent="0.25">
      <c r="G62" s="405" t="str">
        <f>+IF(LEN('OSNOVNA PLAČA'!B62)&gt;0,'LETNO OBVESTILO'!V68,"")</f>
        <v>53   A53</v>
      </c>
      <c r="H62" s="406"/>
      <c r="I62" s="407">
        <f>IF(LEN('1-6'!B68)&gt;0,'1-6'!K68,"")</f>
        <v>0</v>
      </c>
      <c r="J62" s="408"/>
    </row>
    <row r="63" spans="7:10" ht="23.25" customHeight="1" x14ac:dyDescent="0.25">
      <c r="G63" s="405" t="str">
        <f>+IF(LEN('OSNOVNA PLAČA'!B63)&gt;0,'LETNO OBVESTILO'!V69,"")</f>
        <v>54   A54</v>
      </c>
      <c r="H63" s="406"/>
      <c r="I63" s="407">
        <f>IF(LEN('1-6'!B69)&gt;0,'1-6'!K69,"")</f>
        <v>0</v>
      </c>
      <c r="J63" s="408"/>
    </row>
    <row r="64" spans="7:10" ht="23.25" customHeight="1" x14ac:dyDescent="0.25">
      <c r="G64" s="405" t="str">
        <f>+IF(LEN('OSNOVNA PLAČA'!B64)&gt;0,'LETNO OBVESTILO'!V70,"")</f>
        <v>55   A55</v>
      </c>
      <c r="H64" s="406"/>
      <c r="I64" s="407">
        <f>IF(LEN('1-6'!B70)&gt;0,'1-6'!K70,"")</f>
        <v>0</v>
      </c>
      <c r="J64" s="408"/>
    </row>
    <row r="65" spans="7:10" ht="23.25" customHeight="1" x14ac:dyDescent="0.25">
      <c r="G65" s="405" t="str">
        <f>+IF(LEN('OSNOVNA PLAČA'!B65)&gt;0,'LETNO OBVESTILO'!V71,"")</f>
        <v>56   A56</v>
      </c>
      <c r="H65" s="406"/>
      <c r="I65" s="407">
        <f>IF(LEN('1-6'!B71)&gt;0,'1-6'!K71,"")</f>
        <v>0</v>
      </c>
      <c r="J65" s="408"/>
    </row>
    <row r="66" spans="7:10" ht="23.25" customHeight="1" x14ac:dyDescent="0.25">
      <c r="G66" s="405" t="str">
        <f>+IF(LEN('OSNOVNA PLAČA'!B66)&gt;0,'LETNO OBVESTILO'!V72,"")</f>
        <v>57   A57</v>
      </c>
      <c r="H66" s="406"/>
      <c r="I66" s="407">
        <f>IF(LEN('1-6'!B72)&gt;0,'1-6'!K72,"")</f>
        <v>0</v>
      </c>
      <c r="J66" s="408"/>
    </row>
    <row r="67" spans="7:10" ht="23.25" customHeight="1" x14ac:dyDescent="0.25">
      <c r="G67" s="405" t="str">
        <f>+IF(LEN('OSNOVNA PLAČA'!B67)&gt;0,'LETNO OBVESTILO'!V73,"")</f>
        <v>58   A58</v>
      </c>
      <c r="H67" s="406"/>
      <c r="I67" s="407">
        <f>IF(LEN('1-6'!B73)&gt;0,'1-6'!K73,"")</f>
        <v>0</v>
      </c>
      <c r="J67" s="408"/>
    </row>
    <row r="68" spans="7:10" ht="23.25" customHeight="1" x14ac:dyDescent="0.25">
      <c r="G68" s="405" t="str">
        <f>+IF(LEN('OSNOVNA PLAČA'!B68)&gt;0,'LETNO OBVESTILO'!V74,"")</f>
        <v>59   A59</v>
      </c>
      <c r="H68" s="406"/>
      <c r="I68" s="407">
        <f>IF(LEN('1-6'!B74)&gt;0,'1-6'!K74,"")</f>
        <v>0</v>
      </c>
      <c r="J68" s="408"/>
    </row>
    <row r="69" spans="7:10" ht="23.25" customHeight="1" x14ac:dyDescent="0.25">
      <c r="G69" s="405" t="str">
        <f>+IF(LEN('OSNOVNA PLAČA'!B69)&gt;0,'LETNO OBVESTILO'!V75,"")</f>
        <v>60   A60</v>
      </c>
      <c r="H69" s="406"/>
      <c r="I69" s="407">
        <f>IF(LEN('1-6'!B75)&gt;0,'1-6'!K75,"")</f>
        <v>0</v>
      </c>
      <c r="J69" s="408"/>
    </row>
    <row r="70" spans="7:10" ht="23.25" customHeight="1" x14ac:dyDescent="0.25">
      <c r="G70" s="405" t="str">
        <f>+IF(LEN('OSNOVNA PLAČA'!B70)&gt;0,'LETNO OBVESTILO'!V76,"")</f>
        <v>61   A61</v>
      </c>
      <c r="H70" s="406"/>
      <c r="I70" s="407">
        <f>IF(LEN('1-6'!B76)&gt;0,'1-6'!K76,"")</f>
        <v>0</v>
      </c>
      <c r="J70" s="408"/>
    </row>
    <row r="71" spans="7:10" ht="23.25" customHeight="1" x14ac:dyDescent="0.25">
      <c r="G71" s="405" t="str">
        <f>+IF(LEN('OSNOVNA PLAČA'!B71)&gt;0,'LETNO OBVESTILO'!V77,"")</f>
        <v>62   A62</v>
      </c>
      <c r="H71" s="406"/>
      <c r="I71" s="407">
        <f>IF(LEN('1-6'!B77)&gt;0,'1-6'!K77,"")</f>
        <v>0</v>
      </c>
      <c r="J71" s="408"/>
    </row>
    <row r="72" spans="7:10" ht="23.25" customHeight="1" x14ac:dyDescent="0.25">
      <c r="G72" s="405" t="str">
        <f>+IF(LEN('OSNOVNA PLAČA'!B72)&gt;0,'LETNO OBVESTILO'!V78,"")</f>
        <v>63   A63</v>
      </c>
      <c r="H72" s="406"/>
      <c r="I72" s="407">
        <f>IF(LEN('1-6'!B78)&gt;0,'1-6'!K78,"")</f>
        <v>0</v>
      </c>
      <c r="J72" s="408"/>
    </row>
    <row r="73" spans="7:10" ht="23.25" customHeight="1" x14ac:dyDescent="0.25">
      <c r="G73" s="405" t="str">
        <f>+IF(LEN('OSNOVNA PLAČA'!B73)&gt;0,'LETNO OBVESTILO'!V79,"")</f>
        <v>64   A64</v>
      </c>
      <c r="H73" s="406"/>
      <c r="I73" s="407">
        <f>IF(LEN('1-6'!B79)&gt;0,'1-6'!K79,"")</f>
        <v>0</v>
      </c>
      <c r="J73" s="408"/>
    </row>
    <row r="74" spans="7:10" ht="23.25" customHeight="1" x14ac:dyDescent="0.25">
      <c r="G74" s="405" t="str">
        <f>+IF(LEN('OSNOVNA PLAČA'!B74)&gt;0,'LETNO OBVESTILO'!V80,"")</f>
        <v>65   A65</v>
      </c>
      <c r="H74" s="406"/>
      <c r="I74" s="407">
        <f>IF(LEN('1-6'!B80)&gt;0,'1-6'!K80,"")</f>
        <v>0</v>
      </c>
      <c r="J74" s="408"/>
    </row>
    <row r="75" spans="7:10" ht="23.25" customHeight="1" x14ac:dyDescent="0.25">
      <c r="G75" s="405" t="str">
        <f>+IF(LEN('OSNOVNA PLAČA'!B75)&gt;0,'LETNO OBVESTILO'!V81,"")</f>
        <v>66   A66</v>
      </c>
      <c r="H75" s="406"/>
      <c r="I75" s="407">
        <f>IF(LEN('1-6'!B81)&gt;0,'1-6'!K81,"")</f>
        <v>0</v>
      </c>
      <c r="J75" s="408"/>
    </row>
    <row r="76" spans="7:10" ht="23.25" customHeight="1" x14ac:dyDescent="0.25">
      <c r="G76" s="405" t="str">
        <f>+IF(LEN('OSNOVNA PLAČA'!B76)&gt;0,'LETNO OBVESTILO'!V82,"")</f>
        <v>67   A67</v>
      </c>
      <c r="H76" s="406"/>
      <c r="I76" s="407">
        <f>IF(LEN('1-6'!B82)&gt;0,'1-6'!K82,"")</f>
        <v>0</v>
      </c>
      <c r="J76" s="408"/>
    </row>
    <row r="77" spans="7:10" ht="23.25" customHeight="1" x14ac:dyDescent="0.25">
      <c r="G77" s="405" t="str">
        <f>+IF(LEN('OSNOVNA PLAČA'!B77)&gt;0,'LETNO OBVESTILO'!V83,"")</f>
        <v>68   A68</v>
      </c>
      <c r="H77" s="406"/>
      <c r="I77" s="407">
        <f>IF(LEN('1-6'!B83)&gt;0,'1-6'!K83,"")</f>
        <v>0</v>
      </c>
      <c r="J77" s="408"/>
    </row>
    <row r="78" spans="7:10" ht="23.25" customHeight="1" x14ac:dyDescent="0.25">
      <c r="G78" s="405" t="str">
        <f>+IF(LEN('OSNOVNA PLAČA'!B78)&gt;0,'LETNO OBVESTILO'!V84,"")</f>
        <v>69   A69</v>
      </c>
      <c r="H78" s="406"/>
      <c r="I78" s="407">
        <f>IF(LEN('1-6'!B84)&gt;0,'1-6'!K84,"")</f>
        <v>0</v>
      </c>
      <c r="J78" s="408"/>
    </row>
    <row r="79" spans="7:10" ht="23.25" customHeight="1" x14ac:dyDescent="0.25">
      <c r="G79" s="405" t="str">
        <f>+IF(LEN('OSNOVNA PLAČA'!B79)&gt;0,'LETNO OBVESTILO'!V85,"")</f>
        <v>70   A70</v>
      </c>
      <c r="H79" s="406"/>
      <c r="I79" s="407">
        <f>IF(LEN('1-6'!B85)&gt;0,'1-6'!K85,"")</f>
        <v>0</v>
      </c>
      <c r="J79" s="408"/>
    </row>
    <row r="80" spans="7:10" ht="23.25" customHeight="1" x14ac:dyDescent="0.25">
      <c r="G80" s="405" t="str">
        <f>+IF(LEN('OSNOVNA PLAČA'!B80)&gt;0,'LETNO OBVESTILO'!V86,"")</f>
        <v>71   A71</v>
      </c>
      <c r="H80" s="406"/>
      <c r="I80" s="407">
        <f>IF(LEN('1-6'!B86)&gt;0,'1-6'!K86,"")</f>
        <v>0</v>
      </c>
      <c r="J80" s="408"/>
    </row>
    <row r="81" spans="7:10" ht="23.25" customHeight="1" x14ac:dyDescent="0.25">
      <c r="G81" s="405" t="str">
        <f>+IF(LEN('OSNOVNA PLAČA'!B81)&gt;0,'LETNO OBVESTILO'!V87,"")</f>
        <v>72   A72</v>
      </c>
      <c r="H81" s="406"/>
      <c r="I81" s="407">
        <f>IF(LEN('1-6'!B87)&gt;0,'1-6'!K87,"")</f>
        <v>0</v>
      </c>
      <c r="J81" s="408"/>
    </row>
    <row r="82" spans="7:10" ht="23.25" customHeight="1" x14ac:dyDescent="0.25">
      <c r="G82" s="405" t="str">
        <f>+IF(LEN('OSNOVNA PLAČA'!B82)&gt;0,'LETNO OBVESTILO'!V88,"")</f>
        <v>73   A73</v>
      </c>
      <c r="H82" s="406"/>
      <c r="I82" s="407">
        <f>IF(LEN('1-6'!B88)&gt;0,'1-6'!K88,"")</f>
        <v>0</v>
      </c>
      <c r="J82" s="408"/>
    </row>
    <row r="83" spans="7:10" ht="23.25" customHeight="1" x14ac:dyDescent="0.25">
      <c r="G83" s="405" t="str">
        <f>+IF(LEN('OSNOVNA PLAČA'!B83)&gt;0,'LETNO OBVESTILO'!V89,"")</f>
        <v>74   A74</v>
      </c>
      <c r="H83" s="406"/>
      <c r="I83" s="407">
        <f>IF(LEN('1-6'!B89)&gt;0,'1-6'!K89,"")</f>
        <v>0</v>
      </c>
      <c r="J83" s="408"/>
    </row>
    <row r="84" spans="7:10" ht="23.25" customHeight="1" x14ac:dyDescent="0.25">
      <c r="G84" s="405" t="str">
        <f>+IF(LEN('OSNOVNA PLAČA'!B84)&gt;0,'LETNO OBVESTILO'!V90,"")</f>
        <v>75   A75</v>
      </c>
      <c r="H84" s="406"/>
      <c r="I84" s="407">
        <f>IF(LEN('1-6'!B90)&gt;0,'1-6'!K90,"")</f>
        <v>0</v>
      </c>
      <c r="J84" s="408"/>
    </row>
    <row r="85" spans="7:10" ht="23.25" customHeight="1" x14ac:dyDescent="0.25">
      <c r="G85" s="405" t="str">
        <f>+IF(LEN('OSNOVNA PLAČA'!B85)&gt;0,'LETNO OBVESTILO'!V91,"")</f>
        <v>76   A76</v>
      </c>
      <c r="H85" s="406"/>
      <c r="I85" s="407">
        <f>IF(LEN('1-6'!B91)&gt;0,'1-6'!K91,"")</f>
        <v>0</v>
      </c>
      <c r="J85" s="408"/>
    </row>
    <row r="86" spans="7:10" ht="23.25" customHeight="1" x14ac:dyDescent="0.25">
      <c r="G86" s="405" t="str">
        <f>+IF(LEN('OSNOVNA PLAČA'!B86)&gt;0,'LETNO OBVESTILO'!V92,"")</f>
        <v>77   A77</v>
      </c>
      <c r="H86" s="406"/>
      <c r="I86" s="407">
        <f>IF(LEN('1-6'!B92)&gt;0,'1-6'!K92,"")</f>
        <v>0</v>
      </c>
      <c r="J86" s="408"/>
    </row>
    <row r="87" spans="7:10" ht="23.25" customHeight="1" x14ac:dyDescent="0.25">
      <c r="G87" s="405" t="str">
        <f>+IF(LEN('OSNOVNA PLAČA'!B87)&gt;0,'LETNO OBVESTILO'!V93,"")</f>
        <v>78   A78</v>
      </c>
      <c r="H87" s="406"/>
      <c r="I87" s="407">
        <f>IF(LEN('1-6'!B93)&gt;0,'1-6'!K93,"")</f>
        <v>0</v>
      </c>
      <c r="J87" s="408"/>
    </row>
    <row r="88" spans="7:10" ht="23.25" customHeight="1" x14ac:dyDescent="0.25">
      <c r="G88" s="405" t="str">
        <f>+IF(LEN('OSNOVNA PLAČA'!B88)&gt;0,'LETNO OBVESTILO'!V94,"")</f>
        <v>79   A79</v>
      </c>
      <c r="H88" s="406"/>
      <c r="I88" s="407">
        <f>IF(LEN('1-6'!B94)&gt;0,'1-6'!K94,"")</f>
        <v>0</v>
      </c>
      <c r="J88" s="408"/>
    </row>
    <row r="89" spans="7:10" ht="23.25" customHeight="1" x14ac:dyDescent="0.25">
      <c r="G89" s="405" t="str">
        <f>+IF(LEN('OSNOVNA PLAČA'!B89)&gt;0,'LETNO OBVESTILO'!V95,"")</f>
        <v>80   A80</v>
      </c>
      <c r="H89" s="406"/>
      <c r="I89" s="407">
        <f>IF(LEN('1-6'!B95)&gt;0,'1-6'!K95,"")</f>
        <v>0</v>
      </c>
      <c r="J89" s="408"/>
    </row>
    <row r="90" spans="7:10" ht="23.25" customHeight="1" x14ac:dyDescent="0.25">
      <c r="G90" s="405" t="str">
        <f>+IF(LEN('OSNOVNA PLAČA'!B90)&gt;0,'LETNO OBVESTILO'!V96,"")</f>
        <v>81   A81</v>
      </c>
      <c r="H90" s="406"/>
      <c r="I90" s="407">
        <f>IF(LEN('1-6'!B96)&gt;0,'1-6'!K96,"")</f>
        <v>0</v>
      </c>
      <c r="J90" s="408"/>
    </row>
    <row r="91" spans="7:10" ht="23.25" customHeight="1" x14ac:dyDescent="0.25">
      <c r="G91" s="405" t="str">
        <f>+IF(LEN('OSNOVNA PLAČA'!B91)&gt;0,'LETNO OBVESTILO'!V97,"")</f>
        <v>82   A82</v>
      </c>
      <c r="H91" s="406"/>
      <c r="I91" s="407">
        <f>IF(LEN('1-6'!B97)&gt;0,'1-6'!K97,"")</f>
        <v>0</v>
      </c>
      <c r="J91" s="408"/>
    </row>
    <row r="92" spans="7:10" ht="23.25" customHeight="1" x14ac:dyDescent="0.25">
      <c r="G92" s="405" t="str">
        <f>+IF(LEN('OSNOVNA PLAČA'!B92)&gt;0,'LETNO OBVESTILO'!V98,"")</f>
        <v>83   A83</v>
      </c>
      <c r="H92" s="406"/>
      <c r="I92" s="407">
        <f>IF(LEN('1-6'!B98)&gt;0,'1-6'!K98,"")</f>
        <v>0</v>
      </c>
      <c r="J92" s="408"/>
    </row>
    <row r="93" spans="7:10" ht="23.25" customHeight="1" x14ac:dyDescent="0.25">
      <c r="G93" s="405" t="str">
        <f>+IF(LEN('OSNOVNA PLAČA'!B93)&gt;0,'LETNO OBVESTILO'!V99,"")</f>
        <v>84   A84</v>
      </c>
      <c r="H93" s="406"/>
      <c r="I93" s="407">
        <f>IF(LEN('1-6'!B99)&gt;0,'1-6'!K99,"")</f>
        <v>0</v>
      </c>
      <c r="J93" s="408"/>
    </row>
    <row r="94" spans="7:10" ht="23.25" customHeight="1" x14ac:dyDescent="0.25">
      <c r="G94" s="405" t="str">
        <f>+IF(LEN('OSNOVNA PLAČA'!B94)&gt;0,'LETNO OBVESTILO'!V100,"")</f>
        <v>85   A85</v>
      </c>
      <c r="H94" s="406"/>
      <c r="I94" s="407">
        <f>IF(LEN('1-6'!B100)&gt;0,'1-6'!K100,"")</f>
        <v>0</v>
      </c>
      <c r="J94" s="408"/>
    </row>
    <row r="95" spans="7:10" ht="23.25" customHeight="1" x14ac:dyDescent="0.25">
      <c r="G95" s="405" t="str">
        <f>+IF(LEN('OSNOVNA PLAČA'!B95)&gt;0,'LETNO OBVESTILO'!V101,"")</f>
        <v>86   A86</v>
      </c>
      <c r="H95" s="406"/>
      <c r="I95" s="407">
        <f>IF(LEN('1-6'!B101)&gt;0,'1-6'!K101,"")</f>
        <v>0</v>
      </c>
      <c r="J95" s="408"/>
    </row>
    <row r="96" spans="7:10" ht="23.25" customHeight="1" x14ac:dyDescent="0.25">
      <c r="G96" s="405" t="str">
        <f>+IF(LEN('OSNOVNA PLAČA'!B96)&gt;0,'LETNO OBVESTILO'!V102,"")</f>
        <v>87   A87</v>
      </c>
      <c r="H96" s="406"/>
      <c r="I96" s="407">
        <f>IF(LEN('1-6'!B102)&gt;0,'1-6'!K102,"")</f>
        <v>0</v>
      </c>
      <c r="J96" s="408"/>
    </row>
    <row r="97" spans="7:10" ht="23.25" customHeight="1" x14ac:dyDescent="0.25">
      <c r="G97" s="405" t="str">
        <f>+IF(LEN('OSNOVNA PLAČA'!B97)&gt;0,'LETNO OBVESTILO'!V103,"")</f>
        <v>88   A88</v>
      </c>
      <c r="H97" s="406"/>
      <c r="I97" s="407">
        <f>IF(LEN('1-6'!B103)&gt;0,'1-6'!K103,"")</f>
        <v>0</v>
      </c>
      <c r="J97" s="408"/>
    </row>
    <row r="98" spans="7:10" ht="23.25" customHeight="1" x14ac:dyDescent="0.25">
      <c r="G98" s="405" t="str">
        <f>+IF(LEN('OSNOVNA PLAČA'!B98)&gt;0,'LETNO OBVESTILO'!V104,"")</f>
        <v>89   A89</v>
      </c>
      <c r="H98" s="406"/>
      <c r="I98" s="407">
        <f>IF(LEN('1-6'!B104)&gt;0,'1-6'!K104,"")</f>
        <v>0</v>
      </c>
      <c r="J98" s="408"/>
    </row>
    <row r="99" spans="7:10" ht="23.25" customHeight="1" x14ac:dyDescent="0.25">
      <c r="G99" s="405" t="str">
        <f>+IF(LEN('OSNOVNA PLAČA'!B99)&gt;0,'LETNO OBVESTILO'!V105,"")</f>
        <v>90   A90</v>
      </c>
      <c r="H99" s="406"/>
      <c r="I99" s="407">
        <f>IF(LEN('1-6'!B105)&gt;0,'1-6'!K105,"")</f>
        <v>0</v>
      </c>
      <c r="J99" s="408"/>
    </row>
    <row r="100" spans="7:10" ht="23.25" customHeight="1" x14ac:dyDescent="0.25">
      <c r="G100" s="405" t="str">
        <f>+IF(LEN('OSNOVNA PLAČA'!B100)&gt;0,'LETNO OBVESTILO'!V106,"")</f>
        <v>91   A91</v>
      </c>
      <c r="H100" s="406"/>
      <c r="I100" s="407">
        <f>IF(LEN('1-6'!B106)&gt;0,'1-6'!K106,"")</f>
        <v>0</v>
      </c>
      <c r="J100" s="408"/>
    </row>
    <row r="101" spans="7:10" ht="23.25" customHeight="1" x14ac:dyDescent="0.25">
      <c r="G101" s="405" t="str">
        <f>+IF(LEN('OSNOVNA PLAČA'!B101)&gt;0,'LETNO OBVESTILO'!V107,"")</f>
        <v>92   A92</v>
      </c>
      <c r="H101" s="406"/>
      <c r="I101" s="407">
        <f>IF(LEN('1-6'!B107)&gt;0,'1-6'!K107,"")</f>
        <v>0</v>
      </c>
      <c r="J101" s="408"/>
    </row>
    <row r="102" spans="7:10" ht="23.25" customHeight="1" x14ac:dyDescent="0.25">
      <c r="G102" s="405" t="str">
        <f>+IF(LEN('OSNOVNA PLAČA'!B102)&gt;0,'LETNO OBVESTILO'!V108,"")</f>
        <v>93   A93</v>
      </c>
      <c r="H102" s="406"/>
      <c r="I102" s="407">
        <f>IF(LEN('1-6'!B108)&gt;0,'1-6'!K108,"")</f>
        <v>0</v>
      </c>
      <c r="J102" s="408"/>
    </row>
    <row r="103" spans="7:10" ht="23.25" customHeight="1" x14ac:dyDescent="0.25">
      <c r="G103" s="405" t="str">
        <f>+IF(LEN('OSNOVNA PLAČA'!B103)&gt;0,'LETNO OBVESTILO'!V109,"")</f>
        <v>94   A94</v>
      </c>
      <c r="H103" s="406"/>
      <c r="I103" s="407">
        <f>IF(LEN('1-6'!B109)&gt;0,'1-6'!K109,"")</f>
        <v>0</v>
      </c>
      <c r="J103" s="408"/>
    </row>
    <row r="104" spans="7:10" ht="23.25" customHeight="1" x14ac:dyDescent="0.25">
      <c r="G104" s="405" t="str">
        <f>+IF(LEN('OSNOVNA PLAČA'!B104)&gt;0,'LETNO OBVESTILO'!V110,"")</f>
        <v>95   A95</v>
      </c>
      <c r="H104" s="406"/>
      <c r="I104" s="407">
        <f>IF(LEN('1-6'!B110)&gt;0,'1-6'!K110,"")</f>
        <v>0</v>
      </c>
      <c r="J104" s="408"/>
    </row>
    <row r="105" spans="7:10" ht="23.25" customHeight="1" x14ac:dyDescent="0.25">
      <c r="G105" s="405" t="str">
        <f>+IF(LEN('OSNOVNA PLAČA'!B105)&gt;0,'LETNO OBVESTILO'!V111,"")</f>
        <v>96   A96</v>
      </c>
      <c r="H105" s="406"/>
      <c r="I105" s="407">
        <f>IF(LEN('1-6'!B111)&gt;0,'1-6'!K111,"")</f>
        <v>0</v>
      </c>
      <c r="J105" s="408"/>
    </row>
    <row r="106" spans="7:10" ht="23.25" customHeight="1" x14ac:dyDescent="0.25">
      <c r="G106" s="405" t="str">
        <f>+IF(LEN('OSNOVNA PLAČA'!B106)&gt;0,'LETNO OBVESTILO'!V112,"")</f>
        <v>97   A97</v>
      </c>
      <c r="H106" s="406"/>
      <c r="I106" s="407">
        <f>IF(LEN('1-6'!B112)&gt;0,'1-6'!K112,"")</f>
        <v>0</v>
      </c>
      <c r="J106" s="408"/>
    </row>
    <row r="107" spans="7:10" ht="23.25" customHeight="1" x14ac:dyDescent="0.25">
      <c r="G107" s="405" t="str">
        <f>+IF(LEN('OSNOVNA PLAČA'!B107)&gt;0,'LETNO OBVESTILO'!V113,"")</f>
        <v>98   A98</v>
      </c>
      <c r="H107" s="406"/>
      <c r="I107" s="407">
        <f>IF(LEN('1-6'!B113)&gt;0,'1-6'!K113,"")</f>
        <v>0</v>
      </c>
      <c r="J107" s="408"/>
    </row>
    <row r="108" spans="7:10" ht="23.25" customHeight="1" x14ac:dyDescent="0.25">
      <c r="G108" s="405" t="str">
        <f>+IF(LEN('OSNOVNA PLAČA'!B108)&gt;0,'LETNO OBVESTILO'!V114,"")</f>
        <v>99   A99</v>
      </c>
      <c r="H108" s="406"/>
      <c r="I108" s="407">
        <f>IF(LEN('1-6'!B114)&gt;0,'1-6'!K114,"")</f>
        <v>0</v>
      </c>
      <c r="J108" s="408"/>
    </row>
    <row r="109" spans="7:10" ht="23.25" customHeight="1" x14ac:dyDescent="0.25">
      <c r="G109" s="405" t="str">
        <f>+IF(LEN('OSNOVNA PLAČA'!B109)&gt;0,'LETNO OBVESTILO'!V115,"")</f>
        <v>100   A100</v>
      </c>
      <c r="H109" s="406"/>
      <c r="I109" s="407">
        <f>IF(LEN('1-6'!B115)&gt;0,'1-6'!K115,"")</f>
        <v>0</v>
      </c>
      <c r="J109" s="408"/>
    </row>
    <row r="110" spans="7:10" ht="23.25" customHeight="1" x14ac:dyDescent="0.25">
      <c r="G110" s="405" t="str">
        <f>+IF(LEN('OSNOVNA PLAČA'!B110)&gt;0,'LETNO OBVESTILO'!V116,"")</f>
        <v>101   A101</v>
      </c>
      <c r="H110" s="406"/>
      <c r="I110" s="407">
        <f>IF(LEN('1-6'!B116)&gt;0,'1-6'!K116,"")</f>
        <v>0</v>
      </c>
      <c r="J110" s="408"/>
    </row>
    <row r="111" spans="7:10" ht="23.25" customHeight="1" x14ac:dyDescent="0.25">
      <c r="G111" s="405" t="str">
        <f>+IF(LEN('OSNOVNA PLAČA'!B111)&gt;0,'LETNO OBVESTILO'!V117,"")</f>
        <v>102   A102</v>
      </c>
      <c r="H111" s="406"/>
      <c r="I111" s="407">
        <f>IF(LEN('1-6'!B117)&gt;0,'1-6'!K117,"")</f>
        <v>0</v>
      </c>
      <c r="J111" s="408"/>
    </row>
    <row r="112" spans="7:10" ht="23.25" customHeight="1" x14ac:dyDescent="0.25">
      <c r="G112" s="405" t="str">
        <f>+IF(LEN('OSNOVNA PLAČA'!B112)&gt;0,'LETNO OBVESTILO'!V118,"")</f>
        <v>103   A103</v>
      </c>
      <c r="H112" s="406"/>
      <c r="I112" s="407">
        <f>IF(LEN('1-6'!B118)&gt;0,'1-6'!K118,"")</f>
        <v>0</v>
      </c>
      <c r="J112" s="408"/>
    </row>
    <row r="113" spans="7:10" ht="23.25" customHeight="1" x14ac:dyDescent="0.25">
      <c r="G113" s="405" t="str">
        <f>+IF(LEN('OSNOVNA PLAČA'!B113)&gt;0,'LETNO OBVESTILO'!V119,"")</f>
        <v>104   A104</v>
      </c>
      <c r="H113" s="406"/>
      <c r="I113" s="407">
        <f>IF(LEN('1-6'!B119)&gt;0,'1-6'!K119,"")</f>
        <v>0</v>
      </c>
      <c r="J113" s="408"/>
    </row>
    <row r="114" spans="7:10" ht="23.25" customHeight="1" x14ac:dyDescent="0.25">
      <c r="G114" s="405" t="str">
        <f>+IF(LEN('OSNOVNA PLAČA'!B114)&gt;0,'LETNO OBVESTILO'!V120,"")</f>
        <v>105   A105</v>
      </c>
      <c r="H114" s="406"/>
      <c r="I114" s="407">
        <f>IF(LEN('1-6'!B120)&gt;0,'1-6'!K120,"")</f>
        <v>0</v>
      </c>
      <c r="J114" s="408"/>
    </row>
    <row r="115" spans="7:10" ht="23.25" customHeight="1" x14ac:dyDescent="0.25">
      <c r="G115" s="405" t="str">
        <f>+IF(LEN('OSNOVNA PLAČA'!B115)&gt;0,'LETNO OBVESTILO'!V121,"")</f>
        <v>106   A106</v>
      </c>
      <c r="H115" s="406"/>
      <c r="I115" s="407">
        <f>IF(LEN('1-6'!B121)&gt;0,'1-6'!K121,"")</f>
        <v>0</v>
      </c>
      <c r="J115" s="408"/>
    </row>
    <row r="116" spans="7:10" ht="23.25" customHeight="1" x14ac:dyDescent="0.25">
      <c r="G116" s="405" t="str">
        <f>+IF(LEN('OSNOVNA PLAČA'!B116)&gt;0,'LETNO OBVESTILO'!V122,"")</f>
        <v>107   A107</v>
      </c>
      <c r="H116" s="406"/>
      <c r="I116" s="407">
        <f>IF(LEN('1-6'!B122)&gt;0,'1-6'!K122,"")</f>
        <v>0</v>
      </c>
      <c r="J116" s="408"/>
    </row>
    <row r="117" spans="7:10" ht="23.25" customHeight="1" x14ac:dyDescent="0.25">
      <c r="G117" s="405" t="str">
        <f>+IF(LEN('OSNOVNA PLAČA'!B117)&gt;0,'LETNO OBVESTILO'!V123,"")</f>
        <v>108   A108</v>
      </c>
      <c r="H117" s="406"/>
      <c r="I117" s="407">
        <f>IF(LEN('1-6'!B123)&gt;0,'1-6'!K123,"")</f>
        <v>0</v>
      </c>
      <c r="J117" s="408"/>
    </row>
    <row r="118" spans="7:10" ht="23.25" customHeight="1" x14ac:dyDescent="0.25">
      <c r="G118" s="405" t="str">
        <f>+IF(LEN('OSNOVNA PLAČA'!B118)&gt;0,'LETNO OBVESTILO'!V124,"")</f>
        <v>109   A109</v>
      </c>
      <c r="H118" s="406"/>
      <c r="I118" s="407">
        <f>IF(LEN('1-6'!B124)&gt;0,'1-6'!K124,"")</f>
        <v>0</v>
      </c>
      <c r="J118" s="408"/>
    </row>
    <row r="119" spans="7:10" ht="23.25" customHeight="1" x14ac:dyDescent="0.25">
      <c r="G119" s="405" t="str">
        <f>+IF(LEN('OSNOVNA PLAČA'!B119)&gt;0,'LETNO OBVESTILO'!V125,"")</f>
        <v>110   A110</v>
      </c>
      <c r="H119" s="406"/>
      <c r="I119" s="407">
        <f>IF(LEN('1-6'!B125)&gt;0,'1-6'!K125,"")</f>
        <v>0</v>
      </c>
      <c r="J119" s="408"/>
    </row>
    <row r="120" spans="7:10" ht="23.25" customHeight="1" x14ac:dyDescent="0.25">
      <c r="G120" s="405" t="str">
        <f>+IF(LEN('OSNOVNA PLAČA'!B120)&gt;0,'LETNO OBVESTILO'!V126,"")</f>
        <v>111   A111</v>
      </c>
      <c r="H120" s="406"/>
      <c r="I120" s="407">
        <f>IF(LEN('1-6'!B126)&gt;0,'1-6'!K126,"")</f>
        <v>0</v>
      </c>
      <c r="J120" s="408"/>
    </row>
    <row r="121" spans="7:10" ht="23.25" customHeight="1" x14ac:dyDescent="0.25">
      <c r="G121" s="405" t="str">
        <f>+IF(LEN('OSNOVNA PLAČA'!B121)&gt;0,'LETNO OBVESTILO'!V127,"")</f>
        <v>112   A112</v>
      </c>
      <c r="H121" s="406"/>
      <c r="I121" s="407">
        <f>IF(LEN('1-6'!B127)&gt;0,'1-6'!K127,"")</f>
        <v>0</v>
      </c>
      <c r="J121" s="408"/>
    </row>
    <row r="122" spans="7:10" ht="23.25" customHeight="1" x14ac:dyDescent="0.25">
      <c r="G122" s="405" t="str">
        <f>+IF(LEN('OSNOVNA PLAČA'!B122)&gt;0,'LETNO OBVESTILO'!V128,"")</f>
        <v>113   A113</v>
      </c>
      <c r="H122" s="406"/>
      <c r="I122" s="407">
        <f>IF(LEN('1-6'!B128)&gt;0,'1-6'!K128,"")</f>
        <v>0</v>
      </c>
      <c r="J122" s="408"/>
    </row>
    <row r="123" spans="7:10" ht="23.25" customHeight="1" x14ac:dyDescent="0.25">
      <c r="G123" s="405" t="str">
        <f>+IF(LEN('OSNOVNA PLAČA'!B123)&gt;0,'LETNO OBVESTILO'!V129,"")</f>
        <v>114   A114</v>
      </c>
      <c r="H123" s="406"/>
      <c r="I123" s="407">
        <f>IF(LEN('1-6'!B129)&gt;0,'1-6'!K129,"")</f>
        <v>0</v>
      </c>
      <c r="J123" s="408"/>
    </row>
    <row r="124" spans="7:10" ht="23.25" customHeight="1" x14ac:dyDescent="0.25">
      <c r="G124" s="405" t="str">
        <f>+IF(LEN('OSNOVNA PLAČA'!B124)&gt;0,'LETNO OBVESTILO'!V130,"")</f>
        <v>115   A115</v>
      </c>
      <c r="H124" s="406"/>
      <c r="I124" s="407">
        <f>IF(LEN('1-6'!B130)&gt;0,'1-6'!K130,"")</f>
        <v>0</v>
      </c>
      <c r="J124" s="408"/>
    </row>
    <row r="125" spans="7:10" ht="23.25" customHeight="1" x14ac:dyDescent="0.25">
      <c r="G125" s="405" t="str">
        <f>+IF(LEN('OSNOVNA PLAČA'!B125)&gt;0,'LETNO OBVESTILO'!V131,"")</f>
        <v>116   A116</v>
      </c>
      <c r="H125" s="406"/>
      <c r="I125" s="407">
        <f>IF(LEN('1-6'!B131)&gt;0,'1-6'!K131,"")</f>
        <v>0</v>
      </c>
      <c r="J125" s="408"/>
    </row>
    <row r="126" spans="7:10" ht="23.25" customHeight="1" x14ac:dyDescent="0.25">
      <c r="G126" s="405" t="str">
        <f>+IF(LEN('OSNOVNA PLAČA'!B126)&gt;0,'LETNO OBVESTILO'!V132,"")</f>
        <v>117   A117</v>
      </c>
      <c r="H126" s="406"/>
      <c r="I126" s="407">
        <f>IF(LEN('1-6'!B132)&gt;0,'1-6'!K132,"")</f>
        <v>0</v>
      </c>
      <c r="J126" s="408"/>
    </row>
    <row r="127" spans="7:10" ht="23.25" customHeight="1" x14ac:dyDescent="0.25">
      <c r="G127" s="405" t="str">
        <f>+IF(LEN('OSNOVNA PLAČA'!B127)&gt;0,'LETNO OBVESTILO'!V133,"")</f>
        <v>118   A118</v>
      </c>
      <c r="H127" s="406"/>
      <c r="I127" s="407">
        <f>IF(LEN('1-6'!B133)&gt;0,'1-6'!K133,"")</f>
        <v>0</v>
      </c>
      <c r="J127" s="408"/>
    </row>
    <row r="128" spans="7:10" ht="23.25" customHeight="1" x14ac:dyDescent="0.25">
      <c r="G128" s="405" t="str">
        <f>+IF(LEN('OSNOVNA PLAČA'!B128)&gt;0,'LETNO OBVESTILO'!V134,"")</f>
        <v>119   A119</v>
      </c>
      <c r="H128" s="406"/>
      <c r="I128" s="407">
        <f>IF(LEN('1-6'!B134)&gt;0,'1-6'!K134,"")</f>
        <v>0</v>
      </c>
      <c r="J128" s="408"/>
    </row>
    <row r="129" spans="7:10" ht="23.25" customHeight="1" x14ac:dyDescent="0.25">
      <c r="G129" s="405" t="str">
        <f>+IF(LEN('OSNOVNA PLAČA'!B129)&gt;0,'LETNO OBVESTILO'!V135,"")</f>
        <v>120   A120</v>
      </c>
      <c r="H129" s="406"/>
      <c r="I129" s="407">
        <f>IF(LEN('1-6'!B135)&gt;0,'1-6'!K135,"")</f>
        <v>0</v>
      </c>
      <c r="J129" s="408"/>
    </row>
    <row r="130" spans="7:10" ht="23.25" customHeight="1" x14ac:dyDescent="0.25">
      <c r="G130" s="405" t="str">
        <f>+IF(LEN('OSNOVNA PLAČA'!B130)&gt;0,'LETNO OBVESTILO'!V136,"")</f>
        <v>121   A121</v>
      </c>
      <c r="H130" s="406"/>
      <c r="I130" s="407">
        <f>IF(LEN('1-6'!B136)&gt;0,'1-6'!K136,"")</f>
        <v>0</v>
      </c>
      <c r="J130" s="408"/>
    </row>
    <row r="131" spans="7:10" ht="23.25" customHeight="1" x14ac:dyDescent="0.25">
      <c r="G131" s="405" t="str">
        <f>+IF(LEN('OSNOVNA PLAČA'!B131)&gt;0,'LETNO OBVESTILO'!V137,"")</f>
        <v>122   A122</v>
      </c>
      <c r="H131" s="406"/>
      <c r="I131" s="407">
        <f>IF(LEN('1-6'!B137)&gt;0,'1-6'!K137,"")</f>
        <v>0</v>
      </c>
      <c r="J131" s="408"/>
    </row>
    <row r="132" spans="7:10" ht="23.25" customHeight="1" x14ac:dyDescent="0.25">
      <c r="G132" s="405" t="str">
        <f>+IF(LEN('OSNOVNA PLAČA'!B132)&gt;0,'LETNO OBVESTILO'!V138,"")</f>
        <v>123   A123</v>
      </c>
      <c r="H132" s="406"/>
      <c r="I132" s="407">
        <f>IF(LEN('1-6'!B138)&gt;0,'1-6'!K138,"")</f>
        <v>0</v>
      </c>
      <c r="J132" s="408"/>
    </row>
    <row r="133" spans="7:10" ht="23.25" customHeight="1" x14ac:dyDescent="0.25">
      <c r="G133" s="405" t="str">
        <f>+IF(LEN('OSNOVNA PLAČA'!B133)&gt;0,'LETNO OBVESTILO'!V139,"")</f>
        <v>124   A124</v>
      </c>
      <c r="H133" s="406"/>
      <c r="I133" s="407">
        <f>IF(LEN('1-6'!B139)&gt;0,'1-6'!K139,"")</f>
        <v>0</v>
      </c>
      <c r="J133" s="408"/>
    </row>
    <row r="134" spans="7:10" ht="23.25" customHeight="1" x14ac:dyDescent="0.25">
      <c r="G134" s="405" t="str">
        <f>+IF(LEN('OSNOVNA PLAČA'!B134)&gt;0,'LETNO OBVESTILO'!V140,"")</f>
        <v>125   A125</v>
      </c>
      <c r="H134" s="406"/>
      <c r="I134" s="407">
        <f>IF(LEN('1-6'!B140)&gt;0,'1-6'!K140,"")</f>
        <v>0</v>
      </c>
      <c r="J134" s="408"/>
    </row>
    <row r="135" spans="7:10" ht="23.25" customHeight="1" x14ac:dyDescent="0.25">
      <c r="G135" s="405" t="str">
        <f>+IF(LEN('OSNOVNA PLAČA'!B135)&gt;0,'LETNO OBVESTILO'!V141,"")</f>
        <v>126   A126</v>
      </c>
      <c r="H135" s="406"/>
      <c r="I135" s="407">
        <f>IF(LEN('1-6'!B141)&gt;0,'1-6'!K141,"")</f>
        <v>0</v>
      </c>
      <c r="J135" s="408"/>
    </row>
    <row r="136" spans="7:10" ht="23.25" customHeight="1" x14ac:dyDescent="0.25">
      <c r="G136" s="405" t="str">
        <f>+IF(LEN('OSNOVNA PLAČA'!B136)&gt;0,'LETNO OBVESTILO'!V142,"")</f>
        <v>127   A127</v>
      </c>
      <c r="H136" s="406"/>
      <c r="I136" s="407">
        <f>IF(LEN('1-6'!B142)&gt;0,'1-6'!K142,"")</f>
        <v>0</v>
      </c>
      <c r="J136" s="408"/>
    </row>
    <row r="137" spans="7:10" ht="23.25" customHeight="1" x14ac:dyDescent="0.25">
      <c r="G137" s="405" t="str">
        <f>+IF(LEN('OSNOVNA PLAČA'!B137)&gt;0,'LETNO OBVESTILO'!V143,"")</f>
        <v>128   A128</v>
      </c>
      <c r="H137" s="406"/>
      <c r="I137" s="407">
        <f>IF(LEN('1-6'!B143)&gt;0,'1-6'!K143,"")</f>
        <v>0</v>
      </c>
      <c r="J137" s="408"/>
    </row>
    <row r="138" spans="7:10" ht="23.25" customHeight="1" x14ac:dyDescent="0.25">
      <c r="G138" s="405" t="str">
        <f>+IF(LEN('OSNOVNA PLAČA'!B138)&gt;0,'LETNO OBVESTILO'!V144,"")</f>
        <v>129   A129</v>
      </c>
      <c r="H138" s="406"/>
      <c r="I138" s="407">
        <f>IF(LEN('1-6'!B144)&gt;0,'1-6'!K144,"")</f>
        <v>0</v>
      </c>
      <c r="J138" s="408"/>
    </row>
    <row r="139" spans="7:10" ht="23.25" customHeight="1" x14ac:dyDescent="0.25">
      <c r="G139" s="405" t="str">
        <f>+IF(LEN('OSNOVNA PLAČA'!B139)&gt;0,'LETNO OBVESTILO'!V145,"")</f>
        <v>130   A130</v>
      </c>
      <c r="H139" s="406"/>
      <c r="I139" s="407">
        <f>IF(LEN('1-6'!B145)&gt;0,'1-6'!K145,"")</f>
        <v>0</v>
      </c>
      <c r="J139" s="408"/>
    </row>
    <row r="140" spans="7:10" ht="23.25" customHeight="1" x14ac:dyDescent="0.25">
      <c r="G140" s="405" t="str">
        <f>+IF(LEN('OSNOVNA PLAČA'!B140)&gt;0,'LETNO OBVESTILO'!V146,"")</f>
        <v>131   A131</v>
      </c>
      <c r="H140" s="406"/>
      <c r="I140" s="407">
        <f>IF(LEN('1-6'!B146)&gt;0,'1-6'!K146,"")</f>
        <v>0</v>
      </c>
      <c r="J140" s="408"/>
    </row>
    <row r="141" spans="7:10" ht="23.25" customHeight="1" x14ac:dyDescent="0.25">
      <c r="G141" s="405" t="str">
        <f>+IF(LEN('OSNOVNA PLAČA'!B141)&gt;0,'LETNO OBVESTILO'!V147,"")</f>
        <v>132   A132</v>
      </c>
      <c r="H141" s="406"/>
      <c r="I141" s="407">
        <f>IF(LEN('1-6'!B147)&gt;0,'1-6'!K147,"")</f>
        <v>0</v>
      </c>
      <c r="J141" s="408"/>
    </row>
    <row r="142" spans="7:10" ht="23.25" customHeight="1" x14ac:dyDescent="0.25">
      <c r="G142" s="405" t="str">
        <f>+IF(LEN('OSNOVNA PLAČA'!B142)&gt;0,'LETNO OBVESTILO'!V148,"")</f>
        <v>133   A133</v>
      </c>
      <c r="H142" s="406"/>
      <c r="I142" s="407">
        <f>IF(LEN('1-6'!B148)&gt;0,'1-6'!K148,"")</f>
        <v>0</v>
      </c>
      <c r="J142" s="408"/>
    </row>
    <row r="143" spans="7:10" ht="23.25" customHeight="1" x14ac:dyDescent="0.25">
      <c r="G143" s="405" t="str">
        <f>+IF(LEN('OSNOVNA PLAČA'!B143)&gt;0,'LETNO OBVESTILO'!V149,"")</f>
        <v>134   A134</v>
      </c>
      <c r="H143" s="406"/>
      <c r="I143" s="407">
        <f>IF(LEN('1-6'!B149)&gt;0,'1-6'!K149,"")</f>
        <v>0</v>
      </c>
      <c r="J143" s="408"/>
    </row>
    <row r="144" spans="7:10" ht="23.25" customHeight="1" x14ac:dyDescent="0.25">
      <c r="G144" s="405" t="str">
        <f>+IF(LEN('OSNOVNA PLAČA'!B144)&gt;0,'LETNO OBVESTILO'!V150,"")</f>
        <v>135   A135</v>
      </c>
      <c r="H144" s="406"/>
      <c r="I144" s="407">
        <f>IF(LEN('1-6'!B150)&gt;0,'1-6'!K150,"")</f>
        <v>0</v>
      </c>
      <c r="J144" s="408"/>
    </row>
    <row r="145" spans="7:10" ht="23.25" customHeight="1" x14ac:dyDescent="0.25">
      <c r="G145" s="405" t="str">
        <f>+IF(LEN('OSNOVNA PLAČA'!B145)&gt;0,'LETNO OBVESTILO'!V151,"")</f>
        <v>136   A136</v>
      </c>
      <c r="H145" s="406"/>
      <c r="I145" s="407">
        <f>IF(LEN('1-6'!B151)&gt;0,'1-6'!K151,"")</f>
        <v>0</v>
      </c>
      <c r="J145" s="408"/>
    </row>
    <row r="146" spans="7:10" ht="23.25" customHeight="1" x14ac:dyDescent="0.25">
      <c r="G146" s="405" t="str">
        <f>+IF(LEN('OSNOVNA PLAČA'!B146)&gt;0,'LETNO OBVESTILO'!V152,"")</f>
        <v>137   A137</v>
      </c>
      <c r="H146" s="406"/>
      <c r="I146" s="407">
        <f>IF(LEN('1-6'!B152)&gt;0,'1-6'!K152,"")</f>
        <v>0</v>
      </c>
      <c r="J146" s="408"/>
    </row>
    <row r="147" spans="7:10" ht="23.25" customHeight="1" x14ac:dyDescent="0.25">
      <c r="G147" s="405" t="str">
        <f>+IF(LEN('OSNOVNA PLAČA'!B147)&gt;0,'LETNO OBVESTILO'!V153,"")</f>
        <v>138   A138</v>
      </c>
      <c r="H147" s="406"/>
      <c r="I147" s="407">
        <f>IF(LEN('1-6'!B153)&gt;0,'1-6'!K153,"")</f>
        <v>0</v>
      </c>
      <c r="J147" s="408"/>
    </row>
    <row r="148" spans="7:10" ht="23.25" customHeight="1" x14ac:dyDescent="0.25">
      <c r="G148" s="405" t="str">
        <f>+IF(LEN('OSNOVNA PLAČA'!B148)&gt;0,'LETNO OBVESTILO'!V154,"")</f>
        <v>139   A139</v>
      </c>
      <c r="H148" s="406"/>
      <c r="I148" s="407">
        <f>IF(LEN('1-6'!B154)&gt;0,'1-6'!K154,"")</f>
        <v>0</v>
      </c>
      <c r="J148" s="408"/>
    </row>
    <row r="149" spans="7:10" ht="23.25" customHeight="1" x14ac:dyDescent="0.25">
      <c r="G149" s="405" t="str">
        <f>+IF(LEN('OSNOVNA PLAČA'!B149)&gt;0,'LETNO OBVESTILO'!V155,"")</f>
        <v>140   A140</v>
      </c>
      <c r="H149" s="406"/>
      <c r="I149" s="407">
        <f>IF(LEN('1-6'!B155)&gt;0,'1-6'!K155,"")</f>
        <v>0</v>
      </c>
      <c r="J149" s="408"/>
    </row>
    <row r="150" spans="7:10" ht="23.25" customHeight="1" x14ac:dyDescent="0.25">
      <c r="G150" s="405" t="str">
        <f>+IF(LEN('OSNOVNA PLAČA'!B150)&gt;0,'LETNO OBVESTILO'!V156,"")</f>
        <v>141   A141</v>
      </c>
      <c r="H150" s="406"/>
      <c r="I150" s="407">
        <f>IF(LEN('1-6'!B156)&gt;0,'1-6'!K156,"")</f>
        <v>0</v>
      </c>
      <c r="J150" s="408"/>
    </row>
    <row r="151" spans="7:10" ht="23.25" customHeight="1" x14ac:dyDescent="0.25">
      <c r="G151" s="405" t="str">
        <f>+IF(LEN('OSNOVNA PLAČA'!B151)&gt;0,'LETNO OBVESTILO'!V157,"")</f>
        <v>142   A142</v>
      </c>
      <c r="H151" s="406"/>
      <c r="I151" s="407">
        <f>IF(LEN('1-6'!B157)&gt;0,'1-6'!K157,"")</f>
        <v>0</v>
      </c>
      <c r="J151" s="408"/>
    </row>
    <row r="152" spans="7:10" ht="23.25" customHeight="1" x14ac:dyDescent="0.25">
      <c r="G152" s="405" t="str">
        <f>+IF(LEN('OSNOVNA PLAČA'!B152)&gt;0,'LETNO OBVESTILO'!V158,"")</f>
        <v>143   A143</v>
      </c>
      <c r="H152" s="406"/>
      <c r="I152" s="407">
        <f>IF(LEN('1-6'!B158)&gt;0,'1-6'!K158,"")</f>
        <v>0</v>
      </c>
      <c r="J152" s="408"/>
    </row>
    <row r="153" spans="7:10" ht="23.25" customHeight="1" x14ac:dyDescent="0.25">
      <c r="G153" s="405" t="str">
        <f>+IF(LEN('OSNOVNA PLAČA'!B153)&gt;0,'LETNO OBVESTILO'!V159,"")</f>
        <v>144   A144</v>
      </c>
      <c r="H153" s="406"/>
      <c r="I153" s="407">
        <f>IF(LEN('1-6'!B159)&gt;0,'1-6'!K159,"")</f>
        <v>0</v>
      </c>
      <c r="J153" s="408"/>
    </row>
    <row r="154" spans="7:10" ht="23.25" customHeight="1" x14ac:dyDescent="0.25">
      <c r="G154" s="405" t="str">
        <f>+IF(LEN('OSNOVNA PLAČA'!B154)&gt;0,'LETNO OBVESTILO'!V160,"")</f>
        <v>145   A145</v>
      </c>
      <c r="H154" s="406"/>
      <c r="I154" s="407">
        <f>IF(LEN('1-6'!B160)&gt;0,'1-6'!K160,"")</f>
        <v>0</v>
      </c>
      <c r="J154" s="408"/>
    </row>
    <row r="155" spans="7:10" ht="23.25" customHeight="1" x14ac:dyDescent="0.25">
      <c r="G155" s="405" t="str">
        <f>+IF(LEN('OSNOVNA PLAČA'!B155)&gt;0,'LETNO OBVESTILO'!V161,"")</f>
        <v>146   A146</v>
      </c>
      <c r="H155" s="406"/>
      <c r="I155" s="407">
        <f>IF(LEN('1-6'!B161)&gt;0,'1-6'!K161,"")</f>
        <v>0</v>
      </c>
      <c r="J155" s="408"/>
    </row>
    <row r="156" spans="7:10" ht="23.25" customHeight="1" x14ac:dyDescent="0.25">
      <c r="G156" s="405" t="str">
        <f>+IF(LEN('OSNOVNA PLAČA'!B156)&gt;0,'LETNO OBVESTILO'!V162,"")</f>
        <v>147   A147</v>
      </c>
      <c r="H156" s="406"/>
      <c r="I156" s="407">
        <f>IF(LEN('1-6'!B162)&gt;0,'1-6'!K162,"")</f>
        <v>0</v>
      </c>
      <c r="J156" s="408"/>
    </row>
    <row r="157" spans="7:10" ht="23.25" customHeight="1" x14ac:dyDescent="0.25">
      <c r="G157" s="405" t="str">
        <f>+IF(LEN('OSNOVNA PLAČA'!B157)&gt;0,'LETNO OBVESTILO'!V163,"")</f>
        <v>148   A148</v>
      </c>
      <c r="H157" s="406"/>
      <c r="I157" s="407">
        <f>IF(LEN('1-6'!B163)&gt;0,'1-6'!K163,"")</f>
        <v>0</v>
      </c>
      <c r="J157" s="408"/>
    </row>
    <row r="158" spans="7:10" ht="23.25" customHeight="1" x14ac:dyDescent="0.25">
      <c r="G158" s="405" t="str">
        <f>+IF(LEN('OSNOVNA PLAČA'!B158)&gt;0,'LETNO OBVESTILO'!V164,"")</f>
        <v>149   A149</v>
      </c>
      <c r="H158" s="406"/>
      <c r="I158" s="407">
        <f>IF(LEN('1-6'!B164)&gt;0,'1-6'!K164,"")</f>
        <v>0</v>
      </c>
      <c r="J158" s="408"/>
    </row>
    <row r="159" spans="7:10" ht="23.25" customHeight="1" x14ac:dyDescent="0.25">
      <c r="G159" s="405" t="str">
        <f>+IF(LEN('OSNOVNA PLAČA'!B159)&gt;0,'LETNO OBVESTILO'!V165,"")</f>
        <v>150   A150</v>
      </c>
      <c r="H159" s="406"/>
      <c r="I159" s="407">
        <f>IF(LEN('1-6'!B165)&gt;0,'1-6'!K165,"")</f>
        <v>0</v>
      </c>
      <c r="J159" s="408"/>
    </row>
    <row r="160" spans="7:10" ht="23.25" customHeight="1" x14ac:dyDescent="0.25">
      <c r="G160" s="405" t="str">
        <f>+IF(LEN('OSNOVNA PLAČA'!B160)&gt;0,'LETNO OBVESTILO'!V166,"")</f>
        <v>151   A151</v>
      </c>
      <c r="H160" s="406"/>
      <c r="I160" s="407">
        <f>IF(LEN('1-6'!B166)&gt;0,'1-6'!K166,"")</f>
        <v>0</v>
      </c>
      <c r="J160" s="408"/>
    </row>
    <row r="161" spans="7:10" ht="23.25" customHeight="1" x14ac:dyDescent="0.25">
      <c r="G161" s="405" t="str">
        <f>+IF(LEN('OSNOVNA PLAČA'!B161)&gt;0,'LETNO OBVESTILO'!V167,"")</f>
        <v>152   A152</v>
      </c>
      <c r="H161" s="406"/>
      <c r="I161" s="407">
        <f>IF(LEN('1-6'!B167)&gt;0,'1-6'!K167,"")</f>
        <v>0</v>
      </c>
      <c r="J161" s="408"/>
    </row>
    <row r="162" spans="7:10" ht="23.25" customHeight="1" x14ac:dyDescent="0.25">
      <c r="G162" s="405" t="str">
        <f>+IF(LEN('OSNOVNA PLAČA'!B162)&gt;0,'LETNO OBVESTILO'!V168,"")</f>
        <v>153   A153</v>
      </c>
      <c r="H162" s="406"/>
      <c r="I162" s="407">
        <f>IF(LEN('1-6'!B168)&gt;0,'1-6'!K168,"")</f>
        <v>0</v>
      </c>
      <c r="J162" s="408"/>
    </row>
    <row r="163" spans="7:10" ht="23.25" customHeight="1" x14ac:dyDescent="0.25">
      <c r="G163" s="405" t="str">
        <f>+IF(LEN('OSNOVNA PLAČA'!B163)&gt;0,'LETNO OBVESTILO'!V169,"")</f>
        <v>154   A154</v>
      </c>
      <c r="H163" s="406"/>
      <c r="I163" s="407">
        <f>IF(LEN('1-6'!B169)&gt;0,'1-6'!K169,"")</f>
        <v>0</v>
      </c>
      <c r="J163" s="408"/>
    </row>
    <row r="164" spans="7:10" ht="23.25" customHeight="1" x14ac:dyDescent="0.25">
      <c r="G164" s="405" t="str">
        <f>+IF(LEN('OSNOVNA PLAČA'!B164)&gt;0,'LETNO OBVESTILO'!V170,"")</f>
        <v>155   A155</v>
      </c>
      <c r="H164" s="406"/>
      <c r="I164" s="407">
        <f>IF(LEN('1-6'!B170)&gt;0,'1-6'!K170,"")</f>
        <v>0</v>
      </c>
      <c r="J164" s="408"/>
    </row>
    <row r="165" spans="7:10" ht="23.25" customHeight="1" x14ac:dyDescent="0.25">
      <c r="G165" s="405" t="str">
        <f>+IF(LEN('OSNOVNA PLAČA'!B165)&gt;0,'LETNO OBVESTILO'!V171,"")</f>
        <v>156   A156</v>
      </c>
      <c r="H165" s="406"/>
      <c r="I165" s="407">
        <f>IF(LEN('1-6'!B171)&gt;0,'1-6'!K171,"")</f>
        <v>0</v>
      </c>
      <c r="J165" s="408"/>
    </row>
    <row r="166" spans="7:10" ht="23.25" customHeight="1" x14ac:dyDescent="0.25">
      <c r="G166" s="405" t="str">
        <f>+IF(LEN('OSNOVNA PLAČA'!B166)&gt;0,'LETNO OBVESTILO'!V172,"")</f>
        <v>157   A157</v>
      </c>
      <c r="H166" s="406"/>
      <c r="I166" s="407">
        <f>IF(LEN('1-6'!B172)&gt;0,'1-6'!K172,"")</f>
        <v>0</v>
      </c>
      <c r="J166" s="408"/>
    </row>
    <row r="167" spans="7:10" ht="23.25" customHeight="1" x14ac:dyDescent="0.25">
      <c r="G167" s="405" t="str">
        <f>+IF(LEN('OSNOVNA PLAČA'!B167)&gt;0,'LETNO OBVESTILO'!V173,"")</f>
        <v>158   A158</v>
      </c>
      <c r="H167" s="406"/>
      <c r="I167" s="407">
        <f>IF(LEN('1-6'!B173)&gt;0,'1-6'!K173,"")</f>
        <v>0</v>
      </c>
      <c r="J167" s="408"/>
    </row>
    <row r="168" spans="7:10" ht="23.25" customHeight="1" x14ac:dyDescent="0.25">
      <c r="G168" s="405" t="str">
        <f>+IF(LEN('OSNOVNA PLAČA'!B168)&gt;0,'LETNO OBVESTILO'!V174,"")</f>
        <v>159   A159</v>
      </c>
      <c r="H168" s="406"/>
      <c r="I168" s="407">
        <f>IF(LEN('1-6'!B174)&gt;0,'1-6'!K174,"")</f>
        <v>0</v>
      </c>
      <c r="J168" s="408"/>
    </row>
    <row r="169" spans="7:10" ht="23.25" customHeight="1" x14ac:dyDescent="0.25">
      <c r="G169" s="405" t="str">
        <f>+IF(LEN('OSNOVNA PLAČA'!B169)&gt;0,'LETNO OBVESTILO'!V175,"")</f>
        <v>160   A160</v>
      </c>
      <c r="H169" s="406"/>
      <c r="I169" s="407">
        <f>IF(LEN('1-6'!B175)&gt;0,'1-6'!K175,"")</f>
        <v>0</v>
      </c>
      <c r="J169" s="408"/>
    </row>
    <row r="170" spans="7:10" ht="23.25" customHeight="1" x14ac:dyDescent="0.25">
      <c r="G170" s="405" t="str">
        <f>+IF(LEN('OSNOVNA PLAČA'!B170)&gt;0,'LETNO OBVESTILO'!V176,"")</f>
        <v>161   A161</v>
      </c>
      <c r="H170" s="406"/>
      <c r="I170" s="407">
        <f>IF(LEN('1-6'!B176)&gt;0,'1-6'!K176,"")</f>
        <v>0</v>
      </c>
      <c r="J170" s="408"/>
    </row>
    <row r="171" spans="7:10" ht="23.25" customHeight="1" x14ac:dyDescent="0.25">
      <c r="G171" s="405" t="str">
        <f>+IF(LEN('OSNOVNA PLAČA'!B171)&gt;0,'LETNO OBVESTILO'!V177,"")</f>
        <v>162   A162</v>
      </c>
      <c r="H171" s="406"/>
      <c r="I171" s="407">
        <f>IF(LEN('1-6'!B177)&gt;0,'1-6'!K177,"")</f>
        <v>0</v>
      </c>
      <c r="J171" s="408"/>
    </row>
    <row r="172" spans="7:10" ht="23.25" customHeight="1" x14ac:dyDescent="0.25">
      <c r="G172" s="405" t="str">
        <f>+IF(LEN('OSNOVNA PLAČA'!B172)&gt;0,'LETNO OBVESTILO'!V178,"")</f>
        <v>163   A163</v>
      </c>
      <c r="H172" s="406"/>
      <c r="I172" s="407">
        <f>IF(LEN('1-6'!B178)&gt;0,'1-6'!K178,"")</f>
        <v>0</v>
      </c>
      <c r="J172" s="408"/>
    </row>
    <row r="173" spans="7:10" ht="23.25" customHeight="1" x14ac:dyDescent="0.25">
      <c r="G173" s="405" t="str">
        <f>+IF(LEN('OSNOVNA PLAČA'!B173)&gt;0,'LETNO OBVESTILO'!V179,"")</f>
        <v>164   A164</v>
      </c>
      <c r="H173" s="406"/>
      <c r="I173" s="407">
        <f>IF(LEN('1-6'!B179)&gt;0,'1-6'!K179,"")</f>
        <v>0</v>
      </c>
      <c r="J173" s="408"/>
    </row>
    <row r="174" spans="7:10" ht="23.25" customHeight="1" x14ac:dyDescent="0.25">
      <c r="G174" s="405" t="str">
        <f>+IF(LEN('OSNOVNA PLAČA'!B174)&gt;0,'LETNO OBVESTILO'!V180,"")</f>
        <v>165   A165</v>
      </c>
      <c r="H174" s="406"/>
      <c r="I174" s="407">
        <f>IF(LEN('1-6'!B180)&gt;0,'1-6'!K180,"")</f>
        <v>0</v>
      </c>
      <c r="J174" s="408"/>
    </row>
    <row r="175" spans="7:10" ht="23.25" customHeight="1" x14ac:dyDescent="0.25">
      <c r="G175" s="405" t="str">
        <f>+IF(LEN('OSNOVNA PLAČA'!B175)&gt;0,'LETNO OBVESTILO'!V181,"")</f>
        <v>166   A166</v>
      </c>
      <c r="H175" s="406"/>
      <c r="I175" s="407">
        <f>IF(LEN('1-6'!B181)&gt;0,'1-6'!K181,"")</f>
        <v>0</v>
      </c>
      <c r="J175" s="408"/>
    </row>
    <row r="176" spans="7:10" ht="23.25" customHeight="1" x14ac:dyDescent="0.25">
      <c r="G176" s="405" t="str">
        <f>+IF(LEN('OSNOVNA PLAČA'!B176)&gt;0,'LETNO OBVESTILO'!V182,"")</f>
        <v>167   A167</v>
      </c>
      <c r="H176" s="406"/>
      <c r="I176" s="407">
        <f>IF(LEN('1-6'!B182)&gt;0,'1-6'!K182,"")</f>
        <v>0</v>
      </c>
      <c r="J176" s="408"/>
    </row>
    <row r="177" spans="7:10" ht="23.25" customHeight="1" x14ac:dyDescent="0.25">
      <c r="G177" s="405" t="str">
        <f>+IF(LEN('OSNOVNA PLAČA'!B177)&gt;0,'LETNO OBVESTILO'!V183,"")</f>
        <v>168   A168</v>
      </c>
      <c r="H177" s="406"/>
      <c r="I177" s="407">
        <f>IF(LEN('1-6'!B183)&gt;0,'1-6'!K183,"")</f>
        <v>0</v>
      </c>
      <c r="J177" s="408"/>
    </row>
    <row r="178" spans="7:10" ht="23.25" customHeight="1" x14ac:dyDescent="0.25">
      <c r="G178" s="405" t="str">
        <f>+IF(LEN('OSNOVNA PLAČA'!B178)&gt;0,'LETNO OBVESTILO'!V184,"")</f>
        <v>169   A169</v>
      </c>
      <c r="H178" s="406"/>
      <c r="I178" s="407">
        <f>IF(LEN('1-6'!B184)&gt;0,'1-6'!K184,"")</f>
        <v>0</v>
      </c>
      <c r="J178" s="408"/>
    </row>
    <row r="179" spans="7:10" ht="23.25" customHeight="1" x14ac:dyDescent="0.25">
      <c r="G179" s="405" t="str">
        <f>+IF(LEN('OSNOVNA PLAČA'!B179)&gt;0,'LETNO OBVESTILO'!V185,"")</f>
        <v>170   A170</v>
      </c>
      <c r="H179" s="406"/>
      <c r="I179" s="407">
        <f>IF(LEN('1-6'!B185)&gt;0,'1-6'!K185,"")</f>
        <v>0</v>
      </c>
      <c r="J179" s="408"/>
    </row>
    <row r="180" spans="7:10" ht="23.25" customHeight="1" x14ac:dyDescent="0.25">
      <c r="G180" s="405" t="str">
        <f>+IF(LEN('OSNOVNA PLAČA'!B180)&gt;0,'LETNO OBVESTILO'!V186,"")</f>
        <v>171   A171</v>
      </c>
      <c r="H180" s="406"/>
      <c r="I180" s="407">
        <f>IF(LEN('1-6'!B186)&gt;0,'1-6'!K186,"")</f>
        <v>0</v>
      </c>
      <c r="J180" s="408"/>
    </row>
    <row r="181" spans="7:10" ht="23.25" customHeight="1" x14ac:dyDescent="0.25">
      <c r="G181" s="405" t="str">
        <f>+IF(LEN('OSNOVNA PLAČA'!B181)&gt;0,'LETNO OBVESTILO'!V187,"")</f>
        <v>172   A172</v>
      </c>
      <c r="H181" s="406"/>
      <c r="I181" s="407">
        <f>IF(LEN('1-6'!B187)&gt;0,'1-6'!K187,"")</f>
        <v>0</v>
      </c>
      <c r="J181" s="408"/>
    </row>
    <row r="182" spans="7:10" ht="23.25" customHeight="1" x14ac:dyDescent="0.25">
      <c r="G182" s="405" t="str">
        <f>+IF(LEN('OSNOVNA PLAČA'!B182)&gt;0,'LETNO OBVESTILO'!V188,"")</f>
        <v>173   A173</v>
      </c>
      <c r="H182" s="406"/>
      <c r="I182" s="407">
        <f>IF(LEN('1-6'!B188)&gt;0,'1-6'!K188,"")</f>
        <v>0</v>
      </c>
      <c r="J182" s="408"/>
    </row>
    <row r="183" spans="7:10" ht="23.25" customHeight="1" x14ac:dyDescent="0.25">
      <c r="G183" s="405" t="str">
        <f>+IF(LEN('OSNOVNA PLAČA'!B183)&gt;0,'LETNO OBVESTILO'!V189,"")</f>
        <v>174   A174</v>
      </c>
      <c r="H183" s="406"/>
      <c r="I183" s="407">
        <f>IF(LEN('1-6'!B189)&gt;0,'1-6'!K189,"")</f>
        <v>0</v>
      </c>
      <c r="J183" s="408"/>
    </row>
    <row r="184" spans="7:10" ht="23.25" customHeight="1" x14ac:dyDescent="0.25">
      <c r="G184" s="405" t="str">
        <f>+IF(LEN('OSNOVNA PLAČA'!B184)&gt;0,'LETNO OBVESTILO'!V190,"")</f>
        <v>175   A175</v>
      </c>
      <c r="H184" s="406"/>
      <c r="I184" s="407">
        <f>IF(LEN('1-6'!B190)&gt;0,'1-6'!K190,"")</f>
        <v>0</v>
      </c>
      <c r="J184" s="408"/>
    </row>
    <row r="185" spans="7:10" ht="23.25" customHeight="1" x14ac:dyDescent="0.25">
      <c r="G185" s="405" t="str">
        <f>+IF(LEN('OSNOVNA PLAČA'!B185)&gt;0,'LETNO OBVESTILO'!V191,"")</f>
        <v>176   A176</v>
      </c>
      <c r="H185" s="406"/>
      <c r="I185" s="407">
        <f>IF(LEN('1-6'!B191)&gt;0,'1-6'!K191,"")</f>
        <v>0</v>
      </c>
      <c r="J185" s="408"/>
    </row>
    <row r="186" spans="7:10" ht="23.25" customHeight="1" x14ac:dyDescent="0.25">
      <c r="G186" s="405" t="str">
        <f>+IF(LEN('OSNOVNA PLAČA'!B186)&gt;0,'LETNO OBVESTILO'!V192,"")</f>
        <v>177   A177</v>
      </c>
      <c r="H186" s="406"/>
      <c r="I186" s="407">
        <f>IF(LEN('1-6'!B192)&gt;0,'1-6'!K192,"")</f>
        <v>0</v>
      </c>
      <c r="J186" s="408"/>
    </row>
    <row r="187" spans="7:10" ht="23.25" customHeight="1" x14ac:dyDescent="0.25">
      <c r="G187" s="405" t="str">
        <f>+IF(LEN('OSNOVNA PLAČA'!B187)&gt;0,'LETNO OBVESTILO'!V193,"")</f>
        <v>178   A178</v>
      </c>
      <c r="H187" s="406"/>
      <c r="I187" s="407">
        <f>IF(LEN('1-6'!B193)&gt;0,'1-6'!K193,"")</f>
        <v>0</v>
      </c>
      <c r="J187" s="408"/>
    </row>
    <row r="188" spans="7:10" ht="23.25" customHeight="1" x14ac:dyDescent="0.25">
      <c r="G188" s="405" t="str">
        <f>+IF(LEN('OSNOVNA PLAČA'!B188)&gt;0,'LETNO OBVESTILO'!V194,"")</f>
        <v>179   A179</v>
      </c>
      <c r="H188" s="406"/>
      <c r="I188" s="407">
        <f>IF(LEN('1-6'!B194)&gt;0,'1-6'!K194,"")</f>
        <v>0</v>
      </c>
      <c r="J188" s="408"/>
    </row>
    <row r="189" spans="7:10" ht="23.25" customHeight="1" x14ac:dyDescent="0.25">
      <c r="G189" s="405" t="str">
        <f>+IF(LEN('OSNOVNA PLAČA'!B189)&gt;0,'LETNO OBVESTILO'!V195,"")</f>
        <v>180   A180</v>
      </c>
      <c r="H189" s="406"/>
      <c r="I189" s="407">
        <f>IF(LEN('1-6'!B195)&gt;0,'1-6'!K195,"")</f>
        <v>0</v>
      </c>
      <c r="J189" s="408"/>
    </row>
    <row r="190" spans="7:10" ht="23.25" customHeight="1" x14ac:dyDescent="0.25">
      <c r="G190" s="405" t="str">
        <f>+IF(LEN('OSNOVNA PLAČA'!B190)&gt;0,'LETNO OBVESTILO'!V196,"")</f>
        <v>181   A181</v>
      </c>
      <c r="H190" s="406"/>
      <c r="I190" s="407">
        <f>IF(LEN('1-6'!B196)&gt;0,'1-6'!K196,"")</f>
        <v>0</v>
      </c>
      <c r="J190" s="408"/>
    </row>
    <row r="191" spans="7:10" ht="23.25" customHeight="1" x14ac:dyDescent="0.25">
      <c r="G191" s="405" t="str">
        <f>+IF(LEN('OSNOVNA PLAČA'!B191)&gt;0,'LETNO OBVESTILO'!V197,"")</f>
        <v>182   A182</v>
      </c>
      <c r="H191" s="406"/>
      <c r="I191" s="407">
        <f>IF(LEN('1-6'!B197)&gt;0,'1-6'!K197,"")</f>
        <v>0</v>
      </c>
      <c r="J191" s="408"/>
    </row>
    <row r="192" spans="7:10" ht="23.25" customHeight="1" x14ac:dyDescent="0.25">
      <c r="G192" s="405" t="str">
        <f>+IF(LEN('OSNOVNA PLAČA'!B192)&gt;0,'LETNO OBVESTILO'!V198,"")</f>
        <v>183   A183</v>
      </c>
      <c r="H192" s="406"/>
      <c r="I192" s="407">
        <f>IF(LEN('1-6'!B198)&gt;0,'1-6'!K198,"")</f>
        <v>0</v>
      </c>
      <c r="J192" s="408"/>
    </row>
    <row r="193" spans="7:10" ht="23.25" customHeight="1" x14ac:dyDescent="0.25">
      <c r="G193" s="405" t="str">
        <f>+IF(LEN('OSNOVNA PLAČA'!B193)&gt;0,'LETNO OBVESTILO'!V199,"")</f>
        <v>184   A184</v>
      </c>
      <c r="H193" s="406"/>
      <c r="I193" s="407">
        <f>IF(LEN('1-6'!B199)&gt;0,'1-6'!K199,"")</f>
        <v>0</v>
      </c>
      <c r="J193" s="408"/>
    </row>
    <row r="194" spans="7:10" ht="23.25" customHeight="1" x14ac:dyDescent="0.25">
      <c r="G194" s="405" t="str">
        <f>+IF(LEN('OSNOVNA PLAČA'!B194)&gt;0,'LETNO OBVESTILO'!V200,"")</f>
        <v>185   A185</v>
      </c>
      <c r="H194" s="406"/>
      <c r="I194" s="407">
        <f>IF(LEN('1-6'!B200)&gt;0,'1-6'!K200,"")</f>
        <v>0</v>
      </c>
      <c r="J194" s="408"/>
    </row>
    <row r="195" spans="7:10" ht="23.25" customHeight="1" x14ac:dyDescent="0.25">
      <c r="G195" s="405" t="str">
        <f>+IF(LEN('OSNOVNA PLAČA'!B195)&gt;0,'LETNO OBVESTILO'!V201,"")</f>
        <v>186   A186</v>
      </c>
      <c r="H195" s="406"/>
      <c r="I195" s="407">
        <f>IF(LEN('1-6'!B201)&gt;0,'1-6'!K201,"")</f>
        <v>0</v>
      </c>
      <c r="J195" s="408"/>
    </row>
    <row r="196" spans="7:10" ht="23.25" customHeight="1" x14ac:dyDescent="0.25">
      <c r="G196" s="405" t="str">
        <f>+IF(LEN('OSNOVNA PLAČA'!B196)&gt;0,'LETNO OBVESTILO'!V202,"")</f>
        <v>187   A187</v>
      </c>
      <c r="H196" s="406"/>
      <c r="I196" s="407">
        <f>IF(LEN('1-6'!B202)&gt;0,'1-6'!K202,"")</f>
        <v>0</v>
      </c>
      <c r="J196" s="408"/>
    </row>
    <row r="197" spans="7:10" ht="23.25" customHeight="1" x14ac:dyDescent="0.25">
      <c r="G197" s="405" t="str">
        <f>+IF(LEN('OSNOVNA PLAČA'!B197)&gt;0,'LETNO OBVESTILO'!V203,"")</f>
        <v>188   A188</v>
      </c>
      <c r="H197" s="406"/>
      <c r="I197" s="407">
        <f>IF(LEN('1-6'!B203)&gt;0,'1-6'!K203,"")</f>
        <v>0</v>
      </c>
      <c r="J197" s="408"/>
    </row>
    <row r="198" spans="7:10" ht="23.25" customHeight="1" x14ac:dyDescent="0.25">
      <c r="G198" s="405" t="str">
        <f>+IF(LEN('OSNOVNA PLAČA'!B198)&gt;0,'LETNO OBVESTILO'!V204,"")</f>
        <v>189   A189</v>
      </c>
      <c r="H198" s="406"/>
      <c r="I198" s="407">
        <f>IF(LEN('1-6'!B204)&gt;0,'1-6'!K204,"")</f>
        <v>0</v>
      </c>
      <c r="J198" s="408"/>
    </row>
    <row r="199" spans="7:10" ht="23.25" customHeight="1" x14ac:dyDescent="0.25">
      <c r="G199" s="405" t="str">
        <f>+IF(LEN('OSNOVNA PLAČA'!B199)&gt;0,'LETNO OBVESTILO'!V205,"")</f>
        <v>190   A190</v>
      </c>
      <c r="H199" s="406"/>
      <c r="I199" s="407">
        <f>IF(LEN('1-6'!B205)&gt;0,'1-6'!K205,"")</f>
        <v>0</v>
      </c>
      <c r="J199" s="408"/>
    </row>
    <row r="200" spans="7:10" ht="23.25" customHeight="1" x14ac:dyDescent="0.25">
      <c r="G200" s="405" t="str">
        <f>+IF(LEN('OSNOVNA PLAČA'!B200)&gt;0,'LETNO OBVESTILO'!V206,"")</f>
        <v>191   A191</v>
      </c>
      <c r="H200" s="406"/>
      <c r="I200" s="407">
        <f>IF(LEN('1-6'!B206)&gt;0,'1-6'!K206,"")</f>
        <v>0</v>
      </c>
      <c r="J200" s="408"/>
    </row>
    <row r="201" spans="7:10" ht="23.25" customHeight="1" x14ac:dyDescent="0.25">
      <c r="G201" s="405" t="str">
        <f>+IF(LEN('OSNOVNA PLAČA'!B201)&gt;0,'LETNO OBVESTILO'!V207,"")</f>
        <v>192   A192</v>
      </c>
      <c r="H201" s="406"/>
      <c r="I201" s="407">
        <f>IF(LEN('1-6'!B207)&gt;0,'1-6'!K207,"")</f>
        <v>0</v>
      </c>
      <c r="J201" s="408"/>
    </row>
    <row r="202" spans="7:10" ht="23.25" customHeight="1" x14ac:dyDescent="0.25">
      <c r="G202" s="405" t="str">
        <f>+IF(LEN('OSNOVNA PLAČA'!B202)&gt;0,'LETNO OBVESTILO'!V208,"")</f>
        <v>193   A193</v>
      </c>
      <c r="H202" s="406"/>
      <c r="I202" s="407">
        <f>IF(LEN('1-6'!B208)&gt;0,'1-6'!K208,"")</f>
        <v>0</v>
      </c>
      <c r="J202" s="408"/>
    </row>
    <row r="203" spans="7:10" ht="23.25" customHeight="1" x14ac:dyDescent="0.25">
      <c r="G203" s="405" t="str">
        <f>+IF(LEN('OSNOVNA PLAČA'!B203)&gt;0,'LETNO OBVESTILO'!V209,"")</f>
        <v>194   A194</v>
      </c>
      <c r="H203" s="406"/>
      <c r="I203" s="407">
        <f>IF(LEN('1-6'!B209)&gt;0,'1-6'!K209,"")</f>
        <v>0</v>
      </c>
      <c r="J203" s="408"/>
    </row>
    <row r="204" spans="7:10" ht="23.25" customHeight="1" x14ac:dyDescent="0.25">
      <c r="G204" s="405" t="str">
        <f>+IF(LEN('OSNOVNA PLAČA'!B204)&gt;0,'LETNO OBVESTILO'!V210,"")</f>
        <v>195   A195</v>
      </c>
      <c r="H204" s="406"/>
      <c r="I204" s="407">
        <f>IF(LEN('1-6'!B210)&gt;0,'1-6'!K210,"")</f>
        <v>0</v>
      </c>
      <c r="J204" s="408"/>
    </row>
    <row r="205" spans="7:10" ht="23.25" customHeight="1" x14ac:dyDescent="0.25">
      <c r="G205" s="405" t="str">
        <f>+IF(LEN('OSNOVNA PLAČA'!B205)&gt;0,'LETNO OBVESTILO'!V211,"")</f>
        <v>196   A196</v>
      </c>
      <c r="H205" s="406"/>
      <c r="I205" s="407">
        <f>IF(LEN('1-6'!B211)&gt;0,'1-6'!K211,"")</f>
        <v>0</v>
      </c>
      <c r="J205" s="408"/>
    </row>
    <row r="206" spans="7:10" ht="23.25" customHeight="1" x14ac:dyDescent="0.25">
      <c r="G206" s="405" t="str">
        <f>+IF(LEN('OSNOVNA PLAČA'!B206)&gt;0,'LETNO OBVESTILO'!V212,"")</f>
        <v>197   A197</v>
      </c>
      <c r="H206" s="406"/>
      <c r="I206" s="407">
        <f>IF(LEN('1-6'!B212)&gt;0,'1-6'!K212,"")</f>
        <v>0</v>
      </c>
      <c r="J206" s="408"/>
    </row>
    <row r="207" spans="7:10" ht="23.25" customHeight="1" x14ac:dyDescent="0.25">
      <c r="G207" s="405" t="str">
        <f>+IF(LEN('OSNOVNA PLAČA'!B207)&gt;0,'LETNO OBVESTILO'!V213,"")</f>
        <v>198   A198</v>
      </c>
      <c r="H207" s="406"/>
      <c r="I207" s="407">
        <f>IF(LEN('1-6'!B213)&gt;0,'1-6'!K213,"")</f>
        <v>0</v>
      </c>
      <c r="J207" s="408"/>
    </row>
    <row r="208" spans="7:10" ht="23.25" customHeight="1" x14ac:dyDescent="0.25">
      <c r="G208" s="405" t="str">
        <f>+IF(LEN('OSNOVNA PLAČA'!B208)&gt;0,'LETNO OBVESTILO'!V214,"")</f>
        <v>199   A199</v>
      </c>
      <c r="H208" s="406"/>
      <c r="I208" s="407">
        <f>IF(LEN('1-6'!B214)&gt;0,'1-6'!K214,"")</f>
        <v>0</v>
      </c>
      <c r="J208" s="408"/>
    </row>
    <row r="209" spans="7:10" ht="23.25" customHeight="1" x14ac:dyDescent="0.25">
      <c r="G209" s="405" t="str">
        <f>+IF(LEN('OSNOVNA PLAČA'!B209)&gt;0,'LETNO OBVESTILO'!V215,"")</f>
        <v>200   A200</v>
      </c>
      <c r="H209" s="406"/>
      <c r="I209" s="407">
        <f>IF(LEN('1-6'!B215)&gt;0,'1-6'!K215,"")</f>
        <v>0</v>
      </c>
      <c r="J209" s="408"/>
    </row>
    <row r="210" spans="7:10" ht="23.25" customHeight="1" x14ac:dyDescent="0.25">
      <c r="G210" s="405" t="str">
        <f>+IF(LEN('OSNOVNA PLAČA'!B210)&gt;0,'LETNO OBVESTILO'!V216,"")</f>
        <v>201   A201</v>
      </c>
      <c r="H210" s="406"/>
      <c r="I210" s="407">
        <f>IF(LEN('1-6'!B216)&gt;0,'1-6'!K216,"")</f>
        <v>0</v>
      </c>
      <c r="J210" s="408"/>
    </row>
    <row r="211" spans="7:10" ht="23.25" customHeight="1" x14ac:dyDescent="0.25">
      <c r="G211" s="405" t="str">
        <f>+IF(LEN('OSNOVNA PLAČA'!B211)&gt;0,'LETNO OBVESTILO'!V217,"")</f>
        <v>202   A202</v>
      </c>
      <c r="H211" s="406"/>
      <c r="I211" s="407">
        <f>IF(LEN('1-6'!B217)&gt;0,'1-6'!K217,"")</f>
        <v>0</v>
      </c>
      <c r="J211" s="408"/>
    </row>
    <row r="212" spans="7:10" ht="23.25" customHeight="1" x14ac:dyDescent="0.25">
      <c r="G212" s="405" t="str">
        <f>+IF(LEN('OSNOVNA PLAČA'!B212)&gt;0,'LETNO OBVESTILO'!V218,"")</f>
        <v>203   A203</v>
      </c>
      <c r="H212" s="406"/>
      <c r="I212" s="407">
        <f>IF(LEN('1-6'!B218)&gt;0,'1-6'!K218,"")</f>
        <v>0</v>
      </c>
      <c r="J212" s="408"/>
    </row>
    <row r="213" spans="7:10" ht="23.25" customHeight="1" x14ac:dyDescent="0.25">
      <c r="G213" s="405" t="str">
        <f>+IF(LEN('OSNOVNA PLAČA'!B213)&gt;0,'LETNO OBVESTILO'!V219,"")</f>
        <v>204   A204</v>
      </c>
      <c r="H213" s="406"/>
      <c r="I213" s="407">
        <f>IF(LEN('1-6'!B219)&gt;0,'1-6'!K219,"")</f>
        <v>0</v>
      </c>
      <c r="J213" s="408"/>
    </row>
    <row r="214" spans="7:10" ht="23.25" customHeight="1" x14ac:dyDescent="0.25">
      <c r="G214" s="405" t="str">
        <f>+IF(LEN('OSNOVNA PLAČA'!B214)&gt;0,'LETNO OBVESTILO'!V220,"")</f>
        <v>205   A205</v>
      </c>
      <c r="H214" s="406"/>
      <c r="I214" s="407">
        <f>IF(LEN('1-6'!B220)&gt;0,'1-6'!K220,"")</f>
        <v>0</v>
      </c>
      <c r="J214" s="408"/>
    </row>
    <row r="215" spans="7:10" ht="23.25" customHeight="1" x14ac:dyDescent="0.25">
      <c r="G215" s="405" t="str">
        <f>+IF(LEN('OSNOVNA PLAČA'!B215)&gt;0,'LETNO OBVESTILO'!V221,"")</f>
        <v>206   A206</v>
      </c>
      <c r="H215" s="406"/>
      <c r="I215" s="407">
        <f>IF(LEN('1-6'!B221)&gt;0,'1-6'!K221,"")</f>
        <v>0</v>
      </c>
      <c r="J215" s="408"/>
    </row>
    <row r="216" spans="7:10" ht="23.25" customHeight="1" x14ac:dyDescent="0.25">
      <c r="G216" s="405" t="str">
        <f>+IF(LEN('OSNOVNA PLAČA'!B216)&gt;0,'LETNO OBVESTILO'!V222,"")</f>
        <v>207   A207</v>
      </c>
      <c r="H216" s="406"/>
      <c r="I216" s="407">
        <f>IF(LEN('1-6'!B222)&gt;0,'1-6'!K222,"")</f>
        <v>0</v>
      </c>
      <c r="J216" s="408"/>
    </row>
    <row r="217" spans="7:10" ht="23.25" customHeight="1" x14ac:dyDescent="0.25">
      <c r="G217" s="405" t="str">
        <f>+IF(LEN('OSNOVNA PLAČA'!B217)&gt;0,'LETNO OBVESTILO'!V223,"")</f>
        <v>208   A208</v>
      </c>
      <c r="H217" s="406"/>
      <c r="I217" s="407">
        <f>IF(LEN('1-6'!B223)&gt;0,'1-6'!K223,"")</f>
        <v>0</v>
      </c>
      <c r="J217" s="408"/>
    </row>
    <row r="218" spans="7:10" ht="23.25" customHeight="1" x14ac:dyDescent="0.25">
      <c r="G218" s="405" t="str">
        <f>+IF(LEN('OSNOVNA PLAČA'!B218)&gt;0,'LETNO OBVESTILO'!V224,"")</f>
        <v>209   A209</v>
      </c>
      <c r="H218" s="406"/>
      <c r="I218" s="407">
        <f>IF(LEN('1-6'!B224)&gt;0,'1-6'!K224,"")</f>
        <v>0</v>
      </c>
      <c r="J218" s="408"/>
    </row>
    <row r="219" spans="7:10" ht="23.25" customHeight="1" x14ac:dyDescent="0.25">
      <c r="G219" s="405" t="str">
        <f>+IF(LEN('OSNOVNA PLAČA'!B219)&gt;0,'LETNO OBVESTILO'!V225,"")</f>
        <v>210   A210</v>
      </c>
      <c r="H219" s="406"/>
      <c r="I219" s="407">
        <f>IF(LEN('1-6'!B225)&gt;0,'1-6'!K225,"")</f>
        <v>0</v>
      </c>
      <c r="J219" s="408"/>
    </row>
    <row r="220" spans="7:10" ht="23.25" customHeight="1" x14ac:dyDescent="0.25">
      <c r="G220" s="405" t="str">
        <f>+IF(LEN('OSNOVNA PLAČA'!B220)&gt;0,'LETNO OBVESTILO'!V226,"")</f>
        <v>211   A211</v>
      </c>
      <c r="H220" s="406"/>
      <c r="I220" s="407">
        <f>IF(LEN('1-6'!B226)&gt;0,'1-6'!K226,"")</f>
        <v>0</v>
      </c>
      <c r="J220" s="408"/>
    </row>
    <row r="221" spans="7:10" ht="23.25" customHeight="1" x14ac:dyDescent="0.25">
      <c r="G221" s="405" t="str">
        <f>+IF(LEN('OSNOVNA PLAČA'!B221)&gt;0,'LETNO OBVESTILO'!V227,"")</f>
        <v>212   A212</v>
      </c>
      <c r="H221" s="406"/>
      <c r="I221" s="407">
        <f>IF(LEN('1-6'!B227)&gt;0,'1-6'!K227,"")</f>
        <v>0</v>
      </c>
      <c r="J221" s="408"/>
    </row>
    <row r="222" spans="7:10" ht="23.25" customHeight="1" x14ac:dyDescent="0.25">
      <c r="G222" s="405" t="str">
        <f>+IF(LEN('OSNOVNA PLAČA'!B222)&gt;0,'LETNO OBVESTILO'!V228,"")</f>
        <v>213   A213</v>
      </c>
      <c r="H222" s="406"/>
      <c r="I222" s="407">
        <f>IF(LEN('1-6'!B228)&gt;0,'1-6'!K228,"")</f>
        <v>0</v>
      </c>
      <c r="J222" s="408"/>
    </row>
    <row r="223" spans="7:10" ht="23.25" customHeight="1" x14ac:dyDescent="0.25">
      <c r="G223" s="405" t="str">
        <f>+IF(LEN('OSNOVNA PLAČA'!B223)&gt;0,'LETNO OBVESTILO'!V229,"")</f>
        <v>214   A214</v>
      </c>
      <c r="H223" s="406"/>
      <c r="I223" s="407">
        <f>IF(LEN('1-6'!B229)&gt;0,'1-6'!K229,"")</f>
        <v>0</v>
      </c>
      <c r="J223" s="408"/>
    </row>
    <row r="224" spans="7:10" ht="23.25" customHeight="1" x14ac:dyDescent="0.25">
      <c r="G224" s="405" t="str">
        <f>+IF(LEN('OSNOVNA PLAČA'!B224)&gt;0,'LETNO OBVESTILO'!V230,"")</f>
        <v>215   A215</v>
      </c>
      <c r="H224" s="406"/>
      <c r="I224" s="407">
        <f>IF(LEN('1-6'!B230)&gt;0,'1-6'!K230,"")</f>
        <v>0</v>
      </c>
      <c r="J224" s="408"/>
    </row>
    <row r="225" spans="7:10" ht="23.25" customHeight="1" x14ac:dyDescent="0.25">
      <c r="G225" s="405" t="str">
        <f>+IF(LEN('OSNOVNA PLAČA'!B225)&gt;0,'LETNO OBVESTILO'!V231,"")</f>
        <v>216   A216</v>
      </c>
      <c r="H225" s="406"/>
      <c r="I225" s="407">
        <f>IF(LEN('1-6'!B231)&gt;0,'1-6'!K231,"")</f>
        <v>0</v>
      </c>
      <c r="J225" s="408"/>
    </row>
    <row r="226" spans="7:10" ht="23.25" customHeight="1" x14ac:dyDescent="0.25">
      <c r="G226" s="405" t="str">
        <f>+IF(LEN('OSNOVNA PLAČA'!B226)&gt;0,'LETNO OBVESTILO'!V232,"")</f>
        <v>217   A217</v>
      </c>
      <c r="H226" s="406"/>
      <c r="I226" s="407">
        <f>IF(LEN('1-6'!B232)&gt;0,'1-6'!K232,"")</f>
        <v>0</v>
      </c>
      <c r="J226" s="408"/>
    </row>
    <row r="227" spans="7:10" ht="23.25" customHeight="1" x14ac:dyDescent="0.25">
      <c r="G227" s="405" t="str">
        <f>+IF(LEN('OSNOVNA PLAČA'!B227)&gt;0,'LETNO OBVESTILO'!V233,"")</f>
        <v>218   A218</v>
      </c>
      <c r="H227" s="406"/>
      <c r="I227" s="407">
        <f>IF(LEN('1-6'!B233)&gt;0,'1-6'!K233,"")</f>
        <v>0</v>
      </c>
      <c r="J227" s="408"/>
    </row>
    <row r="228" spans="7:10" ht="23.25" customHeight="1" x14ac:dyDescent="0.25">
      <c r="G228" s="405" t="str">
        <f>+IF(LEN('OSNOVNA PLAČA'!B228)&gt;0,'LETNO OBVESTILO'!V234,"")</f>
        <v>219   A219</v>
      </c>
      <c r="H228" s="406"/>
      <c r="I228" s="407">
        <f>IF(LEN('1-6'!B234)&gt;0,'1-6'!K234,"")</f>
        <v>0</v>
      </c>
      <c r="J228" s="408"/>
    </row>
    <row r="229" spans="7:10" ht="23.25" customHeight="1" x14ac:dyDescent="0.25">
      <c r="G229" s="405" t="str">
        <f>+IF(LEN('OSNOVNA PLAČA'!B229)&gt;0,'LETNO OBVESTILO'!V235,"")</f>
        <v>220   A220</v>
      </c>
      <c r="H229" s="406"/>
      <c r="I229" s="407">
        <f>IF(LEN('1-6'!B235)&gt;0,'1-6'!K235,"")</f>
        <v>0</v>
      </c>
      <c r="J229" s="408"/>
    </row>
    <row r="230" spans="7:10" ht="23.25" customHeight="1" x14ac:dyDescent="0.25">
      <c r="G230" s="405" t="str">
        <f>+IF(LEN('OSNOVNA PLAČA'!B230)&gt;0,'LETNO OBVESTILO'!V236,"")</f>
        <v>221   A221</v>
      </c>
      <c r="H230" s="406"/>
      <c r="I230" s="407">
        <f>IF(LEN('1-6'!B236)&gt;0,'1-6'!K236,"")</f>
        <v>0</v>
      </c>
      <c r="J230" s="408"/>
    </row>
    <row r="231" spans="7:10" ht="23.25" customHeight="1" x14ac:dyDescent="0.25">
      <c r="G231" s="405" t="str">
        <f>+IF(LEN('OSNOVNA PLAČA'!B231)&gt;0,'LETNO OBVESTILO'!V237,"")</f>
        <v>222   A222</v>
      </c>
      <c r="H231" s="406"/>
      <c r="I231" s="407">
        <f>IF(LEN('1-6'!B237)&gt;0,'1-6'!K237,"")</f>
        <v>0</v>
      </c>
      <c r="J231" s="408"/>
    </row>
    <row r="232" spans="7:10" ht="23.25" customHeight="1" x14ac:dyDescent="0.25">
      <c r="G232" s="405" t="str">
        <f>+IF(LEN('OSNOVNA PLAČA'!B232)&gt;0,'LETNO OBVESTILO'!V238,"")</f>
        <v>223   A223</v>
      </c>
      <c r="H232" s="406"/>
      <c r="I232" s="407">
        <f>IF(LEN('1-6'!B238)&gt;0,'1-6'!K238,"")</f>
        <v>0</v>
      </c>
      <c r="J232" s="408"/>
    </row>
    <row r="233" spans="7:10" ht="23.25" customHeight="1" x14ac:dyDescent="0.25">
      <c r="G233" s="405" t="str">
        <f>+IF(LEN('OSNOVNA PLAČA'!B233)&gt;0,'LETNO OBVESTILO'!V239,"")</f>
        <v>224   A224</v>
      </c>
      <c r="H233" s="406"/>
      <c r="I233" s="407">
        <f>IF(LEN('1-6'!B239)&gt;0,'1-6'!K239,"")</f>
        <v>0</v>
      </c>
      <c r="J233" s="408"/>
    </row>
    <row r="234" spans="7:10" ht="23.25" customHeight="1" x14ac:dyDescent="0.25">
      <c r="G234" s="405" t="str">
        <f>+IF(LEN('OSNOVNA PLAČA'!B234)&gt;0,'LETNO OBVESTILO'!V240,"")</f>
        <v>225   A225</v>
      </c>
      <c r="H234" s="406"/>
      <c r="I234" s="407">
        <f>IF(LEN('1-6'!B240)&gt;0,'1-6'!K240,"")</f>
        <v>0</v>
      </c>
      <c r="J234" s="408"/>
    </row>
    <row r="235" spans="7:10" ht="23.25" customHeight="1" x14ac:dyDescent="0.25">
      <c r="G235" s="405" t="str">
        <f>+IF(LEN('OSNOVNA PLAČA'!B235)&gt;0,'LETNO OBVESTILO'!V241,"")</f>
        <v>226   A226</v>
      </c>
      <c r="H235" s="406"/>
      <c r="I235" s="407">
        <f>IF(LEN('1-6'!B241)&gt;0,'1-6'!K241,"")</f>
        <v>0</v>
      </c>
      <c r="J235" s="408"/>
    </row>
    <row r="236" spans="7:10" ht="23.25" customHeight="1" x14ac:dyDescent="0.25">
      <c r="G236" s="405" t="str">
        <f>+IF(LEN('OSNOVNA PLAČA'!B236)&gt;0,'LETNO OBVESTILO'!V242,"")</f>
        <v>227   A227</v>
      </c>
      <c r="H236" s="406"/>
      <c r="I236" s="407">
        <f>IF(LEN('1-6'!B242)&gt;0,'1-6'!K242,"")</f>
        <v>0</v>
      </c>
      <c r="J236" s="408"/>
    </row>
    <row r="237" spans="7:10" ht="23.25" customHeight="1" x14ac:dyDescent="0.25">
      <c r="G237" s="405" t="str">
        <f>+IF(LEN('OSNOVNA PLAČA'!B237)&gt;0,'LETNO OBVESTILO'!V243,"")</f>
        <v>228   A228</v>
      </c>
      <c r="H237" s="406"/>
      <c r="I237" s="407">
        <f>IF(LEN('1-6'!B243)&gt;0,'1-6'!K243,"")</f>
        <v>0</v>
      </c>
      <c r="J237" s="408"/>
    </row>
    <row r="238" spans="7:10" ht="23.25" customHeight="1" x14ac:dyDescent="0.25">
      <c r="G238" s="405" t="str">
        <f>+IF(LEN('OSNOVNA PLAČA'!B238)&gt;0,'LETNO OBVESTILO'!V244,"")</f>
        <v>229   A229</v>
      </c>
      <c r="H238" s="406"/>
      <c r="I238" s="407">
        <f>IF(LEN('1-6'!B244)&gt;0,'1-6'!K244,"")</f>
        <v>0</v>
      </c>
      <c r="J238" s="408"/>
    </row>
    <row r="239" spans="7:10" ht="23.25" customHeight="1" x14ac:dyDescent="0.25">
      <c r="G239" s="405" t="str">
        <f>+IF(LEN('OSNOVNA PLAČA'!B239)&gt;0,'LETNO OBVESTILO'!V245,"")</f>
        <v>230   A230</v>
      </c>
      <c r="H239" s="406"/>
      <c r="I239" s="407">
        <f>IF(LEN('1-6'!B245)&gt;0,'1-6'!K245,"")</f>
        <v>0</v>
      </c>
      <c r="J239" s="408"/>
    </row>
    <row r="240" spans="7:10" ht="23.25" customHeight="1" x14ac:dyDescent="0.25">
      <c r="G240" s="405" t="str">
        <f>+IF(LEN('OSNOVNA PLAČA'!B240)&gt;0,'LETNO OBVESTILO'!V246,"")</f>
        <v>231   A231</v>
      </c>
      <c r="H240" s="406"/>
      <c r="I240" s="407">
        <f>IF(LEN('1-6'!B246)&gt;0,'1-6'!K246,"")</f>
        <v>0</v>
      </c>
      <c r="J240" s="408"/>
    </row>
    <row r="241" spans="7:10" ht="23.25" customHeight="1" x14ac:dyDescent="0.25">
      <c r="G241" s="405" t="str">
        <f>+IF(LEN('OSNOVNA PLAČA'!B241)&gt;0,'LETNO OBVESTILO'!V247,"")</f>
        <v>232   A232</v>
      </c>
      <c r="H241" s="406"/>
      <c r="I241" s="407">
        <f>IF(LEN('1-6'!B247)&gt;0,'1-6'!K247,"")</f>
        <v>0</v>
      </c>
      <c r="J241" s="408"/>
    </row>
    <row r="242" spans="7:10" ht="23.25" customHeight="1" x14ac:dyDescent="0.25">
      <c r="G242" s="405" t="str">
        <f>+IF(LEN('OSNOVNA PLAČA'!B242)&gt;0,'LETNO OBVESTILO'!V248,"")</f>
        <v>233   A233</v>
      </c>
      <c r="H242" s="406"/>
      <c r="I242" s="407">
        <f>IF(LEN('1-6'!B248)&gt;0,'1-6'!K248,"")</f>
        <v>0</v>
      </c>
      <c r="J242" s="408"/>
    </row>
    <row r="243" spans="7:10" ht="23.25" customHeight="1" x14ac:dyDescent="0.25">
      <c r="G243" s="405" t="str">
        <f>+IF(LEN('OSNOVNA PLAČA'!B243)&gt;0,'LETNO OBVESTILO'!V249,"")</f>
        <v>234   A234</v>
      </c>
      <c r="H243" s="406"/>
      <c r="I243" s="407">
        <f>IF(LEN('1-6'!B249)&gt;0,'1-6'!K249,"")</f>
        <v>0</v>
      </c>
      <c r="J243" s="408"/>
    </row>
    <row r="244" spans="7:10" ht="23.25" customHeight="1" x14ac:dyDescent="0.25">
      <c r="G244" s="405" t="str">
        <f>+IF(LEN('OSNOVNA PLAČA'!B244)&gt;0,'LETNO OBVESTILO'!V250,"")</f>
        <v>235   A235</v>
      </c>
      <c r="H244" s="406"/>
      <c r="I244" s="407">
        <f>IF(LEN('1-6'!B250)&gt;0,'1-6'!K250,"")</f>
        <v>0</v>
      </c>
      <c r="J244" s="408"/>
    </row>
    <row r="245" spans="7:10" ht="23.25" customHeight="1" x14ac:dyDescent="0.25">
      <c r="G245" s="405" t="str">
        <f>+IF(LEN('OSNOVNA PLAČA'!B245)&gt;0,'LETNO OBVESTILO'!V251,"")</f>
        <v>236   A236</v>
      </c>
      <c r="H245" s="406"/>
      <c r="I245" s="407">
        <f>IF(LEN('1-6'!B251)&gt;0,'1-6'!K251,"")</f>
        <v>0</v>
      </c>
      <c r="J245" s="408"/>
    </row>
    <row r="246" spans="7:10" ht="23.25" customHeight="1" x14ac:dyDescent="0.25">
      <c r="G246" s="405" t="str">
        <f>+IF(LEN('OSNOVNA PLAČA'!B246)&gt;0,'LETNO OBVESTILO'!V252,"")</f>
        <v>237   A237</v>
      </c>
      <c r="H246" s="406"/>
      <c r="I246" s="407">
        <f>IF(LEN('1-6'!B252)&gt;0,'1-6'!K252,"")</f>
        <v>0</v>
      </c>
      <c r="J246" s="408"/>
    </row>
    <row r="247" spans="7:10" ht="23.25" customHeight="1" x14ac:dyDescent="0.25">
      <c r="G247" s="405" t="str">
        <f>+IF(LEN('OSNOVNA PLAČA'!B247)&gt;0,'LETNO OBVESTILO'!V253,"")</f>
        <v>238   A238</v>
      </c>
      <c r="H247" s="406"/>
      <c r="I247" s="407">
        <f>IF(LEN('1-6'!B253)&gt;0,'1-6'!K253,"")</f>
        <v>0</v>
      </c>
      <c r="J247" s="408"/>
    </row>
    <row r="248" spans="7:10" ht="23.25" customHeight="1" x14ac:dyDescent="0.25">
      <c r="G248" s="405" t="str">
        <f>+IF(LEN('OSNOVNA PLAČA'!B248)&gt;0,'LETNO OBVESTILO'!V254,"")</f>
        <v>239   A239</v>
      </c>
      <c r="H248" s="406"/>
      <c r="I248" s="407">
        <f>IF(LEN('1-6'!B254)&gt;0,'1-6'!K254,"")</f>
        <v>0</v>
      </c>
      <c r="J248" s="408"/>
    </row>
    <row r="249" spans="7:10" ht="23.25" customHeight="1" x14ac:dyDescent="0.25">
      <c r="G249" s="405" t="str">
        <f>+IF(LEN('OSNOVNA PLAČA'!B249)&gt;0,'LETNO OBVESTILO'!V255,"")</f>
        <v>240   A240</v>
      </c>
      <c r="H249" s="406"/>
      <c r="I249" s="407">
        <f>IF(LEN('1-6'!B255)&gt;0,'1-6'!K255,"")</f>
        <v>0</v>
      </c>
      <c r="J249" s="408"/>
    </row>
    <row r="250" spans="7:10" ht="23.25" customHeight="1" x14ac:dyDescent="0.25">
      <c r="G250" s="405" t="str">
        <f>+IF(LEN('OSNOVNA PLAČA'!B250)&gt;0,'LETNO OBVESTILO'!V256,"")</f>
        <v>241   A241</v>
      </c>
      <c r="H250" s="406"/>
      <c r="I250" s="407">
        <f>IF(LEN('1-6'!B256)&gt;0,'1-6'!K256,"")</f>
        <v>0</v>
      </c>
      <c r="J250" s="408"/>
    </row>
    <row r="251" spans="7:10" ht="23.25" customHeight="1" x14ac:dyDescent="0.25">
      <c r="G251" s="405" t="str">
        <f>+IF(LEN('OSNOVNA PLAČA'!B251)&gt;0,'LETNO OBVESTILO'!V257,"")</f>
        <v>242   A242</v>
      </c>
      <c r="H251" s="406"/>
      <c r="I251" s="407">
        <f>IF(LEN('1-6'!B257)&gt;0,'1-6'!K257,"")</f>
        <v>0</v>
      </c>
      <c r="J251" s="408"/>
    </row>
    <row r="252" spans="7:10" ht="23.25" customHeight="1" x14ac:dyDescent="0.25">
      <c r="G252" s="405" t="str">
        <f>+IF(LEN('OSNOVNA PLAČA'!B252)&gt;0,'LETNO OBVESTILO'!V258,"")</f>
        <v>243   A243</v>
      </c>
      <c r="H252" s="406"/>
      <c r="I252" s="407">
        <f>IF(LEN('1-6'!B258)&gt;0,'1-6'!K258,"")</f>
        <v>0</v>
      </c>
      <c r="J252" s="408"/>
    </row>
    <row r="253" spans="7:10" ht="23.25" customHeight="1" x14ac:dyDescent="0.25">
      <c r="G253" s="405" t="str">
        <f>+IF(LEN('OSNOVNA PLAČA'!B253)&gt;0,'LETNO OBVESTILO'!V259,"")</f>
        <v>244   A244</v>
      </c>
      <c r="H253" s="406"/>
      <c r="I253" s="407">
        <f>IF(LEN('1-6'!B259)&gt;0,'1-6'!K259,"")</f>
        <v>0</v>
      </c>
      <c r="J253" s="408"/>
    </row>
    <row r="254" spans="7:10" ht="23.25" customHeight="1" x14ac:dyDescent="0.25">
      <c r="G254" s="405" t="str">
        <f>+IF(LEN('OSNOVNA PLAČA'!B254)&gt;0,'LETNO OBVESTILO'!V260,"")</f>
        <v>245   A245</v>
      </c>
      <c r="H254" s="406"/>
      <c r="I254" s="407">
        <f>IF(LEN('1-6'!B260)&gt;0,'1-6'!K260,"")</f>
        <v>0</v>
      </c>
      <c r="J254" s="408"/>
    </row>
    <row r="255" spans="7:10" ht="23.25" customHeight="1" x14ac:dyDescent="0.25">
      <c r="G255" s="405" t="str">
        <f>+IF(LEN('OSNOVNA PLAČA'!B255)&gt;0,'LETNO OBVESTILO'!V261,"")</f>
        <v>246   A246</v>
      </c>
      <c r="H255" s="406"/>
      <c r="I255" s="407">
        <f>IF(LEN('1-6'!B261)&gt;0,'1-6'!K261,"")</f>
        <v>0</v>
      </c>
      <c r="J255" s="408"/>
    </row>
    <row r="256" spans="7:10" ht="23.25" customHeight="1" x14ac:dyDescent="0.25">
      <c r="G256" s="405" t="str">
        <f>+IF(LEN('OSNOVNA PLAČA'!B256)&gt;0,'LETNO OBVESTILO'!V262,"")</f>
        <v>247   A247</v>
      </c>
      <c r="H256" s="406"/>
      <c r="I256" s="407">
        <f>IF(LEN('1-6'!B262)&gt;0,'1-6'!K262,"")</f>
        <v>0</v>
      </c>
      <c r="J256" s="408"/>
    </row>
    <row r="257" spans="7:10" ht="23.25" customHeight="1" x14ac:dyDescent="0.25">
      <c r="G257" s="405" t="str">
        <f>+IF(LEN('OSNOVNA PLAČA'!B257)&gt;0,'LETNO OBVESTILO'!V263,"")</f>
        <v>248   A248</v>
      </c>
      <c r="H257" s="406"/>
      <c r="I257" s="407">
        <f>IF(LEN('1-6'!B263)&gt;0,'1-6'!K263,"")</f>
        <v>0</v>
      </c>
      <c r="J257" s="408"/>
    </row>
    <row r="258" spans="7:10" ht="23.25" customHeight="1" x14ac:dyDescent="0.25">
      <c r="G258" s="405" t="str">
        <f>+IF(LEN('OSNOVNA PLAČA'!B258)&gt;0,'LETNO OBVESTILO'!V264,"")</f>
        <v>249   A249</v>
      </c>
      <c r="H258" s="406"/>
      <c r="I258" s="407">
        <f>IF(LEN('1-6'!B264)&gt;0,'1-6'!K264,"")</f>
        <v>0</v>
      </c>
      <c r="J258" s="408"/>
    </row>
    <row r="259" spans="7:10" ht="23.25" customHeight="1" x14ac:dyDescent="0.25">
      <c r="G259" s="405" t="str">
        <f>+IF(LEN('OSNOVNA PLAČA'!B259)&gt;0,'LETNO OBVESTILO'!V265,"")</f>
        <v>250   A250</v>
      </c>
      <c r="H259" s="406"/>
      <c r="I259" s="407">
        <f>IF(LEN('1-6'!B265)&gt;0,'1-6'!K265,"")</f>
        <v>0</v>
      </c>
      <c r="J259" s="408"/>
    </row>
    <row r="260" spans="7:10" ht="23.25" customHeight="1" x14ac:dyDescent="0.25">
      <c r="G260" s="405" t="str">
        <f>+IF(LEN('OSNOVNA PLAČA'!B260)&gt;0,'LETNO OBVESTILO'!V266,"")</f>
        <v>251   A251</v>
      </c>
      <c r="H260" s="406"/>
      <c r="I260" s="407">
        <f>IF(LEN('1-6'!B266)&gt;0,'1-6'!K266,"")</f>
        <v>0</v>
      </c>
      <c r="J260" s="408"/>
    </row>
    <row r="261" spans="7:10" ht="23.25" customHeight="1" x14ac:dyDescent="0.25">
      <c r="G261" s="405" t="str">
        <f>+IF(LEN('OSNOVNA PLAČA'!B261)&gt;0,'LETNO OBVESTILO'!V267,"")</f>
        <v>252   A252</v>
      </c>
      <c r="H261" s="406"/>
      <c r="I261" s="407">
        <f>IF(LEN('1-6'!B267)&gt;0,'1-6'!K267,"")</f>
        <v>0</v>
      </c>
      <c r="J261" s="408"/>
    </row>
    <row r="262" spans="7:10" ht="23.25" customHeight="1" x14ac:dyDescent="0.25">
      <c r="G262" s="405" t="str">
        <f>+IF(LEN('OSNOVNA PLAČA'!B262)&gt;0,'LETNO OBVESTILO'!V268,"")</f>
        <v>253   A253</v>
      </c>
      <c r="H262" s="406"/>
      <c r="I262" s="407">
        <f>IF(LEN('1-6'!B268)&gt;0,'1-6'!K268,"")</f>
        <v>0</v>
      </c>
      <c r="J262" s="408"/>
    </row>
    <row r="263" spans="7:10" ht="23.25" customHeight="1" x14ac:dyDescent="0.25">
      <c r="G263" s="405" t="str">
        <f>+IF(LEN('OSNOVNA PLAČA'!B263)&gt;0,'LETNO OBVESTILO'!V269,"")</f>
        <v>254   A254</v>
      </c>
      <c r="H263" s="406"/>
      <c r="I263" s="407">
        <f>IF(LEN('1-6'!B269)&gt;0,'1-6'!K269,"")</f>
        <v>0</v>
      </c>
      <c r="J263" s="408"/>
    </row>
    <row r="264" spans="7:10" ht="23.25" customHeight="1" x14ac:dyDescent="0.25">
      <c r="G264" s="405" t="str">
        <f>+IF(LEN('OSNOVNA PLAČA'!B264)&gt;0,'LETNO OBVESTILO'!V270,"")</f>
        <v>255   A255</v>
      </c>
      <c r="H264" s="406"/>
      <c r="I264" s="407">
        <f>IF(LEN('1-6'!B270)&gt;0,'1-6'!K270,"")</f>
        <v>0</v>
      </c>
      <c r="J264" s="408"/>
    </row>
    <row r="265" spans="7:10" ht="23.25" customHeight="1" x14ac:dyDescent="0.25">
      <c r="G265" s="405" t="str">
        <f>+IF(LEN('OSNOVNA PLAČA'!B265)&gt;0,'LETNO OBVESTILO'!V271,"")</f>
        <v>256   A256</v>
      </c>
      <c r="H265" s="406"/>
      <c r="I265" s="407">
        <f>IF(LEN('1-6'!B271)&gt;0,'1-6'!K271,"")</f>
        <v>0</v>
      </c>
      <c r="J265" s="408"/>
    </row>
    <row r="266" spans="7:10" ht="23.25" customHeight="1" x14ac:dyDescent="0.25">
      <c r="G266" s="405" t="str">
        <f>+IF(LEN('OSNOVNA PLAČA'!B266)&gt;0,'LETNO OBVESTILO'!V272,"")</f>
        <v>257   A257</v>
      </c>
      <c r="H266" s="406"/>
      <c r="I266" s="407">
        <f>IF(LEN('1-6'!B272)&gt;0,'1-6'!K272,"")</f>
        <v>0</v>
      </c>
      <c r="J266" s="408"/>
    </row>
    <row r="267" spans="7:10" ht="23.25" customHeight="1" x14ac:dyDescent="0.25">
      <c r="G267" s="405" t="str">
        <f>+IF(LEN('OSNOVNA PLAČA'!B267)&gt;0,'LETNO OBVESTILO'!V273,"")</f>
        <v>258   A258</v>
      </c>
      <c r="H267" s="406"/>
      <c r="I267" s="407">
        <f>IF(LEN('1-6'!B273)&gt;0,'1-6'!K273,"")</f>
        <v>0</v>
      </c>
      <c r="J267" s="408"/>
    </row>
    <row r="268" spans="7:10" ht="23.25" customHeight="1" x14ac:dyDescent="0.25">
      <c r="G268" s="405" t="str">
        <f>+IF(LEN('OSNOVNA PLAČA'!B268)&gt;0,'LETNO OBVESTILO'!V274,"")</f>
        <v>259   A259</v>
      </c>
      <c r="H268" s="406"/>
      <c r="I268" s="407">
        <f>IF(LEN('1-6'!B274)&gt;0,'1-6'!K274,"")</f>
        <v>0</v>
      </c>
      <c r="J268" s="408"/>
    </row>
    <row r="269" spans="7:10" ht="23.25" customHeight="1" x14ac:dyDescent="0.25">
      <c r="G269" s="405" t="str">
        <f>+IF(LEN('OSNOVNA PLAČA'!B269)&gt;0,'LETNO OBVESTILO'!V275,"")</f>
        <v>260   A260</v>
      </c>
      <c r="H269" s="406"/>
      <c r="I269" s="407">
        <f>IF(LEN('1-6'!B275)&gt;0,'1-6'!K275,"")</f>
        <v>0</v>
      </c>
      <c r="J269" s="408"/>
    </row>
    <row r="270" spans="7:10" ht="23.25" customHeight="1" x14ac:dyDescent="0.25">
      <c r="G270" s="405" t="str">
        <f>+IF(LEN('OSNOVNA PLAČA'!B270)&gt;0,'LETNO OBVESTILO'!V276,"")</f>
        <v>261   A261</v>
      </c>
      <c r="H270" s="406"/>
      <c r="I270" s="407">
        <f>IF(LEN('1-6'!B276)&gt;0,'1-6'!K276,"")</f>
        <v>0</v>
      </c>
      <c r="J270" s="408"/>
    </row>
    <row r="271" spans="7:10" ht="23.25" customHeight="1" x14ac:dyDescent="0.25">
      <c r="G271" s="405" t="str">
        <f>+IF(LEN('OSNOVNA PLAČA'!B271)&gt;0,'LETNO OBVESTILO'!V277,"")</f>
        <v>262   A262</v>
      </c>
      <c r="H271" s="406"/>
      <c r="I271" s="407">
        <f>IF(LEN('1-6'!B277)&gt;0,'1-6'!K277,"")</f>
        <v>0</v>
      </c>
      <c r="J271" s="408"/>
    </row>
    <row r="272" spans="7:10" ht="23.25" customHeight="1" x14ac:dyDescent="0.25">
      <c r="G272" s="405" t="str">
        <f>+IF(LEN('OSNOVNA PLAČA'!B272)&gt;0,'LETNO OBVESTILO'!V278,"")</f>
        <v>263   A263</v>
      </c>
      <c r="H272" s="406"/>
      <c r="I272" s="407">
        <f>IF(LEN('1-6'!B278)&gt;0,'1-6'!K278,"")</f>
        <v>0</v>
      </c>
      <c r="J272" s="408"/>
    </row>
    <row r="273" spans="7:10" ht="23.25" customHeight="1" x14ac:dyDescent="0.25">
      <c r="G273" s="405" t="str">
        <f>+IF(LEN('OSNOVNA PLAČA'!B273)&gt;0,'LETNO OBVESTILO'!V279,"")</f>
        <v>264   A264</v>
      </c>
      <c r="H273" s="406"/>
      <c r="I273" s="407">
        <f>IF(LEN('1-6'!B279)&gt;0,'1-6'!K279,"")</f>
        <v>0</v>
      </c>
      <c r="J273" s="408"/>
    </row>
    <row r="274" spans="7:10" ht="23.25" customHeight="1" x14ac:dyDescent="0.25">
      <c r="G274" s="405" t="str">
        <f>+IF(LEN('OSNOVNA PLAČA'!B274)&gt;0,'LETNO OBVESTILO'!V280,"")</f>
        <v>265   A265</v>
      </c>
      <c r="H274" s="406"/>
      <c r="I274" s="407">
        <f>IF(LEN('1-6'!B280)&gt;0,'1-6'!K280,"")</f>
        <v>0</v>
      </c>
      <c r="J274" s="408"/>
    </row>
    <row r="275" spans="7:10" ht="23.25" customHeight="1" x14ac:dyDescent="0.25">
      <c r="G275" s="405" t="str">
        <f>+IF(LEN('OSNOVNA PLAČA'!B275)&gt;0,'LETNO OBVESTILO'!V281,"")</f>
        <v>266   A266</v>
      </c>
      <c r="H275" s="406"/>
      <c r="I275" s="407">
        <f>IF(LEN('1-6'!B281)&gt;0,'1-6'!K281,"")</f>
        <v>0</v>
      </c>
      <c r="J275" s="408"/>
    </row>
    <row r="276" spans="7:10" ht="23.25" customHeight="1" x14ac:dyDescent="0.25">
      <c r="G276" s="405" t="str">
        <f>+IF(LEN('OSNOVNA PLAČA'!B276)&gt;0,'LETNO OBVESTILO'!V282,"")</f>
        <v>267   A267</v>
      </c>
      <c r="H276" s="406"/>
      <c r="I276" s="407">
        <f>IF(LEN('1-6'!B282)&gt;0,'1-6'!K282,"")</f>
        <v>0</v>
      </c>
      <c r="J276" s="408"/>
    </row>
    <row r="277" spans="7:10" ht="23.25" customHeight="1" x14ac:dyDescent="0.25">
      <c r="G277" s="405" t="str">
        <f>+IF(LEN('OSNOVNA PLAČA'!B277)&gt;0,'LETNO OBVESTILO'!V283,"")</f>
        <v>268   A268</v>
      </c>
      <c r="H277" s="406"/>
      <c r="I277" s="407">
        <f>IF(LEN('1-6'!B283)&gt;0,'1-6'!K283,"")</f>
        <v>0</v>
      </c>
      <c r="J277" s="408"/>
    </row>
    <row r="278" spans="7:10" ht="23.25" customHeight="1" x14ac:dyDescent="0.25">
      <c r="G278" s="405" t="str">
        <f>+IF(LEN('OSNOVNA PLAČA'!B278)&gt;0,'LETNO OBVESTILO'!V284,"")</f>
        <v>269   A269</v>
      </c>
      <c r="H278" s="406"/>
      <c r="I278" s="407">
        <f>IF(LEN('1-6'!B284)&gt;0,'1-6'!K284,"")</f>
        <v>0</v>
      </c>
      <c r="J278" s="408"/>
    </row>
    <row r="279" spans="7:10" ht="23.25" customHeight="1" x14ac:dyDescent="0.25">
      <c r="G279" s="405" t="str">
        <f>+IF(LEN('OSNOVNA PLAČA'!B279)&gt;0,'LETNO OBVESTILO'!V285,"")</f>
        <v>270   A270</v>
      </c>
      <c r="H279" s="406"/>
      <c r="I279" s="407">
        <f>IF(LEN('1-6'!B285)&gt;0,'1-6'!K285,"")</f>
        <v>0</v>
      </c>
      <c r="J279" s="408"/>
    </row>
    <row r="280" spans="7:10" ht="23.25" customHeight="1" x14ac:dyDescent="0.25">
      <c r="G280" s="405" t="str">
        <f>+IF(LEN('OSNOVNA PLAČA'!B280)&gt;0,'LETNO OBVESTILO'!V286,"")</f>
        <v>271   A271</v>
      </c>
      <c r="H280" s="406"/>
      <c r="I280" s="407">
        <f>IF(LEN('1-6'!B286)&gt;0,'1-6'!K286,"")</f>
        <v>0</v>
      </c>
      <c r="J280" s="408"/>
    </row>
    <row r="281" spans="7:10" ht="23.25" customHeight="1" x14ac:dyDescent="0.25">
      <c r="G281" s="405" t="str">
        <f>+IF(LEN('OSNOVNA PLAČA'!B281)&gt;0,'LETNO OBVESTILO'!V287,"")</f>
        <v>272   A272</v>
      </c>
      <c r="H281" s="406"/>
      <c r="I281" s="407">
        <f>IF(LEN('1-6'!B287)&gt;0,'1-6'!K287,"")</f>
        <v>0</v>
      </c>
      <c r="J281" s="408"/>
    </row>
    <row r="282" spans="7:10" ht="23.25" customHeight="1" x14ac:dyDescent="0.25">
      <c r="G282" s="405" t="str">
        <f>+IF(LEN('OSNOVNA PLAČA'!B282)&gt;0,'LETNO OBVESTILO'!V288,"")</f>
        <v>273   A273</v>
      </c>
      <c r="H282" s="406"/>
      <c r="I282" s="407">
        <f>IF(LEN('1-6'!B288)&gt;0,'1-6'!K288,"")</f>
        <v>0</v>
      </c>
      <c r="J282" s="408"/>
    </row>
    <row r="283" spans="7:10" ht="23.25" customHeight="1" x14ac:dyDescent="0.25">
      <c r="G283" s="405" t="str">
        <f>+IF(LEN('OSNOVNA PLAČA'!B283)&gt;0,'LETNO OBVESTILO'!V289,"")</f>
        <v>274   A274</v>
      </c>
      <c r="H283" s="406"/>
      <c r="I283" s="407">
        <f>IF(LEN('1-6'!B289)&gt;0,'1-6'!K289,"")</f>
        <v>0</v>
      </c>
      <c r="J283" s="408"/>
    </row>
    <row r="284" spans="7:10" ht="23.25" customHeight="1" x14ac:dyDescent="0.25">
      <c r="G284" s="405" t="str">
        <f>+IF(LEN('OSNOVNA PLAČA'!B284)&gt;0,'LETNO OBVESTILO'!V290,"")</f>
        <v>275   A275</v>
      </c>
      <c r="H284" s="406"/>
      <c r="I284" s="407">
        <f>IF(LEN('1-6'!B290)&gt;0,'1-6'!K290,"")</f>
        <v>0</v>
      </c>
      <c r="J284" s="408"/>
    </row>
    <row r="285" spans="7:10" ht="23.25" customHeight="1" x14ac:dyDescent="0.25">
      <c r="G285" s="405" t="str">
        <f>+IF(LEN('OSNOVNA PLAČA'!B285)&gt;0,'LETNO OBVESTILO'!V291,"")</f>
        <v>276   A276</v>
      </c>
      <c r="H285" s="406"/>
      <c r="I285" s="407">
        <f>IF(LEN('1-6'!B291)&gt;0,'1-6'!K291,"")</f>
        <v>0</v>
      </c>
      <c r="J285" s="408"/>
    </row>
    <row r="286" spans="7:10" ht="23.25" customHeight="1" x14ac:dyDescent="0.25">
      <c r="G286" s="405" t="str">
        <f>+IF(LEN('OSNOVNA PLAČA'!B286)&gt;0,'LETNO OBVESTILO'!V292,"")</f>
        <v>277   A277</v>
      </c>
      <c r="H286" s="406"/>
      <c r="I286" s="407">
        <f>IF(LEN('1-6'!B292)&gt;0,'1-6'!K292,"")</f>
        <v>0</v>
      </c>
      <c r="J286" s="408"/>
    </row>
    <row r="287" spans="7:10" ht="23.25" customHeight="1" x14ac:dyDescent="0.25">
      <c r="G287" s="405" t="str">
        <f>+IF(LEN('OSNOVNA PLAČA'!B287)&gt;0,'LETNO OBVESTILO'!V293,"")</f>
        <v>278   A278</v>
      </c>
      <c r="H287" s="406"/>
      <c r="I287" s="407">
        <f>IF(LEN('1-6'!B293)&gt;0,'1-6'!K293,"")</f>
        <v>0</v>
      </c>
      <c r="J287" s="408"/>
    </row>
    <row r="288" spans="7:10" ht="23.25" customHeight="1" x14ac:dyDescent="0.25">
      <c r="G288" s="405" t="str">
        <f>+IF(LEN('OSNOVNA PLAČA'!B288)&gt;0,'LETNO OBVESTILO'!V294,"")</f>
        <v>279   A279</v>
      </c>
      <c r="H288" s="406"/>
      <c r="I288" s="407">
        <f>IF(LEN('1-6'!B294)&gt;0,'1-6'!K294,"")</f>
        <v>0</v>
      </c>
      <c r="J288" s="408"/>
    </row>
    <row r="289" spans="7:10" ht="23.25" customHeight="1" x14ac:dyDescent="0.25">
      <c r="G289" s="405" t="str">
        <f>+IF(LEN('OSNOVNA PLAČA'!B289)&gt;0,'LETNO OBVESTILO'!V295,"")</f>
        <v>280   A280</v>
      </c>
      <c r="H289" s="406"/>
      <c r="I289" s="407">
        <f>IF(LEN('1-6'!B295)&gt;0,'1-6'!K295,"")</f>
        <v>0</v>
      </c>
      <c r="J289" s="408"/>
    </row>
    <row r="290" spans="7:10" ht="23.25" customHeight="1" x14ac:dyDescent="0.25">
      <c r="G290" s="405" t="str">
        <f>+IF(LEN('OSNOVNA PLAČA'!B290)&gt;0,'LETNO OBVESTILO'!V296,"")</f>
        <v>281   A281</v>
      </c>
      <c r="H290" s="406"/>
      <c r="I290" s="407">
        <f>IF(LEN('1-6'!B296)&gt;0,'1-6'!K296,"")</f>
        <v>0</v>
      </c>
      <c r="J290" s="408"/>
    </row>
    <row r="291" spans="7:10" ht="23.25" customHeight="1" x14ac:dyDescent="0.25">
      <c r="G291" s="405" t="str">
        <f>+IF(LEN('OSNOVNA PLAČA'!B291)&gt;0,'LETNO OBVESTILO'!V297,"")</f>
        <v>282   A282</v>
      </c>
      <c r="H291" s="406"/>
      <c r="I291" s="407">
        <f>IF(LEN('1-6'!B297)&gt;0,'1-6'!K297,"")</f>
        <v>0</v>
      </c>
      <c r="J291" s="408"/>
    </row>
    <row r="292" spans="7:10" ht="23.25" customHeight="1" x14ac:dyDescent="0.25">
      <c r="G292" s="405" t="str">
        <f>+IF(LEN('OSNOVNA PLAČA'!B292)&gt;0,'LETNO OBVESTILO'!V298,"")</f>
        <v>283   A283</v>
      </c>
      <c r="H292" s="406"/>
      <c r="I292" s="407">
        <f>IF(LEN('1-6'!B298)&gt;0,'1-6'!K298,"")</f>
        <v>0</v>
      </c>
      <c r="J292" s="408"/>
    </row>
    <row r="293" spans="7:10" ht="23.25" customHeight="1" x14ac:dyDescent="0.25">
      <c r="G293" s="405" t="str">
        <f>+IF(LEN('OSNOVNA PLAČA'!B293)&gt;0,'LETNO OBVESTILO'!V299,"")</f>
        <v>284   A284</v>
      </c>
      <c r="H293" s="406"/>
      <c r="I293" s="407">
        <f>IF(LEN('1-6'!B299)&gt;0,'1-6'!K299,"")</f>
        <v>0</v>
      </c>
      <c r="J293" s="408"/>
    </row>
    <row r="294" spans="7:10" ht="23.25" customHeight="1" x14ac:dyDescent="0.25">
      <c r="G294" s="405" t="str">
        <f>+IF(LEN('OSNOVNA PLAČA'!B294)&gt;0,'LETNO OBVESTILO'!V300,"")</f>
        <v>285   A285</v>
      </c>
      <c r="H294" s="406"/>
      <c r="I294" s="407">
        <f>IF(LEN('1-6'!B300)&gt;0,'1-6'!K300,"")</f>
        <v>0</v>
      </c>
      <c r="J294" s="408"/>
    </row>
    <row r="295" spans="7:10" ht="23.25" customHeight="1" x14ac:dyDescent="0.25">
      <c r="G295" s="405" t="str">
        <f>+IF(LEN('OSNOVNA PLAČA'!B295)&gt;0,'LETNO OBVESTILO'!V301,"")</f>
        <v>286   A286</v>
      </c>
      <c r="H295" s="406"/>
      <c r="I295" s="407">
        <f>IF(LEN('1-6'!B301)&gt;0,'1-6'!K301,"")</f>
        <v>0</v>
      </c>
      <c r="J295" s="408"/>
    </row>
    <row r="296" spans="7:10" ht="23.25" customHeight="1" x14ac:dyDescent="0.25">
      <c r="G296" s="405" t="str">
        <f>+IF(LEN('OSNOVNA PLAČA'!B296)&gt;0,'LETNO OBVESTILO'!V302,"")</f>
        <v>287   A287</v>
      </c>
      <c r="H296" s="406"/>
      <c r="I296" s="407">
        <f>IF(LEN('1-6'!B302)&gt;0,'1-6'!K302,"")</f>
        <v>0</v>
      </c>
      <c r="J296" s="408"/>
    </row>
    <row r="297" spans="7:10" ht="23.25" customHeight="1" x14ac:dyDescent="0.25">
      <c r="G297" s="405" t="str">
        <f>+IF(LEN('OSNOVNA PLAČA'!B297)&gt;0,'LETNO OBVESTILO'!V303,"")</f>
        <v>288   A288</v>
      </c>
      <c r="H297" s="406"/>
      <c r="I297" s="407">
        <f>IF(LEN('1-6'!B303)&gt;0,'1-6'!K303,"")</f>
        <v>0</v>
      </c>
      <c r="J297" s="408"/>
    </row>
    <row r="298" spans="7:10" ht="23.25" customHeight="1" x14ac:dyDescent="0.25">
      <c r="G298" s="405" t="str">
        <f>+IF(LEN('OSNOVNA PLAČA'!B298)&gt;0,'LETNO OBVESTILO'!V304,"")</f>
        <v>289   A289</v>
      </c>
      <c r="H298" s="406"/>
      <c r="I298" s="407">
        <f>IF(LEN('1-6'!B304)&gt;0,'1-6'!K304,"")</f>
        <v>0</v>
      </c>
      <c r="J298" s="408"/>
    </row>
    <row r="299" spans="7:10" ht="23.25" customHeight="1" x14ac:dyDescent="0.25">
      <c r="G299" s="405" t="str">
        <f>+IF(LEN('OSNOVNA PLAČA'!B299)&gt;0,'LETNO OBVESTILO'!V305,"")</f>
        <v>290   A290</v>
      </c>
      <c r="H299" s="406"/>
      <c r="I299" s="407">
        <f>IF(LEN('1-6'!B305)&gt;0,'1-6'!K305,"")</f>
        <v>0</v>
      </c>
      <c r="J299" s="408"/>
    </row>
    <row r="300" spans="7:10" ht="23.25" customHeight="1" x14ac:dyDescent="0.25">
      <c r="G300" s="405" t="str">
        <f>+IF(LEN('OSNOVNA PLAČA'!B300)&gt;0,'LETNO OBVESTILO'!V306,"")</f>
        <v>291   A291</v>
      </c>
      <c r="H300" s="406"/>
      <c r="I300" s="407">
        <f>IF(LEN('1-6'!B306)&gt;0,'1-6'!K306,"")</f>
        <v>0</v>
      </c>
      <c r="J300" s="408"/>
    </row>
    <row r="301" spans="7:10" ht="23.25" customHeight="1" x14ac:dyDescent="0.25">
      <c r="G301" s="405" t="str">
        <f>+IF(LEN('OSNOVNA PLAČA'!B301)&gt;0,'LETNO OBVESTILO'!V307,"")</f>
        <v>292   A292</v>
      </c>
      <c r="H301" s="406"/>
      <c r="I301" s="407">
        <f>IF(LEN('1-6'!B307)&gt;0,'1-6'!K307,"")</f>
        <v>0</v>
      </c>
      <c r="J301" s="408"/>
    </row>
    <row r="302" spans="7:10" ht="23.25" customHeight="1" x14ac:dyDescent="0.25">
      <c r="G302" s="405" t="str">
        <f>+IF(LEN('OSNOVNA PLAČA'!B302)&gt;0,'LETNO OBVESTILO'!V308,"")</f>
        <v>293   A293</v>
      </c>
      <c r="H302" s="406"/>
      <c r="I302" s="407">
        <f>IF(LEN('1-6'!B308)&gt;0,'1-6'!K308,"")</f>
        <v>0</v>
      </c>
      <c r="J302" s="408"/>
    </row>
    <row r="303" spans="7:10" ht="23.25" customHeight="1" x14ac:dyDescent="0.25">
      <c r="G303" s="405" t="str">
        <f>+IF(LEN('OSNOVNA PLAČA'!B303)&gt;0,'LETNO OBVESTILO'!V309,"")</f>
        <v>294   A294</v>
      </c>
      <c r="H303" s="406"/>
      <c r="I303" s="407">
        <f>IF(LEN('1-6'!B309)&gt;0,'1-6'!K309,"")</f>
        <v>0</v>
      </c>
      <c r="J303" s="408"/>
    </row>
    <row r="304" spans="7:10" ht="23.25" customHeight="1" x14ac:dyDescent="0.25">
      <c r="G304" s="405" t="str">
        <f>+IF(LEN('OSNOVNA PLAČA'!B304)&gt;0,'LETNO OBVESTILO'!V310,"")</f>
        <v>295   A295</v>
      </c>
      <c r="H304" s="406"/>
      <c r="I304" s="407">
        <f>IF(LEN('1-6'!B310)&gt;0,'1-6'!K310,"")</f>
        <v>0</v>
      </c>
      <c r="J304" s="408"/>
    </row>
    <row r="305" spans="7:10" ht="23.25" customHeight="1" x14ac:dyDescent="0.25">
      <c r="G305" s="405" t="str">
        <f>+IF(LEN('OSNOVNA PLAČA'!B305)&gt;0,'LETNO OBVESTILO'!V311,"")</f>
        <v>296   A296</v>
      </c>
      <c r="H305" s="406"/>
      <c r="I305" s="407">
        <f>IF(LEN('1-6'!B311)&gt;0,'1-6'!K311,"")</f>
        <v>0</v>
      </c>
      <c r="J305" s="408"/>
    </row>
    <row r="306" spans="7:10" ht="23.25" customHeight="1" x14ac:dyDescent="0.25">
      <c r="G306" s="405" t="str">
        <f>+IF(LEN('OSNOVNA PLAČA'!B306)&gt;0,'LETNO OBVESTILO'!V312,"")</f>
        <v>297   A297</v>
      </c>
      <c r="H306" s="406"/>
      <c r="I306" s="407">
        <f>IF(LEN('1-6'!B312)&gt;0,'1-6'!K312,"")</f>
        <v>0</v>
      </c>
      <c r="J306" s="408"/>
    </row>
    <row r="307" spans="7:10" ht="23.25" customHeight="1" x14ac:dyDescent="0.25">
      <c r="G307" s="405" t="str">
        <f>+IF(LEN('OSNOVNA PLAČA'!B307)&gt;0,'LETNO OBVESTILO'!V313,"")</f>
        <v>298   A298</v>
      </c>
      <c r="H307" s="406"/>
      <c r="I307" s="407">
        <f>IF(LEN('1-6'!B313)&gt;0,'1-6'!K313,"")</f>
        <v>0</v>
      </c>
      <c r="J307" s="408"/>
    </row>
    <row r="308" spans="7:10" ht="23.25" customHeight="1" x14ac:dyDescent="0.25">
      <c r="G308" s="405" t="str">
        <f>+IF(LEN('OSNOVNA PLAČA'!B308)&gt;0,'LETNO OBVESTILO'!V314,"")</f>
        <v>299   A299</v>
      </c>
      <c r="H308" s="406"/>
      <c r="I308" s="407">
        <f>IF(LEN('1-6'!B314)&gt;0,'1-6'!K314,"")</f>
        <v>0</v>
      </c>
      <c r="J308" s="408"/>
    </row>
    <row r="309" spans="7:10" ht="23.25" customHeight="1" x14ac:dyDescent="0.25">
      <c r="G309" s="405" t="str">
        <f>+IF(LEN('OSNOVNA PLAČA'!B309)&gt;0,'LETNO OBVESTILO'!V315,"")</f>
        <v>300   A300</v>
      </c>
      <c r="H309" s="406"/>
      <c r="I309" s="407">
        <f>IF(LEN('1-6'!B315)&gt;0,'1-6'!K315,"")</f>
        <v>0</v>
      </c>
      <c r="J309" s="408"/>
    </row>
    <row r="310" spans="7:10" ht="23.25" customHeight="1" x14ac:dyDescent="0.25">
      <c r="G310" s="405" t="str">
        <f>+IF(LEN('OSNOVNA PLAČA'!B310)&gt;0,'LETNO OBVESTILO'!V316,"")</f>
        <v>301   A301</v>
      </c>
      <c r="H310" s="406"/>
      <c r="I310" s="407">
        <f>IF(LEN('1-6'!B316)&gt;0,'1-6'!K316,"")</f>
        <v>0</v>
      </c>
      <c r="J310" s="408"/>
    </row>
    <row r="311" spans="7:10" ht="23.25" customHeight="1" x14ac:dyDescent="0.25">
      <c r="G311" s="405" t="str">
        <f>+IF(LEN('OSNOVNA PLAČA'!B311)&gt;0,'LETNO OBVESTILO'!V317,"")</f>
        <v>302   A302</v>
      </c>
      <c r="H311" s="406"/>
      <c r="I311" s="407">
        <f>IF(LEN('1-6'!B317)&gt;0,'1-6'!K317,"")</f>
        <v>0</v>
      </c>
      <c r="J311" s="408"/>
    </row>
    <row r="312" spans="7:10" ht="23.25" customHeight="1" x14ac:dyDescent="0.25">
      <c r="G312" s="405" t="str">
        <f>+IF(LEN('OSNOVNA PLAČA'!B312)&gt;0,'LETNO OBVESTILO'!V318,"")</f>
        <v>303   A303</v>
      </c>
      <c r="H312" s="406"/>
      <c r="I312" s="407">
        <f>IF(LEN('1-6'!B318)&gt;0,'1-6'!K318,"")</f>
        <v>0</v>
      </c>
      <c r="J312" s="408"/>
    </row>
    <row r="313" spans="7:10" ht="23.25" customHeight="1" x14ac:dyDescent="0.25">
      <c r="G313" s="405" t="str">
        <f>+IF(LEN('OSNOVNA PLAČA'!B313)&gt;0,'LETNO OBVESTILO'!V319,"")</f>
        <v>304   A304</v>
      </c>
      <c r="H313" s="406"/>
      <c r="I313" s="407">
        <f>IF(LEN('1-6'!B319)&gt;0,'1-6'!K319,"")</f>
        <v>0</v>
      </c>
      <c r="J313" s="408"/>
    </row>
    <row r="314" spans="7:10" ht="23.25" customHeight="1" x14ac:dyDescent="0.25">
      <c r="G314" s="405" t="str">
        <f>+IF(LEN('OSNOVNA PLAČA'!B314)&gt;0,'LETNO OBVESTILO'!V320,"")</f>
        <v>305   A305</v>
      </c>
      <c r="H314" s="406"/>
      <c r="I314" s="407">
        <f>IF(LEN('1-6'!B320)&gt;0,'1-6'!K320,"")</f>
        <v>0</v>
      </c>
      <c r="J314" s="408"/>
    </row>
    <row r="315" spans="7:10" ht="23.25" customHeight="1" x14ac:dyDescent="0.25">
      <c r="G315" s="405" t="str">
        <f>+IF(LEN('OSNOVNA PLAČA'!B315)&gt;0,'LETNO OBVESTILO'!V321,"")</f>
        <v>306   A306</v>
      </c>
      <c r="H315" s="406"/>
      <c r="I315" s="407">
        <f>IF(LEN('1-6'!B321)&gt;0,'1-6'!K321,"")</f>
        <v>0</v>
      </c>
      <c r="J315" s="408"/>
    </row>
    <row r="316" spans="7:10" ht="23.25" customHeight="1" x14ac:dyDescent="0.25">
      <c r="G316" s="405" t="str">
        <f>+IF(LEN('OSNOVNA PLAČA'!B316)&gt;0,'LETNO OBVESTILO'!V322,"")</f>
        <v>307   A307</v>
      </c>
      <c r="H316" s="406"/>
      <c r="I316" s="407">
        <f>IF(LEN('1-6'!B322)&gt;0,'1-6'!K322,"")</f>
        <v>0</v>
      </c>
      <c r="J316" s="408"/>
    </row>
    <row r="317" spans="7:10" ht="23.25" customHeight="1" x14ac:dyDescent="0.25">
      <c r="G317" s="405" t="str">
        <f>+IF(LEN('OSNOVNA PLAČA'!B317)&gt;0,'LETNO OBVESTILO'!V323,"")</f>
        <v>308   A308</v>
      </c>
      <c r="H317" s="406"/>
      <c r="I317" s="407">
        <f>IF(LEN('1-6'!B323)&gt;0,'1-6'!K323,"")</f>
        <v>0</v>
      </c>
      <c r="J317" s="408"/>
    </row>
    <row r="318" spans="7:10" ht="23.25" customHeight="1" x14ac:dyDescent="0.25">
      <c r="G318" s="405" t="str">
        <f>+IF(LEN('OSNOVNA PLAČA'!B318)&gt;0,'LETNO OBVESTILO'!V324,"")</f>
        <v>309   A309</v>
      </c>
      <c r="H318" s="406"/>
      <c r="I318" s="407">
        <f>IF(LEN('1-6'!B324)&gt;0,'1-6'!K324,"")</f>
        <v>0</v>
      </c>
      <c r="J318" s="408"/>
    </row>
    <row r="319" spans="7:10" ht="23.25" customHeight="1" x14ac:dyDescent="0.25">
      <c r="G319" s="405" t="str">
        <f>+IF(LEN('OSNOVNA PLAČA'!B319)&gt;0,'LETNO OBVESTILO'!V325,"")</f>
        <v>310   A310</v>
      </c>
      <c r="H319" s="406"/>
      <c r="I319" s="407">
        <f>IF(LEN('1-6'!B325)&gt;0,'1-6'!K325,"")</f>
        <v>0</v>
      </c>
      <c r="J319" s="408"/>
    </row>
    <row r="320" spans="7:10" ht="23.25" customHeight="1" x14ac:dyDescent="0.25">
      <c r="G320" s="405" t="str">
        <f>+IF(LEN('OSNOVNA PLAČA'!B320)&gt;0,'LETNO OBVESTILO'!V326,"")</f>
        <v>311   A311</v>
      </c>
      <c r="H320" s="406"/>
      <c r="I320" s="407">
        <f>IF(LEN('1-6'!B326)&gt;0,'1-6'!K326,"")</f>
        <v>0</v>
      </c>
      <c r="J320" s="408"/>
    </row>
    <row r="321" spans="7:10" ht="23.25" customHeight="1" x14ac:dyDescent="0.25">
      <c r="G321" s="405" t="str">
        <f>+IF(LEN('OSNOVNA PLAČA'!B321)&gt;0,'LETNO OBVESTILO'!V327,"")</f>
        <v>312   A312</v>
      </c>
      <c r="H321" s="406"/>
      <c r="I321" s="407">
        <f>IF(LEN('1-6'!B327)&gt;0,'1-6'!K327,"")</f>
        <v>0</v>
      </c>
      <c r="J321" s="408"/>
    </row>
    <row r="322" spans="7:10" ht="23.25" customHeight="1" x14ac:dyDescent="0.25">
      <c r="G322" s="405" t="str">
        <f>+IF(LEN('OSNOVNA PLAČA'!B322)&gt;0,'LETNO OBVESTILO'!V328,"")</f>
        <v>313   A313</v>
      </c>
      <c r="H322" s="406"/>
      <c r="I322" s="407">
        <f>IF(LEN('1-6'!B328)&gt;0,'1-6'!K328,"")</f>
        <v>0</v>
      </c>
      <c r="J322" s="408"/>
    </row>
    <row r="323" spans="7:10" ht="23.25" customHeight="1" x14ac:dyDescent="0.25">
      <c r="G323" s="405" t="str">
        <f>+IF(LEN('OSNOVNA PLAČA'!B323)&gt;0,'LETNO OBVESTILO'!V329,"")</f>
        <v>314   A314</v>
      </c>
      <c r="H323" s="406"/>
      <c r="I323" s="407">
        <f>IF(LEN('1-6'!B329)&gt;0,'1-6'!K329,"")</f>
        <v>0</v>
      </c>
      <c r="J323" s="408"/>
    </row>
    <row r="324" spans="7:10" ht="23.25" customHeight="1" x14ac:dyDescent="0.25">
      <c r="G324" s="405" t="str">
        <f>+IF(LEN('OSNOVNA PLAČA'!B324)&gt;0,'LETNO OBVESTILO'!V330,"")</f>
        <v>315   A315</v>
      </c>
      <c r="H324" s="406"/>
      <c r="I324" s="407">
        <f>IF(LEN('1-6'!B330)&gt;0,'1-6'!K330,"")</f>
        <v>0</v>
      </c>
      <c r="J324" s="408"/>
    </row>
    <row r="325" spans="7:10" ht="23.25" customHeight="1" x14ac:dyDescent="0.25">
      <c r="G325" s="405" t="str">
        <f>+IF(LEN('OSNOVNA PLAČA'!B325)&gt;0,'LETNO OBVESTILO'!V331,"")</f>
        <v>316   A316</v>
      </c>
      <c r="H325" s="406"/>
      <c r="I325" s="407">
        <f>IF(LEN('1-6'!B331)&gt;0,'1-6'!K331,"")</f>
        <v>0</v>
      </c>
      <c r="J325" s="408"/>
    </row>
    <row r="326" spans="7:10" ht="23.25" customHeight="1" x14ac:dyDescent="0.25">
      <c r="G326" s="405" t="str">
        <f>+IF(LEN('OSNOVNA PLAČA'!B326)&gt;0,'LETNO OBVESTILO'!V332,"")</f>
        <v>317   A317</v>
      </c>
      <c r="H326" s="406"/>
      <c r="I326" s="407">
        <f>IF(LEN('1-6'!B332)&gt;0,'1-6'!K332,"")</f>
        <v>0</v>
      </c>
      <c r="J326" s="408"/>
    </row>
    <row r="327" spans="7:10" ht="23.25" customHeight="1" x14ac:dyDescent="0.25">
      <c r="G327" s="405" t="str">
        <f>+IF(LEN('OSNOVNA PLAČA'!B327)&gt;0,'LETNO OBVESTILO'!V333,"")</f>
        <v>318   A318</v>
      </c>
      <c r="H327" s="406"/>
      <c r="I327" s="407">
        <f>IF(LEN('1-6'!B333)&gt;0,'1-6'!K333,"")</f>
        <v>0</v>
      </c>
      <c r="J327" s="408"/>
    </row>
    <row r="328" spans="7:10" ht="23.25" customHeight="1" x14ac:dyDescent="0.25">
      <c r="G328" s="405" t="str">
        <f>+IF(LEN('OSNOVNA PLAČA'!B328)&gt;0,'LETNO OBVESTILO'!V334,"")</f>
        <v>319   A319</v>
      </c>
      <c r="H328" s="406"/>
      <c r="I328" s="407">
        <f>IF(LEN('1-6'!B334)&gt;0,'1-6'!K334,"")</f>
        <v>0</v>
      </c>
      <c r="J328" s="408"/>
    </row>
    <row r="329" spans="7:10" ht="23.25" customHeight="1" x14ac:dyDescent="0.25">
      <c r="G329" s="405" t="str">
        <f>+IF(LEN('OSNOVNA PLAČA'!B329)&gt;0,'LETNO OBVESTILO'!V335,"")</f>
        <v>320   A320</v>
      </c>
      <c r="H329" s="406"/>
      <c r="I329" s="407">
        <f>IF(LEN('1-6'!B335)&gt;0,'1-6'!K335,"")</f>
        <v>0</v>
      </c>
      <c r="J329" s="408"/>
    </row>
    <row r="330" spans="7:10" ht="23.25" customHeight="1" x14ac:dyDescent="0.25">
      <c r="G330" s="405" t="str">
        <f>+IF(LEN('OSNOVNA PLAČA'!B330)&gt;0,'LETNO OBVESTILO'!V336,"")</f>
        <v>321   A321</v>
      </c>
      <c r="H330" s="406"/>
      <c r="I330" s="407">
        <f>IF(LEN('1-6'!B336)&gt;0,'1-6'!K336,"")</f>
        <v>0</v>
      </c>
      <c r="J330" s="408"/>
    </row>
    <row r="331" spans="7:10" ht="23.25" customHeight="1" x14ac:dyDescent="0.25">
      <c r="G331" s="405" t="str">
        <f>+IF(LEN('OSNOVNA PLAČA'!B331)&gt;0,'LETNO OBVESTILO'!V337,"")</f>
        <v>322   A322</v>
      </c>
      <c r="H331" s="406"/>
      <c r="I331" s="407">
        <f>IF(LEN('1-6'!B337)&gt;0,'1-6'!K337,"")</f>
        <v>0</v>
      </c>
      <c r="J331" s="408"/>
    </row>
    <row r="332" spans="7:10" ht="23.25" customHeight="1" x14ac:dyDescent="0.25">
      <c r="G332" s="405" t="str">
        <f>+IF(LEN('OSNOVNA PLAČA'!B332)&gt;0,'LETNO OBVESTILO'!V338,"")</f>
        <v>323   A323</v>
      </c>
      <c r="H332" s="406"/>
      <c r="I332" s="407">
        <f>IF(LEN('1-6'!B338)&gt;0,'1-6'!K338,"")</f>
        <v>0</v>
      </c>
      <c r="J332" s="408"/>
    </row>
    <row r="333" spans="7:10" ht="23.25" customHeight="1" x14ac:dyDescent="0.25">
      <c r="G333" s="405" t="str">
        <f>+IF(LEN('OSNOVNA PLAČA'!B333)&gt;0,'LETNO OBVESTILO'!V339,"")</f>
        <v>324   A324</v>
      </c>
      <c r="H333" s="406"/>
      <c r="I333" s="407">
        <f>IF(LEN('1-6'!B339)&gt;0,'1-6'!K339,"")</f>
        <v>0</v>
      </c>
      <c r="J333" s="408"/>
    </row>
    <row r="334" spans="7:10" ht="23.25" customHeight="1" x14ac:dyDescent="0.25">
      <c r="G334" s="405" t="str">
        <f>+IF(LEN('OSNOVNA PLAČA'!B334)&gt;0,'LETNO OBVESTILO'!V340,"")</f>
        <v>325   A325</v>
      </c>
      <c r="H334" s="406"/>
      <c r="I334" s="407">
        <f>IF(LEN('1-6'!B340)&gt;0,'1-6'!K340,"")</f>
        <v>0</v>
      </c>
      <c r="J334" s="408"/>
    </row>
    <row r="335" spans="7:10" ht="23.25" customHeight="1" x14ac:dyDescent="0.25">
      <c r="G335" s="405" t="str">
        <f>+IF(LEN('OSNOVNA PLAČA'!B335)&gt;0,'LETNO OBVESTILO'!V341,"")</f>
        <v>326   A326</v>
      </c>
      <c r="H335" s="406"/>
      <c r="I335" s="407">
        <f>IF(LEN('1-6'!B341)&gt;0,'1-6'!K341,"")</f>
        <v>0</v>
      </c>
      <c r="J335" s="408"/>
    </row>
    <row r="336" spans="7:10" ht="23.25" customHeight="1" x14ac:dyDescent="0.25">
      <c r="G336" s="405" t="str">
        <f>+IF(LEN('OSNOVNA PLAČA'!B336)&gt;0,'LETNO OBVESTILO'!V342,"")</f>
        <v>327   A327</v>
      </c>
      <c r="H336" s="406"/>
      <c r="I336" s="407">
        <f>IF(LEN('1-6'!B342)&gt;0,'1-6'!K342,"")</f>
        <v>0</v>
      </c>
      <c r="J336" s="408"/>
    </row>
    <row r="337" spans="7:10" ht="23.25" customHeight="1" x14ac:dyDescent="0.25">
      <c r="G337" s="405" t="str">
        <f>+IF(LEN('OSNOVNA PLAČA'!B337)&gt;0,'LETNO OBVESTILO'!V343,"")</f>
        <v>328   A328</v>
      </c>
      <c r="H337" s="406"/>
      <c r="I337" s="407">
        <f>IF(LEN('1-6'!B343)&gt;0,'1-6'!K343,"")</f>
        <v>0</v>
      </c>
      <c r="J337" s="408"/>
    </row>
    <row r="338" spans="7:10" ht="23.25" customHeight="1" x14ac:dyDescent="0.25">
      <c r="G338" s="405" t="str">
        <f>+IF(LEN('OSNOVNA PLAČA'!B338)&gt;0,'LETNO OBVESTILO'!V344,"")</f>
        <v>329   A329</v>
      </c>
      <c r="H338" s="406"/>
      <c r="I338" s="407">
        <f>IF(LEN('1-6'!B344)&gt;0,'1-6'!K344,"")</f>
        <v>0</v>
      </c>
      <c r="J338" s="408"/>
    </row>
    <row r="339" spans="7:10" ht="23.25" customHeight="1" x14ac:dyDescent="0.25">
      <c r="G339" s="405" t="str">
        <f>+IF(LEN('OSNOVNA PLAČA'!B339)&gt;0,'LETNO OBVESTILO'!V345,"")</f>
        <v>330   A330</v>
      </c>
      <c r="H339" s="406"/>
      <c r="I339" s="407">
        <f>IF(LEN('1-6'!B345)&gt;0,'1-6'!K345,"")</f>
        <v>0</v>
      </c>
      <c r="J339" s="408"/>
    </row>
    <row r="340" spans="7:10" ht="23.25" customHeight="1" x14ac:dyDescent="0.25">
      <c r="G340" s="405" t="str">
        <f>+IF(LEN('OSNOVNA PLAČA'!B340)&gt;0,'LETNO OBVESTILO'!V346,"")</f>
        <v>331   A331</v>
      </c>
      <c r="H340" s="406"/>
      <c r="I340" s="407">
        <f>IF(LEN('1-6'!B346)&gt;0,'1-6'!K346,"")</f>
        <v>0</v>
      </c>
      <c r="J340" s="408"/>
    </row>
    <row r="341" spans="7:10" ht="23.25" customHeight="1" x14ac:dyDescent="0.25">
      <c r="G341" s="405" t="str">
        <f>+IF(LEN('OSNOVNA PLAČA'!B341)&gt;0,'LETNO OBVESTILO'!V347,"")</f>
        <v>332   A332</v>
      </c>
      <c r="H341" s="406"/>
      <c r="I341" s="407">
        <f>IF(LEN('1-6'!B347)&gt;0,'1-6'!K347,"")</f>
        <v>0</v>
      </c>
      <c r="J341" s="408"/>
    </row>
    <row r="342" spans="7:10" ht="23.25" customHeight="1" x14ac:dyDescent="0.25">
      <c r="G342" s="405" t="str">
        <f>+IF(LEN('OSNOVNA PLAČA'!B342)&gt;0,'LETNO OBVESTILO'!V348,"")</f>
        <v>333   A333</v>
      </c>
      <c r="H342" s="406"/>
      <c r="I342" s="407">
        <f>IF(LEN('1-6'!B348)&gt;0,'1-6'!K348,"")</f>
        <v>0</v>
      </c>
      <c r="J342" s="408"/>
    </row>
    <row r="343" spans="7:10" ht="23.25" customHeight="1" x14ac:dyDescent="0.25">
      <c r="G343" s="405" t="str">
        <f>+IF(LEN('OSNOVNA PLAČA'!B343)&gt;0,'LETNO OBVESTILO'!V349,"")</f>
        <v>334   A334</v>
      </c>
      <c r="H343" s="406"/>
      <c r="I343" s="407">
        <f>IF(LEN('1-6'!B349)&gt;0,'1-6'!K349,"")</f>
        <v>0</v>
      </c>
      <c r="J343" s="408"/>
    </row>
    <row r="344" spans="7:10" ht="23.25" customHeight="1" x14ac:dyDescent="0.25">
      <c r="G344" s="405" t="str">
        <f>+IF(LEN('OSNOVNA PLAČA'!B344)&gt;0,'LETNO OBVESTILO'!V350,"")</f>
        <v>335   A335</v>
      </c>
      <c r="H344" s="406"/>
      <c r="I344" s="407">
        <f>IF(LEN('1-6'!B350)&gt;0,'1-6'!K350,"")</f>
        <v>0</v>
      </c>
      <c r="J344" s="408"/>
    </row>
    <row r="345" spans="7:10" ht="23.25" customHeight="1" x14ac:dyDescent="0.25">
      <c r="G345" s="405" t="str">
        <f>+IF(LEN('OSNOVNA PLAČA'!B345)&gt;0,'LETNO OBVESTILO'!V351,"")</f>
        <v>336   A336</v>
      </c>
      <c r="H345" s="406"/>
      <c r="I345" s="407">
        <f>IF(LEN('1-6'!B351)&gt;0,'1-6'!K351,"")</f>
        <v>0</v>
      </c>
      <c r="J345" s="408"/>
    </row>
    <row r="346" spans="7:10" ht="23.25" customHeight="1" x14ac:dyDescent="0.25">
      <c r="G346" s="405" t="str">
        <f>+IF(LEN('OSNOVNA PLAČA'!B346)&gt;0,'LETNO OBVESTILO'!V352,"")</f>
        <v>337   A337</v>
      </c>
      <c r="H346" s="406"/>
      <c r="I346" s="407">
        <f>IF(LEN('1-6'!B352)&gt;0,'1-6'!K352,"")</f>
        <v>0</v>
      </c>
      <c r="J346" s="408"/>
    </row>
    <row r="347" spans="7:10" ht="23.25" customHeight="1" x14ac:dyDescent="0.25">
      <c r="G347" s="405" t="str">
        <f>+IF(LEN('OSNOVNA PLAČA'!B347)&gt;0,'LETNO OBVESTILO'!V353,"")</f>
        <v>338   A338</v>
      </c>
      <c r="H347" s="406"/>
      <c r="I347" s="407">
        <f>IF(LEN('1-6'!B353)&gt;0,'1-6'!K353,"")</f>
        <v>0</v>
      </c>
      <c r="J347" s="408"/>
    </row>
    <row r="348" spans="7:10" ht="23.25" customHeight="1" x14ac:dyDescent="0.25">
      <c r="G348" s="405" t="str">
        <f>+IF(LEN('OSNOVNA PLAČA'!B348)&gt;0,'LETNO OBVESTILO'!V354,"")</f>
        <v>339   A339</v>
      </c>
      <c r="H348" s="406"/>
      <c r="I348" s="407">
        <f>IF(LEN('1-6'!B354)&gt;0,'1-6'!K354,"")</f>
        <v>0</v>
      </c>
      <c r="J348" s="408"/>
    </row>
    <row r="349" spans="7:10" ht="23.25" customHeight="1" x14ac:dyDescent="0.25">
      <c r="G349" s="405" t="str">
        <f>+IF(LEN('OSNOVNA PLAČA'!B349)&gt;0,'LETNO OBVESTILO'!V355,"")</f>
        <v>340   A340</v>
      </c>
      <c r="H349" s="406"/>
      <c r="I349" s="407">
        <f>IF(LEN('1-6'!B355)&gt;0,'1-6'!K355,"")</f>
        <v>0</v>
      </c>
      <c r="J349" s="408"/>
    </row>
    <row r="350" spans="7:10" ht="23.25" customHeight="1" x14ac:dyDescent="0.25">
      <c r="G350" s="405" t="str">
        <f>+IF(LEN('OSNOVNA PLAČA'!B350)&gt;0,'LETNO OBVESTILO'!V356,"")</f>
        <v>341   A341</v>
      </c>
      <c r="H350" s="406"/>
      <c r="I350" s="407">
        <f>IF(LEN('1-6'!B356)&gt;0,'1-6'!K356,"")</f>
        <v>0</v>
      </c>
      <c r="J350" s="408"/>
    </row>
    <row r="351" spans="7:10" ht="23.25" customHeight="1" x14ac:dyDescent="0.25">
      <c r="G351" s="405" t="str">
        <f>+IF(LEN('OSNOVNA PLAČA'!B351)&gt;0,'LETNO OBVESTILO'!V357,"")</f>
        <v>342   A342</v>
      </c>
      <c r="H351" s="406"/>
      <c r="I351" s="407">
        <f>IF(LEN('1-6'!B357)&gt;0,'1-6'!K357,"")</f>
        <v>0</v>
      </c>
      <c r="J351" s="408"/>
    </row>
    <row r="352" spans="7:10" ht="23.25" customHeight="1" x14ac:dyDescent="0.25">
      <c r="G352" s="405" t="str">
        <f>+IF(LEN('OSNOVNA PLAČA'!B352)&gt;0,'LETNO OBVESTILO'!V358,"")</f>
        <v>343   A343</v>
      </c>
      <c r="H352" s="406"/>
      <c r="I352" s="407">
        <f>IF(LEN('1-6'!B358)&gt;0,'1-6'!K358,"")</f>
        <v>0</v>
      </c>
      <c r="J352" s="408"/>
    </row>
    <row r="353" spans="7:10" ht="23.25" customHeight="1" x14ac:dyDescent="0.25">
      <c r="G353" s="405" t="str">
        <f>+IF(LEN('OSNOVNA PLAČA'!B353)&gt;0,'LETNO OBVESTILO'!V359,"")</f>
        <v>344   A344</v>
      </c>
      <c r="H353" s="406"/>
      <c r="I353" s="407">
        <f>IF(LEN('1-6'!B359)&gt;0,'1-6'!K359,"")</f>
        <v>0</v>
      </c>
      <c r="J353" s="408"/>
    </row>
    <row r="354" spans="7:10" ht="23.25" customHeight="1" x14ac:dyDescent="0.25">
      <c r="G354" s="405" t="str">
        <f>+IF(LEN('OSNOVNA PLAČA'!B354)&gt;0,'LETNO OBVESTILO'!V360,"")</f>
        <v>345   A345</v>
      </c>
      <c r="H354" s="406"/>
      <c r="I354" s="407">
        <f>IF(LEN('1-6'!B360)&gt;0,'1-6'!K360,"")</f>
        <v>0</v>
      </c>
      <c r="J354" s="408"/>
    </row>
    <row r="355" spans="7:10" ht="23.25" customHeight="1" x14ac:dyDescent="0.25">
      <c r="G355" s="405" t="str">
        <f>+IF(LEN('OSNOVNA PLAČA'!B355)&gt;0,'LETNO OBVESTILO'!V361,"")</f>
        <v>346   A346</v>
      </c>
      <c r="H355" s="406"/>
      <c r="I355" s="407">
        <f>IF(LEN('1-6'!B361)&gt;0,'1-6'!K361,"")</f>
        <v>0</v>
      </c>
      <c r="J355" s="408"/>
    </row>
    <row r="356" spans="7:10" ht="23.25" customHeight="1" x14ac:dyDescent="0.25">
      <c r="G356" s="405" t="str">
        <f>+IF(LEN('OSNOVNA PLAČA'!B356)&gt;0,'LETNO OBVESTILO'!V362,"")</f>
        <v>347   A347</v>
      </c>
      <c r="H356" s="406"/>
      <c r="I356" s="407">
        <f>IF(LEN('1-6'!B362)&gt;0,'1-6'!K362,"")</f>
        <v>0</v>
      </c>
      <c r="J356" s="408"/>
    </row>
    <row r="357" spans="7:10" ht="23.25" customHeight="1" x14ac:dyDescent="0.25">
      <c r="G357" s="405" t="str">
        <f>+IF(LEN('OSNOVNA PLAČA'!B357)&gt;0,'LETNO OBVESTILO'!V363,"")</f>
        <v>348   A348</v>
      </c>
      <c r="H357" s="406"/>
      <c r="I357" s="407">
        <f>IF(LEN('1-6'!B363)&gt;0,'1-6'!K363,"")</f>
        <v>0</v>
      </c>
      <c r="J357" s="408"/>
    </row>
    <row r="358" spans="7:10" ht="23.25" customHeight="1" x14ac:dyDescent="0.25">
      <c r="G358" s="405" t="str">
        <f>+IF(LEN('OSNOVNA PLAČA'!B358)&gt;0,'LETNO OBVESTILO'!V364,"")</f>
        <v>349   A349</v>
      </c>
      <c r="H358" s="406"/>
      <c r="I358" s="407">
        <f>IF(LEN('1-6'!B364)&gt;0,'1-6'!K364,"")</f>
        <v>0</v>
      </c>
      <c r="J358" s="408"/>
    </row>
    <row r="359" spans="7:10" ht="23.25" customHeight="1" x14ac:dyDescent="0.25">
      <c r="G359" s="405" t="str">
        <f>+IF(LEN('OSNOVNA PLAČA'!B359)&gt;0,'LETNO OBVESTILO'!V365,"")</f>
        <v>350   A350</v>
      </c>
      <c r="H359" s="406"/>
      <c r="I359" s="407">
        <f>IF(LEN('1-6'!B365)&gt;0,'1-6'!K365,"")</f>
        <v>0</v>
      </c>
      <c r="J359" s="408"/>
    </row>
    <row r="360" spans="7:10" ht="23.25" customHeight="1" x14ac:dyDescent="0.25">
      <c r="G360" s="405" t="str">
        <f>+IF(LEN('OSNOVNA PLAČA'!B360)&gt;0,'LETNO OBVESTILO'!V366,"")</f>
        <v>351   A351</v>
      </c>
      <c r="H360" s="406"/>
      <c r="I360" s="407">
        <f>IF(LEN('1-6'!B366)&gt;0,'1-6'!K366,"")</f>
        <v>0</v>
      </c>
      <c r="J360" s="408"/>
    </row>
    <row r="361" spans="7:10" ht="23.25" customHeight="1" x14ac:dyDescent="0.25">
      <c r="G361" s="405" t="str">
        <f>+IF(LEN('OSNOVNA PLAČA'!B361)&gt;0,'LETNO OBVESTILO'!V367,"")</f>
        <v>352   A352</v>
      </c>
      <c r="H361" s="406"/>
      <c r="I361" s="407">
        <f>IF(LEN('1-6'!B367)&gt;0,'1-6'!K367,"")</f>
        <v>0</v>
      </c>
      <c r="J361" s="408"/>
    </row>
    <row r="362" spans="7:10" ht="23.25" customHeight="1" x14ac:dyDescent="0.25">
      <c r="G362" s="405" t="str">
        <f>+IF(LEN('OSNOVNA PLAČA'!B362)&gt;0,'LETNO OBVESTILO'!V368,"")</f>
        <v>353   A353</v>
      </c>
      <c r="H362" s="406"/>
      <c r="I362" s="407">
        <f>IF(LEN('1-6'!B368)&gt;0,'1-6'!K368,"")</f>
        <v>0</v>
      </c>
      <c r="J362" s="408"/>
    </row>
    <row r="363" spans="7:10" ht="23.25" customHeight="1" x14ac:dyDescent="0.25">
      <c r="G363" s="405" t="str">
        <f>+IF(LEN('OSNOVNA PLAČA'!B363)&gt;0,'LETNO OBVESTILO'!V369,"")</f>
        <v>354   A354</v>
      </c>
      <c r="H363" s="406"/>
      <c r="I363" s="407">
        <f>IF(LEN('1-6'!B369)&gt;0,'1-6'!K369,"")</f>
        <v>0</v>
      </c>
      <c r="J363" s="408"/>
    </row>
    <row r="364" spans="7:10" ht="23.25" customHeight="1" x14ac:dyDescent="0.25">
      <c r="G364" s="405" t="str">
        <f>+IF(LEN('OSNOVNA PLAČA'!B364)&gt;0,'LETNO OBVESTILO'!V370,"")</f>
        <v>355   A355</v>
      </c>
      <c r="H364" s="406"/>
      <c r="I364" s="407">
        <f>IF(LEN('1-6'!B370)&gt;0,'1-6'!K370,"")</f>
        <v>0</v>
      </c>
      <c r="J364" s="408"/>
    </row>
    <row r="365" spans="7:10" ht="23.25" customHeight="1" x14ac:dyDescent="0.25">
      <c r="G365" s="405" t="str">
        <f>+IF(LEN('OSNOVNA PLAČA'!B365)&gt;0,'LETNO OBVESTILO'!V371,"")</f>
        <v>356   A356</v>
      </c>
      <c r="H365" s="406"/>
      <c r="I365" s="407">
        <f>IF(LEN('1-6'!B371)&gt;0,'1-6'!K371,"")</f>
        <v>0</v>
      </c>
      <c r="J365" s="408"/>
    </row>
    <row r="366" spans="7:10" ht="23.25" customHeight="1" x14ac:dyDescent="0.25">
      <c r="G366" s="405" t="str">
        <f>+IF(LEN('OSNOVNA PLAČA'!B366)&gt;0,'LETNO OBVESTILO'!V372,"")</f>
        <v>357   A357</v>
      </c>
      <c r="H366" s="406"/>
      <c r="I366" s="407">
        <f>IF(LEN('1-6'!B372)&gt;0,'1-6'!K372,"")</f>
        <v>0</v>
      </c>
      <c r="J366" s="408"/>
    </row>
    <row r="367" spans="7:10" ht="23.25" customHeight="1" x14ac:dyDescent="0.25">
      <c r="G367" s="405" t="str">
        <f>+IF(LEN('OSNOVNA PLAČA'!B367)&gt;0,'LETNO OBVESTILO'!V373,"")</f>
        <v>358   A358</v>
      </c>
      <c r="H367" s="406"/>
      <c r="I367" s="407">
        <f>IF(LEN('1-6'!B373)&gt;0,'1-6'!K373,"")</f>
        <v>0</v>
      </c>
      <c r="J367" s="408"/>
    </row>
    <row r="368" spans="7:10" ht="23.25" customHeight="1" x14ac:dyDescent="0.25">
      <c r="G368" s="405" t="str">
        <f>+IF(LEN('OSNOVNA PLAČA'!B368)&gt;0,'LETNO OBVESTILO'!V374,"")</f>
        <v>359   A359</v>
      </c>
      <c r="H368" s="406"/>
      <c r="I368" s="407">
        <f>IF(LEN('1-6'!B374)&gt;0,'1-6'!K374,"")</f>
        <v>0</v>
      </c>
      <c r="J368" s="408"/>
    </row>
    <row r="369" spans="7:10" ht="23.25" customHeight="1" x14ac:dyDescent="0.25">
      <c r="G369" s="405" t="str">
        <f>+IF(LEN('OSNOVNA PLAČA'!B369)&gt;0,'LETNO OBVESTILO'!V375,"")</f>
        <v>360   A360</v>
      </c>
      <c r="H369" s="406"/>
      <c r="I369" s="407">
        <f>IF(LEN('1-6'!B375)&gt;0,'1-6'!K375,"")</f>
        <v>0</v>
      </c>
      <c r="J369" s="408"/>
    </row>
    <row r="370" spans="7:10" ht="23.25" customHeight="1" x14ac:dyDescent="0.25">
      <c r="G370" s="405" t="str">
        <f>+IF(LEN('OSNOVNA PLAČA'!B370)&gt;0,'LETNO OBVESTILO'!V376,"")</f>
        <v>361   A361</v>
      </c>
      <c r="H370" s="406"/>
      <c r="I370" s="407">
        <f>IF(LEN('1-6'!B376)&gt;0,'1-6'!K376,"")</f>
        <v>0</v>
      </c>
      <c r="J370" s="408"/>
    </row>
    <row r="371" spans="7:10" ht="23.25" customHeight="1" x14ac:dyDescent="0.25">
      <c r="G371" s="405" t="str">
        <f>+IF(LEN('OSNOVNA PLAČA'!B371)&gt;0,'LETNO OBVESTILO'!V377,"")</f>
        <v>362   A362</v>
      </c>
      <c r="H371" s="406"/>
      <c r="I371" s="407">
        <f>IF(LEN('1-6'!B377)&gt;0,'1-6'!K377,"")</f>
        <v>0</v>
      </c>
      <c r="J371" s="408"/>
    </row>
    <row r="372" spans="7:10" ht="23.25" customHeight="1" x14ac:dyDescent="0.25">
      <c r="G372" s="405" t="str">
        <f>+IF(LEN('OSNOVNA PLAČA'!B372)&gt;0,'LETNO OBVESTILO'!V378,"")</f>
        <v>363   A363</v>
      </c>
      <c r="H372" s="406"/>
      <c r="I372" s="407">
        <f>IF(LEN('1-6'!B378)&gt;0,'1-6'!K378,"")</f>
        <v>0</v>
      </c>
      <c r="J372" s="408"/>
    </row>
    <row r="373" spans="7:10" ht="23.25" customHeight="1" x14ac:dyDescent="0.25">
      <c r="G373" s="405" t="str">
        <f>+IF(LEN('OSNOVNA PLAČA'!B373)&gt;0,'LETNO OBVESTILO'!V379,"")</f>
        <v>364   A364</v>
      </c>
      <c r="H373" s="406"/>
      <c r="I373" s="407">
        <f>IF(LEN('1-6'!B379)&gt;0,'1-6'!K379,"")</f>
        <v>0</v>
      </c>
      <c r="J373" s="408"/>
    </row>
    <row r="374" spans="7:10" ht="23.25" customHeight="1" x14ac:dyDescent="0.25">
      <c r="G374" s="405" t="str">
        <f>+IF(LEN('OSNOVNA PLAČA'!B374)&gt;0,'LETNO OBVESTILO'!V380,"")</f>
        <v>365   A365</v>
      </c>
      <c r="H374" s="406"/>
      <c r="I374" s="407">
        <f>IF(LEN('1-6'!B380)&gt;0,'1-6'!K380,"")</f>
        <v>0</v>
      </c>
      <c r="J374" s="408"/>
    </row>
    <row r="375" spans="7:10" ht="23.25" customHeight="1" x14ac:dyDescent="0.25">
      <c r="G375" s="405" t="str">
        <f>+IF(LEN('OSNOVNA PLAČA'!B375)&gt;0,'LETNO OBVESTILO'!V381,"")</f>
        <v>366   A366</v>
      </c>
      <c r="H375" s="406"/>
      <c r="I375" s="407">
        <f>IF(LEN('1-6'!B381)&gt;0,'1-6'!K381,"")</f>
        <v>0</v>
      </c>
      <c r="J375" s="408"/>
    </row>
    <row r="376" spans="7:10" ht="23.25" customHeight="1" x14ac:dyDescent="0.25">
      <c r="G376" s="405" t="str">
        <f>+IF(LEN('OSNOVNA PLAČA'!B376)&gt;0,'LETNO OBVESTILO'!V382,"")</f>
        <v>367   A367</v>
      </c>
      <c r="H376" s="406"/>
      <c r="I376" s="407">
        <f>IF(LEN('1-6'!B382)&gt;0,'1-6'!K382,"")</f>
        <v>0</v>
      </c>
      <c r="J376" s="408"/>
    </row>
    <row r="377" spans="7:10" ht="23.25" customHeight="1" x14ac:dyDescent="0.25">
      <c r="G377" s="405" t="str">
        <f>+IF(LEN('OSNOVNA PLAČA'!B377)&gt;0,'LETNO OBVESTILO'!V383,"")</f>
        <v>368   A368</v>
      </c>
      <c r="H377" s="406"/>
      <c r="I377" s="407">
        <f>IF(LEN('1-6'!B383)&gt;0,'1-6'!K383,"")</f>
        <v>0</v>
      </c>
      <c r="J377" s="408"/>
    </row>
    <row r="378" spans="7:10" ht="23.25" customHeight="1" x14ac:dyDescent="0.25">
      <c r="G378" s="405" t="str">
        <f>+IF(LEN('OSNOVNA PLAČA'!B378)&gt;0,'LETNO OBVESTILO'!V384,"")</f>
        <v>369   A369</v>
      </c>
      <c r="H378" s="406"/>
      <c r="I378" s="407">
        <f>IF(LEN('1-6'!B384)&gt;0,'1-6'!K384,"")</f>
        <v>0</v>
      </c>
      <c r="J378" s="408"/>
    </row>
    <row r="379" spans="7:10" ht="23.25" customHeight="1" x14ac:dyDescent="0.25">
      <c r="G379" s="405" t="str">
        <f>+IF(LEN('OSNOVNA PLAČA'!B379)&gt;0,'LETNO OBVESTILO'!V385,"")</f>
        <v>370   A370</v>
      </c>
      <c r="H379" s="406"/>
      <c r="I379" s="407">
        <f>IF(LEN('1-6'!B385)&gt;0,'1-6'!K385,"")</f>
        <v>0</v>
      </c>
      <c r="J379" s="408"/>
    </row>
    <row r="380" spans="7:10" ht="23.25" customHeight="1" x14ac:dyDescent="0.25">
      <c r="G380" s="405" t="str">
        <f>+IF(LEN('OSNOVNA PLAČA'!B380)&gt;0,'LETNO OBVESTILO'!V386,"")</f>
        <v>371   A371</v>
      </c>
      <c r="H380" s="406"/>
      <c r="I380" s="407">
        <f>IF(LEN('1-6'!B386)&gt;0,'1-6'!K386,"")</f>
        <v>0</v>
      </c>
      <c r="J380" s="408"/>
    </row>
    <row r="381" spans="7:10" ht="23.25" customHeight="1" x14ac:dyDescent="0.25">
      <c r="G381" s="405" t="str">
        <f>+IF(LEN('OSNOVNA PLAČA'!B381)&gt;0,'LETNO OBVESTILO'!V387,"")</f>
        <v>372   A372</v>
      </c>
      <c r="H381" s="406"/>
      <c r="I381" s="407">
        <f>IF(LEN('1-6'!B387)&gt;0,'1-6'!K387,"")</f>
        <v>0</v>
      </c>
      <c r="J381" s="408"/>
    </row>
    <row r="382" spans="7:10" ht="23.25" customHeight="1" x14ac:dyDescent="0.25">
      <c r="G382" s="405" t="str">
        <f>+IF(LEN('OSNOVNA PLAČA'!B382)&gt;0,'LETNO OBVESTILO'!V388,"")</f>
        <v>373   A373</v>
      </c>
      <c r="H382" s="406"/>
      <c r="I382" s="407">
        <f>IF(LEN('1-6'!B388)&gt;0,'1-6'!K388,"")</f>
        <v>0</v>
      </c>
      <c r="J382" s="408"/>
    </row>
    <row r="383" spans="7:10" ht="23.25" customHeight="1" x14ac:dyDescent="0.25">
      <c r="G383" s="405" t="str">
        <f>+IF(LEN('OSNOVNA PLAČA'!B383)&gt;0,'LETNO OBVESTILO'!V389,"")</f>
        <v>374   A374</v>
      </c>
      <c r="H383" s="406"/>
      <c r="I383" s="407">
        <f>IF(LEN('1-6'!B389)&gt;0,'1-6'!K389,"")</f>
        <v>0</v>
      </c>
      <c r="J383" s="408"/>
    </row>
    <row r="384" spans="7:10" ht="23.25" customHeight="1" x14ac:dyDescent="0.25">
      <c r="G384" s="405" t="str">
        <f>+IF(LEN('OSNOVNA PLAČA'!B384)&gt;0,'LETNO OBVESTILO'!V390,"")</f>
        <v>375   A375</v>
      </c>
      <c r="H384" s="406"/>
      <c r="I384" s="407">
        <f>IF(LEN('1-6'!B390)&gt;0,'1-6'!K390,"")</f>
        <v>0</v>
      </c>
      <c r="J384" s="408"/>
    </row>
    <row r="385" spans="7:10" ht="23.25" customHeight="1" x14ac:dyDescent="0.25">
      <c r="G385" s="405" t="str">
        <f>+IF(LEN('OSNOVNA PLAČA'!B385)&gt;0,'LETNO OBVESTILO'!V391,"")</f>
        <v>376   A376</v>
      </c>
      <c r="H385" s="406"/>
      <c r="I385" s="407">
        <f>IF(LEN('1-6'!B391)&gt;0,'1-6'!K391,"")</f>
        <v>0</v>
      </c>
      <c r="J385" s="408"/>
    </row>
    <row r="386" spans="7:10" ht="23.25" customHeight="1" x14ac:dyDescent="0.25">
      <c r="G386" s="405" t="str">
        <f>+IF(LEN('OSNOVNA PLAČA'!B386)&gt;0,'LETNO OBVESTILO'!V392,"")</f>
        <v>377   A377</v>
      </c>
      <c r="H386" s="406"/>
      <c r="I386" s="407">
        <f>IF(LEN('1-6'!B392)&gt;0,'1-6'!K392,"")</f>
        <v>0</v>
      </c>
      <c r="J386" s="408"/>
    </row>
    <row r="387" spans="7:10" ht="23.25" customHeight="1" x14ac:dyDescent="0.25">
      <c r="G387" s="405" t="str">
        <f>+IF(LEN('OSNOVNA PLAČA'!B387)&gt;0,'LETNO OBVESTILO'!V393,"")</f>
        <v>378   A378</v>
      </c>
      <c r="H387" s="406"/>
      <c r="I387" s="407">
        <f>IF(LEN('1-6'!B393)&gt;0,'1-6'!K393,"")</f>
        <v>0</v>
      </c>
      <c r="J387" s="408"/>
    </row>
    <row r="388" spans="7:10" ht="23.25" customHeight="1" x14ac:dyDescent="0.25">
      <c r="G388" s="405" t="str">
        <f>+IF(LEN('OSNOVNA PLAČA'!B388)&gt;0,'LETNO OBVESTILO'!V394,"")</f>
        <v>379   A379</v>
      </c>
      <c r="H388" s="406"/>
      <c r="I388" s="407">
        <f>IF(LEN('1-6'!B394)&gt;0,'1-6'!K394,"")</f>
        <v>0</v>
      </c>
      <c r="J388" s="408"/>
    </row>
    <row r="389" spans="7:10" ht="23.25" customHeight="1" x14ac:dyDescent="0.25">
      <c r="G389" s="405" t="str">
        <f>+IF(LEN('OSNOVNA PLAČA'!B389)&gt;0,'LETNO OBVESTILO'!V395,"")</f>
        <v>380   A380</v>
      </c>
      <c r="H389" s="406"/>
      <c r="I389" s="407">
        <f>IF(LEN('1-6'!B395)&gt;0,'1-6'!K395,"")</f>
        <v>0</v>
      </c>
      <c r="J389" s="408"/>
    </row>
    <row r="390" spans="7:10" ht="23.25" customHeight="1" x14ac:dyDescent="0.25">
      <c r="G390" s="405" t="str">
        <f>+IF(LEN('OSNOVNA PLAČA'!B390)&gt;0,'LETNO OBVESTILO'!V396,"")</f>
        <v>381   A381</v>
      </c>
      <c r="H390" s="406"/>
      <c r="I390" s="407">
        <f>IF(LEN('1-6'!B396)&gt;0,'1-6'!K396,"")</f>
        <v>0</v>
      </c>
      <c r="J390" s="408"/>
    </row>
    <row r="391" spans="7:10" ht="23.25" customHeight="1" x14ac:dyDescent="0.25">
      <c r="G391" s="405" t="str">
        <f>+IF(LEN('OSNOVNA PLAČA'!B391)&gt;0,'LETNO OBVESTILO'!V397,"")</f>
        <v>382   A382</v>
      </c>
      <c r="H391" s="406"/>
      <c r="I391" s="407">
        <f>IF(LEN('1-6'!B397)&gt;0,'1-6'!K397,"")</f>
        <v>0</v>
      </c>
      <c r="J391" s="408"/>
    </row>
    <row r="392" spans="7:10" ht="23.25" customHeight="1" x14ac:dyDescent="0.25">
      <c r="G392" s="405" t="str">
        <f>+IF(LEN('OSNOVNA PLAČA'!B392)&gt;0,'LETNO OBVESTILO'!V398,"")</f>
        <v>383   A383</v>
      </c>
      <c r="H392" s="406"/>
      <c r="I392" s="407">
        <f>IF(LEN('1-6'!B398)&gt;0,'1-6'!K398,"")</f>
        <v>0</v>
      </c>
      <c r="J392" s="408"/>
    </row>
    <row r="393" spans="7:10" ht="23.25" customHeight="1" x14ac:dyDescent="0.25">
      <c r="G393" s="405" t="str">
        <f>+IF(LEN('OSNOVNA PLAČA'!B393)&gt;0,'LETNO OBVESTILO'!V399,"")</f>
        <v>384   A384</v>
      </c>
      <c r="H393" s="406"/>
      <c r="I393" s="407">
        <f>IF(LEN('1-6'!B399)&gt;0,'1-6'!K399,"")</f>
        <v>0</v>
      </c>
      <c r="J393" s="408"/>
    </row>
    <row r="394" spans="7:10" ht="23.25" customHeight="1" x14ac:dyDescent="0.25">
      <c r="G394" s="405" t="str">
        <f>+IF(LEN('OSNOVNA PLAČA'!B394)&gt;0,'LETNO OBVESTILO'!V400,"")</f>
        <v>385   A385</v>
      </c>
      <c r="H394" s="406"/>
      <c r="I394" s="407">
        <f>IF(LEN('1-6'!B400)&gt;0,'1-6'!K400,"")</f>
        <v>0</v>
      </c>
      <c r="J394" s="408"/>
    </row>
    <row r="395" spans="7:10" ht="23.25" customHeight="1" x14ac:dyDescent="0.25">
      <c r="G395" s="405" t="str">
        <f>+IF(LEN('OSNOVNA PLAČA'!B395)&gt;0,'LETNO OBVESTILO'!V401,"")</f>
        <v>386   A386</v>
      </c>
      <c r="H395" s="406"/>
      <c r="I395" s="407">
        <f>IF(LEN('1-6'!B401)&gt;0,'1-6'!K401,"")</f>
        <v>0</v>
      </c>
      <c r="J395" s="408"/>
    </row>
    <row r="396" spans="7:10" ht="23.25" customHeight="1" x14ac:dyDescent="0.25">
      <c r="G396" s="405" t="str">
        <f>+IF(LEN('OSNOVNA PLAČA'!B396)&gt;0,'LETNO OBVESTILO'!V402,"")</f>
        <v>387   A387</v>
      </c>
      <c r="H396" s="406"/>
      <c r="I396" s="407">
        <f>IF(LEN('1-6'!B402)&gt;0,'1-6'!K402,"")</f>
        <v>0</v>
      </c>
      <c r="J396" s="408"/>
    </row>
    <row r="397" spans="7:10" ht="23.25" customHeight="1" x14ac:dyDescent="0.25">
      <c r="G397" s="405" t="str">
        <f>+IF(LEN('OSNOVNA PLAČA'!B397)&gt;0,'LETNO OBVESTILO'!V403,"")</f>
        <v>388   A388</v>
      </c>
      <c r="H397" s="406"/>
      <c r="I397" s="407">
        <f>IF(LEN('1-6'!B403)&gt;0,'1-6'!K403,"")</f>
        <v>0</v>
      </c>
      <c r="J397" s="408"/>
    </row>
    <row r="398" spans="7:10" ht="23.25" customHeight="1" x14ac:dyDescent="0.25">
      <c r="G398" s="405" t="str">
        <f>+IF(LEN('OSNOVNA PLAČA'!B398)&gt;0,'LETNO OBVESTILO'!V404,"")</f>
        <v>389   A389</v>
      </c>
      <c r="H398" s="406"/>
      <c r="I398" s="407">
        <f>IF(LEN('1-6'!B404)&gt;0,'1-6'!K404,"")</f>
        <v>0</v>
      </c>
      <c r="J398" s="408"/>
    </row>
    <row r="399" spans="7:10" ht="23.25" customHeight="1" x14ac:dyDescent="0.25">
      <c r="G399" s="405" t="str">
        <f>+IF(LEN('OSNOVNA PLAČA'!B399)&gt;0,'LETNO OBVESTILO'!V405,"")</f>
        <v>390   A390</v>
      </c>
      <c r="H399" s="406"/>
      <c r="I399" s="407">
        <f>IF(LEN('1-6'!B405)&gt;0,'1-6'!K405,"")</f>
        <v>0</v>
      </c>
      <c r="J399" s="408"/>
    </row>
    <row r="400" spans="7:10" ht="23.25" customHeight="1" x14ac:dyDescent="0.25">
      <c r="G400" s="405" t="str">
        <f>+IF(LEN('OSNOVNA PLAČA'!B400)&gt;0,'LETNO OBVESTILO'!V406,"")</f>
        <v>391   A391</v>
      </c>
      <c r="H400" s="406"/>
      <c r="I400" s="407">
        <f>IF(LEN('1-6'!B406)&gt;0,'1-6'!K406,"")</f>
        <v>0</v>
      </c>
      <c r="J400" s="408"/>
    </row>
    <row r="401" spans="7:10" ht="23.25" customHeight="1" x14ac:dyDescent="0.25">
      <c r="G401" s="405" t="str">
        <f>+IF(LEN('OSNOVNA PLAČA'!B401)&gt;0,'LETNO OBVESTILO'!V407,"")</f>
        <v>392   A392</v>
      </c>
      <c r="H401" s="406"/>
      <c r="I401" s="407">
        <f>IF(LEN('1-6'!B407)&gt;0,'1-6'!K407,"")</f>
        <v>0</v>
      </c>
      <c r="J401" s="408"/>
    </row>
    <row r="402" spans="7:10" ht="23.25" customHeight="1" x14ac:dyDescent="0.25">
      <c r="G402" s="405" t="str">
        <f>+IF(LEN('OSNOVNA PLAČA'!B402)&gt;0,'LETNO OBVESTILO'!V408,"")</f>
        <v>393   A393</v>
      </c>
      <c r="H402" s="406"/>
      <c r="I402" s="407">
        <f>IF(LEN('1-6'!B408)&gt;0,'1-6'!K408,"")</f>
        <v>0</v>
      </c>
      <c r="J402" s="408"/>
    </row>
    <row r="403" spans="7:10" ht="23.25" customHeight="1" x14ac:dyDescent="0.25">
      <c r="G403" s="405" t="str">
        <f>+IF(LEN('OSNOVNA PLAČA'!B403)&gt;0,'LETNO OBVESTILO'!V409,"")</f>
        <v>394   A394</v>
      </c>
      <c r="H403" s="406"/>
      <c r="I403" s="407">
        <f>IF(LEN('1-6'!B409)&gt;0,'1-6'!K409,"")</f>
        <v>0</v>
      </c>
      <c r="J403" s="408"/>
    </row>
    <row r="404" spans="7:10" ht="23.25" customHeight="1" x14ac:dyDescent="0.25">
      <c r="G404" s="405" t="str">
        <f>+IF(LEN('OSNOVNA PLAČA'!B404)&gt;0,'LETNO OBVESTILO'!V410,"")</f>
        <v>395   A395</v>
      </c>
      <c r="H404" s="406"/>
      <c r="I404" s="407">
        <f>IF(LEN('1-6'!B410)&gt;0,'1-6'!K410,"")</f>
        <v>0</v>
      </c>
      <c r="J404" s="408"/>
    </row>
    <row r="405" spans="7:10" ht="23.25" customHeight="1" x14ac:dyDescent="0.25">
      <c r="G405" s="405" t="str">
        <f>+IF(LEN('OSNOVNA PLAČA'!B405)&gt;0,'LETNO OBVESTILO'!V411,"")</f>
        <v>396   A396</v>
      </c>
      <c r="H405" s="406"/>
      <c r="I405" s="407">
        <f>IF(LEN('1-6'!B411)&gt;0,'1-6'!K411,"")</f>
        <v>0</v>
      </c>
      <c r="J405" s="408"/>
    </row>
    <row r="406" spans="7:10" ht="23.25" customHeight="1" x14ac:dyDescent="0.25">
      <c r="G406" s="405" t="str">
        <f>+IF(LEN('OSNOVNA PLAČA'!B406)&gt;0,'LETNO OBVESTILO'!V412,"")</f>
        <v>397   A397</v>
      </c>
      <c r="H406" s="406"/>
      <c r="I406" s="407">
        <f>IF(LEN('1-6'!B412)&gt;0,'1-6'!K412,"")</f>
        <v>0</v>
      </c>
      <c r="J406" s="408"/>
    </row>
    <row r="407" spans="7:10" ht="23.25" customHeight="1" x14ac:dyDescent="0.25">
      <c r="G407" s="405" t="str">
        <f>+IF(LEN('OSNOVNA PLAČA'!B407)&gt;0,'LETNO OBVESTILO'!V413,"")</f>
        <v>398   A398</v>
      </c>
      <c r="H407" s="406"/>
      <c r="I407" s="407">
        <f>IF(LEN('1-6'!B413)&gt;0,'1-6'!K413,"")</f>
        <v>0</v>
      </c>
      <c r="J407" s="408"/>
    </row>
    <row r="408" spans="7:10" ht="23.25" customHeight="1" x14ac:dyDescent="0.25">
      <c r="G408" s="405" t="str">
        <f>+IF(LEN('OSNOVNA PLAČA'!B408)&gt;0,'LETNO OBVESTILO'!V414,"")</f>
        <v>399   A399</v>
      </c>
      <c r="H408" s="406"/>
      <c r="I408" s="407">
        <f>IF(LEN('1-6'!B414)&gt;0,'1-6'!K414,"")</f>
        <v>0</v>
      </c>
      <c r="J408" s="408"/>
    </row>
    <row r="409" spans="7:10" ht="23.25" customHeight="1" x14ac:dyDescent="0.25">
      <c r="G409" s="405" t="str">
        <f>+IF(LEN('OSNOVNA PLAČA'!B409)&gt;0,'LETNO OBVESTILO'!V415,"")</f>
        <v>400   A400</v>
      </c>
      <c r="H409" s="406"/>
      <c r="I409" s="407">
        <f>IF(LEN('1-6'!B415)&gt;0,'1-6'!K415,"")</f>
        <v>0</v>
      </c>
      <c r="J409" s="408"/>
    </row>
    <row r="410" spans="7:10" ht="23.25" customHeight="1" x14ac:dyDescent="0.25">
      <c r="G410" s="405" t="str">
        <f>+IF(LEN('OSNOVNA PLAČA'!B410)&gt;0,'LETNO OBVESTILO'!V416,"")</f>
        <v>401   A401</v>
      </c>
      <c r="H410" s="406"/>
      <c r="I410" s="407">
        <f>IF(LEN('1-6'!B416)&gt;0,'1-6'!K416,"")</f>
        <v>0</v>
      </c>
      <c r="J410" s="408"/>
    </row>
    <row r="411" spans="7:10" ht="23.25" customHeight="1" x14ac:dyDescent="0.25">
      <c r="G411" s="405" t="str">
        <f>+IF(LEN('OSNOVNA PLAČA'!B411)&gt;0,'LETNO OBVESTILO'!V417,"")</f>
        <v>402   A402</v>
      </c>
      <c r="H411" s="406"/>
      <c r="I411" s="407">
        <f>IF(LEN('1-6'!B417)&gt;0,'1-6'!K417,"")</f>
        <v>0</v>
      </c>
      <c r="J411" s="408"/>
    </row>
    <row r="412" spans="7:10" ht="23.25" customHeight="1" x14ac:dyDescent="0.25">
      <c r="G412" s="405" t="str">
        <f>+IF(LEN('OSNOVNA PLAČA'!B412)&gt;0,'LETNO OBVESTILO'!V418,"")</f>
        <v>403   A403</v>
      </c>
      <c r="H412" s="406"/>
      <c r="I412" s="407">
        <f>IF(LEN('1-6'!B418)&gt;0,'1-6'!K418,"")</f>
        <v>0</v>
      </c>
      <c r="J412" s="408"/>
    </row>
    <row r="413" spans="7:10" ht="23.25" customHeight="1" x14ac:dyDescent="0.25">
      <c r="G413" s="405" t="str">
        <f>+IF(LEN('OSNOVNA PLAČA'!B413)&gt;0,'LETNO OBVESTILO'!V419,"")</f>
        <v>404   A404</v>
      </c>
      <c r="H413" s="406"/>
      <c r="I413" s="407">
        <f>IF(LEN('1-6'!B419)&gt;0,'1-6'!K419,"")</f>
        <v>0</v>
      </c>
      <c r="J413" s="408"/>
    </row>
    <row r="414" spans="7:10" ht="23.25" customHeight="1" x14ac:dyDescent="0.25">
      <c r="G414" s="405" t="str">
        <f>+IF(LEN('OSNOVNA PLAČA'!B414)&gt;0,'LETNO OBVESTILO'!V420,"")</f>
        <v>405   A405</v>
      </c>
      <c r="H414" s="406"/>
      <c r="I414" s="407">
        <f>IF(LEN('1-6'!B420)&gt;0,'1-6'!K420,"")</f>
        <v>0</v>
      </c>
      <c r="J414" s="408"/>
    </row>
    <row r="415" spans="7:10" ht="23.25" customHeight="1" x14ac:dyDescent="0.25">
      <c r="G415" s="405" t="str">
        <f>+IF(LEN('OSNOVNA PLAČA'!B415)&gt;0,'LETNO OBVESTILO'!V421,"")</f>
        <v>406   A406</v>
      </c>
      <c r="H415" s="406"/>
      <c r="I415" s="407">
        <f>IF(LEN('1-6'!B421)&gt;0,'1-6'!K421,"")</f>
        <v>0</v>
      </c>
      <c r="J415" s="408"/>
    </row>
    <row r="416" spans="7:10" ht="23.25" customHeight="1" x14ac:dyDescent="0.25">
      <c r="G416" s="405" t="str">
        <f>+IF(LEN('OSNOVNA PLAČA'!B416)&gt;0,'LETNO OBVESTILO'!V422,"")</f>
        <v>407   A407</v>
      </c>
      <c r="H416" s="406"/>
      <c r="I416" s="407">
        <f>IF(LEN('1-6'!B422)&gt;0,'1-6'!K422,"")</f>
        <v>0</v>
      </c>
      <c r="J416" s="408"/>
    </row>
    <row r="417" spans="7:10" ht="23.25" customHeight="1" x14ac:dyDescent="0.25">
      <c r="G417" s="405" t="str">
        <f>+IF(LEN('OSNOVNA PLAČA'!B417)&gt;0,'LETNO OBVESTILO'!V423,"")</f>
        <v>408   A408</v>
      </c>
      <c r="H417" s="406"/>
      <c r="I417" s="407">
        <f>IF(LEN('1-6'!B423)&gt;0,'1-6'!K423,"")</f>
        <v>0</v>
      </c>
      <c r="J417" s="408"/>
    </row>
    <row r="418" spans="7:10" ht="23.25" customHeight="1" x14ac:dyDescent="0.25">
      <c r="G418" s="405" t="str">
        <f>+IF(LEN('OSNOVNA PLAČA'!B418)&gt;0,'LETNO OBVESTILO'!V424,"")</f>
        <v>409   A409</v>
      </c>
      <c r="H418" s="406"/>
      <c r="I418" s="407">
        <f>IF(LEN('1-6'!B424)&gt;0,'1-6'!K424,"")</f>
        <v>0</v>
      </c>
      <c r="J418" s="408"/>
    </row>
    <row r="419" spans="7:10" ht="23.25" customHeight="1" x14ac:dyDescent="0.25">
      <c r="G419" s="405" t="str">
        <f>+IF(LEN('OSNOVNA PLAČA'!B419)&gt;0,'LETNO OBVESTILO'!V425,"")</f>
        <v>410   A410</v>
      </c>
      <c r="H419" s="406"/>
      <c r="I419" s="407">
        <f>IF(LEN('1-6'!B425)&gt;0,'1-6'!K425,"")</f>
        <v>0</v>
      </c>
      <c r="J419" s="408"/>
    </row>
    <row r="420" spans="7:10" ht="23.25" customHeight="1" x14ac:dyDescent="0.25">
      <c r="G420" s="405" t="str">
        <f>+IF(LEN('OSNOVNA PLAČA'!B420)&gt;0,'LETNO OBVESTILO'!V426,"")</f>
        <v>411   A411</v>
      </c>
      <c r="H420" s="406"/>
      <c r="I420" s="407">
        <f>IF(LEN('1-6'!B426)&gt;0,'1-6'!K426,"")</f>
        <v>0</v>
      </c>
      <c r="J420" s="408"/>
    </row>
    <row r="421" spans="7:10" ht="23.25" customHeight="1" x14ac:dyDescent="0.25">
      <c r="G421" s="405" t="str">
        <f>+IF(LEN('OSNOVNA PLAČA'!B421)&gt;0,'LETNO OBVESTILO'!V427,"")</f>
        <v>412   A412</v>
      </c>
      <c r="H421" s="406"/>
      <c r="I421" s="407">
        <f>IF(LEN('1-6'!B427)&gt;0,'1-6'!K427,"")</f>
        <v>0</v>
      </c>
      <c r="J421" s="408"/>
    </row>
    <row r="422" spans="7:10" ht="23.25" customHeight="1" x14ac:dyDescent="0.25">
      <c r="G422" s="405" t="str">
        <f>+IF(LEN('OSNOVNA PLAČA'!B422)&gt;0,'LETNO OBVESTILO'!V428,"")</f>
        <v>413   A413</v>
      </c>
      <c r="H422" s="406"/>
      <c r="I422" s="407">
        <f>IF(LEN('1-6'!B428)&gt;0,'1-6'!K428,"")</f>
        <v>0</v>
      </c>
      <c r="J422" s="408"/>
    </row>
    <row r="423" spans="7:10" ht="23.25" customHeight="1" x14ac:dyDescent="0.25">
      <c r="G423" s="405" t="str">
        <f>+IF(LEN('OSNOVNA PLAČA'!B423)&gt;0,'LETNO OBVESTILO'!V429,"")</f>
        <v>414   A414</v>
      </c>
      <c r="H423" s="406"/>
      <c r="I423" s="407">
        <f>IF(LEN('1-6'!B429)&gt;0,'1-6'!K429,"")</f>
        <v>0</v>
      </c>
      <c r="J423" s="408"/>
    </row>
    <row r="424" spans="7:10" ht="23.25" customHeight="1" x14ac:dyDescent="0.25">
      <c r="G424" s="405" t="str">
        <f>+IF(LEN('OSNOVNA PLAČA'!B424)&gt;0,'LETNO OBVESTILO'!V430,"")</f>
        <v>415   A415</v>
      </c>
      <c r="H424" s="406"/>
      <c r="I424" s="407">
        <f>IF(LEN('1-6'!B430)&gt;0,'1-6'!K430,"")</f>
        <v>0</v>
      </c>
      <c r="J424" s="408"/>
    </row>
    <row r="425" spans="7:10" ht="23.25" customHeight="1" x14ac:dyDescent="0.25">
      <c r="G425" s="405" t="str">
        <f>+IF(LEN('OSNOVNA PLAČA'!B425)&gt;0,'LETNO OBVESTILO'!V431,"")</f>
        <v>416   A416</v>
      </c>
      <c r="H425" s="406"/>
      <c r="I425" s="407">
        <f>IF(LEN('1-6'!B431)&gt;0,'1-6'!K431,"")</f>
        <v>0</v>
      </c>
      <c r="J425" s="408"/>
    </row>
    <row r="426" spans="7:10" ht="23.25" customHeight="1" x14ac:dyDescent="0.25">
      <c r="G426" s="405" t="str">
        <f>+IF(LEN('OSNOVNA PLAČA'!B426)&gt;0,'LETNO OBVESTILO'!V432,"")</f>
        <v>417   A417</v>
      </c>
      <c r="H426" s="406"/>
      <c r="I426" s="407">
        <f>IF(LEN('1-6'!B432)&gt;0,'1-6'!K432,"")</f>
        <v>0</v>
      </c>
      <c r="J426" s="408"/>
    </row>
    <row r="427" spans="7:10" ht="23.25" customHeight="1" x14ac:dyDescent="0.25">
      <c r="G427" s="405" t="str">
        <f>+IF(LEN('OSNOVNA PLAČA'!B427)&gt;0,'LETNO OBVESTILO'!V433,"")</f>
        <v>418   A418</v>
      </c>
      <c r="H427" s="406"/>
      <c r="I427" s="407">
        <f>IF(LEN('1-6'!B433)&gt;0,'1-6'!K433,"")</f>
        <v>0</v>
      </c>
      <c r="J427" s="408"/>
    </row>
    <row r="428" spans="7:10" ht="23.25" customHeight="1" x14ac:dyDescent="0.25">
      <c r="G428" s="405" t="str">
        <f>+IF(LEN('OSNOVNA PLAČA'!B428)&gt;0,'LETNO OBVESTILO'!V434,"")</f>
        <v>419   A419</v>
      </c>
      <c r="H428" s="406"/>
      <c r="I428" s="407">
        <f>IF(LEN('1-6'!B434)&gt;0,'1-6'!K434,"")</f>
        <v>0</v>
      </c>
      <c r="J428" s="408"/>
    </row>
    <row r="429" spans="7:10" ht="23.25" customHeight="1" x14ac:dyDescent="0.25">
      <c r="G429" s="405" t="str">
        <f>+IF(LEN('OSNOVNA PLAČA'!B429)&gt;0,'LETNO OBVESTILO'!V435,"")</f>
        <v>420   A420</v>
      </c>
      <c r="H429" s="406"/>
      <c r="I429" s="407">
        <f>IF(LEN('1-6'!B435)&gt;0,'1-6'!K435,"")</f>
        <v>0</v>
      </c>
      <c r="J429" s="408"/>
    </row>
    <row r="430" spans="7:10" ht="23.25" customHeight="1" x14ac:dyDescent="0.25">
      <c r="G430" s="405" t="str">
        <f>+IF(LEN('OSNOVNA PLAČA'!B430)&gt;0,'LETNO OBVESTILO'!V436,"")</f>
        <v>421   A421</v>
      </c>
      <c r="H430" s="406"/>
      <c r="I430" s="407">
        <f>IF(LEN('1-6'!B436)&gt;0,'1-6'!K436,"")</f>
        <v>0</v>
      </c>
      <c r="J430" s="408"/>
    </row>
    <row r="431" spans="7:10" ht="23.25" customHeight="1" x14ac:dyDescent="0.25">
      <c r="G431" s="405" t="str">
        <f>+IF(LEN('OSNOVNA PLAČA'!B431)&gt;0,'LETNO OBVESTILO'!V437,"")</f>
        <v>422   A422</v>
      </c>
      <c r="H431" s="406"/>
      <c r="I431" s="407">
        <f>IF(LEN('1-6'!B437)&gt;0,'1-6'!K437,"")</f>
        <v>0</v>
      </c>
      <c r="J431" s="408"/>
    </row>
    <row r="432" spans="7:10" ht="23.25" customHeight="1" x14ac:dyDescent="0.25">
      <c r="G432" s="405" t="str">
        <f>+IF(LEN('OSNOVNA PLAČA'!B432)&gt;0,'LETNO OBVESTILO'!V438,"")</f>
        <v>423   A423</v>
      </c>
      <c r="H432" s="406"/>
      <c r="I432" s="407">
        <f>IF(LEN('1-6'!B438)&gt;0,'1-6'!K438,"")</f>
        <v>0</v>
      </c>
      <c r="J432" s="408"/>
    </row>
    <row r="433" spans="7:10" ht="23.25" customHeight="1" x14ac:dyDescent="0.25">
      <c r="G433" s="405" t="str">
        <f>+IF(LEN('OSNOVNA PLAČA'!B433)&gt;0,'LETNO OBVESTILO'!V439,"")</f>
        <v>424   A424</v>
      </c>
      <c r="H433" s="406"/>
      <c r="I433" s="407">
        <f>IF(LEN('1-6'!B439)&gt;0,'1-6'!K439,"")</f>
        <v>0</v>
      </c>
      <c r="J433" s="408"/>
    </row>
    <row r="434" spans="7:10" ht="23.25" customHeight="1" x14ac:dyDescent="0.25">
      <c r="G434" s="405" t="str">
        <f>+IF(LEN('OSNOVNA PLAČA'!B434)&gt;0,'LETNO OBVESTILO'!V440,"")</f>
        <v>425   A425</v>
      </c>
      <c r="H434" s="406"/>
      <c r="I434" s="407">
        <f>IF(LEN('1-6'!B440)&gt;0,'1-6'!K440,"")</f>
        <v>0</v>
      </c>
      <c r="J434" s="408"/>
    </row>
    <row r="435" spans="7:10" ht="23.25" customHeight="1" x14ac:dyDescent="0.25">
      <c r="G435" s="405" t="str">
        <f>+IF(LEN('OSNOVNA PLAČA'!B435)&gt;0,'LETNO OBVESTILO'!V441,"")</f>
        <v>426   A426</v>
      </c>
      <c r="H435" s="406"/>
      <c r="I435" s="407">
        <f>IF(LEN('1-6'!B441)&gt;0,'1-6'!K441,"")</f>
        <v>0</v>
      </c>
      <c r="J435" s="408"/>
    </row>
    <row r="436" spans="7:10" ht="23.25" customHeight="1" x14ac:dyDescent="0.25">
      <c r="G436" s="405" t="str">
        <f>+IF(LEN('OSNOVNA PLAČA'!B436)&gt;0,'LETNO OBVESTILO'!V442,"")</f>
        <v>427   A427</v>
      </c>
      <c r="H436" s="406"/>
      <c r="I436" s="407">
        <f>IF(LEN('1-6'!B442)&gt;0,'1-6'!K442,"")</f>
        <v>0</v>
      </c>
      <c r="J436" s="408"/>
    </row>
    <row r="437" spans="7:10" ht="23.25" customHeight="1" x14ac:dyDescent="0.25">
      <c r="G437" s="405" t="str">
        <f>+IF(LEN('OSNOVNA PLAČA'!B437)&gt;0,'LETNO OBVESTILO'!V443,"")</f>
        <v>428   A428</v>
      </c>
      <c r="H437" s="406"/>
      <c r="I437" s="407">
        <f>IF(LEN('1-6'!B443)&gt;0,'1-6'!K443,"")</f>
        <v>0</v>
      </c>
      <c r="J437" s="408"/>
    </row>
    <row r="438" spans="7:10" ht="23.25" customHeight="1" x14ac:dyDescent="0.25">
      <c r="G438" s="405" t="str">
        <f>+IF(LEN('OSNOVNA PLAČA'!B438)&gt;0,'LETNO OBVESTILO'!V444,"")</f>
        <v>429   A429</v>
      </c>
      <c r="H438" s="406"/>
      <c r="I438" s="407">
        <f>IF(LEN('1-6'!B444)&gt;0,'1-6'!K444,"")</f>
        <v>0</v>
      </c>
      <c r="J438" s="408"/>
    </row>
    <row r="439" spans="7:10" ht="23.25" customHeight="1" x14ac:dyDescent="0.25">
      <c r="G439" s="405" t="str">
        <f>+IF(LEN('OSNOVNA PLAČA'!B439)&gt;0,'LETNO OBVESTILO'!V445,"")</f>
        <v>430   A430</v>
      </c>
      <c r="H439" s="406"/>
      <c r="I439" s="407">
        <f>IF(LEN('1-6'!B445)&gt;0,'1-6'!K445,"")</f>
        <v>0</v>
      </c>
      <c r="J439" s="408"/>
    </row>
    <row r="440" spans="7:10" ht="23.25" customHeight="1" x14ac:dyDescent="0.25">
      <c r="G440" s="405" t="str">
        <f>+IF(LEN('OSNOVNA PLAČA'!B440)&gt;0,'LETNO OBVESTILO'!V446,"")</f>
        <v>431   A431</v>
      </c>
      <c r="H440" s="406"/>
      <c r="I440" s="407">
        <f>IF(LEN('1-6'!B446)&gt;0,'1-6'!K446,"")</f>
        <v>0</v>
      </c>
      <c r="J440" s="408"/>
    </row>
    <row r="441" spans="7:10" ht="23.25" customHeight="1" x14ac:dyDescent="0.25">
      <c r="G441" s="405" t="str">
        <f>+IF(LEN('OSNOVNA PLAČA'!B441)&gt;0,'LETNO OBVESTILO'!V447,"")</f>
        <v>432   A432</v>
      </c>
      <c r="H441" s="406"/>
      <c r="I441" s="407">
        <f>IF(LEN('1-6'!B447)&gt;0,'1-6'!K447,"")</f>
        <v>0</v>
      </c>
      <c r="J441" s="408"/>
    </row>
    <row r="442" spans="7:10" ht="23.25" customHeight="1" x14ac:dyDescent="0.25">
      <c r="G442" s="405" t="str">
        <f>+IF(LEN('OSNOVNA PLAČA'!B442)&gt;0,'LETNO OBVESTILO'!V448,"")</f>
        <v>433   A433</v>
      </c>
      <c r="H442" s="406"/>
      <c r="I442" s="407">
        <f>IF(LEN('1-6'!B448)&gt;0,'1-6'!K448,"")</f>
        <v>0</v>
      </c>
      <c r="J442" s="408"/>
    </row>
    <row r="443" spans="7:10" ht="23.25" customHeight="1" x14ac:dyDescent="0.25">
      <c r="G443" s="405" t="str">
        <f>+IF(LEN('OSNOVNA PLAČA'!B443)&gt;0,'LETNO OBVESTILO'!V449,"")</f>
        <v>434   A434</v>
      </c>
      <c r="H443" s="406"/>
      <c r="I443" s="407">
        <f>IF(LEN('1-6'!B449)&gt;0,'1-6'!K449,"")</f>
        <v>0</v>
      </c>
      <c r="J443" s="408"/>
    </row>
    <row r="444" spans="7:10" ht="23.25" customHeight="1" x14ac:dyDescent="0.25">
      <c r="G444" s="405" t="str">
        <f>+IF(LEN('OSNOVNA PLAČA'!B444)&gt;0,'LETNO OBVESTILO'!V450,"")</f>
        <v>435   A435</v>
      </c>
      <c r="H444" s="406"/>
      <c r="I444" s="407">
        <f>IF(LEN('1-6'!B450)&gt;0,'1-6'!K450,"")</f>
        <v>0</v>
      </c>
      <c r="J444" s="408"/>
    </row>
    <row r="445" spans="7:10" ht="23.25" customHeight="1" x14ac:dyDescent="0.25">
      <c r="G445" s="405" t="str">
        <f>+IF(LEN('OSNOVNA PLAČA'!B445)&gt;0,'LETNO OBVESTILO'!V451,"")</f>
        <v>436   A436</v>
      </c>
      <c r="H445" s="406"/>
      <c r="I445" s="407">
        <f>IF(LEN('1-6'!B451)&gt;0,'1-6'!K451,"")</f>
        <v>0</v>
      </c>
      <c r="J445" s="408"/>
    </row>
    <row r="446" spans="7:10" ht="23.25" customHeight="1" x14ac:dyDescent="0.25">
      <c r="G446" s="405" t="str">
        <f>+IF(LEN('OSNOVNA PLAČA'!B446)&gt;0,'LETNO OBVESTILO'!V452,"")</f>
        <v>437   A437</v>
      </c>
      <c r="H446" s="406"/>
      <c r="I446" s="407">
        <f>IF(LEN('1-6'!B452)&gt;0,'1-6'!K452,"")</f>
        <v>0</v>
      </c>
      <c r="J446" s="408"/>
    </row>
    <row r="447" spans="7:10" ht="23.25" customHeight="1" x14ac:dyDescent="0.25">
      <c r="G447" s="405" t="str">
        <f>+IF(LEN('OSNOVNA PLAČA'!B447)&gt;0,'LETNO OBVESTILO'!V453,"")</f>
        <v>438   A438</v>
      </c>
      <c r="H447" s="406"/>
      <c r="I447" s="407">
        <f>IF(LEN('1-6'!B453)&gt;0,'1-6'!K453,"")</f>
        <v>0</v>
      </c>
      <c r="J447" s="408"/>
    </row>
    <row r="448" spans="7:10" ht="23.25" customHeight="1" x14ac:dyDescent="0.25">
      <c r="G448" s="405" t="str">
        <f>+IF(LEN('OSNOVNA PLAČA'!B448)&gt;0,'LETNO OBVESTILO'!V454,"")</f>
        <v>439   A439</v>
      </c>
      <c r="H448" s="406"/>
      <c r="I448" s="407">
        <f>IF(LEN('1-6'!B454)&gt;0,'1-6'!K454,"")</f>
        <v>0</v>
      </c>
      <c r="J448" s="408"/>
    </row>
    <row r="449" spans="7:10" ht="23.25" customHeight="1" x14ac:dyDescent="0.25">
      <c r="G449" s="405" t="str">
        <f>+IF(LEN('OSNOVNA PLAČA'!B449)&gt;0,'LETNO OBVESTILO'!V455,"")</f>
        <v>440   A440</v>
      </c>
      <c r="H449" s="406"/>
      <c r="I449" s="407">
        <f>IF(LEN('1-6'!B455)&gt;0,'1-6'!K455,"")</f>
        <v>0</v>
      </c>
      <c r="J449" s="408"/>
    </row>
    <row r="450" spans="7:10" ht="23.25" customHeight="1" x14ac:dyDescent="0.25">
      <c r="G450" s="405" t="str">
        <f>+IF(LEN('OSNOVNA PLAČA'!B450)&gt;0,'LETNO OBVESTILO'!V456,"")</f>
        <v>441   A441</v>
      </c>
      <c r="H450" s="406"/>
      <c r="I450" s="407">
        <f>IF(LEN('1-6'!B456)&gt;0,'1-6'!K456,"")</f>
        <v>0</v>
      </c>
      <c r="J450" s="408"/>
    </row>
    <row r="451" spans="7:10" ht="23.25" customHeight="1" x14ac:dyDescent="0.25">
      <c r="G451" s="405" t="str">
        <f>+IF(LEN('OSNOVNA PLAČA'!B451)&gt;0,'LETNO OBVESTILO'!V457,"")</f>
        <v>442   A442</v>
      </c>
      <c r="H451" s="406"/>
      <c r="I451" s="407">
        <f>IF(LEN('1-6'!B457)&gt;0,'1-6'!K457,"")</f>
        <v>0</v>
      </c>
      <c r="J451" s="408"/>
    </row>
    <row r="452" spans="7:10" ht="23.25" customHeight="1" x14ac:dyDescent="0.25">
      <c r="G452" s="405" t="str">
        <f>+IF(LEN('OSNOVNA PLAČA'!B452)&gt;0,'LETNO OBVESTILO'!V458,"")</f>
        <v>443   A443</v>
      </c>
      <c r="H452" s="406"/>
      <c r="I452" s="407">
        <f>IF(LEN('1-6'!B458)&gt;0,'1-6'!K458,"")</f>
        <v>0</v>
      </c>
      <c r="J452" s="408"/>
    </row>
    <row r="453" spans="7:10" ht="23.25" customHeight="1" x14ac:dyDescent="0.25">
      <c r="G453" s="405" t="str">
        <f>+IF(LEN('OSNOVNA PLAČA'!B453)&gt;0,'LETNO OBVESTILO'!V459,"")</f>
        <v>444   A444</v>
      </c>
      <c r="H453" s="406"/>
      <c r="I453" s="407">
        <f>IF(LEN('1-6'!B459)&gt;0,'1-6'!K459,"")</f>
        <v>0</v>
      </c>
      <c r="J453" s="408"/>
    </row>
    <row r="454" spans="7:10" ht="23.25" customHeight="1" x14ac:dyDescent="0.25">
      <c r="G454" s="405" t="str">
        <f>+IF(LEN('OSNOVNA PLAČA'!B454)&gt;0,'LETNO OBVESTILO'!V460,"")</f>
        <v>445   A445</v>
      </c>
      <c r="H454" s="406"/>
      <c r="I454" s="407">
        <f>IF(LEN('1-6'!B460)&gt;0,'1-6'!K460,"")</f>
        <v>0</v>
      </c>
      <c r="J454" s="408"/>
    </row>
    <row r="455" spans="7:10" ht="23.25" customHeight="1" x14ac:dyDescent="0.25">
      <c r="G455" s="405" t="str">
        <f>+IF(LEN('OSNOVNA PLAČA'!B455)&gt;0,'LETNO OBVESTILO'!V461,"")</f>
        <v>446   A446</v>
      </c>
      <c r="H455" s="406"/>
      <c r="I455" s="407">
        <f>IF(LEN('1-6'!B461)&gt;0,'1-6'!K461,"")</f>
        <v>0</v>
      </c>
      <c r="J455" s="408"/>
    </row>
    <row r="456" spans="7:10" ht="23.25" customHeight="1" x14ac:dyDescent="0.25">
      <c r="G456" s="405" t="str">
        <f>+IF(LEN('OSNOVNA PLAČA'!B456)&gt;0,'LETNO OBVESTILO'!V462,"")</f>
        <v>447   A447</v>
      </c>
      <c r="H456" s="406"/>
      <c r="I456" s="407">
        <f>IF(LEN('1-6'!B462)&gt;0,'1-6'!K462,"")</f>
        <v>0</v>
      </c>
      <c r="J456" s="408"/>
    </row>
    <row r="457" spans="7:10" ht="23.25" customHeight="1" x14ac:dyDescent="0.25">
      <c r="G457" s="405" t="str">
        <f>+IF(LEN('OSNOVNA PLAČA'!B457)&gt;0,'LETNO OBVESTILO'!V463,"")</f>
        <v>448   A448</v>
      </c>
      <c r="H457" s="406"/>
      <c r="I457" s="407">
        <f>IF(LEN('1-6'!B463)&gt;0,'1-6'!K463,"")</f>
        <v>0</v>
      </c>
      <c r="J457" s="408"/>
    </row>
    <row r="458" spans="7:10" ht="23.25" customHeight="1" x14ac:dyDescent="0.25">
      <c r="G458" s="405" t="str">
        <f>+IF(LEN('OSNOVNA PLAČA'!B458)&gt;0,'LETNO OBVESTILO'!V464,"")</f>
        <v>449   A449</v>
      </c>
      <c r="H458" s="406"/>
      <c r="I458" s="407">
        <f>IF(LEN('1-6'!B464)&gt;0,'1-6'!K464,"")</f>
        <v>0</v>
      </c>
      <c r="J458" s="408"/>
    </row>
    <row r="459" spans="7:10" ht="23.25" customHeight="1" x14ac:dyDescent="0.25">
      <c r="G459" s="405" t="str">
        <f>+IF(LEN('OSNOVNA PLAČA'!B459)&gt;0,'LETNO OBVESTILO'!V465,"")</f>
        <v>450   A450</v>
      </c>
      <c r="H459" s="406"/>
      <c r="I459" s="407">
        <f>IF(LEN('1-6'!B465)&gt;0,'1-6'!K465,"")</f>
        <v>0</v>
      </c>
      <c r="J459" s="408"/>
    </row>
    <row r="460" spans="7:10" ht="23.25" customHeight="1" x14ac:dyDescent="0.25">
      <c r="G460" s="405" t="str">
        <f>+IF(LEN('OSNOVNA PLAČA'!B460)&gt;0,'LETNO OBVESTILO'!V466,"")</f>
        <v>451   A451</v>
      </c>
      <c r="H460" s="406"/>
      <c r="I460" s="407">
        <f>IF(LEN('1-6'!B466)&gt;0,'1-6'!K466,"")</f>
        <v>0</v>
      </c>
      <c r="J460" s="408"/>
    </row>
    <row r="461" spans="7:10" ht="23.25" customHeight="1" x14ac:dyDescent="0.25">
      <c r="G461" s="405" t="str">
        <f>+IF(LEN('OSNOVNA PLAČA'!B461)&gt;0,'LETNO OBVESTILO'!V467,"")</f>
        <v>452   A452</v>
      </c>
      <c r="H461" s="406"/>
      <c r="I461" s="407">
        <f>IF(LEN('1-6'!B467)&gt;0,'1-6'!K467,"")</f>
        <v>0</v>
      </c>
      <c r="J461" s="408"/>
    </row>
    <row r="462" spans="7:10" ht="23.25" customHeight="1" x14ac:dyDescent="0.25">
      <c r="G462" s="405" t="str">
        <f>+IF(LEN('OSNOVNA PLAČA'!B462)&gt;0,'LETNO OBVESTILO'!V468,"")</f>
        <v>453   A453</v>
      </c>
      <c r="H462" s="406"/>
      <c r="I462" s="407">
        <f>IF(LEN('1-6'!B468)&gt;0,'1-6'!K468,"")</f>
        <v>0</v>
      </c>
      <c r="J462" s="408"/>
    </row>
    <row r="463" spans="7:10" ht="23.25" customHeight="1" x14ac:dyDescent="0.25">
      <c r="G463" s="405" t="str">
        <f>+IF(LEN('OSNOVNA PLAČA'!B463)&gt;0,'LETNO OBVESTILO'!V469,"")</f>
        <v>454   A454</v>
      </c>
      <c r="H463" s="406"/>
      <c r="I463" s="407">
        <f>IF(LEN('1-6'!B469)&gt;0,'1-6'!K469,"")</f>
        <v>0</v>
      </c>
      <c r="J463" s="408"/>
    </row>
    <row r="464" spans="7:10" ht="23.25" customHeight="1" x14ac:dyDescent="0.25">
      <c r="G464" s="405" t="str">
        <f>+IF(LEN('OSNOVNA PLAČA'!B464)&gt;0,'LETNO OBVESTILO'!V470,"")</f>
        <v>455   A455</v>
      </c>
      <c r="H464" s="406"/>
      <c r="I464" s="407">
        <f>IF(LEN('1-6'!B470)&gt;0,'1-6'!K470,"")</f>
        <v>0</v>
      </c>
      <c r="J464" s="408"/>
    </row>
    <row r="465" spans="7:10" ht="23.25" customHeight="1" x14ac:dyDescent="0.25">
      <c r="G465" s="405" t="str">
        <f>+IF(LEN('OSNOVNA PLAČA'!B465)&gt;0,'LETNO OBVESTILO'!V471,"")</f>
        <v>456   A456</v>
      </c>
      <c r="H465" s="406"/>
      <c r="I465" s="407">
        <f>IF(LEN('1-6'!B471)&gt;0,'1-6'!K471,"")</f>
        <v>0</v>
      </c>
      <c r="J465" s="408"/>
    </row>
    <row r="466" spans="7:10" ht="23.25" customHeight="1" x14ac:dyDescent="0.25">
      <c r="G466" s="405" t="str">
        <f>+IF(LEN('OSNOVNA PLAČA'!B466)&gt;0,'LETNO OBVESTILO'!V472,"")</f>
        <v>457   A457</v>
      </c>
      <c r="H466" s="406"/>
      <c r="I466" s="407">
        <f>IF(LEN('1-6'!B472)&gt;0,'1-6'!K472,"")</f>
        <v>0</v>
      </c>
      <c r="J466" s="408"/>
    </row>
    <row r="467" spans="7:10" ht="23.25" customHeight="1" x14ac:dyDescent="0.25">
      <c r="G467" s="405" t="str">
        <f>+IF(LEN('OSNOVNA PLAČA'!B467)&gt;0,'LETNO OBVESTILO'!V473,"")</f>
        <v>458   A458</v>
      </c>
      <c r="H467" s="406"/>
      <c r="I467" s="407">
        <f>IF(LEN('1-6'!B473)&gt;0,'1-6'!K473,"")</f>
        <v>0</v>
      </c>
      <c r="J467" s="408"/>
    </row>
    <row r="468" spans="7:10" ht="23.25" customHeight="1" x14ac:dyDescent="0.25">
      <c r="G468" s="405" t="str">
        <f>+IF(LEN('OSNOVNA PLAČA'!B468)&gt;0,'LETNO OBVESTILO'!V474,"")</f>
        <v>459   A459</v>
      </c>
      <c r="H468" s="406"/>
      <c r="I468" s="407">
        <f>IF(LEN('1-6'!B474)&gt;0,'1-6'!K474,"")</f>
        <v>0</v>
      </c>
      <c r="J468" s="408"/>
    </row>
    <row r="469" spans="7:10" ht="23.25" customHeight="1" x14ac:dyDescent="0.25">
      <c r="G469" s="405" t="str">
        <f>+IF(LEN('OSNOVNA PLAČA'!B469)&gt;0,'LETNO OBVESTILO'!V475,"")</f>
        <v>460   A460</v>
      </c>
      <c r="H469" s="406"/>
      <c r="I469" s="407">
        <f>IF(LEN('1-6'!B475)&gt;0,'1-6'!K475,"")</f>
        <v>0</v>
      </c>
      <c r="J469" s="408"/>
    </row>
    <row r="470" spans="7:10" ht="23.25" customHeight="1" x14ac:dyDescent="0.25">
      <c r="G470" s="405" t="str">
        <f>+IF(LEN('OSNOVNA PLAČA'!B470)&gt;0,'LETNO OBVESTILO'!V476,"")</f>
        <v>461   A461</v>
      </c>
      <c r="H470" s="406"/>
      <c r="I470" s="407">
        <f>IF(LEN('1-6'!B476)&gt;0,'1-6'!K476,"")</f>
        <v>0</v>
      </c>
      <c r="J470" s="408"/>
    </row>
    <row r="471" spans="7:10" ht="23.25" customHeight="1" x14ac:dyDescent="0.25">
      <c r="G471" s="405" t="str">
        <f>+IF(LEN('OSNOVNA PLAČA'!B471)&gt;0,'LETNO OBVESTILO'!V477,"")</f>
        <v>462   A462</v>
      </c>
      <c r="H471" s="406"/>
      <c r="I471" s="407">
        <f>IF(LEN('1-6'!B477)&gt;0,'1-6'!K477,"")</f>
        <v>0</v>
      </c>
      <c r="J471" s="408"/>
    </row>
    <row r="472" spans="7:10" ht="23.25" customHeight="1" x14ac:dyDescent="0.25">
      <c r="G472" s="405" t="str">
        <f>+IF(LEN('OSNOVNA PLAČA'!B472)&gt;0,'LETNO OBVESTILO'!V478,"")</f>
        <v>463   A463</v>
      </c>
      <c r="H472" s="406"/>
      <c r="I472" s="407">
        <f>IF(LEN('1-6'!B478)&gt;0,'1-6'!K478,"")</f>
        <v>0</v>
      </c>
      <c r="J472" s="408"/>
    </row>
    <row r="473" spans="7:10" ht="23.25" customHeight="1" x14ac:dyDescent="0.25">
      <c r="G473" s="405" t="str">
        <f>+IF(LEN('OSNOVNA PLAČA'!B473)&gt;0,'LETNO OBVESTILO'!V479,"")</f>
        <v>464   A464</v>
      </c>
      <c r="H473" s="406"/>
      <c r="I473" s="407">
        <f>IF(LEN('1-6'!B479)&gt;0,'1-6'!K479,"")</f>
        <v>0</v>
      </c>
      <c r="J473" s="408"/>
    </row>
    <row r="474" spans="7:10" ht="23.25" customHeight="1" x14ac:dyDescent="0.25">
      <c r="G474" s="405" t="str">
        <f>+IF(LEN('OSNOVNA PLAČA'!B474)&gt;0,'LETNO OBVESTILO'!V480,"")</f>
        <v>465   A465</v>
      </c>
      <c r="H474" s="406"/>
      <c r="I474" s="407">
        <f>IF(LEN('1-6'!B480)&gt;0,'1-6'!K480,"")</f>
        <v>0</v>
      </c>
      <c r="J474" s="408"/>
    </row>
    <row r="475" spans="7:10" ht="23.25" customHeight="1" x14ac:dyDescent="0.25">
      <c r="G475" s="405" t="str">
        <f>+IF(LEN('OSNOVNA PLAČA'!B475)&gt;0,'LETNO OBVESTILO'!V481,"")</f>
        <v>466   A466</v>
      </c>
      <c r="H475" s="406"/>
      <c r="I475" s="407">
        <f>IF(LEN('1-6'!B481)&gt;0,'1-6'!K481,"")</f>
        <v>0</v>
      </c>
      <c r="J475" s="408"/>
    </row>
    <row r="476" spans="7:10" ht="23.25" customHeight="1" x14ac:dyDescent="0.25">
      <c r="G476" s="405" t="str">
        <f>+IF(LEN('OSNOVNA PLAČA'!B476)&gt;0,'LETNO OBVESTILO'!V482,"")</f>
        <v>467   A467</v>
      </c>
      <c r="H476" s="406"/>
      <c r="I476" s="407">
        <f>IF(LEN('1-6'!B482)&gt;0,'1-6'!K482,"")</f>
        <v>0</v>
      </c>
      <c r="J476" s="408"/>
    </row>
    <row r="477" spans="7:10" ht="23.25" customHeight="1" x14ac:dyDescent="0.25">
      <c r="G477" s="405" t="str">
        <f>+IF(LEN('OSNOVNA PLAČA'!B477)&gt;0,'LETNO OBVESTILO'!V483,"")</f>
        <v>468   A468</v>
      </c>
      <c r="H477" s="406"/>
      <c r="I477" s="407">
        <f>IF(LEN('1-6'!B483)&gt;0,'1-6'!K483,"")</f>
        <v>0</v>
      </c>
      <c r="J477" s="408"/>
    </row>
    <row r="478" spans="7:10" ht="23.25" customHeight="1" x14ac:dyDescent="0.25">
      <c r="G478" s="405" t="str">
        <f>+IF(LEN('OSNOVNA PLAČA'!B478)&gt;0,'LETNO OBVESTILO'!V484,"")</f>
        <v>469   A469</v>
      </c>
      <c r="H478" s="406"/>
      <c r="I478" s="407">
        <f>IF(LEN('1-6'!B484)&gt;0,'1-6'!K484,"")</f>
        <v>0</v>
      </c>
      <c r="J478" s="408"/>
    </row>
    <row r="479" spans="7:10" ht="23.25" customHeight="1" x14ac:dyDescent="0.25">
      <c r="G479" s="405" t="str">
        <f>+IF(LEN('OSNOVNA PLAČA'!B479)&gt;0,'LETNO OBVESTILO'!V485,"")</f>
        <v>470   A470</v>
      </c>
      <c r="H479" s="406"/>
      <c r="I479" s="407">
        <f>IF(LEN('1-6'!B485)&gt;0,'1-6'!K485,"")</f>
        <v>0</v>
      </c>
      <c r="J479" s="408"/>
    </row>
    <row r="480" spans="7:10" ht="23.25" customHeight="1" x14ac:dyDescent="0.25">
      <c r="G480" s="405" t="str">
        <f>+IF(LEN('OSNOVNA PLAČA'!B480)&gt;0,'LETNO OBVESTILO'!V486,"")</f>
        <v>471   A471</v>
      </c>
      <c r="H480" s="406"/>
      <c r="I480" s="407">
        <f>IF(LEN('1-6'!B486)&gt;0,'1-6'!K486,"")</f>
        <v>0</v>
      </c>
      <c r="J480" s="408"/>
    </row>
    <row r="481" spans="7:10" ht="23.25" customHeight="1" x14ac:dyDescent="0.25">
      <c r="G481" s="405" t="str">
        <f>+IF(LEN('OSNOVNA PLAČA'!B481)&gt;0,'LETNO OBVESTILO'!V487,"")</f>
        <v>472   A472</v>
      </c>
      <c r="H481" s="406"/>
      <c r="I481" s="407">
        <f>IF(LEN('1-6'!B487)&gt;0,'1-6'!K487,"")</f>
        <v>0</v>
      </c>
      <c r="J481" s="408"/>
    </row>
    <row r="482" spans="7:10" ht="23.25" customHeight="1" x14ac:dyDescent="0.25">
      <c r="G482" s="405" t="str">
        <f>+IF(LEN('OSNOVNA PLAČA'!B482)&gt;0,'LETNO OBVESTILO'!V488,"")</f>
        <v>473   A473</v>
      </c>
      <c r="H482" s="406"/>
      <c r="I482" s="407">
        <f>IF(LEN('1-6'!B488)&gt;0,'1-6'!K488,"")</f>
        <v>0</v>
      </c>
      <c r="J482" s="408"/>
    </row>
    <row r="483" spans="7:10" ht="23.25" customHeight="1" x14ac:dyDescent="0.25">
      <c r="G483" s="405" t="str">
        <f>+IF(LEN('OSNOVNA PLAČA'!B483)&gt;0,'LETNO OBVESTILO'!V489,"")</f>
        <v>474   A474</v>
      </c>
      <c r="H483" s="406"/>
      <c r="I483" s="407">
        <f>IF(LEN('1-6'!B489)&gt;0,'1-6'!K489,"")</f>
        <v>0</v>
      </c>
      <c r="J483" s="408"/>
    </row>
    <row r="484" spans="7:10" ht="23.25" customHeight="1" x14ac:dyDescent="0.25">
      <c r="G484" s="405" t="str">
        <f>+IF(LEN('OSNOVNA PLAČA'!B484)&gt;0,'LETNO OBVESTILO'!V490,"")</f>
        <v>475   A475</v>
      </c>
      <c r="H484" s="406"/>
      <c r="I484" s="407">
        <f>IF(LEN('1-6'!B490)&gt;0,'1-6'!K490,"")</f>
        <v>0</v>
      </c>
      <c r="J484" s="408"/>
    </row>
    <row r="485" spans="7:10" ht="23.25" customHeight="1" x14ac:dyDescent="0.25">
      <c r="G485" s="405" t="str">
        <f>+IF(LEN('OSNOVNA PLAČA'!B485)&gt;0,'LETNO OBVESTILO'!V491,"")</f>
        <v>476   A476</v>
      </c>
      <c r="H485" s="406"/>
      <c r="I485" s="407">
        <f>IF(LEN('1-6'!B491)&gt;0,'1-6'!K491,"")</f>
        <v>0</v>
      </c>
      <c r="J485" s="408"/>
    </row>
    <row r="486" spans="7:10" ht="23.25" customHeight="1" x14ac:dyDescent="0.25">
      <c r="G486" s="405" t="str">
        <f>+IF(LEN('OSNOVNA PLAČA'!B486)&gt;0,'LETNO OBVESTILO'!V492,"")</f>
        <v>477   A477</v>
      </c>
      <c r="H486" s="406"/>
      <c r="I486" s="407">
        <f>IF(LEN('1-6'!B492)&gt;0,'1-6'!K492,"")</f>
        <v>0</v>
      </c>
      <c r="J486" s="408"/>
    </row>
    <row r="487" spans="7:10" ht="23.25" customHeight="1" x14ac:dyDescent="0.25">
      <c r="G487" s="405" t="str">
        <f>+IF(LEN('OSNOVNA PLAČA'!B487)&gt;0,'LETNO OBVESTILO'!V493,"")</f>
        <v>478   A478</v>
      </c>
      <c r="H487" s="406"/>
      <c r="I487" s="407">
        <f>IF(LEN('1-6'!B493)&gt;0,'1-6'!K493,"")</f>
        <v>0</v>
      </c>
      <c r="J487" s="408"/>
    </row>
    <row r="488" spans="7:10" ht="23.25" customHeight="1" x14ac:dyDescent="0.25">
      <c r="G488" s="405" t="str">
        <f>+IF(LEN('OSNOVNA PLAČA'!B488)&gt;0,'LETNO OBVESTILO'!V494,"")</f>
        <v>479   A479</v>
      </c>
      <c r="H488" s="406"/>
      <c r="I488" s="407">
        <f>IF(LEN('1-6'!B494)&gt;0,'1-6'!K494,"")</f>
        <v>0</v>
      </c>
      <c r="J488" s="408"/>
    </row>
    <row r="489" spans="7:10" ht="23.25" customHeight="1" x14ac:dyDescent="0.25">
      <c r="G489" s="405" t="str">
        <f>+IF(LEN('OSNOVNA PLAČA'!B489)&gt;0,'LETNO OBVESTILO'!V495,"")</f>
        <v>480   A480</v>
      </c>
      <c r="H489" s="406"/>
      <c r="I489" s="407">
        <f>IF(LEN('1-6'!B495)&gt;0,'1-6'!K495,"")</f>
        <v>0</v>
      </c>
      <c r="J489" s="408"/>
    </row>
    <row r="490" spans="7:10" ht="23.25" customHeight="1" x14ac:dyDescent="0.25">
      <c r="G490" s="405" t="str">
        <f>+IF(LEN('OSNOVNA PLAČA'!B490)&gt;0,'LETNO OBVESTILO'!V496,"")</f>
        <v>481   A481</v>
      </c>
      <c r="H490" s="406"/>
      <c r="I490" s="407">
        <f>IF(LEN('1-6'!B496)&gt;0,'1-6'!K496,"")</f>
        <v>0</v>
      </c>
      <c r="J490" s="408"/>
    </row>
    <row r="491" spans="7:10" ht="23.25" customHeight="1" x14ac:dyDescent="0.25">
      <c r="G491" s="405" t="str">
        <f>+IF(LEN('OSNOVNA PLAČA'!B491)&gt;0,'LETNO OBVESTILO'!V497,"")</f>
        <v>482   A482</v>
      </c>
      <c r="H491" s="406"/>
      <c r="I491" s="407">
        <f>IF(LEN('1-6'!B497)&gt;0,'1-6'!K497,"")</f>
        <v>0</v>
      </c>
      <c r="J491" s="408"/>
    </row>
    <row r="492" spans="7:10" ht="23.25" customHeight="1" x14ac:dyDescent="0.25">
      <c r="G492" s="405" t="str">
        <f>+IF(LEN('OSNOVNA PLAČA'!B492)&gt;0,'LETNO OBVESTILO'!V498,"")</f>
        <v>483   A483</v>
      </c>
      <c r="H492" s="406"/>
      <c r="I492" s="407">
        <f>IF(LEN('1-6'!B498)&gt;0,'1-6'!K498,"")</f>
        <v>0</v>
      </c>
      <c r="J492" s="408"/>
    </row>
    <row r="493" spans="7:10" ht="23.25" customHeight="1" x14ac:dyDescent="0.25">
      <c r="G493" s="405" t="str">
        <f>+IF(LEN('OSNOVNA PLAČA'!B493)&gt;0,'LETNO OBVESTILO'!V499,"")</f>
        <v>484   A484</v>
      </c>
      <c r="H493" s="406"/>
      <c r="I493" s="407">
        <f>IF(LEN('1-6'!B499)&gt;0,'1-6'!K499,"")</f>
        <v>0</v>
      </c>
      <c r="J493" s="408"/>
    </row>
    <row r="494" spans="7:10" ht="23.25" customHeight="1" x14ac:dyDescent="0.25">
      <c r="G494" s="405" t="str">
        <f>+IF(LEN('OSNOVNA PLAČA'!B494)&gt;0,'LETNO OBVESTILO'!V500,"")</f>
        <v>485   A485</v>
      </c>
      <c r="H494" s="406"/>
      <c r="I494" s="407">
        <f>IF(LEN('1-6'!B500)&gt;0,'1-6'!K500,"")</f>
        <v>0</v>
      </c>
      <c r="J494" s="408"/>
    </row>
    <row r="495" spans="7:10" ht="23.25" customHeight="1" x14ac:dyDescent="0.25">
      <c r="G495" s="405" t="str">
        <f>+IF(LEN('OSNOVNA PLAČA'!B495)&gt;0,'LETNO OBVESTILO'!V501,"")</f>
        <v>486   A486</v>
      </c>
      <c r="H495" s="406"/>
      <c r="I495" s="407">
        <f>IF(LEN('1-6'!B501)&gt;0,'1-6'!K501,"")</f>
        <v>0</v>
      </c>
      <c r="J495" s="408"/>
    </row>
    <row r="496" spans="7:10" ht="23.25" customHeight="1" x14ac:dyDescent="0.25">
      <c r="G496" s="405" t="str">
        <f>+IF(LEN('OSNOVNA PLAČA'!B496)&gt;0,'LETNO OBVESTILO'!V502,"")</f>
        <v>487   A487</v>
      </c>
      <c r="H496" s="406"/>
      <c r="I496" s="407">
        <f>IF(LEN('1-6'!B502)&gt;0,'1-6'!K502,"")</f>
        <v>0</v>
      </c>
      <c r="J496" s="408"/>
    </row>
    <row r="497" spans="7:10" ht="23.25" customHeight="1" x14ac:dyDescent="0.25">
      <c r="G497" s="405" t="str">
        <f>+IF(LEN('OSNOVNA PLAČA'!B497)&gt;0,'LETNO OBVESTILO'!V503,"")</f>
        <v>488   A488</v>
      </c>
      <c r="H497" s="406"/>
      <c r="I497" s="407">
        <f>IF(LEN('1-6'!B503)&gt;0,'1-6'!K503,"")</f>
        <v>0</v>
      </c>
      <c r="J497" s="408"/>
    </row>
    <row r="498" spans="7:10" ht="23.25" customHeight="1" x14ac:dyDescent="0.25">
      <c r="G498" s="405" t="str">
        <f>+IF(LEN('OSNOVNA PLAČA'!B498)&gt;0,'LETNO OBVESTILO'!V504,"")</f>
        <v>489   A489</v>
      </c>
      <c r="H498" s="406"/>
      <c r="I498" s="407">
        <f>IF(LEN('1-6'!B504)&gt;0,'1-6'!K504,"")</f>
        <v>0</v>
      </c>
      <c r="J498" s="408"/>
    </row>
    <row r="499" spans="7:10" ht="23.25" customHeight="1" x14ac:dyDescent="0.25">
      <c r="G499" s="405" t="str">
        <f>+IF(LEN('OSNOVNA PLAČA'!B499)&gt;0,'LETNO OBVESTILO'!V505,"")</f>
        <v>490   A490</v>
      </c>
      <c r="H499" s="406"/>
      <c r="I499" s="407">
        <f>IF(LEN('1-6'!B505)&gt;0,'1-6'!K505,"")</f>
        <v>0</v>
      </c>
      <c r="J499" s="408"/>
    </row>
    <row r="500" spans="7:10" ht="23.25" customHeight="1" x14ac:dyDescent="0.25">
      <c r="G500" s="405" t="str">
        <f>+IF(LEN('OSNOVNA PLAČA'!B500)&gt;0,'LETNO OBVESTILO'!V506,"")</f>
        <v>491   A491</v>
      </c>
      <c r="H500" s="406"/>
      <c r="I500" s="407">
        <f>IF(LEN('1-6'!B506)&gt;0,'1-6'!K506,"")</f>
        <v>0</v>
      </c>
      <c r="J500" s="408"/>
    </row>
    <row r="501" spans="7:10" ht="23.25" customHeight="1" x14ac:dyDescent="0.25">
      <c r="G501" s="405" t="str">
        <f>+IF(LEN('OSNOVNA PLAČA'!B501)&gt;0,'LETNO OBVESTILO'!V507,"")</f>
        <v>492   A492</v>
      </c>
      <c r="H501" s="406"/>
      <c r="I501" s="407">
        <f>IF(LEN('1-6'!B507)&gt;0,'1-6'!K507,"")</f>
        <v>0</v>
      </c>
      <c r="J501" s="408"/>
    </row>
    <row r="502" spans="7:10" ht="23.25" customHeight="1" x14ac:dyDescent="0.25">
      <c r="G502" s="405" t="str">
        <f>+IF(LEN('OSNOVNA PLAČA'!B502)&gt;0,'LETNO OBVESTILO'!V508,"")</f>
        <v>493   A493</v>
      </c>
      <c r="H502" s="406"/>
      <c r="I502" s="407">
        <f>IF(LEN('1-6'!B508)&gt;0,'1-6'!K508,"")</f>
        <v>0</v>
      </c>
      <c r="J502" s="408"/>
    </row>
    <row r="503" spans="7:10" ht="23.25" customHeight="1" x14ac:dyDescent="0.25">
      <c r="G503" s="405" t="str">
        <f>+IF(LEN('OSNOVNA PLAČA'!B503)&gt;0,'LETNO OBVESTILO'!V509,"")</f>
        <v>494   A494</v>
      </c>
      <c r="H503" s="406"/>
      <c r="I503" s="407">
        <f>IF(LEN('1-6'!B509)&gt;0,'1-6'!K509,"")</f>
        <v>0</v>
      </c>
      <c r="J503" s="408"/>
    </row>
    <row r="504" spans="7:10" ht="23.25" customHeight="1" x14ac:dyDescent="0.25">
      <c r="G504" s="405" t="str">
        <f>+IF(LEN('OSNOVNA PLAČA'!B504)&gt;0,'LETNO OBVESTILO'!V510,"")</f>
        <v>495   A495</v>
      </c>
      <c r="H504" s="406"/>
      <c r="I504" s="407">
        <f>IF(LEN('1-6'!B510)&gt;0,'1-6'!K510,"")</f>
        <v>0</v>
      </c>
      <c r="J504" s="408"/>
    </row>
    <row r="505" spans="7:10" ht="23.25" customHeight="1" x14ac:dyDescent="0.25">
      <c r="G505" s="405" t="str">
        <f>+IF(LEN('OSNOVNA PLAČA'!B505)&gt;0,'LETNO OBVESTILO'!V511,"")</f>
        <v>496   A496</v>
      </c>
      <c r="H505" s="406"/>
      <c r="I505" s="407">
        <f>IF(LEN('1-6'!B511)&gt;0,'1-6'!K511,"")</f>
        <v>0</v>
      </c>
      <c r="J505" s="408"/>
    </row>
    <row r="506" spans="7:10" ht="23.25" customHeight="1" x14ac:dyDescent="0.25">
      <c r="G506" s="405" t="str">
        <f>+IF(LEN('OSNOVNA PLAČA'!B506)&gt;0,'LETNO OBVESTILO'!V512,"")</f>
        <v>497   A497</v>
      </c>
      <c r="H506" s="406"/>
      <c r="I506" s="407">
        <f>IF(LEN('1-6'!B512)&gt;0,'1-6'!K512,"")</f>
        <v>0</v>
      </c>
      <c r="J506" s="408"/>
    </row>
    <row r="507" spans="7:10" ht="23.25" customHeight="1" x14ac:dyDescent="0.25">
      <c r="G507" s="405" t="str">
        <f>+IF(LEN('OSNOVNA PLAČA'!B507)&gt;0,'LETNO OBVESTILO'!V513,"")</f>
        <v>498   A498</v>
      </c>
      <c r="H507" s="406"/>
      <c r="I507" s="407">
        <f>IF(LEN('1-6'!B513)&gt;0,'1-6'!K513,"")</f>
        <v>0</v>
      </c>
      <c r="J507" s="408"/>
    </row>
    <row r="508" spans="7:10" ht="23.25" customHeight="1" x14ac:dyDescent="0.25">
      <c r="G508" s="405" t="str">
        <f>+IF(LEN('OSNOVNA PLAČA'!B508)&gt;0,'LETNO OBVESTILO'!V514,"")</f>
        <v>499   A499</v>
      </c>
      <c r="H508" s="406"/>
      <c r="I508" s="407">
        <f>IF(LEN('1-6'!B514)&gt;0,'1-6'!K514,"")</f>
        <v>0</v>
      </c>
      <c r="J508" s="408"/>
    </row>
    <row r="509" spans="7:10" ht="23.25" customHeight="1" x14ac:dyDescent="0.25">
      <c r="G509" s="405" t="str">
        <f>+IF(LEN('OSNOVNA PLAČA'!B509)&gt;0,'LETNO OBVESTILO'!V515,"")</f>
        <v>500   A500</v>
      </c>
      <c r="H509" s="406"/>
      <c r="I509" s="407">
        <f>IF(LEN('1-6'!B515)&gt;0,'1-6'!K515,"")</f>
        <v>0</v>
      </c>
      <c r="J509" s="408"/>
    </row>
    <row r="510" spans="7:10" ht="23.25" customHeight="1" x14ac:dyDescent="0.25">
      <c r="G510" s="405" t="str">
        <f>+IF(LEN('OSNOVNA PLAČA'!B510)&gt;0,'LETNO OBVESTILO'!V516,"")</f>
        <v>501   A501</v>
      </c>
      <c r="H510" s="406"/>
      <c r="I510" s="407">
        <f>IF(LEN('1-6'!B516)&gt;0,'1-6'!K516,"")</f>
        <v>0</v>
      </c>
      <c r="J510" s="408"/>
    </row>
    <row r="511" spans="7:10" ht="23.25" customHeight="1" x14ac:dyDescent="0.25">
      <c r="G511" s="405" t="str">
        <f>+IF(LEN('OSNOVNA PLAČA'!B511)&gt;0,'LETNO OBVESTILO'!V517,"")</f>
        <v>502   A502</v>
      </c>
      <c r="H511" s="406"/>
      <c r="I511" s="407">
        <f>IF(LEN('1-6'!B517)&gt;0,'1-6'!K517,"")</f>
        <v>0</v>
      </c>
      <c r="J511" s="408"/>
    </row>
    <row r="512" spans="7:10" ht="23.25" customHeight="1" x14ac:dyDescent="0.25">
      <c r="G512" s="405" t="str">
        <f>+IF(LEN('OSNOVNA PLAČA'!B512)&gt;0,'LETNO OBVESTILO'!V518,"")</f>
        <v>503   A503</v>
      </c>
      <c r="H512" s="406"/>
      <c r="I512" s="407">
        <f>IF(LEN('1-6'!B518)&gt;0,'1-6'!K518,"")</f>
        <v>0</v>
      </c>
      <c r="J512" s="408"/>
    </row>
    <row r="513" spans="7:10" ht="23.25" customHeight="1" x14ac:dyDescent="0.25">
      <c r="G513" s="405" t="str">
        <f>+IF(LEN('OSNOVNA PLAČA'!B513)&gt;0,'LETNO OBVESTILO'!V519,"")</f>
        <v>504   A504</v>
      </c>
      <c r="H513" s="406"/>
      <c r="I513" s="407">
        <f>IF(LEN('1-6'!B519)&gt;0,'1-6'!K519,"")</f>
        <v>0</v>
      </c>
      <c r="J513" s="408"/>
    </row>
    <row r="514" spans="7:10" ht="23.25" customHeight="1" x14ac:dyDescent="0.25">
      <c r="G514" s="405" t="str">
        <f>+IF(LEN('OSNOVNA PLAČA'!B514)&gt;0,'LETNO OBVESTILO'!V520,"")</f>
        <v>505   A505</v>
      </c>
      <c r="H514" s="406"/>
      <c r="I514" s="407">
        <f>IF(LEN('1-6'!B520)&gt;0,'1-6'!K520,"")</f>
        <v>0</v>
      </c>
      <c r="J514" s="408"/>
    </row>
    <row r="515" spans="7:10" ht="23.25" customHeight="1" x14ac:dyDescent="0.25">
      <c r="G515" s="405" t="str">
        <f>+IF(LEN('OSNOVNA PLAČA'!B515)&gt;0,'LETNO OBVESTILO'!V521,"")</f>
        <v>506   A506</v>
      </c>
      <c r="H515" s="406"/>
      <c r="I515" s="407">
        <f>IF(LEN('1-6'!B521)&gt;0,'1-6'!K521,"")</f>
        <v>0</v>
      </c>
      <c r="J515" s="408"/>
    </row>
    <row r="516" spans="7:10" ht="23.25" customHeight="1" x14ac:dyDescent="0.25">
      <c r="G516" s="405" t="str">
        <f>+IF(LEN('OSNOVNA PLAČA'!B516)&gt;0,'LETNO OBVESTILO'!V522,"")</f>
        <v>507   A507</v>
      </c>
      <c r="H516" s="406"/>
      <c r="I516" s="407">
        <f>IF(LEN('1-6'!B522)&gt;0,'1-6'!K522,"")</f>
        <v>0</v>
      </c>
      <c r="J516" s="408"/>
    </row>
    <row r="517" spans="7:10" ht="23.25" customHeight="1" x14ac:dyDescent="0.25">
      <c r="G517" s="405" t="str">
        <f>+IF(LEN('OSNOVNA PLAČA'!B517)&gt;0,'LETNO OBVESTILO'!V523,"")</f>
        <v>508   A508</v>
      </c>
      <c r="H517" s="406"/>
      <c r="I517" s="407">
        <f>IF(LEN('1-6'!B523)&gt;0,'1-6'!K523,"")</f>
        <v>0</v>
      </c>
      <c r="J517" s="408"/>
    </row>
    <row r="518" spans="7:10" ht="23.25" customHeight="1" x14ac:dyDescent="0.25">
      <c r="G518" s="405" t="str">
        <f>+IF(LEN('OSNOVNA PLAČA'!B518)&gt;0,'LETNO OBVESTILO'!V524,"")</f>
        <v>509   A509</v>
      </c>
      <c r="H518" s="406"/>
      <c r="I518" s="407">
        <f>IF(LEN('1-6'!B524)&gt;0,'1-6'!K524,"")</f>
        <v>0</v>
      </c>
      <c r="J518" s="408"/>
    </row>
    <row r="519" spans="7:10" ht="23.25" customHeight="1" x14ac:dyDescent="0.25">
      <c r="G519" s="405" t="str">
        <f>+IF(LEN('OSNOVNA PLAČA'!B519)&gt;0,'LETNO OBVESTILO'!V525,"")</f>
        <v>510   A510</v>
      </c>
      <c r="H519" s="406"/>
      <c r="I519" s="407">
        <f>IF(LEN('1-6'!B525)&gt;0,'1-6'!K525,"")</f>
        <v>0</v>
      </c>
      <c r="J519" s="408"/>
    </row>
    <row r="520" spans="7:10" ht="23.25" customHeight="1" x14ac:dyDescent="0.25">
      <c r="G520" s="405" t="str">
        <f>+IF(LEN('OSNOVNA PLAČA'!B520)&gt;0,'LETNO OBVESTILO'!V526,"")</f>
        <v>511   A511</v>
      </c>
      <c r="H520" s="406"/>
      <c r="I520" s="407">
        <f>IF(LEN('1-6'!B526)&gt;0,'1-6'!K526,"")</f>
        <v>0</v>
      </c>
      <c r="J520" s="408"/>
    </row>
    <row r="521" spans="7:10" ht="23.25" customHeight="1" x14ac:dyDescent="0.25">
      <c r="G521" s="405" t="str">
        <f>+IF(LEN('OSNOVNA PLAČA'!B521)&gt;0,'LETNO OBVESTILO'!V527,"")</f>
        <v>512   A512</v>
      </c>
      <c r="H521" s="406"/>
      <c r="I521" s="407">
        <f>IF(LEN('1-6'!B527)&gt;0,'1-6'!K527,"")</f>
        <v>0</v>
      </c>
      <c r="J521" s="408"/>
    </row>
    <row r="522" spans="7:10" ht="23.25" customHeight="1" x14ac:dyDescent="0.25">
      <c r="G522" s="405" t="str">
        <f>+IF(LEN('OSNOVNA PLAČA'!B522)&gt;0,'LETNO OBVESTILO'!V528,"")</f>
        <v>513   A513</v>
      </c>
      <c r="H522" s="406"/>
      <c r="I522" s="407">
        <f>IF(LEN('1-6'!B528)&gt;0,'1-6'!K528,"")</f>
        <v>0</v>
      </c>
      <c r="J522" s="408"/>
    </row>
    <row r="523" spans="7:10" ht="23.25" customHeight="1" x14ac:dyDescent="0.25">
      <c r="G523" s="405" t="str">
        <f>+IF(LEN('OSNOVNA PLAČA'!B523)&gt;0,'LETNO OBVESTILO'!V529,"")</f>
        <v>514   A514</v>
      </c>
      <c r="H523" s="406"/>
      <c r="I523" s="407">
        <f>IF(LEN('1-6'!B529)&gt;0,'1-6'!K529,"")</f>
        <v>0</v>
      </c>
      <c r="J523" s="408"/>
    </row>
    <row r="524" spans="7:10" ht="23.25" customHeight="1" x14ac:dyDescent="0.25">
      <c r="G524" s="405" t="str">
        <f>+IF(LEN('OSNOVNA PLAČA'!B524)&gt;0,'LETNO OBVESTILO'!V530,"")</f>
        <v>515   A515</v>
      </c>
      <c r="H524" s="406"/>
      <c r="I524" s="407">
        <f>IF(LEN('1-6'!B530)&gt;0,'1-6'!K530,"")</f>
        <v>0</v>
      </c>
      <c r="J524" s="408"/>
    </row>
    <row r="525" spans="7:10" ht="23.25" customHeight="1" x14ac:dyDescent="0.25">
      <c r="G525" s="405" t="str">
        <f>+IF(LEN('OSNOVNA PLAČA'!B525)&gt;0,'LETNO OBVESTILO'!V531,"")</f>
        <v>516   A516</v>
      </c>
      <c r="H525" s="406"/>
      <c r="I525" s="407">
        <f>IF(LEN('1-6'!B531)&gt;0,'1-6'!K531,"")</f>
        <v>0</v>
      </c>
      <c r="J525" s="408"/>
    </row>
    <row r="526" spans="7:10" ht="23.25" customHeight="1" x14ac:dyDescent="0.25">
      <c r="G526" s="405" t="str">
        <f>+IF(LEN('OSNOVNA PLAČA'!B526)&gt;0,'LETNO OBVESTILO'!V532,"")</f>
        <v>517   A517</v>
      </c>
      <c r="H526" s="406"/>
      <c r="I526" s="407">
        <f>IF(LEN('1-6'!B532)&gt;0,'1-6'!K532,"")</f>
        <v>0</v>
      </c>
      <c r="J526" s="408"/>
    </row>
    <row r="527" spans="7:10" ht="23.25" customHeight="1" x14ac:dyDescent="0.25">
      <c r="G527" s="405" t="str">
        <f>+IF(LEN('OSNOVNA PLAČA'!B527)&gt;0,'LETNO OBVESTILO'!V533,"")</f>
        <v>518   A518</v>
      </c>
      <c r="H527" s="406"/>
      <c r="I527" s="407">
        <f>IF(LEN('1-6'!B533)&gt;0,'1-6'!K533,"")</f>
        <v>0</v>
      </c>
      <c r="J527" s="408"/>
    </row>
    <row r="528" spans="7:10" ht="23.25" customHeight="1" x14ac:dyDescent="0.25">
      <c r="G528" s="405" t="str">
        <f>+IF(LEN('OSNOVNA PLAČA'!B528)&gt;0,'LETNO OBVESTILO'!V534,"")</f>
        <v>519   A519</v>
      </c>
      <c r="H528" s="406"/>
      <c r="I528" s="407">
        <f>IF(LEN('1-6'!B534)&gt;0,'1-6'!K534,"")</f>
        <v>0</v>
      </c>
      <c r="J528" s="408"/>
    </row>
    <row r="529" spans="7:10" ht="23.25" customHeight="1" x14ac:dyDescent="0.25">
      <c r="G529" s="405" t="str">
        <f>+IF(LEN('OSNOVNA PLAČA'!B529)&gt;0,'LETNO OBVESTILO'!V535,"")</f>
        <v>520   A520</v>
      </c>
      <c r="H529" s="406"/>
      <c r="I529" s="407">
        <f>IF(LEN('1-6'!B535)&gt;0,'1-6'!K535,"")</f>
        <v>0</v>
      </c>
      <c r="J529" s="408"/>
    </row>
    <row r="530" spans="7:10" ht="23.25" customHeight="1" x14ac:dyDescent="0.25">
      <c r="G530" s="405" t="str">
        <f>+IF(LEN('OSNOVNA PLAČA'!B530)&gt;0,'LETNO OBVESTILO'!V536,"")</f>
        <v>521   A521</v>
      </c>
      <c r="H530" s="406"/>
      <c r="I530" s="407">
        <f>IF(LEN('1-6'!B536)&gt;0,'1-6'!K536,"")</f>
        <v>0</v>
      </c>
      <c r="J530" s="408"/>
    </row>
    <row r="531" spans="7:10" ht="23.25" customHeight="1" x14ac:dyDescent="0.25">
      <c r="G531" s="405" t="str">
        <f>+IF(LEN('OSNOVNA PLAČA'!B531)&gt;0,'LETNO OBVESTILO'!V537,"")</f>
        <v>522   A522</v>
      </c>
      <c r="H531" s="406"/>
      <c r="I531" s="407">
        <f>IF(LEN('1-6'!B537)&gt;0,'1-6'!K537,"")</f>
        <v>0</v>
      </c>
      <c r="J531" s="408"/>
    </row>
    <row r="532" spans="7:10" ht="23.25" customHeight="1" x14ac:dyDescent="0.25">
      <c r="G532" s="405" t="str">
        <f>+IF(LEN('OSNOVNA PLAČA'!B532)&gt;0,'LETNO OBVESTILO'!V538,"")</f>
        <v>523   A523</v>
      </c>
      <c r="H532" s="406"/>
      <c r="I532" s="407">
        <f>IF(LEN('1-6'!B538)&gt;0,'1-6'!K538,"")</f>
        <v>0</v>
      </c>
      <c r="J532" s="408"/>
    </row>
    <row r="533" spans="7:10" ht="23.25" customHeight="1" x14ac:dyDescent="0.25">
      <c r="G533" s="405" t="str">
        <f>+IF(LEN('OSNOVNA PLAČA'!B533)&gt;0,'LETNO OBVESTILO'!V539,"")</f>
        <v>524   A524</v>
      </c>
      <c r="H533" s="406"/>
      <c r="I533" s="407">
        <f>IF(LEN('1-6'!B539)&gt;0,'1-6'!K539,"")</f>
        <v>0</v>
      </c>
      <c r="J533" s="408"/>
    </row>
    <row r="534" spans="7:10" ht="23.25" customHeight="1" x14ac:dyDescent="0.25">
      <c r="G534" s="405" t="str">
        <f>+IF(LEN('OSNOVNA PLAČA'!B534)&gt;0,'LETNO OBVESTILO'!V540,"")</f>
        <v>525   A525</v>
      </c>
      <c r="H534" s="406"/>
      <c r="I534" s="407">
        <f>IF(LEN('1-6'!B540)&gt;0,'1-6'!K540,"")</f>
        <v>0</v>
      </c>
      <c r="J534" s="408"/>
    </row>
    <row r="535" spans="7:10" ht="23.25" customHeight="1" x14ac:dyDescent="0.25">
      <c r="G535" s="405" t="str">
        <f>+IF(LEN('OSNOVNA PLAČA'!B535)&gt;0,'LETNO OBVESTILO'!V541,"")</f>
        <v>526   A526</v>
      </c>
      <c r="H535" s="406"/>
      <c r="I535" s="407">
        <f>IF(LEN('1-6'!B541)&gt;0,'1-6'!K541,"")</f>
        <v>0</v>
      </c>
      <c r="J535" s="408"/>
    </row>
    <row r="536" spans="7:10" ht="23.25" customHeight="1" x14ac:dyDescent="0.25">
      <c r="G536" s="405" t="str">
        <f>+IF(LEN('OSNOVNA PLAČA'!B536)&gt;0,'LETNO OBVESTILO'!V542,"")</f>
        <v>527   A527</v>
      </c>
      <c r="H536" s="406"/>
      <c r="I536" s="407">
        <f>IF(LEN('1-6'!B542)&gt;0,'1-6'!K542,"")</f>
        <v>0</v>
      </c>
      <c r="J536" s="408"/>
    </row>
    <row r="537" spans="7:10" ht="23.25" customHeight="1" x14ac:dyDescent="0.25">
      <c r="G537" s="405" t="str">
        <f>+IF(LEN('OSNOVNA PLAČA'!B537)&gt;0,'LETNO OBVESTILO'!V543,"")</f>
        <v>528   A528</v>
      </c>
      <c r="H537" s="406"/>
      <c r="I537" s="407">
        <f>IF(LEN('1-6'!B543)&gt;0,'1-6'!K543,"")</f>
        <v>0</v>
      </c>
      <c r="J537" s="408"/>
    </row>
    <row r="538" spans="7:10" ht="23.25" customHeight="1" x14ac:dyDescent="0.25">
      <c r="G538" s="405" t="str">
        <f>+IF(LEN('OSNOVNA PLAČA'!B538)&gt;0,'LETNO OBVESTILO'!V544,"")</f>
        <v>529   A529</v>
      </c>
      <c r="H538" s="406"/>
      <c r="I538" s="407">
        <f>IF(LEN('1-6'!B544)&gt;0,'1-6'!K544,"")</f>
        <v>0</v>
      </c>
      <c r="J538" s="408"/>
    </row>
    <row r="539" spans="7:10" ht="23.25" customHeight="1" x14ac:dyDescent="0.25">
      <c r="G539" s="405" t="str">
        <f>+IF(LEN('OSNOVNA PLAČA'!B539)&gt;0,'LETNO OBVESTILO'!V545,"")</f>
        <v>530   A530</v>
      </c>
      <c r="H539" s="406"/>
      <c r="I539" s="407">
        <f>IF(LEN('1-6'!B545)&gt;0,'1-6'!K545,"")</f>
        <v>0</v>
      </c>
      <c r="J539" s="408"/>
    </row>
    <row r="540" spans="7:10" ht="23.25" customHeight="1" x14ac:dyDescent="0.25">
      <c r="G540" s="405" t="str">
        <f>+IF(LEN('OSNOVNA PLAČA'!B540)&gt;0,'LETNO OBVESTILO'!V546,"")</f>
        <v>531   A531</v>
      </c>
      <c r="H540" s="406"/>
      <c r="I540" s="407">
        <f>IF(LEN('1-6'!B546)&gt;0,'1-6'!K546,"")</f>
        <v>0</v>
      </c>
      <c r="J540" s="408"/>
    </row>
    <row r="541" spans="7:10" ht="23.25" customHeight="1" x14ac:dyDescent="0.25">
      <c r="G541" s="405" t="str">
        <f>+IF(LEN('OSNOVNA PLAČA'!B541)&gt;0,'LETNO OBVESTILO'!V547,"")</f>
        <v>532   A532</v>
      </c>
      <c r="H541" s="406"/>
      <c r="I541" s="407">
        <f>IF(LEN('1-6'!B547)&gt;0,'1-6'!K547,"")</f>
        <v>0</v>
      </c>
      <c r="J541" s="408"/>
    </row>
    <row r="542" spans="7:10" ht="23.25" customHeight="1" x14ac:dyDescent="0.25">
      <c r="G542" s="405" t="str">
        <f>+IF(LEN('OSNOVNA PLAČA'!B542)&gt;0,'LETNO OBVESTILO'!V548,"")</f>
        <v>533   A533</v>
      </c>
      <c r="H542" s="406"/>
      <c r="I542" s="407">
        <f>IF(LEN('1-6'!B548)&gt;0,'1-6'!K548,"")</f>
        <v>0</v>
      </c>
      <c r="J542" s="408"/>
    </row>
    <row r="543" spans="7:10" ht="23.25" customHeight="1" x14ac:dyDescent="0.25">
      <c r="G543" s="405" t="str">
        <f>+IF(LEN('OSNOVNA PLAČA'!B543)&gt;0,'LETNO OBVESTILO'!V549,"")</f>
        <v>534   A534</v>
      </c>
      <c r="H543" s="406"/>
      <c r="I543" s="407">
        <f>IF(LEN('1-6'!B549)&gt;0,'1-6'!K549,"")</f>
        <v>0</v>
      </c>
      <c r="J543" s="408"/>
    </row>
    <row r="544" spans="7:10" ht="23.25" customHeight="1" x14ac:dyDescent="0.25">
      <c r="G544" s="405" t="str">
        <f>+IF(LEN('OSNOVNA PLAČA'!B544)&gt;0,'LETNO OBVESTILO'!V550,"")</f>
        <v>535   A535</v>
      </c>
      <c r="H544" s="406"/>
      <c r="I544" s="407">
        <f>IF(LEN('1-6'!B550)&gt;0,'1-6'!K550,"")</f>
        <v>0</v>
      </c>
      <c r="J544" s="408"/>
    </row>
    <row r="545" spans="7:10" ht="23.25" customHeight="1" x14ac:dyDescent="0.25">
      <c r="G545" s="405" t="str">
        <f>+IF(LEN('OSNOVNA PLAČA'!B545)&gt;0,'LETNO OBVESTILO'!V551,"")</f>
        <v>536   A536</v>
      </c>
      <c r="H545" s="406"/>
      <c r="I545" s="407">
        <f>IF(LEN('1-6'!B551)&gt;0,'1-6'!K551,"")</f>
        <v>0</v>
      </c>
      <c r="J545" s="408"/>
    </row>
    <row r="546" spans="7:10" ht="23.25" customHeight="1" x14ac:dyDescent="0.25">
      <c r="G546" s="405" t="str">
        <f>+IF(LEN('OSNOVNA PLAČA'!B546)&gt;0,'LETNO OBVESTILO'!V552,"")</f>
        <v>537   A537</v>
      </c>
      <c r="H546" s="406"/>
      <c r="I546" s="407">
        <f>IF(LEN('1-6'!B552)&gt;0,'1-6'!K552,"")</f>
        <v>0</v>
      </c>
      <c r="J546" s="408"/>
    </row>
    <row r="547" spans="7:10" ht="23.25" customHeight="1" x14ac:dyDescent="0.25">
      <c r="G547" s="405" t="str">
        <f>+IF(LEN('OSNOVNA PLAČA'!B547)&gt;0,'LETNO OBVESTILO'!V553,"")</f>
        <v>538   A538</v>
      </c>
      <c r="H547" s="406"/>
      <c r="I547" s="407">
        <f>IF(LEN('1-6'!B553)&gt;0,'1-6'!K553,"")</f>
        <v>0</v>
      </c>
      <c r="J547" s="408"/>
    </row>
    <row r="548" spans="7:10" ht="23.25" customHeight="1" x14ac:dyDescent="0.25">
      <c r="G548" s="405" t="str">
        <f>+IF(LEN('OSNOVNA PLAČA'!B548)&gt;0,'LETNO OBVESTILO'!V554,"")</f>
        <v>539   A539</v>
      </c>
      <c r="H548" s="406"/>
      <c r="I548" s="407">
        <f>IF(LEN('1-6'!B554)&gt;0,'1-6'!K554,"")</f>
        <v>0</v>
      </c>
      <c r="J548" s="408"/>
    </row>
    <row r="549" spans="7:10" ht="23.25" customHeight="1" x14ac:dyDescent="0.25">
      <c r="G549" s="405" t="str">
        <f>+IF(LEN('OSNOVNA PLAČA'!B549)&gt;0,'LETNO OBVESTILO'!V555,"")</f>
        <v>540   A540</v>
      </c>
      <c r="H549" s="406"/>
      <c r="I549" s="407">
        <f>IF(LEN('1-6'!B555)&gt;0,'1-6'!K555,"")</f>
        <v>0</v>
      </c>
      <c r="J549" s="408"/>
    </row>
    <row r="550" spans="7:10" ht="23.25" customHeight="1" x14ac:dyDescent="0.25">
      <c r="G550" s="405" t="str">
        <f>+IF(LEN('OSNOVNA PLAČA'!B550)&gt;0,'LETNO OBVESTILO'!V556,"")</f>
        <v>541   A541</v>
      </c>
      <c r="H550" s="406"/>
      <c r="I550" s="407">
        <f>IF(LEN('1-6'!B556)&gt;0,'1-6'!K556,"")</f>
        <v>0</v>
      </c>
      <c r="J550" s="408"/>
    </row>
    <row r="551" spans="7:10" ht="23.25" customHeight="1" x14ac:dyDescent="0.25">
      <c r="G551" s="405" t="str">
        <f>+IF(LEN('OSNOVNA PLAČA'!B551)&gt;0,'LETNO OBVESTILO'!V557,"")</f>
        <v>542   A542</v>
      </c>
      <c r="H551" s="406"/>
      <c r="I551" s="407">
        <f>IF(LEN('1-6'!B557)&gt;0,'1-6'!K557,"")</f>
        <v>0</v>
      </c>
      <c r="J551" s="408"/>
    </row>
    <row r="552" spans="7:10" ht="23.25" customHeight="1" x14ac:dyDescent="0.25">
      <c r="G552" s="405" t="str">
        <f>+IF(LEN('OSNOVNA PLAČA'!B552)&gt;0,'LETNO OBVESTILO'!V558,"")</f>
        <v>543   A543</v>
      </c>
      <c r="H552" s="406"/>
      <c r="I552" s="407">
        <f>IF(LEN('1-6'!B558)&gt;0,'1-6'!K558,"")</f>
        <v>0</v>
      </c>
      <c r="J552" s="408"/>
    </row>
    <row r="553" spans="7:10" ht="23.25" customHeight="1" x14ac:dyDescent="0.25">
      <c r="G553" s="405" t="str">
        <f>+IF(LEN('OSNOVNA PLAČA'!B553)&gt;0,'LETNO OBVESTILO'!V559,"")</f>
        <v>544   A544</v>
      </c>
      <c r="H553" s="406"/>
      <c r="I553" s="407">
        <f>IF(LEN('1-6'!B559)&gt;0,'1-6'!K559,"")</f>
        <v>0</v>
      </c>
      <c r="J553" s="408"/>
    </row>
    <row r="554" spans="7:10" ht="23.25" customHeight="1" x14ac:dyDescent="0.25">
      <c r="G554" s="405" t="str">
        <f>+IF(LEN('OSNOVNA PLAČA'!B554)&gt;0,'LETNO OBVESTILO'!V560,"")</f>
        <v>545   A545</v>
      </c>
      <c r="H554" s="406"/>
      <c r="I554" s="407">
        <f>IF(LEN('1-6'!B560)&gt;0,'1-6'!K560,"")</f>
        <v>0</v>
      </c>
      <c r="J554" s="408"/>
    </row>
    <row r="555" spans="7:10" ht="23.25" customHeight="1" x14ac:dyDescent="0.25">
      <c r="G555" s="405" t="str">
        <f>+IF(LEN('OSNOVNA PLAČA'!B555)&gt;0,'LETNO OBVESTILO'!V561,"")</f>
        <v>546   A546</v>
      </c>
      <c r="H555" s="406"/>
      <c r="I555" s="407">
        <f>IF(LEN('1-6'!B561)&gt;0,'1-6'!K561,"")</f>
        <v>0</v>
      </c>
      <c r="J555" s="408"/>
    </row>
    <row r="556" spans="7:10" ht="23.25" customHeight="1" x14ac:dyDescent="0.25">
      <c r="G556" s="405" t="str">
        <f>+IF(LEN('OSNOVNA PLAČA'!B556)&gt;0,'LETNO OBVESTILO'!V562,"")</f>
        <v>547   A547</v>
      </c>
      <c r="H556" s="406"/>
      <c r="I556" s="407">
        <f>IF(LEN('1-6'!B562)&gt;0,'1-6'!K562,"")</f>
        <v>0</v>
      </c>
      <c r="J556" s="408"/>
    </row>
    <row r="557" spans="7:10" ht="23.25" customHeight="1" x14ac:dyDescent="0.25">
      <c r="G557" s="405" t="str">
        <f>+IF(LEN('OSNOVNA PLAČA'!B557)&gt;0,'LETNO OBVESTILO'!V563,"")</f>
        <v>548   A548</v>
      </c>
      <c r="H557" s="406"/>
      <c r="I557" s="407">
        <f>IF(LEN('1-6'!B563)&gt;0,'1-6'!K563,"")</f>
        <v>0</v>
      </c>
      <c r="J557" s="408"/>
    </row>
    <row r="558" spans="7:10" ht="23.25" customHeight="1" x14ac:dyDescent="0.25">
      <c r="G558" s="405" t="str">
        <f>+IF(LEN('OSNOVNA PLAČA'!B558)&gt;0,'LETNO OBVESTILO'!V564,"")</f>
        <v>549   A549</v>
      </c>
      <c r="H558" s="406"/>
      <c r="I558" s="407">
        <f>IF(LEN('1-6'!B564)&gt;0,'1-6'!K564,"")</f>
        <v>0</v>
      </c>
      <c r="J558" s="408"/>
    </row>
    <row r="559" spans="7:10" ht="23.25" customHeight="1" x14ac:dyDescent="0.25">
      <c r="G559" s="405" t="str">
        <f>+IF(LEN('OSNOVNA PLAČA'!B559)&gt;0,'LETNO OBVESTILO'!V565,"")</f>
        <v>550   A550</v>
      </c>
      <c r="H559" s="406"/>
      <c r="I559" s="407">
        <f>IF(LEN('1-6'!B565)&gt;0,'1-6'!K565,"")</f>
        <v>0</v>
      </c>
      <c r="J559" s="408"/>
    </row>
    <row r="560" spans="7:10" ht="23.25" customHeight="1" x14ac:dyDescent="0.25">
      <c r="G560" s="405" t="str">
        <f>+IF(LEN('OSNOVNA PLAČA'!B560)&gt;0,'LETNO OBVESTILO'!V566,"")</f>
        <v>551   A551</v>
      </c>
      <c r="H560" s="406"/>
      <c r="I560" s="407">
        <f>IF(LEN('1-6'!B566)&gt;0,'1-6'!K566,"")</f>
        <v>0</v>
      </c>
      <c r="J560" s="408"/>
    </row>
    <row r="561" spans="7:10" ht="23.25" customHeight="1" x14ac:dyDescent="0.25">
      <c r="G561" s="405" t="str">
        <f>+IF(LEN('OSNOVNA PLAČA'!B561)&gt;0,'LETNO OBVESTILO'!V567,"")</f>
        <v>552   A552</v>
      </c>
      <c r="H561" s="406"/>
      <c r="I561" s="407">
        <f>IF(LEN('1-6'!B567)&gt;0,'1-6'!K567,"")</f>
        <v>0</v>
      </c>
      <c r="J561" s="408"/>
    </row>
    <row r="562" spans="7:10" ht="23.25" customHeight="1" x14ac:dyDescent="0.25">
      <c r="G562" s="405" t="str">
        <f>+IF(LEN('OSNOVNA PLAČA'!B562)&gt;0,'LETNO OBVESTILO'!V568,"")</f>
        <v>553   A553</v>
      </c>
      <c r="H562" s="406"/>
      <c r="I562" s="407">
        <f>IF(LEN('1-6'!B568)&gt;0,'1-6'!K568,"")</f>
        <v>0</v>
      </c>
      <c r="J562" s="408"/>
    </row>
    <row r="563" spans="7:10" ht="23.25" customHeight="1" x14ac:dyDescent="0.25">
      <c r="G563" s="405" t="str">
        <f>+IF(LEN('OSNOVNA PLAČA'!B563)&gt;0,'LETNO OBVESTILO'!V569,"")</f>
        <v>554   A554</v>
      </c>
      <c r="H563" s="406"/>
      <c r="I563" s="407">
        <f>IF(LEN('1-6'!B569)&gt;0,'1-6'!K569,"")</f>
        <v>0</v>
      </c>
      <c r="J563" s="408"/>
    </row>
    <row r="564" spans="7:10" ht="23.25" customHeight="1" x14ac:dyDescent="0.25">
      <c r="G564" s="405" t="str">
        <f>+IF(LEN('OSNOVNA PLAČA'!B564)&gt;0,'LETNO OBVESTILO'!V570,"")</f>
        <v>555   A555</v>
      </c>
      <c r="H564" s="406"/>
      <c r="I564" s="407">
        <f>IF(LEN('1-6'!B570)&gt;0,'1-6'!K570,"")</f>
        <v>0</v>
      </c>
      <c r="J564" s="408"/>
    </row>
    <row r="565" spans="7:10" ht="23.25" customHeight="1" x14ac:dyDescent="0.25">
      <c r="G565" s="405" t="str">
        <f>+IF(LEN('OSNOVNA PLAČA'!B565)&gt;0,'LETNO OBVESTILO'!V571,"")</f>
        <v>556   A556</v>
      </c>
      <c r="H565" s="406"/>
      <c r="I565" s="407">
        <f>IF(LEN('1-6'!B571)&gt;0,'1-6'!K571,"")</f>
        <v>0</v>
      </c>
      <c r="J565" s="408"/>
    </row>
    <row r="566" spans="7:10" ht="23.25" customHeight="1" x14ac:dyDescent="0.25">
      <c r="G566" s="405" t="str">
        <f>+IF(LEN('OSNOVNA PLAČA'!B566)&gt;0,'LETNO OBVESTILO'!V572,"")</f>
        <v>557   A557</v>
      </c>
      <c r="H566" s="406"/>
      <c r="I566" s="407">
        <f>IF(LEN('1-6'!B572)&gt;0,'1-6'!K572,"")</f>
        <v>0</v>
      </c>
      <c r="J566" s="408"/>
    </row>
    <row r="567" spans="7:10" ht="23.25" customHeight="1" x14ac:dyDescent="0.25">
      <c r="G567" s="405" t="str">
        <f>+IF(LEN('OSNOVNA PLAČA'!B567)&gt;0,'LETNO OBVESTILO'!V573,"")</f>
        <v>558   A558</v>
      </c>
      <c r="H567" s="406"/>
      <c r="I567" s="407">
        <f>IF(LEN('1-6'!B573)&gt;0,'1-6'!K573,"")</f>
        <v>0</v>
      </c>
      <c r="J567" s="408"/>
    </row>
    <row r="568" spans="7:10" ht="23.25" customHeight="1" x14ac:dyDescent="0.25">
      <c r="G568" s="405" t="str">
        <f>+IF(LEN('OSNOVNA PLAČA'!B568)&gt;0,'LETNO OBVESTILO'!V574,"")</f>
        <v>559   A559</v>
      </c>
      <c r="H568" s="406"/>
      <c r="I568" s="407">
        <f>IF(LEN('1-6'!B574)&gt;0,'1-6'!K574,"")</f>
        <v>0</v>
      </c>
      <c r="J568" s="408"/>
    </row>
    <row r="569" spans="7:10" ht="23.25" customHeight="1" x14ac:dyDescent="0.25">
      <c r="G569" s="405" t="str">
        <f>+IF(LEN('OSNOVNA PLAČA'!B569)&gt;0,'LETNO OBVESTILO'!V575,"")</f>
        <v>560   A560</v>
      </c>
      <c r="H569" s="406"/>
      <c r="I569" s="407">
        <f>IF(LEN('1-6'!B575)&gt;0,'1-6'!K575,"")</f>
        <v>0</v>
      </c>
      <c r="J569" s="408"/>
    </row>
    <row r="570" spans="7:10" ht="23.25" customHeight="1" x14ac:dyDescent="0.25">
      <c r="G570" s="405" t="str">
        <f>+IF(LEN('OSNOVNA PLAČA'!B570)&gt;0,'LETNO OBVESTILO'!V576,"")</f>
        <v>561   A561</v>
      </c>
      <c r="H570" s="406"/>
      <c r="I570" s="407">
        <f>IF(LEN('1-6'!B576)&gt;0,'1-6'!K576,"")</f>
        <v>0</v>
      </c>
      <c r="J570" s="408"/>
    </row>
    <row r="571" spans="7:10" ht="23.25" customHeight="1" x14ac:dyDescent="0.25">
      <c r="G571" s="405" t="str">
        <f>+IF(LEN('OSNOVNA PLAČA'!B571)&gt;0,'LETNO OBVESTILO'!V577,"")</f>
        <v>562   A562</v>
      </c>
      <c r="H571" s="406"/>
      <c r="I571" s="407">
        <f>IF(LEN('1-6'!B577)&gt;0,'1-6'!K577,"")</f>
        <v>0</v>
      </c>
      <c r="J571" s="408"/>
    </row>
    <row r="572" spans="7:10" ht="23.25" customHeight="1" x14ac:dyDescent="0.25">
      <c r="G572" s="405" t="str">
        <f>+IF(LEN('OSNOVNA PLAČA'!B572)&gt;0,'LETNO OBVESTILO'!V578,"")</f>
        <v>563   A563</v>
      </c>
      <c r="H572" s="406"/>
      <c r="I572" s="407">
        <f>IF(LEN('1-6'!B578)&gt;0,'1-6'!K578,"")</f>
        <v>0</v>
      </c>
      <c r="J572" s="408"/>
    </row>
    <row r="573" spans="7:10" ht="23.25" customHeight="1" x14ac:dyDescent="0.25">
      <c r="G573" s="405" t="str">
        <f>+IF(LEN('OSNOVNA PLAČA'!B573)&gt;0,'LETNO OBVESTILO'!V579,"")</f>
        <v>564   A564</v>
      </c>
      <c r="H573" s="406"/>
      <c r="I573" s="407">
        <f>IF(LEN('1-6'!B579)&gt;0,'1-6'!K579,"")</f>
        <v>0</v>
      </c>
      <c r="J573" s="408"/>
    </row>
    <row r="574" spans="7:10" ht="23.25" customHeight="1" x14ac:dyDescent="0.25">
      <c r="G574" s="405" t="str">
        <f>+IF(LEN('OSNOVNA PLAČA'!B574)&gt;0,'LETNO OBVESTILO'!V580,"")</f>
        <v>565   A565</v>
      </c>
      <c r="H574" s="406"/>
      <c r="I574" s="407">
        <f>IF(LEN('1-6'!B580)&gt;0,'1-6'!K580,"")</f>
        <v>0</v>
      </c>
      <c r="J574" s="408"/>
    </row>
    <row r="575" spans="7:10" ht="23.25" customHeight="1" x14ac:dyDescent="0.25">
      <c r="G575" s="405" t="str">
        <f>+IF(LEN('OSNOVNA PLAČA'!B575)&gt;0,'LETNO OBVESTILO'!V581,"")</f>
        <v>566   A566</v>
      </c>
      <c r="H575" s="406"/>
      <c r="I575" s="407">
        <f>IF(LEN('1-6'!B581)&gt;0,'1-6'!K581,"")</f>
        <v>0</v>
      </c>
      <c r="J575" s="408"/>
    </row>
    <row r="576" spans="7:10" ht="23.25" customHeight="1" x14ac:dyDescent="0.25">
      <c r="G576" s="405" t="str">
        <f>+IF(LEN('OSNOVNA PLAČA'!B576)&gt;0,'LETNO OBVESTILO'!V582,"")</f>
        <v>567   A567</v>
      </c>
      <c r="H576" s="406"/>
      <c r="I576" s="407">
        <f>IF(LEN('1-6'!B582)&gt;0,'1-6'!K582,"")</f>
        <v>0</v>
      </c>
      <c r="J576" s="408"/>
    </row>
    <row r="577" spans="7:10" ht="23.25" customHeight="1" x14ac:dyDescent="0.25">
      <c r="G577" s="405" t="str">
        <f>+IF(LEN('OSNOVNA PLAČA'!B577)&gt;0,'LETNO OBVESTILO'!V583,"")</f>
        <v>568   A568</v>
      </c>
      <c r="H577" s="406"/>
      <c r="I577" s="407">
        <f>IF(LEN('1-6'!B583)&gt;0,'1-6'!K583,"")</f>
        <v>0</v>
      </c>
      <c r="J577" s="408"/>
    </row>
    <row r="578" spans="7:10" ht="23.25" customHeight="1" x14ac:dyDescent="0.25">
      <c r="G578" s="405" t="str">
        <f>+IF(LEN('OSNOVNA PLAČA'!B578)&gt;0,'LETNO OBVESTILO'!V584,"")</f>
        <v>569   A569</v>
      </c>
      <c r="H578" s="406"/>
      <c r="I578" s="407">
        <f>IF(LEN('1-6'!B584)&gt;0,'1-6'!K584,"")</f>
        <v>0</v>
      </c>
      <c r="J578" s="408"/>
    </row>
    <row r="579" spans="7:10" ht="23.25" customHeight="1" x14ac:dyDescent="0.25">
      <c r="G579" s="405" t="str">
        <f>+IF(LEN('OSNOVNA PLAČA'!B579)&gt;0,'LETNO OBVESTILO'!V585,"")</f>
        <v>570   A570</v>
      </c>
      <c r="H579" s="406"/>
      <c r="I579" s="407">
        <f>IF(LEN('1-6'!B585)&gt;0,'1-6'!K585,"")</f>
        <v>0</v>
      </c>
      <c r="J579" s="408"/>
    </row>
    <row r="580" spans="7:10" ht="23.25" customHeight="1" x14ac:dyDescent="0.25">
      <c r="G580" s="405" t="str">
        <f>+IF(LEN('OSNOVNA PLAČA'!B580)&gt;0,'LETNO OBVESTILO'!V586,"")</f>
        <v>571   A571</v>
      </c>
      <c r="H580" s="406"/>
      <c r="I580" s="407">
        <f>IF(LEN('1-6'!B586)&gt;0,'1-6'!K586,"")</f>
        <v>0</v>
      </c>
      <c r="J580" s="408"/>
    </row>
    <row r="581" spans="7:10" ht="23.25" customHeight="1" x14ac:dyDescent="0.25">
      <c r="G581" s="405" t="str">
        <f>+IF(LEN('OSNOVNA PLAČA'!B581)&gt;0,'LETNO OBVESTILO'!V587,"")</f>
        <v>572   A572</v>
      </c>
      <c r="H581" s="406"/>
      <c r="I581" s="407">
        <f>IF(LEN('1-6'!B587)&gt;0,'1-6'!K587,"")</f>
        <v>0</v>
      </c>
      <c r="J581" s="408"/>
    </row>
    <row r="582" spans="7:10" ht="23.25" customHeight="1" x14ac:dyDescent="0.25">
      <c r="G582" s="405" t="str">
        <f>+IF(LEN('OSNOVNA PLAČA'!B582)&gt;0,'LETNO OBVESTILO'!V588,"")</f>
        <v>573   A573</v>
      </c>
      <c r="H582" s="406"/>
      <c r="I582" s="407">
        <f>IF(LEN('1-6'!B588)&gt;0,'1-6'!K588,"")</f>
        <v>0</v>
      </c>
      <c r="J582" s="408"/>
    </row>
    <row r="583" spans="7:10" ht="23.25" customHeight="1" x14ac:dyDescent="0.25">
      <c r="G583" s="405" t="str">
        <f>+IF(LEN('OSNOVNA PLAČA'!B583)&gt;0,'LETNO OBVESTILO'!V589,"")</f>
        <v>574   A574</v>
      </c>
      <c r="H583" s="406"/>
      <c r="I583" s="407">
        <f>IF(LEN('1-6'!B589)&gt;0,'1-6'!K589,"")</f>
        <v>0</v>
      </c>
      <c r="J583" s="408"/>
    </row>
    <row r="584" spans="7:10" ht="23.25" customHeight="1" x14ac:dyDescent="0.25">
      <c r="G584" s="405" t="str">
        <f>+IF(LEN('OSNOVNA PLAČA'!B584)&gt;0,'LETNO OBVESTILO'!V590,"")</f>
        <v>575   A575</v>
      </c>
      <c r="H584" s="406"/>
      <c r="I584" s="407">
        <f>IF(LEN('1-6'!B590)&gt;0,'1-6'!K590,"")</f>
        <v>0</v>
      </c>
      <c r="J584" s="408"/>
    </row>
    <row r="585" spans="7:10" ht="23.25" customHeight="1" x14ac:dyDescent="0.25">
      <c r="G585" s="405" t="str">
        <f>+IF(LEN('OSNOVNA PLAČA'!B585)&gt;0,'LETNO OBVESTILO'!V591,"")</f>
        <v>576   A576</v>
      </c>
      <c r="H585" s="406"/>
      <c r="I585" s="407">
        <f>IF(LEN('1-6'!B591)&gt;0,'1-6'!K591,"")</f>
        <v>0</v>
      </c>
      <c r="J585" s="408"/>
    </row>
    <row r="586" spans="7:10" ht="23.25" customHeight="1" x14ac:dyDescent="0.25">
      <c r="G586" s="405" t="str">
        <f>+IF(LEN('OSNOVNA PLAČA'!B586)&gt;0,'LETNO OBVESTILO'!V592,"")</f>
        <v>577   A577</v>
      </c>
      <c r="H586" s="406"/>
      <c r="I586" s="407">
        <f>IF(LEN('1-6'!B592)&gt;0,'1-6'!K592,"")</f>
        <v>0</v>
      </c>
      <c r="J586" s="408"/>
    </row>
    <row r="587" spans="7:10" ht="23.25" customHeight="1" x14ac:dyDescent="0.25">
      <c r="G587" s="405" t="str">
        <f>+IF(LEN('OSNOVNA PLAČA'!B587)&gt;0,'LETNO OBVESTILO'!V593,"")</f>
        <v>578   A578</v>
      </c>
      <c r="H587" s="406"/>
      <c r="I587" s="407">
        <f>IF(LEN('1-6'!B593)&gt;0,'1-6'!K593,"")</f>
        <v>0</v>
      </c>
      <c r="J587" s="408"/>
    </row>
    <row r="588" spans="7:10" ht="23.25" customHeight="1" x14ac:dyDescent="0.25">
      <c r="G588" s="405" t="str">
        <f>+IF(LEN('OSNOVNA PLAČA'!B588)&gt;0,'LETNO OBVESTILO'!V594,"")</f>
        <v>579   A579</v>
      </c>
      <c r="H588" s="406"/>
      <c r="I588" s="407">
        <f>IF(LEN('1-6'!B594)&gt;0,'1-6'!K594,"")</f>
        <v>0</v>
      </c>
      <c r="J588" s="408"/>
    </row>
    <row r="589" spans="7:10" ht="23.25" customHeight="1" x14ac:dyDescent="0.25">
      <c r="G589" s="405" t="str">
        <f>+IF(LEN('OSNOVNA PLAČA'!B589)&gt;0,'LETNO OBVESTILO'!V595,"")</f>
        <v>580   A580</v>
      </c>
      <c r="H589" s="406"/>
      <c r="I589" s="407">
        <f>IF(LEN('1-6'!B595)&gt;0,'1-6'!K595,"")</f>
        <v>0</v>
      </c>
      <c r="J589" s="408"/>
    </row>
    <row r="590" spans="7:10" ht="23.25" customHeight="1" x14ac:dyDescent="0.25">
      <c r="G590" s="405" t="str">
        <f>+IF(LEN('OSNOVNA PLAČA'!B590)&gt;0,'LETNO OBVESTILO'!V596,"")</f>
        <v>581   A581</v>
      </c>
      <c r="H590" s="406"/>
      <c r="I590" s="407">
        <f>IF(LEN('1-6'!B596)&gt;0,'1-6'!K596,"")</f>
        <v>0</v>
      </c>
      <c r="J590" s="408"/>
    </row>
    <row r="591" spans="7:10" ht="23.25" customHeight="1" x14ac:dyDescent="0.25">
      <c r="G591" s="405" t="str">
        <f>+IF(LEN('OSNOVNA PLAČA'!B591)&gt;0,'LETNO OBVESTILO'!V597,"")</f>
        <v>582   A582</v>
      </c>
      <c r="H591" s="406"/>
      <c r="I591" s="407">
        <f>IF(LEN('1-6'!B597)&gt;0,'1-6'!K597,"")</f>
        <v>0</v>
      </c>
      <c r="J591" s="408"/>
    </row>
    <row r="592" spans="7:10" ht="23.25" customHeight="1" x14ac:dyDescent="0.25">
      <c r="G592" s="405" t="str">
        <f>+IF(LEN('OSNOVNA PLAČA'!B592)&gt;0,'LETNO OBVESTILO'!V598,"")</f>
        <v>583   A583</v>
      </c>
      <c r="H592" s="406"/>
      <c r="I592" s="407">
        <f>IF(LEN('1-6'!B598)&gt;0,'1-6'!K598,"")</f>
        <v>0</v>
      </c>
      <c r="J592" s="408"/>
    </row>
    <row r="593" spans="7:10" ht="23.25" customHeight="1" x14ac:dyDescent="0.25">
      <c r="G593" s="405" t="str">
        <f>+IF(LEN('OSNOVNA PLAČA'!B593)&gt;0,'LETNO OBVESTILO'!V599,"")</f>
        <v>584   A584</v>
      </c>
      <c r="H593" s="406"/>
      <c r="I593" s="407">
        <f>IF(LEN('1-6'!B599)&gt;0,'1-6'!K599,"")</f>
        <v>0</v>
      </c>
      <c r="J593" s="408"/>
    </row>
    <row r="594" spans="7:10" ht="23.25" customHeight="1" x14ac:dyDescent="0.25">
      <c r="G594" s="405" t="str">
        <f>+IF(LEN('OSNOVNA PLAČA'!B594)&gt;0,'LETNO OBVESTILO'!V600,"")</f>
        <v>585   A585</v>
      </c>
      <c r="H594" s="406"/>
      <c r="I594" s="407">
        <f>IF(LEN('1-6'!B600)&gt;0,'1-6'!K600,"")</f>
        <v>0</v>
      </c>
      <c r="J594" s="408"/>
    </row>
    <row r="595" spans="7:10" ht="23.25" customHeight="1" x14ac:dyDescent="0.25">
      <c r="G595" s="405" t="str">
        <f>+IF(LEN('OSNOVNA PLAČA'!B595)&gt;0,'LETNO OBVESTILO'!V601,"")</f>
        <v>586   A586</v>
      </c>
      <c r="H595" s="406"/>
      <c r="I595" s="407">
        <f>IF(LEN('1-6'!B601)&gt;0,'1-6'!K601,"")</f>
        <v>0</v>
      </c>
      <c r="J595" s="408"/>
    </row>
    <row r="596" spans="7:10" ht="23.25" customHeight="1" x14ac:dyDescent="0.25">
      <c r="G596" s="405" t="str">
        <f>+IF(LEN('OSNOVNA PLAČA'!B596)&gt;0,'LETNO OBVESTILO'!V602,"")</f>
        <v>587   A587</v>
      </c>
      <c r="H596" s="406"/>
      <c r="I596" s="407">
        <f>IF(LEN('1-6'!B602)&gt;0,'1-6'!K602,"")</f>
        <v>0</v>
      </c>
      <c r="J596" s="408"/>
    </row>
    <row r="597" spans="7:10" ht="23.25" customHeight="1" x14ac:dyDescent="0.25">
      <c r="G597" s="405" t="str">
        <f>+IF(LEN('OSNOVNA PLAČA'!B597)&gt;0,'LETNO OBVESTILO'!V603,"")</f>
        <v>588   A588</v>
      </c>
      <c r="H597" s="406"/>
      <c r="I597" s="407">
        <f>IF(LEN('1-6'!B603)&gt;0,'1-6'!K603,"")</f>
        <v>0</v>
      </c>
      <c r="J597" s="408"/>
    </row>
    <row r="598" spans="7:10" ht="23.25" customHeight="1" x14ac:dyDescent="0.25">
      <c r="G598" s="405" t="str">
        <f>+IF(LEN('OSNOVNA PLAČA'!B598)&gt;0,'LETNO OBVESTILO'!V604,"")</f>
        <v>589   A589</v>
      </c>
      <c r="H598" s="406"/>
      <c r="I598" s="407">
        <f>IF(LEN('1-6'!B604)&gt;0,'1-6'!K604,"")</f>
        <v>0</v>
      </c>
      <c r="J598" s="408"/>
    </row>
    <row r="599" spans="7:10" ht="23.25" customHeight="1" x14ac:dyDescent="0.25">
      <c r="G599" s="405" t="str">
        <f>+IF(LEN('OSNOVNA PLAČA'!B599)&gt;0,'LETNO OBVESTILO'!V605,"")</f>
        <v>590   A590</v>
      </c>
      <c r="H599" s="406"/>
      <c r="I599" s="407">
        <f>IF(LEN('1-6'!B605)&gt;0,'1-6'!K605,"")</f>
        <v>0</v>
      </c>
      <c r="J599" s="408"/>
    </row>
    <row r="600" spans="7:10" ht="23.25" customHeight="1" x14ac:dyDescent="0.25">
      <c r="G600" s="405" t="str">
        <f>+IF(LEN('OSNOVNA PLAČA'!B600)&gt;0,'LETNO OBVESTILO'!V606,"")</f>
        <v>591   A591</v>
      </c>
      <c r="H600" s="406"/>
      <c r="I600" s="407">
        <f>IF(LEN('1-6'!B606)&gt;0,'1-6'!K606,"")</f>
        <v>0</v>
      </c>
      <c r="J600" s="408"/>
    </row>
    <row r="601" spans="7:10" ht="23.25" customHeight="1" x14ac:dyDescent="0.25">
      <c r="G601" s="405" t="str">
        <f>+IF(LEN('OSNOVNA PLAČA'!B601)&gt;0,'LETNO OBVESTILO'!V607,"")</f>
        <v>592   A592</v>
      </c>
      <c r="H601" s="406"/>
      <c r="I601" s="407">
        <f>IF(LEN('1-6'!B607)&gt;0,'1-6'!K607,"")</f>
        <v>0</v>
      </c>
      <c r="J601" s="408"/>
    </row>
    <row r="602" spans="7:10" ht="23.25" customHeight="1" x14ac:dyDescent="0.25">
      <c r="G602" s="405" t="str">
        <f>+IF(LEN('OSNOVNA PLAČA'!B602)&gt;0,'LETNO OBVESTILO'!V608,"")</f>
        <v>593   A593</v>
      </c>
      <c r="H602" s="406"/>
      <c r="I602" s="407">
        <f>IF(LEN('1-6'!B608)&gt;0,'1-6'!K608,"")</f>
        <v>0</v>
      </c>
      <c r="J602" s="408"/>
    </row>
    <row r="603" spans="7:10" ht="23.25" customHeight="1" x14ac:dyDescent="0.25">
      <c r="G603" s="405" t="str">
        <f>+IF(LEN('OSNOVNA PLAČA'!B603)&gt;0,'LETNO OBVESTILO'!V609,"")</f>
        <v>594   A594</v>
      </c>
      <c r="H603" s="406"/>
      <c r="I603" s="407">
        <f>IF(LEN('1-6'!B609)&gt;0,'1-6'!K609,"")</f>
        <v>0</v>
      </c>
      <c r="J603" s="408"/>
    </row>
    <row r="604" spans="7:10" ht="23.25" customHeight="1" x14ac:dyDescent="0.25">
      <c r="G604" s="405" t="str">
        <f>+IF(LEN('OSNOVNA PLAČA'!B604)&gt;0,'LETNO OBVESTILO'!V610,"")</f>
        <v>595   A595</v>
      </c>
      <c r="H604" s="406"/>
      <c r="I604" s="407">
        <f>IF(LEN('1-6'!B610)&gt;0,'1-6'!K610,"")</f>
        <v>0</v>
      </c>
      <c r="J604" s="408"/>
    </row>
    <row r="605" spans="7:10" ht="23.25" customHeight="1" x14ac:dyDescent="0.25">
      <c r="G605" s="405" t="str">
        <f>+IF(LEN('OSNOVNA PLAČA'!B605)&gt;0,'LETNO OBVESTILO'!V611,"")</f>
        <v>596   A596</v>
      </c>
      <c r="H605" s="406"/>
      <c r="I605" s="407">
        <f>IF(LEN('1-6'!B611)&gt;0,'1-6'!K611,"")</f>
        <v>0</v>
      </c>
      <c r="J605" s="408"/>
    </row>
    <row r="606" spans="7:10" ht="23.25" customHeight="1" x14ac:dyDescent="0.25">
      <c r="G606" s="405" t="str">
        <f>+IF(LEN('OSNOVNA PLAČA'!B606)&gt;0,'LETNO OBVESTILO'!V612,"")</f>
        <v>597   A597</v>
      </c>
      <c r="H606" s="406"/>
      <c r="I606" s="407">
        <f>IF(LEN('1-6'!B612)&gt;0,'1-6'!K612,"")</f>
        <v>0</v>
      </c>
      <c r="J606" s="408"/>
    </row>
    <row r="607" spans="7:10" ht="23.25" customHeight="1" x14ac:dyDescent="0.25">
      <c r="G607" s="405" t="str">
        <f>+IF(LEN('OSNOVNA PLAČA'!B607)&gt;0,'LETNO OBVESTILO'!V613,"")</f>
        <v>598   A598</v>
      </c>
      <c r="H607" s="406"/>
      <c r="I607" s="407">
        <f>IF(LEN('1-6'!B613)&gt;0,'1-6'!K613,"")</f>
        <v>0</v>
      </c>
      <c r="J607" s="408"/>
    </row>
    <row r="608" spans="7:10" ht="23.25" customHeight="1" x14ac:dyDescent="0.25">
      <c r="G608" s="405" t="str">
        <f>+IF(LEN('OSNOVNA PLAČA'!B608)&gt;0,'LETNO OBVESTILO'!V614,"")</f>
        <v>599   A599</v>
      </c>
      <c r="H608" s="406"/>
      <c r="I608" s="407">
        <f>IF(LEN('1-6'!B614)&gt;0,'1-6'!K614,"")</f>
        <v>0</v>
      </c>
      <c r="J608" s="408"/>
    </row>
    <row r="609" spans="7:10" ht="23.25" customHeight="1" x14ac:dyDescent="0.25">
      <c r="G609" s="405" t="str">
        <f>+IF(LEN('OSNOVNA PLAČA'!B609)&gt;0,'LETNO OBVESTILO'!V615,"")</f>
        <v>600   A600</v>
      </c>
      <c r="H609" s="406"/>
      <c r="I609" s="407">
        <f>IF(LEN('1-6'!B615)&gt;0,'1-6'!K615,"")</f>
        <v>0</v>
      </c>
      <c r="J609" s="408"/>
    </row>
    <row r="610" spans="7:10" ht="23.25" customHeight="1" x14ac:dyDescent="0.25">
      <c r="G610" s="405" t="str">
        <f>+IF(LEN('OSNOVNA PLAČA'!B610)&gt;0,'LETNO OBVESTILO'!V616,"")</f>
        <v>601   A601</v>
      </c>
      <c r="H610" s="406"/>
      <c r="I610" s="407">
        <f>IF(LEN('1-6'!B616)&gt;0,'1-6'!K616,"")</f>
        <v>0</v>
      </c>
      <c r="J610" s="408"/>
    </row>
    <row r="611" spans="7:10" ht="23.25" customHeight="1" x14ac:dyDescent="0.25">
      <c r="G611" s="405" t="str">
        <f>+IF(LEN('OSNOVNA PLAČA'!B611)&gt;0,'LETNO OBVESTILO'!V617,"")</f>
        <v>602   A602</v>
      </c>
      <c r="H611" s="406"/>
      <c r="I611" s="407">
        <f>IF(LEN('1-6'!B617)&gt;0,'1-6'!K617,"")</f>
        <v>0</v>
      </c>
      <c r="J611" s="408"/>
    </row>
    <row r="612" spans="7:10" ht="23.25" customHeight="1" x14ac:dyDescent="0.25">
      <c r="G612" s="405" t="str">
        <f>+IF(LEN('OSNOVNA PLAČA'!B612)&gt;0,'LETNO OBVESTILO'!V618,"")</f>
        <v>603   A603</v>
      </c>
      <c r="H612" s="406"/>
      <c r="I612" s="407">
        <f>IF(LEN('1-6'!B618)&gt;0,'1-6'!K618,"")</f>
        <v>0</v>
      </c>
      <c r="J612" s="408"/>
    </row>
    <row r="613" spans="7:10" ht="23.25" customHeight="1" x14ac:dyDescent="0.25">
      <c r="G613" s="405" t="str">
        <f>+IF(LEN('OSNOVNA PLAČA'!B613)&gt;0,'LETNO OBVESTILO'!V619,"")</f>
        <v>604   A604</v>
      </c>
      <c r="H613" s="406"/>
      <c r="I613" s="407">
        <f>IF(LEN('1-6'!B619)&gt;0,'1-6'!K619,"")</f>
        <v>0</v>
      </c>
      <c r="J613" s="408"/>
    </row>
    <row r="614" spans="7:10" ht="23.25" customHeight="1" x14ac:dyDescent="0.25">
      <c r="G614" s="405" t="str">
        <f>+IF(LEN('OSNOVNA PLAČA'!B614)&gt;0,'LETNO OBVESTILO'!V620,"")</f>
        <v>605   A605</v>
      </c>
      <c r="H614" s="406"/>
      <c r="I614" s="407">
        <f>IF(LEN('1-6'!B620)&gt;0,'1-6'!K620,"")</f>
        <v>0</v>
      </c>
      <c r="J614" s="408"/>
    </row>
    <row r="615" spans="7:10" ht="23.25" customHeight="1" x14ac:dyDescent="0.25">
      <c r="G615" s="405" t="str">
        <f>+IF(LEN('OSNOVNA PLAČA'!B615)&gt;0,'LETNO OBVESTILO'!V621,"")</f>
        <v>606   A606</v>
      </c>
      <c r="H615" s="406"/>
      <c r="I615" s="407">
        <f>IF(LEN('1-6'!B621)&gt;0,'1-6'!K621,"")</f>
        <v>0</v>
      </c>
      <c r="J615" s="408"/>
    </row>
    <row r="616" spans="7:10" ht="23.25" customHeight="1" x14ac:dyDescent="0.25">
      <c r="G616" s="405" t="str">
        <f>+IF(LEN('OSNOVNA PLAČA'!B616)&gt;0,'LETNO OBVESTILO'!V622,"")</f>
        <v>607   A607</v>
      </c>
      <c r="H616" s="406"/>
      <c r="I616" s="407">
        <f>IF(LEN('1-6'!B622)&gt;0,'1-6'!K622,"")</f>
        <v>0</v>
      </c>
      <c r="J616" s="408"/>
    </row>
    <row r="617" spans="7:10" ht="23.25" customHeight="1" x14ac:dyDescent="0.25">
      <c r="G617" s="405" t="str">
        <f>+IF(LEN('OSNOVNA PLAČA'!B617)&gt;0,'LETNO OBVESTILO'!V623,"")</f>
        <v>608   A608</v>
      </c>
      <c r="H617" s="406"/>
      <c r="I617" s="407">
        <f>IF(LEN('1-6'!B623)&gt;0,'1-6'!K623,"")</f>
        <v>0</v>
      </c>
      <c r="J617" s="408"/>
    </row>
    <row r="618" spans="7:10" ht="23.25" customHeight="1" x14ac:dyDescent="0.25">
      <c r="G618" s="405" t="str">
        <f>+IF(LEN('OSNOVNA PLAČA'!B618)&gt;0,'LETNO OBVESTILO'!V624,"")</f>
        <v>609   A609</v>
      </c>
      <c r="H618" s="406"/>
      <c r="I618" s="407">
        <f>IF(LEN('1-6'!B624)&gt;0,'1-6'!K624,"")</f>
        <v>0</v>
      </c>
      <c r="J618" s="408"/>
    </row>
    <row r="619" spans="7:10" ht="23.25" customHeight="1" x14ac:dyDescent="0.25">
      <c r="G619" s="405" t="str">
        <f>+IF(LEN('OSNOVNA PLAČA'!B619)&gt;0,'LETNO OBVESTILO'!V625,"")</f>
        <v>610   A610</v>
      </c>
      <c r="H619" s="406"/>
      <c r="I619" s="407">
        <f>IF(LEN('1-6'!B625)&gt;0,'1-6'!K625,"")</f>
        <v>0</v>
      </c>
      <c r="J619" s="408"/>
    </row>
    <row r="620" spans="7:10" ht="23.25" customHeight="1" x14ac:dyDescent="0.25">
      <c r="G620" s="405" t="str">
        <f>+IF(LEN('OSNOVNA PLAČA'!B620)&gt;0,'LETNO OBVESTILO'!V626,"")</f>
        <v>611   A611</v>
      </c>
      <c r="H620" s="406"/>
      <c r="I620" s="407">
        <f>IF(LEN('1-6'!B626)&gt;0,'1-6'!K626,"")</f>
        <v>0</v>
      </c>
      <c r="J620" s="408"/>
    </row>
    <row r="621" spans="7:10" ht="23.25" customHeight="1" x14ac:dyDescent="0.25">
      <c r="G621" s="405" t="str">
        <f>+IF(LEN('OSNOVNA PLAČA'!B621)&gt;0,'LETNO OBVESTILO'!V627,"")</f>
        <v>612   A612</v>
      </c>
      <c r="H621" s="406"/>
      <c r="I621" s="407">
        <f>IF(LEN('1-6'!B627)&gt;0,'1-6'!K627,"")</f>
        <v>0</v>
      </c>
      <c r="J621" s="408"/>
    </row>
    <row r="622" spans="7:10" ht="23.25" customHeight="1" x14ac:dyDescent="0.25">
      <c r="G622" s="405" t="str">
        <f>+IF(LEN('OSNOVNA PLAČA'!B622)&gt;0,'LETNO OBVESTILO'!V628,"")</f>
        <v>613   A613</v>
      </c>
      <c r="H622" s="406"/>
      <c r="I622" s="407">
        <f>IF(LEN('1-6'!B628)&gt;0,'1-6'!K628,"")</f>
        <v>0</v>
      </c>
      <c r="J622" s="408"/>
    </row>
    <row r="623" spans="7:10" ht="23.25" customHeight="1" x14ac:dyDescent="0.25">
      <c r="G623" s="405" t="str">
        <f>+IF(LEN('OSNOVNA PLAČA'!B623)&gt;0,'LETNO OBVESTILO'!V629,"")</f>
        <v>614   A614</v>
      </c>
      <c r="H623" s="406"/>
      <c r="I623" s="407">
        <f>IF(LEN('1-6'!B629)&gt;0,'1-6'!K629,"")</f>
        <v>0</v>
      </c>
      <c r="J623" s="408"/>
    </row>
    <row r="624" spans="7:10" ht="23.25" customHeight="1" x14ac:dyDescent="0.25">
      <c r="G624" s="405" t="str">
        <f>+IF(LEN('OSNOVNA PLAČA'!B624)&gt;0,'LETNO OBVESTILO'!V630,"")</f>
        <v>615   A615</v>
      </c>
      <c r="H624" s="406"/>
      <c r="I624" s="407">
        <f>IF(LEN('1-6'!B630)&gt;0,'1-6'!K630,"")</f>
        <v>0</v>
      </c>
      <c r="J624" s="408"/>
    </row>
    <row r="625" spans="7:10" ht="23.25" customHeight="1" x14ac:dyDescent="0.25">
      <c r="G625" s="405" t="str">
        <f>+IF(LEN('OSNOVNA PLAČA'!B625)&gt;0,'LETNO OBVESTILO'!V631,"")</f>
        <v>616   A616</v>
      </c>
      <c r="H625" s="406"/>
      <c r="I625" s="407">
        <f>IF(LEN('1-6'!B631)&gt;0,'1-6'!K631,"")</f>
        <v>0</v>
      </c>
      <c r="J625" s="408"/>
    </row>
    <row r="626" spans="7:10" ht="23.25" customHeight="1" x14ac:dyDescent="0.25">
      <c r="G626" s="405" t="str">
        <f>+IF(LEN('OSNOVNA PLAČA'!B626)&gt;0,'LETNO OBVESTILO'!V632,"")</f>
        <v>617   A617</v>
      </c>
      <c r="H626" s="406"/>
      <c r="I626" s="407">
        <f>IF(LEN('1-6'!B632)&gt;0,'1-6'!K632,"")</f>
        <v>0</v>
      </c>
      <c r="J626" s="408"/>
    </row>
    <row r="627" spans="7:10" ht="23.25" customHeight="1" x14ac:dyDescent="0.25">
      <c r="G627" s="405" t="str">
        <f>+IF(LEN('OSNOVNA PLAČA'!B627)&gt;0,'LETNO OBVESTILO'!V633,"")</f>
        <v>618   A618</v>
      </c>
      <c r="H627" s="406"/>
      <c r="I627" s="407">
        <f>IF(LEN('1-6'!B633)&gt;0,'1-6'!K633,"")</f>
        <v>0</v>
      </c>
      <c r="J627" s="408"/>
    </row>
    <row r="628" spans="7:10" ht="23.25" customHeight="1" x14ac:dyDescent="0.25">
      <c r="G628" s="405" t="str">
        <f>+IF(LEN('OSNOVNA PLAČA'!B628)&gt;0,'LETNO OBVESTILO'!V634,"")</f>
        <v>619   A619</v>
      </c>
      <c r="H628" s="406"/>
      <c r="I628" s="407">
        <f>IF(LEN('1-6'!B634)&gt;0,'1-6'!K634,"")</f>
        <v>0</v>
      </c>
      <c r="J628" s="408"/>
    </row>
    <row r="629" spans="7:10" ht="23.25" customHeight="1" x14ac:dyDescent="0.25">
      <c r="G629" s="405" t="str">
        <f>+IF(LEN('OSNOVNA PLAČA'!B629)&gt;0,'LETNO OBVESTILO'!V635,"")</f>
        <v>620   A620</v>
      </c>
      <c r="H629" s="406"/>
      <c r="I629" s="407">
        <f>IF(LEN('1-6'!B635)&gt;0,'1-6'!K635,"")</f>
        <v>0</v>
      </c>
      <c r="J629" s="408"/>
    </row>
    <row r="630" spans="7:10" ht="23.25" customHeight="1" x14ac:dyDescent="0.25">
      <c r="G630" s="405" t="str">
        <f>+IF(LEN('OSNOVNA PLAČA'!B630)&gt;0,'LETNO OBVESTILO'!V636,"")</f>
        <v>621   A621</v>
      </c>
      <c r="H630" s="406"/>
      <c r="I630" s="407">
        <f>IF(LEN('1-6'!B636)&gt;0,'1-6'!K636,"")</f>
        <v>0</v>
      </c>
      <c r="J630" s="408"/>
    </row>
    <row r="631" spans="7:10" ht="23.25" customHeight="1" x14ac:dyDescent="0.25">
      <c r="G631" s="405" t="str">
        <f>+IF(LEN('OSNOVNA PLAČA'!B631)&gt;0,'LETNO OBVESTILO'!V637,"")</f>
        <v>622   A622</v>
      </c>
      <c r="H631" s="406"/>
      <c r="I631" s="407">
        <f>IF(LEN('1-6'!B637)&gt;0,'1-6'!K637,"")</f>
        <v>0</v>
      </c>
      <c r="J631" s="408"/>
    </row>
    <row r="632" spans="7:10" ht="23.25" customHeight="1" x14ac:dyDescent="0.25">
      <c r="G632" s="405" t="str">
        <f>+IF(LEN('OSNOVNA PLAČA'!B632)&gt;0,'LETNO OBVESTILO'!V638,"")</f>
        <v>623   A623</v>
      </c>
      <c r="H632" s="406"/>
      <c r="I632" s="407">
        <f>IF(LEN('1-6'!B638)&gt;0,'1-6'!K638,"")</f>
        <v>0</v>
      </c>
      <c r="J632" s="408"/>
    </row>
    <row r="633" spans="7:10" ht="23.25" customHeight="1" x14ac:dyDescent="0.25">
      <c r="G633" s="405" t="str">
        <f>+IF(LEN('OSNOVNA PLAČA'!B633)&gt;0,'LETNO OBVESTILO'!V639,"")</f>
        <v>624   A624</v>
      </c>
      <c r="H633" s="406"/>
      <c r="I633" s="407">
        <f>IF(LEN('1-6'!B639)&gt;0,'1-6'!K639,"")</f>
        <v>0</v>
      </c>
      <c r="J633" s="408"/>
    </row>
    <row r="634" spans="7:10" ht="23.25" customHeight="1" x14ac:dyDescent="0.25">
      <c r="G634" s="405" t="str">
        <f>+IF(LEN('OSNOVNA PLAČA'!B634)&gt;0,'LETNO OBVESTILO'!V640,"")</f>
        <v>625   A625</v>
      </c>
      <c r="H634" s="406"/>
      <c r="I634" s="407">
        <f>IF(LEN('1-6'!B640)&gt;0,'1-6'!K640,"")</f>
        <v>0</v>
      </c>
      <c r="J634" s="408"/>
    </row>
    <row r="635" spans="7:10" ht="23.25" customHeight="1" x14ac:dyDescent="0.25">
      <c r="G635" s="405" t="str">
        <f>+IF(LEN('OSNOVNA PLAČA'!B635)&gt;0,'LETNO OBVESTILO'!V641,"")</f>
        <v>626   A626</v>
      </c>
      <c r="H635" s="406"/>
      <c r="I635" s="407">
        <f>IF(LEN('1-6'!B641)&gt;0,'1-6'!K641,"")</f>
        <v>0</v>
      </c>
      <c r="J635" s="408"/>
    </row>
    <row r="636" spans="7:10" ht="23.25" customHeight="1" x14ac:dyDescent="0.25">
      <c r="G636" s="405" t="str">
        <f>+IF(LEN('OSNOVNA PLAČA'!B636)&gt;0,'LETNO OBVESTILO'!V642,"")</f>
        <v>627   A627</v>
      </c>
      <c r="H636" s="406"/>
      <c r="I636" s="407">
        <f>IF(LEN('1-6'!B642)&gt;0,'1-6'!K642,"")</f>
        <v>0</v>
      </c>
      <c r="J636" s="408"/>
    </row>
    <row r="637" spans="7:10" ht="23.25" customHeight="1" x14ac:dyDescent="0.25">
      <c r="G637" s="405" t="str">
        <f>+IF(LEN('OSNOVNA PLAČA'!B637)&gt;0,'LETNO OBVESTILO'!V643,"")</f>
        <v>628   A628</v>
      </c>
      <c r="H637" s="406"/>
      <c r="I637" s="407">
        <f>IF(LEN('1-6'!B643)&gt;0,'1-6'!K643,"")</f>
        <v>0</v>
      </c>
      <c r="J637" s="408"/>
    </row>
    <row r="638" spans="7:10" ht="23.25" customHeight="1" x14ac:dyDescent="0.25">
      <c r="G638" s="405" t="str">
        <f>+IF(LEN('OSNOVNA PLAČA'!B638)&gt;0,'LETNO OBVESTILO'!V644,"")</f>
        <v>629   A629</v>
      </c>
      <c r="H638" s="406"/>
      <c r="I638" s="407">
        <f>IF(LEN('1-6'!B644)&gt;0,'1-6'!K644,"")</f>
        <v>0</v>
      </c>
      <c r="J638" s="408"/>
    </row>
    <row r="639" spans="7:10" ht="23.25" customHeight="1" x14ac:dyDescent="0.25">
      <c r="G639" s="405" t="str">
        <f>+IF(LEN('OSNOVNA PLAČA'!B639)&gt;0,'LETNO OBVESTILO'!V645,"")</f>
        <v>630   A630</v>
      </c>
      <c r="H639" s="406"/>
      <c r="I639" s="407">
        <f>IF(LEN('1-6'!B645)&gt;0,'1-6'!K645,"")</f>
        <v>0</v>
      </c>
      <c r="J639" s="408"/>
    </row>
    <row r="640" spans="7:10" ht="23.25" customHeight="1" x14ac:dyDescent="0.25">
      <c r="G640" s="405" t="str">
        <f>+IF(LEN('OSNOVNA PLAČA'!B640)&gt;0,'LETNO OBVESTILO'!V646,"")</f>
        <v>631   A631</v>
      </c>
      <c r="H640" s="406"/>
      <c r="I640" s="407">
        <f>IF(LEN('1-6'!B646)&gt;0,'1-6'!K646,"")</f>
        <v>0</v>
      </c>
      <c r="J640" s="408"/>
    </row>
    <row r="641" spans="7:10" ht="23.25" customHeight="1" x14ac:dyDescent="0.25">
      <c r="G641" s="405" t="str">
        <f>+IF(LEN('OSNOVNA PLAČA'!B641)&gt;0,'LETNO OBVESTILO'!V647,"")</f>
        <v>632   A632</v>
      </c>
      <c r="H641" s="406"/>
      <c r="I641" s="407">
        <f>IF(LEN('1-6'!B647)&gt;0,'1-6'!K647,"")</f>
        <v>0</v>
      </c>
      <c r="J641" s="408"/>
    </row>
    <row r="642" spans="7:10" ht="23.25" customHeight="1" x14ac:dyDescent="0.25">
      <c r="G642" s="405" t="str">
        <f>+IF(LEN('OSNOVNA PLAČA'!B642)&gt;0,'LETNO OBVESTILO'!V648,"")</f>
        <v>633   A633</v>
      </c>
      <c r="H642" s="406"/>
      <c r="I642" s="407">
        <f>IF(LEN('1-6'!B648)&gt;0,'1-6'!K648,"")</f>
        <v>0</v>
      </c>
      <c r="J642" s="408"/>
    </row>
    <row r="643" spans="7:10" ht="23.25" customHeight="1" x14ac:dyDescent="0.25">
      <c r="G643" s="405" t="str">
        <f>+IF(LEN('OSNOVNA PLAČA'!B643)&gt;0,'LETNO OBVESTILO'!V649,"")</f>
        <v>634   A634</v>
      </c>
      <c r="H643" s="406"/>
      <c r="I643" s="407">
        <f>IF(LEN('1-6'!B649)&gt;0,'1-6'!K649,"")</f>
        <v>0</v>
      </c>
      <c r="J643" s="408"/>
    </row>
    <row r="644" spans="7:10" ht="23.25" customHeight="1" x14ac:dyDescent="0.25">
      <c r="G644" s="405" t="str">
        <f>+IF(LEN('OSNOVNA PLAČA'!B644)&gt;0,'LETNO OBVESTILO'!V650,"")</f>
        <v>635   A635</v>
      </c>
      <c r="H644" s="406"/>
      <c r="I644" s="407">
        <f>IF(LEN('1-6'!B650)&gt;0,'1-6'!K650,"")</f>
        <v>0</v>
      </c>
      <c r="J644" s="408"/>
    </row>
    <row r="645" spans="7:10" ht="23.25" customHeight="1" x14ac:dyDescent="0.25">
      <c r="G645" s="405" t="str">
        <f>+IF(LEN('OSNOVNA PLAČA'!B645)&gt;0,'LETNO OBVESTILO'!V651,"")</f>
        <v>636   A636</v>
      </c>
      <c r="H645" s="406"/>
      <c r="I645" s="407">
        <f>IF(LEN('1-6'!B651)&gt;0,'1-6'!K651,"")</f>
        <v>0</v>
      </c>
      <c r="J645" s="408"/>
    </row>
    <row r="646" spans="7:10" ht="23.25" customHeight="1" x14ac:dyDescent="0.25">
      <c r="G646" s="405" t="str">
        <f>+IF(LEN('OSNOVNA PLAČA'!B646)&gt;0,'LETNO OBVESTILO'!V652,"")</f>
        <v>637   A637</v>
      </c>
      <c r="H646" s="406"/>
      <c r="I646" s="407">
        <f>IF(LEN('1-6'!B652)&gt;0,'1-6'!K652,"")</f>
        <v>0</v>
      </c>
      <c r="J646" s="408"/>
    </row>
    <row r="647" spans="7:10" ht="23.25" customHeight="1" x14ac:dyDescent="0.25">
      <c r="G647" s="405" t="str">
        <f>+IF(LEN('OSNOVNA PLAČA'!B647)&gt;0,'LETNO OBVESTILO'!V653,"")</f>
        <v>638   A638</v>
      </c>
      <c r="H647" s="406"/>
      <c r="I647" s="407">
        <f>IF(LEN('1-6'!B653)&gt;0,'1-6'!K653,"")</f>
        <v>0</v>
      </c>
      <c r="J647" s="408"/>
    </row>
    <row r="648" spans="7:10" ht="23.25" customHeight="1" x14ac:dyDescent="0.25">
      <c r="G648" s="405" t="str">
        <f>+IF(LEN('OSNOVNA PLAČA'!B648)&gt;0,'LETNO OBVESTILO'!V654,"")</f>
        <v>639   A639</v>
      </c>
      <c r="H648" s="406"/>
      <c r="I648" s="407">
        <f>IF(LEN('1-6'!B654)&gt;0,'1-6'!K654,"")</f>
        <v>0</v>
      </c>
      <c r="J648" s="408"/>
    </row>
    <row r="649" spans="7:10" ht="23.25" customHeight="1" x14ac:dyDescent="0.25">
      <c r="G649" s="405" t="str">
        <f>+IF(LEN('OSNOVNA PLAČA'!B649)&gt;0,'LETNO OBVESTILO'!V655,"")</f>
        <v>640   A640</v>
      </c>
      <c r="H649" s="406"/>
      <c r="I649" s="407">
        <f>IF(LEN('1-6'!B655)&gt;0,'1-6'!K655,"")</f>
        <v>0</v>
      </c>
      <c r="J649" s="408"/>
    </row>
    <row r="650" spans="7:10" ht="23.25" customHeight="1" x14ac:dyDescent="0.25">
      <c r="G650" s="405" t="str">
        <f>+IF(LEN('OSNOVNA PLAČA'!B650)&gt;0,'LETNO OBVESTILO'!V656,"")</f>
        <v>641   A641</v>
      </c>
      <c r="H650" s="406"/>
      <c r="I650" s="407">
        <f>IF(LEN('1-6'!B656)&gt;0,'1-6'!K656,"")</f>
        <v>0</v>
      </c>
      <c r="J650" s="408"/>
    </row>
    <row r="651" spans="7:10" ht="23.25" customHeight="1" x14ac:dyDescent="0.25">
      <c r="G651" s="405" t="str">
        <f>+IF(LEN('OSNOVNA PLAČA'!B651)&gt;0,'LETNO OBVESTILO'!V657,"")</f>
        <v>642   A642</v>
      </c>
      <c r="H651" s="406"/>
      <c r="I651" s="407">
        <f>IF(LEN('1-6'!B657)&gt;0,'1-6'!K657,"")</f>
        <v>0</v>
      </c>
      <c r="J651" s="408"/>
    </row>
    <row r="652" spans="7:10" ht="23.25" customHeight="1" x14ac:dyDescent="0.25">
      <c r="G652" s="405" t="str">
        <f>+IF(LEN('OSNOVNA PLAČA'!B652)&gt;0,'LETNO OBVESTILO'!V658,"")</f>
        <v>643   A643</v>
      </c>
      <c r="H652" s="406"/>
      <c r="I652" s="407">
        <f>IF(LEN('1-6'!B658)&gt;0,'1-6'!K658,"")</f>
        <v>0</v>
      </c>
      <c r="J652" s="408"/>
    </row>
    <row r="653" spans="7:10" ht="23.25" customHeight="1" x14ac:dyDescent="0.25">
      <c r="G653" s="405" t="str">
        <f>+IF(LEN('OSNOVNA PLAČA'!B653)&gt;0,'LETNO OBVESTILO'!V659,"")</f>
        <v>644   A644</v>
      </c>
      <c r="H653" s="406"/>
      <c r="I653" s="407">
        <f>IF(LEN('1-6'!B659)&gt;0,'1-6'!K659,"")</f>
        <v>0</v>
      </c>
      <c r="J653" s="408"/>
    </row>
    <row r="654" spans="7:10" ht="23.25" customHeight="1" x14ac:dyDescent="0.25">
      <c r="G654" s="405" t="str">
        <f>+IF(LEN('OSNOVNA PLAČA'!B654)&gt;0,'LETNO OBVESTILO'!V660,"")</f>
        <v>645   A645</v>
      </c>
      <c r="H654" s="406"/>
      <c r="I654" s="407">
        <f>IF(LEN('1-6'!B660)&gt;0,'1-6'!K660,"")</f>
        <v>0</v>
      </c>
      <c r="J654" s="408"/>
    </row>
    <row r="655" spans="7:10" ht="23.25" customHeight="1" x14ac:dyDescent="0.25">
      <c r="G655" s="405" t="str">
        <f>+IF(LEN('OSNOVNA PLAČA'!B655)&gt;0,'LETNO OBVESTILO'!V661,"")</f>
        <v>646   A646</v>
      </c>
      <c r="H655" s="406"/>
      <c r="I655" s="407">
        <f>IF(LEN('1-6'!B661)&gt;0,'1-6'!K661,"")</f>
        <v>0</v>
      </c>
      <c r="J655" s="408"/>
    </row>
    <row r="656" spans="7:10" ht="23.25" customHeight="1" x14ac:dyDescent="0.25">
      <c r="G656" s="405" t="str">
        <f>+IF(LEN('OSNOVNA PLAČA'!B656)&gt;0,'LETNO OBVESTILO'!V662,"")</f>
        <v>647   A647</v>
      </c>
      <c r="H656" s="406"/>
      <c r="I656" s="407">
        <f>IF(LEN('1-6'!B662)&gt;0,'1-6'!K662,"")</f>
        <v>0</v>
      </c>
      <c r="J656" s="408"/>
    </row>
    <row r="657" spans="7:10" ht="23.25" customHeight="1" x14ac:dyDescent="0.25">
      <c r="G657" s="405" t="str">
        <f>+IF(LEN('OSNOVNA PLAČA'!B657)&gt;0,'LETNO OBVESTILO'!V663,"")</f>
        <v>648   A648</v>
      </c>
      <c r="H657" s="406"/>
      <c r="I657" s="407">
        <f>IF(LEN('1-6'!B663)&gt;0,'1-6'!K663,"")</f>
        <v>0</v>
      </c>
      <c r="J657" s="408"/>
    </row>
    <row r="658" spans="7:10" ht="23.25" customHeight="1" x14ac:dyDescent="0.25">
      <c r="G658" s="405" t="str">
        <f>+IF(LEN('OSNOVNA PLAČA'!B658)&gt;0,'LETNO OBVESTILO'!V664,"")</f>
        <v>649   A649</v>
      </c>
      <c r="H658" s="406"/>
      <c r="I658" s="407">
        <f>IF(LEN('1-6'!B664)&gt;0,'1-6'!K664,"")</f>
        <v>0</v>
      </c>
      <c r="J658" s="408"/>
    </row>
    <row r="659" spans="7:10" ht="23.25" customHeight="1" x14ac:dyDescent="0.25">
      <c r="G659" s="405" t="str">
        <f>+IF(LEN('OSNOVNA PLAČA'!B659)&gt;0,'LETNO OBVESTILO'!V665,"")</f>
        <v>650   A650</v>
      </c>
      <c r="H659" s="406"/>
      <c r="I659" s="407">
        <f>IF(LEN('1-6'!B665)&gt;0,'1-6'!K665,"")</f>
        <v>0</v>
      </c>
      <c r="J659" s="408"/>
    </row>
    <row r="660" spans="7:10" ht="23.25" customHeight="1" x14ac:dyDescent="0.25">
      <c r="G660" s="405" t="str">
        <f>+IF(LEN('OSNOVNA PLAČA'!B660)&gt;0,'LETNO OBVESTILO'!V666,"")</f>
        <v>651   A651</v>
      </c>
      <c r="H660" s="406"/>
      <c r="I660" s="407">
        <f>IF(LEN('1-6'!B666)&gt;0,'1-6'!K666,"")</f>
        <v>0</v>
      </c>
      <c r="J660" s="408"/>
    </row>
    <row r="661" spans="7:10" ht="23.25" customHeight="1" x14ac:dyDescent="0.25">
      <c r="G661" s="405" t="str">
        <f>+IF(LEN('OSNOVNA PLAČA'!B661)&gt;0,'LETNO OBVESTILO'!V667,"")</f>
        <v>652   A652</v>
      </c>
      <c r="H661" s="406"/>
      <c r="I661" s="407">
        <f>IF(LEN('1-6'!B667)&gt;0,'1-6'!K667,"")</f>
        <v>0</v>
      </c>
      <c r="J661" s="408"/>
    </row>
    <row r="662" spans="7:10" ht="23.25" customHeight="1" x14ac:dyDescent="0.25">
      <c r="G662" s="405" t="str">
        <f>+IF(LEN('OSNOVNA PLAČA'!B662)&gt;0,'LETNO OBVESTILO'!V668,"")</f>
        <v>653   A653</v>
      </c>
      <c r="H662" s="406"/>
      <c r="I662" s="407">
        <f>IF(LEN('1-6'!B668)&gt;0,'1-6'!K668,"")</f>
        <v>0</v>
      </c>
      <c r="J662" s="408"/>
    </row>
    <row r="663" spans="7:10" ht="23.25" customHeight="1" x14ac:dyDescent="0.25">
      <c r="G663" s="405" t="str">
        <f>+IF(LEN('OSNOVNA PLAČA'!B663)&gt;0,'LETNO OBVESTILO'!V669,"")</f>
        <v>654   A654</v>
      </c>
      <c r="H663" s="406"/>
      <c r="I663" s="407">
        <f>IF(LEN('1-6'!B669)&gt;0,'1-6'!K669,"")</f>
        <v>0</v>
      </c>
      <c r="J663" s="408"/>
    </row>
    <row r="664" spans="7:10" ht="23.25" customHeight="1" x14ac:dyDescent="0.25">
      <c r="G664" s="405" t="str">
        <f>+IF(LEN('OSNOVNA PLAČA'!B664)&gt;0,'LETNO OBVESTILO'!V670,"")</f>
        <v>655   A655</v>
      </c>
      <c r="H664" s="406"/>
      <c r="I664" s="407">
        <f>IF(LEN('1-6'!B670)&gt;0,'1-6'!K670,"")</f>
        <v>0</v>
      </c>
      <c r="J664" s="408"/>
    </row>
    <row r="665" spans="7:10" ht="23.25" customHeight="1" x14ac:dyDescent="0.25">
      <c r="G665" s="405" t="str">
        <f>+IF(LEN('OSNOVNA PLAČA'!B665)&gt;0,'LETNO OBVESTILO'!V671,"")</f>
        <v>656   A656</v>
      </c>
      <c r="H665" s="406"/>
      <c r="I665" s="407">
        <f>IF(LEN('1-6'!B671)&gt;0,'1-6'!K671,"")</f>
        <v>0</v>
      </c>
      <c r="J665" s="408"/>
    </row>
    <row r="666" spans="7:10" ht="23.25" customHeight="1" x14ac:dyDescent="0.25">
      <c r="G666" s="405" t="str">
        <f>+IF(LEN('OSNOVNA PLAČA'!B666)&gt;0,'LETNO OBVESTILO'!V672,"")</f>
        <v>657   A657</v>
      </c>
      <c r="H666" s="406"/>
      <c r="I666" s="407">
        <f>IF(LEN('1-6'!B672)&gt;0,'1-6'!K672,"")</f>
        <v>0</v>
      </c>
      <c r="J666" s="408"/>
    </row>
    <row r="667" spans="7:10" ht="23.25" customHeight="1" x14ac:dyDescent="0.25">
      <c r="G667" s="405" t="str">
        <f>+IF(LEN('OSNOVNA PLAČA'!B667)&gt;0,'LETNO OBVESTILO'!V673,"")</f>
        <v>658   A658</v>
      </c>
      <c r="H667" s="406"/>
      <c r="I667" s="407">
        <f>IF(LEN('1-6'!B673)&gt;0,'1-6'!K673,"")</f>
        <v>0</v>
      </c>
      <c r="J667" s="408"/>
    </row>
    <row r="668" spans="7:10" ht="23.25" customHeight="1" x14ac:dyDescent="0.25">
      <c r="G668" s="405" t="str">
        <f>+IF(LEN('OSNOVNA PLAČA'!B668)&gt;0,'LETNO OBVESTILO'!V674,"")</f>
        <v>659   A659</v>
      </c>
      <c r="H668" s="406"/>
      <c r="I668" s="407">
        <f>IF(LEN('1-6'!B674)&gt;0,'1-6'!K674,"")</f>
        <v>0</v>
      </c>
      <c r="J668" s="408"/>
    </row>
    <row r="669" spans="7:10" ht="23.25" customHeight="1" x14ac:dyDescent="0.25">
      <c r="G669" s="405" t="str">
        <f>+IF(LEN('OSNOVNA PLAČA'!B669)&gt;0,'LETNO OBVESTILO'!V675,"")</f>
        <v>660   A660</v>
      </c>
      <c r="H669" s="406"/>
      <c r="I669" s="407">
        <f>IF(LEN('1-6'!B675)&gt;0,'1-6'!K675,"")</f>
        <v>0</v>
      </c>
      <c r="J669" s="408"/>
    </row>
    <row r="670" spans="7:10" ht="23.25" customHeight="1" x14ac:dyDescent="0.25">
      <c r="G670" s="405" t="str">
        <f>+IF(LEN('OSNOVNA PLAČA'!B670)&gt;0,'LETNO OBVESTILO'!V676,"")</f>
        <v>661   A661</v>
      </c>
      <c r="H670" s="406"/>
      <c r="I670" s="407">
        <f>IF(LEN('1-6'!B676)&gt;0,'1-6'!K676,"")</f>
        <v>0</v>
      </c>
      <c r="J670" s="408"/>
    </row>
    <row r="671" spans="7:10" ht="23.25" customHeight="1" x14ac:dyDescent="0.25">
      <c r="G671" s="405" t="str">
        <f>+IF(LEN('OSNOVNA PLAČA'!B671)&gt;0,'LETNO OBVESTILO'!V677,"")</f>
        <v>662   A662</v>
      </c>
      <c r="H671" s="406"/>
      <c r="I671" s="407">
        <f>IF(LEN('1-6'!B677)&gt;0,'1-6'!K677,"")</f>
        <v>0</v>
      </c>
      <c r="J671" s="408"/>
    </row>
    <row r="672" spans="7:10" ht="23.25" customHeight="1" x14ac:dyDescent="0.25">
      <c r="G672" s="405" t="str">
        <f>+IF(LEN('OSNOVNA PLAČA'!B672)&gt;0,'LETNO OBVESTILO'!V678,"")</f>
        <v>663   A663</v>
      </c>
      <c r="H672" s="406"/>
      <c r="I672" s="407">
        <f>IF(LEN('1-6'!B678)&gt;0,'1-6'!K678,"")</f>
        <v>0</v>
      </c>
      <c r="J672" s="408"/>
    </row>
    <row r="673" spans="7:10" ht="23.25" customHeight="1" x14ac:dyDescent="0.25">
      <c r="G673" s="405" t="str">
        <f>+IF(LEN('OSNOVNA PLAČA'!B673)&gt;0,'LETNO OBVESTILO'!V679,"")</f>
        <v>664   A664</v>
      </c>
      <c r="H673" s="406"/>
      <c r="I673" s="407">
        <f>IF(LEN('1-6'!B679)&gt;0,'1-6'!K679,"")</f>
        <v>0</v>
      </c>
      <c r="J673" s="408"/>
    </row>
    <row r="674" spans="7:10" ht="23.25" customHeight="1" x14ac:dyDescent="0.25">
      <c r="G674" s="405" t="str">
        <f>+IF(LEN('OSNOVNA PLAČA'!B674)&gt;0,'LETNO OBVESTILO'!V680,"")</f>
        <v>665   A665</v>
      </c>
      <c r="H674" s="406"/>
      <c r="I674" s="407">
        <f>IF(LEN('1-6'!B680)&gt;0,'1-6'!K680,"")</f>
        <v>0</v>
      </c>
      <c r="J674" s="408"/>
    </row>
    <row r="675" spans="7:10" ht="23.25" customHeight="1" x14ac:dyDescent="0.25">
      <c r="G675" s="405" t="str">
        <f>+IF(LEN('OSNOVNA PLAČA'!B675)&gt;0,'LETNO OBVESTILO'!V681,"")</f>
        <v>666   A666</v>
      </c>
      <c r="H675" s="406"/>
      <c r="I675" s="407">
        <f>IF(LEN('1-6'!B681)&gt;0,'1-6'!K681,"")</f>
        <v>0</v>
      </c>
      <c r="J675" s="408"/>
    </row>
    <row r="676" spans="7:10" ht="23.25" customHeight="1" x14ac:dyDescent="0.25">
      <c r="G676" s="405" t="str">
        <f>+IF(LEN('OSNOVNA PLAČA'!B676)&gt;0,'LETNO OBVESTILO'!V682,"")</f>
        <v>667   A667</v>
      </c>
      <c r="H676" s="406"/>
      <c r="I676" s="407">
        <f>IF(LEN('1-6'!B682)&gt;0,'1-6'!K682,"")</f>
        <v>0</v>
      </c>
      <c r="J676" s="408"/>
    </row>
    <row r="677" spans="7:10" ht="23.25" customHeight="1" x14ac:dyDescent="0.25">
      <c r="G677" s="405" t="str">
        <f>+IF(LEN('OSNOVNA PLAČA'!B677)&gt;0,'LETNO OBVESTILO'!V683,"")</f>
        <v>668   A668</v>
      </c>
      <c r="H677" s="406"/>
      <c r="I677" s="407">
        <f>IF(LEN('1-6'!B683)&gt;0,'1-6'!K683,"")</f>
        <v>0</v>
      </c>
      <c r="J677" s="408"/>
    </row>
    <row r="678" spans="7:10" ht="23.25" customHeight="1" x14ac:dyDescent="0.25">
      <c r="G678" s="405" t="str">
        <f>+IF(LEN('OSNOVNA PLAČA'!B678)&gt;0,'LETNO OBVESTILO'!V684,"")</f>
        <v>669   A669</v>
      </c>
      <c r="H678" s="406"/>
      <c r="I678" s="407">
        <f>IF(LEN('1-6'!B684)&gt;0,'1-6'!K684,"")</f>
        <v>0</v>
      </c>
      <c r="J678" s="408"/>
    </row>
    <row r="679" spans="7:10" ht="23.25" customHeight="1" x14ac:dyDescent="0.25">
      <c r="G679" s="405" t="str">
        <f>+IF(LEN('OSNOVNA PLAČA'!B679)&gt;0,'LETNO OBVESTILO'!V685,"")</f>
        <v>670   A670</v>
      </c>
      <c r="H679" s="406"/>
      <c r="I679" s="407">
        <f>IF(LEN('1-6'!B685)&gt;0,'1-6'!K685,"")</f>
        <v>0</v>
      </c>
      <c r="J679" s="408"/>
    </row>
    <row r="680" spans="7:10" ht="23.25" customHeight="1" x14ac:dyDescent="0.25">
      <c r="G680" s="405" t="str">
        <f>+IF(LEN('OSNOVNA PLAČA'!B680)&gt;0,'LETNO OBVESTILO'!V686,"")</f>
        <v>671   A671</v>
      </c>
      <c r="H680" s="406"/>
      <c r="I680" s="407">
        <f>IF(LEN('1-6'!B686)&gt;0,'1-6'!K686,"")</f>
        <v>0</v>
      </c>
      <c r="J680" s="408"/>
    </row>
    <row r="681" spans="7:10" ht="23.25" customHeight="1" x14ac:dyDescent="0.25">
      <c r="G681" s="405" t="str">
        <f>+IF(LEN('OSNOVNA PLAČA'!B681)&gt;0,'LETNO OBVESTILO'!V687,"")</f>
        <v>672   A672</v>
      </c>
      <c r="H681" s="406"/>
      <c r="I681" s="407">
        <f>IF(LEN('1-6'!B687)&gt;0,'1-6'!K687,"")</f>
        <v>0</v>
      </c>
      <c r="J681" s="408"/>
    </row>
    <row r="682" spans="7:10" ht="23.25" customHeight="1" x14ac:dyDescent="0.25">
      <c r="G682" s="405" t="str">
        <f>+IF(LEN('OSNOVNA PLAČA'!B682)&gt;0,'LETNO OBVESTILO'!V688,"")</f>
        <v>673   A673</v>
      </c>
      <c r="H682" s="406"/>
      <c r="I682" s="407">
        <f>IF(LEN('1-6'!B688)&gt;0,'1-6'!K688,"")</f>
        <v>0</v>
      </c>
      <c r="J682" s="408"/>
    </row>
    <row r="683" spans="7:10" ht="23.25" customHeight="1" x14ac:dyDescent="0.25">
      <c r="G683" s="405" t="str">
        <f>+IF(LEN('OSNOVNA PLAČA'!B683)&gt;0,'LETNO OBVESTILO'!V689,"")</f>
        <v>674   A674</v>
      </c>
      <c r="H683" s="406"/>
      <c r="I683" s="407">
        <f>IF(LEN('1-6'!B689)&gt;0,'1-6'!K689,"")</f>
        <v>0</v>
      </c>
      <c r="J683" s="408"/>
    </row>
    <row r="684" spans="7:10" ht="23.25" customHeight="1" x14ac:dyDescent="0.25">
      <c r="G684" s="405" t="str">
        <f>+IF(LEN('OSNOVNA PLAČA'!B684)&gt;0,'LETNO OBVESTILO'!V690,"")</f>
        <v>675   A675</v>
      </c>
      <c r="H684" s="406"/>
      <c r="I684" s="407">
        <f>IF(LEN('1-6'!B690)&gt;0,'1-6'!K690,"")</f>
        <v>0</v>
      </c>
      <c r="J684" s="408"/>
    </row>
    <row r="685" spans="7:10" ht="23.25" customHeight="1" x14ac:dyDescent="0.25">
      <c r="G685" s="405" t="str">
        <f>+IF(LEN('OSNOVNA PLAČA'!B685)&gt;0,'LETNO OBVESTILO'!V691,"")</f>
        <v>676   A676</v>
      </c>
      <c r="H685" s="406"/>
      <c r="I685" s="407">
        <f>IF(LEN('1-6'!B691)&gt;0,'1-6'!K691,"")</f>
        <v>0</v>
      </c>
      <c r="J685" s="408"/>
    </row>
    <row r="686" spans="7:10" ht="23.25" customHeight="1" x14ac:dyDescent="0.25">
      <c r="G686" s="405" t="str">
        <f>+IF(LEN('OSNOVNA PLAČA'!B686)&gt;0,'LETNO OBVESTILO'!V692,"")</f>
        <v>677   A677</v>
      </c>
      <c r="H686" s="406"/>
      <c r="I686" s="407">
        <f>IF(LEN('1-6'!B692)&gt;0,'1-6'!K692,"")</f>
        <v>0</v>
      </c>
      <c r="J686" s="408"/>
    </row>
    <row r="687" spans="7:10" ht="23.25" customHeight="1" x14ac:dyDescent="0.25">
      <c r="G687" s="405" t="str">
        <f>+IF(LEN('OSNOVNA PLAČA'!B687)&gt;0,'LETNO OBVESTILO'!V693,"")</f>
        <v>678   A678</v>
      </c>
      <c r="H687" s="406"/>
      <c r="I687" s="407">
        <f>IF(LEN('1-6'!B693)&gt;0,'1-6'!K693,"")</f>
        <v>0</v>
      </c>
      <c r="J687" s="408"/>
    </row>
    <row r="688" spans="7:10" ht="23.25" customHeight="1" x14ac:dyDescent="0.25">
      <c r="G688" s="405" t="str">
        <f>+IF(LEN('OSNOVNA PLAČA'!B688)&gt;0,'LETNO OBVESTILO'!V694,"")</f>
        <v>679   A679</v>
      </c>
      <c r="H688" s="406"/>
      <c r="I688" s="407">
        <f>IF(LEN('1-6'!B694)&gt;0,'1-6'!K694,"")</f>
        <v>0</v>
      </c>
      <c r="J688" s="408"/>
    </row>
    <row r="689" spans="7:10" ht="23.25" customHeight="1" x14ac:dyDescent="0.25">
      <c r="G689" s="405" t="str">
        <f>+IF(LEN('OSNOVNA PLAČA'!B689)&gt;0,'LETNO OBVESTILO'!V695,"")</f>
        <v>680   A680</v>
      </c>
      <c r="H689" s="406"/>
      <c r="I689" s="407">
        <f>IF(LEN('1-6'!B695)&gt;0,'1-6'!K695,"")</f>
        <v>0</v>
      </c>
      <c r="J689" s="408"/>
    </row>
    <row r="690" spans="7:10" ht="23.25" customHeight="1" x14ac:dyDescent="0.25">
      <c r="G690" s="405" t="str">
        <f>+IF(LEN('OSNOVNA PLAČA'!B690)&gt;0,'LETNO OBVESTILO'!V696,"")</f>
        <v>681   A681</v>
      </c>
      <c r="H690" s="406"/>
      <c r="I690" s="407">
        <f>IF(LEN('1-6'!B696)&gt;0,'1-6'!K696,"")</f>
        <v>0</v>
      </c>
      <c r="J690" s="408"/>
    </row>
    <row r="691" spans="7:10" ht="23.25" customHeight="1" x14ac:dyDescent="0.25">
      <c r="G691" s="405" t="str">
        <f>+IF(LEN('OSNOVNA PLAČA'!B691)&gt;0,'LETNO OBVESTILO'!V697,"")</f>
        <v>682   A682</v>
      </c>
      <c r="H691" s="406"/>
      <c r="I691" s="407">
        <f>IF(LEN('1-6'!B697)&gt;0,'1-6'!K697,"")</f>
        <v>0</v>
      </c>
      <c r="J691" s="408"/>
    </row>
    <row r="692" spans="7:10" ht="23.25" customHeight="1" x14ac:dyDescent="0.25">
      <c r="G692" s="405" t="str">
        <f>+IF(LEN('OSNOVNA PLAČA'!B692)&gt;0,'LETNO OBVESTILO'!V698,"")</f>
        <v>683   A683</v>
      </c>
      <c r="H692" s="406"/>
      <c r="I692" s="407">
        <f>IF(LEN('1-6'!B698)&gt;0,'1-6'!K698,"")</f>
        <v>0</v>
      </c>
      <c r="J692" s="408"/>
    </row>
    <row r="693" spans="7:10" ht="23.25" customHeight="1" x14ac:dyDescent="0.25">
      <c r="G693" s="405" t="str">
        <f>+IF(LEN('OSNOVNA PLAČA'!B693)&gt;0,'LETNO OBVESTILO'!V699,"")</f>
        <v>684   A684</v>
      </c>
      <c r="H693" s="406"/>
      <c r="I693" s="407">
        <f>IF(LEN('1-6'!B699)&gt;0,'1-6'!K699,"")</f>
        <v>0</v>
      </c>
      <c r="J693" s="408"/>
    </row>
    <row r="694" spans="7:10" ht="23.25" customHeight="1" x14ac:dyDescent="0.25">
      <c r="G694" s="405" t="str">
        <f>+IF(LEN('OSNOVNA PLAČA'!B694)&gt;0,'LETNO OBVESTILO'!V700,"")</f>
        <v>685   A685</v>
      </c>
      <c r="H694" s="406"/>
      <c r="I694" s="407">
        <f>IF(LEN('1-6'!B700)&gt;0,'1-6'!K700,"")</f>
        <v>0</v>
      </c>
      <c r="J694" s="408"/>
    </row>
    <row r="695" spans="7:10" ht="23.25" customHeight="1" x14ac:dyDescent="0.25">
      <c r="G695" s="405" t="str">
        <f>+IF(LEN('OSNOVNA PLAČA'!B695)&gt;0,'LETNO OBVESTILO'!V701,"")</f>
        <v>686   A686</v>
      </c>
      <c r="H695" s="406"/>
      <c r="I695" s="407">
        <f>IF(LEN('1-6'!B701)&gt;0,'1-6'!K701,"")</f>
        <v>0</v>
      </c>
      <c r="J695" s="408"/>
    </row>
    <row r="696" spans="7:10" ht="23.25" customHeight="1" x14ac:dyDescent="0.25">
      <c r="G696" s="405" t="str">
        <f>+IF(LEN('OSNOVNA PLAČA'!B696)&gt;0,'LETNO OBVESTILO'!V702,"")</f>
        <v>687   A687</v>
      </c>
      <c r="H696" s="406"/>
      <c r="I696" s="407">
        <f>IF(LEN('1-6'!B702)&gt;0,'1-6'!K702,"")</f>
        <v>0</v>
      </c>
      <c r="J696" s="408"/>
    </row>
    <row r="697" spans="7:10" ht="23.25" customHeight="1" x14ac:dyDescent="0.25">
      <c r="G697" s="405" t="str">
        <f>+IF(LEN('OSNOVNA PLAČA'!B697)&gt;0,'LETNO OBVESTILO'!V703,"")</f>
        <v>688   A688</v>
      </c>
      <c r="H697" s="406"/>
      <c r="I697" s="407">
        <f>IF(LEN('1-6'!B703)&gt;0,'1-6'!K703,"")</f>
        <v>0</v>
      </c>
      <c r="J697" s="408"/>
    </row>
    <row r="698" spans="7:10" ht="23.25" customHeight="1" x14ac:dyDescent="0.25">
      <c r="G698" s="405" t="str">
        <f>+IF(LEN('OSNOVNA PLAČA'!B698)&gt;0,'LETNO OBVESTILO'!V704,"")</f>
        <v>689   A689</v>
      </c>
      <c r="H698" s="406"/>
      <c r="I698" s="407">
        <f>IF(LEN('1-6'!B704)&gt;0,'1-6'!K704,"")</f>
        <v>0</v>
      </c>
      <c r="J698" s="408"/>
    </row>
    <row r="699" spans="7:10" ht="23.25" customHeight="1" x14ac:dyDescent="0.25">
      <c r="G699" s="405" t="str">
        <f>+IF(LEN('OSNOVNA PLAČA'!B699)&gt;0,'LETNO OBVESTILO'!V705,"")</f>
        <v>690   A690</v>
      </c>
      <c r="H699" s="406"/>
      <c r="I699" s="407">
        <f>IF(LEN('1-6'!B705)&gt;0,'1-6'!K705,"")</f>
        <v>0</v>
      </c>
      <c r="J699" s="408"/>
    </row>
    <row r="700" spans="7:10" ht="23.25" customHeight="1" x14ac:dyDescent="0.25">
      <c r="G700" s="405" t="str">
        <f>+IF(LEN('OSNOVNA PLAČA'!B700)&gt;0,'LETNO OBVESTILO'!V706,"")</f>
        <v>691   A691</v>
      </c>
      <c r="H700" s="406"/>
      <c r="I700" s="407">
        <f>IF(LEN('1-6'!B706)&gt;0,'1-6'!K706,"")</f>
        <v>0</v>
      </c>
      <c r="J700" s="408"/>
    </row>
    <row r="701" spans="7:10" ht="23.25" customHeight="1" x14ac:dyDescent="0.25">
      <c r="G701" s="405" t="str">
        <f>+IF(LEN('OSNOVNA PLAČA'!B701)&gt;0,'LETNO OBVESTILO'!V707,"")</f>
        <v>692   A692</v>
      </c>
      <c r="H701" s="406"/>
      <c r="I701" s="407">
        <f>IF(LEN('1-6'!B707)&gt;0,'1-6'!K707,"")</f>
        <v>0</v>
      </c>
      <c r="J701" s="408"/>
    </row>
    <row r="702" spans="7:10" ht="23.25" customHeight="1" x14ac:dyDescent="0.25">
      <c r="G702" s="405" t="str">
        <f>+IF(LEN('OSNOVNA PLAČA'!B702)&gt;0,'LETNO OBVESTILO'!V708,"")</f>
        <v>693   A693</v>
      </c>
      <c r="H702" s="406"/>
      <c r="I702" s="407">
        <f>IF(LEN('1-6'!B708)&gt;0,'1-6'!K708,"")</f>
        <v>0</v>
      </c>
      <c r="J702" s="408"/>
    </row>
    <row r="703" spans="7:10" ht="23.25" customHeight="1" x14ac:dyDescent="0.25">
      <c r="G703" s="405" t="str">
        <f>+IF(LEN('OSNOVNA PLAČA'!B703)&gt;0,'LETNO OBVESTILO'!V709,"")</f>
        <v>694   A694</v>
      </c>
      <c r="H703" s="406"/>
      <c r="I703" s="407">
        <f>IF(LEN('1-6'!B709)&gt;0,'1-6'!K709,"")</f>
        <v>0</v>
      </c>
      <c r="J703" s="408"/>
    </row>
    <row r="704" spans="7:10" ht="23.25" customHeight="1" x14ac:dyDescent="0.25">
      <c r="G704" s="405" t="str">
        <f>+IF(LEN('OSNOVNA PLAČA'!B704)&gt;0,'LETNO OBVESTILO'!V710,"")</f>
        <v>695   A695</v>
      </c>
      <c r="H704" s="406"/>
      <c r="I704" s="407">
        <f>IF(LEN('1-6'!B710)&gt;0,'1-6'!K710,"")</f>
        <v>0</v>
      </c>
      <c r="J704" s="408"/>
    </row>
    <row r="705" spans="7:10" ht="23.25" customHeight="1" x14ac:dyDescent="0.25">
      <c r="G705" s="405" t="str">
        <f>+IF(LEN('OSNOVNA PLAČA'!B705)&gt;0,'LETNO OBVESTILO'!V711,"")</f>
        <v>696   A696</v>
      </c>
      <c r="H705" s="406"/>
      <c r="I705" s="407">
        <f>IF(LEN('1-6'!B711)&gt;0,'1-6'!K711,"")</f>
        <v>0</v>
      </c>
      <c r="J705" s="408"/>
    </row>
    <row r="706" spans="7:10" ht="23.25" customHeight="1" x14ac:dyDescent="0.25">
      <c r="G706" s="405" t="str">
        <f>+IF(LEN('OSNOVNA PLAČA'!B706)&gt;0,'LETNO OBVESTILO'!V712,"")</f>
        <v>697   A697</v>
      </c>
      <c r="H706" s="406"/>
      <c r="I706" s="407">
        <f>IF(LEN('1-6'!B712)&gt;0,'1-6'!K712,"")</f>
        <v>0</v>
      </c>
      <c r="J706" s="408"/>
    </row>
    <row r="707" spans="7:10" ht="23.25" customHeight="1" x14ac:dyDescent="0.25">
      <c r="G707" s="405" t="str">
        <f>+IF(LEN('OSNOVNA PLAČA'!B707)&gt;0,'LETNO OBVESTILO'!V713,"")</f>
        <v>698   A698</v>
      </c>
      <c r="H707" s="406"/>
      <c r="I707" s="407">
        <f>IF(LEN('1-6'!B713)&gt;0,'1-6'!K713,"")</f>
        <v>0</v>
      </c>
      <c r="J707" s="408"/>
    </row>
    <row r="708" spans="7:10" ht="23.25" customHeight="1" x14ac:dyDescent="0.25">
      <c r="G708" s="405" t="str">
        <f>+IF(LEN('OSNOVNA PLAČA'!B708)&gt;0,'LETNO OBVESTILO'!V714,"")</f>
        <v>699   A699</v>
      </c>
      <c r="H708" s="406"/>
      <c r="I708" s="407">
        <f>IF(LEN('1-6'!B714)&gt;0,'1-6'!K714,"")</f>
        <v>0</v>
      </c>
      <c r="J708" s="408"/>
    </row>
    <row r="709" spans="7:10" ht="23.25" customHeight="1" x14ac:dyDescent="0.25">
      <c r="G709" s="405" t="str">
        <f>+IF(LEN('OSNOVNA PLAČA'!B709)&gt;0,'LETNO OBVESTILO'!V715,"")</f>
        <v>700   A700</v>
      </c>
      <c r="H709" s="406"/>
      <c r="I709" s="407">
        <f>IF(LEN('1-6'!B715)&gt;0,'1-6'!K715,"")</f>
        <v>0</v>
      </c>
      <c r="J709" s="408"/>
    </row>
    <row r="710" spans="7:10" ht="23.25" customHeight="1" x14ac:dyDescent="0.25">
      <c r="G710" s="405" t="str">
        <f>+IF(LEN('OSNOVNA PLAČA'!B710)&gt;0,'LETNO OBVESTILO'!V716,"")</f>
        <v>701   A701</v>
      </c>
      <c r="H710" s="406"/>
      <c r="I710" s="407">
        <f>IF(LEN('1-6'!B716)&gt;0,'1-6'!K716,"")</f>
        <v>0</v>
      </c>
      <c r="J710" s="408"/>
    </row>
    <row r="711" spans="7:10" ht="23.25" customHeight="1" x14ac:dyDescent="0.25">
      <c r="G711" s="405" t="str">
        <f>+IF(LEN('OSNOVNA PLAČA'!B711)&gt;0,'LETNO OBVESTILO'!V717,"")</f>
        <v>702   A702</v>
      </c>
      <c r="H711" s="406"/>
      <c r="I711" s="407">
        <f>IF(LEN('1-6'!B717)&gt;0,'1-6'!K717,"")</f>
        <v>0</v>
      </c>
      <c r="J711" s="408"/>
    </row>
    <row r="712" spans="7:10" ht="23.25" customHeight="1" x14ac:dyDescent="0.25">
      <c r="G712" s="405" t="str">
        <f>+IF(LEN('OSNOVNA PLAČA'!B712)&gt;0,'LETNO OBVESTILO'!V718,"")</f>
        <v>703   A703</v>
      </c>
      <c r="H712" s="406"/>
      <c r="I712" s="407">
        <f>IF(LEN('1-6'!B718)&gt;0,'1-6'!K718,"")</f>
        <v>0</v>
      </c>
      <c r="J712" s="408"/>
    </row>
    <row r="713" spans="7:10" ht="23.25" customHeight="1" x14ac:dyDescent="0.25">
      <c r="G713" s="405" t="str">
        <f>+IF(LEN('OSNOVNA PLAČA'!B713)&gt;0,'LETNO OBVESTILO'!V719,"")</f>
        <v>704   A704</v>
      </c>
      <c r="H713" s="406"/>
      <c r="I713" s="407">
        <f>IF(LEN('1-6'!B719)&gt;0,'1-6'!K719,"")</f>
        <v>0</v>
      </c>
      <c r="J713" s="408"/>
    </row>
    <row r="714" spans="7:10" ht="23.25" customHeight="1" x14ac:dyDescent="0.25">
      <c r="G714" s="405" t="str">
        <f>+IF(LEN('OSNOVNA PLAČA'!B714)&gt;0,'LETNO OBVESTILO'!V720,"")</f>
        <v>705   A705</v>
      </c>
      <c r="H714" s="406"/>
      <c r="I714" s="407">
        <f>IF(LEN('1-6'!B720)&gt;0,'1-6'!K720,"")</f>
        <v>0</v>
      </c>
      <c r="J714" s="408"/>
    </row>
    <row r="715" spans="7:10" ht="23.25" customHeight="1" x14ac:dyDescent="0.25">
      <c r="G715" s="405" t="str">
        <f>+IF(LEN('OSNOVNA PLAČA'!B715)&gt;0,'LETNO OBVESTILO'!V721,"")</f>
        <v>706   A706</v>
      </c>
      <c r="H715" s="406"/>
      <c r="I715" s="407">
        <f>IF(LEN('1-6'!B721)&gt;0,'1-6'!K721,"")</f>
        <v>0</v>
      </c>
      <c r="J715" s="408"/>
    </row>
    <row r="716" spans="7:10" ht="23.25" customHeight="1" x14ac:dyDescent="0.25">
      <c r="G716" s="405" t="str">
        <f>+IF(LEN('OSNOVNA PLAČA'!B716)&gt;0,'LETNO OBVESTILO'!V722,"")</f>
        <v>707   A707</v>
      </c>
      <c r="H716" s="406"/>
      <c r="I716" s="407">
        <f>IF(LEN('1-6'!B722)&gt;0,'1-6'!K722,"")</f>
        <v>0</v>
      </c>
      <c r="J716" s="408"/>
    </row>
    <row r="717" spans="7:10" ht="23.25" customHeight="1" x14ac:dyDescent="0.25">
      <c r="G717" s="405" t="str">
        <f>+IF(LEN('OSNOVNA PLAČA'!B717)&gt;0,'LETNO OBVESTILO'!V723,"")</f>
        <v>708   A708</v>
      </c>
      <c r="H717" s="406"/>
      <c r="I717" s="407">
        <f>IF(LEN('1-6'!B723)&gt;0,'1-6'!K723,"")</f>
        <v>0</v>
      </c>
      <c r="J717" s="408"/>
    </row>
    <row r="718" spans="7:10" ht="23.25" customHeight="1" x14ac:dyDescent="0.25">
      <c r="G718" s="405" t="str">
        <f>+IF(LEN('OSNOVNA PLAČA'!B718)&gt;0,'LETNO OBVESTILO'!V724,"")</f>
        <v>709   A709</v>
      </c>
      <c r="H718" s="406"/>
      <c r="I718" s="407">
        <f>IF(LEN('1-6'!B724)&gt;0,'1-6'!K724,"")</f>
        <v>0</v>
      </c>
      <c r="J718" s="408"/>
    </row>
    <row r="719" spans="7:10" ht="23.25" customHeight="1" x14ac:dyDescent="0.25">
      <c r="G719" s="405" t="str">
        <f>+IF(LEN('OSNOVNA PLAČA'!B719)&gt;0,'LETNO OBVESTILO'!V725,"")</f>
        <v>710   A710</v>
      </c>
      <c r="H719" s="406"/>
      <c r="I719" s="407">
        <f>IF(LEN('1-6'!B725)&gt;0,'1-6'!K725,"")</f>
        <v>0</v>
      </c>
      <c r="J719" s="408"/>
    </row>
    <row r="720" spans="7:10" ht="23.25" customHeight="1" x14ac:dyDescent="0.25">
      <c r="G720" s="405" t="str">
        <f>+IF(LEN('OSNOVNA PLAČA'!B720)&gt;0,'LETNO OBVESTILO'!V726,"")</f>
        <v>711   A711</v>
      </c>
      <c r="H720" s="406"/>
      <c r="I720" s="407">
        <f>IF(LEN('1-6'!B726)&gt;0,'1-6'!K726,"")</f>
        <v>0</v>
      </c>
      <c r="J720" s="408"/>
    </row>
    <row r="721" spans="7:10" ht="23.25" customHeight="1" x14ac:dyDescent="0.25">
      <c r="G721" s="405" t="str">
        <f>+IF(LEN('OSNOVNA PLAČA'!B721)&gt;0,'LETNO OBVESTILO'!V727,"")</f>
        <v>712   A712</v>
      </c>
      <c r="H721" s="406"/>
      <c r="I721" s="407">
        <f>IF(LEN('1-6'!B727)&gt;0,'1-6'!K727,"")</f>
        <v>0</v>
      </c>
      <c r="J721" s="408"/>
    </row>
    <row r="722" spans="7:10" ht="23.25" customHeight="1" x14ac:dyDescent="0.25">
      <c r="G722" s="405" t="str">
        <f>+IF(LEN('OSNOVNA PLAČA'!B722)&gt;0,'LETNO OBVESTILO'!V728,"")</f>
        <v>713   A713</v>
      </c>
      <c r="H722" s="406"/>
      <c r="I722" s="407">
        <f>IF(LEN('1-6'!B728)&gt;0,'1-6'!K728,"")</f>
        <v>0</v>
      </c>
      <c r="J722" s="408"/>
    </row>
    <row r="723" spans="7:10" ht="23.25" customHeight="1" x14ac:dyDescent="0.25">
      <c r="G723" s="405" t="str">
        <f>+IF(LEN('OSNOVNA PLAČA'!B723)&gt;0,'LETNO OBVESTILO'!V729,"")</f>
        <v>714   A714</v>
      </c>
      <c r="H723" s="406"/>
      <c r="I723" s="407">
        <f>IF(LEN('1-6'!B729)&gt;0,'1-6'!K729,"")</f>
        <v>0</v>
      </c>
      <c r="J723" s="408"/>
    </row>
    <row r="724" spans="7:10" ht="23.25" customHeight="1" x14ac:dyDescent="0.25">
      <c r="G724" s="405" t="str">
        <f>+IF(LEN('OSNOVNA PLAČA'!B724)&gt;0,'LETNO OBVESTILO'!V730,"")</f>
        <v>715   A715</v>
      </c>
      <c r="H724" s="406"/>
      <c r="I724" s="407">
        <f>IF(LEN('1-6'!B730)&gt;0,'1-6'!K730,"")</f>
        <v>0</v>
      </c>
      <c r="J724" s="408"/>
    </row>
    <row r="725" spans="7:10" ht="23.25" customHeight="1" x14ac:dyDescent="0.25">
      <c r="G725" s="405" t="str">
        <f>+IF(LEN('OSNOVNA PLAČA'!B725)&gt;0,'LETNO OBVESTILO'!V731,"")</f>
        <v>716   A716</v>
      </c>
      <c r="H725" s="406"/>
      <c r="I725" s="407">
        <f>IF(LEN('1-6'!B731)&gt;0,'1-6'!K731,"")</f>
        <v>0</v>
      </c>
      <c r="J725" s="408"/>
    </row>
    <row r="726" spans="7:10" ht="23.25" customHeight="1" x14ac:dyDescent="0.25">
      <c r="G726" s="405" t="str">
        <f>+IF(LEN('OSNOVNA PLAČA'!B726)&gt;0,'LETNO OBVESTILO'!V732,"")</f>
        <v>717   A717</v>
      </c>
      <c r="H726" s="406"/>
      <c r="I726" s="407">
        <f>IF(LEN('1-6'!B732)&gt;0,'1-6'!K732,"")</f>
        <v>0</v>
      </c>
      <c r="J726" s="408"/>
    </row>
    <row r="727" spans="7:10" ht="23.25" customHeight="1" x14ac:dyDescent="0.25">
      <c r="G727" s="405" t="str">
        <f>+IF(LEN('OSNOVNA PLAČA'!B727)&gt;0,'LETNO OBVESTILO'!V733,"")</f>
        <v>718   A718</v>
      </c>
      <c r="H727" s="406"/>
      <c r="I727" s="407">
        <f>IF(LEN('1-6'!B733)&gt;0,'1-6'!K733,"")</f>
        <v>0</v>
      </c>
      <c r="J727" s="408"/>
    </row>
    <row r="728" spans="7:10" ht="23.25" customHeight="1" x14ac:dyDescent="0.25">
      <c r="G728" s="405" t="str">
        <f>+IF(LEN('OSNOVNA PLAČA'!B728)&gt;0,'LETNO OBVESTILO'!V734,"")</f>
        <v>719   A719</v>
      </c>
      <c r="H728" s="406"/>
      <c r="I728" s="407">
        <f>IF(LEN('1-6'!B734)&gt;0,'1-6'!K734,"")</f>
        <v>0</v>
      </c>
      <c r="J728" s="408"/>
    </row>
    <row r="729" spans="7:10" ht="23.25" customHeight="1" x14ac:dyDescent="0.25">
      <c r="G729" s="405" t="str">
        <f>+IF(LEN('OSNOVNA PLAČA'!B729)&gt;0,'LETNO OBVESTILO'!V735,"")</f>
        <v>720   A720</v>
      </c>
      <c r="H729" s="406"/>
      <c r="I729" s="407">
        <f>IF(LEN('1-6'!B735)&gt;0,'1-6'!K735,"")</f>
        <v>0</v>
      </c>
      <c r="J729" s="408"/>
    </row>
    <row r="730" spans="7:10" ht="23.25" customHeight="1" x14ac:dyDescent="0.25">
      <c r="G730" s="405" t="str">
        <f>+IF(LEN('OSNOVNA PLAČA'!B730)&gt;0,'LETNO OBVESTILO'!V736,"")</f>
        <v>721   A721</v>
      </c>
      <c r="H730" s="406"/>
      <c r="I730" s="407">
        <f>IF(LEN('1-6'!B736)&gt;0,'1-6'!K736,"")</f>
        <v>0</v>
      </c>
      <c r="J730" s="408"/>
    </row>
    <row r="731" spans="7:10" ht="23.25" customHeight="1" x14ac:dyDescent="0.25">
      <c r="G731" s="405" t="str">
        <f>+IF(LEN('OSNOVNA PLAČA'!B731)&gt;0,'LETNO OBVESTILO'!V737,"")</f>
        <v>722   A722</v>
      </c>
      <c r="H731" s="406"/>
      <c r="I731" s="407">
        <f>IF(LEN('1-6'!B737)&gt;0,'1-6'!K737,"")</f>
        <v>0</v>
      </c>
      <c r="J731" s="408"/>
    </row>
    <row r="732" spans="7:10" ht="23.25" customHeight="1" x14ac:dyDescent="0.25">
      <c r="G732" s="405" t="str">
        <f>+IF(LEN('OSNOVNA PLAČA'!B732)&gt;0,'LETNO OBVESTILO'!V738,"")</f>
        <v>723   A723</v>
      </c>
      <c r="H732" s="406"/>
      <c r="I732" s="407">
        <f>IF(LEN('1-6'!B738)&gt;0,'1-6'!K738,"")</f>
        <v>0</v>
      </c>
      <c r="J732" s="408"/>
    </row>
    <row r="733" spans="7:10" ht="23.25" customHeight="1" x14ac:dyDescent="0.25">
      <c r="G733" s="405" t="str">
        <f>+IF(LEN('OSNOVNA PLAČA'!B733)&gt;0,'LETNO OBVESTILO'!V739,"")</f>
        <v>724   A724</v>
      </c>
      <c r="H733" s="406"/>
      <c r="I733" s="407">
        <f>IF(LEN('1-6'!B739)&gt;0,'1-6'!K739,"")</f>
        <v>0</v>
      </c>
      <c r="J733" s="408"/>
    </row>
    <row r="734" spans="7:10" ht="23.25" customHeight="1" x14ac:dyDescent="0.25">
      <c r="G734" s="405" t="str">
        <f>+IF(LEN('OSNOVNA PLAČA'!B734)&gt;0,'LETNO OBVESTILO'!V740,"")</f>
        <v>725   A725</v>
      </c>
      <c r="H734" s="406"/>
      <c r="I734" s="407">
        <f>IF(LEN('1-6'!B740)&gt;0,'1-6'!K740,"")</f>
        <v>0</v>
      </c>
      <c r="J734" s="408"/>
    </row>
    <row r="735" spans="7:10" ht="23.25" customHeight="1" x14ac:dyDescent="0.25">
      <c r="G735" s="405" t="str">
        <f>+IF(LEN('OSNOVNA PLAČA'!B735)&gt;0,'LETNO OBVESTILO'!V741,"")</f>
        <v>726   A726</v>
      </c>
      <c r="H735" s="406"/>
      <c r="I735" s="407">
        <f>IF(LEN('1-6'!B741)&gt;0,'1-6'!K741,"")</f>
        <v>0</v>
      </c>
      <c r="J735" s="408"/>
    </row>
    <row r="736" spans="7:10" ht="23.25" customHeight="1" x14ac:dyDescent="0.25">
      <c r="G736" s="405" t="str">
        <f>+IF(LEN('OSNOVNA PLAČA'!B736)&gt;0,'LETNO OBVESTILO'!V742,"")</f>
        <v>727   A727</v>
      </c>
      <c r="H736" s="406"/>
      <c r="I736" s="407">
        <f>IF(LEN('1-6'!B742)&gt;0,'1-6'!K742,"")</f>
        <v>0</v>
      </c>
      <c r="J736" s="408"/>
    </row>
    <row r="737" spans="7:10" ht="23.25" customHeight="1" x14ac:dyDescent="0.25">
      <c r="G737" s="405" t="str">
        <f>+IF(LEN('OSNOVNA PLAČA'!B737)&gt;0,'LETNO OBVESTILO'!V743,"")</f>
        <v>728   A728</v>
      </c>
      <c r="H737" s="406"/>
      <c r="I737" s="407">
        <f>IF(LEN('1-6'!B743)&gt;0,'1-6'!K743,"")</f>
        <v>0</v>
      </c>
      <c r="J737" s="408"/>
    </row>
    <row r="738" spans="7:10" ht="23.25" customHeight="1" x14ac:dyDescent="0.25">
      <c r="G738" s="405" t="str">
        <f>+IF(LEN('OSNOVNA PLAČA'!B738)&gt;0,'LETNO OBVESTILO'!V744,"")</f>
        <v>729   A729</v>
      </c>
      <c r="H738" s="406"/>
      <c r="I738" s="407">
        <f>IF(LEN('1-6'!B744)&gt;0,'1-6'!K744,"")</f>
        <v>0</v>
      </c>
      <c r="J738" s="408"/>
    </row>
    <row r="739" spans="7:10" ht="23.25" customHeight="1" x14ac:dyDescent="0.25">
      <c r="G739" s="405" t="str">
        <f>+IF(LEN('OSNOVNA PLAČA'!B739)&gt;0,'LETNO OBVESTILO'!V745,"")</f>
        <v>730   A730</v>
      </c>
      <c r="H739" s="406"/>
      <c r="I739" s="407">
        <f>IF(LEN('1-6'!B745)&gt;0,'1-6'!K745,"")</f>
        <v>0</v>
      </c>
      <c r="J739" s="408"/>
    </row>
    <row r="740" spans="7:10" ht="23.25" customHeight="1" x14ac:dyDescent="0.25">
      <c r="G740" s="405" t="str">
        <f>+IF(LEN('OSNOVNA PLAČA'!B740)&gt;0,'LETNO OBVESTILO'!V746,"")</f>
        <v>731   A731</v>
      </c>
      <c r="H740" s="406"/>
      <c r="I740" s="407">
        <f>IF(LEN('1-6'!B746)&gt;0,'1-6'!K746,"")</f>
        <v>0</v>
      </c>
      <c r="J740" s="408"/>
    </row>
    <row r="741" spans="7:10" ht="23.25" customHeight="1" x14ac:dyDescent="0.25">
      <c r="G741" s="405" t="str">
        <f>+IF(LEN('OSNOVNA PLAČA'!B741)&gt;0,'LETNO OBVESTILO'!V747,"")</f>
        <v>732   A732</v>
      </c>
      <c r="H741" s="406"/>
      <c r="I741" s="407">
        <f>IF(LEN('1-6'!B747)&gt;0,'1-6'!K747,"")</f>
        <v>0</v>
      </c>
      <c r="J741" s="408"/>
    </row>
    <row r="742" spans="7:10" ht="23.25" customHeight="1" x14ac:dyDescent="0.25">
      <c r="G742" s="405" t="str">
        <f>+IF(LEN('OSNOVNA PLAČA'!B742)&gt;0,'LETNO OBVESTILO'!V748,"")</f>
        <v>733   A733</v>
      </c>
      <c r="H742" s="406"/>
      <c r="I742" s="407">
        <f>IF(LEN('1-6'!B748)&gt;0,'1-6'!K748,"")</f>
        <v>0</v>
      </c>
      <c r="J742" s="408"/>
    </row>
    <row r="743" spans="7:10" ht="23.25" customHeight="1" x14ac:dyDescent="0.25">
      <c r="G743" s="405" t="str">
        <f>+IF(LEN('OSNOVNA PLAČA'!B743)&gt;0,'LETNO OBVESTILO'!V749,"")</f>
        <v>734   A734</v>
      </c>
      <c r="H743" s="406"/>
      <c r="I743" s="407">
        <f>IF(LEN('1-6'!B749)&gt;0,'1-6'!K749,"")</f>
        <v>0</v>
      </c>
      <c r="J743" s="408"/>
    </row>
    <row r="744" spans="7:10" ht="23.25" customHeight="1" x14ac:dyDescent="0.25">
      <c r="G744" s="405" t="str">
        <f>+IF(LEN('OSNOVNA PLAČA'!B744)&gt;0,'LETNO OBVESTILO'!V750,"")</f>
        <v>735   A735</v>
      </c>
      <c r="H744" s="406"/>
      <c r="I744" s="407">
        <f>IF(LEN('1-6'!B750)&gt;0,'1-6'!K750,"")</f>
        <v>0</v>
      </c>
      <c r="J744" s="408"/>
    </row>
    <row r="745" spans="7:10" ht="23.25" customHeight="1" x14ac:dyDescent="0.25">
      <c r="G745" s="405" t="str">
        <f>+IF(LEN('OSNOVNA PLAČA'!B745)&gt;0,'LETNO OBVESTILO'!V751,"")</f>
        <v>736   A736</v>
      </c>
      <c r="H745" s="406"/>
      <c r="I745" s="407">
        <f>IF(LEN('1-6'!B751)&gt;0,'1-6'!K751,"")</f>
        <v>0</v>
      </c>
      <c r="J745" s="408"/>
    </row>
    <row r="746" spans="7:10" ht="23.25" customHeight="1" x14ac:dyDescent="0.25">
      <c r="G746" s="405" t="str">
        <f>+IF(LEN('OSNOVNA PLAČA'!B746)&gt;0,'LETNO OBVESTILO'!V752,"")</f>
        <v>737   A737</v>
      </c>
      <c r="H746" s="406"/>
      <c r="I746" s="407">
        <f>IF(LEN('1-6'!B752)&gt;0,'1-6'!K752,"")</f>
        <v>0</v>
      </c>
      <c r="J746" s="408"/>
    </row>
    <row r="747" spans="7:10" ht="23.25" customHeight="1" x14ac:dyDescent="0.25">
      <c r="G747" s="405" t="str">
        <f>+IF(LEN('OSNOVNA PLAČA'!B747)&gt;0,'LETNO OBVESTILO'!V753,"")</f>
        <v>738   A738</v>
      </c>
      <c r="H747" s="406"/>
      <c r="I747" s="407">
        <f>IF(LEN('1-6'!B753)&gt;0,'1-6'!K753,"")</f>
        <v>0</v>
      </c>
      <c r="J747" s="408"/>
    </row>
    <row r="748" spans="7:10" ht="23.25" customHeight="1" x14ac:dyDescent="0.25">
      <c r="G748" s="405" t="str">
        <f>+IF(LEN('OSNOVNA PLAČA'!B748)&gt;0,'LETNO OBVESTILO'!V754,"")</f>
        <v>739   A739</v>
      </c>
      <c r="H748" s="406"/>
      <c r="I748" s="407">
        <f>IF(LEN('1-6'!B754)&gt;0,'1-6'!K754,"")</f>
        <v>0</v>
      </c>
      <c r="J748" s="408"/>
    </row>
    <row r="749" spans="7:10" ht="23.25" customHeight="1" x14ac:dyDescent="0.25">
      <c r="G749" s="405" t="str">
        <f>+IF(LEN('OSNOVNA PLAČA'!B749)&gt;0,'LETNO OBVESTILO'!V755,"")</f>
        <v>740   A740</v>
      </c>
      <c r="H749" s="406"/>
      <c r="I749" s="407">
        <f>IF(LEN('1-6'!B755)&gt;0,'1-6'!K755,"")</f>
        <v>0</v>
      </c>
      <c r="J749" s="408"/>
    </row>
    <row r="750" spans="7:10" ht="23.25" customHeight="1" x14ac:dyDescent="0.25">
      <c r="G750" s="405" t="str">
        <f>+IF(LEN('OSNOVNA PLAČA'!B750)&gt;0,'LETNO OBVESTILO'!V756,"")</f>
        <v>741   A741</v>
      </c>
      <c r="H750" s="406"/>
      <c r="I750" s="407">
        <f>IF(LEN('1-6'!B756)&gt;0,'1-6'!K756,"")</f>
        <v>0</v>
      </c>
      <c r="J750" s="408"/>
    </row>
    <row r="751" spans="7:10" ht="23.25" customHeight="1" x14ac:dyDescent="0.25">
      <c r="G751" s="405" t="str">
        <f>+IF(LEN('OSNOVNA PLAČA'!B751)&gt;0,'LETNO OBVESTILO'!V757,"")</f>
        <v>742   A742</v>
      </c>
      <c r="H751" s="406"/>
      <c r="I751" s="407">
        <f>IF(LEN('1-6'!B757)&gt;0,'1-6'!K757,"")</f>
        <v>0</v>
      </c>
      <c r="J751" s="408"/>
    </row>
    <row r="752" spans="7:10" ht="23.25" customHeight="1" x14ac:dyDescent="0.25">
      <c r="G752" s="405" t="str">
        <f>+IF(LEN('OSNOVNA PLAČA'!B752)&gt;0,'LETNO OBVESTILO'!V758,"")</f>
        <v>743   A743</v>
      </c>
      <c r="H752" s="406"/>
      <c r="I752" s="407">
        <f>IF(LEN('1-6'!B758)&gt;0,'1-6'!K758,"")</f>
        <v>0</v>
      </c>
      <c r="J752" s="408"/>
    </row>
    <row r="753" spans="7:10" ht="23.25" customHeight="1" x14ac:dyDescent="0.25">
      <c r="G753" s="405" t="str">
        <f>+IF(LEN('OSNOVNA PLAČA'!B753)&gt;0,'LETNO OBVESTILO'!V759,"")</f>
        <v>744   A744</v>
      </c>
      <c r="H753" s="406"/>
      <c r="I753" s="407">
        <f>IF(LEN('1-6'!B759)&gt;0,'1-6'!K759,"")</f>
        <v>0</v>
      </c>
      <c r="J753" s="408"/>
    </row>
    <row r="754" spans="7:10" ht="23.25" customHeight="1" x14ac:dyDescent="0.25">
      <c r="G754" s="405" t="str">
        <f>+IF(LEN('OSNOVNA PLAČA'!B754)&gt;0,'LETNO OBVESTILO'!V760,"")</f>
        <v>745   A745</v>
      </c>
      <c r="H754" s="406"/>
      <c r="I754" s="407">
        <f>IF(LEN('1-6'!B760)&gt;0,'1-6'!K760,"")</f>
        <v>0</v>
      </c>
      <c r="J754" s="408"/>
    </row>
    <row r="755" spans="7:10" ht="23.25" customHeight="1" x14ac:dyDescent="0.25">
      <c r="G755" s="405" t="str">
        <f>+IF(LEN('OSNOVNA PLAČA'!B755)&gt;0,'LETNO OBVESTILO'!V761,"")</f>
        <v>746   A746</v>
      </c>
      <c r="H755" s="406"/>
      <c r="I755" s="407">
        <f>IF(LEN('1-6'!B761)&gt;0,'1-6'!K761,"")</f>
        <v>0</v>
      </c>
      <c r="J755" s="408"/>
    </row>
    <row r="756" spans="7:10" ht="23.25" customHeight="1" x14ac:dyDescent="0.25">
      <c r="G756" s="405" t="str">
        <f>+IF(LEN('OSNOVNA PLAČA'!B756)&gt;0,'LETNO OBVESTILO'!V762,"")</f>
        <v>747   A747</v>
      </c>
      <c r="H756" s="406"/>
      <c r="I756" s="407">
        <f>IF(LEN('1-6'!B762)&gt;0,'1-6'!K762,"")</f>
        <v>0</v>
      </c>
      <c r="J756" s="408"/>
    </row>
    <row r="757" spans="7:10" ht="23.25" customHeight="1" x14ac:dyDescent="0.25">
      <c r="G757" s="405" t="str">
        <f>+IF(LEN('OSNOVNA PLAČA'!B757)&gt;0,'LETNO OBVESTILO'!V763,"")</f>
        <v>748   A748</v>
      </c>
      <c r="H757" s="406"/>
      <c r="I757" s="407">
        <f>IF(LEN('1-6'!B763)&gt;0,'1-6'!K763,"")</f>
        <v>0</v>
      </c>
      <c r="J757" s="408"/>
    </row>
    <row r="758" spans="7:10" ht="23.25" customHeight="1" x14ac:dyDescent="0.25">
      <c r="G758" s="405" t="str">
        <f>+IF(LEN('OSNOVNA PLAČA'!B758)&gt;0,'LETNO OBVESTILO'!V764,"")</f>
        <v>749   A749</v>
      </c>
      <c r="H758" s="406"/>
      <c r="I758" s="407">
        <f>IF(LEN('1-6'!B764)&gt;0,'1-6'!K764,"")</f>
        <v>0</v>
      </c>
      <c r="J758" s="408"/>
    </row>
    <row r="759" spans="7:10" ht="23.25" customHeight="1" x14ac:dyDescent="0.25">
      <c r="G759" s="405" t="str">
        <f>+IF(LEN('OSNOVNA PLAČA'!B759)&gt;0,'LETNO OBVESTILO'!V765,"")</f>
        <v>750   A750</v>
      </c>
      <c r="H759" s="406"/>
      <c r="I759" s="407">
        <f>IF(LEN('1-6'!B765)&gt;0,'1-6'!K765,"")</f>
        <v>0</v>
      </c>
      <c r="J759" s="408"/>
    </row>
    <row r="760" spans="7:10" ht="23.25" customHeight="1" x14ac:dyDescent="0.25">
      <c r="G760" s="405" t="str">
        <f>+IF(LEN('OSNOVNA PLAČA'!B760)&gt;0,'LETNO OBVESTILO'!V766,"")</f>
        <v>751   A751</v>
      </c>
      <c r="H760" s="406"/>
      <c r="I760" s="407">
        <f>IF(LEN('1-6'!B766)&gt;0,'1-6'!K766,"")</f>
        <v>0</v>
      </c>
      <c r="J760" s="408"/>
    </row>
    <row r="761" spans="7:10" ht="23.25" customHeight="1" x14ac:dyDescent="0.25">
      <c r="G761" s="405" t="str">
        <f>+IF(LEN('OSNOVNA PLAČA'!B761)&gt;0,'LETNO OBVESTILO'!V767,"")</f>
        <v>752   A752</v>
      </c>
      <c r="H761" s="406"/>
      <c r="I761" s="407">
        <f>IF(LEN('1-6'!B767)&gt;0,'1-6'!K767,"")</f>
        <v>0</v>
      </c>
      <c r="J761" s="408"/>
    </row>
    <row r="762" spans="7:10" ht="23.25" customHeight="1" x14ac:dyDescent="0.25">
      <c r="G762" s="405" t="str">
        <f>+IF(LEN('OSNOVNA PLAČA'!B762)&gt;0,'LETNO OBVESTILO'!V768,"")</f>
        <v>753   A753</v>
      </c>
      <c r="H762" s="406"/>
      <c r="I762" s="407">
        <f>IF(LEN('1-6'!B768)&gt;0,'1-6'!K768,"")</f>
        <v>0</v>
      </c>
      <c r="J762" s="408"/>
    </row>
    <row r="763" spans="7:10" ht="23.25" customHeight="1" x14ac:dyDescent="0.25">
      <c r="G763" s="405" t="str">
        <f>+IF(LEN('OSNOVNA PLAČA'!B763)&gt;0,'LETNO OBVESTILO'!V769,"")</f>
        <v>754   A754</v>
      </c>
      <c r="H763" s="406"/>
      <c r="I763" s="407">
        <f>IF(LEN('1-6'!B769)&gt;0,'1-6'!K769,"")</f>
        <v>0</v>
      </c>
      <c r="J763" s="408"/>
    </row>
    <row r="764" spans="7:10" ht="23.25" customHeight="1" x14ac:dyDescent="0.25">
      <c r="G764" s="405" t="str">
        <f>+IF(LEN('OSNOVNA PLAČA'!B764)&gt;0,'LETNO OBVESTILO'!V770,"")</f>
        <v>755   A755</v>
      </c>
      <c r="H764" s="406"/>
      <c r="I764" s="407">
        <f>IF(LEN('1-6'!B770)&gt;0,'1-6'!K770,"")</f>
        <v>0</v>
      </c>
      <c r="J764" s="408"/>
    </row>
    <row r="765" spans="7:10" ht="23.25" customHeight="1" x14ac:dyDescent="0.25">
      <c r="G765" s="405" t="str">
        <f>+IF(LEN('OSNOVNA PLAČA'!B765)&gt;0,'LETNO OBVESTILO'!V771,"")</f>
        <v>756   A756</v>
      </c>
      <c r="H765" s="406"/>
      <c r="I765" s="407">
        <f>IF(LEN('1-6'!B771)&gt;0,'1-6'!K771,"")</f>
        <v>0</v>
      </c>
      <c r="J765" s="408"/>
    </row>
    <row r="766" spans="7:10" ht="23.25" customHeight="1" x14ac:dyDescent="0.25">
      <c r="G766" s="405" t="str">
        <f>+IF(LEN('OSNOVNA PLAČA'!B766)&gt;0,'LETNO OBVESTILO'!V772,"")</f>
        <v>757   A757</v>
      </c>
      <c r="H766" s="406"/>
      <c r="I766" s="407">
        <f>IF(LEN('1-6'!B772)&gt;0,'1-6'!K772,"")</f>
        <v>0</v>
      </c>
      <c r="J766" s="408"/>
    </row>
    <row r="767" spans="7:10" ht="23.25" customHeight="1" x14ac:dyDescent="0.25">
      <c r="G767" s="405" t="str">
        <f>+IF(LEN('OSNOVNA PLAČA'!B767)&gt;0,'LETNO OBVESTILO'!V773,"")</f>
        <v>758   A758</v>
      </c>
      <c r="H767" s="406"/>
      <c r="I767" s="407">
        <f>IF(LEN('1-6'!B773)&gt;0,'1-6'!K773,"")</f>
        <v>0</v>
      </c>
      <c r="J767" s="408"/>
    </row>
    <row r="768" spans="7:10" ht="23.25" customHeight="1" x14ac:dyDescent="0.25">
      <c r="G768" s="405" t="str">
        <f>+IF(LEN('OSNOVNA PLAČA'!B768)&gt;0,'LETNO OBVESTILO'!V774,"")</f>
        <v>759   A759</v>
      </c>
      <c r="H768" s="406"/>
      <c r="I768" s="407">
        <f>IF(LEN('1-6'!B774)&gt;0,'1-6'!K774,"")</f>
        <v>0</v>
      </c>
      <c r="J768" s="408"/>
    </row>
    <row r="769" spans="7:10" ht="23.25" customHeight="1" x14ac:dyDescent="0.25">
      <c r="G769" s="405" t="str">
        <f>+IF(LEN('OSNOVNA PLAČA'!B769)&gt;0,'LETNO OBVESTILO'!V775,"")</f>
        <v>760   A760</v>
      </c>
      <c r="H769" s="406"/>
      <c r="I769" s="407">
        <f>IF(LEN('1-6'!B775)&gt;0,'1-6'!K775,"")</f>
        <v>0</v>
      </c>
      <c r="J769" s="408"/>
    </row>
    <row r="770" spans="7:10" ht="23.25" customHeight="1" x14ac:dyDescent="0.25">
      <c r="G770" s="405" t="str">
        <f>+IF(LEN('OSNOVNA PLAČA'!B770)&gt;0,'LETNO OBVESTILO'!V776,"")</f>
        <v>761   A761</v>
      </c>
      <c r="H770" s="406"/>
      <c r="I770" s="407">
        <f>IF(LEN('1-6'!B776)&gt;0,'1-6'!K776,"")</f>
        <v>0</v>
      </c>
      <c r="J770" s="408"/>
    </row>
    <row r="771" spans="7:10" ht="23.25" customHeight="1" x14ac:dyDescent="0.25">
      <c r="G771" s="405" t="str">
        <f>+IF(LEN('OSNOVNA PLAČA'!B771)&gt;0,'LETNO OBVESTILO'!V777,"")</f>
        <v>762   A762</v>
      </c>
      <c r="H771" s="406"/>
      <c r="I771" s="407">
        <f>IF(LEN('1-6'!B777)&gt;0,'1-6'!K777,"")</f>
        <v>0</v>
      </c>
      <c r="J771" s="408"/>
    </row>
    <row r="772" spans="7:10" ht="23.25" customHeight="1" x14ac:dyDescent="0.25">
      <c r="G772" s="405" t="str">
        <f>+IF(LEN('OSNOVNA PLAČA'!B772)&gt;0,'LETNO OBVESTILO'!V778,"")</f>
        <v>763   A763</v>
      </c>
      <c r="H772" s="406"/>
      <c r="I772" s="407">
        <f>IF(LEN('1-6'!B778)&gt;0,'1-6'!K778,"")</f>
        <v>0</v>
      </c>
      <c r="J772" s="408"/>
    </row>
    <row r="773" spans="7:10" ht="23.25" customHeight="1" x14ac:dyDescent="0.25">
      <c r="G773" s="405" t="str">
        <f>+IF(LEN('OSNOVNA PLAČA'!B773)&gt;0,'LETNO OBVESTILO'!V779,"")</f>
        <v>764   A764</v>
      </c>
      <c r="H773" s="406"/>
      <c r="I773" s="407">
        <f>IF(LEN('1-6'!B779)&gt;0,'1-6'!K779,"")</f>
        <v>0</v>
      </c>
      <c r="J773" s="408"/>
    </row>
    <row r="774" spans="7:10" ht="23.25" customHeight="1" x14ac:dyDescent="0.25">
      <c r="G774" s="405" t="str">
        <f>+IF(LEN('OSNOVNA PLAČA'!B774)&gt;0,'LETNO OBVESTILO'!V780,"")</f>
        <v>765   A765</v>
      </c>
      <c r="H774" s="406"/>
      <c r="I774" s="407">
        <f>IF(LEN('1-6'!B780)&gt;0,'1-6'!K780,"")</f>
        <v>0</v>
      </c>
      <c r="J774" s="408"/>
    </row>
    <row r="775" spans="7:10" ht="23.25" customHeight="1" x14ac:dyDescent="0.25">
      <c r="G775" s="405" t="str">
        <f>+IF(LEN('OSNOVNA PLAČA'!B775)&gt;0,'LETNO OBVESTILO'!V781,"")</f>
        <v>766   A766</v>
      </c>
      <c r="H775" s="406"/>
      <c r="I775" s="407">
        <f>IF(LEN('1-6'!B781)&gt;0,'1-6'!K781,"")</f>
        <v>0</v>
      </c>
      <c r="J775" s="408"/>
    </row>
    <row r="776" spans="7:10" ht="23.25" customHeight="1" x14ac:dyDescent="0.25">
      <c r="G776" s="405" t="str">
        <f>+IF(LEN('OSNOVNA PLAČA'!B776)&gt;0,'LETNO OBVESTILO'!V782,"")</f>
        <v>767   A767</v>
      </c>
      <c r="H776" s="406"/>
      <c r="I776" s="407">
        <f>IF(LEN('1-6'!B782)&gt;0,'1-6'!K782,"")</f>
        <v>0</v>
      </c>
      <c r="J776" s="408"/>
    </row>
    <row r="777" spans="7:10" ht="23.25" customHeight="1" x14ac:dyDescent="0.25">
      <c r="G777" s="405" t="str">
        <f>+IF(LEN('OSNOVNA PLAČA'!B777)&gt;0,'LETNO OBVESTILO'!V783,"")</f>
        <v>768   A768</v>
      </c>
      <c r="H777" s="406"/>
      <c r="I777" s="407">
        <f>IF(LEN('1-6'!B783)&gt;0,'1-6'!K783,"")</f>
        <v>0</v>
      </c>
      <c r="J777" s="408"/>
    </row>
    <row r="778" spans="7:10" ht="23.25" customHeight="1" x14ac:dyDescent="0.25">
      <c r="G778" s="405" t="str">
        <f>+IF(LEN('OSNOVNA PLAČA'!B778)&gt;0,'LETNO OBVESTILO'!V784,"")</f>
        <v>769   A769</v>
      </c>
      <c r="H778" s="406"/>
      <c r="I778" s="407">
        <f>IF(LEN('1-6'!B784)&gt;0,'1-6'!K784,"")</f>
        <v>0</v>
      </c>
      <c r="J778" s="408"/>
    </row>
    <row r="779" spans="7:10" ht="23.25" customHeight="1" x14ac:dyDescent="0.25">
      <c r="G779" s="405" t="str">
        <f>+IF(LEN('OSNOVNA PLAČA'!B779)&gt;0,'LETNO OBVESTILO'!V785,"")</f>
        <v>770   A770</v>
      </c>
      <c r="H779" s="406"/>
      <c r="I779" s="407">
        <f>IF(LEN('1-6'!B785)&gt;0,'1-6'!K785,"")</f>
        <v>0</v>
      </c>
      <c r="J779" s="408"/>
    </row>
    <row r="780" spans="7:10" ht="23.25" customHeight="1" x14ac:dyDescent="0.25">
      <c r="G780" s="405" t="str">
        <f>+IF(LEN('OSNOVNA PLAČA'!B780)&gt;0,'LETNO OBVESTILO'!V786,"")</f>
        <v>771   A771</v>
      </c>
      <c r="H780" s="406"/>
      <c r="I780" s="407">
        <f>IF(LEN('1-6'!B786)&gt;0,'1-6'!K786,"")</f>
        <v>0</v>
      </c>
      <c r="J780" s="408"/>
    </row>
    <row r="781" spans="7:10" ht="23.25" customHeight="1" x14ac:dyDescent="0.25">
      <c r="G781" s="405" t="str">
        <f>+IF(LEN('OSNOVNA PLAČA'!B781)&gt;0,'LETNO OBVESTILO'!V787,"")</f>
        <v>772   A772</v>
      </c>
      <c r="H781" s="406"/>
      <c r="I781" s="407">
        <f>IF(LEN('1-6'!B787)&gt;0,'1-6'!K787,"")</f>
        <v>0</v>
      </c>
      <c r="J781" s="408"/>
    </row>
    <row r="782" spans="7:10" ht="23.25" customHeight="1" x14ac:dyDescent="0.25">
      <c r="G782" s="405" t="str">
        <f>+IF(LEN('OSNOVNA PLAČA'!B782)&gt;0,'LETNO OBVESTILO'!V788,"")</f>
        <v>773   A773</v>
      </c>
      <c r="H782" s="406"/>
      <c r="I782" s="407">
        <f>IF(LEN('1-6'!B788)&gt;0,'1-6'!K788,"")</f>
        <v>0</v>
      </c>
      <c r="J782" s="408"/>
    </row>
    <row r="783" spans="7:10" ht="23.25" customHeight="1" x14ac:dyDescent="0.25">
      <c r="G783" s="405" t="str">
        <f>+IF(LEN('OSNOVNA PLAČA'!B783)&gt;0,'LETNO OBVESTILO'!V789,"")</f>
        <v>774   A774</v>
      </c>
      <c r="H783" s="406"/>
      <c r="I783" s="407">
        <f>IF(LEN('1-6'!B789)&gt;0,'1-6'!K789,"")</f>
        <v>0</v>
      </c>
      <c r="J783" s="408"/>
    </row>
    <row r="784" spans="7:10" ht="23.25" customHeight="1" x14ac:dyDescent="0.25">
      <c r="G784" s="405" t="str">
        <f>+IF(LEN('OSNOVNA PLAČA'!B784)&gt;0,'LETNO OBVESTILO'!V790,"")</f>
        <v>775   A775</v>
      </c>
      <c r="H784" s="406"/>
      <c r="I784" s="407">
        <f>IF(LEN('1-6'!B790)&gt;0,'1-6'!K790,"")</f>
        <v>0</v>
      </c>
      <c r="J784" s="408"/>
    </row>
    <row r="785" spans="7:10" ht="23.25" customHeight="1" x14ac:dyDescent="0.25">
      <c r="G785" s="405" t="str">
        <f>+IF(LEN('OSNOVNA PLAČA'!B785)&gt;0,'LETNO OBVESTILO'!V791,"")</f>
        <v>776   A776</v>
      </c>
      <c r="H785" s="406"/>
      <c r="I785" s="407">
        <f>IF(LEN('1-6'!B791)&gt;0,'1-6'!K791,"")</f>
        <v>0</v>
      </c>
      <c r="J785" s="408"/>
    </row>
    <row r="786" spans="7:10" ht="23.25" customHeight="1" x14ac:dyDescent="0.25">
      <c r="G786" s="405" t="str">
        <f>+IF(LEN('OSNOVNA PLAČA'!B786)&gt;0,'LETNO OBVESTILO'!V792,"")</f>
        <v>777   A777</v>
      </c>
      <c r="H786" s="406"/>
      <c r="I786" s="407">
        <f>IF(LEN('1-6'!B792)&gt;0,'1-6'!K792,"")</f>
        <v>0</v>
      </c>
      <c r="J786" s="408"/>
    </row>
    <row r="787" spans="7:10" ht="23.25" customHeight="1" x14ac:dyDescent="0.25">
      <c r="G787" s="405" t="str">
        <f>+IF(LEN('OSNOVNA PLAČA'!B787)&gt;0,'LETNO OBVESTILO'!V793,"")</f>
        <v>778   A778</v>
      </c>
      <c r="H787" s="406"/>
      <c r="I787" s="407">
        <f>IF(LEN('1-6'!B793)&gt;0,'1-6'!K793,"")</f>
        <v>0</v>
      </c>
      <c r="J787" s="408"/>
    </row>
    <row r="788" spans="7:10" ht="23.25" customHeight="1" x14ac:dyDescent="0.25">
      <c r="G788" s="405" t="str">
        <f>+IF(LEN('OSNOVNA PLAČA'!B788)&gt;0,'LETNO OBVESTILO'!V794,"")</f>
        <v>779   A779</v>
      </c>
      <c r="H788" s="406"/>
      <c r="I788" s="407">
        <f>IF(LEN('1-6'!B794)&gt;0,'1-6'!K794,"")</f>
        <v>0</v>
      </c>
      <c r="J788" s="408"/>
    </row>
    <row r="789" spans="7:10" ht="23.25" customHeight="1" x14ac:dyDescent="0.25">
      <c r="G789" s="405" t="str">
        <f>+IF(LEN('OSNOVNA PLAČA'!B789)&gt;0,'LETNO OBVESTILO'!V795,"")</f>
        <v>780   A780</v>
      </c>
      <c r="H789" s="406"/>
      <c r="I789" s="407">
        <f>IF(LEN('1-6'!B795)&gt;0,'1-6'!K795,"")</f>
        <v>0</v>
      </c>
      <c r="J789" s="408"/>
    </row>
    <row r="790" spans="7:10" ht="23.25" customHeight="1" x14ac:dyDescent="0.25">
      <c r="G790" s="405" t="str">
        <f>+IF(LEN('OSNOVNA PLAČA'!B790)&gt;0,'LETNO OBVESTILO'!V796,"")</f>
        <v>781   A781</v>
      </c>
      <c r="H790" s="406"/>
      <c r="I790" s="407">
        <f>IF(LEN('1-6'!B796)&gt;0,'1-6'!K796,"")</f>
        <v>0</v>
      </c>
      <c r="J790" s="408"/>
    </row>
    <row r="791" spans="7:10" ht="23.25" customHeight="1" x14ac:dyDescent="0.25">
      <c r="G791" s="405" t="str">
        <f>+IF(LEN('OSNOVNA PLAČA'!B791)&gt;0,'LETNO OBVESTILO'!V797,"")</f>
        <v>782   A782</v>
      </c>
      <c r="H791" s="406"/>
      <c r="I791" s="407">
        <f>IF(LEN('1-6'!B797)&gt;0,'1-6'!K797,"")</f>
        <v>0</v>
      </c>
      <c r="J791" s="408"/>
    </row>
    <row r="792" spans="7:10" ht="23.25" customHeight="1" x14ac:dyDescent="0.25">
      <c r="G792" s="405" t="str">
        <f>+IF(LEN('OSNOVNA PLAČA'!B792)&gt;0,'LETNO OBVESTILO'!V798,"")</f>
        <v>783   A783</v>
      </c>
      <c r="H792" s="406"/>
      <c r="I792" s="407">
        <f>IF(LEN('1-6'!B798)&gt;0,'1-6'!K798,"")</f>
        <v>0</v>
      </c>
      <c r="J792" s="408"/>
    </row>
    <row r="793" spans="7:10" ht="23.25" customHeight="1" x14ac:dyDescent="0.25">
      <c r="G793" s="405" t="str">
        <f>+IF(LEN('OSNOVNA PLAČA'!B793)&gt;0,'LETNO OBVESTILO'!V799,"")</f>
        <v>784   A784</v>
      </c>
      <c r="H793" s="406"/>
      <c r="I793" s="407">
        <f>IF(LEN('1-6'!B799)&gt;0,'1-6'!K799,"")</f>
        <v>0</v>
      </c>
      <c r="J793" s="408"/>
    </row>
    <row r="794" spans="7:10" ht="23.25" customHeight="1" x14ac:dyDescent="0.25">
      <c r="G794" s="405" t="str">
        <f>+IF(LEN('OSNOVNA PLAČA'!B794)&gt;0,'LETNO OBVESTILO'!V800,"")</f>
        <v>785   A785</v>
      </c>
      <c r="H794" s="406"/>
      <c r="I794" s="407">
        <f>IF(LEN('1-6'!B800)&gt;0,'1-6'!K800,"")</f>
        <v>0</v>
      </c>
      <c r="J794" s="408"/>
    </row>
    <row r="795" spans="7:10" ht="23.25" customHeight="1" x14ac:dyDescent="0.25">
      <c r="G795" s="405" t="str">
        <f>+IF(LEN('OSNOVNA PLAČA'!B795)&gt;0,'LETNO OBVESTILO'!V801,"")</f>
        <v>786   A786</v>
      </c>
      <c r="H795" s="406"/>
      <c r="I795" s="407">
        <f>IF(LEN('1-6'!B801)&gt;0,'1-6'!K801,"")</f>
        <v>0</v>
      </c>
      <c r="J795" s="408"/>
    </row>
    <row r="796" spans="7:10" ht="23.25" customHeight="1" x14ac:dyDescent="0.25">
      <c r="G796" s="405" t="str">
        <f>+IF(LEN('OSNOVNA PLAČA'!B796)&gt;0,'LETNO OBVESTILO'!V802,"")</f>
        <v>787   A787</v>
      </c>
      <c r="H796" s="406"/>
      <c r="I796" s="407">
        <f>IF(LEN('1-6'!B802)&gt;0,'1-6'!K802,"")</f>
        <v>0</v>
      </c>
      <c r="J796" s="408"/>
    </row>
    <row r="797" spans="7:10" ht="23.25" customHeight="1" x14ac:dyDescent="0.25">
      <c r="G797" s="405" t="str">
        <f>+IF(LEN('OSNOVNA PLAČA'!B797)&gt;0,'LETNO OBVESTILO'!V803,"")</f>
        <v>788   A788</v>
      </c>
      <c r="H797" s="406"/>
      <c r="I797" s="407">
        <f>IF(LEN('1-6'!B803)&gt;0,'1-6'!K803,"")</f>
        <v>0</v>
      </c>
      <c r="J797" s="408"/>
    </row>
    <row r="798" spans="7:10" ht="23.25" customHeight="1" x14ac:dyDescent="0.25">
      <c r="G798" s="405" t="str">
        <f>+IF(LEN('OSNOVNA PLAČA'!B798)&gt;0,'LETNO OBVESTILO'!V804,"")</f>
        <v>789   A789</v>
      </c>
      <c r="H798" s="406"/>
      <c r="I798" s="407">
        <f>IF(LEN('1-6'!B804)&gt;0,'1-6'!K804,"")</f>
        <v>0</v>
      </c>
      <c r="J798" s="408"/>
    </row>
    <row r="799" spans="7:10" ht="23.25" customHeight="1" x14ac:dyDescent="0.25">
      <c r="G799" s="405" t="str">
        <f>+IF(LEN('OSNOVNA PLAČA'!B799)&gt;0,'LETNO OBVESTILO'!V805,"")</f>
        <v>790   A790</v>
      </c>
      <c r="H799" s="406"/>
      <c r="I799" s="407">
        <f>IF(LEN('1-6'!B805)&gt;0,'1-6'!K805,"")</f>
        <v>0</v>
      </c>
      <c r="J799" s="408"/>
    </row>
    <row r="800" spans="7:10" ht="23.25" customHeight="1" x14ac:dyDescent="0.25">
      <c r="G800" s="405" t="str">
        <f>+IF(LEN('OSNOVNA PLAČA'!B800)&gt;0,'LETNO OBVESTILO'!V806,"")</f>
        <v>791   A791</v>
      </c>
      <c r="H800" s="406"/>
      <c r="I800" s="407">
        <f>IF(LEN('1-6'!B806)&gt;0,'1-6'!K806,"")</f>
        <v>0</v>
      </c>
      <c r="J800" s="408"/>
    </row>
    <row r="801" spans="7:10" ht="23.25" customHeight="1" x14ac:dyDescent="0.25">
      <c r="G801" s="405" t="str">
        <f>+IF(LEN('OSNOVNA PLAČA'!B801)&gt;0,'LETNO OBVESTILO'!V807,"")</f>
        <v>792   A792</v>
      </c>
      <c r="H801" s="406"/>
      <c r="I801" s="407">
        <f>IF(LEN('1-6'!B807)&gt;0,'1-6'!K807,"")</f>
        <v>0</v>
      </c>
      <c r="J801" s="408"/>
    </row>
    <row r="802" spans="7:10" ht="23.25" customHeight="1" x14ac:dyDescent="0.25">
      <c r="G802" s="405" t="str">
        <f>+IF(LEN('OSNOVNA PLAČA'!B802)&gt;0,'LETNO OBVESTILO'!V808,"")</f>
        <v>793   A793</v>
      </c>
      <c r="H802" s="406"/>
      <c r="I802" s="407">
        <f>IF(LEN('1-6'!B808)&gt;0,'1-6'!K808,"")</f>
        <v>0</v>
      </c>
      <c r="J802" s="408"/>
    </row>
    <row r="803" spans="7:10" ht="23.25" customHeight="1" x14ac:dyDescent="0.25">
      <c r="G803" s="405" t="str">
        <f>+IF(LEN('OSNOVNA PLAČA'!B803)&gt;0,'LETNO OBVESTILO'!V809,"")</f>
        <v>794   A794</v>
      </c>
      <c r="H803" s="406"/>
      <c r="I803" s="407">
        <f>IF(LEN('1-6'!B809)&gt;0,'1-6'!K809,"")</f>
        <v>0</v>
      </c>
      <c r="J803" s="408"/>
    </row>
    <row r="804" spans="7:10" ht="23.25" customHeight="1" x14ac:dyDescent="0.25">
      <c r="G804" s="405" t="str">
        <f>+IF(LEN('OSNOVNA PLAČA'!B804)&gt;0,'LETNO OBVESTILO'!V810,"")</f>
        <v>795   A795</v>
      </c>
      <c r="H804" s="406"/>
      <c r="I804" s="407">
        <f>IF(LEN('1-6'!B810)&gt;0,'1-6'!K810,"")</f>
        <v>0</v>
      </c>
      <c r="J804" s="408"/>
    </row>
    <row r="805" spans="7:10" ht="23.25" customHeight="1" x14ac:dyDescent="0.25">
      <c r="G805" s="405" t="str">
        <f>+IF(LEN('OSNOVNA PLAČA'!B805)&gt;0,'LETNO OBVESTILO'!V811,"")</f>
        <v>796   A796</v>
      </c>
      <c r="H805" s="406"/>
      <c r="I805" s="407">
        <f>IF(LEN('1-6'!B811)&gt;0,'1-6'!K811,"")</f>
        <v>0</v>
      </c>
      <c r="J805" s="408"/>
    </row>
    <row r="806" spans="7:10" ht="23.25" customHeight="1" x14ac:dyDescent="0.25">
      <c r="G806" s="405" t="str">
        <f>+IF(LEN('OSNOVNA PLAČA'!B806)&gt;0,'LETNO OBVESTILO'!V812,"")</f>
        <v>797   A797</v>
      </c>
      <c r="H806" s="406"/>
      <c r="I806" s="407">
        <f>IF(LEN('1-6'!B812)&gt;0,'1-6'!K812,"")</f>
        <v>0</v>
      </c>
      <c r="J806" s="408"/>
    </row>
    <row r="807" spans="7:10" ht="23.25" customHeight="1" x14ac:dyDescent="0.25">
      <c r="G807" s="405" t="str">
        <f>+IF(LEN('OSNOVNA PLAČA'!B807)&gt;0,'LETNO OBVESTILO'!V813,"")</f>
        <v>798   A798</v>
      </c>
      <c r="H807" s="406"/>
      <c r="I807" s="407">
        <f>IF(LEN('1-6'!B813)&gt;0,'1-6'!K813,"")</f>
        <v>0</v>
      </c>
      <c r="J807" s="408"/>
    </row>
    <row r="808" spans="7:10" ht="23.25" customHeight="1" x14ac:dyDescent="0.25">
      <c r="G808" s="405" t="str">
        <f>+IF(LEN('OSNOVNA PLAČA'!B808)&gt;0,'LETNO OBVESTILO'!V814,"")</f>
        <v>799   A799</v>
      </c>
      <c r="H808" s="406"/>
      <c r="I808" s="407">
        <f>IF(LEN('1-6'!B814)&gt;0,'1-6'!K814,"")</f>
        <v>0</v>
      </c>
      <c r="J808" s="408"/>
    </row>
    <row r="809" spans="7:10" ht="23.25" customHeight="1" x14ac:dyDescent="0.25">
      <c r="G809" s="405" t="str">
        <f>+IF(LEN('OSNOVNA PLAČA'!B809)&gt;0,'LETNO OBVESTILO'!V815,"")</f>
        <v>800   A800</v>
      </c>
      <c r="H809" s="406"/>
      <c r="I809" s="407">
        <f>IF(LEN('1-6'!B815)&gt;0,'1-6'!K815,"")</f>
        <v>0</v>
      </c>
      <c r="J809" s="408"/>
    </row>
    <row r="810" spans="7:10" ht="23.25" customHeight="1" x14ac:dyDescent="0.25">
      <c r="G810" s="405" t="str">
        <f>+IF(LEN('OSNOVNA PLAČA'!B810)&gt;0,'LETNO OBVESTILO'!V816,"")</f>
        <v>801   A801</v>
      </c>
      <c r="H810" s="406"/>
      <c r="I810" s="407">
        <f>IF(LEN('1-6'!B816)&gt;0,'1-6'!K816,"")</f>
        <v>0</v>
      </c>
      <c r="J810" s="408"/>
    </row>
    <row r="811" spans="7:10" ht="23.25" customHeight="1" x14ac:dyDescent="0.25">
      <c r="G811" s="405" t="str">
        <f>+IF(LEN('OSNOVNA PLAČA'!B811)&gt;0,'LETNO OBVESTILO'!V817,"")</f>
        <v>802   A802</v>
      </c>
      <c r="H811" s="406"/>
      <c r="I811" s="407">
        <f>IF(LEN('1-6'!B817)&gt;0,'1-6'!K817,"")</f>
        <v>0</v>
      </c>
      <c r="J811" s="408"/>
    </row>
    <row r="812" spans="7:10" ht="23.25" customHeight="1" x14ac:dyDescent="0.25">
      <c r="G812" s="405" t="str">
        <f>+IF(LEN('OSNOVNA PLAČA'!B812)&gt;0,'LETNO OBVESTILO'!V818,"")</f>
        <v>803   A803</v>
      </c>
      <c r="H812" s="406"/>
      <c r="I812" s="407">
        <f>IF(LEN('1-6'!B818)&gt;0,'1-6'!K818,"")</f>
        <v>0</v>
      </c>
      <c r="J812" s="408"/>
    </row>
    <row r="813" spans="7:10" ht="23.25" customHeight="1" x14ac:dyDescent="0.25">
      <c r="G813" s="405" t="str">
        <f>+IF(LEN('OSNOVNA PLAČA'!B813)&gt;0,'LETNO OBVESTILO'!V819,"")</f>
        <v>804   A804</v>
      </c>
      <c r="H813" s="406"/>
      <c r="I813" s="407">
        <f>IF(LEN('1-6'!B819)&gt;0,'1-6'!K819,"")</f>
        <v>0</v>
      </c>
      <c r="J813" s="408"/>
    </row>
    <row r="814" spans="7:10" ht="23.25" customHeight="1" x14ac:dyDescent="0.25">
      <c r="G814" s="405" t="str">
        <f>+IF(LEN('OSNOVNA PLAČA'!B814)&gt;0,'LETNO OBVESTILO'!V820,"")</f>
        <v>805   A805</v>
      </c>
      <c r="H814" s="406"/>
      <c r="I814" s="407">
        <f>IF(LEN('1-6'!B820)&gt;0,'1-6'!K820,"")</f>
        <v>0</v>
      </c>
      <c r="J814" s="408"/>
    </row>
    <row r="815" spans="7:10" ht="23.25" customHeight="1" x14ac:dyDescent="0.25">
      <c r="G815" s="405" t="str">
        <f>+IF(LEN('OSNOVNA PLAČA'!B815)&gt;0,'LETNO OBVESTILO'!V821,"")</f>
        <v>806   A806</v>
      </c>
      <c r="H815" s="406"/>
      <c r="I815" s="407">
        <f>IF(LEN('1-6'!B821)&gt;0,'1-6'!K821,"")</f>
        <v>0</v>
      </c>
      <c r="J815" s="408"/>
    </row>
    <row r="816" spans="7:10" ht="23.25" customHeight="1" x14ac:dyDescent="0.25">
      <c r="G816" s="405" t="str">
        <f>+IF(LEN('OSNOVNA PLAČA'!B816)&gt;0,'LETNO OBVESTILO'!V822,"")</f>
        <v>807   A807</v>
      </c>
      <c r="H816" s="406"/>
      <c r="I816" s="407">
        <f>IF(LEN('1-6'!B822)&gt;0,'1-6'!K822,"")</f>
        <v>0</v>
      </c>
      <c r="J816" s="408"/>
    </row>
    <row r="817" spans="7:10" ht="23.25" customHeight="1" x14ac:dyDescent="0.25">
      <c r="G817" s="405" t="str">
        <f>+IF(LEN('OSNOVNA PLAČA'!B817)&gt;0,'LETNO OBVESTILO'!V823,"")</f>
        <v>808   A808</v>
      </c>
      <c r="H817" s="406"/>
      <c r="I817" s="407">
        <f>IF(LEN('1-6'!B823)&gt;0,'1-6'!K823,"")</f>
        <v>0</v>
      </c>
      <c r="J817" s="408"/>
    </row>
    <row r="818" spans="7:10" ht="23.25" customHeight="1" x14ac:dyDescent="0.25">
      <c r="G818" s="405" t="str">
        <f>+IF(LEN('OSNOVNA PLAČA'!B818)&gt;0,'LETNO OBVESTILO'!V824,"")</f>
        <v>809   A809</v>
      </c>
      <c r="H818" s="406"/>
      <c r="I818" s="407">
        <f>IF(LEN('1-6'!B824)&gt;0,'1-6'!K824,"")</f>
        <v>0</v>
      </c>
      <c r="J818" s="408"/>
    </row>
    <row r="819" spans="7:10" ht="23.25" customHeight="1" x14ac:dyDescent="0.25">
      <c r="G819" s="405" t="str">
        <f>+IF(LEN('OSNOVNA PLAČA'!B819)&gt;0,'LETNO OBVESTILO'!V825,"")</f>
        <v>810   A810</v>
      </c>
      <c r="H819" s="406"/>
      <c r="I819" s="407">
        <f>IF(LEN('1-6'!B825)&gt;0,'1-6'!K825,"")</f>
        <v>0</v>
      </c>
      <c r="J819" s="408"/>
    </row>
    <row r="820" spans="7:10" ht="23.25" customHeight="1" x14ac:dyDescent="0.25">
      <c r="G820" s="405" t="str">
        <f>+IF(LEN('OSNOVNA PLAČA'!B820)&gt;0,'LETNO OBVESTILO'!V826,"")</f>
        <v>811   A811</v>
      </c>
      <c r="H820" s="406"/>
      <c r="I820" s="407">
        <f>IF(LEN('1-6'!B826)&gt;0,'1-6'!K826,"")</f>
        <v>0</v>
      </c>
      <c r="J820" s="408"/>
    </row>
    <row r="821" spans="7:10" ht="23.25" customHeight="1" x14ac:dyDescent="0.25">
      <c r="G821" s="405" t="str">
        <f>+IF(LEN('OSNOVNA PLAČA'!B821)&gt;0,'LETNO OBVESTILO'!V827,"")</f>
        <v>812   A812</v>
      </c>
      <c r="H821" s="406"/>
      <c r="I821" s="407">
        <f>IF(LEN('1-6'!B827)&gt;0,'1-6'!K827,"")</f>
        <v>0</v>
      </c>
      <c r="J821" s="408"/>
    </row>
    <row r="822" spans="7:10" ht="23.25" customHeight="1" x14ac:dyDescent="0.25">
      <c r="G822" s="405" t="str">
        <f>+IF(LEN('OSNOVNA PLAČA'!B822)&gt;0,'LETNO OBVESTILO'!V828,"")</f>
        <v>813   A813</v>
      </c>
      <c r="H822" s="406"/>
      <c r="I822" s="407">
        <f>IF(LEN('1-6'!B828)&gt;0,'1-6'!K828,"")</f>
        <v>0</v>
      </c>
      <c r="J822" s="408"/>
    </row>
    <row r="823" spans="7:10" ht="23.25" customHeight="1" x14ac:dyDescent="0.25">
      <c r="G823" s="405" t="str">
        <f>+IF(LEN('OSNOVNA PLAČA'!B823)&gt;0,'LETNO OBVESTILO'!V829,"")</f>
        <v>814   A814</v>
      </c>
      <c r="H823" s="406"/>
      <c r="I823" s="407">
        <f>IF(LEN('1-6'!B829)&gt;0,'1-6'!K829,"")</f>
        <v>0</v>
      </c>
      <c r="J823" s="408"/>
    </row>
    <row r="824" spans="7:10" ht="23.25" customHeight="1" x14ac:dyDescent="0.25">
      <c r="G824" s="405" t="str">
        <f>+IF(LEN('OSNOVNA PLAČA'!B824)&gt;0,'LETNO OBVESTILO'!V830,"")</f>
        <v>815   A815</v>
      </c>
      <c r="H824" s="406"/>
      <c r="I824" s="407">
        <f>IF(LEN('1-6'!B830)&gt;0,'1-6'!K830,"")</f>
        <v>0</v>
      </c>
      <c r="J824" s="408"/>
    </row>
    <row r="825" spans="7:10" ht="23.25" customHeight="1" x14ac:dyDescent="0.25">
      <c r="G825" s="405" t="str">
        <f>+IF(LEN('OSNOVNA PLAČA'!B825)&gt;0,'LETNO OBVESTILO'!V831,"")</f>
        <v>816   A816</v>
      </c>
      <c r="H825" s="406"/>
      <c r="I825" s="407">
        <f>IF(LEN('1-6'!B831)&gt;0,'1-6'!K831,"")</f>
        <v>0</v>
      </c>
      <c r="J825" s="408"/>
    </row>
    <row r="826" spans="7:10" ht="23.25" customHeight="1" x14ac:dyDescent="0.25">
      <c r="G826" s="405" t="str">
        <f>+IF(LEN('OSNOVNA PLAČA'!B826)&gt;0,'LETNO OBVESTILO'!V832,"")</f>
        <v>817   A817</v>
      </c>
      <c r="H826" s="406"/>
      <c r="I826" s="407">
        <f>IF(LEN('1-6'!B832)&gt;0,'1-6'!K832,"")</f>
        <v>0</v>
      </c>
      <c r="J826" s="408"/>
    </row>
    <row r="827" spans="7:10" ht="23.25" customHeight="1" x14ac:dyDescent="0.25">
      <c r="G827" s="405" t="str">
        <f>+IF(LEN('OSNOVNA PLAČA'!B827)&gt;0,'LETNO OBVESTILO'!V833,"")</f>
        <v>818   A818</v>
      </c>
      <c r="H827" s="406"/>
      <c r="I827" s="407">
        <f>IF(LEN('1-6'!B833)&gt;0,'1-6'!K833,"")</f>
        <v>0</v>
      </c>
      <c r="J827" s="408"/>
    </row>
    <row r="828" spans="7:10" ht="23.25" customHeight="1" x14ac:dyDescent="0.25">
      <c r="G828" s="405" t="str">
        <f>+IF(LEN('OSNOVNA PLAČA'!B828)&gt;0,'LETNO OBVESTILO'!V834,"")</f>
        <v>819   A819</v>
      </c>
      <c r="H828" s="406"/>
      <c r="I828" s="407">
        <f>IF(LEN('1-6'!B834)&gt;0,'1-6'!K834,"")</f>
        <v>0</v>
      </c>
      <c r="J828" s="408"/>
    </row>
    <row r="829" spans="7:10" ht="23.25" customHeight="1" x14ac:dyDescent="0.25">
      <c r="G829" s="405" t="str">
        <f>+IF(LEN('OSNOVNA PLAČA'!B829)&gt;0,'LETNO OBVESTILO'!V835,"")</f>
        <v>820   A820</v>
      </c>
      <c r="H829" s="406"/>
      <c r="I829" s="407">
        <f>IF(LEN('1-6'!B835)&gt;0,'1-6'!K835,"")</f>
        <v>0</v>
      </c>
      <c r="J829" s="408"/>
    </row>
    <row r="830" spans="7:10" ht="23.25" customHeight="1" x14ac:dyDescent="0.25">
      <c r="G830" s="405" t="str">
        <f>+IF(LEN('OSNOVNA PLAČA'!B830)&gt;0,'LETNO OBVESTILO'!V836,"")</f>
        <v>821   A821</v>
      </c>
      <c r="H830" s="406"/>
      <c r="I830" s="407">
        <f>IF(LEN('1-6'!B836)&gt;0,'1-6'!K836,"")</f>
        <v>0</v>
      </c>
      <c r="J830" s="408"/>
    </row>
    <row r="831" spans="7:10" ht="23.25" customHeight="1" x14ac:dyDescent="0.25">
      <c r="G831" s="405" t="str">
        <f>+IF(LEN('OSNOVNA PLAČA'!B831)&gt;0,'LETNO OBVESTILO'!V837,"")</f>
        <v>822   A822</v>
      </c>
      <c r="H831" s="406"/>
      <c r="I831" s="407">
        <f>IF(LEN('1-6'!B837)&gt;0,'1-6'!K837,"")</f>
        <v>0</v>
      </c>
      <c r="J831" s="408"/>
    </row>
    <row r="832" spans="7:10" ht="23.25" customHeight="1" x14ac:dyDescent="0.25">
      <c r="G832" s="405" t="str">
        <f>+IF(LEN('OSNOVNA PLAČA'!B832)&gt;0,'LETNO OBVESTILO'!V838,"")</f>
        <v>823   A823</v>
      </c>
      <c r="H832" s="406"/>
      <c r="I832" s="407">
        <f>IF(LEN('1-6'!B838)&gt;0,'1-6'!K838,"")</f>
        <v>0</v>
      </c>
      <c r="J832" s="408"/>
    </row>
    <row r="833" spans="7:10" ht="23.25" customHeight="1" x14ac:dyDescent="0.25">
      <c r="G833" s="405" t="str">
        <f>+IF(LEN('OSNOVNA PLAČA'!B833)&gt;0,'LETNO OBVESTILO'!V839,"")</f>
        <v>824   A824</v>
      </c>
      <c r="H833" s="406"/>
      <c r="I833" s="407">
        <f>IF(LEN('1-6'!B839)&gt;0,'1-6'!K839,"")</f>
        <v>0</v>
      </c>
      <c r="J833" s="408"/>
    </row>
    <row r="834" spans="7:10" ht="23.25" customHeight="1" x14ac:dyDescent="0.25">
      <c r="G834" s="405" t="str">
        <f>+IF(LEN('OSNOVNA PLAČA'!B834)&gt;0,'LETNO OBVESTILO'!V840,"")</f>
        <v>825   A825</v>
      </c>
      <c r="H834" s="406"/>
      <c r="I834" s="407">
        <f>IF(LEN('1-6'!B840)&gt;0,'1-6'!K840,"")</f>
        <v>0</v>
      </c>
      <c r="J834" s="408"/>
    </row>
    <row r="835" spans="7:10" ht="23.25" customHeight="1" x14ac:dyDescent="0.25">
      <c r="G835" s="405" t="str">
        <f>+IF(LEN('OSNOVNA PLAČA'!B835)&gt;0,'LETNO OBVESTILO'!V841,"")</f>
        <v>826   A826</v>
      </c>
      <c r="H835" s="406"/>
      <c r="I835" s="407">
        <f>IF(LEN('1-6'!B841)&gt;0,'1-6'!K841,"")</f>
        <v>0</v>
      </c>
      <c r="J835" s="408"/>
    </row>
    <row r="836" spans="7:10" ht="23.25" customHeight="1" x14ac:dyDescent="0.25">
      <c r="G836" s="405" t="str">
        <f>+IF(LEN('OSNOVNA PLAČA'!B836)&gt;0,'LETNO OBVESTILO'!V842,"")</f>
        <v>827   A827</v>
      </c>
      <c r="H836" s="406"/>
      <c r="I836" s="407">
        <f>IF(LEN('1-6'!B842)&gt;0,'1-6'!K842,"")</f>
        <v>0</v>
      </c>
      <c r="J836" s="408"/>
    </row>
    <row r="837" spans="7:10" ht="23.25" customHeight="1" x14ac:dyDescent="0.25">
      <c r="G837" s="405" t="str">
        <f>+IF(LEN('OSNOVNA PLAČA'!B837)&gt;0,'LETNO OBVESTILO'!V843,"")</f>
        <v>828   A828</v>
      </c>
      <c r="H837" s="406"/>
      <c r="I837" s="407">
        <f>IF(LEN('1-6'!B843)&gt;0,'1-6'!K843,"")</f>
        <v>0</v>
      </c>
      <c r="J837" s="408"/>
    </row>
    <row r="838" spans="7:10" ht="23.25" customHeight="1" x14ac:dyDescent="0.25">
      <c r="G838" s="405" t="str">
        <f>+IF(LEN('OSNOVNA PLAČA'!B838)&gt;0,'LETNO OBVESTILO'!V844,"")</f>
        <v>829   A829</v>
      </c>
      <c r="H838" s="406"/>
      <c r="I838" s="407">
        <f>IF(LEN('1-6'!B844)&gt;0,'1-6'!K844,"")</f>
        <v>0</v>
      </c>
      <c r="J838" s="408"/>
    </row>
    <row r="839" spans="7:10" ht="23.25" customHeight="1" x14ac:dyDescent="0.25">
      <c r="G839" s="405" t="str">
        <f>+IF(LEN('OSNOVNA PLAČA'!B839)&gt;0,'LETNO OBVESTILO'!V845,"")</f>
        <v>830   A830</v>
      </c>
      <c r="H839" s="406"/>
      <c r="I839" s="407">
        <f>IF(LEN('1-6'!B845)&gt;0,'1-6'!K845,"")</f>
        <v>0</v>
      </c>
      <c r="J839" s="408"/>
    </row>
    <row r="840" spans="7:10" ht="23.25" customHeight="1" x14ac:dyDescent="0.25">
      <c r="G840" s="405" t="str">
        <f>+IF(LEN('OSNOVNA PLAČA'!B840)&gt;0,'LETNO OBVESTILO'!V846,"")</f>
        <v>831   A831</v>
      </c>
      <c r="H840" s="406"/>
      <c r="I840" s="407">
        <f>IF(LEN('1-6'!B846)&gt;0,'1-6'!K846,"")</f>
        <v>0</v>
      </c>
      <c r="J840" s="408"/>
    </row>
    <row r="841" spans="7:10" ht="23.25" customHeight="1" x14ac:dyDescent="0.25">
      <c r="G841" s="405" t="str">
        <f>+IF(LEN('OSNOVNA PLAČA'!B841)&gt;0,'LETNO OBVESTILO'!V847,"")</f>
        <v>832   A832</v>
      </c>
      <c r="H841" s="406"/>
      <c r="I841" s="407">
        <f>IF(LEN('1-6'!B847)&gt;0,'1-6'!K847,"")</f>
        <v>0</v>
      </c>
      <c r="J841" s="408"/>
    </row>
    <row r="842" spans="7:10" ht="23.25" customHeight="1" x14ac:dyDescent="0.25">
      <c r="G842" s="405" t="str">
        <f>+IF(LEN('OSNOVNA PLAČA'!B842)&gt;0,'LETNO OBVESTILO'!V848,"")</f>
        <v>833   A833</v>
      </c>
      <c r="H842" s="406"/>
      <c r="I842" s="407">
        <f>IF(LEN('1-6'!B848)&gt;0,'1-6'!K848,"")</f>
        <v>0</v>
      </c>
      <c r="J842" s="408"/>
    </row>
    <row r="843" spans="7:10" ht="23.25" customHeight="1" x14ac:dyDescent="0.25">
      <c r="G843" s="405" t="str">
        <f>+IF(LEN('OSNOVNA PLAČA'!B843)&gt;0,'LETNO OBVESTILO'!V849,"")</f>
        <v>834   A834</v>
      </c>
      <c r="H843" s="406"/>
      <c r="I843" s="407">
        <f>IF(LEN('1-6'!B849)&gt;0,'1-6'!K849,"")</f>
        <v>0</v>
      </c>
      <c r="J843" s="408"/>
    </row>
    <row r="844" spans="7:10" ht="23.25" customHeight="1" x14ac:dyDescent="0.25">
      <c r="G844" s="405" t="str">
        <f>+IF(LEN('OSNOVNA PLAČA'!B844)&gt;0,'LETNO OBVESTILO'!V850,"")</f>
        <v>835   A835</v>
      </c>
      <c r="H844" s="406"/>
      <c r="I844" s="407">
        <f>IF(LEN('1-6'!B850)&gt;0,'1-6'!K850,"")</f>
        <v>0</v>
      </c>
      <c r="J844" s="408"/>
    </row>
    <row r="845" spans="7:10" ht="23.25" customHeight="1" x14ac:dyDescent="0.25">
      <c r="G845" s="405" t="str">
        <f>+IF(LEN('OSNOVNA PLAČA'!B845)&gt;0,'LETNO OBVESTILO'!V851,"")</f>
        <v>836   A836</v>
      </c>
      <c r="H845" s="406"/>
      <c r="I845" s="407">
        <f>IF(LEN('1-6'!B851)&gt;0,'1-6'!K851,"")</f>
        <v>0</v>
      </c>
      <c r="J845" s="408"/>
    </row>
    <row r="846" spans="7:10" ht="23.25" customHeight="1" x14ac:dyDescent="0.25">
      <c r="G846" s="405" t="str">
        <f>+IF(LEN('OSNOVNA PLAČA'!B846)&gt;0,'LETNO OBVESTILO'!V852,"")</f>
        <v>837   A837</v>
      </c>
      <c r="H846" s="406"/>
      <c r="I846" s="407">
        <f>IF(LEN('1-6'!B852)&gt;0,'1-6'!K852,"")</f>
        <v>0</v>
      </c>
      <c r="J846" s="408"/>
    </row>
    <row r="847" spans="7:10" ht="23.25" customHeight="1" x14ac:dyDescent="0.25">
      <c r="G847" s="405" t="str">
        <f>+IF(LEN('OSNOVNA PLAČA'!B847)&gt;0,'LETNO OBVESTILO'!V853,"")</f>
        <v>838   A838</v>
      </c>
      <c r="H847" s="406"/>
      <c r="I847" s="407">
        <f>IF(LEN('1-6'!B853)&gt;0,'1-6'!K853,"")</f>
        <v>0</v>
      </c>
      <c r="J847" s="408"/>
    </row>
    <row r="848" spans="7:10" ht="23.25" customHeight="1" x14ac:dyDescent="0.25">
      <c r="G848" s="405" t="str">
        <f>+IF(LEN('OSNOVNA PLAČA'!B848)&gt;0,'LETNO OBVESTILO'!V854,"")</f>
        <v>839   A839</v>
      </c>
      <c r="H848" s="406"/>
      <c r="I848" s="407">
        <f>IF(LEN('1-6'!B854)&gt;0,'1-6'!K854,"")</f>
        <v>0</v>
      </c>
      <c r="J848" s="408"/>
    </row>
    <row r="849" spans="7:10" ht="23.25" customHeight="1" x14ac:dyDescent="0.25">
      <c r="G849" s="405" t="str">
        <f>+IF(LEN('OSNOVNA PLAČA'!B849)&gt;0,'LETNO OBVESTILO'!V855,"")</f>
        <v>840   A840</v>
      </c>
      <c r="H849" s="406"/>
      <c r="I849" s="407">
        <f>IF(LEN('1-6'!B855)&gt;0,'1-6'!K855,"")</f>
        <v>0</v>
      </c>
      <c r="J849" s="408"/>
    </row>
    <row r="850" spans="7:10" ht="23.25" customHeight="1" x14ac:dyDescent="0.25">
      <c r="G850" s="405" t="str">
        <f>+IF(LEN('OSNOVNA PLAČA'!B850)&gt;0,'LETNO OBVESTILO'!V856,"")</f>
        <v>841   A841</v>
      </c>
      <c r="H850" s="406"/>
      <c r="I850" s="407">
        <f>IF(LEN('1-6'!B856)&gt;0,'1-6'!K856,"")</f>
        <v>0</v>
      </c>
      <c r="J850" s="408"/>
    </row>
    <row r="851" spans="7:10" ht="23.25" customHeight="1" x14ac:dyDescent="0.25">
      <c r="G851" s="405" t="str">
        <f>+IF(LEN('OSNOVNA PLAČA'!B851)&gt;0,'LETNO OBVESTILO'!V857,"")</f>
        <v>842   A842</v>
      </c>
      <c r="H851" s="406"/>
      <c r="I851" s="407">
        <f>IF(LEN('1-6'!B857)&gt;0,'1-6'!K857,"")</f>
        <v>0</v>
      </c>
      <c r="J851" s="408"/>
    </row>
    <row r="852" spans="7:10" ht="23.25" customHeight="1" x14ac:dyDescent="0.25">
      <c r="G852" s="405" t="str">
        <f>+IF(LEN('OSNOVNA PLAČA'!B852)&gt;0,'LETNO OBVESTILO'!V858,"")</f>
        <v>843   A843</v>
      </c>
      <c r="H852" s="406"/>
      <c r="I852" s="407">
        <f>IF(LEN('1-6'!B858)&gt;0,'1-6'!K858,"")</f>
        <v>0</v>
      </c>
      <c r="J852" s="408"/>
    </row>
    <row r="853" spans="7:10" ht="23.25" customHeight="1" x14ac:dyDescent="0.25">
      <c r="G853" s="405" t="str">
        <f>+IF(LEN('OSNOVNA PLAČA'!B853)&gt;0,'LETNO OBVESTILO'!V859,"")</f>
        <v>844   A844</v>
      </c>
      <c r="H853" s="406"/>
      <c r="I853" s="407">
        <f>IF(LEN('1-6'!B859)&gt;0,'1-6'!K859,"")</f>
        <v>0</v>
      </c>
      <c r="J853" s="408"/>
    </row>
    <row r="854" spans="7:10" ht="23.25" customHeight="1" x14ac:dyDescent="0.25">
      <c r="G854" s="405" t="str">
        <f>+IF(LEN('OSNOVNA PLAČA'!B854)&gt;0,'LETNO OBVESTILO'!V860,"")</f>
        <v>845   A845</v>
      </c>
      <c r="H854" s="406"/>
      <c r="I854" s="407">
        <f>IF(LEN('1-6'!B860)&gt;0,'1-6'!K860,"")</f>
        <v>0</v>
      </c>
      <c r="J854" s="408"/>
    </row>
    <row r="855" spans="7:10" ht="23.25" customHeight="1" x14ac:dyDescent="0.25">
      <c r="G855" s="405" t="str">
        <f>+IF(LEN('OSNOVNA PLAČA'!B855)&gt;0,'LETNO OBVESTILO'!V861,"")</f>
        <v>846   A846</v>
      </c>
      <c r="H855" s="406"/>
      <c r="I855" s="407">
        <f>IF(LEN('1-6'!B861)&gt;0,'1-6'!K861,"")</f>
        <v>0</v>
      </c>
      <c r="J855" s="408"/>
    </row>
    <row r="856" spans="7:10" ht="23.25" customHeight="1" x14ac:dyDescent="0.25">
      <c r="G856" s="405" t="str">
        <f>+IF(LEN('OSNOVNA PLAČA'!B856)&gt;0,'LETNO OBVESTILO'!V862,"")</f>
        <v>847   A847</v>
      </c>
      <c r="H856" s="406"/>
      <c r="I856" s="407">
        <f>IF(LEN('1-6'!B862)&gt;0,'1-6'!K862,"")</f>
        <v>0</v>
      </c>
      <c r="J856" s="408"/>
    </row>
    <row r="857" spans="7:10" ht="23.25" customHeight="1" x14ac:dyDescent="0.25">
      <c r="G857" s="405" t="str">
        <f>+IF(LEN('OSNOVNA PLAČA'!B857)&gt;0,'LETNO OBVESTILO'!V863,"")</f>
        <v>848   A848</v>
      </c>
      <c r="H857" s="406"/>
      <c r="I857" s="407">
        <f>IF(LEN('1-6'!B863)&gt;0,'1-6'!K863,"")</f>
        <v>0</v>
      </c>
      <c r="J857" s="408"/>
    </row>
    <row r="858" spans="7:10" ht="23.25" customHeight="1" x14ac:dyDescent="0.25">
      <c r="G858" s="405" t="str">
        <f>+IF(LEN('OSNOVNA PLAČA'!B858)&gt;0,'LETNO OBVESTILO'!V864,"")</f>
        <v>849   A849</v>
      </c>
      <c r="H858" s="406"/>
      <c r="I858" s="407">
        <f>IF(LEN('1-6'!B864)&gt;0,'1-6'!K864,"")</f>
        <v>0</v>
      </c>
      <c r="J858" s="408"/>
    </row>
    <row r="859" spans="7:10" ht="23.25" customHeight="1" x14ac:dyDescent="0.25">
      <c r="G859" s="405" t="str">
        <f>+IF(LEN('OSNOVNA PLAČA'!B859)&gt;0,'LETNO OBVESTILO'!V865,"")</f>
        <v>850   A850</v>
      </c>
      <c r="H859" s="406"/>
      <c r="I859" s="407">
        <f>IF(LEN('1-6'!B865)&gt;0,'1-6'!K865,"")</f>
        <v>0</v>
      </c>
      <c r="J859" s="408"/>
    </row>
    <row r="860" spans="7:10" ht="23.25" customHeight="1" x14ac:dyDescent="0.25">
      <c r="G860" s="405" t="str">
        <f>+IF(LEN('OSNOVNA PLAČA'!B860)&gt;0,'LETNO OBVESTILO'!V866,"")</f>
        <v>851   A851</v>
      </c>
      <c r="H860" s="406"/>
      <c r="I860" s="407">
        <f>IF(LEN('1-6'!B866)&gt;0,'1-6'!K866,"")</f>
        <v>0</v>
      </c>
      <c r="J860" s="408"/>
    </row>
    <row r="861" spans="7:10" ht="23.25" customHeight="1" x14ac:dyDescent="0.25">
      <c r="G861" s="405" t="str">
        <f>+IF(LEN('OSNOVNA PLAČA'!B861)&gt;0,'LETNO OBVESTILO'!V867,"")</f>
        <v>852   A852</v>
      </c>
      <c r="H861" s="406"/>
      <c r="I861" s="407">
        <f>IF(LEN('1-6'!B867)&gt;0,'1-6'!K867,"")</f>
        <v>0</v>
      </c>
      <c r="J861" s="408"/>
    </row>
    <row r="862" spans="7:10" ht="23.25" customHeight="1" x14ac:dyDescent="0.25">
      <c r="G862" s="405" t="str">
        <f>+IF(LEN('OSNOVNA PLAČA'!B862)&gt;0,'LETNO OBVESTILO'!V868,"")</f>
        <v>853   A853</v>
      </c>
      <c r="H862" s="406"/>
      <c r="I862" s="407">
        <f>IF(LEN('1-6'!B868)&gt;0,'1-6'!K868,"")</f>
        <v>0</v>
      </c>
      <c r="J862" s="408"/>
    </row>
    <row r="863" spans="7:10" ht="23.25" customHeight="1" x14ac:dyDescent="0.25">
      <c r="G863" s="405" t="str">
        <f>+IF(LEN('OSNOVNA PLAČA'!B863)&gt;0,'LETNO OBVESTILO'!V869,"")</f>
        <v>854   A854</v>
      </c>
      <c r="H863" s="406"/>
      <c r="I863" s="407">
        <f>IF(LEN('1-6'!B869)&gt;0,'1-6'!K869,"")</f>
        <v>0</v>
      </c>
      <c r="J863" s="408"/>
    </row>
    <row r="864" spans="7:10" ht="23.25" customHeight="1" x14ac:dyDescent="0.25">
      <c r="G864" s="405" t="str">
        <f>+IF(LEN('OSNOVNA PLAČA'!B864)&gt;0,'LETNO OBVESTILO'!V870,"")</f>
        <v>855   A855</v>
      </c>
      <c r="H864" s="406"/>
      <c r="I864" s="407">
        <f>IF(LEN('1-6'!B870)&gt;0,'1-6'!K870,"")</f>
        <v>0</v>
      </c>
      <c r="J864" s="408"/>
    </row>
    <row r="865" spans="7:10" ht="23.25" customHeight="1" x14ac:dyDescent="0.25">
      <c r="G865" s="405" t="str">
        <f>+IF(LEN('OSNOVNA PLAČA'!B865)&gt;0,'LETNO OBVESTILO'!V871,"")</f>
        <v>856   A856</v>
      </c>
      <c r="H865" s="406"/>
      <c r="I865" s="407">
        <f>IF(LEN('1-6'!B871)&gt;0,'1-6'!K871,"")</f>
        <v>0</v>
      </c>
      <c r="J865" s="408"/>
    </row>
    <row r="866" spans="7:10" ht="23.25" customHeight="1" x14ac:dyDescent="0.25">
      <c r="G866" s="405" t="str">
        <f>+IF(LEN('OSNOVNA PLAČA'!B866)&gt;0,'LETNO OBVESTILO'!V872,"")</f>
        <v>857   A857</v>
      </c>
      <c r="H866" s="406"/>
      <c r="I866" s="407">
        <f>IF(LEN('1-6'!B872)&gt;0,'1-6'!K872,"")</f>
        <v>0</v>
      </c>
      <c r="J866" s="408"/>
    </row>
    <row r="867" spans="7:10" ht="23.25" customHeight="1" x14ac:dyDescent="0.25">
      <c r="G867" s="405" t="str">
        <f>+IF(LEN('OSNOVNA PLAČA'!B867)&gt;0,'LETNO OBVESTILO'!V873,"")</f>
        <v>858   A858</v>
      </c>
      <c r="H867" s="406"/>
      <c r="I867" s="407">
        <f>IF(LEN('1-6'!B873)&gt;0,'1-6'!K873,"")</f>
        <v>0</v>
      </c>
      <c r="J867" s="408"/>
    </row>
    <row r="868" spans="7:10" ht="23.25" customHeight="1" x14ac:dyDescent="0.25">
      <c r="G868" s="405" t="str">
        <f>+IF(LEN('OSNOVNA PLAČA'!B868)&gt;0,'LETNO OBVESTILO'!V874,"")</f>
        <v>859   A859</v>
      </c>
      <c r="H868" s="406"/>
      <c r="I868" s="407">
        <f>IF(LEN('1-6'!B874)&gt;0,'1-6'!K874,"")</f>
        <v>0</v>
      </c>
      <c r="J868" s="408"/>
    </row>
    <row r="869" spans="7:10" ht="23.25" customHeight="1" x14ac:dyDescent="0.25">
      <c r="G869" s="405" t="str">
        <f>+IF(LEN('OSNOVNA PLAČA'!B869)&gt;0,'LETNO OBVESTILO'!V875,"")</f>
        <v>860   A860</v>
      </c>
      <c r="H869" s="406"/>
      <c r="I869" s="407">
        <f>IF(LEN('1-6'!B875)&gt;0,'1-6'!K875,"")</f>
        <v>0</v>
      </c>
      <c r="J869" s="408"/>
    </row>
    <row r="870" spans="7:10" ht="23.25" customHeight="1" x14ac:dyDescent="0.25">
      <c r="G870" s="405" t="str">
        <f>+IF(LEN('OSNOVNA PLAČA'!B870)&gt;0,'LETNO OBVESTILO'!V876,"")</f>
        <v>861   A861</v>
      </c>
      <c r="H870" s="406"/>
      <c r="I870" s="407">
        <f>IF(LEN('1-6'!B876)&gt;0,'1-6'!K876,"")</f>
        <v>0</v>
      </c>
      <c r="J870" s="408"/>
    </row>
    <row r="871" spans="7:10" ht="23.25" customHeight="1" x14ac:dyDescent="0.25">
      <c r="G871" s="405" t="str">
        <f>+IF(LEN('OSNOVNA PLAČA'!B871)&gt;0,'LETNO OBVESTILO'!V877,"")</f>
        <v>862   A862</v>
      </c>
      <c r="H871" s="406"/>
      <c r="I871" s="407">
        <f>IF(LEN('1-6'!B877)&gt;0,'1-6'!K877,"")</f>
        <v>0</v>
      </c>
      <c r="J871" s="408"/>
    </row>
    <row r="872" spans="7:10" ht="23.25" customHeight="1" x14ac:dyDescent="0.25">
      <c r="G872" s="405" t="str">
        <f>+IF(LEN('OSNOVNA PLAČA'!B872)&gt;0,'LETNO OBVESTILO'!V878,"")</f>
        <v>863   A863</v>
      </c>
      <c r="H872" s="406"/>
      <c r="I872" s="407">
        <f>IF(LEN('1-6'!B878)&gt;0,'1-6'!K878,"")</f>
        <v>0</v>
      </c>
      <c r="J872" s="408"/>
    </row>
    <row r="873" spans="7:10" ht="23.25" customHeight="1" x14ac:dyDescent="0.25">
      <c r="G873" s="405" t="str">
        <f>+IF(LEN('OSNOVNA PLAČA'!B873)&gt;0,'LETNO OBVESTILO'!V879,"")</f>
        <v>864   A864</v>
      </c>
      <c r="H873" s="406"/>
      <c r="I873" s="407">
        <f>IF(LEN('1-6'!B879)&gt;0,'1-6'!K879,"")</f>
        <v>0</v>
      </c>
      <c r="J873" s="408"/>
    </row>
    <row r="874" spans="7:10" ht="23.25" customHeight="1" x14ac:dyDescent="0.25">
      <c r="G874" s="405" t="str">
        <f>+IF(LEN('OSNOVNA PLAČA'!B874)&gt;0,'LETNO OBVESTILO'!V880,"")</f>
        <v>865   A865</v>
      </c>
      <c r="H874" s="406"/>
      <c r="I874" s="407">
        <f>IF(LEN('1-6'!B880)&gt;0,'1-6'!K880,"")</f>
        <v>0</v>
      </c>
      <c r="J874" s="408"/>
    </row>
    <row r="875" spans="7:10" ht="23.25" customHeight="1" x14ac:dyDescent="0.25">
      <c r="G875" s="405" t="str">
        <f>+IF(LEN('OSNOVNA PLAČA'!B875)&gt;0,'LETNO OBVESTILO'!V881,"")</f>
        <v>866   A866</v>
      </c>
      <c r="H875" s="406"/>
      <c r="I875" s="407">
        <f>IF(LEN('1-6'!B881)&gt;0,'1-6'!K881,"")</f>
        <v>0</v>
      </c>
      <c r="J875" s="408"/>
    </row>
    <row r="876" spans="7:10" ht="23.25" customHeight="1" x14ac:dyDescent="0.25">
      <c r="G876" s="405" t="str">
        <f>+IF(LEN('OSNOVNA PLAČA'!B876)&gt;0,'LETNO OBVESTILO'!V882,"")</f>
        <v>867   A867</v>
      </c>
      <c r="H876" s="406"/>
      <c r="I876" s="407">
        <f>IF(LEN('1-6'!B882)&gt;0,'1-6'!K882,"")</f>
        <v>0</v>
      </c>
      <c r="J876" s="408"/>
    </row>
    <row r="877" spans="7:10" ht="23.25" customHeight="1" x14ac:dyDescent="0.25">
      <c r="G877" s="405" t="str">
        <f>+IF(LEN('OSNOVNA PLAČA'!B877)&gt;0,'LETNO OBVESTILO'!V883,"")</f>
        <v>868   A868</v>
      </c>
      <c r="H877" s="406"/>
      <c r="I877" s="407">
        <f>IF(LEN('1-6'!B883)&gt;0,'1-6'!K883,"")</f>
        <v>0</v>
      </c>
      <c r="J877" s="408"/>
    </row>
    <row r="878" spans="7:10" ht="23.25" customHeight="1" x14ac:dyDescent="0.25">
      <c r="G878" s="405" t="str">
        <f>+IF(LEN('OSNOVNA PLAČA'!B878)&gt;0,'LETNO OBVESTILO'!V884,"")</f>
        <v>869   A869</v>
      </c>
      <c r="H878" s="406"/>
      <c r="I878" s="407">
        <f>IF(LEN('1-6'!B884)&gt;0,'1-6'!K884,"")</f>
        <v>0</v>
      </c>
      <c r="J878" s="408"/>
    </row>
    <row r="879" spans="7:10" ht="23.25" customHeight="1" x14ac:dyDescent="0.25">
      <c r="G879" s="405" t="str">
        <f>+IF(LEN('OSNOVNA PLAČA'!B879)&gt;0,'LETNO OBVESTILO'!V885,"")</f>
        <v>870   A870</v>
      </c>
      <c r="H879" s="406"/>
      <c r="I879" s="407">
        <f>IF(LEN('1-6'!B885)&gt;0,'1-6'!K885,"")</f>
        <v>0</v>
      </c>
      <c r="J879" s="408"/>
    </row>
    <row r="880" spans="7:10" ht="23.25" customHeight="1" x14ac:dyDescent="0.25">
      <c r="G880" s="405" t="str">
        <f>+IF(LEN('OSNOVNA PLAČA'!B880)&gt;0,'LETNO OBVESTILO'!V886,"")</f>
        <v>871   A871</v>
      </c>
      <c r="H880" s="406"/>
      <c r="I880" s="407">
        <f>IF(LEN('1-6'!B886)&gt;0,'1-6'!K886,"")</f>
        <v>0</v>
      </c>
      <c r="J880" s="408"/>
    </row>
    <row r="881" spans="7:10" ht="23.25" customHeight="1" x14ac:dyDescent="0.25">
      <c r="G881" s="405" t="str">
        <f>+IF(LEN('OSNOVNA PLAČA'!B881)&gt;0,'LETNO OBVESTILO'!V887,"")</f>
        <v>872   A872</v>
      </c>
      <c r="H881" s="406"/>
      <c r="I881" s="407">
        <f>IF(LEN('1-6'!B887)&gt;0,'1-6'!K887,"")</f>
        <v>0</v>
      </c>
      <c r="J881" s="408"/>
    </row>
    <row r="882" spans="7:10" ht="23.25" customHeight="1" x14ac:dyDescent="0.25">
      <c r="G882" s="405" t="str">
        <f>+IF(LEN('OSNOVNA PLAČA'!B882)&gt;0,'LETNO OBVESTILO'!V888,"")</f>
        <v>873   A873</v>
      </c>
      <c r="H882" s="406"/>
      <c r="I882" s="407">
        <f>IF(LEN('1-6'!B888)&gt;0,'1-6'!K888,"")</f>
        <v>0</v>
      </c>
      <c r="J882" s="408"/>
    </row>
    <row r="883" spans="7:10" ht="23.25" customHeight="1" x14ac:dyDescent="0.25">
      <c r="G883" s="405" t="str">
        <f>+IF(LEN('OSNOVNA PLAČA'!B883)&gt;0,'LETNO OBVESTILO'!V889,"")</f>
        <v>874   A874</v>
      </c>
      <c r="H883" s="406"/>
      <c r="I883" s="407">
        <f>IF(LEN('1-6'!B889)&gt;0,'1-6'!K889,"")</f>
        <v>0</v>
      </c>
      <c r="J883" s="408"/>
    </row>
    <row r="884" spans="7:10" ht="23.25" customHeight="1" x14ac:dyDescent="0.25">
      <c r="G884" s="405" t="str">
        <f>+IF(LEN('OSNOVNA PLAČA'!B884)&gt;0,'LETNO OBVESTILO'!V890,"")</f>
        <v>875   A875</v>
      </c>
      <c r="H884" s="406"/>
      <c r="I884" s="407">
        <f>IF(LEN('1-6'!B890)&gt;0,'1-6'!K890,"")</f>
        <v>0</v>
      </c>
      <c r="J884" s="408"/>
    </row>
    <row r="885" spans="7:10" ht="23.25" customHeight="1" x14ac:dyDescent="0.25">
      <c r="G885" s="405" t="str">
        <f>+IF(LEN('OSNOVNA PLAČA'!B885)&gt;0,'LETNO OBVESTILO'!V891,"")</f>
        <v>876   A876</v>
      </c>
      <c r="H885" s="406"/>
      <c r="I885" s="407">
        <f>IF(LEN('1-6'!B891)&gt;0,'1-6'!K891,"")</f>
        <v>0</v>
      </c>
      <c r="J885" s="408"/>
    </row>
    <row r="886" spans="7:10" ht="23.25" customHeight="1" x14ac:dyDescent="0.25">
      <c r="G886" s="405" t="str">
        <f>+IF(LEN('OSNOVNA PLAČA'!B886)&gt;0,'LETNO OBVESTILO'!V892,"")</f>
        <v>877   A877</v>
      </c>
      <c r="H886" s="406"/>
      <c r="I886" s="407">
        <f>IF(LEN('1-6'!B892)&gt;0,'1-6'!K892,"")</f>
        <v>0</v>
      </c>
      <c r="J886" s="408"/>
    </row>
    <row r="887" spans="7:10" ht="23.25" customHeight="1" x14ac:dyDescent="0.25">
      <c r="G887" s="405" t="str">
        <f>+IF(LEN('OSNOVNA PLAČA'!B887)&gt;0,'LETNO OBVESTILO'!V893,"")</f>
        <v>878   A878</v>
      </c>
      <c r="H887" s="406"/>
      <c r="I887" s="407">
        <f>IF(LEN('1-6'!B893)&gt;0,'1-6'!K893,"")</f>
        <v>0</v>
      </c>
      <c r="J887" s="408"/>
    </row>
    <row r="888" spans="7:10" ht="23.25" customHeight="1" x14ac:dyDescent="0.25">
      <c r="G888" s="405" t="str">
        <f>+IF(LEN('OSNOVNA PLAČA'!B888)&gt;0,'LETNO OBVESTILO'!V894,"")</f>
        <v>879   A879</v>
      </c>
      <c r="H888" s="406"/>
      <c r="I888" s="407">
        <f>IF(LEN('1-6'!B894)&gt;0,'1-6'!K894,"")</f>
        <v>0</v>
      </c>
      <c r="J888" s="408"/>
    </row>
    <row r="889" spans="7:10" ht="23.25" customHeight="1" x14ac:dyDescent="0.25">
      <c r="G889" s="405" t="str">
        <f>+IF(LEN('OSNOVNA PLAČA'!B889)&gt;0,'LETNO OBVESTILO'!V895,"")</f>
        <v>880   A880</v>
      </c>
      <c r="H889" s="406"/>
      <c r="I889" s="407">
        <f>IF(LEN('1-6'!B895)&gt;0,'1-6'!K895,"")</f>
        <v>0</v>
      </c>
      <c r="J889" s="408"/>
    </row>
    <row r="890" spans="7:10" ht="23.25" customHeight="1" x14ac:dyDescent="0.25">
      <c r="G890" s="405" t="str">
        <f>+IF(LEN('OSNOVNA PLAČA'!B890)&gt;0,'LETNO OBVESTILO'!V896,"")</f>
        <v>881   A881</v>
      </c>
      <c r="H890" s="406"/>
      <c r="I890" s="407">
        <f>IF(LEN('1-6'!B896)&gt;0,'1-6'!K896,"")</f>
        <v>0</v>
      </c>
      <c r="J890" s="408"/>
    </row>
    <row r="891" spans="7:10" ht="23.25" customHeight="1" x14ac:dyDescent="0.25">
      <c r="G891" s="405" t="str">
        <f>+IF(LEN('OSNOVNA PLAČA'!B891)&gt;0,'LETNO OBVESTILO'!V897,"")</f>
        <v>882   A882</v>
      </c>
      <c r="H891" s="406"/>
      <c r="I891" s="407">
        <f>IF(LEN('1-6'!B897)&gt;0,'1-6'!K897,"")</f>
        <v>0</v>
      </c>
      <c r="J891" s="408"/>
    </row>
    <row r="892" spans="7:10" ht="23.25" customHeight="1" x14ac:dyDescent="0.25">
      <c r="G892" s="405" t="str">
        <f>+IF(LEN('OSNOVNA PLAČA'!B892)&gt;0,'LETNO OBVESTILO'!V898,"")</f>
        <v>883   A883</v>
      </c>
      <c r="H892" s="406"/>
      <c r="I892" s="407">
        <f>IF(LEN('1-6'!B898)&gt;0,'1-6'!K898,"")</f>
        <v>0</v>
      </c>
      <c r="J892" s="408"/>
    </row>
    <row r="893" spans="7:10" ht="23.25" customHeight="1" x14ac:dyDescent="0.25">
      <c r="G893" s="405" t="str">
        <f>+IF(LEN('OSNOVNA PLAČA'!B893)&gt;0,'LETNO OBVESTILO'!V899,"")</f>
        <v>884   A884</v>
      </c>
      <c r="H893" s="406"/>
      <c r="I893" s="407">
        <f>IF(LEN('1-6'!B899)&gt;0,'1-6'!K899,"")</f>
        <v>0</v>
      </c>
      <c r="J893" s="408"/>
    </row>
    <row r="894" spans="7:10" ht="23.25" customHeight="1" x14ac:dyDescent="0.25">
      <c r="G894" s="405" t="str">
        <f>+IF(LEN('OSNOVNA PLAČA'!B894)&gt;0,'LETNO OBVESTILO'!V900,"")</f>
        <v>885   A885</v>
      </c>
      <c r="H894" s="406"/>
      <c r="I894" s="407">
        <f>IF(LEN('1-6'!B900)&gt;0,'1-6'!K900,"")</f>
        <v>0</v>
      </c>
      <c r="J894" s="408"/>
    </row>
    <row r="895" spans="7:10" ht="23.25" customHeight="1" x14ac:dyDescent="0.25">
      <c r="G895" s="405" t="str">
        <f>+IF(LEN('OSNOVNA PLAČA'!B895)&gt;0,'LETNO OBVESTILO'!V901,"")</f>
        <v>886   A886</v>
      </c>
      <c r="H895" s="406"/>
      <c r="I895" s="407">
        <f>IF(LEN('1-6'!B901)&gt;0,'1-6'!K901,"")</f>
        <v>0</v>
      </c>
      <c r="J895" s="408"/>
    </row>
    <row r="896" spans="7:10" ht="23.25" customHeight="1" x14ac:dyDescent="0.25">
      <c r="G896" s="405" t="str">
        <f>+IF(LEN('OSNOVNA PLAČA'!B896)&gt;0,'LETNO OBVESTILO'!V902,"")</f>
        <v>887   A887</v>
      </c>
      <c r="H896" s="406"/>
      <c r="I896" s="407">
        <f>IF(LEN('1-6'!B902)&gt;0,'1-6'!K902,"")</f>
        <v>0</v>
      </c>
      <c r="J896" s="408"/>
    </row>
    <row r="897" spans="7:10" ht="23.25" customHeight="1" x14ac:dyDescent="0.25">
      <c r="G897" s="405" t="str">
        <f>+IF(LEN('OSNOVNA PLAČA'!B897)&gt;0,'LETNO OBVESTILO'!V903,"")</f>
        <v>888   A888</v>
      </c>
      <c r="H897" s="406"/>
      <c r="I897" s="407">
        <f>IF(LEN('1-6'!B903)&gt;0,'1-6'!K903,"")</f>
        <v>0</v>
      </c>
      <c r="J897" s="408"/>
    </row>
    <row r="898" spans="7:10" ht="23.25" customHeight="1" x14ac:dyDescent="0.25">
      <c r="G898" s="405" t="str">
        <f>+IF(LEN('OSNOVNA PLAČA'!B898)&gt;0,'LETNO OBVESTILO'!V904,"")</f>
        <v>889   A889</v>
      </c>
      <c r="H898" s="406"/>
      <c r="I898" s="407">
        <f>IF(LEN('1-6'!B904)&gt;0,'1-6'!K904,"")</f>
        <v>0</v>
      </c>
      <c r="J898" s="408"/>
    </row>
    <row r="899" spans="7:10" ht="23.25" customHeight="1" x14ac:dyDescent="0.25">
      <c r="G899" s="405" t="str">
        <f>+IF(LEN('OSNOVNA PLAČA'!B899)&gt;0,'LETNO OBVESTILO'!V905,"")</f>
        <v>890   A890</v>
      </c>
      <c r="H899" s="406"/>
      <c r="I899" s="407">
        <f>IF(LEN('1-6'!B905)&gt;0,'1-6'!K905,"")</f>
        <v>0</v>
      </c>
      <c r="J899" s="408"/>
    </row>
    <row r="900" spans="7:10" ht="23.25" customHeight="1" x14ac:dyDescent="0.25">
      <c r="G900" s="405" t="str">
        <f>+IF(LEN('OSNOVNA PLAČA'!B900)&gt;0,'LETNO OBVESTILO'!V906,"")</f>
        <v>891   A891</v>
      </c>
      <c r="H900" s="406"/>
      <c r="I900" s="407">
        <f>IF(LEN('1-6'!B906)&gt;0,'1-6'!K906,"")</f>
        <v>0</v>
      </c>
      <c r="J900" s="408"/>
    </row>
    <row r="901" spans="7:10" ht="23.25" customHeight="1" x14ac:dyDescent="0.25">
      <c r="G901" s="405" t="str">
        <f>+IF(LEN('OSNOVNA PLAČA'!B901)&gt;0,'LETNO OBVESTILO'!V907,"")</f>
        <v>892   A892</v>
      </c>
      <c r="H901" s="406"/>
      <c r="I901" s="407">
        <f>IF(LEN('1-6'!B907)&gt;0,'1-6'!K907,"")</f>
        <v>0</v>
      </c>
      <c r="J901" s="408"/>
    </row>
    <row r="902" spans="7:10" ht="23.25" customHeight="1" x14ac:dyDescent="0.25">
      <c r="G902" s="405" t="str">
        <f>+IF(LEN('OSNOVNA PLAČA'!B902)&gt;0,'LETNO OBVESTILO'!V908,"")</f>
        <v>893   A893</v>
      </c>
      <c r="H902" s="406"/>
      <c r="I902" s="407">
        <f>IF(LEN('1-6'!B908)&gt;0,'1-6'!K908,"")</f>
        <v>0</v>
      </c>
      <c r="J902" s="408"/>
    </row>
    <row r="903" spans="7:10" ht="23.25" customHeight="1" x14ac:dyDescent="0.25">
      <c r="G903" s="405" t="str">
        <f>+IF(LEN('OSNOVNA PLAČA'!B903)&gt;0,'LETNO OBVESTILO'!V909,"")</f>
        <v>894   A894</v>
      </c>
      <c r="H903" s="406"/>
      <c r="I903" s="407">
        <f>IF(LEN('1-6'!B909)&gt;0,'1-6'!K909,"")</f>
        <v>0</v>
      </c>
      <c r="J903" s="408"/>
    </row>
    <row r="904" spans="7:10" ht="23.25" customHeight="1" x14ac:dyDescent="0.25">
      <c r="G904" s="405" t="str">
        <f>+IF(LEN('OSNOVNA PLAČA'!B904)&gt;0,'LETNO OBVESTILO'!V910,"")</f>
        <v>895   A895</v>
      </c>
      <c r="H904" s="406"/>
      <c r="I904" s="407">
        <f>IF(LEN('1-6'!B910)&gt;0,'1-6'!K910,"")</f>
        <v>0</v>
      </c>
      <c r="J904" s="408"/>
    </row>
    <row r="905" spans="7:10" ht="23.25" customHeight="1" x14ac:dyDescent="0.25">
      <c r="G905" s="405" t="str">
        <f>+IF(LEN('OSNOVNA PLAČA'!B905)&gt;0,'LETNO OBVESTILO'!V911,"")</f>
        <v>896   A896</v>
      </c>
      <c r="H905" s="406"/>
      <c r="I905" s="407">
        <f>IF(LEN('1-6'!B911)&gt;0,'1-6'!K911,"")</f>
        <v>0</v>
      </c>
      <c r="J905" s="408"/>
    </row>
    <row r="906" spans="7:10" ht="23.25" customHeight="1" x14ac:dyDescent="0.25">
      <c r="G906" s="405" t="str">
        <f>+IF(LEN('OSNOVNA PLAČA'!B906)&gt;0,'LETNO OBVESTILO'!V912,"")</f>
        <v>897   A897</v>
      </c>
      <c r="H906" s="406"/>
      <c r="I906" s="407">
        <f>IF(LEN('1-6'!B912)&gt;0,'1-6'!K912,"")</f>
        <v>0</v>
      </c>
      <c r="J906" s="408"/>
    </row>
    <row r="907" spans="7:10" ht="23.25" customHeight="1" x14ac:dyDescent="0.25">
      <c r="G907" s="405" t="str">
        <f>+IF(LEN('OSNOVNA PLAČA'!B907)&gt;0,'LETNO OBVESTILO'!V913,"")</f>
        <v>898   A898</v>
      </c>
      <c r="H907" s="406"/>
      <c r="I907" s="407">
        <f>IF(LEN('1-6'!B913)&gt;0,'1-6'!K913,"")</f>
        <v>0</v>
      </c>
      <c r="J907" s="408"/>
    </row>
    <row r="908" spans="7:10" ht="23.25" customHeight="1" x14ac:dyDescent="0.25">
      <c r="G908" s="405" t="str">
        <f>+IF(LEN('OSNOVNA PLAČA'!B908)&gt;0,'LETNO OBVESTILO'!V914,"")</f>
        <v>899   A899</v>
      </c>
      <c r="H908" s="406"/>
      <c r="I908" s="407">
        <f>IF(LEN('1-6'!B914)&gt;0,'1-6'!K914,"")</f>
        <v>0</v>
      </c>
      <c r="J908" s="408"/>
    </row>
    <row r="909" spans="7:10" ht="23.25" customHeight="1" x14ac:dyDescent="0.25">
      <c r="G909" s="405" t="str">
        <f>+IF(LEN('OSNOVNA PLAČA'!B909)&gt;0,'LETNO OBVESTILO'!V915,"")</f>
        <v>900   A900</v>
      </c>
      <c r="H909" s="406"/>
      <c r="I909" s="407">
        <f>IF(LEN('1-6'!B915)&gt;0,'1-6'!K915,"")</f>
        <v>0</v>
      </c>
      <c r="J909" s="408"/>
    </row>
    <row r="910" spans="7:10" ht="23.25" customHeight="1" x14ac:dyDescent="0.25">
      <c r="G910" s="405" t="str">
        <f>+IF(LEN('OSNOVNA PLAČA'!B910)&gt;0,'LETNO OBVESTILO'!V916,"")</f>
        <v>901   A901</v>
      </c>
      <c r="H910" s="406"/>
      <c r="I910" s="407">
        <f>IF(LEN('1-6'!B916)&gt;0,'1-6'!K916,"")</f>
        <v>0</v>
      </c>
      <c r="J910" s="408"/>
    </row>
    <row r="911" spans="7:10" ht="23.25" customHeight="1" x14ac:dyDescent="0.25">
      <c r="G911" s="405" t="str">
        <f>+IF(LEN('OSNOVNA PLAČA'!B911)&gt;0,'LETNO OBVESTILO'!V917,"")</f>
        <v>902   A902</v>
      </c>
      <c r="H911" s="406"/>
      <c r="I911" s="407">
        <f>IF(LEN('1-6'!B917)&gt;0,'1-6'!K917,"")</f>
        <v>0</v>
      </c>
      <c r="J911" s="408"/>
    </row>
    <row r="912" spans="7:10" ht="23.25" customHeight="1" x14ac:dyDescent="0.25">
      <c r="G912" s="405" t="str">
        <f>+IF(LEN('OSNOVNA PLAČA'!B912)&gt;0,'LETNO OBVESTILO'!V918,"")</f>
        <v>903   A903</v>
      </c>
      <c r="H912" s="406"/>
      <c r="I912" s="407">
        <f>IF(LEN('1-6'!B918)&gt;0,'1-6'!K918,"")</f>
        <v>0</v>
      </c>
      <c r="J912" s="408"/>
    </row>
    <row r="913" spans="7:10" ht="23.25" customHeight="1" x14ac:dyDescent="0.25">
      <c r="G913" s="405" t="str">
        <f>+IF(LEN('OSNOVNA PLAČA'!B913)&gt;0,'LETNO OBVESTILO'!V919,"")</f>
        <v>904   A904</v>
      </c>
      <c r="H913" s="406"/>
      <c r="I913" s="407">
        <f>IF(LEN('1-6'!B919)&gt;0,'1-6'!K919,"")</f>
        <v>0</v>
      </c>
      <c r="J913" s="408"/>
    </row>
    <row r="914" spans="7:10" ht="23.25" customHeight="1" x14ac:dyDescent="0.25">
      <c r="G914" s="405" t="str">
        <f>+IF(LEN('OSNOVNA PLAČA'!B914)&gt;0,'LETNO OBVESTILO'!V920,"")</f>
        <v>905   A905</v>
      </c>
      <c r="H914" s="406"/>
      <c r="I914" s="407">
        <f>IF(LEN('1-6'!B920)&gt;0,'1-6'!K920,"")</f>
        <v>0</v>
      </c>
      <c r="J914" s="408"/>
    </row>
    <row r="915" spans="7:10" ht="23.25" customHeight="1" x14ac:dyDescent="0.25">
      <c r="G915" s="405" t="str">
        <f>+IF(LEN('OSNOVNA PLAČA'!B915)&gt;0,'LETNO OBVESTILO'!V921,"")</f>
        <v>906   A906</v>
      </c>
      <c r="H915" s="406"/>
      <c r="I915" s="407">
        <f>IF(LEN('1-6'!B921)&gt;0,'1-6'!K921,"")</f>
        <v>0</v>
      </c>
      <c r="J915" s="408"/>
    </row>
    <row r="916" spans="7:10" ht="23.25" customHeight="1" x14ac:dyDescent="0.25">
      <c r="G916" s="405" t="str">
        <f>+IF(LEN('OSNOVNA PLAČA'!B916)&gt;0,'LETNO OBVESTILO'!V922,"")</f>
        <v>907   A907</v>
      </c>
      <c r="H916" s="406"/>
      <c r="I916" s="407">
        <f>IF(LEN('1-6'!B922)&gt;0,'1-6'!K922,"")</f>
        <v>0</v>
      </c>
      <c r="J916" s="408"/>
    </row>
    <row r="917" spans="7:10" ht="23.25" customHeight="1" x14ac:dyDescent="0.25">
      <c r="G917" s="405" t="str">
        <f>+IF(LEN('OSNOVNA PLAČA'!B917)&gt;0,'LETNO OBVESTILO'!V923,"")</f>
        <v>908   A908</v>
      </c>
      <c r="H917" s="406"/>
      <c r="I917" s="407">
        <f>IF(LEN('1-6'!B923)&gt;0,'1-6'!K923,"")</f>
        <v>0</v>
      </c>
      <c r="J917" s="408"/>
    </row>
    <row r="918" spans="7:10" ht="23.25" customHeight="1" x14ac:dyDescent="0.25">
      <c r="G918" s="405" t="str">
        <f>+IF(LEN('OSNOVNA PLAČA'!B918)&gt;0,'LETNO OBVESTILO'!V924,"")</f>
        <v>909   A909</v>
      </c>
      <c r="H918" s="406"/>
      <c r="I918" s="407">
        <f>IF(LEN('1-6'!B924)&gt;0,'1-6'!K924,"")</f>
        <v>0</v>
      </c>
      <c r="J918" s="408"/>
    </row>
    <row r="919" spans="7:10" ht="23.25" customHeight="1" x14ac:dyDescent="0.25">
      <c r="G919" s="405" t="str">
        <f>+IF(LEN('OSNOVNA PLAČA'!B919)&gt;0,'LETNO OBVESTILO'!V925,"")</f>
        <v>910   A910</v>
      </c>
      <c r="H919" s="406"/>
      <c r="I919" s="407">
        <f>IF(LEN('1-6'!B925)&gt;0,'1-6'!K925,"")</f>
        <v>0</v>
      </c>
      <c r="J919" s="408"/>
    </row>
    <row r="920" spans="7:10" ht="23.25" customHeight="1" x14ac:dyDescent="0.25">
      <c r="G920" s="405" t="str">
        <f>+IF(LEN('OSNOVNA PLAČA'!B920)&gt;0,'LETNO OBVESTILO'!V926,"")</f>
        <v>911   A911</v>
      </c>
      <c r="H920" s="406"/>
      <c r="I920" s="407">
        <f>IF(LEN('1-6'!B926)&gt;0,'1-6'!K926,"")</f>
        <v>0</v>
      </c>
      <c r="J920" s="408"/>
    </row>
    <row r="921" spans="7:10" ht="23.25" customHeight="1" x14ac:dyDescent="0.25">
      <c r="G921" s="405" t="str">
        <f>+IF(LEN('OSNOVNA PLAČA'!B921)&gt;0,'LETNO OBVESTILO'!V927,"")</f>
        <v>912   A912</v>
      </c>
      <c r="H921" s="406"/>
      <c r="I921" s="407">
        <f>IF(LEN('1-6'!B927)&gt;0,'1-6'!K927,"")</f>
        <v>0</v>
      </c>
      <c r="J921" s="408"/>
    </row>
    <row r="922" spans="7:10" ht="23.25" customHeight="1" x14ac:dyDescent="0.25">
      <c r="G922" s="405" t="str">
        <f>+IF(LEN('OSNOVNA PLAČA'!B922)&gt;0,'LETNO OBVESTILO'!V928,"")</f>
        <v>913   A913</v>
      </c>
      <c r="H922" s="406"/>
      <c r="I922" s="407">
        <f>IF(LEN('1-6'!B928)&gt;0,'1-6'!K928,"")</f>
        <v>0</v>
      </c>
      <c r="J922" s="408"/>
    </row>
    <row r="923" spans="7:10" ht="23.25" customHeight="1" x14ac:dyDescent="0.25">
      <c r="G923" s="405" t="str">
        <f>+IF(LEN('OSNOVNA PLAČA'!B923)&gt;0,'LETNO OBVESTILO'!V929,"")</f>
        <v>914   A914</v>
      </c>
      <c r="H923" s="406"/>
      <c r="I923" s="407">
        <f>IF(LEN('1-6'!B929)&gt;0,'1-6'!K929,"")</f>
        <v>0</v>
      </c>
      <c r="J923" s="408"/>
    </row>
    <row r="924" spans="7:10" ht="23.25" customHeight="1" x14ac:dyDescent="0.25">
      <c r="G924" s="405" t="str">
        <f>+IF(LEN('OSNOVNA PLAČA'!B924)&gt;0,'LETNO OBVESTILO'!V930,"")</f>
        <v>915   A915</v>
      </c>
      <c r="H924" s="406"/>
      <c r="I924" s="407">
        <f>IF(LEN('1-6'!B930)&gt;0,'1-6'!K930,"")</f>
        <v>0</v>
      </c>
      <c r="J924" s="408"/>
    </row>
    <row r="925" spans="7:10" ht="23.25" customHeight="1" x14ac:dyDescent="0.25">
      <c r="G925" s="405" t="str">
        <f>+IF(LEN('OSNOVNA PLAČA'!B925)&gt;0,'LETNO OBVESTILO'!V931,"")</f>
        <v>916   A916</v>
      </c>
      <c r="H925" s="406"/>
      <c r="I925" s="407">
        <f>IF(LEN('1-6'!B931)&gt;0,'1-6'!K931,"")</f>
        <v>0</v>
      </c>
      <c r="J925" s="408"/>
    </row>
    <row r="926" spans="7:10" ht="23.25" customHeight="1" x14ac:dyDescent="0.25">
      <c r="G926" s="405" t="str">
        <f>+IF(LEN('OSNOVNA PLAČA'!B926)&gt;0,'LETNO OBVESTILO'!V932,"")</f>
        <v>917   A917</v>
      </c>
      <c r="H926" s="406"/>
      <c r="I926" s="407">
        <f>IF(LEN('1-6'!B932)&gt;0,'1-6'!K932,"")</f>
        <v>0</v>
      </c>
      <c r="J926" s="408"/>
    </row>
    <row r="927" spans="7:10" ht="23.25" customHeight="1" x14ac:dyDescent="0.25">
      <c r="G927" s="405" t="str">
        <f>+IF(LEN('OSNOVNA PLAČA'!B927)&gt;0,'LETNO OBVESTILO'!V933,"")</f>
        <v>918   A918</v>
      </c>
      <c r="H927" s="406"/>
      <c r="I927" s="407">
        <f>IF(LEN('1-6'!B933)&gt;0,'1-6'!K933,"")</f>
        <v>0</v>
      </c>
      <c r="J927" s="408"/>
    </row>
    <row r="928" spans="7:10" ht="23.25" customHeight="1" x14ac:dyDescent="0.25">
      <c r="G928" s="405" t="str">
        <f>+IF(LEN('OSNOVNA PLAČA'!B928)&gt;0,'LETNO OBVESTILO'!V934,"")</f>
        <v>919   A919</v>
      </c>
      <c r="H928" s="406"/>
      <c r="I928" s="407">
        <f>IF(LEN('1-6'!B934)&gt;0,'1-6'!K934,"")</f>
        <v>0</v>
      </c>
      <c r="J928" s="408"/>
    </row>
    <row r="929" spans="7:10" ht="23.25" customHeight="1" x14ac:dyDescent="0.25">
      <c r="G929" s="405" t="str">
        <f>+IF(LEN('OSNOVNA PLAČA'!B929)&gt;0,'LETNO OBVESTILO'!V935,"")</f>
        <v>920   A920</v>
      </c>
      <c r="H929" s="406"/>
      <c r="I929" s="407">
        <f>IF(LEN('1-6'!B935)&gt;0,'1-6'!K935,"")</f>
        <v>0</v>
      </c>
      <c r="J929" s="408"/>
    </row>
    <row r="930" spans="7:10" ht="23.25" customHeight="1" x14ac:dyDescent="0.25">
      <c r="G930" s="405" t="str">
        <f>+IF(LEN('OSNOVNA PLAČA'!B930)&gt;0,'LETNO OBVESTILO'!V936,"")</f>
        <v>921   A921</v>
      </c>
      <c r="H930" s="406"/>
      <c r="I930" s="407">
        <f>IF(LEN('1-6'!B936)&gt;0,'1-6'!K936,"")</f>
        <v>0</v>
      </c>
      <c r="J930" s="408"/>
    </row>
    <row r="931" spans="7:10" ht="23.25" customHeight="1" x14ac:dyDescent="0.25">
      <c r="G931" s="405" t="str">
        <f>+IF(LEN('OSNOVNA PLAČA'!B931)&gt;0,'LETNO OBVESTILO'!V937,"")</f>
        <v>922   A922</v>
      </c>
      <c r="H931" s="406"/>
      <c r="I931" s="407">
        <f>IF(LEN('1-6'!B937)&gt;0,'1-6'!K937,"")</f>
        <v>0</v>
      </c>
      <c r="J931" s="408"/>
    </row>
    <row r="932" spans="7:10" ht="23.25" customHeight="1" x14ac:dyDescent="0.25">
      <c r="G932" s="405" t="str">
        <f>+IF(LEN('OSNOVNA PLAČA'!B932)&gt;0,'LETNO OBVESTILO'!V938,"")</f>
        <v>923   A923</v>
      </c>
      <c r="H932" s="406"/>
      <c r="I932" s="407">
        <f>IF(LEN('1-6'!B938)&gt;0,'1-6'!K938,"")</f>
        <v>0</v>
      </c>
      <c r="J932" s="408"/>
    </row>
    <row r="933" spans="7:10" ht="23.25" customHeight="1" x14ac:dyDescent="0.25">
      <c r="G933" s="405" t="str">
        <f>+IF(LEN('OSNOVNA PLAČA'!B933)&gt;0,'LETNO OBVESTILO'!V939,"")</f>
        <v>924   A924</v>
      </c>
      <c r="H933" s="406"/>
      <c r="I933" s="407">
        <f>IF(LEN('1-6'!B939)&gt;0,'1-6'!K939,"")</f>
        <v>0</v>
      </c>
      <c r="J933" s="408"/>
    </row>
    <row r="934" spans="7:10" ht="23.25" customHeight="1" x14ac:dyDescent="0.25">
      <c r="G934" s="405" t="str">
        <f>+IF(LEN('OSNOVNA PLAČA'!B934)&gt;0,'LETNO OBVESTILO'!V940,"")</f>
        <v>925   A925</v>
      </c>
      <c r="H934" s="406"/>
      <c r="I934" s="407">
        <f>IF(LEN('1-6'!B940)&gt;0,'1-6'!K940,"")</f>
        <v>0</v>
      </c>
      <c r="J934" s="408"/>
    </row>
    <row r="935" spans="7:10" ht="23.25" customHeight="1" x14ac:dyDescent="0.25">
      <c r="G935" s="405" t="str">
        <f>+IF(LEN('OSNOVNA PLAČA'!B935)&gt;0,'LETNO OBVESTILO'!V941,"")</f>
        <v>926   A926</v>
      </c>
      <c r="H935" s="406"/>
      <c r="I935" s="407">
        <f>IF(LEN('1-6'!B941)&gt;0,'1-6'!K941,"")</f>
        <v>0</v>
      </c>
      <c r="J935" s="408"/>
    </row>
    <row r="936" spans="7:10" ht="23.25" customHeight="1" x14ac:dyDescent="0.25">
      <c r="G936" s="405" t="str">
        <f>+IF(LEN('OSNOVNA PLAČA'!B936)&gt;0,'LETNO OBVESTILO'!V942,"")</f>
        <v>927   A927</v>
      </c>
      <c r="H936" s="406"/>
      <c r="I936" s="407">
        <f>IF(LEN('1-6'!B942)&gt;0,'1-6'!K942,"")</f>
        <v>0</v>
      </c>
      <c r="J936" s="408"/>
    </row>
    <row r="937" spans="7:10" ht="23.25" customHeight="1" x14ac:dyDescent="0.25">
      <c r="G937" s="405" t="str">
        <f>+IF(LEN('OSNOVNA PLAČA'!B937)&gt;0,'LETNO OBVESTILO'!V943,"")</f>
        <v>928   A928</v>
      </c>
      <c r="H937" s="406"/>
      <c r="I937" s="407">
        <f>IF(LEN('1-6'!B943)&gt;0,'1-6'!K943,"")</f>
        <v>0</v>
      </c>
      <c r="J937" s="408"/>
    </row>
    <row r="938" spans="7:10" ht="23.25" customHeight="1" x14ac:dyDescent="0.25">
      <c r="G938" s="405" t="str">
        <f>+IF(LEN('OSNOVNA PLAČA'!B938)&gt;0,'LETNO OBVESTILO'!V944,"")</f>
        <v>929   A929</v>
      </c>
      <c r="H938" s="406"/>
      <c r="I938" s="407">
        <f>IF(LEN('1-6'!B944)&gt;0,'1-6'!K944,"")</f>
        <v>0</v>
      </c>
      <c r="J938" s="408"/>
    </row>
    <row r="939" spans="7:10" ht="23.25" customHeight="1" x14ac:dyDescent="0.25">
      <c r="G939" s="405" t="str">
        <f>+IF(LEN('OSNOVNA PLAČA'!B939)&gt;0,'LETNO OBVESTILO'!V945,"")</f>
        <v>930   A930</v>
      </c>
      <c r="H939" s="406"/>
      <c r="I939" s="407">
        <f>IF(LEN('1-6'!B945)&gt;0,'1-6'!K945,"")</f>
        <v>0</v>
      </c>
      <c r="J939" s="408"/>
    </row>
    <row r="940" spans="7:10" ht="23.25" customHeight="1" x14ac:dyDescent="0.25">
      <c r="G940" s="405" t="str">
        <f>+IF(LEN('OSNOVNA PLAČA'!B940)&gt;0,'LETNO OBVESTILO'!V946,"")</f>
        <v>931   A931</v>
      </c>
      <c r="H940" s="406"/>
      <c r="I940" s="407">
        <f>IF(LEN('1-6'!B946)&gt;0,'1-6'!K946,"")</f>
        <v>0</v>
      </c>
      <c r="J940" s="408"/>
    </row>
    <row r="941" spans="7:10" ht="23.25" customHeight="1" x14ac:dyDescent="0.25">
      <c r="G941" s="405" t="str">
        <f>+IF(LEN('OSNOVNA PLAČA'!B941)&gt;0,'LETNO OBVESTILO'!V947,"")</f>
        <v>932   A932</v>
      </c>
      <c r="H941" s="406"/>
      <c r="I941" s="407">
        <f>IF(LEN('1-6'!B947)&gt;0,'1-6'!K947,"")</f>
        <v>0</v>
      </c>
      <c r="J941" s="408"/>
    </row>
    <row r="942" spans="7:10" ht="23.25" customHeight="1" x14ac:dyDescent="0.25">
      <c r="G942" s="405" t="str">
        <f>+IF(LEN('OSNOVNA PLAČA'!B942)&gt;0,'LETNO OBVESTILO'!V948,"")</f>
        <v>933   A933</v>
      </c>
      <c r="H942" s="406"/>
      <c r="I942" s="407">
        <f>IF(LEN('1-6'!B948)&gt;0,'1-6'!K948,"")</f>
        <v>0</v>
      </c>
      <c r="J942" s="408"/>
    </row>
    <row r="943" spans="7:10" ht="23.25" customHeight="1" x14ac:dyDescent="0.25">
      <c r="G943" s="405" t="str">
        <f>+IF(LEN('OSNOVNA PLAČA'!B943)&gt;0,'LETNO OBVESTILO'!V949,"")</f>
        <v>934   A934</v>
      </c>
      <c r="H943" s="406"/>
      <c r="I943" s="407">
        <f>IF(LEN('1-6'!B949)&gt;0,'1-6'!K949,"")</f>
        <v>0</v>
      </c>
      <c r="J943" s="408"/>
    </row>
    <row r="944" spans="7:10" ht="23.25" customHeight="1" x14ac:dyDescent="0.25">
      <c r="G944" s="405" t="str">
        <f>+IF(LEN('OSNOVNA PLAČA'!B944)&gt;0,'LETNO OBVESTILO'!V950,"")</f>
        <v>935   A935</v>
      </c>
      <c r="H944" s="406"/>
      <c r="I944" s="407">
        <f>IF(LEN('1-6'!B950)&gt;0,'1-6'!K950,"")</f>
        <v>0</v>
      </c>
      <c r="J944" s="408"/>
    </row>
    <row r="945" spans="7:10" ht="23.25" customHeight="1" x14ac:dyDescent="0.25">
      <c r="G945" s="405" t="str">
        <f>+IF(LEN('OSNOVNA PLAČA'!B945)&gt;0,'LETNO OBVESTILO'!V951,"")</f>
        <v>936   A936</v>
      </c>
      <c r="H945" s="406"/>
      <c r="I945" s="407">
        <f>IF(LEN('1-6'!B951)&gt;0,'1-6'!K951,"")</f>
        <v>0</v>
      </c>
      <c r="J945" s="408"/>
    </row>
    <row r="946" spans="7:10" ht="23.25" customHeight="1" x14ac:dyDescent="0.25">
      <c r="G946" s="405" t="str">
        <f>+IF(LEN('OSNOVNA PLAČA'!B946)&gt;0,'LETNO OBVESTILO'!V952,"")</f>
        <v>937   A937</v>
      </c>
      <c r="H946" s="406"/>
      <c r="I946" s="407">
        <f>IF(LEN('1-6'!B952)&gt;0,'1-6'!K952,"")</f>
        <v>0</v>
      </c>
      <c r="J946" s="408"/>
    </row>
    <row r="947" spans="7:10" ht="23.25" customHeight="1" x14ac:dyDescent="0.25">
      <c r="G947" s="405" t="str">
        <f>+IF(LEN('OSNOVNA PLAČA'!B947)&gt;0,'LETNO OBVESTILO'!V953,"")</f>
        <v>938   A938</v>
      </c>
      <c r="H947" s="406"/>
      <c r="I947" s="407">
        <f>IF(LEN('1-6'!B953)&gt;0,'1-6'!K953,"")</f>
        <v>0</v>
      </c>
      <c r="J947" s="408"/>
    </row>
    <row r="948" spans="7:10" ht="23.25" customHeight="1" x14ac:dyDescent="0.25">
      <c r="G948" s="405" t="str">
        <f>+IF(LEN('OSNOVNA PLAČA'!B948)&gt;0,'LETNO OBVESTILO'!V954,"")</f>
        <v>939   A939</v>
      </c>
      <c r="H948" s="406"/>
      <c r="I948" s="407">
        <f>IF(LEN('1-6'!B954)&gt;0,'1-6'!K954,"")</f>
        <v>0</v>
      </c>
      <c r="J948" s="408"/>
    </row>
    <row r="949" spans="7:10" ht="23.25" customHeight="1" x14ac:dyDescent="0.25">
      <c r="G949" s="405" t="str">
        <f>+IF(LEN('OSNOVNA PLAČA'!B949)&gt;0,'LETNO OBVESTILO'!V955,"")</f>
        <v>940   A940</v>
      </c>
      <c r="H949" s="406"/>
      <c r="I949" s="407">
        <f>IF(LEN('1-6'!B955)&gt;0,'1-6'!K955,"")</f>
        <v>0</v>
      </c>
      <c r="J949" s="408"/>
    </row>
    <row r="950" spans="7:10" ht="23.25" customHeight="1" x14ac:dyDescent="0.25">
      <c r="G950" s="405" t="str">
        <f>+IF(LEN('OSNOVNA PLAČA'!B950)&gt;0,'LETNO OBVESTILO'!V956,"")</f>
        <v>941   A941</v>
      </c>
      <c r="H950" s="406"/>
      <c r="I950" s="407">
        <f>IF(LEN('1-6'!B956)&gt;0,'1-6'!K956,"")</f>
        <v>0</v>
      </c>
      <c r="J950" s="408"/>
    </row>
    <row r="951" spans="7:10" ht="23.25" customHeight="1" x14ac:dyDescent="0.25">
      <c r="G951" s="405" t="str">
        <f>+IF(LEN('OSNOVNA PLAČA'!B951)&gt;0,'LETNO OBVESTILO'!V957,"")</f>
        <v>942   A942</v>
      </c>
      <c r="H951" s="406"/>
      <c r="I951" s="407">
        <f>IF(LEN('1-6'!B957)&gt;0,'1-6'!K957,"")</f>
        <v>0</v>
      </c>
      <c r="J951" s="408"/>
    </row>
    <row r="952" spans="7:10" ht="23.25" customHeight="1" x14ac:dyDescent="0.25">
      <c r="G952" s="405" t="str">
        <f>+IF(LEN('OSNOVNA PLAČA'!B952)&gt;0,'LETNO OBVESTILO'!V958,"")</f>
        <v>943   A943</v>
      </c>
      <c r="H952" s="406"/>
      <c r="I952" s="407">
        <f>IF(LEN('1-6'!B958)&gt;0,'1-6'!K958,"")</f>
        <v>0</v>
      </c>
      <c r="J952" s="408"/>
    </row>
    <row r="953" spans="7:10" ht="23.25" customHeight="1" x14ac:dyDescent="0.25">
      <c r="G953" s="405" t="str">
        <f>+IF(LEN('OSNOVNA PLAČA'!B953)&gt;0,'LETNO OBVESTILO'!V959,"")</f>
        <v>944   A944</v>
      </c>
      <c r="H953" s="406"/>
      <c r="I953" s="407">
        <f>IF(LEN('1-6'!B959)&gt;0,'1-6'!K959,"")</f>
        <v>0</v>
      </c>
      <c r="J953" s="408"/>
    </row>
    <row r="954" spans="7:10" ht="23.25" customHeight="1" x14ac:dyDescent="0.25">
      <c r="G954" s="405" t="str">
        <f>+IF(LEN('OSNOVNA PLAČA'!B954)&gt;0,'LETNO OBVESTILO'!V960,"")</f>
        <v>945   A945</v>
      </c>
      <c r="H954" s="406"/>
      <c r="I954" s="407">
        <f>IF(LEN('1-6'!B960)&gt;0,'1-6'!K960,"")</f>
        <v>0</v>
      </c>
      <c r="J954" s="408"/>
    </row>
    <row r="955" spans="7:10" ht="23.25" customHeight="1" x14ac:dyDescent="0.25">
      <c r="G955" s="405" t="str">
        <f>+IF(LEN('OSNOVNA PLAČA'!B955)&gt;0,'LETNO OBVESTILO'!V961,"")</f>
        <v>946   A946</v>
      </c>
      <c r="H955" s="406"/>
      <c r="I955" s="407">
        <f>IF(LEN('1-6'!B961)&gt;0,'1-6'!K961,"")</f>
        <v>0</v>
      </c>
      <c r="J955" s="408"/>
    </row>
    <row r="956" spans="7:10" ht="23.25" customHeight="1" x14ac:dyDescent="0.25">
      <c r="G956" s="405" t="str">
        <f>+IF(LEN('OSNOVNA PLAČA'!B956)&gt;0,'LETNO OBVESTILO'!V962,"")</f>
        <v>947   A947</v>
      </c>
      <c r="H956" s="406"/>
      <c r="I956" s="407">
        <f>IF(LEN('1-6'!B962)&gt;0,'1-6'!K962,"")</f>
        <v>0</v>
      </c>
      <c r="J956" s="408"/>
    </row>
    <row r="957" spans="7:10" ht="23.25" customHeight="1" x14ac:dyDescent="0.25">
      <c r="G957" s="405" t="str">
        <f>+IF(LEN('OSNOVNA PLAČA'!B957)&gt;0,'LETNO OBVESTILO'!V963,"")</f>
        <v>948   A948</v>
      </c>
      <c r="H957" s="406"/>
      <c r="I957" s="407">
        <f>IF(LEN('1-6'!B963)&gt;0,'1-6'!K963,"")</f>
        <v>0</v>
      </c>
      <c r="J957" s="408"/>
    </row>
    <row r="958" spans="7:10" ht="23.25" customHeight="1" x14ac:dyDescent="0.25">
      <c r="G958" s="405" t="str">
        <f>+IF(LEN('OSNOVNA PLAČA'!B958)&gt;0,'LETNO OBVESTILO'!V964,"")</f>
        <v>949   A949</v>
      </c>
      <c r="H958" s="406"/>
      <c r="I958" s="407">
        <f>IF(LEN('1-6'!B964)&gt;0,'1-6'!K964,"")</f>
        <v>0</v>
      </c>
      <c r="J958" s="408"/>
    </row>
    <row r="959" spans="7:10" ht="23.25" customHeight="1" x14ac:dyDescent="0.25">
      <c r="G959" s="405" t="str">
        <f>+IF(LEN('OSNOVNA PLAČA'!B959)&gt;0,'LETNO OBVESTILO'!V965,"")</f>
        <v>950   A950</v>
      </c>
      <c r="H959" s="406"/>
      <c r="I959" s="407">
        <f>IF(LEN('1-6'!B965)&gt;0,'1-6'!K965,"")</f>
        <v>0</v>
      </c>
      <c r="J959" s="408"/>
    </row>
    <row r="960" spans="7:10" ht="23.25" customHeight="1" x14ac:dyDescent="0.25">
      <c r="G960" s="405" t="str">
        <f>+IF(LEN('OSNOVNA PLAČA'!B960)&gt;0,'LETNO OBVESTILO'!V966,"")</f>
        <v>951   A951</v>
      </c>
      <c r="H960" s="406"/>
      <c r="I960" s="407">
        <f>IF(LEN('1-6'!B966)&gt;0,'1-6'!K966,"")</f>
        <v>0</v>
      </c>
      <c r="J960" s="408"/>
    </row>
    <row r="961" spans="7:10" ht="23.25" customHeight="1" x14ac:dyDescent="0.25">
      <c r="G961" s="405" t="str">
        <f>+IF(LEN('OSNOVNA PLAČA'!B961)&gt;0,'LETNO OBVESTILO'!V967,"")</f>
        <v>952   A952</v>
      </c>
      <c r="H961" s="406"/>
      <c r="I961" s="407">
        <f>IF(LEN('1-6'!B967)&gt;0,'1-6'!K967,"")</f>
        <v>0</v>
      </c>
      <c r="J961" s="408"/>
    </row>
    <row r="962" spans="7:10" ht="23.25" customHeight="1" x14ac:dyDescent="0.25">
      <c r="G962" s="405" t="str">
        <f>+IF(LEN('OSNOVNA PLAČA'!B962)&gt;0,'LETNO OBVESTILO'!V968,"")</f>
        <v>953   A953</v>
      </c>
      <c r="H962" s="406"/>
      <c r="I962" s="407">
        <f>IF(LEN('1-6'!B968)&gt;0,'1-6'!K968,"")</f>
        <v>0</v>
      </c>
      <c r="J962" s="408"/>
    </row>
    <row r="963" spans="7:10" ht="23.25" customHeight="1" x14ac:dyDescent="0.25">
      <c r="G963" s="405" t="str">
        <f>+IF(LEN('OSNOVNA PLAČA'!B963)&gt;0,'LETNO OBVESTILO'!V969,"")</f>
        <v>954   A954</v>
      </c>
      <c r="H963" s="406"/>
      <c r="I963" s="407">
        <f>IF(LEN('1-6'!B969)&gt;0,'1-6'!K969,"")</f>
        <v>0</v>
      </c>
      <c r="J963" s="408"/>
    </row>
    <row r="964" spans="7:10" ht="23.25" customHeight="1" x14ac:dyDescent="0.25">
      <c r="G964" s="405" t="str">
        <f>+IF(LEN('OSNOVNA PLAČA'!B964)&gt;0,'LETNO OBVESTILO'!V970,"")</f>
        <v>955   A955</v>
      </c>
      <c r="H964" s="406"/>
      <c r="I964" s="407">
        <f>IF(LEN('1-6'!B970)&gt;0,'1-6'!K970,"")</f>
        <v>0</v>
      </c>
      <c r="J964" s="408"/>
    </row>
    <row r="965" spans="7:10" ht="23.25" customHeight="1" x14ac:dyDescent="0.25">
      <c r="G965" s="405" t="str">
        <f>+IF(LEN('OSNOVNA PLAČA'!B965)&gt;0,'LETNO OBVESTILO'!V971,"")</f>
        <v>956   A956</v>
      </c>
      <c r="H965" s="406"/>
      <c r="I965" s="407">
        <f>IF(LEN('1-6'!B971)&gt;0,'1-6'!K971,"")</f>
        <v>0</v>
      </c>
      <c r="J965" s="408"/>
    </row>
    <row r="966" spans="7:10" ht="23.25" customHeight="1" x14ac:dyDescent="0.25">
      <c r="G966" s="405" t="str">
        <f>+IF(LEN('OSNOVNA PLAČA'!B966)&gt;0,'LETNO OBVESTILO'!V972,"")</f>
        <v>957   A957</v>
      </c>
      <c r="H966" s="406"/>
      <c r="I966" s="407">
        <f>IF(LEN('1-6'!B972)&gt;0,'1-6'!K972,"")</f>
        <v>0</v>
      </c>
      <c r="J966" s="408"/>
    </row>
    <row r="967" spans="7:10" ht="23.25" customHeight="1" x14ac:dyDescent="0.25">
      <c r="G967" s="405" t="str">
        <f>+IF(LEN('OSNOVNA PLAČA'!B967)&gt;0,'LETNO OBVESTILO'!V973,"")</f>
        <v>958   A958</v>
      </c>
      <c r="H967" s="406"/>
      <c r="I967" s="407">
        <f>IF(LEN('1-6'!B973)&gt;0,'1-6'!K973,"")</f>
        <v>0</v>
      </c>
      <c r="J967" s="408"/>
    </row>
    <row r="968" spans="7:10" ht="23.25" customHeight="1" x14ac:dyDescent="0.25">
      <c r="G968" s="405" t="str">
        <f>+IF(LEN('OSNOVNA PLAČA'!B968)&gt;0,'LETNO OBVESTILO'!V974,"")</f>
        <v>959   A959</v>
      </c>
      <c r="H968" s="406"/>
      <c r="I968" s="407">
        <f>IF(LEN('1-6'!B974)&gt;0,'1-6'!K974,"")</f>
        <v>0</v>
      </c>
      <c r="J968" s="408"/>
    </row>
    <row r="969" spans="7:10" ht="23.25" customHeight="1" x14ac:dyDescent="0.25">
      <c r="G969" s="405" t="str">
        <f>+IF(LEN('OSNOVNA PLAČA'!B969)&gt;0,'LETNO OBVESTILO'!V975,"")</f>
        <v>960   A960</v>
      </c>
      <c r="H969" s="406"/>
      <c r="I969" s="407">
        <f>IF(LEN('1-6'!B975)&gt;0,'1-6'!K975,"")</f>
        <v>0</v>
      </c>
      <c r="J969" s="408"/>
    </row>
    <row r="970" spans="7:10" ht="23.25" customHeight="1" x14ac:dyDescent="0.25">
      <c r="G970" s="405" t="str">
        <f>+IF(LEN('OSNOVNA PLAČA'!B970)&gt;0,'LETNO OBVESTILO'!V976,"")</f>
        <v>961   A961</v>
      </c>
      <c r="H970" s="406"/>
      <c r="I970" s="407">
        <f>IF(LEN('1-6'!B976)&gt;0,'1-6'!K976,"")</f>
        <v>0</v>
      </c>
      <c r="J970" s="408"/>
    </row>
    <row r="971" spans="7:10" ht="23.25" customHeight="1" x14ac:dyDescent="0.25">
      <c r="G971" s="405" t="str">
        <f>+IF(LEN('OSNOVNA PLAČA'!B971)&gt;0,'LETNO OBVESTILO'!V977,"")</f>
        <v>962   A962</v>
      </c>
      <c r="H971" s="406"/>
      <c r="I971" s="407">
        <f>IF(LEN('1-6'!B977)&gt;0,'1-6'!K977,"")</f>
        <v>0</v>
      </c>
      <c r="J971" s="408"/>
    </row>
    <row r="972" spans="7:10" ht="23.25" customHeight="1" x14ac:dyDescent="0.25">
      <c r="G972" s="405" t="str">
        <f>+IF(LEN('OSNOVNA PLAČA'!B972)&gt;0,'LETNO OBVESTILO'!V978,"")</f>
        <v>963   A963</v>
      </c>
      <c r="H972" s="406"/>
      <c r="I972" s="407">
        <f>IF(LEN('1-6'!B978)&gt;0,'1-6'!K978,"")</f>
        <v>0</v>
      </c>
      <c r="J972" s="408"/>
    </row>
    <row r="973" spans="7:10" ht="23.25" customHeight="1" x14ac:dyDescent="0.25">
      <c r="G973" s="405" t="str">
        <f>+IF(LEN('OSNOVNA PLAČA'!B973)&gt;0,'LETNO OBVESTILO'!V979,"")</f>
        <v>964   A964</v>
      </c>
      <c r="H973" s="406"/>
      <c r="I973" s="407">
        <f>IF(LEN('1-6'!B979)&gt;0,'1-6'!K979,"")</f>
        <v>0</v>
      </c>
      <c r="J973" s="408"/>
    </row>
    <row r="974" spans="7:10" ht="23.25" customHeight="1" x14ac:dyDescent="0.25">
      <c r="G974" s="405" t="str">
        <f>+IF(LEN('OSNOVNA PLAČA'!B974)&gt;0,'LETNO OBVESTILO'!V980,"")</f>
        <v>965   A965</v>
      </c>
      <c r="H974" s="406"/>
      <c r="I974" s="407">
        <f>IF(LEN('1-6'!B980)&gt;0,'1-6'!K980,"")</f>
        <v>0</v>
      </c>
      <c r="J974" s="408"/>
    </row>
    <row r="975" spans="7:10" ht="23.25" customHeight="1" x14ac:dyDescent="0.25">
      <c r="G975" s="405" t="str">
        <f>+IF(LEN('OSNOVNA PLAČA'!B975)&gt;0,'LETNO OBVESTILO'!V981,"")</f>
        <v>966   A966</v>
      </c>
      <c r="H975" s="406"/>
      <c r="I975" s="407">
        <f>IF(LEN('1-6'!B981)&gt;0,'1-6'!K981,"")</f>
        <v>0</v>
      </c>
      <c r="J975" s="408"/>
    </row>
    <row r="976" spans="7:10" ht="23.25" customHeight="1" x14ac:dyDescent="0.25">
      <c r="G976" s="405" t="str">
        <f>+IF(LEN('OSNOVNA PLAČA'!B976)&gt;0,'LETNO OBVESTILO'!V982,"")</f>
        <v>967   A967</v>
      </c>
      <c r="H976" s="406"/>
      <c r="I976" s="407">
        <f>IF(LEN('1-6'!B982)&gt;0,'1-6'!K982,"")</f>
        <v>0</v>
      </c>
      <c r="J976" s="408"/>
    </row>
    <row r="977" spans="7:10" ht="23.25" customHeight="1" x14ac:dyDescent="0.25">
      <c r="G977" s="405" t="str">
        <f>+IF(LEN('OSNOVNA PLAČA'!B977)&gt;0,'LETNO OBVESTILO'!V983,"")</f>
        <v>968   A968</v>
      </c>
      <c r="H977" s="406"/>
      <c r="I977" s="407">
        <f>IF(LEN('1-6'!B983)&gt;0,'1-6'!K983,"")</f>
        <v>0</v>
      </c>
      <c r="J977" s="408"/>
    </row>
    <row r="978" spans="7:10" ht="23.25" customHeight="1" x14ac:dyDescent="0.25">
      <c r="G978" s="405" t="str">
        <f>+IF(LEN('OSNOVNA PLAČA'!B978)&gt;0,'LETNO OBVESTILO'!V984,"")</f>
        <v>969   A969</v>
      </c>
      <c r="H978" s="406"/>
      <c r="I978" s="407">
        <f>IF(LEN('1-6'!B984)&gt;0,'1-6'!K984,"")</f>
        <v>0</v>
      </c>
      <c r="J978" s="408"/>
    </row>
    <row r="979" spans="7:10" ht="23.25" customHeight="1" x14ac:dyDescent="0.25">
      <c r="G979" s="405" t="str">
        <f>+IF(LEN('OSNOVNA PLAČA'!B979)&gt;0,'LETNO OBVESTILO'!V985,"")</f>
        <v>970   A970</v>
      </c>
      <c r="H979" s="406"/>
      <c r="I979" s="407">
        <f>IF(LEN('1-6'!B985)&gt;0,'1-6'!K985,"")</f>
        <v>0</v>
      </c>
      <c r="J979" s="408"/>
    </row>
    <row r="980" spans="7:10" ht="23.25" customHeight="1" x14ac:dyDescent="0.25">
      <c r="G980" s="405" t="str">
        <f>+IF(LEN('OSNOVNA PLAČA'!B980)&gt;0,'LETNO OBVESTILO'!V986,"")</f>
        <v>971   A971</v>
      </c>
      <c r="H980" s="406"/>
      <c r="I980" s="407">
        <f>IF(LEN('1-6'!B986)&gt;0,'1-6'!K986,"")</f>
        <v>0</v>
      </c>
      <c r="J980" s="408"/>
    </row>
    <row r="981" spans="7:10" ht="23.25" customHeight="1" x14ac:dyDescent="0.25">
      <c r="G981" s="405" t="str">
        <f>+IF(LEN('OSNOVNA PLAČA'!B981)&gt;0,'LETNO OBVESTILO'!V987,"")</f>
        <v>972   A972</v>
      </c>
      <c r="H981" s="406"/>
      <c r="I981" s="407">
        <f>IF(LEN('1-6'!B987)&gt;0,'1-6'!K987,"")</f>
        <v>0</v>
      </c>
      <c r="J981" s="408"/>
    </row>
    <row r="982" spans="7:10" ht="23.25" customHeight="1" x14ac:dyDescent="0.25">
      <c r="G982" s="405" t="str">
        <f>+IF(LEN('OSNOVNA PLAČA'!B982)&gt;0,'LETNO OBVESTILO'!V988,"")</f>
        <v>973   A973</v>
      </c>
      <c r="H982" s="406"/>
      <c r="I982" s="407">
        <f>IF(LEN('1-6'!B988)&gt;0,'1-6'!K988,"")</f>
        <v>0</v>
      </c>
      <c r="J982" s="408"/>
    </row>
    <row r="983" spans="7:10" ht="23.25" customHeight="1" x14ac:dyDescent="0.25">
      <c r="G983" s="405" t="str">
        <f>+IF(LEN('OSNOVNA PLAČA'!B983)&gt;0,'LETNO OBVESTILO'!V989,"")</f>
        <v>974   A974</v>
      </c>
      <c r="H983" s="406"/>
      <c r="I983" s="407">
        <f>IF(LEN('1-6'!B989)&gt;0,'1-6'!K989,"")</f>
        <v>0</v>
      </c>
      <c r="J983" s="408"/>
    </row>
    <row r="984" spans="7:10" ht="23.25" customHeight="1" x14ac:dyDescent="0.25">
      <c r="G984" s="405" t="str">
        <f>+IF(LEN('OSNOVNA PLAČA'!B984)&gt;0,'LETNO OBVESTILO'!V990,"")</f>
        <v>975   A975</v>
      </c>
      <c r="H984" s="406"/>
      <c r="I984" s="407">
        <f>IF(LEN('1-6'!B990)&gt;0,'1-6'!K990,"")</f>
        <v>0</v>
      </c>
      <c r="J984" s="408"/>
    </row>
    <row r="985" spans="7:10" ht="23.25" customHeight="1" x14ac:dyDescent="0.25">
      <c r="G985" s="405" t="str">
        <f>+IF(LEN('OSNOVNA PLAČA'!B985)&gt;0,'LETNO OBVESTILO'!V991,"")</f>
        <v>976   A976</v>
      </c>
      <c r="H985" s="406"/>
      <c r="I985" s="407">
        <f>IF(LEN('1-6'!B991)&gt;0,'1-6'!K991,"")</f>
        <v>0</v>
      </c>
      <c r="J985" s="408"/>
    </row>
    <row r="986" spans="7:10" ht="23.25" customHeight="1" x14ac:dyDescent="0.25">
      <c r="G986" s="405" t="str">
        <f>+IF(LEN('OSNOVNA PLAČA'!B986)&gt;0,'LETNO OBVESTILO'!V992,"")</f>
        <v>977   A977</v>
      </c>
      <c r="H986" s="406"/>
      <c r="I986" s="407">
        <f>IF(LEN('1-6'!B992)&gt;0,'1-6'!K992,"")</f>
        <v>0</v>
      </c>
      <c r="J986" s="408"/>
    </row>
    <row r="987" spans="7:10" ht="23.25" customHeight="1" x14ac:dyDescent="0.25">
      <c r="G987" s="405" t="str">
        <f>+IF(LEN('OSNOVNA PLAČA'!B987)&gt;0,'LETNO OBVESTILO'!V993,"")</f>
        <v>978   A978</v>
      </c>
      <c r="H987" s="406"/>
      <c r="I987" s="407">
        <f>IF(LEN('1-6'!B993)&gt;0,'1-6'!K993,"")</f>
        <v>0</v>
      </c>
      <c r="J987" s="408"/>
    </row>
    <row r="988" spans="7:10" ht="23.25" customHeight="1" x14ac:dyDescent="0.25">
      <c r="G988" s="405" t="str">
        <f>+IF(LEN('OSNOVNA PLAČA'!B988)&gt;0,'LETNO OBVESTILO'!V994,"")</f>
        <v>979   A979</v>
      </c>
      <c r="H988" s="406"/>
      <c r="I988" s="407">
        <f>IF(LEN('1-6'!B994)&gt;0,'1-6'!K994,"")</f>
        <v>0</v>
      </c>
      <c r="J988" s="408"/>
    </row>
    <row r="989" spans="7:10" ht="23.25" customHeight="1" x14ac:dyDescent="0.25">
      <c r="G989" s="405" t="str">
        <f>+IF(LEN('OSNOVNA PLAČA'!B989)&gt;0,'LETNO OBVESTILO'!V995,"")</f>
        <v>980   A980</v>
      </c>
      <c r="H989" s="406"/>
      <c r="I989" s="407">
        <f>IF(LEN('1-6'!B995)&gt;0,'1-6'!K995,"")</f>
        <v>0</v>
      </c>
      <c r="J989" s="408"/>
    </row>
    <row r="990" spans="7:10" ht="23.25" customHeight="1" x14ac:dyDescent="0.25">
      <c r="G990" s="405" t="str">
        <f>+IF(LEN('OSNOVNA PLAČA'!B990)&gt;0,'LETNO OBVESTILO'!V996,"")</f>
        <v>981   A981</v>
      </c>
      <c r="H990" s="406"/>
      <c r="I990" s="407">
        <f>IF(LEN('1-6'!B996)&gt;0,'1-6'!K996,"")</f>
        <v>0</v>
      </c>
      <c r="J990" s="408"/>
    </row>
    <row r="991" spans="7:10" ht="23.25" customHeight="1" x14ac:dyDescent="0.25">
      <c r="G991" s="405" t="str">
        <f>+IF(LEN('OSNOVNA PLAČA'!B991)&gt;0,'LETNO OBVESTILO'!V997,"")</f>
        <v>982   A982</v>
      </c>
      <c r="H991" s="406"/>
      <c r="I991" s="407">
        <f>IF(LEN('1-6'!B997)&gt;0,'1-6'!K997,"")</f>
        <v>0</v>
      </c>
      <c r="J991" s="408"/>
    </row>
    <row r="992" spans="7:10" ht="23.25" customHeight="1" x14ac:dyDescent="0.25">
      <c r="G992" s="405" t="str">
        <f>+IF(LEN('OSNOVNA PLAČA'!B992)&gt;0,'LETNO OBVESTILO'!V998,"")</f>
        <v>983   A983</v>
      </c>
      <c r="H992" s="406"/>
      <c r="I992" s="407">
        <f>IF(LEN('1-6'!B998)&gt;0,'1-6'!K998,"")</f>
        <v>0</v>
      </c>
      <c r="J992" s="408"/>
    </row>
    <row r="993" spans="7:10" ht="23.25" customHeight="1" x14ac:dyDescent="0.25">
      <c r="G993" s="405" t="str">
        <f>+IF(LEN('OSNOVNA PLAČA'!B993)&gt;0,'LETNO OBVESTILO'!V999,"")</f>
        <v>984   A984</v>
      </c>
      <c r="H993" s="406"/>
      <c r="I993" s="407">
        <f>IF(LEN('1-6'!B999)&gt;0,'1-6'!K999,"")</f>
        <v>0</v>
      </c>
      <c r="J993" s="408"/>
    </row>
    <row r="994" spans="7:10" ht="23.25" customHeight="1" x14ac:dyDescent="0.25">
      <c r="G994" s="405" t="str">
        <f>+IF(LEN('OSNOVNA PLAČA'!B994)&gt;0,'LETNO OBVESTILO'!V1000,"")</f>
        <v>985   A985</v>
      </c>
      <c r="H994" s="406"/>
      <c r="I994" s="407">
        <f>IF(LEN('1-6'!B1000)&gt;0,'1-6'!K1000,"")</f>
        <v>0</v>
      </c>
      <c r="J994" s="408"/>
    </row>
    <row r="995" spans="7:10" ht="23.25" customHeight="1" x14ac:dyDescent="0.25">
      <c r="G995" s="405" t="str">
        <f>+IF(LEN('OSNOVNA PLAČA'!B995)&gt;0,'LETNO OBVESTILO'!V1001,"")</f>
        <v>986   A986</v>
      </c>
      <c r="H995" s="406"/>
      <c r="I995" s="407">
        <f>IF(LEN('1-6'!B1001)&gt;0,'1-6'!K1001,"")</f>
        <v>0</v>
      </c>
      <c r="J995" s="408"/>
    </row>
    <row r="996" spans="7:10" ht="23.25" customHeight="1" x14ac:dyDescent="0.25">
      <c r="G996" s="405" t="str">
        <f>+IF(LEN('OSNOVNA PLAČA'!B996)&gt;0,'LETNO OBVESTILO'!V1002,"")</f>
        <v>987   A987</v>
      </c>
      <c r="H996" s="406"/>
      <c r="I996" s="407">
        <f>IF(LEN('1-6'!B1002)&gt;0,'1-6'!K1002,"")</f>
        <v>0</v>
      </c>
      <c r="J996" s="408"/>
    </row>
    <row r="997" spans="7:10" ht="23.25" customHeight="1" x14ac:dyDescent="0.25">
      <c r="G997" s="405" t="str">
        <f>+IF(LEN('OSNOVNA PLAČA'!B997)&gt;0,'LETNO OBVESTILO'!V1003,"")</f>
        <v>988   A988</v>
      </c>
      <c r="H997" s="406"/>
      <c r="I997" s="407">
        <f>IF(LEN('1-6'!B1003)&gt;0,'1-6'!K1003,"")</f>
        <v>0</v>
      </c>
      <c r="J997" s="408"/>
    </row>
    <row r="998" spans="7:10" ht="23.25" customHeight="1" x14ac:dyDescent="0.25">
      <c r="G998" s="405" t="str">
        <f>+IF(LEN('OSNOVNA PLAČA'!B998)&gt;0,'LETNO OBVESTILO'!V1004,"")</f>
        <v>989   A989</v>
      </c>
      <c r="H998" s="406"/>
      <c r="I998" s="407">
        <f>IF(LEN('1-6'!B1004)&gt;0,'1-6'!K1004,"")</f>
        <v>0</v>
      </c>
      <c r="J998" s="408"/>
    </row>
    <row r="999" spans="7:10" ht="23.25" customHeight="1" x14ac:dyDescent="0.25">
      <c r="G999" s="405" t="str">
        <f>+IF(LEN('OSNOVNA PLAČA'!B999)&gt;0,'LETNO OBVESTILO'!V1005,"")</f>
        <v>990   A990</v>
      </c>
      <c r="H999" s="406"/>
      <c r="I999" s="407">
        <f>IF(LEN('1-6'!B1005)&gt;0,'1-6'!K1005,"")</f>
        <v>0</v>
      </c>
      <c r="J999" s="408"/>
    </row>
    <row r="1000" spans="7:10" ht="23.25" customHeight="1" x14ac:dyDescent="0.25">
      <c r="G1000" s="405" t="str">
        <f>+IF(LEN('OSNOVNA PLAČA'!B1000)&gt;0,'LETNO OBVESTILO'!V1006,"")</f>
        <v>991   A991</v>
      </c>
      <c r="H1000" s="406"/>
      <c r="I1000" s="407">
        <f>IF(LEN('1-6'!B1006)&gt;0,'1-6'!K1006,"")</f>
        <v>0</v>
      </c>
      <c r="J1000" s="408"/>
    </row>
    <row r="1001" spans="7:10" ht="23.25" customHeight="1" x14ac:dyDescent="0.25">
      <c r="G1001" s="405" t="str">
        <f>+IF(LEN('OSNOVNA PLAČA'!B1001)&gt;0,'LETNO OBVESTILO'!V1007,"")</f>
        <v>992   A992</v>
      </c>
      <c r="H1001" s="406"/>
      <c r="I1001" s="407">
        <f>IF(LEN('1-6'!B1007)&gt;0,'1-6'!K1007,"")</f>
        <v>0</v>
      </c>
      <c r="J1001" s="408"/>
    </row>
    <row r="1002" spans="7:10" ht="23.25" customHeight="1" x14ac:dyDescent="0.25">
      <c r="G1002" s="405" t="str">
        <f>+IF(LEN('OSNOVNA PLAČA'!B1002)&gt;0,'LETNO OBVESTILO'!V1008,"")</f>
        <v>993   A993</v>
      </c>
      <c r="H1002" s="406"/>
      <c r="I1002" s="407">
        <f>IF(LEN('1-6'!B1008)&gt;0,'1-6'!K1008,"")</f>
        <v>0</v>
      </c>
      <c r="J1002" s="408"/>
    </row>
    <row r="1003" spans="7:10" ht="23.25" customHeight="1" x14ac:dyDescent="0.25">
      <c r="G1003" s="405" t="str">
        <f>+IF(LEN('OSNOVNA PLAČA'!B1003)&gt;0,'LETNO OBVESTILO'!V1009,"")</f>
        <v>994   A994</v>
      </c>
      <c r="H1003" s="406"/>
      <c r="I1003" s="407">
        <f>IF(LEN('1-6'!B1009)&gt;0,'1-6'!K1009,"")</f>
        <v>0</v>
      </c>
      <c r="J1003" s="408"/>
    </row>
    <row r="1004" spans="7:10" ht="23.25" customHeight="1" x14ac:dyDescent="0.25">
      <c r="G1004" s="405" t="str">
        <f>+IF(LEN('OSNOVNA PLAČA'!B1004)&gt;0,'LETNO OBVESTILO'!V1010,"")</f>
        <v>995   A995</v>
      </c>
      <c r="H1004" s="406"/>
      <c r="I1004" s="407">
        <f>IF(LEN('1-6'!B1010)&gt;0,'1-6'!K1010,"")</f>
        <v>0</v>
      </c>
      <c r="J1004" s="408"/>
    </row>
    <row r="1005" spans="7:10" ht="23.25" customHeight="1" x14ac:dyDescent="0.25">
      <c r="G1005" s="405" t="str">
        <f>+IF(LEN('OSNOVNA PLAČA'!B1005)&gt;0,'LETNO OBVESTILO'!V1011,"")</f>
        <v>996   A996</v>
      </c>
      <c r="H1005" s="406"/>
      <c r="I1005" s="407">
        <f>IF(LEN('1-6'!B1011)&gt;0,'1-6'!K1011,"")</f>
        <v>0</v>
      </c>
      <c r="J1005" s="408"/>
    </row>
    <row r="1006" spans="7:10" ht="23.25" customHeight="1" x14ac:dyDescent="0.25">
      <c r="G1006" s="405" t="str">
        <f>+IF(LEN('OSNOVNA PLAČA'!B1006)&gt;0,'LETNO OBVESTILO'!V1012,"")</f>
        <v>997   A997</v>
      </c>
      <c r="H1006" s="406"/>
      <c r="I1006" s="407">
        <f>IF(LEN('1-6'!B1012)&gt;0,'1-6'!K1012,"")</f>
        <v>0</v>
      </c>
      <c r="J1006" s="408"/>
    </row>
    <row r="1007" spans="7:10" ht="23.25" customHeight="1" x14ac:dyDescent="0.25">
      <c r="G1007" s="405" t="str">
        <f>+IF(LEN('OSNOVNA PLAČA'!B1007)&gt;0,'LETNO OBVESTILO'!V1013,"")</f>
        <v>998   A998</v>
      </c>
      <c r="H1007" s="406"/>
      <c r="I1007" s="407">
        <f>IF(LEN('1-6'!B1013)&gt;0,'1-6'!K1013,"")</f>
        <v>0</v>
      </c>
      <c r="J1007" s="408"/>
    </row>
    <row r="1008" spans="7:10" ht="23.25" customHeight="1" x14ac:dyDescent="0.25">
      <c r="G1008" s="405" t="str">
        <f>+IF(LEN('OSNOVNA PLAČA'!B1008)&gt;0,'LETNO OBVESTILO'!V1014,"")</f>
        <v>999   A999</v>
      </c>
      <c r="H1008" s="406"/>
      <c r="I1008" s="407">
        <f>IF(LEN('1-6'!B1014)&gt;0,'1-6'!K1014,"")</f>
        <v>0</v>
      </c>
      <c r="J1008" s="408"/>
    </row>
    <row r="1009" spans="7:10" ht="23.25" customHeight="1" thickBot="1" x14ac:dyDescent="0.3">
      <c r="G1009" s="409" t="str">
        <f>+IF(LEN('OSNOVNA PLAČA'!B1009)&gt;0,'LETNO OBVESTILO'!V1015,"")</f>
        <v>1000   A1000</v>
      </c>
      <c r="H1009" s="410"/>
      <c r="I1009" s="411">
        <f>IF(LEN('1-6'!B1015)&gt;0,'1-6'!K1015,"")</f>
        <v>0</v>
      </c>
      <c r="J1009" s="412"/>
    </row>
  </sheetData>
  <mergeCells count="2002">
    <mergeCell ref="G15:H15"/>
    <mergeCell ref="I15:J15"/>
    <mergeCell ref="G16:H16"/>
    <mergeCell ref="I16:J16"/>
    <mergeCell ref="G17:H17"/>
    <mergeCell ref="I17:J17"/>
    <mergeCell ref="G12:H12"/>
    <mergeCell ref="I12:J12"/>
    <mergeCell ref="G13:H13"/>
    <mergeCell ref="I13:J13"/>
    <mergeCell ref="G14:H14"/>
    <mergeCell ref="I14:J14"/>
    <mergeCell ref="G9:H9"/>
    <mergeCell ref="I9:J9"/>
    <mergeCell ref="G10:H10"/>
    <mergeCell ref="I10:J10"/>
    <mergeCell ref="G11:H11"/>
    <mergeCell ref="I11:J11"/>
    <mergeCell ref="G24:H24"/>
    <mergeCell ref="I24:J24"/>
    <mergeCell ref="G25:H25"/>
    <mergeCell ref="I25:J25"/>
    <mergeCell ref="G26:H26"/>
    <mergeCell ref="I26:J26"/>
    <mergeCell ref="G21:H21"/>
    <mergeCell ref="I21:J21"/>
    <mergeCell ref="G22:H22"/>
    <mergeCell ref="I22:J22"/>
    <mergeCell ref="G23:H23"/>
    <mergeCell ref="I23:J23"/>
    <mergeCell ref="G18:H18"/>
    <mergeCell ref="I18:J18"/>
    <mergeCell ref="G19:H19"/>
    <mergeCell ref="I19:J19"/>
    <mergeCell ref="G20:H20"/>
    <mergeCell ref="I20:J20"/>
    <mergeCell ref="G33:H33"/>
    <mergeCell ref="I33:J33"/>
    <mergeCell ref="G34:H34"/>
    <mergeCell ref="I34:J34"/>
    <mergeCell ref="G35:H35"/>
    <mergeCell ref="I35:J35"/>
    <mergeCell ref="G30:H30"/>
    <mergeCell ref="I30:J30"/>
    <mergeCell ref="G31:H31"/>
    <mergeCell ref="I31:J31"/>
    <mergeCell ref="G32:H32"/>
    <mergeCell ref="I32:J32"/>
    <mergeCell ref="G27:H27"/>
    <mergeCell ref="I27:J27"/>
    <mergeCell ref="G28:H28"/>
    <mergeCell ref="I28:J28"/>
    <mergeCell ref="G29:H29"/>
    <mergeCell ref="I29:J29"/>
    <mergeCell ref="G42:H42"/>
    <mergeCell ref="I42:J42"/>
    <mergeCell ref="G43:H43"/>
    <mergeCell ref="I43:J43"/>
    <mergeCell ref="G44:H44"/>
    <mergeCell ref="I44:J44"/>
    <mergeCell ref="G39:H39"/>
    <mergeCell ref="I39:J39"/>
    <mergeCell ref="G40:H40"/>
    <mergeCell ref="I40:J40"/>
    <mergeCell ref="G41:H41"/>
    <mergeCell ref="I41:J41"/>
    <mergeCell ref="G36:H36"/>
    <mergeCell ref="I36:J36"/>
    <mergeCell ref="G37:H37"/>
    <mergeCell ref="I37:J37"/>
    <mergeCell ref="G38:H38"/>
    <mergeCell ref="I38:J38"/>
    <mergeCell ref="G51:H51"/>
    <mergeCell ref="I51:J51"/>
    <mergeCell ref="G52:H52"/>
    <mergeCell ref="I52:J52"/>
    <mergeCell ref="G53:H53"/>
    <mergeCell ref="I53:J53"/>
    <mergeCell ref="G48:H48"/>
    <mergeCell ref="I48:J48"/>
    <mergeCell ref="G49:H49"/>
    <mergeCell ref="I49:J49"/>
    <mergeCell ref="G50:H50"/>
    <mergeCell ref="I50:J50"/>
    <mergeCell ref="G45:H45"/>
    <mergeCell ref="I45:J45"/>
    <mergeCell ref="G46:H46"/>
    <mergeCell ref="I46:J46"/>
    <mergeCell ref="G47:H47"/>
    <mergeCell ref="I47:J47"/>
    <mergeCell ref="G60:H60"/>
    <mergeCell ref="I60:J60"/>
    <mergeCell ref="G61:H61"/>
    <mergeCell ref="I61:J61"/>
    <mergeCell ref="G62:H62"/>
    <mergeCell ref="I62:J62"/>
    <mergeCell ref="G57:H57"/>
    <mergeCell ref="I57:J57"/>
    <mergeCell ref="G58:H58"/>
    <mergeCell ref="I58:J58"/>
    <mergeCell ref="G59:H59"/>
    <mergeCell ref="I59:J59"/>
    <mergeCell ref="G54:H54"/>
    <mergeCell ref="I54:J54"/>
    <mergeCell ref="G55:H55"/>
    <mergeCell ref="I55:J55"/>
    <mergeCell ref="G56:H56"/>
    <mergeCell ref="I56:J56"/>
    <mergeCell ref="G69:H69"/>
    <mergeCell ref="I69:J69"/>
    <mergeCell ref="G70:H70"/>
    <mergeCell ref="I70:J70"/>
    <mergeCell ref="G71:H71"/>
    <mergeCell ref="I71:J71"/>
    <mergeCell ref="G66:H66"/>
    <mergeCell ref="I66:J66"/>
    <mergeCell ref="G67:H67"/>
    <mergeCell ref="I67:J67"/>
    <mergeCell ref="G68:H68"/>
    <mergeCell ref="I68:J68"/>
    <mergeCell ref="G63:H63"/>
    <mergeCell ref="I63:J63"/>
    <mergeCell ref="G64:H64"/>
    <mergeCell ref="I64:J64"/>
    <mergeCell ref="G65:H65"/>
    <mergeCell ref="I65:J65"/>
    <mergeCell ref="G78:H78"/>
    <mergeCell ref="I78:J78"/>
    <mergeCell ref="G79:H79"/>
    <mergeCell ref="I79:J79"/>
    <mergeCell ref="G80:H80"/>
    <mergeCell ref="I80:J80"/>
    <mergeCell ref="G75:H75"/>
    <mergeCell ref="I75:J75"/>
    <mergeCell ref="G76:H76"/>
    <mergeCell ref="I76:J76"/>
    <mergeCell ref="G77:H77"/>
    <mergeCell ref="I77:J77"/>
    <mergeCell ref="G72:H72"/>
    <mergeCell ref="I72:J72"/>
    <mergeCell ref="G73:H73"/>
    <mergeCell ref="I73:J73"/>
    <mergeCell ref="G74:H74"/>
    <mergeCell ref="I74:J74"/>
    <mergeCell ref="G87:H87"/>
    <mergeCell ref="I87:J87"/>
    <mergeCell ref="G88:H88"/>
    <mergeCell ref="I88:J88"/>
    <mergeCell ref="G89:H89"/>
    <mergeCell ref="I89:J89"/>
    <mergeCell ref="G84:H84"/>
    <mergeCell ref="I84:J84"/>
    <mergeCell ref="G85:H85"/>
    <mergeCell ref="I85:J85"/>
    <mergeCell ref="G86:H86"/>
    <mergeCell ref="I86:J86"/>
    <mergeCell ref="G81:H81"/>
    <mergeCell ref="I81:J81"/>
    <mergeCell ref="G82:H82"/>
    <mergeCell ref="I82:J82"/>
    <mergeCell ref="G83:H83"/>
    <mergeCell ref="I83:J83"/>
    <mergeCell ref="G96:H96"/>
    <mergeCell ref="I96:J96"/>
    <mergeCell ref="G97:H97"/>
    <mergeCell ref="I97:J97"/>
    <mergeCell ref="G98:H98"/>
    <mergeCell ref="I98:J98"/>
    <mergeCell ref="G93:H93"/>
    <mergeCell ref="I93:J93"/>
    <mergeCell ref="G94:H94"/>
    <mergeCell ref="I94:J94"/>
    <mergeCell ref="G95:H95"/>
    <mergeCell ref="I95:J95"/>
    <mergeCell ref="G90:H90"/>
    <mergeCell ref="I90:J90"/>
    <mergeCell ref="G91:H91"/>
    <mergeCell ref="I91:J91"/>
    <mergeCell ref="G92:H92"/>
    <mergeCell ref="I92:J92"/>
    <mergeCell ref="G105:H105"/>
    <mergeCell ref="I105:J105"/>
    <mergeCell ref="G106:H106"/>
    <mergeCell ref="I106:J106"/>
    <mergeCell ref="G107:H107"/>
    <mergeCell ref="I107:J107"/>
    <mergeCell ref="G102:H102"/>
    <mergeCell ref="I102:J102"/>
    <mergeCell ref="G103:H103"/>
    <mergeCell ref="I103:J103"/>
    <mergeCell ref="G104:H104"/>
    <mergeCell ref="I104:J104"/>
    <mergeCell ref="G99:H99"/>
    <mergeCell ref="I99:J99"/>
    <mergeCell ref="G100:H100"/>
    <mergeCell ref="I100:J100"/>
    <mergeCell ref="G101:H101"/>
    <mergeCell ref="I101:J101"/>
    <mergeCell ref="G114:H114"/>
    <mergeCell ref="I114:J114"/>
    <mergeCell ref="G115:H115"/>
    <mergeCell ref="I115:J115"/>
    <mergeCell ref="G116:H116"/>
    <mergeCell ref="I116:J116"/>
    <mergeCell ref="G111:H111"/>
    <mergeCell ref="I111:J111"/>
    <mergeCell ref="G112:H112"/>
    <mergeCell ref="I112:J112"/>
    <mergeCell ref="G113:H113"/>
    <mergeCell ref="I113:J113"/>
    <mergeCell ref="G108:H108"/>
    <mergeCell ref="I108:J108"/>
    <mergeCell ref="G109:H109"/>
    <mergeCell ref="I109:J109"/>
    <mergeCell ref="G110:H110"/>
    <mergeCell ref="I110:J110"/>
    <mergeCell ref="G123:H123"/>
    <mergeCell ref="I123:J123"/>
    <mergeCell ref="G124:H124"/>
    <mergeCell ref="I124:J124"/>
    <mergeCell ref="G125:H125"/>
    <mergeCell ref="I125:J125"/>
    <mergeCell ref="G120:H120"/>
    <mergeCell ref="I120:J120"/>
    <mergeCell ref="G121:H121"/>
    <mergeCell ref="I121:J121"/>
    <mergeCell ref="G122:H122"/>
    <mergeCell ref="I122:J122"/>
    <mergeCell ref="G117:H117"/>
    <mergeCell ref="I117:J117"/>
    <mergeCell ref="G118:H118"/>
    <mergeCell ref="I118:J118"/>
    <mergeCell ref="G119:H119"/>
    <mergeCell ref="I119:J119"/>
    <mergeCell ref="G132:H132"/>
    <mergeCell ref="I132:J132"/>
    <mergeCell ref="G133:H133"/>
    <mergeCell ref="I133:J133"/>
    <mergeCell ref="G134:H134"/>
    <mergeCell ref="I134:J134"/>
    <mergeCell ref="G129:H129"/>
    <mergeCell ref="I129:J129"/>
    <mergeCell ref="G130:H130"/>
    <mergeCell ref="I130:J130"/>
    <mergeCell ref="G131:H131"/>
    <mergeCell ref="I131:J131"/>
    <mergeCell ref="G126:H126"/>
    <mergeCell ref="I126:J126"/>
    <mergeCell ref="G127:H127"/>
    <mergeCell ref="I127:J127"/>
    <mergeCell ref="G128:H128"/>
    <mergeCell ref="I128:J128"/>
    <mergeCell ref="G141:H141"/>
    <mergeCell ref="I141:J141"/>
    <mergeCell ref="G142:H142"/>
    <mergeCell ref="I142:J142"/>
    <mergeCell ref="G143:H143"/>
    <mergeCell ref="I143:J143"/>
    <mergeCell ref="G138:H138"/>
    <mergeCell ref="I138:J138"/>
    <mergeCell ref="G139:H139"/>
    <mergeCell ref="I139:J139"/>
    <mergeCell ref="G140:H140"/>
    <mergeCell ref="I140:J140"/>
    <mergeCell ref="G135:H135"/>
    <mergeCell ref="I135:J135"/>
    <mergeCell ref="G136:H136"/>
    <mergeCell ref="I136:J136"/>
    <mergeCell ref="G137:H137"/>
    <mergeCell ref="I137:J137"/>
    <mergeCell ref="G150:H150"/>
    <mergeCell ref="I150:J150"/>
    <mergeCell ref="G151:H151"/>
    <mergeCell ref="I151:J151"/>
    <mergeCell ref="G152:H152"/>
    <mergeCell ref="I152:J152"/>
    <mergeCell ref="G147:H147"/>
    <mergeCell ref="I147:J147"/>
    <mergeCell ref="G148:H148"/>
    <mergeCell ref="I148:J148"/>
    <mergeCell ref="G149:H149"/>
    <mergeCell ref="I149:J149"/>
    <mergeCell ref="G144:H144"/>
    <mergeCell ref="I144:J144"/>
    <mergeCell ref="G145:H145"/>
    <mergeCell ref="I145:J145"/>
    <mergeCell ref="G146:H146"/>
    <mergeCell ref="I146:J146"/>
    <mergeCell ref="G159:H159"/>
    <mergeCell ref="I159:J159"/>
    <mergeCell ref="G160:H160"/>
    <mergeCell ref="I160:J160"/>
    <mergeCell ref="G161:H161"/>
    <mergeCell ref="I161:J161"/>
    <mergeCell ref="G156:H156"/>
    <mergeCell ref="I156:J156"/>
    <mergeCell ref="G157:H157"/>
    <mergeCell ref="I157:J157"/>
    <mergeCell ref="G158:H158"/>
    <mergeCell ref="I158:J158"/>
    <mergeCell ref="G153:H153"/>
    <mergeCell ref="I153:J153"/>
    <mergeCell ref="G154:H154"/>
    <mergeCell ref="I154:J154"/>
    <mergeCell ref="G155:H155"/>
    <mergeCell ref="I155:J155"/>
    <mergeCell ref="G168:H168"/>
    <mergeCell ref="I168:J168"/>
    <mergeCell ref="G169:H169"/>
    <mergeCell ref="I169:J169"/>
    <mergeCell ref="G170:H170"/>
    <mergeCell ref="I170:J170"/>
    <mergeCell ref="G165:H165"/>
    <mergeCell ref="I165:J165"/>
    <mergeCell ref="G166:H166"/>
    <mergeCell ref="I166:J166"/>
    <mergeCell ref="G167:H167"/>
    <mergeCell ref="I167:J167"/>
    <mergeCell ref="G162:H162"/>
    <mergeCell ref="I162:J162"/>
    <mergeCell ref="G163:H163"/>
    <mergeCell ref="I163:J163"/>
    <mergeCell ref="G164:H164"/>
    <mergeCell ref="I164:J164"/>
    <mergeCell ref="G177:H177"/>
    <mergeCell ref="I177:J177"/>
    <mergeCell ref="G178:H178"/>
    <mergeCell ref="I178:J178"/>
    <mergeCell ref="G179:H179"/>
    <mergeCell ref="I179:J179"/>
    <mergeCell ref="G174:H174"/>
    <mergeCell ref="I174:J174"/>
    <mergeCell ref="G175:H175"/>
    <mergeCell ref="I175:J175"/>
    <mergeCell ref="G176:H176"/>
    <mergeCell ref="I176:J176"/>
    <mergeCell ref="G171:H171"/>
    <mergeCell ref="I171:J171"/>
    <mergeCell ref="G172:H172"/>
    <mergeCell ref="I172:J172"/>
    <mergeCell ref="G173:H173"/>
    <mergeCell ref="I173:J173"/>
    <mergeCell ref="G186:H186"/>
    <mergeCell ref="I186:J186"/>
    <mergeCell ref="G187:H187"/>
    <mergeCell ref="I187:J187"/>
    <mergeCell ref="G188:H188"/>
    <mergeCell ref="I188:J188"/>
    <mergeCell ref="G183:H183"/>
    <mergeCell ref="I183:J183"/>
    <mergeCell ref="G184:H184"/>
    <mergeCell ref="I184:J184"/>
    <mergeCell ref="G185:H185"/>
    <mergeCell ref="I185:J185"/>
    <mergeCell ref="G180:H180"/>
    <mergeCell ref="I180:J180"/>
    <mergeCell ref="G181:H181"/>
    <mergeCell ref="I181:J181"/>
    <mergeCell ref="G182:H182"/>
    <mergeCell ref="I182:J182"/>
    <mergeCell ref="G195:H195"/>
    <mergeCell ref="I195:J195"/>
    <mergeCell ref="G196:H196"/>
    <mergeCell ref="I196:J196"/>
    <mergeCell ref="G197:H197"/>
    <mergeCell ref="I197:J197"/>
    <mergeCell ref="G192:H192"/>
    <mergeCell ref="I192:J192"/>
    <mergeCell ref="G193:H193"/>
    <mergeCell ref="I193:J193"/>
    <mergeCell ref="G194:H194"/>
    <mergeCell ref="I194:J194"/>
    <mergeCell ref="G189:H189"/>
    <mergeCell ref="I189:J189"/>
    <mergeCell ref="G190:H190"/>
    <mergeCell ref="I190:J190"/>
    <mergeCell ref="G191:H191"/>
    <mergeCell ref="I191:J191"/>
    <mergeCell ref="G204:H204"/>
    <mergeCell ref="I204:J204"/>
    <mergeCell ref="G205:H205"/>
    <mergeCell ref="I205:J205"/>
    <mergeCell ref="G206:H206"/>
    <mergeCell ref="I206:J206"/>
    <mergeCell ref="G201:H201"/>
    <mergeCell ref="I201:J201"/>
    <mergeCell ref="G202:H202"/>
    <mergeCell ref="I202:J202"/>
    <mergeCell ref="G203:H203"/>
    <mergeCell ref="I203:J203"/>
    <mergeCell ref="G198:H198"/>
    <mergeCell ref="I198:J198"/>
    <mergeCell ref="G199:H199"/>
    <mergeCell ref="I199:J199"/>
    <mergeCell ref="G200:H200"/>
    <mergeCell ref="I200:J200"/>
    <mergeCell ref="G213:H213"/>
    <mergeCell ref="I213:J213"/>
    <mergeCell ref="G214:H214"/>
    <mergeCell ref="I214:J214"/>
    <mergeCell ref="G215:H215"/>
    <mergeCell ref="I215:J215"/>
    <mergeCell ref="G210:H210"/>
    <mergeCell ref="I210:J210"/>
    <mergeCell ref="G211:H211"/>
    <mergeCell ref="I211:J211"/>
    <mergeCell ref="G212:H212"/>
    <mergeCell ref="I212:J212"/>
    <mergeCell ref="G207:H207"/>
    <mergeCell ref="I207:J207"/>
    <mergeCell ref="G208:H208"/>
    <mergeCell ref="I208:J208"/>
    <mergeCell ref="G209:H209"/>
    <mergeCell ref="I209:J209"/>
    <mergeCell ref="G222:H222"/>
    <mergeCell ref="I222:J222"/>
    <mergeCell ref="G223:H223"/>
    <mergeCell ref="I223:J223"/>
    <mergeCell ref="G224:H224"/>
    <mergeCell ref="I224:J224"/>
    <mergeCell ref="G219:H219"/>
    <mergeCell ref="I219:J219"/>
    <mergeCell ref="G220:H220"/>
    <mergeCell ref="I220:J220"/>
    <mergeCell ref="G221:H221"/>
    <mergeCell ref="I221:J221"/>
    <mergeCell ref="G216:H216"/>
    <mergeCell ref="I216:J216"/>
    <mergeCell ref="G217:H217"/>
    <mergeCell ref="I217:J217"/>
    <mergeCell ref="G218:H218"/>
    <mergeCell ref="I218:J218"/>
    <mergeCell ref="G231:H231"/>
    <mergeCell ref="I231:J231"/>
    <mergeCell ref="G232:H232"/>
    <mergeCell ref="I232:J232"/>
    <mergeCell ref="G233:H233"/>
    <mergeCell ref="I233:J233"/>
    <mergeCell ref="G228:H228"/>
    <mergeCell ref="I228:J228"/>
    <mergeCell ref="G229:H229"/>
    <mergeCell ref="I229:J229"/>
    <mergeCell ref="G230:H230"/>
    <mergeCell ref="I230:J230"/>
    <mergeCell ref="G225:H225"/>
    <mergeCell ref="I225:J225"/>
    <mergeCell ref="G226:H226"/>
    <mergeCell ref="I226:J226"/>
    <mergeCell ref="G227:H227"/>
    <mergeCell ref="I227:J227"/>
    <mergeCell ref="G240:H240"/>
    <mergeCell ref="I240:J240"/>
    <mergeCell ref="G241:H241"/>
    <mergeCell ref="I241:J241"/>
    <mergeCell ref="G242:H242"/>
    <mergeCell ref="I242:J242"/>
    <mergeCell ref="G237:H237"/>
    <mergeCell ref="I237:J237"/>
    <mergeCell ref="G238:H238"/>
    <mergeCell ref="I238:J238"/>
    <mergeCell ref="G239:H239"/>
    <mergeCell ref="I239:J239"/>
    <mergeCell ref="G234:H234"/>
    <mergeCell ref="I234:J234"/>
    <mergeCell ref="G235:H235"/>
    <mergeCell ref="I235:J235"/>
    <mergeCell ref="G236:H236"/>
    <mergeCell ref="I236:J236"/>
    <mergeCell ref="G249:H249"/>
    <mergeCell ref="I249:J249"/>
    <mergeCell ref="G250:H250"/>
    <mergeCell ref="I250:J250"/>
    <mergeCell ref="G251:H251"/>
    <mergeCell ref="I251:J251"/>
    <mergeCell ref="G246:H246"/>
    <mergeCell ref="I246:J246"/>
    <mergeCell ref="G247:H247"/>
    <mergeCell ref="I247:J247"/>
    <mergeCell ref="G248:H248"/>
    <mergeCell ref="I248:J248"/>
    <mergeCell ref="G243:H243"/>
    <mergeCell ref="I243:J243"/>
    <mergeCell ref="G244:H244"/>
    <mergeCell ref="I244:J244"/>
    <mergeCell ref="G245:H245"/>
    <mergeCell ref="I245:J245"/>
    <mergeCell ref="G258:H258"/>
    <mergeCell ref="I258:J258"/>
    <mergeCell ref="G259:H259"/>
    <mergeCell ref="I259:J259"/>
    <mergeCell ref="G260:H260"/>
    <mergeCell ref="I260:J260"/>
    <mergeCell ref="G255:H255"/>
    <mergeCell ref="I255:J255"/>
    <mergeCell ref="G256:H256"/>
    <mergeCell ref="I256:J256"/>
    <mergeCell ref="G257:H257"/>
    <mergeCell ref="I257:J257"/>
    <mergeCell ref="G252:H252"/>
    <mergeCell ref="I252:J252"/>
    <mergeCell ref="G253:H253"/>
    <mergeCell ref="I253:J253"/>
    <mergeCell ref="G254:H254"/>
    <mergeCell ref="I254:J254"/>
    <mergeCell ref="G267:H267"/>
    <mergeCell ref="I267:J267"/>
    <mergeCell ref="G268:H268"/>
    <mergeCell ref="I268:J268"/>
    <mergeCell ref="G269:H269"/>
    <mergeCell ref="I269:J269"/>
    <mergeCell ref="G264:H264"/>
    <mergeCell ref="I264:J264"/>
    <mergeCell ref="G265:H265"/>
    <mergeCell ref="I265:J265"/>
    <mergeCell ref="G266:H266"/>
    <mergeCell ref="I266:J266"/>
    <mergeCell ref="G261:H261"/>
    <mergeCell ref="I261:J261"/>
    <mergeCell ref="G262:H262"/>
    <mergeCell ref="I262:J262"/>
    <mergeCell ref="G263:H263"/>
    <mergeCell ref="I263:J263"/>
    <mergeCell ref="G276:H276"/>
    <mergeCell ref="I276:J276"/>
    <mergeCell ref="G277:H277"/>
    <mergeCell ref="I277:J277"/>
    <mergeCell ref="G278:H278"/>
    <mergeCell ref="I278:J278"/>
    <mergeCell ref="G273:H273"/>
    <mergeCell ref="I273:J273"/>
    <mergeCell ref="G274:H274"/>
    <mergeCell ref="I274:J274"/>
    <mergeCell ref="G275:H275"/>
    <mergeCell ref="I275:J275"/>
    <mergeCell ref="G270:H270"/>
    <mergeCell ref="I270:J270"/>
    <mergeCell ref="G271:H271"/>
    <mergeCell ref="I271:J271"/>
    <mergeCell ref="G272:H272"/>
    <mergeCell ref="I272:J272"/>
    <mergeCell ref="G285:H285"/>
    <mergeCell ref="I285:J285"/>
    <mergeCell ref="G286:H286"/>
    <mergeCell ref="I286:J286"/>
    <mergeCell ref="G287:H287"/>
    <mergeCell ref="I287:J287"/>
    <mergeCell ref="G282:H282"/>
    <mergeCell ref="I282:J282"/>
    <mergeCell ref="G283:H283"/>
    <mergeCell ref="I283:J283"/>
    <mergeCell ref="G284:H284"/>
    <mergeCell ref="I284:J284"/>
    <mergeCell ref="G279:H279"/>
    <mergeCell ref="I279:J279"/>
    <mergeCell ref="G280:H280"/>
    <mergeCell ref="I280:J280"/>
    <mergeCell ref="G281:H281"/>
    <mergeCell ref="I281:J281"/>
    <mergeCell ref="G294:H294"/>
    <mergeCell ref="I294:J294"/>
    <mergeCell ref="G295:H295"/>
    <mergeCell ref="I295:J295"/>
    <mergeCell ref="G296:H296"/>
    <mergeCell ref="I296:J296"/>
    <mergeCell ref="G291:H291"/>
    <mergeCell ref="I291:J291"/>
    <mergeCell ref="G292:H292"/>
    <mergeCell ref="I292:J292"/>
    <mergeCell ref="G293:H293"/>
    <mergeCell ref="I293:J293"/>
    <mergeCell ref="G288:H288"/>
    <mergeCell ref="I288:J288"/>
    <mergeCell ref="G289:H289"/>
    <mergeCell ref="I289:J289"/>
    <mergeCell ref="G290:H290"/>
    <mergeCell ref="I290:J290"/>
    <mergeCell ref="G303:H303"/>
    <mergeCell ref="I303:J303"/>
    <mergeCell ref="G304:H304"/>
    <mergeCell ref="I304:J304"/>
    <mergeCell ref="G305:H305"/>
    <mergeCell ref="I305:J305"/>
    <mergeCell ref="G300:H300"/>
    <mergeCell ref="I300:J300"/>
    <mergeCell ref="G301:H301"/>
    <mergeCell ref="I301:J301"/>
    <mergeCell ref="G302:H302"/>
    <mergeCell ref="I302:J302"/>
    <mergeCell ref="G297:H297"/>
    <mergeCell ref="I297:J297"/>
    <mergeCell ref="G298:H298"/>
    <mergeCell ref="I298:J298"/>
    <mergeCell ref="G299:H299"/>
    <mergeCell ref="I299:J299"/>
    <mergeCell ref="G312:H312"/>
    <mergeCell ref="I312:J312"/>
    <mergeCell ref="G313:H313"/>
    <mergeCell ref="I313:J313"/>
    <mergeCell ref="G314:H314"/>
    <mergeCell ref="I314:J314"/>
    <mergeCell ref="G309:H309"/>
    <mergeCell ref="I309:J309"/>
    <mergeCell ref="G310:H310"/>
    <mergeCell ref="I310:J310"/>
    <mergeCell ref="G311:H311"/>
    <mergeCell ref="I311:J311"/>
    <mergeCell ref="G306:H306"/>
    <mergeCell ref="I306:J306"/>
    <mergeCell ref="G307:H307"/>
    <mergeCell ref="I307:J307"/>
    <mergeCell ref="G308:H308"/>
    <mergeCell ref="I308:J308"/>
    <mergeCell ref="G321:H321"/>
    <mergeCell ref="I321:J321"/>
    <mergeCell ref="G322:H322"/>
    <mergeCell ref="I322:J322"/>
    <mergeCell ref="G323:H323"/>
    <mergeCell ref="I323:J323"/>
    <mergeCell ref="G318:H318"/>
    <mergeCell ref="I318:J318"/>
    <mergeCell ref="G319:H319"/>
    <mergeCell ref="I319:J319"/>
    <mergeCell ref="G320:H320"/>
    <mergeCell ref="I320:J320"/>
    <mergeCell ref="G315:H315"/>
    <mergeCell ref="I315:J315"/>
    <mergeCell ref="G316:H316"/>
    <mergeCell ref="I316:J316"/>
    <mergeCell ref="G317:H317"/>
    <mergeCell ref="I317:J317"/>
    <mergeCell ref="G330:H330"/>
    <mergeCell ref="I330:J330"/>
    <mergeCell ref="G331:H331"/>
    <mergeCell ref="I331:J331"/>
    <mergeCell ref="G332:H332"/>
    <mergeCell ref="I332:J332"/>
    <mergeCell ref="G327:H327"/>
    <mergeCell ref="I327:J327"/>
    <mergeCell ref="G328:H328"/>
    <mergeCell ref="I328:J328"/>
    <mergeCell ref="G329:H329"/>
    <mergeCell ref="I329:J329"/>
    <mergeCell ref="G324:H324"/>
    <mergeCell ref="I324:J324"/>
    <mergeCell ref="G325:H325"/>
    <mergeCell ref="I325:J325"/>
    <mergeCell ref="G326:H326"/>
    <mergeCell ref="I326:J326"/>
    <mergeCell ref="G339:H339"/>
    <mergeCell ref="I339:J339"/>
    <mergeCell ref="G340:H340"/>
    <mergeCell ref="I340:J340"/>
    <mergeCell ref="G341:H341"/>
    <mergeCell ref="I341:J341"/>
    <mergeCell ref="G336:H336"/>
    <mergeCell ref="I336:J336"/>
    <mergeCell ref="G337:H337"/>
    <mergeCell ref="I337:J337"/>
    <mergeCell ref="G338:H338"/>
    <mergeCell ref="I338:J338"/>
    <mergeCell ref="G333:H333"/>
    <mergeCell ref="I333:J333"/>
    <mergeCell ref="G334:H334"/>
    <mergeCell ref="I334:J334"/>
    <mergeCell ref="G335:H335"/>
    <mergeCell ref="I335:J335"/>
    <mergeCell ref="G348:H348"/>
    <mergeCell ref="I348:J348"/>
    <mergeCell ref="G349:H349"/>
    <mergeCell ref="I349:J349"/>
    <mergeCell ref="G350:H350"/>
    <mergeCell ref="I350:J350"/>
    <mergeCell ref="G345:H345"/>
    <mergeCell ref="I345:J345"/>
    <mergeCell ref="G346:H346"/>
    <mergeCell ref="I346:J346"/>
    <mergeCell ref="G347:H347"/>
    <mergeCell ref="I347:J347"/>
    <mergeCell ref="G342:H342"/>
    <mergeCell ref="I342:J342"/>
    <mergeCell ref="G343:H343"/>
    <mergeCell ref="I343:J343"/>
    <mergeCell ref="G344:H344"/>
    <mergeCell ref="I344:J344"/>
    <mergeCell ref="G357:H357"/>
    <mergeCell ref="I357:J357"/>
    <mergeCell ref="G358:H358"/>
    <mergeCell ref="I358:J358"/>
    <mergeCell ref="G359:H359"/>
    <mergeCell ref="I359:J359"/>
    <mergeCell ref="G354:H354"/>
    <mergeCell ref="I354:J354"/>
    <mergeCell ref="G355:H355"/>
    <mergeCell ref="I355:J355"/>
    <mergeCell ref="G356:H356"/>
    <mergeCell ref="I356:J356"/>
    <mergeCell ref="G351:H351"/>
    <mergeCell ref="I351:J351"/>
    <mergeCell ref="G352:H352"/>
    <mergeCell ref="I352:J352"/>
    <mergeCell ref="G353:H353"/>
    <mergeCell ref="I353:J353"/>
    <mergeCell ref="G366:H366"/>
    <mergeCell ref="I366:J366"/>
    <mergeCell ref="G367:H367"/>
    <mergeCell ref="I367:J367"/>
    <mergeCell ref="G368:H368"/>
    <mergeCell ref="I368:J368"/>
    <mergeCell ref="G363:H363"/>
    <mergeCell ref="I363:J363"/>
    <mergeCell ref="G364:H364"/>
    <mergeCell ref="I364:J364"/>
    <mergeCell ref="G365:H365"/>
    <mergeCell ref="I365:J365"/>
    <mergeCell ref="G360:H360"/>
    <mergeCell ref="I360:J360"/>
    <mergeCell ref="G361:H361"/>
    <mergeCell ref="I361:J361"/>
    <mergeCell ref="G362:H362"/>
    <mergeCell ref="I362:J362"/>
    <mergeCell ref="G375:H375"/>
    <mergeCell ref="I375:J375"/>
    <mergeCell ref="G376:H376"/>
    <mergeCell ref="I376:J376"/>
    <mergeCell ref="G377:H377"/>
    <mergeCell ref="I377:J377"/>
    <mergeCell ref="G372:H372"/>
    <mergeCell ref="I372:J372"/>
    <mergeCell ref="G373:H373"/>
    <mergeCell ref="I373:J373"/>
    <mergeCell ref="G374:H374"/>
    <mergeCell ref="I374:J374"/>
    <mergeCell ref="G369:H369"/>
    <mergeCell ref="I369:J369"/>
    <mergeCell ref="G370:H370"/>
    <mergeCell ref="I370:J370"/>
    <mergeCell ref="G371:H371"/>
    <mergeCell ref="I371:J371"/>
    <mergeCell ref="G384:H384"/>
    <mergeCell ref="I384:J384"/>
    <mergeCell ref="G385:H385"/>
    <mergeCell ref="I385:J385"/>
    <mergeCell ref="G386:H386"/>
    <mergeCell ref="I386:J386"/>
    <mergeCell ref="G381:H381"/>
    <mergeCell ref="I381:J381"/>
    <mergeCell ref="G382:H382"/>
    <mergeCell ref="I382:J382"/>
    <mergeCell ref="G383:H383"/>
    <mergeCell ref="I383:J383"/>
    <mergeCell ref="G378:H378"/>
    <mergeCell ref="I378:J378"/>
    <mergeCell ref="G379:H379"/>
    <mergeCell ref="I379:J379"/>
    <mergeCell ref="G380:H380"/>
    <mergeCell ref="I380:J380"/>
    <mergeCell ref="G393:H393"/>
    <mergeCell ref="I393:J393"/>
    <mergeCell ref="G394:H394"/>
    <mergeCell ref="I394:J394"/>
    <mergeCell ref="G395:H395"/>
    <mergeCell ref="I395:J395"/>
    <mergeCell ref="G390:H390"/>
    <mergeCell ref="I390:J390"/>
    <mergeCell ref="G391:H391"/>
    <mergeCell ref="I391:J391"/>
    <mergeCell ref="G392:H392"/>
    <mergeCell ref="I392:J392"/>
    <mergeCell ref="G387:H387"/>
    <mergeCell ref="I387:J387"/>
    <mergeCell ref="G388:H388"/>
    <mergeCell ref="I388:J388"/>
    <mergeCell ref="G389:H389"/>
    <mergeCell ref="I389:J389"/>
    <mergeCell ref="G402:H402"/>
    <mergeCell ref="I402:J402"/>
    <mergeCell ref="G403:H403"/>
    <mergeCell ref="I403:J403"/>
    <mergeCell ref="G404:H404"/>
    <mergeCell ref="I404:J404"/>
    <mergeCell ref="G399:H399"/>
    <mergeCell ref="I399:J399"/>
    <mergeCell ref="G400:H400"/>
    <mergeCell ref="I400:J400"/>
    <mergeCell ref="G401:H401"/>
    <mergeCell ref="I401:J401"/>
    <mergeCell ref="G396:H396"/>
    <mergeCell ref="I396:J396"/>
    <mergeCell ref="G397:H397"/>
    <mergeCell ref="I397:J397"/>
    <mergeCell ref="G398:H398"/>
    <mergeCell ref="I398:J398"/>
    <mergeCell ref="G411:H411"/>
    <mergeCell ref="I411:J411"/>
    <mergeCell ref="G412:H412"/>
    <mergeCell ref="I412:J412"/>
    <mergeCell ref="G413:H413"/>
    <mergeCell ref="I413:J413"/>
    <mergeCell ref="G408:H408"/>
    <mergeCell ref="I408:J408"/>
    <mergeCell ref="G409:H409"/>
    <mergeCell ref="I409:J409"/>
    <mergeCell ref="G410:H410"/>
    <mergeCell ref="I410:J410"/>
    <mergeCell ref="G405:H405"/>
    <mergeCell ref="I405:J405"/>
    <mergeCell ref="G406:H406"/>
    <mergeCell ref="I406:J406"/>
    <mergeCell ref="G407:H407"/>
    <mergeCell ref="I407:J407"/>
    <mergeCell ref="G420:H420"/>
    <mergeCell ref="I420:J420"/>
    <mergeCell ref="G421:H421"/>
    <mergeCell ref="I421:J421"/>
    <mergeCell ref="G422:H422"/>
    <mergeCell ref="I422:J422"/>
    <mergeCell ref="G417:H417"/>
    <mergeCell ref="I417:J417"/>
    <mergeCell ref="G418:H418"/>
    <mergeCell ref="I418:J418"/>
    <mergeCell ref="G419:H419"/>
    <mergeCell ref="I419:J419"/>
    <mergeCell ref="G414:H414"/>
    <mergeCell ref="I414:J414"/>
    <mergeCell ref="G415:H415"/>
    <mergeCell ref="I415:J415"/>
    <mergeCell ref="G416:H416"/>
    <mergeCell ref="I416:J416"/>
    <mergeCell ref="G429:H429"/>
    <mergeCell ref="I429:J429"/>
    <mergeCell ref="G430:H430"/>
    <mergeCell ref="I430:J430"/>
    <mergeCell ref="G431:H431"/>
    <mergeCell ref="I431:J431"/>
    <mergeCell ref="G426:H426"/>
    <mergeCell ref="I426:J426"/>
    <mergeCell ref="G427:H427"/>
    <mergeCell ref="I427:J427"/>
    <mergeCell ref="G428:H428"/>
    <mergeCell ref="I428:J428"/>
    <mergeCell ref="G423:H423"/>
    <mergeCell ref="I423:J423"/>
    <mergeCell ref="G424:H424"/>
    <mergeCell ref="I424:J424"/>
    <mergeCell ref="G425:H425"/>
    <mergeCell ref="I425:J425"/>
    <mergeCell ref="G438:H438"/>
    <mergeCell ref="I438:J438"/>
    <mergeCell ref="G439:H439"/>
    <mergeCell ref="I439:J439"/>
    <mergeCell ref="G440:H440"/>
    <mergeCell ref="I440:J440"/>
    <mergeCell ref="G435:H435"/>
    <mergeCell ref="I435:J435"/>
    <mergeCell ref="G436:H436"/>
    <mergeCell ref="I436:J436"/>
    <mergeCell ref="G437:H437"/>
    <mergeCell ref="I437:J437"/>
    <mergeCell ref="G432:H432"/>
    <mergeCell ref="I432:J432"/>
    <mergeCell ref="G433:H433"/>
    <mergeCell ref="I433:J433"/>
    <mergeCell ref="G434:H434"/>
    <mergeCell ref="I434:J434"/>
    <mergeCell ref="G447:H447"/>
    <mergeCell ref="I447:J447"/>
    <mergeCell ref="G448:H448"/>
    <mergeCell ref="I448:J448"/>
    <mergeCell ref="G449:H449"/>
    <mergeCell ref="I449:J449"/>
    <mergeCell ref="G444:H444"/>
    <mergeCell ref="I444:J444"/>
    <mergeCell ref="G445:H445"/>
    <mergeCell ref="I445:J445"/>
    <mergeCell ref="G446:H446"/>
    <mergeCell ref="I446:J446"/>
    <mergeCell ref="G441:H441"/>
    <mergeCell ref="I441:J441"/>
    <mergeCell ref="G442:H442"/>
    <mergeCell ref="I442:J442"/>
    <mergeCell ref="G443:H443"/>
    <mergeCell ref="I443:J443"/>
    <mergeCell ref="G456:H456"/>
    <mergeCell ref="I456:J456"/>
    <mergeCell ref="G457:H457"/>
    <mergeCell ref="I457:J457"/>
    <mergeCell ref="G458:H458"/>
    <mergeCell ref="I458:J458"/>
    <mergeCell ref="G453:H453"/>
    <mergeCell ref="I453:J453"/>
    <mergeCell ref="G454:H454"/>
    <mergeCell ref="I454:J454"/>
    <mergeCell ref="G455:H455"/>
    <mergeCell ref="I455:J455"/>
    <mergeCell ref="G450:H450"/>
    <mergeCell ref="I450:J450"/>
    <mergeCell ref="G451:H451"/>
    <mergeCell ref="I451:J451"/>
    <mergeCell ref="G452:H452"/>
    <mergeCell ref="I452:J452"/>
    <mergeCell ref="G465:H465"/>
    <mergeCell ref="I465:J465"/>
    <mergeCell ref="G466:H466"/>
    <mergeCell ref="I466:J466"/>
    <mergeCell ref="G467:H467"/>
    <mergeCell ref="I467:J467"/>
    <mergeCell ref="G462:H462"/>
    <mergeCell ref="I462:J462"/>
    <mergeCell ref="G463:H463"/>
    <mergeCell ref="I463:J463"/>
    <mergeCell ref="G464:H464"/>
    <mergeCell ref="I464:J464"/>
    <mergeCell ref="G459:H459"/>
    <mergeCell ref="I459:J459"/>
    <mergeCell ref="G460:H460"/>
    <mergeCell ref="I460:J460"/>
    <mergeCell ref="G461:H461"/>
    <mergeCell ref="I461:J461"/>
    <mergeCell ref="G474:H474"/>
    <mergeCell ref="I474:J474"/>
    <mergeCell ref="G475:H475"/>
    <mergeCell ref="I475:J475"/>
    <mergeCell ref="G476:H476"/>
    <mergeCell ref="I476:J476"/>
    <mergeCell ref="G471:H471"/>
    <mergeCell ref="I471:J471"/>
    <mergeCell ref="G472:H472"/>
    <mergeCell ref="I472:J472"/>
    <mergeCell ref="G473:H473"/>
    <mergeCell ref="I473:J473"/>
    <mergeCell ref="G468:H468"/>
    <mergeCell ref="I468:J468"/>
    <mergeCell ref="G469:H469"/>
    <mergeCell ref="I469:J469"/>
    <mergeCell ref="G470:H470"/>
    <mergeCell ref="I470:J470"/>
    <mergeCell ref="G483:H483"/>
    <mergeCell ref="I483:J483"/>
    <mergeCell ref="G484:H484"/>
    <mergeCell ref="I484:J484"/>
    <mergeCell ref="G485:H485"/>
    <mergeCell ref="I485:J485"/>
    <mergeCell ref="G480:H480"/>
    <mergeCell ref="I480:J480"/>
    <mergeCell ref="G481:H481"/>
    <mergeCell ref="I481:J481"/>
    <mergeCell ref="G482:H482"/>
    <mergeCell ref="I482:J482"/>
    <mergeCell ref="G477:H477"/>
    <mergeCell ref="I477:J477"/>
    <mergeCell ref="G478:H478"/>
    <mergeCell ref="I478:J478"/>
    <mergeCell ref="G479:H479"/>
    <mergeCell ref="I479:J479"/>
    <mergeCell ref="G492:H492"/>
    <mergeCell ref="I492:J492"/>
    <mergeCell ref="G493:H493"/>
    <mergeCell ref="I493:J493"/>
    <mergeCell ref="G494:H494"/>
    <mergeCell ref="I494:J494"/>
    <mergeCell ref="G489:H489"/>
    <mergeCell ref="I489:J489"/>
    <mergeCell ref="G490:H490"/>
    <mergeCell ref="I490:J490"/>
    <mergeCell ref="G491:H491"/>
    <mergeCell ref="I491:J491"/>
    <mergeCell ref="G486:H486"/>
    <mergeCell ref="I486:J486"/>
    <mergeCell ref="G487:H487"/>
    <mergeCell ref="I487:J487"/>
    <mergeCell ref="G488:H488"/>
    <mergeCell ref="I488:J488"/>
    <mergeCell ref="G501:H501"/>
    <mergeCell ref="I501:J501"/>
    <mergeCell ref="G502:H502"/>
    <mergeCell ref="I502:J502"/>
    <mergeCell ref="G503:H503"/>
    <mergeCell ref="I503:J503"/>
    <mergeCell ref="G498:H498"/>
    <mergeCell ref="I498:J498"/>
    <mergeCell ref="G499:H499"/>
    <mergeCell ref="I499:J499"/>
    <mergeCell ref="G500:H500"/>
    <mergeCell ref="I500:J500"/>
    <mergeCell ref="G495:H495"/>
    <mergeCell ref="I495:J495"/>
    <mergeCell ref="G496:H496"/>
    <mergeCell ref="I496:J496"/>
    <mergeCell ref="G497:H497"/>
    <mergeCell ref="I497:J497"/>
    <mergeCell ref="G510:H510"/>
    <mergeCell ref="I510:J510"/>
    <mergeCell ref="G511:H511"/>
    <mergeCell ref="I511:J511"/>
    <mergeCell ref="G512:H512"/>
    <mergeCell ref="I512:J512"/>
    <mergeCell ref="G507:H507"/>
    <mergeCell ref="I507:J507"/>
    <mergeCell ref="G508:H508"/>
    <mergeCell ref="I508:J508"/>
    <mergeCell ref="G509:H509"/>
    <mergeCell ref="I509:J509"/>
    <mergeCell ref="G504:H504"/>
    <mergeCell ref="I504:J504"/>
    <mergeCell ref="G505:H505"/>
    <mergeCell ref="I505:J505"/>
    <mergeCell ref="G506:H506"/>
    <mergeCell ref="I506:J506"/>
    <mergeCell ref="G519:H519"/>
    <mergeCell ref="I519:J519"/>
    <mergeCell ref="G520:H520"/>
    <mergeCell ref="I520:J520"/>
    <mergeCell ref="G521:H521"/>
    <mergeCell ref="I521:J521"/>
    <mergeCell ref="G516:H516"/>
    <mergeCell ref="I516:J516"/>
    <mergeCell ref="G517:H517"/>
    <mergeCell ref="I517:J517"/>
    <mergeCell ref="G518:H518"/>
    <mergeCell ref="I518:J518"/>
    <mergeCell ref="G513:H513"/>
    <mergeCell ref="I513:J513"/>
    <mergeCell ref="G514:H514"/>
    <mergeCell ref="I514:J514"/>
    <mergeCell ref="G515:H515"/>
    <mergeCell ref="I515:J515"/>
    <mergeCell ref="G528:H528"/>
    <mergeCell ref="I528:J528"/>
    <mergeCell ref="G529:H529"/>
    <mergeCell ref="I529:J529"/>
    <mergeCell ref="G530:H530"/>
    <mergeCell ref="I530:J530"/>
    <mergeCell ref="G525:H525"/>
    <mergeCell ref="I525:J525"/>
    <mergeCell ref="G526:H526"/>
    <mergeCell ref="I526:J526"/>
    <mergeCell ref="G527:H527"/>
    <mergeCell ref="I527:J527"/>
    <mergeCell ref="G522:H522"/>
    <mergeCell ref="I522:J522"/>
    <mergeCell ref="G523:H523"/>
    <mergeCell ref="I523:J523"/>
    <mergeCell ref="G524:H524"/>
    <mergeCell ref="I524:J524"/>
    <mergeCell ref="G537:H537"/>
    <mergeCell ref="I537:J537"/>
    <mergeCell ref="G538:H538"/>
    <mergeCell ref="I538:J538"/>
    <mergeCell ref="G539:H539"/>
    <mergeCell ref="I539:J539"/>
    <mergeCell ref="G534:H534"/>
    <mergeCell ref="I534:J534"/>
    <mergeCell ref="G535:H535"/>
    <mergeCell ref="I535:J535"/>
    <mergeCell ref="G536:H536"/>
    <mergeCell ref="I536:J536"/>
    <mergeCell ref="G531:H531"/>
    <mergeCell ref="I531:J531"/>
    <mergeCell ref="G532:H532"/>
    <mergeCell ref="I532:J532"/>
    <mergeCell ref="G533:H533"/>
    <mergeCell ref="I533:J533"/>
    <mergeCell ref="G546:H546"/>
    <mergeCell ref="I546:J546"/>
    <mergeCell ref="G547:H547"/>
    <mergeCell ref="I547:J547"/>
    <mergeCell ref="G548:H548"/>
    <mergeCell ref="I548:J548"/>
    <mergeCell ref="G543:H543"/>
    <mergeCell ref="I543:J543"/>
    <mergeCell ref="G544:H544"/>
    <mergeCell ref="I544:J544"/>
    <mergeCell ref="G545:H545"/>
    <mergeCell ref="I545:J545"/>
    <mergeCell ref="G540:H540"/>
    <mergeCell ref="I540:J540"/>
    <mergeCell ref="G541:H541"/>
    <mergeCell ref="I541:J541"/>
    <mergeCell ref="G542:H542"/>
    <mergeCell ref="I542:J542"/>
    <mergeCell ref="G555:H555"/>
    <mergeCell ref="I555:J555"/>
    <mergeCell ref="G556:H556"/>
    <mergeCell ref="I556:J556"/>
    <mergeCell ref="G557:H557"/>
    <mergeCell ref="I557:J557"/>
    <mergeCell ref="G552:H552"/>
    <mergeCell ref="I552:J552"/>
    <mergeCell ref="G553:H553"/>
    <mergeCell ref="I553:J553"/>
    <mergeCell ref="G554:H554"/>
    <mergeCell ref="I554:J554"/>
    <mergeCell ref="G549:H549"/>
    <mergeCell ref="I549:J549"/>
    <mergeCell ref="G550:H550"/>
    <mergeCell ref="I550:J550"/>
    <mergeCell ref="G551:H551"/>
    <mergeCell ref="I551:J551"/>
    <mergeCell ref="G564:H564"/>
    <mergeCell ref="I564:J564"/>
    <mergeCell ref="G565:H565"/>
    <mergeCell ref="I565:J565"/>
    <mergeCell ref="G566:H566"/>
    <mergeCell ref="I566:J566"/>
    <mergeCell ref="G561:H561"/>
    <mergeCell ref="I561:J561"/>
    <mergeCell ref="G562:H562"/>
    <mergeCell ref="I562:J562"/>
    <mergeCell ref="G563:H563"/>
    <mergeCell ref="I563:J563"/>
    <mergeCell ref="G558:H558"/>
    <mergeCell ref="I558:J558"/>
    <mergeCell ref="G559:H559"/>
    <mergeCell ref="I559:J559"/>
    <mergeCell ref="G560:H560"/>
    <mergeCell ref="I560:J560"/>
    <mergeCell ref="G573:H573"/>
    <mergeCell ref="I573:J573"/>
    <mergeCell ref="G574:H574"/>
    <mergeCell ref="I574:J574"/>
    <mergeCell ref="G575:H575"/>
    <mergeCell ref="I575:J575"/>
    <mergeCell ref="G570:H570"/>
    <mergeCell ref="I570:J570"/>
    <mergeCell ref="G571:H571"/>
    <mergeCell ref="I571:J571"/>
    <mergeCell ref="G572:H572"/>
    <mergeCell ref="I572:J572"/>
    <mergeCell ref="G567:H567"/>
    <mergeCell ref="I567:J567"/>
    <mergeCell ref="G568:H568"/>
    <mergeCell ref="I568:J568"/>
    <mergeCell ref="G569:H569"/>
    <mergeCell ref="I569:J569"/>
    <mergeCell ref="G582:H582"/>
    <mergeCell ref="I582:J582"/>
    <mergeCell ref="G583:H583"/>
    <mergeCell ref="I583:J583"/>
    <mergeCell ref="G584:H584"/>
    <mergeCell ref="I584:J584"/>
    <mergeCell ref="G579:H579"/>
    <mergeCell ref="I579:J579"/>
    <mergeCell ref="G580:H580"/>
    <mergeCell ref="I580:J580"/>
    <mergeCell ref="G581:H581"/>
    <mergeCell ref="I581:J581"/>
    <mergeCell ref="G576:H576"/>
    <mergeCell ref="I576:J576"/>
    <mergeCell ref="G577:H577"/>
    <mergeCell ref="I577:J577"/>
    <mergeCell ref="G578:H578"/>
    <mergeCell ref="I578:J578"/>
    <mergeCell ref="G591:H591"/>
    <mergeCell ref="I591:J591"/>
    <mergeCell ref="G592:H592"/>
    <mergeCell ref="I592:J592"/>
    <mergeCell ref="G593:H593"/>
    <mergeCell ref="I593:J593"/>
    <mergeCell ref="G588:H588"/>
    <mergeCell ref="I588:J588"/>
    <mergeCell ref="G589:H589"/>
    <mergeCell ref="I589:J589"/>
    <mergeCell ref="G590:H590"/>
    <mergeCell ref="I590:J590"/>
    <mergeCell ref="G585:H585"/>
    <mergeCell ref="I585:J585"/>
    <mergeCell ref="G586:H586"/>
    <mergeCell ref="I586:J586"/>
    <mergeCell ref="G587:H587"/>
    <mergeCell ref="I587:J587"/>
    <mergeCell ref="G600:H600"/>
    <mergeCell ref="I600:J600"/>
    <mergeCell ref="G601:H601"/>
    <mergeCell ref="I601:J601"/>
    <mergeCell ref="G602:H602"/>
    <mergeCell ref="I602:J602"/>
    <mergeCell ref="G597:H597"/>
    <mergeCell ref="I597:J597"/>
    <mergeCell ref="G598:H598"/>
    <mergeCell ref="I598:J598"/>
    <mergeCell ref="G599:H599"/>
    <mergeCell ref="I599:J599"/>
    <mergeCell ref="G594:H594"/>
    <mergeCell ref="I594:J594"/>
    <mergeCell ref="G595:H595"/>
    <mergeCell ref="I595:J595"/>
    <mergeCell ref="G596:H596"/>
    <mergeCell ref="I596:J596"/>
    <mergeCell ref="G609:H609"/>
    <mergeCell ref="I609:J609"/>
    <mergeCell ref="G610:H610"/>
    <mergeCell ref="I610:J610"/>
    <mergeCell ref="G611:H611"/>
    <mergeCell ref="I611:J611"/>
    <mergeCell ref="G606:H606"/>
    <mergeCell ref="I606:J606"/>
    <mergeCell ref="G607:H607"/>
    <mergeCell ref="I607:J607"/>
    <mergeCell ref="G608:H608"/>
    <mergeCell ref="I608:J608"/>
    <mergeCell ref="G603:H603"/>
    <mergeCell ref="I603:J603"/>
    <mergeCell ref="G604:H604"/>
    <mergeCell ref="I604:J604"/>
    <mergeCell ref="G605:H605"/>
    <mergeCell ref="I605:J605"/>
    <mergeCell ref="G618:H618"/>
    <mergeCell ref="I618:J618"/>
    <mergeCell ref="G619:H619"/>
    <mergeCell ref="I619:J619"/>
    <mergeCell ref="G620:H620"/>
    <mergeCell ref="I620:J620"/>
    <mergeCell ref="G615:H615"/>
    <mergeCell ref="I615:J615"/>
    <mergeCell ref="G616:H616"/>
    <mergeCell ref="I616:J616"/>
    <mergeCell ref="G617:H617"/>
    <mergeCell ref="I617:J617"/>
    <mergeCell ref="G612:H612"/>
    <mergeCell ref="I612:J612"/>
    <mergeCell ref="G613:H613"/>
    <mergeCell ref="I613:J613"/>
    <mergeCell ref="G614:H614"/>
    <mergeCell ref="I614:J614"/>
    <mergeCell ref="G627:H627"/>
    <mergeCell ref="I627:J627"/>
    <mergeCell ref="G628:H628"/>
    <mergeCell ref="I628:J628"/>
    <mergeCell ref="G629:H629"/>
    <mergeCell ref="I629:J629"/>
    <mergeCell ref="G624:H624"/>
    <mergeCell ref="I624:J624"/>
    <mergeCell ref="G625:H625"/>
    <mergeCell ref="I625:J625"/>
    <mergeCell ref="G626:H626"/>
    <mergeCell ref="I626:J626"/>
    <mergeCell ref="G621:H621"/>
    <mergeCell ref="I621:J621"/>
    <mergeCell ref="G622:H622"/>
    <mergeCell ref="I622:J622"/>
    <mergeCell ref="G623:H623"/>
    <mergeCell ref="I623:J623"/>
    <mergeCell ref="G636:H636"/>
    <mergeCell ref="I636:J636"/>
    <mergeCell ref="G637:H637"/>
    <mergeCell ref="I637:J637"/>
    <mergeCell ref="G638:H638"/>
    <mergeCell ref="I638:J638"/>
    <mergeCell ref="G633:H633"/>
    <mergeCell ref="I633:J633"/>
    <mergeCell ref="G634:H634"/>
    <mergeCell ref="I634:J634"/>
    <mergeCell ref="G635:H635"/>
    <mergeCell ref="I635:J635"/>
    <mergeCell ref="G630:H630"/>
    <mergeCell ref="I630:J630"/>
    <mergeCell ref="G631:H631"/>
    <mergeCell ref="I631:J631"/>
    <mergeCell ref="G632:H632"/>
    <mergeCell ref="I632:J632"/>
    <mergeCell ref="G645:H645"/>
    <mergeCell ref="I645:J645"/>
    <mergeCell ref="G646:H646"/>
    <mergeCell ref="I646:J646"/>
    <mergeCell ref="G647:H647"/>
    <mergeCell ref="I647:J647"/>
    <mergeCell ref="G642:H642"/>
    <mergeCell ref="I642:J642"/>
    <mergeCell ref="G643:H643"/>
    <mergeCell ref="I643:J643"/>
    <mergeCell ref="G644:H644"/>
    <mergeCell ref="I644:J644"/>
    <mergeCell ref="G639:H639"/>
    <mergeCell ref="I639:J639"/>
    <mergeCell ref="G640:H640"/>
    <mergeCell ref="I640:J640"/>
    <mergeCell ref="G641:H641"/>
    <mergeCell ref="I641:J641"/>
    <mergeCell ref="G654:H654"/>
    <mergeCell ref="I654:J654"/>
    <mergeCell ref="G655:H655"/>
    <mergeCell ref="I655:J655"/>
    <mergeCell ref="G656:H656"/>
    <mergeCell ref="I656:J656"/>
    <mergeCell ref="G651:H651"/>
    <mergeCell ref="I651:J651"/>
    <mergeCell ref="G652:H652"/>
    <mergeCell ref="I652:J652"/>
    <mergeCell ref="G653:H653"/>
    <mergeCell ref="I653:J653"/>
    <mergeCell ref="G648:H648"/>
    <mergeCell ref="I648:J648"/>
    <mergeCell ref="G649:H649"/>
    <mergeCell ref="I649:J649"/>
    <mergeCell ref="G650:H650"/>
    <mergeCell ref="I650:J650"/>
    <mergeCell ref="G663:H663"/>
    <mergeCell ref="I663:J663"/>
    <mergeCell ref="G664:H664"/>
    <mergeCell ref="I664:J664"/>
    <mergeCell ref="G665:H665"/>
    <mergeCell ref="I665:J665"/>
    <mergeCell ref="G660:H660"/>
    <mergeCell ref="I660:J660"/>
    <mergeCell ref="G661:H661"/>
    <mergeCell ref="I661:J661"/>
    <mergeCell ref="G662:H662"/>
    <mergeCell ref="I662:J662"/>
    <mergeCell ref="G657:H657"/>
    <mergeCell ref="I657:J657"/>
    <mergeCell ref="G658:H658"/>
    <mergeCell ref="I658:J658"/>
    <mergeCell ref="G659:H659"/>
    <mergeCell ref="I659:J659"/>
    <mergeCell ref="G672:H672"/>
    <mergeCell ref="I672:J672"/>
    <mergeCell ref="G673:H673"/>
    <mergeCell ref="I673:J673"/>
    <mergeCell ref="G674:H674"/>
    <mergeCell ref="I674:J674"/>
    <mergeCell ref="G669:H669"/>
    <mergeCell ref="I669:J669"/>
    <mergeCell ref="G670:H670"/>
    <mergeCell ref="I670:J670"/>
    <mergeCell ref="G671:H671"/>
    <mergeCell ref="I671:J671"/>
    <mergeCell ref="G666:H666"/>
    <mergeCell ref="I666:J666"/>
    <mergeCell ref="G667:H667"/>
    <mergeCell ref="I667:J667"/>
    <mergeCell ref="G668:H668"/>
    <mergeCell ref="I668:J668"/>
    <mergeCell ref="G681:H681"/>
    <mergeCell ref="I681:J681"/>
    <mergeCell ref="G682:H682"/>
    <mergeCell ref="I682:J682"/>
    <mergeCell ref="G683:H683"/>
    <mergeCell ref="I683:J683"/>
    <mergeCell ref="G678:H678"/>
    <mergeCell ref="I678:J678"/>
    <mergeCell ref="G679:H679"/>
    <mergeCell ref="I679:J679"/>
    <mergeCell ref="G680:H680"/>
    <mergeCell ref="I680:J680"/>
    <mergeCell ref="G675:H675"/>
    <mergeCell ref="I675:J675"/>
    <mergeCell ref="G676:H676"/>
    <mergeCell ref="I676:J676"/>
    <mergeCell ref="G677:H677"/>
    <mergeCell ref="I677:J677"/>
    <mergeCell ref="G690:H690"/>
    <mergeCell ref="I690:J690"/>
    <mergeCell ref="G691:H691"/>
    <mergeCell ref="I691:J691"/>
    <mergeCell ref="G692:H692"/>
    <mergeCell ref="I692:J692"/>
    <mergeCell ref="G687:H687"/>
    <mergeCell ref="I687:J687"/>
    <mergeCell ref="G688:H688"/>
    <mergeCell ref="I688:J688"/>
    <mergeCell ref="G689:H689"/>
    <mergeCell ref="I689:J689"/>
    <mergeCell ref="G684:H684"/>
    <mergeCell ref="I684:J684"/>
    <mergeCell ref="G685:H685"/>
    <mergeCell ref="I685:J685"/>
    <mergeCell ref="G686:H686"/>
    <mergeCell ref="I686:J686"/>
    <mergeCell ref="G699:H699"/>
    <mergeCell ref="I699:J699"/>
    <mergeCell ref="G700:H700"/>
    <mergeCell ref="I700:J700"/>
    <mergeCell ref="G701:H701"/>
    <mergeCell ref="I701:J701"/>
    <mergeCell ref="G696:H696"/>
    <mergeCell ref="I696:J696"/>
    <mergeCell ref="G697:H697"/>
    <mergeCell ref="I697:J697"/>
    <mergeCell ref="G698:H698"/>
    <mergeCell ref="I698:J698"/>
    <mergeCell ref="G693:H693"/>
    <mergeCell ref="I693:J693"/>
    <mergeCell ref="G694:H694"/>
    <mergeCell ref="I694:J694"/>
    <mergeCell ref="G695:H695"/>
    <mergeCell ref="I695:J695"/>
    <mergeCell ref="G708:H708"/>
    <mergeCell ref="I708:J708"/>
    <mergeCell ref="G709:H709"/>
    <mergeCell ref="I709:J709"/>
    <mergeCell ref="G710:H710"/>
    <mergeCell ref="I710:J710"/>
    <mergeCell ref="G705:H705"/>
    <mergeCell ref="I705:J705"/>
    <mergeCell ref="G706:H706"/>
    <mergeCell ref="I706:J706"/>
    <mergeCell ref="G707:H707"/>
    <mergeCell ref="I707:J707"/>
    <mergeCell ref="G702:H702"/>
    <mergeCell ref="I702:J702"/>
    <mergeCell ref="G703:H703"/>
    <mergeCell ref="I703:J703"/>
    <mergeCell ref="G704:H704"/>
    <mergeCell ref="I704:J704"/>
    <mergeCell ref="G717:H717"/>
    <mergeCell ref="I717:J717"/>
    <mergeCell ref="G718:H718"/>
    <mergeCell ref="I718:J718"/>
    <mergeCell ref="G719:H719"/>
    <mergeCell ref="I719:J719"/>
    <mergeCell ref="G714:H714"/>
    <mergeCell ref="I714:J714"/>
    <mergeCell ref="G715:H715"/>
    <mergeCell ref="I715:J715"/>
    <mergeCell ref="G716:H716"/>
    <mergeCell ref="I716:J716"/>
    <mergeCell ref="G711:H711"/>
    <mergeCell ref="I711:J711"/>
    <mergeCell ref="G712:H712"/>
    <mergeCell ref="I712:J712"/>
    <mergeCell ref="G713:H713"/>
    <mergeCell ref="I713:J713"/>
    <mergeCell ref="G726:H726"/>
    <mergeCell ref="I726:J726"/>
    <mergeCell ref="G727:H727"/>
    <mergeCell ref="I727:J727"/>
    <mergeCell ref="G728:H728"/>
    <mergeCell ref="I728:J728"/>
    <mergeCell ref="G723:H723"/>
    <mergeCell ref="I723:J723"/>
    <mergeCell ref="G724:H724"/>
    <mergeCell ref="I724:J724"/>
    <mergeCell ref="G725:H725"/>
    <mergeCell ref="I725:J725"/>
    <mergeCell ref="G720:H720"/>
    <mergeCell ref="I720:J720"/>
    <mergeCell ref="G721:H721"/>
    <mergeCell ref="I721:J721"/>
    <mergeCell ref="G722:H722"/>
    <mergeCell ref="I722:J722"/>
    <mergeCell ref="G735:H735"/>
    <mergeCell ref="I735:J735"/>
    <mergeCell ref="G736:H736"/>
    <mergeCell ref="I736:J736"/>
    <mergeCell ref="G737:H737"/>
    <mergeCell ref="I737:J737"/>
    <mergeCell ref="G732:H732"/>
    <mergeCell ref="I732:J732"/>
    <mergeCell ref="G733:H733"/>
    <mergeCell ref="I733:J733"/>
    <mergeCell ref="G734:H734"/>
    <mergeCell ref="I734:J734"/>
    <mergeCell ref="G729:H729"/>
    <mergeCell ref="I729:J729"/>
    <mergeCell ref="G730:H730"/>
    <mergeCell ref="I730:J730"/>
    <mergeCell ref="G731:H731"/>
    <mergeCell ref="I731:J731"/>
    <mergeCell ref="G744:H744"/>
    <mergeCell ref="I744:J744"/>
    <mergeCell ref="G745:H745"/>
    <mergeCell ref="I745:J745"/>
    <mergeCell ref="G746:H746"/>
    <mergeCell ref="I746:J746"/>
    <mergeCell ref="G741:H741"/>
    <mergeCell ref="I741:J741"/>
    <mergeCell ref="G742:H742"/>
    <mergeCell ref="I742:J742"/>
    <mergeCell ref="G743:H743"/>
    <mergeCell ref="I743:J743"/>
    <mergeCell ref="G738:H738"/>
    <mergeCell ref="I738:J738"/>
    <mergeCell ref="G739:H739"/>
    <mergeCell ref="I739:J739"/>
    <mergeCell ref="G740:H740"/>
    <mergeCell ref="I740:J740"/>
    <mergeCell ref="G753:H753"/>
    <mergeCell ref="I753:J753"/>
    <mergeCell ref="G754:H754"/>
    <mergeCell ref="I754:J754"/>
    <mergeCell ref="G755:H755"/>
    <mergeCell ref="I755:J755"/>
    <mergeCell ref="G750:H750"/>
    <mergeCell ref="I750:J750"/>
    <mergeCell ref="G751:H751"/>
    <mergeCell ref="I751:J751"/>
    <mergeCell ref="G752:H752"/>
    <mergeCell ref="I752:J752"/>
    <mergeCell ref="G747:H747"/>
    <mergeCell ref="I747:J747"/>
    <mergeCell ref="G748:H748"/>
    <mergeCell ref="I748:J748"/>
    <mergeCell ref="G749:H749"/>
    <mergeCell ref="I749:J749"/>
    <mergeCell ref="G762:H762"/>
    <mergeCell ref="I762:J762"/>
    <mergeCell ref="G763:H763"/>
    <mergeCell ref="I763:J763"/>
    <mergeCell ref="G764:H764"/>
    <mergeCell ref="I764:J764"/>
    <mergeCell ref="G759:H759"/>
    <mergeCell ref="I759:J759"/>
    <mergeCell ref="G760:H760"/>
    <mergeCell ref="I760:J760"/>
    <mergeCell ref="G761:H761"/>
    <mergeCell ref="I761:J761"/>
    <mergeCell ref="G756:H756"/>
    <mergeCell ref="I756:J756"/>
    <mergeCell ref="G757:H757"/>
    <mergeCell ref="I757:J757"/>
    <mergeCell ref="G758:H758"/>
    <mergeCell ref="I758:J758"/>
    <mergeCell ref="G771:H771"/>
    <mergeCell ref="I771:J771"/>
    <mergeCell ref="G772:H772"/>
    <mergeCell ref="I772:J772"/>
    <mergeCell ref="G773:H773"/>
    <mergeCell ref="I773:J773"/>
    <mergeCell ref="G768:H768"/>
    <mergeCell ref="I768:J768"/>
    <mergeCell ref="G769:H769"/>
    <mergeCell ref="I769:J769"/>
    <mergeCell ref="G770:H770"/>
    <mergeCell ref="I770:J770"/>
    <mergeCell ref="G765:H765"/>
    <mergeCell ref="I765:J765"/>
    <mergeCell ref="G766:H766"/>
    <mergeCell ref="I766:J766"/>
    <mergeCell ref="G767:H767"/>
    <mergeCell ref="I767:J767"/>
    <mergeCell ref="G780:H780"/>
    <mergeCell ref="I780:J780"/>
    <mergeCell ref="G781:H781"/>
    <mergeCell ref="I781:J781"/>
    <mergeCell ref="G782:H782"/>
    <mergeCell ref="I782:J782"/>
    <mergeCell ref="G777:H777"/>
    <mergeCell ref="I777:J777"/>
    <mergeCell ref="G778:H778"/>
    <mergeCell ref="I778:J778"/>
    <mergeCell ref="G779:H779"/>
    <mergeCell ref="I779:J779"/>
    <mergeCell ref="G774:H774"/>
    <mergeCell ref="I774:J774"/>
    <mergeCell ref="G775:H775"/>
    <mergeCell ref="I775:J775"/>
    <mergeCell ref="G776:H776"/>
    <mergeCell ref="I776:J776"/>
    <mergeCell ref="G789:H789"/>
    <mergeCell ref="I789:J789"/>
    <mergeCell ref="G790:H790"/>
    <mergeCell ref="I790:J790"/>
    <mergeCell ref="G791:H791"/>
    <mergeCell ref="I791:J791"/>
    <mergeCell ref="G786:H786"/>
    <mergeCell ref="I786:J786"/>
    <mergeCell ref="G787:H787"/>
    <mergeCell ref="I787:J787"/>
    <mergeCell ref="G788:H788"/>
    <mergeCell ref="I788:J788"/>
    <mergeCell ref="G783:H783"/>
    <mergeCell ref="I783:J783"/>
    <mergeCell ref="G784:H784"/>
    <mergeCell ref="I784:J784"/>
    <mergeCell ref="G785:H785"/>
    <mergeCell ref="I785:J785"/>
    <mergeCell ref="G798:H798"/>
    <mergeCell ref="I798:J798"/>
    <mergeCell ref="G799:H799"/>
    <mergeCell ref="I799:J799"/>
    <mergeCell ref="G800:H800"/>
    <mergeCell ref="I800:J800"/>
    <mergeCell ref="G795:H795"/>
    <mergeCell ref="I795:J795"/>
    <mergeCell ref="G796:H796"/>
    <mergeCell ref="I796:J796"/>
    <mergeCell ref="G797:H797"/>
    <mergeCell ref="I797:J797"/>
    <mergeCell ref="G792:H792"/>
    <mergeCell ref="I792:J792"/>
    <mergeCell ref="G793:H793"/>
    <mergeCell ref="I793:J793"/>
    <mergeCell ref="G794:H794"/>
    <mergeCell ref="I794:J794"/>
    <mergeCell ref="G807:H807"/>
    <mergeCell ref="I807:J807"/>
    <mergeCell ref="G808:H808"/>
    <mergeCell ref="I808:J808"/>
    <mergeCell ref="G809:H809"/>
    <mergeCell ref="I809:J809"/>
    <mergeCell ref="G804:H804"/>
    <mergeCell ref="I804:J804"/>
    <mergeCell ref="G805:H805"/>
    <mergeCell ref="I805:J805"/>
    <mergeCell ref="G806:H806"/>
    <mergeCell ref="I806:J806"/>
    <mergeCell ref="G801:H801"/>
    <mergeCell ref="I801:J801"/>
    <mergeCell ref="G802:H802"/>
    <mergeCell ref="I802:J802"/>
    <mergeCell ref="G803:H803"/>
    <mergeCell ref="I803:J803"/>
    <mergeCell ref="G816:H816"/>
    <mergeCell ref="I816:J816"/>
    <mergeCell ref="G817:H817"/>
    <mergeCell ref="I817:J817"/>
    <mergeCell ref="G818:H818"/>
    <mergeCell ref="I818:J818"/>
    <mergeCell ref="G813:H813"/>
    <mergeCell ref="I813:J813"/>
    <mergeCell ref="G814:H814"/>
    <mergeCell ref="I814:J814"/>
    <mergeCell ref="G815:H815"/>
    <mergeCell ref="I815:J815"/>
    <mergeCell ref="G810:H810"/>
    <mergeCell ref="I810:J810"/>
    <mergeCell ref="G811:H811"/>
    <mergeCell ref="I811:J811"/>
    <mergeCell ref="G812:H812"/>
    <mergeCell ref="I812:J812"/>
    <mergeCell ref="G825:H825"/>
    <mergeCell ref="I825:J825"/>
    <mergeCell ref="G826:H826"/>
    <mergeCell ref="I826:J826"/>
    <mergeCell ref="G827:H827"/>
    <mergeCell ref="I827:J827"/>
    <mergeCell ref="G822:H822"/>
    <mergeCell ref="I822:J822"/>
    <mergeCell ref="G823:H823"/>
    <mergeCell ref="I823:J823"/>
    <mergeCell ref="G824:H824"/>
    <mergeCell ref="I824:J824"/>
    <mergeCell ref="G819:H819"/>
    <mergeCell ref="I819:J819"/>
    <mergeCell ref="G820:H820"/>
    <mergeCell ref="I820:J820"/>
    <mergeCell ref="G821:H821"/>
    <mergeCell ref="I821:J821"/>
    <mergeCell ref="G834:H834"/>
    <mergeCell ref="I834:J834"/>
    <mergeCell ref="G835:H835"/>
    <mergeCell ref="I835:J835"/>
    <mergeCell ref="G836:H836"/>
    <mergeCell ref="I836:J836"/>
    <mergeCell ref="G831:H831"/>
    <mergeCell ref="I831:J831"/>
    <mergeCell ref="G832:H832"/>
    <mergeCell ref="I832:J832"/>
    <mergeCell ref="G833:H833"/>
    <mergeCell ref="I833:J833"/>
    <mergeCell ref="G828:H828"/>
    <mergeCell ref="I828:J828"/>
    <mergeCell ref="G829:H829"/>
    <mergeCell ref="I829:J829"/>
    <mergeCell ref="G830:H830"/>
    <mergeCell ref="I830:J830"/>
    <mergeCell ref="G843:H843"/>
    <mergeCell ref="I843:J843"/>
    <mergeCell ref="G844:H844"/>
    <mergeCell ref="I844:J844"/>
    <mergeCell ref="G845:H845"/>
    <mergeCell ref="I845:J845"/>
    <mergeCell ref="G840:H840"/>
    <mergeCell ref="I840:J840"/>
    <mergeCell ref="G841:H841"/>
    <mergeCell ref="I841:J841"/>
    <mergeCell ref="G842:H842"/>
    <mergeCell ref="I842:J842"/>
    <mergeCell ref="G837:H837"/>
    <mergeCell ref="I837:J837"/>
    <mergeCell ref="G838:H838"/>
    <mergeCell ref="I838:J838"/>
    <mergeCell ref="G839:H839"/>
    <mergeCell ref="I839:J839"/>
    <mergeCell ref="G852:H852"/>
    <mergeCell ref="I852:J852"/>
    <mergeCell ref="G853:H853"/>
    <mergeCell ref="I853:J853"/>
    <mergeCell ref="G854:H854"/>
    <mergeCell ref="I854:J854"/>
    <mergeCell ref="G849:H849"/>
    <mergeCell ref="I849:J849"/>
    <mergeCell ref="G850:H850"/>
    <mergeCell ref="I850:J850"/>
    <mergeCell ref="G851:H851"/>
    <mergeCell ref="I851:J851"/>
    <mergeCell ref="G846:H846"/>
    <mergeCell ref="I846:J846"/>
    <mergeCell ref="G847:H847"/>
    <mergeCell ref="I847:J847"/>
    <mergeCell ref="G848:H848"/>
    <mergeCell ref="I848:J848"/>
    <mergeCell ref="G861:H861"/>
    <mergeCell ref="I861:J861"/>
    <mergeCell ref="G862:H862"/>
    <mergeCell ref="I862:J862"/>
    <mergeCell ref="G863:H863"/>
    <mergeCell ref="I863:J863"/>
    <mergeCell ref="G858:H858"/>
    <mergeCell ref="I858:J858"/>
    <mergeCell ref="G859:H859"/>
    <mergeCell ref="I859:J859"/>
    <mergeCell ref="G860:H860"/>
    <mergeCell ref="I860:J860"/>
    <mergeCell ref="G855:H855"/>
    <mergeCell ref="I855:J855"/>
    <mergeCell ref="G856:H856"/>
    <mergeCell ref="I856:J856"/>
    <mergeCell ref="G857:H857"/>
    <mergeCell ref="I857:J857"/>
    <mergeCell ref="G870:H870"/>
    <mergeCell ref="I870:J870"/>
    <mergeCell ref="G871:H871"/>
    <mergeCell ref="I871:J871"/>
    <mergeCell ref="G872:H872"/>
    <mergeCell ref="I872:J872"/>
    <mergeCell ref="G867:H867"/>
    <mergeCell ref="I867:J867"/>
    <mergeCell ref="G868:H868"/>
    <mergeCell ref="I868:J868"/>
    <mergeCell ref="G869:H869"/>
    <mergeCell ref="I869:J869"/>
    <mergeCell ref="G864:H864"/>
    <mergeCell ref="I864:J864"/>
    <mergeCell ref="G865:H865"/>
    <mergeCell ref="I865:J865"/>
    <mergeCell ref="G866:H866"/>
    <mergeCell ref="I866:J866"/>
    <mergeCell ref="G879:H879"/>
    <mergeCell ref="I879:J879"/>
    <mergeCell ref="G880:H880"/>
    <mergeCell ref="I880:J880"/>
    <mergeCell ref="G881:H881"/>
    <mergeCell ref="I881:J881"/>
    <mergeCell ref="G876:H876"/>
    <mergeCell ref="I876:J876"/>
    <mergeCell ref="G877:H877"/>
    <mergeCell ref="I877:J877"/>
    <mergeCell ref="G878:H878"/>
    <mergeCell ref="I878:J878"/>
    <mergeCell ref="G873:H873"/>
    <mergeCell ref="I873:J873"/>
    <mergeCell ref="G874:H874"/>
    <mergeCell ref="I874:J874"/>
    <mergeCell ref="G875:H875"/>
    <mergeCell ref="I875:J875"/>
    <mergeCell ref="G888:H888"/>
    <mergeCell ref="I888:J888"/>
    <mergeCell ref="G889:H889"/>
    <mergeCell ref="I889:J889"/>
    <mergeCell ref="G890:H890"/>
    <mergeCell ref="I890:J890"/>
    <mergeCell ref="G885:H885"/>
    <mergeCell ref="I885:J885"/>
    <mergeCell ref="G886:H886"/>
    <mergeCell ref="I886:J886"/>
    <mergeCell ref="G887:H887"/>
    <mergeCell ref="I887:J887"/>
    <mergeCell ref="G882:H882"/>
    <mergeCell ref="I882:J882"/>
    <mergeCell ref="G883:H883"/>
    <mergeCell ref="I883:J883"/>
    <mergeCell ref="G884:H884"/>
    <mergeCell ref="I884:J884"/>
    <mergeCell ref="G897:H897"/>
    <mergeCell ref="I897:J897"/>
    <mergeCell ref="G898:H898"/>
    <mergeCell ref="I898:J898"/>
    <mergeCell ref="G899:H899"/>
    <mergeCell ref="I899:J899"/>
    <mergeCell ref="G894:H894"/>
    <mergeCell ref="I894:J894"/>
    <mergeCell ref="G895:H895"/>
    <mergeCell ref="I895:J895"/>
    <mergeCell ref="G896:H896"/>
    <mergeCell ref="I896:J896"/>
    <mergeCell ref="G891:H891"/>
    <mergeCell ref="I891:J891"/>
    <mergeCell ref="G892:H892"/>
    <mergeCell ref="I892:J892"/>
    <mergeCell ref="G893:H893"/>
    <mergeCell ref="I893:J893"/>
    <mergeCell ref="G906:H906"/>
    <mergeCell ref="I906:J906"/>
    <mergeCell ref="G907:H907"/>
    <mergeCell ref="I907:J907"/>
    <mergeCell ref="G908:H908"/>
    <mergeCell ref="I908:J908"/>
    <mergeCell ref="G903:H903"/>
    <mergeCell ref="I903:J903"/>
    <mergeCell ref="G904:H904"/>
    <mergeCell ref="I904:J904"/>
    <mergeCell ref="G905:H905"/>
    <mergeCell ref="I905:J905"/>
    <mergeCell ref="G900:H900"/>
    <mergeCell ref="I900:J900"/>
    <mergeCell ref="G901:H901"/>
    <mergeCell ref="I901:J901"/>
    <mergeCell ref="G902:H902"/>
    <mergeCell ref="I902:J902"/>
    <mergeCell ref="G915:H915"/>
    <mergeCell ref="I915:J915"/>
    <mergeCell ref="G916:H916"/>
    <mergeCell ref="I916:J916"/>
    <mergeCell ref="G917:H917"/>
    <mergeCell ref="I917:J917"/>
    <mergeCell ref="G912:H912"/>
    <mergeCell ref="I912:J912"/>
    <mergeCell ref="G913:H913"/>
    <mergeCell ref="I913:J913"/>
    <mergeCell ref="G914:H914"/>
    <mergeCell ref="I914:J914"/>
    <mergeCell ref="G909:H909"/>
    <mergeCell ref="I909:J909"/>
    <mergeCell ref="G910:H910"/>
    <mergeCell ref="I910:J910"/>
    <mergeCell ref="G911:H911"/>
    <mergeCell ref="I911:J911"/>
    <mergeCell ref="G924:H924"/>
    <mergeCell ref="I924:J924"/>
    <mergeCell ref="G925:H925"/>
    <mergeCell ref="I925:J925"/>
    <mergeCell ref="G926:H926"/>
    <mergeCell ref="I926:J926"/>
    <mergeCell ref="G921:H921"/>
    <mergeCell ref="I921:J921"/>
    <mergeCell ref="G922:H922"/>
    <mergeCell ref="I922:J922"/>
    <mergeCell ref="G923:H923"/>
    <mergeCell ref="I923:J923"/>
    <mergeCell ref="G918:H918"/>
    <mergeCell ref="I918:J918"/>
    <mergeCell ref="G919:H919"/>
    <mergeCell ref="I919:J919"/>
    <mergeCell ref="G920:H920"/>
    <mergeCell ref="I920:J920"/>
    <mergeCell ref="G933:H933"/>
    <mergeCell ref="I933:J933"/>
    <mergeCell ref="G934:H934"/>
    <mergeCell ref="I934:J934"/>
    <mergeCell ref="G935:H935"/>
    <mergeCell ref="I935:J935"/>
    <mergeCell ref="G930:H930"/>
    <mergeCell ref="I930:J930"/>
    <mergeCell ref="G931:H931"/>
    <mergeCell ref="I931:J931"/>
    <mergeCell ref="G932:H932"/>
    <mergeCell ref="I932:J932"/>
    <mergeCell ref="G927:H927"/>
    <mergeCell ref="I927:J927"/>
    <mergeCell ref="G928:H928"/>
    <mergeCell ref="I928:J928"/>
    <mergeCell ref="G929:H929"/>
    <mergeCell ref="I929:J929"/>
    <mergeCell ref="G942:H942"/>
    <mergeCell ref="I942:J942"/>
    <mergeCell ref="G943:H943"/>
    <mergeCell ref="I943:J943"/>
    <mergeCell ref="G944:H944"/>
    <mergeCell ref="I944:J944"/>
    <mergeCell ref="G939:H939"/>
    <mergeCell ref="I939:J939"/>
    <mergeCell ref="G940:H940"/>
    <mergeCell ref="I940:J940"/>
    <mergeCell ref="G941:H941"/>
    <mergeCell ref="I941:J941"/>
    <mergeCell ref="G936:H936"/>
    <mergeCell ref="I936:J936"/>
    <mergeCell ref="G937:H937"/>
    <mergeCell ref="I937:J937"/>
    <mergeCell ref="G938:H938"/>
    <mergeCell ref="I938:J938"/>
    <mergeCell ref="G951:H951"/>
    <mergeCell ref="I951:J951"/>
    <mergeCell ref="G952:H952"/>
    <mergeCell ref="I952:J952"/>
    <mergeCell ref="G953:H953"/>
    <mergeCell ref="I953:J953"/>
    <mergeCell ref="G948:H948"/>
    <mergeCell ref="I948:J948"/>
    <mergeCell ref="G949:H949"/>
    <mergeCell ref="I949:J949"/>
    <mergeCell ref="G950:H950"/>
    <mergeCell ref="I950:J950"/>
    <mergeCell ref="G945:H945"/>
    <mergeCell ref="I945:J945"/>
    <mergeCell ref="G946:H946"/>
    <mergeCell ref="I946:J946"/>
    <mergeCell ref="G947:H947"/>
    <mergeCell ref="I947:J947"/>
    <mergeCell ref="G960:H960"/>
    <mergeCell ref="I960:J960"/>
    <mergeCell ref="G961:H961"/>
    <mergeCell ref="I961:J961"/>
    <mergeCell ref="G962:H962"/>
    <mergeCell ref="I962:J962"/>
    <mergeCell ref="G957:H957"/>
    <mergeCell ref="I957:J957"/>
    <mergeCell ref="G958:H958"/>
    <mergeCell ref="I958:J958"/>
    <mergeCell ref="G959:H959"/>
    <mergeCell ref="I959:J959"/>
    <mergeCell ref="G954:H954"/>
    <mergeCell ref="I954:J954"/>
    <mergeCell ref="G955:H955"/>
    <mergeCell ref="I955:J955"/>
    <mergeCell ref="G956:H956"/>
    <mergeCell ref="I956:J956"/>
    <mergeCell ref="G969:H969"/>
    <mergeCell ref="I969:J969"/>
    <mergeCell ref="G970:H970"/>
    <mergeCell ref="I970:J970"/>
    <mergeCell ref="G971:H971"/>
    <mergeCell ref="I971:J971"/>
    <mergeCell ref="G966:H966"/>
    <mergeCell ref="I966:J966"/>
    <mergeCell ref="G967:H967"/>
    <mergeCell ref="I967:J967"/>
    <mergeCell ref="G968:H968"/>
    <mergeCell ref="I968:J968"/>
    <mergeCell ref="G963:H963"/>
    <mergeCell ref="I963:J963"/>
    <mergeCell ref="G964:H964"/>
    <mergeCell ref="I964:J964"/>
    <mergeCell ref="G965:H965"/>
    <mergeCell ref="I965:J965"/>
    <mergeCell ref="G978:H978"/>
    <mergeCell ref="I978:J978"/>
    <mergeCell ref="G979:H979"/>
    <mergeCell ref="I979:J979"/>
    <mergeCell ref="G980:H980"/>
    <mergeCell ref="I980:J980"/>
    <mergeCell ref="G975:H975"/>
    <mergeCell ref="I975:J975"/>
    <mergeCell ref="G976:H976"/>
    <mergeCell ref="I976:J976"/>
    <mergeCell ref="G977:H977"/>
    <mergeCell ref="I977:J977"/>
    <mergeCell ref="G972:H972"/>
    <mergeCell ref="I972:J972"/>
    <mergeCell ref="G973:H973"/>
    <mergeCell ref="I973:J973"/>
    <mergeCell ref="G974:H974"/>
    <mergeCell ref="I974:J974"/>
    <mergeCell ref="G987:H987"/>
    <mergeCell ref="I987:J987"/>
    <mergeCell ref="G988:H988"/>
    <mergeCell ref="I988:J988"/>
    <mergeCell ref="G989:H989"/>
    <mergeCell ref="I989:J989"/>
    <mergeCell ref="G984:H984"/>
    <mergeCell ref="I984:J984"/>
    <mergeCell ref="G985:H985"/>
    <mergeCell ref="I985:J985"/>
    <mergeCell ref="G986:H986"/>
    <mergeCell ref="I986:J986"/>
    <mergeCell ref="G981:H981"/>
    <mergeCell ref="I981:J981"/>
    <mergeCell ref="G982:H982"/>
    <mergeCell ref="I982:J982"/>
    <mergeCell ref="G983:H983"/>
    <mergeCell ref="I983:J983"/>
    <mergeCell ref="G996:H996"/>
    <mergeCell ref="I996:J996"/>
    <mergeCell ref="G997:H997"/>
    <mergeCell ref="I997:J997"/>
    <mergeCell ref="G998:H998"/>
    <mergeCell ref="I998:J998"/>
    <mergeCell ref="G993:H993"/>
    <mergeCell ref="I993:J993"/>
    <mergeCell ref="G994:H994"/>
    <mergeCell ref="I994:J994"/>
    <mergeCell ref="G995:H995"/>
    <mergeCell ref="I995:J995"/>
    <mergeCell ref="G990:H990"/>
    <mergeCell ref="I990:J990"/>
    <mergeCell ref="G991:H991"/>
    <mergeCell ref="I991:J991"/>
    <mergeCell ref="G992:H992"/>
    <mergeCell ref="I992:J992"/>
    <mergeCell ref="G1008:H1008"/>
    <mergeCell ref="I1008:J1008"/>
    <mergeCell ref="G1009:H1009"/>
    <mergeCell ref="I1009:J1009"/>
    <mergeCell ref="G1005:H1005"/>
    <mergeCell ref="I1005:J1005"/>
    <mergeCell ref="G1006:H1006"/>
    <mergeCell ref="I1006:J1006"/>
    <mergeCell ref="G1007:H1007"/>
    <mergeCell ref="I1007:J1007"/>
    <mergeCell ref="G1002:H1002"/>
    <mergeCell ref="I1002:J1002"/>
    <mergeCell ref="G1003:H1003"/>
    <mergeCell ref="I1003:J1003"/>
    <mergeCell ref="G1004:H1004"/>
    <mergeCell ref="I1004:J1004"/>
    <mergeCell ref="G999:H999"/>
    <mergeCell ref="I999:J999"/>
    <mergeCell ref="G1000:H1000"/>
    <mergeCell ref="I1000:J1000"/>
    <mergeCell ref="G1001:H1001"/>
    <mergeCell ref="I1001:J100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0D9087-DA74-4C30-84F0-27558AA932D2}">
  <dimension ref="G1:J1009"/>
  <sheetViews>
    <sheetView topLeftCell="B1" workbookViewId="0">
      <selection activeCell="G9" sqref="G9:H9"/>
    </sheetView>
  </sheetViews>
  <sheetFormatPr defaultRowHeight="13.2" x14ac:dyDescent="0.25"/>
  <cols>
    <col min="1" max="5" width="3.109375" customWidth="1"/>
    <col min="6" max="6" width="5.6640625" customWidth="1"/>
    <col min="8" max="8" width="41.109375" customWidth="1"/>
    <col min="9" max="9" width="25.5546875" customWidth="1"/>
    <col min="10" max="10" width="39.109375" customWidth="1"/>
  </cols>
  <sheetData>
    <row r="1" spans="7:10" ht="11.25" customHeight="1" x14ac:dyDescent="0.25"/>
    <row r="2" spans="7:10" ht="11.25" customHeight="1" x14ac:dyDescent="0.25"/>
    <row r="3" spans="7:10" ht="11.25" customHeight="1" x14ac:dyDescent="0.25"/>
    <row r="4" spans="7:10" ht="11.25" customHeight="1" x14ac:dyDescent="0.25"/>
    <row r="6" spans="7:10" ht="23.25" customHeight="1" x14ac:dyDescent="0.25">
      <c r="G6" s="153" t="s">
        <v>1135</v>
      </c>
    </row>
    <row r="8" spans="7:10" ht="23.25" customHeight="1" thickBot="1" x14ac:dyDescent="0.3">
      <c r="G8" s="153" t="str">
        <f>"OBDOBJE: julij - december " &amp; 'OSNOVNA PLAČA'!D5</f>
        <v>OBDOBJE: julij - december 2024</v>
      </c>
    </row>
    <row r="9" spans="7:10" ht="23.25" customHeight="1" x14ac:dyDescent="0.25">
      <c r="G9" s="413" t="s">
        <v>2</v>
      </c>
      <c r="H9" s="414"/>
      <c r="I9" s="414" t="s">
        <v>1136</v>
      </c>
      <c r="J9" s="415"/>
    </row>
    <row r="10" spans="7:10" ht="23.25" customHeight="1" x14ac:dyDescent="0.25">
      <c r="G10" s="405" t="str">
        <f>+IF(LEN('OSNOVNA PLAČA'!B10)&gt;0,'LETNO OBVESTILO'!V16,"")</f>
        <v>1   A1</v>
      </c>
      <c r="H10" s="406"/>
      <c r="I10" s="407">
        <f ca="1">IF(LEN('7-12'!B16)&gt;0,'7-12'!K16,"")</f>
        <v>3</v>
      </c>
      <c r="J10" s="408"/>
    </row>
    <row r="11" spans="7:10" ht="23.25" customHeight="1" x14ac:dyDescent="0.25">
      <c r="G11" s="405" t="str">
        <f>+IF(LEN('OSNOVNA PLAČA'!B11)&gt;0,'LETNO OBVESTILO'!V17,"")</f>
        <v>2   A2</v>
      </c>
      <c r="H11" s="406"/>
      <c r="I11" s="407">
        <f ca="1">IF(LEN('7-12'!B17)&gt;0,'7-12'!K17,"")</f>
        <v>0</v>
      </c>
      <c r="J11" s="408"/>
    </row>
    <row r="12" spans="7:10" ht="23.25" customHeight="1" x14ac:dyDescent="0.25">
      <c r="G12" s="405" t="str">
        <f>+IF(LEN('OSNOVNA PLAČA'!B12)&gt;0,'LETNO OBVESTILO'!V18,"")</f>
        <v>3   A3</v>
      </c>
      <c r="H12" s="406"/>
      <c r="I12" s="407">
        <f ca="1">IF(LEN('7-12'!B18)&gt;0,'7-12'!K18,"")</f>
        <v>2</v>
      </c>
      <c r="J12" s="408"/>
    </row>
    <row r="13" spans="7:10" ht="23.25" customHeight="1" x14ac:dyDescent="0.25">
      <c r="G13" s="405" t="str">
        <f>+IF(LEN('OSNOVNA PLAČA'!B13)&gt;0,'LETNO OBVESTILO'!V19,"")</f>
        <v>4   A4</v>
      </c>
      <c r="H13" s="406"/>
      <c r="I13" s="407">
        <f ca="1">IF(LEN('7-12'!B19)&gt;0,'7-12'!K19,"")</f>
        <v>0</v>
      </c>
      <c r="J13" s="408"/>
    </row>
    <row r="14" spans="7:10" ht="23.25" customHeight="1" x14ac:dyDescent="0.25">
      <c r="G14" s="405" t="str">
        <f>+IF(LEN('OSNOVNA PLAČA'!B14)&gt;0,'LETNO OBVESTILO'!V20,"")</f>
        <v>5   A5</v>
      </c>
      <c r="H14" s="406"/>
      <c r="I14" s="407">
        <f ca="1">IF(LEN('7-12'!B20)&gt;0,'7-12'!K20,"")</f>
        <v>0</v>
      </c>
      <c r="J14" s="408"/>
    </row>
    <row r="15" spans="7:10" ht="23.25" customHeight="1" x14ac:dyDescent="0.25">
      <c r="G15" s="405" t="str">
        <f>+IF(LEN('OSNOVNA PLAČA'!B15)&gt;0,'LETNO OBVESTILO'!V21,"")</f>
        <v>6   A6</v>
      </c>
      <c r="H15" s="406"/>
      <c r="I15" s="407">
        <f ca="1">IF(LEN('7-12'!B21)&gt;0,'7-12'!K21,"")</f>
        <v>0</v>
      </c>
      <c r="J15" s="408"/>
    </row>
    <row r="16" spans="7:10" ht="23.25" customHeight="1" x14ac:dyDescent="0.25">
      <c r="G16" s="405" t="str">
        <f>+IF(LEN('OSNOVNA PLAČA'!B16)&gt;0,'LETNO OBVESTILO'!V22,"")</f>
        <v>7   A7</v>
      </c>
      <c r="H16" s="406"/>
      <c r="I16" s="407">
        <f ca="1">IF(LEN('7-12'!B22)&gt;0,'7-12'!K22,"")</f>
        <v>0</v>
      </c>
      <c r="J16" s="408"/>
    </row>
    <row r="17" spans="7:10" ht="23.25" customHeight="1" x14ac:dyDescent="0.25">
      <c r="G17" s="405" t="str">
        <f>+IF(LEN('OSNOVNA PLAČA'!B17)&gt;0,'LETNO OBVESTILO'!V23,"")</f>
        <v>8   A8</v>
      </c>
      <c r="H17" s="406"/>
      <c r="I17" s="407">
        <f ca="1">IF(LEN('7-12'!B23)&gt;0,'7-12'!K23,"")</f>
        <v>0</v>
      </c>
      <c r="J17" s="408"/>
    </row>
    <row r="18" spans="7:10" ht="23.25" customHeight="1" x14ac:dyDescent="0.25">
      <c r="G18" s="405" t="str">
        <f>+IF(LEN('OSNOVNA PLAČA'!B18)&gt;0,'LETNO OBVESTILO'!V24,"")</f>
        <v>9   A9</v>
      </c>
      <c r="H18" s="406"/>
      <c r="I18" s="407">
        <f ca="1">IF(LEN('7-12'!B24)&gt;0,'7-12'!K24,"")</f>
        <v>0</v>
      </c>
      <c r="J18" s="408"/>
    </row>
    <row r="19" spans="7:10" ht="23.25" customHeight="1" x14ac:dyDescent="0.25">
      <c r="G19" s="405" t="str">
        <f>+IF(LEN('OSNOVNA PLAČA'!B19)&gt;0,'LETNO OBVESTILO'!V25,"")</f>
        <v>10   A10</v>
      </c>
      <c r="H19" s="406"/>
      <c r="I19" s="407">
        <f ca="1">IF(LEN('7-12'!B25)&gt;0,'7-12'!K25,"")</f>
        <v>0</v>
      </c>
      <c r="J19" s="408"/>
    </row>
    <row r="20" spans="7:10" ht="23.25" customHeight="1" x14ac:dyDescent="0.25">
      <c r="G20" s="405" t="str">
        <f>+IF(LEN('OSNOVNA PLAČA'!B20)&gt;0,'LETNO OBVESTILO'!V26,"")</f>
        <v>11   A11</v>
      </c>
      <c r="H20" s="406"/>
      <c r="I20" s="407">
        <f ca="1">IF(LEN('7-12'!B26)&gt;0,'7-12'!K26,"")</f>
        <v>0</v>
      </c>
      <c r="J20" s="408"/>
    </row>
    <row r="21" spans="7:10" ht="23.25" customHeight="1" x14ac:dyDescent="0.25">
      <c r="G21" s="405" t="str">
        <f>+IF(LEN('OSNOVNA PLAČA'!B21)&gt;0,'LETNO OBVESTILO'!V27,"")</f>
        <v>12   A12</v>
      </c>
      <c r="H21" s="406"/>
      <c r="I21" s="407">
        <f ca="1">IF(LEN('7-12'!B27)&gt;0,'7-12'!K27,"")</f>
        <v>0</v>
      </c>
      <c r="J21" s="408"/>
    </row>
    <row r="22" spans="7:10" ht="23.25" customHeight="1" x14ac:dyDescent="0.25">
      <c r="G22" s="405" t="str">
        <f>+IF(LEN('OSNOVNA PLAČA'!B22)&gt;0,'LETNO OBVESTILO'!V28,"")</f>
        <v>13   A13</v>
      </c>
      <c r="H22" s="406"/>
      <c r="I22" s="407">
        <f ca="1">IF(LEN('7-12'!B28)&gt;0,'7-12'!K28,"")</f>
        <v>0</v>
      </c>
      <c r="J22" s="408"/>
    </row>
    <row r="23" spans="7:10" ht="23.25" customHeight="1" x14ac:dyDescent="0.25">
      <c r="G23" s="405" t="str">
        <f>+IF(LEN('OSNOVNA PLAČA'!B23)&gt;0,'LETNO OBVESTILO'!V29,"")</f>
        <v>14   A14</v>
      </c>
      <c r="H23" s="406"/>
      <c r="I23" s="407">
        <f ca="1">IF(LEN('7-12'!B29)&gt;0,'7-12'!K29,"")</f>
        <v>0</v>
      </c>
      <c r="J23" s="408"/>
    </row>
    <row r="24" spans="7:10" ht="23.25" customHeight="1" x14ac:dyDescent="0.25">
      <c r="G24" s="405" t="str">
        <f>+IF(LEN('OSNOVNA PLAČA'!B24)&gt;0,'LETNO OBVESTILO'!V30,"")</f>
        <v>15   A15</v>
      </c>
      <c r="H24" s="406"/>
      <c r="I24" s="407">
        <f ca="1">IF(LEN('7-12'!B30)&gt;0,'7-12'!K30,"")</f>
        <v>0</v>
      </c>
      <c r="J24" s="408"/>
    </row>
    <row r="25" spans="7:10" ht="23.25" customHeight="1" x14ac:dyDescent="0.25">
      <c r="G25" s="405" t="str">
        <f>+IF(LEN('OSNOVNA PLAČA'!B25)&gt;0,'LETNO OBVESTILO'!V31,"")</f>
        <v>16   A16</v>
      </c>
      <c r="H25" s="406"/>
      <c r="I25" s="407">
        <f ca="1">IF(LEN('7-12'!B31)&gt;0,'7-12'!K31,"")</f>
        <v>0</v>
      </c>
      <c r="J25" s="408"/>
    </row>
    <row r="26" spans="7:10" ht="23.25" customHeight="1" x14ac:dyDescent="0.25">
      <c r="G26" s="405" t="str">
        <f>+IF(LEN('OSNOVNA PLAČA'!B26)&gt;0,'LETNO OBVESTILO'!V32,"")</f>
        <v>17   A17</v>
      </c>
      <c r="H26" s="406"/>
      <c r="I26" s="407">
        <f ca="1">IF(LEN('7-12'!B32)&gt;0,'7-12'!K32,"")</f>
        <v>0</v>
      </c>
      <c r="J26" s="408"/>
    </row>
    <row r="27" spans="7:10" ht="23.25" customHeight="1" x14ac:dyDescent="0.25">
      <c r="G27" s="405" t="str">
        <f>+IF(LEN('OSNOVNA PLAČA'!B27)&gt;0,'LETNO OBVESTILO'!V33,"")</f>
        <v>18   A18</v>
      </c>
      <c r="H27" s="406"/>
      <c r="I27" s="407">
        <f ca="1">IF(LEN('7-12'!B33)&gt;0,'7-12'!K33,"")</f>
        <v>0</v>
      </c>
      <c r="J27" s="408"/>
    </row>
    <row r="28" spans="7:10" ht="23.25" customHeight="1" x14ac:dyDescent="0.25">
      <c r="G28" s="405" t="str">
        <f>+IF(LEN('OSNOVNA PLAČA'!B28)&gt;0,'LETNO OBVESTILO'!V34,"")</f>
        <v>19   A19</v>
      </c>
      <c r="H28" s="406"/>
      <c r="I28" s="407">
        <f ca="1">IF(LEN('7-12'!B34)&gt;0,'7-12'!K34,"")</f>
        <v>0</v>
      </c>
      <c r="J28" s="408"/>
    </row>
    <row r="29" spans="7:10" ht="23.25" customHeight="1" x14ac:dyDescent="0.25">
      <c r="G29" s="405" t="str">
        <f>+IF(LEN('OSNOVNA PLAČA'!B29)&gt;0,'LETNO OBVESTILO'!V35,"")</f>
        <v>20   A20</v>
      </c>
      <c r="H29" s="406"/>
      <c r="I29" s="407">
        <f ca="1">IF(LEN('7-12'!B35)&gt;0,'7-12'!K35,"")</f>
        <v>0</v>
      </c>
      <c r="J29" s="408"/>
    </row>
    <row r="30" spans="7:10" ht="23.25" customHeight="1" x14ac:dyDescent="0.25">
      <c r="G30" s="405" t="str">
        <f>+IF(LEN('OSNOVNA PLAČA'!B30)&gt;0,'LETNO OBVESTILO'!V36,"")</f>
        <v>21   A21</v>
      </c>
      <c r="H30" s="406"/>
      <c r="I30" s="407">
        <f ca="1">IF(LEN('7-12'!B36)&gt;0,'7-12'!K36,"")</f>
        <v>0</v>
      </c>
      <c r="J30" s="408"/>
    </row>
    <row r="31" spans="7:10" ht="23.25" customHeight="1" x14ac:dyDescent="0.25">
      <c r="G31" s="405" t="str">
        <f>+IF(LEN('OSNOVNA PLAČA'!B31)&gt;0,'LETNO OBVESTILO'!V37,"")</f>
        <v>22   A22</v>
      </c>
      <c r="H31" s="406"/>
      <c r="I31" s="407">
        <f ca="1">IF(LEN('7-12'!B37)&gt;0,'7-12'!K37,"")</f>
        <v>0</v>
      </c>
      <c r="J31" s="408"/>
    </row>
    <row r="32" spans="7:10" ht="23.25" customHeight="1" x14ac:dyDescent="0.25">
      <c r="G32" s="405" t="str">
        <f>+IF(LEN('OSNOVNA PLAČA'!B32)&gt;0,'LETNO OBVESTILO'!V38,"")</f>
        <v>23   A23</v>
      </c>
      <c r="H32" s="406"/>
      <c r="I32" s="407">
        <f ca="1">IF(LEN('7-12'!B38)&gt;0,'7-12'!K38,"")</f>
        <v>0</v>
      </c>
      <c r="J32" s="408"/>
    </row>
    <row r="33" spans="7:10" ht="23.25" customHeight="1" x14ac:dyDescent="0.25">
      <c r="G33" s="405" t="str">
        <f>+IF(LEN('OSNOVNA PLAČA'!B33)&gt;0,'LETNO OBVESTILO'!V39,"")</f>
        <v>24   A24</v>
      </c>
      <c r="H33" s="406"/>
      <c r="I33" s="407">
        <f ca="1">IF(LEN('7-12'!B39)&gt;0,'7-12'!K39,"")</f>
        <v>0</v>
      </c>
      <c r="J33" s="408"/>
    </row>
    <row r="34" spans="7:10" ht="23.25" customHeight="1" x14ac:dyDescent="0.25">
      <c r="G34" s="405" t="str">
        <f>+IF(LEN('OSNOVNA PLAČA'!B34)&gt;0,'LETNO OBVESTILO'!V40,"")</f>
        <v>25   A25</v>
      </c>
      <c r="H34" s="406"/>
      <c r="I34" s="407">
        <f ca="1">IF(LEN('7-12'!B40)&gt;0,'7-12'!K40,"")</f>
        <v>0</v>
      </c>
      <c r="J34" s="408"/>
    </row>
    <row r="35" spans="7:10" ht="23.25" customHeight="1" x14ac:dyDescent="0.25">
      <c r="G35" s="405" t="str">
        <f>+IF(LEN('OSNOVNA PLAČA'!B35)&gt;0,'LETNO OBVESTILO'!V41,"")</f>
        <v>26   A26</v>
      </c>
      <c r="H35" s="406"/>
      <c r="I35" s="407">
        <f ca="1">IF(LEN('7-12'!B41)&gt;0,'7-12'!K41,"")</f>
        <v>0</v>
      </c>
      <c r="J35" s="408"/>
    </row>
    <row r="36" spans="7:10" ht="23.25" customHeight="1" x14ac:dyDescent="0.25">
      <c r="G36" s="405" t="str">
        <f>+IF(LEN('OSNOVNA PLAČA'!B36)&gt;0,'LETNO OBVESTILO'!V42,"")</f>
        <v>27   A27</v>
      </c>
      <c r="H36" s="406"/>
      <c r="I36" s="407">
        <f ca="1">IF(LEN('7-12'!B42)&gt;0,'7-12'!K42,"")</f>
        <v>0</v>
      </c>
      <c r="J36" s="408"/>
    </row>
    <row r="37" spans="7:10" ht="23.25" customHeight="1" x14ac:dyDescent="0.25">
      <c r="G37" s="405" t="str">
        <f>+IF(LEN('OSNOVNA PLAČA'!B37)&gt;0,'LETNO OBVESTILO'!V43,"")</f>
        <v>28   A28</v>
      </c>
      <c r="H37" s="406"/>
      <c r="I37" s="407">
        <f ca="1">IF(LEN('7-12'!B43)&gt;0,'7-12'!K43,"")</f>
        <v>0</v>
      </c>
      <c r="J37" s="408"/>
    </row>
    <row r="38" spans="7:10" ht="23.25" customHeight="1" x14ac:dyDescent="0.25">
      <c r="G38" s="405" t="str">
        <f>+IF(LEN('OSNOVNA PLAČA'!B38)&gt;0,'LETNO OBVESTILO'!V44,"")</f>
        <v>29   A29</v>
      </c>
      <c r="H38" s="406"/>
      <c r="I38" s="407">
        <f ca="1">IF(LEN('7-12'!B44)&gt;0,'7-12'!K44,"")</f>
        <v>0</v>
      </c>
      <c r="J38" s="408"/>
    </row>
    <row r="39" spans="7:10" ht="23.25" customHeight="1" x14ac:dyDescent="0.25">
      <c r="G39" s="405" t="str">
        <f>+IF(LEN('OSNOVNA PLAČA'!B39)&gt;0,'LETNO OBVESTILO'!V45,"")</f>
        <v>30   A30</v>
      </c>
      <c r="H39" s="406"/>
      <c r="I39" s="407">
        <f ca="1">IF(LEN('7-12'!B45)&gt;0,'7-12'!K45,"")</f>
        <v>0</v>
      </c>
      <c r="J39" s="408"/>
    </row>
    <row r="40" spans="7:10" ht="23.25" customHeight="1" x14ac:dyDescent="0.25">
      <c r="G40" s="405" t="str">
        <f>+IF(LEN('OSNOVNA PLAČA'!B40)&gt;0,'LETNO OBVESTILO'!V46,"")</f>
        <v>31   A31</v>
      </c>
      <c r="H40" s="406"/>
      <c r="I40" s="407">
        <f ca="1">IF(LEN('7-12'!B46)&gt;0,'7-12'!K46,"")</f>
        <v>0</v>
      </c>
      <c r="J40" s="408"/>
    </row>
    <row r="41" spans="7:10" ht="23.25" customHeight="1" x14ac:dyDescent="0.25">
      <c r="G41" s="405" t="str">
        <f>+IF(LEN('OSNOVNA PLAČA'!B41)&gt;0,'LETNO OBVESTILO'!V47,"")</f>
        <v>32   A32</v>
      </c>
      <c r="H41" s="406"/>
      <c r="I41" s="407">
        <f ca="1">IF(LEN('7-12'!B47)&gt;0,'7-12'!K47,"")</f>
        <v>0</v>
      </c>
      <c r="J41" s="408"/>
    </row>
    <row r="42" spans="7:10" ht="23.25" customHeight="1" x14ac:dyDescent="0.25">
      <c r="G42" s="405" t="str">
        <f>+IF(LEN('OSNOVNA PLAČA'!B42)&gt;0,'LETNO OBVESTILO'!V48,"")</f>
        <v>33   A33</v>
      </c>
      <c r="H42" s="406"/>
      <c r="I42" s="407">
        <f ca="1">IF(LEN('7-12'!B48)&gt;0,'7-12'!K48,"")</f>
        <v>0</v>
      </c>
      <c r="J42" s="408"/>
    </row>
    <row r="43" spans="7:10" ht="23.25" customHeight="1" x14ac:dyDescent="0.25">
      <c r="G43" s="405" t="str">
        <f>+IF(LEN('OSNOVNA PLAČA'!B43)&gt;0,'LETNO OBVESTILO'!V49,"")</f>
        <v>34   A34</v>
      </c>
      <c r="H43" s="406"/>
      <c r="I43" s="407">
        <f ca="1">IF(LEN('7-12'!B49)&gt;0,'7-12'!K49,"")</f>
        <v>0</v>
      </c>
      <c r="J43" s="408"/>
    </row>
    <row r="44" spans="7:10" ht="23.25" customHeight="1" x14ac:dyDescent="0.25">
      <c r="G44" s="405" t="str">
        <f>+IF(LEN('OSNOVNA PLAČA'!B44)&gt;0,'LETNO OBVESTILO'!V50,"")</f>
        <v>35   A35</v>
      </c>
      <c r="H44" s="406"/>
      <c r="I44" s="407">
        <f ca="1">IF(LEN('7-12'!B50)&gt;0,'7-12'!K50,"")</f>
        <v>0</v>
      </c>
      <c r="J44" s="408"/>
    </row>
    <row r="45" spans="7:10" ht="23.25" customHeight="1" x14ac:dyDescent="0.25">
      <c r="G45" s="405" t="str">
        <f>+IF(LEN('OSNOVNA PLAČA'!B45)&gt;0,'LETNO OBVESTILO'!V51,"")</f>
        <v>36   A36</v>
      </c>
      <c r="H45" s="406"/>
      <c r="I45" s="407">
        <f ca="1">IF(LEN('7-12'!B51)&gt;0,'7-12'!K51,"")</f>
        <v>0</v>
      </c>
      <c r="J45" s="408"/>
    </row>
    <row r="46" spans="7:10" ht="23.25" customHeight="1" x14ac:dyDescent="0.25">
      <c r="G46" s="405" t="str">
        <f>+IF(LEN('OSNOVNA PLAČA'!B46)&gt;0,'LETNO OBVESTILO'!V52,"")</f>
        <v>37   A37</v>
      </c>
      <c r="H46" s="406"/>
      <c r="I46" s="407">
        <f ca="1">IF(LEN('7-12'!B52)&gt;0,'7-12'!K52,"")</f>
        <v>0</v>
      </c>
      <c r="J46" s="408"/>
    </row>
    <row r="47" spans="7:10" ht="23.25" customHeight="1" x14ac:dyDescent="0.25">
      <c r="G47" s="405" t="str">
        <f>+IF(LEN('OSNOVNA PLAČA'!B47)&gt;0,'LETNO OBVESTILO'!V53,"")</f>
        <v>38   A38</v>
      </c>
      <c r="H47" s="406"/>
      <c r="I47" s="407">
        <f ca="1">IF(LEN('7-12'!B53)&gt;0,'7-12'!K53,"")</f>
        <v>0</v>
      </c>
      <c r="J47" s="408"/>
    </row>
    <row r="48" spans="7:10" ht="23.25" customHeight="1" x14ac:dyDescent="0.25">
      <c r="G48" s="405" t="str">
        <f>+IF(LEN('OSNOVNA PLAČA'!B48)&gt;0,'LETNO OBVESTILO'!V54,"")</f>
        <v>39   A39</v>
      </c>
      <c r="H48" s="406"/>
      <c r="I48" s="407">
        <f ca="1">IF(LEN('7-12'!B54)&gt;0,'7-12'!K54,"")</f>
        <v>0</v>
      </c>
      <c r="J48" s="408"/>
    </row>
    <row r="49" spans="7:10" ht="23.25" customHeight="1" x14ac:dyDescent="0.25">
      <c r="G49" s="405" t="str">
        <f>+IF(LEN('OSNOVNA PLAČA'!B49)&gt;0,'LETNO OBVESTILO'!V55,"")</f>
        <v>40   A40</v>
      </c>
      <c r="H49" s="406"/>
      <c r="I49" s="407">
        <f ca="1">IF(LEN('7-12'!B55)&gt;0,'7-12'!K55,"")</f>
        <v>0</v>
      </c>
      <c r="J49" s="408"/>
    </row>
    <row r="50" spans="7:10" ht="23.25" customHeight="1" x14ac:dyDescent="0.25">
      <c r="G50" s="405" t="str">
        <f>+IF(LEN('OSNOVNA PLAČA'!B50)&gt;0,'LETNO OBVESTILO'!V56,"")</f>
        <v>41   A41</v>
      </c>
      <c r="H50" s="406"/>
      <c r="I50" s="407">
        <f ca="1">IF(LEN('7-12'!B56)&gt;0,'7-12'!K56,"")</f>
        <v>0</v>
      </c>
      <c r="J50" s="408"/>
    </row>
    <row r="51" spans="7:10" ht="23.25" customHeight="1" x14ac:dyDescent="0.25">
      <c r="G51" s="405" t="str">
        <f>+IF(LEN('OSNOVNA PLAČA'!B51)&gt;0,'LETNO OBVESTILO'!V57,"")</f>
        <v>42   A42</v>
      </c>
      <c r="H51" s="406"/>
      <c r="I51" s="407">
        <f ca="1">IF(LEN('7-12'!B57)&gt;0,'7-12'!K57,"")</f>
        <v>0</v>
      </c>
      <c r="J51" s="408"/>
    </row>
    <row r="52" spans="7:10" ht="23.25" customHeight="1" x14ac:dyDescent="0.25">
      <c r="G52" s="405" t="str">
        <f>+IF(LEN('OSNOVNA PLAČA'!B52)&gt;0,'LETNO OBVESTILO'!V58,"")</f>
        <v>43   A43</v>
      </c>
      <c r="H52" s="406"/>
      <c r="I52" s="407">
        <f ca="1">IF(LEN('7-12'!B58)&gt;0,'7-12'!K58,"")</f>
        <v>0</v>
      </c>
      <c r="J52" s="408"/>
    </row>
    <row r="53" spans="7:10" ht="23.25" customHeight="1" x14ac:dyDescent="0.25">
      <c r="G53" s="405" t="str">
        <f>+IF(LEN('OSNOVNA PLAČA'!B53)&gt;0,'LETNO OBVESTILO'!V59,"")</f>
        <v>44   A44</v>
      </c>
      <c r="H53" s="406"/>
      <c r="I53" s="407">
        <f ca="1">IF(LEN('7-12'!B59)&gt;0,'7-12'!K59,"")</f>
        <v>0</v>
      </c>
      <c r="J53" s="408"/>
    </row>
    <row r="54" spans="7:10" ht="23.25" customHeight="1" x14ac:dyDescent="0.25">
      <c r="G54" s="405" t="str">
        <f>+IF(LEN('OSNOVNA PLAČA'!B54)&gt;0,'LETNO OBVESTILO'!V60,"")</f>
        <v>45   A45</v>
      </c>
      <c r="H54" s="406"/>
      <c r="I54" s="407">
        <f ca="1">IF(LEN('7-12'!B60)&gt;0,'7-12'!K60,"")</f>
        <v>0</v>
      </c>
      <c r="J54" s="408"/>
    </row>
    <row r="55" spans="7:10" ht="23.25" customHeight="1" x14ac:dyDescent="0.25">
      <c r="G55" s="405" t="str">
        <f>+IF(LEN('OSNOVNA PLAČA'!B55)&gt;0,'LETNO OBVESTILO'!V61,"")</f>
        <v>46   A46</v>
      </c>
      <c r="H55" s="406"/>
      <c r="I55" s="407">
        <f ca="1">IF(LEN('7-12'!B61)&gt;0,'7-12'!K61,"")</f>
        <v>0</v>
      </c>
      <c r="J55" s="408"/>
    </row>
    <row r="56" spans="7:10" ht="23.25" customHeight="1" x14ac:dyDescent="0.25">
      <c r="G56" s="405" t="str">
        <f>+IF(LEN('OSNOVNA PLAČA'!B56)&gt;0,'LETNO OBVESTILO'!V62,"")</f>
        <v>47   A47</v>
      </c>
      <c r="H56" s="406"/>
      <c r="I56" s="407">
        <f ca="1">IF(LEN('7-12'!B62)&gt;0,'7-12'!K62,"")</f>
        <v>0</v>
      </c>
      <c r="J56" s="408"/>
    </row>
    <row r="57" spans="7:10" ht="23.25" customHeight="1" x14ac:dyDescent="0.25">
      <c r="G57" s="405" t="str">
        <f>+IF(LEN('OSNOVNA PLAČA'!B57)&gt;0,'LETNO OBVESTILO'!V63,"")</f>
        <v>48   A48</v>
      </c>
      <c r="H57" s="406"/>
      <c r="I57" s="407">
        <f ca="1">IF(LEN('7-12'!B63)&gt;0,'7-12'!K63,"")</f>
        <v>0</v>
      </c>
      <c r="J57" s="408"/>
    </row>
    <row r="58" spans="7:10" ht="23.25" customHeight="1" x14ac:dyDescent="0.25">
      <c r="G58" s="405" t="str">
        <f>+IF(LEN('OSNOVNA PLAČA'!B58)&gt;0,'LETNO OBVESTILO'!V64,"")</f>
        <v>49   A49</v>
      </c>
      <c r="H58" s="406"/>
      <c r="I58" s="407">
        <f ca="1">IF(LEN('7-12'!B64)&gt;0,'7-12'!K64,"")</f>
        <v>0</v>
      </c>
      <c r="J58" s="408"/>
    </row>
    <row r="59" spans="7:10" ht="23.25" customHeight="1" x14ac:dyDescent="0.25">
      <c r="G59" s="405" t="str">
        <f>+IF(LEN('OSNOVNA PLAČA'!B59)&gt;0,'LETNO OBVESTILO'!V65,"")</f>
        <v>50   A50</v>
      </c>
      <c r="H59" s="406"/>
      <c r="I59" s="407">
        <f ca="1">IF(LEN('7-12'!B65)&gt;0,'7-12'!K65,"")</f>
        <v>0</v>
      </c>
      <c r="J59" s="408"/>
    </row>
    <row r="60" spans="7:10" ht="23.25" customHeight="1" x14ac:dyDescent="0.25">
      <c r="G60" s="405" t="str">
        <f>+IF(LEN('OSNOVNA PLAČA'!B60)&gt;0,'LETNO OBVESTILO'!V66,"")</f>
        <v>51   A51</v>
      </c>
      <c r="H60" s="406"/>
      <c r="I60" s="407">
        <f ca="1">IF(LEN('7-12'!B66)&gt;0,'7-12'!K66,"")</f>
        <v>0</v>
      </c>
      <c r="J60" s="408"/>
    </row>
    <row r="61" spans="7:10" ht="23.25" customHeight="1" x14ac:dyDescent="0.25">
      <c r="G61" s="405" t="str">
        <f>+IF(LEN('OSNOVNA PLAČA'!B61)&gt;0,'LETNO OBVESTILO'!V67,"")</f>
        <v>52   A52</v>
      </c>
      <c r="H61" s="406"/>
      <c r="I61" s="407">
        <f ca="1">IF(LEN('7-12'!B67)&gt;0,'7-12'!K67,"")</f>
        <v>0</v>
      </c>
      <c r="J61" s="408"/>
    </row>
    <row r="62" spans="7:10" ht="23.25" customHeight="1" x14ac:dyDescent="0.25">
      <c r="G62" s="405" t="str">
        <f>+IF(LEN('OSNOVNA PLAČA'!B62)&gt;0,'LETNO OBVESTILO'!V68,"")</f>
        <v>53   A53</v>
      </c>
      <c r="H62" s="406"/>
      <c r="I62" s="407">
        <f ca="1">IF(LEN('7-12'!B68)&gt;0,'7-12'!K68,"")</f>
        <v>0</v>
      </c>
      <c r="J62" s="408"/>
    </row>
    <row r="63" spans="7:10" ht="23.25" customHeight="1" x14ac:dyDescent="0.25">
      <c r="G63" s="405" t="str">
        <f>+IF(LEN('OSNOVNA PLAČA'!B63)&gt;0,'LETNO OBVESTILO'!V69,"")</f>
        <v>54   A54</v>
      </c>
      <c r="H63" s="406"/>
      <c r="I63" s="407">
        <f ca="1">IF(LEN('7-12'!B69)&gt;0,'7-12'!K69,"")</f>
        <v>0</v>
      </c>
      <c r="J63" s="408"/>
    </row>
    <row r="64" spans="7:10" ht="23.25" customHeight="1" x14ac:dyDescent="0.25">
      <c r="G64" s="405" t="str">
        <f>+IF(LEN('OSNOVNA PLAČA'!B64)&gt;0,'LETNO OBVESTILO'!V70,"")</f>
        <v>55   A55</v>
      </c>
      <c r="H64" s="406"/>
      <c r="I64" s="407">
        <f ca="1">IF(LEN('7-12'!B70)&gt;0,'7-12'!K70,"")</f>
        <v>0</v>
      </c>
      <c r="J64" s="408"/>
    </row>
    <row r="65" spans="7:10" ht="23.25" customHeight="1" x14ac:dyDescent="0.25">
      <c r="G65" s="405" t="str">
        <f>+IF(LEN('OSNOVNA PLAČA'!B65)&gt;0,'LETNO OBVESTILO'!V71,"")</f>
        <v>56   A56</v>
      </c>
      <c r="H65" s="406"/>
      <c r="I65" s="407">
        <f ca="1">IF(LEN('7-12'!B71)&gt;0,'7-12'!K71,"")</f>
        <v>0</v>
      </c>
      <c r="J65" s="408"/>
    </row>
    <row r="66" spans="7:10" ht="23.25" customHeight="1" x14ac:dyDescent="0.25">
      <c r="G66" s="405" t="str">
        <f>+IF(LEN('OSNOVNA PLAČA'!B66)&gt;0,'LETNO OBVESTILO'!V72,"")</f>
        <v>57   A57</v>
      </c>
      <c r="H66" s="406"/>
      <c r="I66" s="407">
        <f ca="1">IF(LEN('7-12'!B72)&gt;0,'7-12'!K72,"")</f>
        <v>0</v>
      </c>
      <c r="J66" s="408"/>
    </row>
    <row r="67" spans="7:10" ht="23.25" customHeight="1" x14ac:dyDescent="0.25">
      <c r="G67" s="405" t="str">
        <f>+IF(LEN('OSNOVNA PLAČA'!B67)&gt;0,'LETNO OBVESTILO'!V73,"")</f>
        <v>58   A58</v>
      </c>
      <c r="H67" s="406"/>
      <c r="I67" s="407">
        <f ca="1">IF(LEN('7-12'!B73)&gt;0,'7-12'!K73,"")</f>
        <v>0</v>
      </c>
      <c r="J67" s="408"/>
    </row>
    <row r="68" spans="7:10" ht="23.25" customHeight="1" x14ac:dyDescent="0.25">
      <c r="G68" s="405" t="str">
        <f>+IF(LEN('OSNOVNA PLAČA'!B68)&gt;0,'LETNO OBVESTILO'!V74,"")</f>
        <v>59   A59</v>
      </c>
      <c r="H68" s="406"/>
      <c r="I68" s="407">
        <f ca="1">IF(LEN('7-12'!B74)&gt;0,'7-12'!K74,"")</f>
        <v>0</v>
      </c>
      <c r="J68" s="408"/>
    </row>
    <row r="69" spans="7:10" ht="23.25" customHeight="1" x14ac:dyDescent="0.25">
      <c r="G69" s="405" t="str">
        <f>+IF(LEN('OSNOVNA PLAČA'!B69)&gt;0,'LETNO OBVESTILO'!V75,"")</f>
        <v>60   A60</v>
      </c>
      <c r="H69" s="406"/>
      <c r="I69" s="407">
        <f ca="1">IF(LEN('7-12'!B75)&gt;0,'7-12'!K75,"")</f>
        <v>0</v>
      </c>
      <c r="J69" s="408"/>
    </row>
    <row r="70" spans="7:10" ht="23.25" customHeight="1" x14ac:dyDescent="0.25">
      <c r="G70" s="405" t="str">
        <f>+IF(LEN('OSNOVNA PLAČA'!B70)&gt;0,'LETNO OBVESTILO'!V76,"")</f>
        <v>61   A61</v>
      </c>
      <c r="H70" s="406"/>
      <c r="I70" s="407">
        <f ca="1">IF(LEN('7-12'!B76)&gt;0,'7-12'!K76,"")</f>
        <v>0</v>
      </c>
      <c r="J70" s="408"/>
    </row>
    <row r="71" spans="7:10" ht="23.25" customHeight="1" x14ac:dyDescent="0.25">
      <c r="G71" s="405" t="str">
        <f>+IF(LEN('OSNOVNA PLAČA'!B71)&gt;0,'LETNO OBVESTILO'!V77,"")</f>
        <v>62   A62</v>
      </c>
      <c r="H71" s="406"/>
      <c r="I71" s="407">
        <f ca="1">IF(LEN('7-12'!B77)&gt;0,'7-12'!K77,"")</f>
        <v>0</v>
      </c>
      <c r="J71" s="408"/>
    </row>
    <row r="72" spans="7:10" ht="23.25" customHeight="1" x14ac:dyDescent="0.25">
      <c r="G72" s="405" t="str">
        <f>+IF(LEN('OSNOVNA PLAČA'!B72)&gt;0,'LETNO OBVESTILO'!V78,"")</f>
        <v>63   A63</v>
      </c>
      <c r="H72" s="406"/>
      <c r="I72" s="407">
        <f ca="1">IF(LEN('7-12'!B78)&gt;0,'7-12'!K78,"")</f>
        <v>0</v>
      </c>
      <c r="J72" s="408"/>
    </row>
    <row r="73" spans="7:10" ht="23.25" customHeight="1" x14ac:dyDescent="0.25">
      <c r="G73" s="405" t="str">
        <f>+IF(LEN('OSNOVNA PLAČA'!B73)&gt;0,'LETNO OBVESTILO'!V79,"")</f>
        <v>64   A64</v>
      </c>
      <c r="H73" s="406"/>
      <c r="I73" s="407">
        <f ca="1">IF(LEN('7-12'!B79)&gt;0,'7-12'!K79,"")</f>
        <v>0</v>
      </c>
      <c r="J73" s="408"/>
    </row>
    <row r="74" spans="7:10" ht="23.25" customHeight="1" x14ac:dyDescent="0.25">
      <c r="G74" s="405" t="str">
        <f>+IF(LEN('OSNOVNA PLAČA'!B74)&gt;0,'LETNO OBVESTILO'!V80,"")</f>
        <v>65   A65</v>
      </c>
      <c r="H74" s="406"/>
      <c r="I74" s="407">
        <f ca="1">IF(LEN('7-12'!B80)&gt;0,'7-12'!K80,"")</f>
        <v>0</v>
      </c>
      <c r="J74" s="408"/>
    </row>
    <row r="75" spans="7:10" ht="23.25" customHeight="1" x14ac:dyDescent="0.25">
      <c r="G75" s="405" t="str">
        <f>+IF(LEN('OSNOVNA PLAČA'!B75)&gt;0,'LETNO OBVESTILO'!V81,"")</f>
        <v>66   A66</v>
      </c>
      <c r="H75" s="406"/>
      <c r="I75" s="407">
        <f ca="1">IF(LEN('7-12'!B81)&gt;0,'7-12'!K81,"")</f>
        <v>0</v>
      </c>
      <c r="J75" s="408"/>
    </row>
    <row r="76" spans="7:10" ht="23.25" customHeight="1" x14ac:dyDescent="0.25">
      <c r="G76" s="405" t="str">
        <f>+IF(LEN('OSNOVNA PLAČA'!B76)&gt;0,'LETNO OBVESTILO'!V82,"")</f>
        <v>67   A67</v>
      </c>
      <c r="H76" s="406"/>
      <c r="I76" s="407">
        <f ca="1">IF(LEN('7-12'!B82)&gt;0,'7-12'!K82,"")</f>
        <v>0</v>
      </c>
      <c r="J76" s="408"/>
    </row>
    <row r="77" spans="7:10" ht="23.25" customHeight="1" x14ac:dyDescent="0.25">
      <c r="G77" s="405" t="str">
        <f>+IF(LEN('OSNOVNA PLAČA'!B77)&gt;0,'LETNO OBVESTILO'!V83,"")</f>
        <v>68   A68</v>
      </c>
      <c r="H77" s="406"/>
      <c r="I77" s="407">
        <f ca="1">IF(LEN('7-12'!B83)&gt;0,'7-12'!K83,"")</f>
        <v>0</v>
      </c>
      <c r="J77" s="408"/>
    </row>
    <row r="78" spans="7:10" ht="23.25" customHeight="1" x14ac:dyDescent="0.25">
      <c r="G78" s="405" t="str">
        <f>+IF(LEN('OSNOVNA PLAČA'!B78)&gt;0,'LETNO OBVESTILO'!V84,"")</f>
        <v>69   A69</v>
      </c>
      <c r="H78" s="406"/>
      <c r="I78" s="407">
        <f ca="1">IF(LEN('7-12'!B84)&gt;0,'7-12'!K84,"")</f>
        <v>0</v>
      </c>
      <c r="J78" s="408"/>
    </row>
    <row r="79" spans="7:10" ht="23.25" customHeight="1" x14ac:dyDescent="0.25">
      <c r="G79" s="405" t="str">
        <f>+IF(LEN('OSNOVNA PLAČA'!B79)&gt;0,'LETNO OBVESTILO'!V85,"")</f>
        <v>70   A70</v>
      </c>
      <c r="H79" s="406"/>
      <c r="I79" s="407">
        <f ca="1">IF(LEN('7-12'!B85)&gt;0,'7-12'!K85,"")</f>
        <v>0</v>
      </c>
      <c r="J79" s="408"/>
    </row>
    <row r="80" spans="7:10" ht="23.25" customHeight="1" x14ac:dyDescent="0.25">
      <c r="G80" s="405" t="str">
        <f>+IF(LEN('OSNOVNA PLAČA'!B80)&gt;0,'LETNO OBVESTILO'!V86,"")</f>
        <v>71   A71</v>
      </c>
      <c r="H80" s="406"/>
      <c r="I80" s="407">
        <f ca="1">IF(LEN('7-12'!B86)&gt;0,'7-12'!K86,"")</f>
        <v>0</v>
      </c>
      <c r="J80" s="408"/>
    </row>
    <row r="81" spans="7:10" ht="23.25" customHeight="1" x14ac:dyDescent="0.25">
      <c r="G81" s="405" t="str">
        <f>+IF(LEN('OSNOVNA PLAČA'!B81)&gt;0,'LETNO OBVESTILO'!V87,"")</f>
        <v>72   A72</v>
      </c>
      <c r="H81" s="406"/>
      <c r="I81" s="407">
        <f ca="1">IF(LEN('7-12'!B87)&gt;0,'7-12'!K87,"")</f>
        <v>0</v>
      </c>
      <c r="J81" s="408"/>
    </row>
    <row r="82" spans="7:10" ht="23.25" customHeight="1" x14ac:dyDescent="0.25">
      <c r="G82" s="405" t="str">
        <f>+IF(LEN('OSNOVNA PLAČA'!B82)&gt;0,'LETNO OBVESTILO'!V88,"")</f>
        <v>73   A73</v>
      </c>
      <c r="H82" s="406"/>
      <c r="I82" s="407">
        <f ca="1">IF(LEN('7-12'!B88)&gt;0,'7-12'!K88,"")</f>
        <v>0</v>
      </c>
      <c r="J82" s="408"/>
    </row>
    <row r="83" spans="7:10" ht="23.25" customHeight="1" x14ac:dyDescent="0.25">
      <c r="G83" s="405" t="str">
        <f>+IF(LEN('OSNOVNA PLAČA'!B83)&gt;0,'LETNO OBVESTILO'!V89,"")</f>
        <v>74   A74</v>
      </c>
      <c r="H83" s="406"/>
      <c r="I83" s="407">
        <f ca="1">IF(LEN('7-12'!B89)&gt;0,'7-12'!K89,"")</f>
        <v>0</v>
      </c>
      <c r="J83" s="408"/>
    </row>
    <row r="84" spans="7:10" ht="23.25" customHeight="1" x14ac:dyDescent="0.25">
      <c r="G84" s="405" t="str">
        <f>+IF(LEN('OSNOVNA PLAČA'!B84)&gt;0,'LETNO OBVESTILO'!V90,"")</f>
        <v>75   A75</v>
      </c>
      <c r="H84" s="406"/>
      <c r="I84" s="407">
        <f ca="1">IF(LEN('7-12'!B90)&gt;0,'7-12'!K90,"")</f>
        <v>0</v>
      </c>
      <c r="J84" s="408"/>
    </row>
    <row r="85" spans="7:10" ht="23.25" customHeight="1" x14ac:dyDescent="0.25">
      <c r="G85" s="405" t="str">
        <f>+IF(LEN('OSNOVNA PLAČA'!B85)&gt;0,'LETNO OBVESTILO'!V91,"")</f>
        <v>76   A76</v>
      </c>
      <c r="H85" s="406"/>
      <c r="I85" s="407">
        <f ca="1">IF(LEN('7-12'!B91)&gt;0,'7-12'!K91,"")</f>
        <v>0</v>
      </c>
      <c r="J85" s="408"/>
    </row>
    <row r="86" spans="7:10" ht="23.25" customHeight="1" x14ac:dyDescent="0.25">
      <c r="G86" s="405" t="str">
        <f>+IF(LEN('OSNOVNA PLAČA'!B86)&gt;0,'LETNO OBVESTILO'!V92,"")</f>
        <v>77   A77</v>
      </c>
      <c r="H86" s="406"/>
      <c r="I86" s="407">
        <f ca="1">IF(LEN('7-12'!B92)&gt;0,'7-12'!K92,"")</f>
        <v>0</v>
      </c>
      <c r="J86" s="408"/>
    </row>
    <row r="87" spans="7:10" ht="23.25" customHeight="1" x14ac:dyDescent="0.25">
      <c r="G87" s="405" t="str">
        <f>+IF(LEN('OSNOVNA PLAČA'!B87)&gt;0,'LETNO OBVESTILO'!V93,"")</f>
        <v>78   A78</v>
      </c>
      <c r="H87" s="406"/>
      <c r="I87" s="407">
        <f ca="1">IF(LEN('7-12'!B93)&gt;0,'7-12'!K93,"")</f>
        <v>0</v>
      </c>
      <c r="J87" s="408"/>
    </row>
    <row r="88" spans="7:10" ht="23.25" customHeight="1" x14ac:dyDescent="0.25">
      <c r="G88" s="405" t="str">
        <f>+IF(LEN('OSNOVNA PLAČA'!B88)&gt;0,'LETNO OBVESTILO'!V94,"")</f>
        <v>79   A79</v>
      </c>
      <c r="H88" s="406"/>
      <c r="I88" s="407">
        <f ca="1">IF(LEN('7-12'!B94)&gt;0,'7-12'!K94,"")</f>
        <v>0</v>
      </c>
      <c r="J88" s="408"/>
    </row>
    <row r="89" spans="7:10" ht="23.25" customHeight="1" x14ac:dyDescent="0.25">
      <c r="G89" s="405" t="str">
        <f>+IF(LEN('OSNOVNA PLAČA'!B89)&gt;0,'LETNO OBVESTILO'!V95,"")</f>
        <v>80   A80</v>
      </c>
      <c r="H89" s="406"/>
      <c r="I89" s="407">
        <f ca="1">IF(LEN('7-12'!B95)&gt;0,'7-12'!K95,"")</f>
        <v>0</v>
      </c>
      <c r="J89" s="408"/>
    </row>
    <row r="90" spans="7:10" ht="23.25" customHeight="1" x14ac:dyDescent="0.25">
      <c r="G90" s="405" t="str">
        <f>+IF(LEN('OSNOVNA PLAČA'!B90)&gt;0,'LETNO OBVESTILO'!V96,"")</f>
        <v>81   A81</v>
      </c>
      <c r="H90" s="406"/>
      <c r="I90" s="407">
        <f ca="1">IF(LEN('7-12'!B96)&gt;0,'7-12'!K96,"")</f>
        <v>0</v>
      </c>
      <c r="J90" s="408"/>
    </row>
    <row r="91" spans="7:10" ht="23.25" customHeight="1" x14ac:dyDescent="0.25">
      <c r="G91" s="405" t="str">
        <f>+IF(LEN('OSNOVNA PLAČA'!B91)&gt;0,'LETNO OBVESTILO'!V97,"")</f>
        <v>82   A82</v>
      </c>
      <c r="H91" s="406"/>
      <c r="I91" s="407">
        <f ca="1">IF(LEN('7-12'!B97)&gt;0,'7-12'!K97,"")</f>
        <v>0</v>
      </c>
      <c r="J91" s="408"/>
    </row>
    <row r="92" spans="7:10" ht="23.25" customHeight="1" x14ac:dyDescent="0.25">
      <c r="G92" s="405" t="str">
        <f>+IF(LEN('OSNOVNA PLAČA'!B92)&gt;0,'LETNO OBVESTILO'!V98,"")</f>
        <v>83   A83</v>
      </c>
      <c r="H92" s="406"/>
      <c r="I92" s="407">
        <f ca="1">IF(LEN('7-12'!B98)&gt;0,'7-12'!K98,"")</f>
        <v>0</v>
      </c>
      <c r="J92" s="408"/>
    </row>
    <row r="93" spans="7:10" ht="23.25" customHeight="1" x14ac:dyDescent="0.25">
      <c r="G93" s="405" t="str">
        <f>+IF(LEN('OSNOVNA PLAČA'!B93)&gt;0,'LETNO OBVESTILO'!V99,"")</f>
        <v>84   A84</v>
      </c>
      <c r="H93" s="406"/>
      <c r="I93" s="407">
        <f ca="1">IF(LEN('7-12'!B99)&gt;0,'7-12'!K99,"")</f>
        <v>0</v>
      </c>
      <c r="J93" s="408"/>
    </row>
    <row r="94" spans="7:10" ht="23.25" customHeight="1" x14ac:dyDescent="0.25">
      <c r="G94" s="405" t="str">
        <f>+IF(LEN('OSNOVNA PLAČA'!B94)&gt;0,'LETNO OBVESTILO'!V100,"")</f>
        <v>85   A85</v>
      </c>
      <c r="H94" s="406"/>
      <c r="I94" s="407">
        <f ca="1">IF(LEN('7-12'!B100)&gt;0,'7-12'!K100,"")</f>
        <v>0</v>
      </c>
      <c r="J94" s="408"/>
    </row>
    <row r="95" spans="7:10" ht="23.25" customHeight="1" x14ac:dyDescent="0.25">
      <c r="G95" s="405" t="str">
        <f>+IF(LEN('OSNOVNA PLAČA'!B95)&gt;0,'LETNO OBVESTILO'!V101,"")</f>
        <v>86   A86</v>
      </c>
      <c r="H95" s="406"/>
      <c r="I95" s="407">
        <f ca="1">IF(LEN('7-12'!B101)&gt;0,'7-12'!K101,"")</f>
        <v>0</v>
      </c>
      <c r="J95" s="408"/>
    </row>
    <row r="96" spans="7:10" ht="23.25" customHeight="1" x14ac:dyDescent="0.25">
      <c r="G96" s="405" t="str">
        <f>+IF(LEN('OSNOVNA PLAČA'!B96)&gt;0,'LETNO OBVESTILO'!V102,"")</f>
        <v>87   A87</v>
      </c>
      <c r="H96" s="406"/>
      <c r="I96" s="407">
        <f ca="1">IF(LEN('7-12'!B102)&gt;0,'7-12'!K102,"")</f>
        <v>0</v>
      </c>
      <c r="J96" s="408"/>
    </row>
    <row r="97" spans="7:10" ht="23.25" customHeight="1" x14ac:dyDescent="0.25">
      <c r="G97" s="405" t="str">
        <f>+IF(LEN('OSNOVNA PLAČA'!B97)&gt;0,'LETNO OBVESTILO'!V103,"")</f>
        <v>88   A88</v>
      </c>
      <c r="H97" s="406"/>
      <c r="I97" s="407">
        <f ca="1">IF(LEN('7-12'!B103)&gt;0,'7-12'!K103,"")</f>
        <v>0</v>
      </c>
      <c r="J97" s="408"/>
    </row>
    <row r="98" spans="7:10" ht="23.25" customHeight="1" x14ac:dyDescent="0.25">
      <c r="G98" s="405" t="str">
        <f>+IF(LEN('OSNOVNA PLAČA'!B98)&gt;0,'LETNO OBVESTILO'!V104,"")</f>
        <v>89   A89</v>
      </c>
      <c r="H98" s="406"/>
      <c r="I98" s="407">
        <f ca="1">IF(LEN('7-12'!B104)&gt;0,'7-12'!K104,"")</f>
        <v>0</v>
      </c>
      <c r="J98" s="408"/>
    </row>
    <row r="99" spans="7:10" ht="23.25" customHeight="1" x14ac:dyDescent="0.25">
      <c r="G99" s="405" t="str">
        <f>+IF(LEN('OSNOVNA PLAČA'!B99)&gt;0,'LETNO OBVESTILO'!V105,"")</f>
        <v>90   A90</v>
      </c>
      <c r="H99" s="406"/>
      <c r="I99" s="407">
        <f ca="1">IF(LEN('7-12'!B105)&gt;0,'7-12'!K105,"")</f>
        <v>0</v>
      </c>
      <c r="J99" s="408"/>
    </row>
    <row r="100" spans="7:10" ht="23.25" customHeight="1" x14ac:dyDescent="0.25">
      <c r="G100" s="405" t="str">
        <f>+IF(LEN('OSNOVNA PLAČA'!B100)&gt;0,'LETNO OBVESTILO'!V106,"")</f>
        <v>91   A91</v>
      </c>
      <c r="H100" s="406"/>
      <c r="I100" s="407">
        <f ca="1">IF(LEN('7-12'!B106)&gt;0,'7-12'!K106,"")</f>
        <v>0</v>
      </c>
      <c r="J100" s="408"/>
    </row>
    <row r="101" spans="7:10" ht="23.25" customHeight="1" x14ac:dyDescent="0.25">
      <c r="G101" s="405" t="str">
        <f>+IF(LEN('OSNOVNA PLAČA'!B101)&gt;0,'LETNO OBVESTILO'!V107,"")</f>
        <v>92   A92</v>
      </c>
      <c r="H101" s="406"/>
      <c r="I101" s="407">
        <f ca="1">IF(LEN('7-12'!B107)&gt;0,'7-12'!K107,"")</f>
        <v>0</v>
      </c>
      <c r="J101" s="408"/>
    </row>
    <row r="102" spans="7:10" ht="23.25" customHeight="1" x14ac:dyDescent="0.25">
      <c r="G102" s="405" t="str">
        <f>+IF(LEN('OSNOVNA PLAČA'!B102)&gt;0,'LETNO OBVESTILO'!V108,"")</f>
        <v>93   A93</v>
      </c>
      <c r="H102" s="406"/>
      <c r="I102" s="407">
        <f ca="1">IF(LEN('7-12'!B108)&gt;0,'7-12'!K108,"")</f>
        <v>0</v>
      </c>
      <c r="J102" s="408"/>
    </row>
    <row r="103" spans="7:10" ht="23.25" customHeight="1" x14ac:dyDescent="0.25">
      <c r="G103" s="405" t="str">
        <f>+IF(LEN('OSNOVNA PLAČA'!B103)&gt;0,'LETNO OBVESTILO'!V109,"")</f>
        <v>94   A94</v>
      </c>
      <c r="H103" s="406"/>
      <c r="I103" s="407">
        <f ca="1">IF(LEN('7-12'!B109)&gt;0,'7-12'!K109,"")</f>
        <v>0</v>
      </c>
      <c r="J103" s="408"/>
    </row>
    <row r="104" spans="7:10" ht="23.25" customHeight="1" x14ac:dyDescent="0.25">
      <c r="G104" s="405" t="str">
        <f>+IF(LEN('OSNOVNA PLAČA'!B104)&gt;0,'LETNO OBVESTILO'!V110,"")</f>
        <v>95   A95</v>
      </c>
      <c r="H104" s="406"/>
      <c r="I104" s="407">
        <f ca="1">IF(LEN('7-12'!B110)&gt;0,'7-12'!K110,"")</f>
        <v>0</v>
      </c>
      <c r="J104" s="408"/>
    </row>
    <row r="105" spans="7:10" ht="23.25" customHeight="1" x14ac:dyDescent="0.25">
      <c r="G105" s="405" t="str">
        <f>+IF(LEN('OSNOVNA PLAČA'!B105)&gt;0,'LETNO OBVESTILO'!V111,"")</f>
        <v>96   A96</v>
      </c>
      <c r="H105" s="406"/>
      <c r="I105" s="407">
        <f ca="1">IF(LEN('7-12'!B111)&gt;0,'7-12'!K111,"")</f>
        <v>0</v>
      </c>
      <c r="J105" s="408"/>
    </row>
    <row r="106" spans="7:10" ht="23.25" customHeight="1" x14ac:dyDescent="0.25">
      <c r="G106" s="405" t="str">
        <f>+IF(LEN('OSNOVNA PLAČA'!B106)&gt;0,'LETNO OBVESTILO'!V112,"")</f>
        <v>97   A97</v>
      </c>
      <c r="H106" s="406"/>
      <c r="I106" s="407">
        <f ca="1">IF(LEN('7-12'!B112)&gt;0,'7-12'!K112,"")</f>
        <v>0</v>
      </c>
      <c r="J106" s="408"/>
    </row>
    <row r="107" spans="7:10" ht="23.25" customHeight="1" x14ac:dyDescent="0.25">
      <c r="G107" s="405" t="str">
        <f>+IF(LEN('OSNOVNA PLAČA'!B107)&gt;0,'LETNO OBVESTILO'!V113,"")</f>
        <v>98   A98</v>
      </c>
      <c r="H107" s="406"/>
      <c r="I107" s="407">
        <f ca="1">IF(LEN('7-12'!B113)&gt;0,'7-12'!K113,"")</f>
        <v>0</v>
      </c>
      <c r="J107" s="408"/>
    </row>
    <row r="108" spans="7:10" ht="23.25" customHeight="1" x14ac:dyDescent="0.25">
      <c r="G108" s="405" t="str">
        <f>+IF(LEN('OSNOVNA PLAČA'!B108)&gt;0,'LETNO OBVESTILO'!V114,"")</f>
        <v>99   A99</v>
      </c>
      <c r="H108" s="406"/>
      <c r="I108" s="407">
        <f ca="1">IF(LEN('7-12'!B114)&gt;0,'7-12'!K114,"")</f>
        <v>0</v>
      </c>
      <c r="J108" s="408"/>
    </row>
    <row r="109" spans="7:10" ht="23.25" customHeight="1" x14ac:dyDescent="0.25">
      <c r="G109" s="405" t="str">
        <f>+IF(LEN('OSNOVNA PLAČA'!B109)&gt;0,'LETNO OBVESTILO'!V115,"")</f>
        <v>100   A100</v>
      </c>
      <c r="H109" s="406"/>
      <c r="I109" s="407">
        <f ca="1">IF(LEN('7-12'!B115)&gt;0,'7-12'!K115,"")</f>
        <v>0</v>
      </c>
      <c r="J109" s="408"/>
    </row>
    <row r="110" spans="7:10" ht="23.25" customHeight="1" x14ac:dyDescent="0.25">
      <c r="G110" s="405" t="str">
        <f>+IF(LEN('OSNOVNA PLAČA'!B110)&gt;0,'LETNO OBVESTILO'!V116,"")</f>
        <v>101   A101</v>
      </c>
      <c r="H110" s="406"/>
      <c r="I110" s="407">
        <f ca="1">IF(LEN('7-12'!B116)&gt;0,'7-12'!K116,"")</f>
        <v>0</v>
      </c>
      <c r="J110" s="408"/>
    </row>
    <row r="111" spans="7:10" ht="23.25" customHeight="1" x14ac:dyDescent="0.25">
      <c r="G111" s="405" t="str">
        <f>+IF(LEN('OSNOVNA PLAČA'!B111)&gt;0,'LETNO OBVESTILO'!V117,"")</f>
        <v>102   A102</v>
      </c>
      <c r="H111" s="406"/>
      <c r="I111" s="407">
        <f ca="1">IF(LEN('7-12'!B117)&gt;0,'7-12'!K117,"")</f>
        <v>0</v>
      </c>
      <c r="J111" s="408"/>
    </row>
    <row r="112" spans="7:10" ht="23.25" customHeight="1" x14ac:dyDescent="0.25">
      <c r="G112" s="405" t="str">
        <f>+IF(LEN('OSNOVNA PLAČA'!B112)&gt;0,'LETNO OBVESTILO'!V118,"")</f>
        <v>103   A103</v>
      </c>
      <c r="H112" s="406"/>
      <c r="I112" s="407">
        <f ca="1">IF(LEN('7-12'!B118)&gt;0,'7-12'!K118,"")</f>
        <v>0</v>
      </c>
      <c r="J112" s="408"/>
    </row>
    <row r="113" spans="7:10" ht="23.25" customHeight="1" x14ac:dyDescent="0.25">
      <c r="G113" s="405" t="str">
        <f>+IF(LEN('OSNOVNA PLAČA'!B113)&gt;0,'LETNO OBVESTILO'!V119,"")</f>
        <v>104   A104</v>
      </c>
      <c r="H113" s="406"/>
      <c r="I113" s="407">
        <f ca="1">IF(LEN('7-12'!B119)&gt;0,'7-12'!K119,"")</f>
        <v>0</v>
      </c>
      <c r="J113" s="408"/>
    </row>
    <row r="114" spans="7:10" ht="23.25" customHeight="1" x14ac:dyDescent="0.25">
      <c r="G114" s="405" t="str">
        <f>+IF(LEN('OSNOVNA PLAČA'!B114)&gt;0,'LETNO OBVESTILO'!V120,"")</f>
        <v>105   A105</v>
      </c>
      <c r="H114" s="406"/>
      <c r="I114" s="407">
        <f ca="1">IF(LEN('7-12'!B120)&gt;0,'7-12'!K120,"")</f>
        <v>0</v>
      </c>
      <c r="J114" s="408"/>
    </row>
    <row r="115" spans="7:10" ht="23.25" customHeight="1" x14ac:dyDescent="0.25">
      <c r="G115" s="405" t="str">
        <f>+IF(LEN('OSNOVNA PLAČA'!B115)&gt;0,'LETNO OBVESTILO'!V121,"")</f>
        <v>106   A106</v>
      </c>
      <c r="H115" s="406"/>
      <c r="I115" s="407">
        <f ca="1">IF(LEN('7-12'!B121)&gt;0,'7-12'!K121,"")</f>
        <v>0</v>
      </c>
      <c r="J115" s="408"/>
    </row>
    <row r="116" spans="7:10" ht="23.25" customHeight="1" x14ac:dyDescent="0.25">
      <c r="G116" s="405" t="str">
        <f>+IF(LEN('OSNOVNA PLAČA'!B116)&gt;0,'LETNO OBVESTILO'!V122,"")</f>
        <v>107   A107</v>
      </c>
      <c r="H116" s="406"/>
      <c r="I116" s="407">
        <f ca="1">IF(LEN('7-12'!B122)&gt;0,'7-12'!K122,"")</f>
        <v>0</v>
      </c>
      <c r="J116" s="408"/>
    </row>
    <row r="117" spans="7:10" ht="23.25" customHeight="1" x14ac:dyDescent="0.25">
      <c r="G117" s="405" t="str">
        <f>+IF(LEN('OSNOVNA PLAČA'!B117)&gt;0,'LETNO OBVESTILO'!V123,"")</f>
        <v>108   A108</v>
      </c>
      <c r="H117" s="406"/>
      <c r="I117" s="407">
        <f ca="1">IF(LEN('7-12'!B123)&gt;0,'7-12'!K123,"")</f>
        <v>0</v>
      </c>
      <c r="J117" s="408"/>
    </row>
    <row r="118" spans="7:10" ht="23.25" customHeight="1" x14ac:dyDescent="0.25">
      <c r="G118" s="405" t="str">
        <f>+IF(LEN('OSNOVNA PLAČA'!B118)&gt;0,'LETNO OBVESTILO'!V124,"")</f>
        <v>109   A109</v>
      </c>
      <c r="H118" s="406"/>
      <c r="I118" s="407">
        <f ca="1">IF(LEN('7-12'!B124)&gt;0,'7-12'!K124,"")</f>
        <v>0</v>
      </c>
      <c r="J118" s="408"/>
    </row>
    <row r="119" spans="7:10" ht="23.25" customHeight="1" x14ac:dyDescent="0.25">
      <c r="G119" s="405" t="str">
        <f>+IF(LEN('OSNOVNA PLAČA'!B119)&gt;0,'LETNO OBVESTILO'!V125,"")</f>
        <v>110   A110</v>
      </c>
      <c r="H119" s="406"/>
      <c r="I119" s="407">
        <f ca="1">IF(LEN('7-12'!B125)&gt;0,'7-12'!K125,"")</f>
        <v>0</v>
      </c>
      <c r="J119" s="408"/>
    </row>
    <row r="120" spans="7:10" ht="23.25" customHeight="1" x14ac:dyDescent="0.25">
      <c r="G120" s="405" t="str">
        <f>+IF(LEN('OSNOVNA PLAČA'!B120)&gt;0,'LETNO OBVESTILO'!V126,"")</f>
        <v>111   A111</v>
      </c>
      <c r="H120" s="406"/>
      <c r="I120" s="407">
        <f ca="1">IF(LEN('7-12'!B126)&gt;0,'7-12'!K126,"")</f>
        <v>0</v>
      </c>
      <c r="J120" s="408"/>
    </row>
    <row r="121" spans="7:10" ht="23.25" customHeight="1" x14ac:dyDescent="0.25">
      <c r="G121" s="405" t="str">
        <f>+IF(LEN('OSNOVNA PLAČA'!B121)&gt;0,'LETNO OBVESTILO'!V127,"")</f>
        <v>112   A112</v>
      </c>
      <c r="H121" s="406"/>
      <c r="I121" s="407">
        <f ca="1">IF(LEN('7-12'!B127)&gt;0,'7-12'!K127,"")</f>
        <v>0</v>
      </c>
      <c r="J121" s="408"/>
    </row>
    <row r="122" spans="7:10" ht="23.25" customHeight="1" x14ac:dyDescent="0.25">
      <c r="G122" s="405" t="str">
        <f>+IF(LEN('OSNOVNA PLAČA'!B122)&gt;0,'LETNO OBVESTILO'!V128,"")</f>
        <v>113   A113</v>
      </c>
      <c r="H122" s="406"/>
      <c r="I122" s="407">
        <f ca="1">IF(LEN('7-12'!B128)&gt;0,'7-12'!K128,"")</f>
        <v>0</v>
      </c>
      <c r="J122" s="408"/>
    </row>
    <row r="123" spans="7:10" ht="23.25" customHeight="1" x14ac:dyDescent="0.25">
      <c r="G123" s="405" t="str">
        <f>+IF(LEN('OSNOVNA PLAČA'!B123)&gt;0,'LETNO OBVESTILO'!V129,"")</f>
        <v>114   A114</v>
      </c>
      <c r="H123" s="406"/>
      <c r="I123" s="407">
        <f ca="1">IF(LEN('7-12'!B129)&gt;0,'7-12'!K129,"")</f>
        <v>0</v>
      </c>
      <c r="J123" s="408"/>
    </row>
    <row r="124" spans="7:10" ht="23.25" customHeight="1" x14ac:dyDescent="0.25">
      <c r="G124" s="405" t="str">
        <f>+IF(LEN('OSNOVNA PLAČA'!B124)&gt;0,'LETNO OBVESTILO'!V130,"")</f>
        <v>115   A115</v>
      </c>
      <c r="H124" s="406"/>
      <c r="I124" s="407">
        <f ca="1">IF(LEN('7-12'!B130)&gt;0,'7-12'!K130,"")</f>
        <v>0</v>
      </c>
      <c r="J124" s="408"/>
    </row>
    <row r="125" spans="7:10" ht="23.25" customHeight="1" x14ac:dyDescent="0.25">
      <c r="G125" s="405" t="str">
        <f>+IF(LEN('OSNOVNA PLAČA'!B125)&gt;0,'LETNO OBVESTILO'!V131,"")</f>
        <v>116   A116</v>
      </c>
      <c r="H125" s="406"/>
      <c r="I125" s="407">
        <f ca="1">IF(LEN('7-12'!B131)&gt;0,'7-12'!K131,"")</f>
        <v>0</v>
      </c>
      <c r="J125" s="408"/>
    </row>
    <row r="126" spans="7:10" ht="23.25" customHeight="1" x14ac:dyDescent="0.25">
      <c r="G126" s="405" t="str">
        <f>+IF(LEN('OSNOVNA PLAČA'!B126)&gt;0,'LETNO OBVESTILO'!V132,"")</f>
        <v>117   A117</v>
      </c>
      <c r="H126" s="406"/>
      <c r="I126" s="407">
        <f ca="1">IF(LEN('7-12'!B132)&gt;0,'7-12'!K132,"")</f>
        <v>0</v>
      </c>
      <c r="J126" s="408"/>
    </row>
    <row r="127" spans="7:10" ht="23.25" customHeight="1" x14ac:dyDescent="0.25">
      <c r="G127" s="405" t="str">
        <f>+IF(LEN('OSNOVNA PLAČA'!B127)&gt;0,'LETNO OBVESTILO'!V133,"")</f>
        <v>118   A118</v>
      </c>
      <c r="H127" s="406"/>
      <c r="I127" s="407">
        <f ca="1">IF(LEN('7-12'!B133)&gt;0,'7-12'!K133,"")</f>
        <v>0</v>
      </c>
      <c r="J127" s="408"/>
    </row>
    <row r="128" spans="7:10" ht="23.25" customHeight="1" x14ac:dyDescent="0.25">
      <c r="G128" s="405" t="str">
        <f>+IF(LEN('OSNOVNA PLAČA'!B128)&gt;0,'LETNO OBVESTILO'!V134,"")</f>
        <v>119   A119</v>
      </c>
      <c r="H128" s="406"/>
      <c r="I128" s="407">
        <f ca="1">IF(LEN('7-12'!B134)&gt;0,'7-12'!K134,"")</f>
        <v>0</v>
      </c>
      <c r="J128" s="408"/>
    </row>
    <row r="129" spans="7:10" ht="23.25" customHeight="1" x14ac:dyDescent="0.25">
      <c r="G129" s="405" t="str">
        <f>+IF(LEN('OSNOVNA PLAČA'!B129)&gt;0,'LETNO OBVESTILO'!V135,"")</f>
        <v>120   A120</v>
      </c>
      <c r="H129" s="406"/>
      <c r="I129" s="407">
        <f ca="1">IF(LEN('7-12'!B135)&gt;0,'7-12'!K135,"")</f>
        <v>0</v>
      </c>
      <c r="J129" s="408"/>
    </row>
    <row r="130" spans="7:10" ht="23.25" customHeight="1" x14ac:dyDescent="0.25">
      <c r="G130" s="405" t="str">
        <f>+IF(LEN('OSNOVNA PLAČA'!B130)&gt;0,'LETNO OBVESTILO'!V136,"")</f>
        <v>121   A121</v>
      </c>
      <c r="H130" s="406"/>
      <c r="I130" s="407">
        <f ca="1">IF(LEN('7-12'!B136)&gt;0,'7-12'!K136,"")</f>
        <v>0</v>
      </c>
      <c r="J130" s="408"/>
    </row>
    <row r="131" spans="7:10" ht="23.25" customHeight="1" x14ac:dyDescent="0.25">
      <c r="G131" s="405" t="str">
        <f>+IF(LEN('OSNOVNA PLAČA'!B131)&gt;0,'LETNO OBVESTILO'!V137,"")</f>
        <v>122   A122</v>
      </c>
      <c r="H131" s="406"/>
      <c r="I131" s="407">
        <f ca="1">IF(LEN('7-12'!B137)&gt;0,'7-12'!K137,"")</f>
        <v>0</v>
      </c>
      <c r="J131" s="408"/>
    </row>
    <row r="132" spans="7:10" ht="23.25" customHeight="1" x14ac:dyDescent="0.25">
      <c r="G132" s="405" t="str">
        <f>+IF(LEN('OSNOVNA PLAČA'!B132)&gt;0,'LETNO OBVESTILO'!V138,"")</f>
        <v>123   A123</v>
      </c>
      <c r="H132" s="406"/>
      <c r="I132" s="407">
        <f ca="1">IF(LEN('7-12'!B138)&gt;0,'7-12'!K138,"")</f>
        <v>0</v>
      </c>
      <c r="J132" s="408"/>
    </row>
    <row r="133" spans="7:10" ht="23.25" customHeight="1" x14ac:dyDescent="0.25">
      <c r="G133" s="405" t="str">
        <f>+IF(LEN('OSNOVNA PLAČA'!B133)&gt;0,'LETNO OBVESTILO'!V139,"")</f>
        <v>124   A124</v>
      </c>
      <c r="H133" s="406"/>
      <c r="I133" s="407">
        <f ca="1">IF(LEN('7-12'!B139)&gt;0,'7-12'!K139,"")</f>
        <v>0</v>
      </c>
      <c r="J133" s="408"/>
    </row>
    <row r="134" spans="7:10" ht="23.25" customHeight="1" x14ac:dyDescent="0.25">
      <c r="G134" s="405" t="str">
        <f>+IF(LEN('OSNOVNA PLAČA'!B134)&gt;0,'LETNO OBVESTILO'!V140,"")</f>
        <v>125   A125</v>
      </c>
      <c r="H134" s="406"/>
      <c r="I134" s="407">
        <f ca="1">IF(LEN('7-12'!B140)&gt;0,'7-12'!K140,"")</f>
        <v>0</v>
      </c>
      <c r="J134" s="408"/>
    </row>
    <row r="135" spans="7:10" ht="23.25" customHeight="1" x14ac:dyDescent="0.25">
      <c r="G135" s="405" t="str">
        <f>+IF(LEN('OSNOVNA PLAČA'!B135)&gt;0,'LETNO OBVESTILO'!V141,"")</f>
        <v>126   A126</v>
      </c>
      <c r="H135" s="406"/>
      <c r="I135" s="407">
        <f ca="1">IF(LEN('7-12'!B141)&gt;0,'7-12'!K141,"")</f>
        <v>0</v>
      </c>
      <c r="J135" s="408"/>
    </row>
    <row r="136" spans="7:10" ht="23.25" customHeight="1" x14ac:dyDescent="0.25">
      <c r="G136" s="405" t="str">
        <f>+IF(LEN('OSNOVNA PLAČA'!B136)&gt;0,'LETNO OBVESTILO'!V142,"")</f>
        <v>127   A127</v>
      </c>
      <c r="H136" s="406"/>
      <c r="I136" s="407">
        <f ca="1">IF(LEN('7-12'!B142)&gt;0,'7-12'!K142,"")</f>
        <v>0</v>
      </c>
      <c r="J136" s="408"/>
    </row>
    <row r="137" spans="7:10" ht="23.25" customHeight="1" x14ac:dyDescent="0.25">
      <c r="G137" s="405" t="str">
        <f>+IF(LEN('OSNOVNA PLAČA'!B137)&gt;0,'LETNO OBVESTILO'!V143,"")</f>
        <v>128   A128</v>
      </c>
      <c r="H137" s="406"/>
      <c r="I137" s="407">
        <f ca="1">IF(LEN('7-12'!B143)&gt;0,'7-12'!K143,"")</f>
        <v>0</v>
      </c>
      <c r="J137" s="408"/>
    </row>
    <row r="138" spans="7:10" ht="23.25" customHeight="1" x14ac:dyDescent="0.25">
      <c r="G138" s="405" t="str">
        <f>+IF(LEN('OSNOVNA PLAČA'!B138)&gt;0,'LETNO OBVESTILO'!V144,"")</f>
        <v>129   A129</v>
      </c>
      <c r="H138" s="406"/>
      <c r="I138" s="407">
        <f ca="1">IF(LEN('7-12'!B144)&gt;0,'7-12'!K144,"")</f>
        <v>0</v>
      </c>
      <c r="J138" s="408"/>
    </row>
    <row r="139" spans="7:10" ht="23.25" customHeight="1" x14ac:dyDescent="0.25">
      <c r="G139" s="405" t="str">
        <f>+IF(LEN('OSNOVNA PLAČA'!B139)&gt;0,'LETNO OBVESTILO'!V145,"")</f>
        <v>130   A130</v>
      </c>
      <c r="H139" s="406"/>
      <c r="I139" s="407">
        <f ca="1">IF(LEN('7-12'!B145)&gt;0,'7-12'!K145,"")</f>
        <v>0</v>
      </c>
      <c r="J139" s="408"/>
    </row>
    <row r="140" spans="7:10" ht="23.25" customHeight="1" x14ac:dyDescent="0.25">
      <c r="G140" s="405" t="str">
        <f>+IF(LEN('OSNOVNA PLAČA'!B140)&gt;0,'LETNO OBVESTILO'!V146,"")</f>
        <v>131   A131</v>
      </c>
      <c r="H140" s="406"/>
      <c r="I140" s="407">
        <f ca="1">IF(LEN('7-12'!B146)&gt;0,'7-12'!K146,"")</f>
        <v>0</v>
      </c>
      <c r="J140" s="408"/>
    </row>
    <row r="141" spans="7:10" ht="23.25" customHeight="1" x14ac:dyDescent="0.25">
      <c r="G141" s="405" t="str">
        <f>+IF(LEN('OSNOVNA PLAČA'!B141)&gt;0,'LETNO OBVESTILO'!V147,"")</f>
        <v>132   A132</v>
      </c>
      <c r="H141" s="406"/>
      <c r="I141" s="407">
        <f ca="1">IF(LEN('7-12'!B147)&gt;0,'7-12'!K147,"")</f>
        <v>0</v>
      </c>
      <c r="J141" s="408"/>
    </row>
    <row r="142" spans="7:10" ht="23.25" customHeight="1" x14ac:dyDescent="0.25">
      <c r="G142" s="405" t="str">
        <f>+IF(LEN('OSNOVNA PLAČA'!B142)&gt;0,'LETNO OBVESTILO'!V148,"")</f>
        <v>133   A133</v>
      </c>
      <c r="H142" s="406"/>
      <c r="I142" s="407">
        <f ca="1">IF(LEN('7-12'!B148)&gt;0,'7-12'!K148,"")</f>
        <v>0</v>
      </c>
      <c r="J142" s="408"/>
    </row>
    <row r="143" spans="7:10" ht="23.25" customHeight="1" x14ac:dyDescent="0.25">
      <c r="G143" s="405" t="str">
        <f>+IF(LEN('OSNOVNA PLAČA'!B143)&gt;0,'LETNO OBVESTILO'!V149,"")</f>
        <v>134   A134</v>
      </c>
      <c r="H143" s="406"/>
      <c r="I143" s="407">
        <f ca="1">IF(LEN('7-12'!B149)&gt;0,'7-12'!K149,"")</f>
        <v>0</v>
      </c>
      <c r="J143" s="408"/>
    </row>
    <row r="144" spans="7:10" ht="23.25" customHeight="1" x14ac:dyDescent="0.25">
      <c r="G144" s="405" t="str">
        <f>+IF(LEN('OSNOVNA PLAČA'!B144)&gt;0,'LETNO OBVESTILO'!V150,"")</f>
        <v>135   A135</v>
      </c>
      <c r="H144" s="406"/>
      <c r="I144" s="407">
        <f ca="1">IF(LEN('7-12'!B150)&gt;0,'7-12'!K150,"")</f>
        <v>0</v>
      </c>
      <c r="J144" s="408"/>
    </row>
    <row r="145" spans="7:10" ht="23.25" customHeight="1" x14ac:dyDescent="0.25">
      <c r="G145" s="405" t="str">
        <f>+IF(LEN('OSNOVNA PLAČA'!B145)&gt;0,'LETNO OBVESTILO'!V151,"")</f>
        <v>136   A136</v>
      </c>
      <c r="H145" s="406"/>
      <c r="I145" s="407">
        <f ca="1">IF(LEN('7-12'!B151)&gt;0,'7-12'!K151,"")</f>
        <v>0</v>
      </c>
      <c r="J145" s="408"/>
    </row>
    <row r="146" spans="7:10" ht="23.25" customHeight="1" x14ac:dyDescent="0.25">
      <c r="G146" s="405" t="str">
        <f>+IF(LEN('OSNOVNA PLAČA'!B146)&gt;0,'LETNO OBVESTILO'!V152,"")</f>
        <v>137   A137</v>
      </c>
      <c r="H146" s="406"/>
      <c r="I146" s="407">
        <f ca="1">IF(LEN('7-12'!B152)&gt;0,'7-12'!K152,"")</f>
        <v>0</v>
      </c>
      <c r="J146" s="408"/>
    </row>
    <row r="147" spans="7:10" ht="23.25" customHeight="1" x14ac:dyDescent="0.25">
      <c r="G147" s="405" t="str">
        <f>+IF(LEN('OSNOVNA PLAČA'!B147)&gt;0,'LETNO OBVESTILO'!V153,"")</f>
        <v>138   A138</v>
      </c>
      <c r="H147" s="406"/>
      <c r="I147" s="407">
        <f ca="1">IF(LEN('7-12'!B153)&gt;0,'7-12'!K153,"")</f>
        <v>0</v>
      </c>
      <c r="J147" s="408"/>
    </row>
    <row r="148" spans="7:10" ht="23.25" customHeight="1" x14ac:dyDescent="0.25">
      <c r="G148" s="405" t="str">
        <f>+IF(LEN('OSNOVNA PLAČA'!B148)&gt;0,'LETNO OBVESTILO'!V154,"")</f>
        <v>139   A139</v>
      </c>
      <c r="H148" s="406"/>
      <c r="I148" s="407">
        <f ca="1">IF(LEN('7-12'!B154)&gt;0,'7-12'!K154,"")</f>
        <v>0</v>
      </c>
      <c r="J148" s="408"/>
    </row>
    <row r="149" spans="7:10" ht="23.25" customHeight="1" x14ac:dyDescent="0.25">
      <c r="G149" s="405" t="str">
        <f>+IF(LEN('OSNOVNA PLAČA'!B149)&gt;0,'LETNO OBVESTILO'!V155,"")</f>
        <v>140   A140</v>
      </c>
      <c r="H149" s="406"/>
      <c r="I149" s="407">
        <f ca="1">IF(LEN('7-12'!B155)&gt;0,'7-12'!K155,"")</f>
        <v>0</v>
      </c>
      <c r="J149" s="408"/>
    </row>
    <row r="150" spans="7:10" ht="23.25" customHeight="1" x14ac:dyDescent="0.25">
      <c r="G150" s="405" t="str">
        <f>+IF(LEN('OSNOVNA PLAČA'!B150)&gt;0,'LETNO OBVESTILO'!V156,"")</f>
        <v>141   A141</v>
      </c>
      <c r="H150" s="406"/>
      <c r="I150" s="407">
        <f ca="1">IF(LEN('7-12'!B156)&gt;0,'7-12'!K156,"")</f>
        <v>0</v>
      </c>
      <c r="J150" s="408"/>
    </row>
    <row r="151" spans="7:10" ht="23.25" customHeight="1" x14ac:dyDescent="0.25">
      <c r="G151" s="405" t="str">
        <f>+IF(LEN('OSNOVNA PLAČA'!B151)&gt;0,'LETNO OBVESTILO'!V157,"")</f>
        <v>142   A142</v>
      </c>
      <c r="H151" s="406"/>
      <c r="I151" s="407">
        <f ca="1">IF(LEN('7-12'!B157)&gt;0,'7-12'!K157,"")</f>
        <v>0</v>
      </c>
      <c r="J151" s="408"/>
    </row>
    <row r="152" spans="7:10" ht="23.25" customHeight="1" x14ac:dyDescent="0.25">
      <c r="G152" s="405" t="str">
        <f>+IF(LEN('OSNOVNA PLAČA'!B152)&gt;0,'LETNO OBVESTILO'!V158,"")</f>
        <v>143   A143</v>
      </c>
      <c r="H152" s="406"/>
      <c r="I152" s="407">
        <f ca="1">IF(LEN('7-12'!B158)&gt;0,'7-12'!K158,"")</f>
        <v>0</v>
      </c>
      <c r="J152" s="408"/>
    </row>
    <row r="153" spans="7:10" ht="23.25" customHeight="1" x14ac:dyDescent="0.25">
      <c r="G153" s="405" t="str">
        <f>+IF(LEN('OSNOVNA PLAČA'!B153)&gt;0,'LETNO OBVESTILO'!V159,"")</f>
        <v>144   A144</v>
      </c>
      <c r="H153" s="406"/>
      <c r="I153" s="407">
        <f ca="1">IF(LEN('7-12'!B159)&gt;0,'7-12'!K159,"")</f>
        <v>0</v>
      </c>
      <c r="J153" s="408"/>
    </row>
    <row r="154" spans="7:10" ht="23.25" customHeight="1" x14ac:dyDescent="0.25">
      <c r="G154" s="405" t="str">
        <f>+IF(LEN('OSNOVNA PLAČA'!B154)&gt;0,'LETNO OBVESTILO'!V160,"")</f>
        <v>145   A145</v>
      </c>
      <c r="H154" s="406"/>
      <c r="I154" s="407">
        <f ca="1">IF(LEN('7-12'!B160)&gt;0,'7-12'!K160,"")</f>
        <v>0</v>
      </c>
      <c r="J154" s="408"/>
    </row>
    <row r="155" spans="7:10" ht="23.25" customHeight="1" x14ac:dyDescent="0.25">
      <c r="G155" s="405" t="str">
        <f>+IF(LEN('OSNOVNA PLAČA'!B155)&gt;0,'LETNO OBVESTILO'!V161,"")</f>
        <v>146   A146</v>
      </c>
      <c r="H155" s="406"/>
      <c r="I155" s="407">
        <f ca="1">IF(LEN('7-12'!B161)&gt;0,'7-12'!K161,"")</f>
        <v>0</v>
      </c>
      <c r="J155" s="408"/>
    </row>
    <row r="156" spans="7:10" ht="23.25" customHeight="1" x14ac:dyDescent="0.25">
      <c r="G156" s="405" t="str">
        <f>+IF(LEN('OSNOVNA PLAČA'!B156)&gt;0,'LETNO OBVESTILO'!V162,"")</f>
        <v>147   A147</v>
      </c>
      <c r="H156" s="406"/>
      <c r="I156" s="407">
        <f ca="1">IF(LEN('7-12'!B162)&gt;0,'7-12'!K162,"")</f>
        <v>0</v>
      </c>
      <c r="J156" s="408"/>
    </row>
    <row r="157" spans="7:10" ht="23.25" customHeight="1" x14ac:dyDescent="0.25">
      <c r="G157" s="405" t="str">
        <f>+IF(LEN('OSNOVNA PLAČA'!B157)&gt;0,'LETNO OBVESTILO'!V163,"")</f>
        <v>148   A148</v>
      </c>
      <c r="H157" s="406"/>
      <c r="I157" s="407">
        <f ca="1">IF(LEN('7-12'!B163)&gt;0,'7-12'!K163,"")</f>
        <v>0</v>
      </c>
      <c r="J157" s="408"/>
    </row>
    <row r="158" spans="7:10" ht="23.25" customHeight="1" x14ac:dyDescent="0.25">
      <c r="G158" s="405" t="str">
        <f>+IF(LEN('OSNOVNA PLAČA'!B158)&gt;0,'LETNO OBVESTILO'!V164,"")</f>
        <v>149   A149</v>
      </c>
      <c r="H158" s="406"/>
      <c r="I158" s="407">
        <f ca="1">IF(LEN('7-12'!B164)&gt;0,'7-12'!K164,"")</f>
        <v>0</v>
      </c>
      <c r="J158" s="408"/>
    </row>
    <row r="159" spans="7:10" ht="23.25" customHeight="1" x14ac:dyDescent="0.25">
      <c r="G159" s="405" t="str">
        <f>+IF(LEN('OSNOVNA PLAČA'!B159)&gt;0,'LETNO OBVESTILO'!V165,"")</f>
        <v>150   A150</v>
      </c>
      <c r="H159" s="406"/>
      <c r="I159" s="407">
        <f ca="1">IF(LEN('7-12'!B165)&gt;0,'7-12'!K165,"")</f>
        <v>0</v>
      </c>
      <c r="J159" s="408"/>
    </row>
    <row r="160" spans="7:10" ht="23.25" customHeight="1" x14ac:dyDescent="0.25">
      <c r="G160" s="405" t="str">
        <f>+IF(LEN('OSNOVNA PLAČA'!B160)&gt;0,'LETNO OBVESTILO'!V166,"")</f>
        <v>151   A151</v>
      </c>
      <c r="H160" s="406"/>
      <c r="I160" s="407">
        <f ca="1">IF(LEN('7-12'!B166)&gt;0,'7-12'!K166,"")</f>
        <v>0</v>
      </c>
      <c r="J160" s="408"/>
    </row>
    <row r="161" spans="7:10" ht="23.25" customHeight="1" x14ac:dyDescent="0.25">
      <c r="G161" s="405" t="str">
        <f>+IF(LEN('OSNOVNA PLAČA'!B161)&gt;0,'LETNO OBVESTILO'!V167,"")</f>
        <v>152   A152</v>
      </c>
      <c r="H161" s="406"/>
      <c r="I161" s="407">
        <f ca="1">IF(LEN('7-12'!B167)&gt;0,'7-12'!K167,"")</f>
        <v>0</v>
      </c>
      <c r="J161" s="408"/>
    </row>
    <row r="162" spans="7:10" ht="23.25" customHeight="1" x14ac:dyDescent="0.25">
      <c r="G162" s="405" t="str">
        <f>+IF(LEN('OSNOVNA PLAČA'!B162)&gt;0,'LETNO OBVESTILO'!V168,"")</f>
        <v>153   A153</v>
      </c>
      <c r="H162" s="406"/>
      <c r="I162" s="407">
        <f ca="1">IF(LEN('7-12'!B168)&gt;0,'7-12'!K168,"")</f>
        <v>0</v>
      </c>
      <c r="J162" s="408"/>
    </row>
    <row r="163" spans="7:10" ht="23.25" customHeight="1" x14ac:dyDescent="0.25">
      <c r="G163" s="405" t="str">
        <f>+IF(LEN('OSNOVNA PLAČA'!B163)&gt;0,'LETNO OBVESTILO'!V169,"")</f>
        <v>154   A154</v>
      </c>
      <c r="H163" s="406"/>
      <c r="I163" s="407">
        <f ca="1">IF(LEN('7-12'!B169)&gt;0,'7-12'!K169,"")</f>
        <v>0</v>
      </c>
      <c r="J163" s="408"/>
    </row>
    <row r="164" spans="7:10" ht="23.25" customHeight="1" x14ac:dyDescent="0.25">
      <c r="G164" s="405" t="str">
        <f>+IF(LEN('OSNOVNA PLAČA'!B164)&gt;0,'LETNO OBVESTILO'!V170,"")</f>
        <v>155   A155</v>
      </c>
      <c r="H164" s="406"/>
      <c r="I164" s="407">
        <f ca="1">IF(LEN('7-12'!B170)&gt;0,'7-12'!K170,"")</f>
        <v>0</v>
      </c>
      <c r="J164" s="408"/>
    </row>
    <row r="165" spans="7:10" ht="23.25" customHeight="1" x14ac:dyDescent="0.25">
      <c r="G165" s="405" t="str">
        <f>+IF(LEN('OSNOVNA PLAČA'!B165)&gt;0,'LETNO OBVESTILO'!V171,"")</f>
        <v>156   A156</v>
      </c>
      <c r="H165" s="406"/>
      <c r="I165" s="407">
        <f ca="1">IF(LEN('7-12'!B171)&gt;0,'7-12'!K171,"")</f>
        <v>0</v>
      </c>
      <c r="J165" s="408"/>
    </row>
    <row r="166" spans="7:10" ht="23.25" customHeight="1" x14ac:dyDescent="0.25">
      <c r="G166" s="405" t="str">
        <f>+IF(LEN('OSNOVNA PLAČA'!B166)&gt;0,'LETNO OBVESTILO'!V172,"")</f>
        <v>157   A157</v>
      </c>
      <c r="H166" s="406"/>
      <c r="I166" s="407">
        <f ca="1">IF(LEN('7-12'!B172)&gt;0,'7-12'!K172,"")</f>
        <v>0</v>
      </c>
      <c r="J166" s="408"/>
    </row>
    <row r="167" spans="7:10" ht="23.25" customHeight="1" x14ac:dyDescent="0.25">
      <c r="G167" s="405" t="str">
        <f>+IF(LEN('OSNOVNA PLAČA'!B167)&gt;0,'LETNO OBVESTILO'!V173,"")</f>
        <v>158   A158</v>
      </c>
      <c r="H167" s="406"/>
      <c r="I167" s="407">
        <f ca="1">IF(LEN('7-12'!B173)&gt;0,'7-12'!K173,"")</f>
        <v>0</v>
      </c>
      <c r="J167" s="408"/>
    </row>
    <row r="168" spans="7:10" ht="23.25" customHeight="1" x14ac:dyDescent="0.25">
      <c r="G168" s="405" t="str">
        <f>+IF(LEN('OSNOVNA PLAČA'!B168)&gt;0,'LETNO OBVESTILO'!V174,"")</f>
        <v>159   A159</v>
      </c>
      <c r="H168" s="406"/>
      <c r="I168" s="407">
        <f ca="1">IF(LEN('7-12'!B174)&gt;0,'7-12'!K174,"")</f>
        <v>0</v>
      </c>
      <c r="J168" s="408"/>
    </row>
    <row r="169" spans="7:10" ht="23.25" customHeight="1" x14ac:dyDescent="0.25">
      <c r="G169" s="405" t="str">
        <f>+IF(LEN('OSNOVNA PLAČA'!B169)&gt;0,'LETNO OBVESTILO'!V175,"")</f>
        <v>160   A160</v>
      </c>
      <c r="H169" s="406"/>
      <c r="I169" s="407">
        <f ca="1">IF(LEN('7-12'!B175)&gt;0,'7-12'!K175,"")</f>
        <v>0</v>
      </c>
      <c r="J169" s="408"/>
    </row>
    <row r="170" spans="7:10" ht="23.25" customHeight="1" x14ac:dyDescent="0.25">
      <c r="G170" s="405" t="str">
        <f>+IF(LEN('OSNOVNA PLAČA'!B170)&gt;0,'LETNO OBVESTILO'!V176,"")</f>
        <v>161   A161</v>
      </c>
      <c r="H170" s="406"/>
      <c r="I170" s="407">
        <f ca="1">IF(LEN('7-12'!B176)&gt;0,'7-12'!K176,"")</f>
        <v>0</v>
      </c>
      <c r="J170" s="408"/>
    </row>
    <row r="171" spans="7:10" ht="23.25" customHeight="1" x14ac:dyDescent="0.25">
      <c r="G171" s="405" t="str">
        <f>+IF(LEN('OSNOVNA PLAČA'!B171)&gt;0,'LETNO OBVESTILO'!V177,"")</f>
        <v>162   A162</v>
      </c>
      <c r="H171" s="406"/>
      <c r="I171" s="407">
        <f ca="1">IF(LEN('7-12'!B177)&gt;0,'7-12'!K177,"")</f>
        <v>0</v>
      </c>
      <c r="J171" s="408"/>
    </row>
    <row r="172" spans="7:10" ht="23.25" customHeight="1" x14ac:dyDescent="0.25">
      <c r="G172" s="405" t="str">
        <f>+IF(LEN('OSNOVNA PLAČA'!B172)&gt;0,'LETNO OBVESTILO'!V178,"")</f>
        <v>163   A163</v>
      </c>
      <c r="H172" s="406"/>
      <c r="I172" s="407">
        <f ca="1">IF(LEN('7-12'!B178)&gt;0,'7-12'!K178,"")</f>
        <v>0</v>
      </c>
      <c r="J172" s="408"/>
    </row>
    <row r="173" spans="7:10" ht="23.25" customHeight="1" x14ac:dyDescent="0.25">
      <c r="G173" s="405" t="str">
        <f>+IF(LEN('OSNOVNA PLAČA'!B173)&gt;0,'LETNO OBVESTILO'!V179,"")</f>
        <v>164   A164</v>
      </c>
      <c r="H173" s="406"/>
      <c r="I173" s="407">
        <f ca="1">IF(LEN('7-12'!B179)&gt;0,'7-12'!K179,"")</f>
        <v>0</v>
      </c>
      <c r="J173" s="408"/>
    </row>
    <row r="174" spans="7:10" ht="23.25" customHeight="1" x14ac:dyDescent="0.25">
      <c r="G174" s="405" t="str">
        <f>+IF(LEN('OSNOVNA PLAČA'!B174)&gt;0,'LETNO OBVESTILO'!V180,"")</f>
        <v>165   A165</v>
      </c>
      <c r="H174" s="406"/>
      <c r="I174" s="407">
        <f ca="1">IF(LEN('7-12'!B180)&gt;0,'7-12'!K180,"")</f>
        <v>0</v>
      </c>
      <c r="J174" s="408"/>
    </row>
    <row r="175" spans="7:10" ht="23.25" customHeight="1" x14ac:dyDescent="0.25">
      <c r="G175" s="405" t="str">
        <f>+IF(LEN('OSNOVNA PLAČA'!B175)&gt;0,'LETNO OBVESTILO'!V181,"")</f>
        <v>166   A166</v>
      </c>
      <c r="H175" s="406"/>
      <c r="I175" s="407">
        <f ca="1">IF(LEN('7-12'!B181)&gt;0,'7-12'!K181,"")</f>
        <v>0</v>
      </c>
      <c r="J175" s="408"/>
    </row>
    <row r="176" spans="7:10" ht="23.25" customHeight="1" x14ac:dyDescent="0.25">
      <c r="G176" s="405" t="str">
        <f>+IF(LEN('OSNOVNA PLAČA'!B176)&gt;0,'LETNO OBVESTILO'!V182,"")</f>
        <v>167   A167</v>
      </c>
      <c r="H176" s="406"/>
      <c r="I176" s="407">
        <f ca="1">IF(LEN('7-12'!B182)&gt;0,'7-12'!K182,"")</f>
        <v>0</v>
      </c>
      <c r="J176" s="408"/>
    </row>
    <row r="177" spans="7:10" ht="23.25" customHeight="1" x14ac:dyDescent="0.25">
      <c r="G177" s="405" t="str">
        <f>+IF(LEN('OSNOVNA PLAČA'!B177)&gt;0,'LETNO OBVESTILO'!V183,"")</f>
        <v>168   A168</v>
      </c>
      <c r="H177" s="406"/>
      <c r="I177" s="407">
        <f ca="1">IF(LEN('7-12'!B183)&gt;0,'7-12'!K183,"")</f>
        <v>0</v>
      </c>
      <c r="J177" s="408"/>
    </row>
    <row r="178" spans="7:10" ht="23.25" customHeight="1" x14ac:dyDescent="0.25">
      <c r="G178" s="405" t="str">
        <f>+IF(LEN('OSNOVNA PLAČA'!B178)&gt;0,'LETNO OBVESTILO'!V184,"")</f>
        <v>169   A169</v>
      </c>
      <c r="H178" s="406"/>
      <c r="I178" s="407">
        <f ca="1">IF(LEN('7-12'!B184)&gt;0,'7-12'!K184,"")</f>
        <v>0</v>
      </c>
      <c r="J178" s="408"/>
    </row>
    <row r="179" spans="7:10" ht="23.25" customHeight="1" x14ac:dyDescent="0.25">
      <c r="G179" s="405" t="str">
        <f>+IF(LEN('OSNOVNA PLAČA'!B179)&gt;0,'LETNO OBVESTILO'!V185,"")</f>
        <v>170   A170</v>
      </c>
      <c r="H179" s="406"/>
      <c r="I179" s="407">
        <f ca="1">IF(LEN('7-12'!B185)&gt;0,'7-12'!K185,"")</f>
        <v>0</v>
      </c>
      <c r="J179" s="408"/>
    </row>
    <row r="180" spans="7:10" ht="23.25" customHeight="1" x14ac:dyDescent="0.25">
      <c r="G180" s="405" t="str">
        <f>+IF(LEN('OSNOVNA PLAČA'!B180)&gt;0,'LETNO OBVESTILO'!V186,"")</f>
        <v>171   A171</v>
      </c>
      <c r="H180" s="406"/>
      <c r="I180" s="407">
        <f ca="1">IF(LEN('7-12'!B186)&gt;0,'7-12'!K186,"")</f>
        <v>0</v>
      </c>
      <c r="J180" s="408"/>
    </row>
    <row r="181" spans="7:10" ht="23.25" customHeight="1" x14ac:dyDescent="0.25">
      <c r="G181" s="405" t="str">
        <f>+IF(LEN('OSNOVNA PLAČA'!B181)&gt;0,'LETNO OBVESTILO'!V187,"")</f>
        <v>172   A172</v>
      </c>
      <c r="H181" s="406"/>
      <c r="I181" s="407">
        <f ca="1">IF(LEN('7-12'!B187)&gt;0,'7-12'!K187,"")</f>
        <v>0</v>
      </c>
      <c r="J181" s="408"/>
    </row>
    <row r="182" spans="7:10" ht="23.25" customHeight="1" x14ac:dyDescent="0.25">
      <c r="G182" s="405" t="str">
        <f>+IF(LEN('OSNOVNA PLAČA'!B182)&gt;0,'LETNO OBVESTILO'!V188,"")</f>
        <v>173   A173</v>
      </c>
      <c r="H182" s="406"/>
      <c r="I182" s="407">
        <f ca="1">IF(LEN('7-12'!B188)&gt;0,'7-12'!K188,"")</f>
        <v>0</v>
      </c>
      <c r="J182" s="408"/>
    </row>
    <row r="183" spans="7:10" ht="23.25" customHeight="1" x14ac:dyDescent="0.25">
      <c r="G183" s="405" t="str">
        <f>+IF(LEN('OSNOVNA PLAČA'!B183)&gt;0,'LETNO OBVESTILO'!V189,"")</f>
        <v>174   A174</v>
      </c>
      <c r="H183" s="406"/>
      <c r="I183" s="407">
        <f ca="1">IF(LEN('7-12'!B189)&gt;0,'7-12'!K189,"")</f>
        <v>0</v>
      </c>
      <c r="J183" s="408"/>
    </row>
    <row r="184" spans="7:10" ht="23.25" customHeight="1" x14ac:dyDescent="0.25">
      <c r="G184" s="405" t="str">
        <f>+IF(LEN('OSNOVNA PLAČA'!B184)&gt;0,'LETNO OBVESTILO'!V190,"")</f>
        <v>175   A175</v>
      </c>
      <c r="H184" s="406"/>
      <c r="I184" s="407">
        <f ca="1">IF(LEN('7-12'!B190)&gt;0,'7-12'!K190,"")</f>
        <v>0</v>
      </c>
      <c r="J184" s="408"/>
    </row>
    <row r="185" spans="7:10" ht="23.25" customHeight="1" x14ac:dyDescent="0.25">
      <c r="G185" s="405" t="str">
        <f>+IF(LEN('OSNOVNA PLAČA'!B185)&gt;0,'LETNO OBVESTILO'!V191,"")</f>
        <v>176   A176</v>
      </c>
      <c r="H185" s="406"/>
      <c r="I185" s="407">
        <f ca="1">IF(LEN('7-12'!B191)&gt;0,'7-12'!K191,"")</f>
        <v>0</v>
      </c>
      <c r="J185" s="408"/>
    </row>
    <row r="186" spans="7:10" ht="23.25" customHeight="1" x14ac:dyDescent="0.25">
      <c r="G186" s="405" t="str">
        <f>+IF(LEN('OSNOVNA PLAČA'!B186)&gt;0,'LETNO OBVESTILO'!V192,"")</f>
        <v>177   A177</v>
      </c>
      <c r="H186" s="406"/>
      <c r="I186" s="407">
        <f ca="1">IF(LEN('7-12'!B192)&gt;0,'7-12'!K192,"")</f>
        <v>0</v>
      </c>
      <c r="J186" s="408"/>
    </row>
    <row r="187" spans="7:10" ht="23.25" customHeight="1" x14ac:dyDescent="0.25">
      <c r="G187" s="405" t="str">
        <f>+IF(LEN('OSNOVNA PLAČA'!B187)&gt;0,'LETNO OBVESTILO'!V193,"")</f>
        <v>178   A178</v>
      </c>
      <c r="H187" s="406"/>
      <c r="I187" s="407">
        <f ca="1">IF(LEN('7-12'!B193)&gt;0,'7-12'!K193,"")</f>
        <v>0</v>
      </c>
      <c r="J187" s="408"/>
    </row>
    <row r="188" spans="7:10" ht="23.25" customHeight="1" x14ac:dyDescent="0.25">
      <c r="G188" s="405" t="str">
        <f>+IF(LEN('OSNOVNA PLAČA'!B188)&gt;0,'LETNO OBVESTILO'!V194,"")</f>
        <v>179   A179</v>
      </c>
      <c r="H188" s="406"/>
      <c r="I188" s="407">
        <f ca="1">IF(LEN('7-12'!B194)&gt;0,'7-12'!K194,"")</f>
        <v>0</v>
      </c>
      <c r="J188" s="408"/>
    </row>
    <row r="189" spans="7:10" ht="23.25" customHeight="1" x14ac:dyDescent="0.25">
      <c r="G189" s="405" t="str">
        <f>+IF(LEN('OSNOVNA PLAČA'!B189)&gt;0,'LETNO OBVESTILO'!V195,"")</f>
        <v>180   A180</v>
      </c>
      <c r="H189" s="406"/>
      <c r="I189" s="407">
        <f ca="1">IF(LEN('7-12'!B195)&gt;0,'7-12'!K195,"")</f>
        <v>0</v>
      </c>
      <c r="J189" s="408"/>
    </row>
    <row r="190" spans="7:10" ht="23.25" customHeight="1" x14ac:dyDescent="0.25">
      <c r="G190" s="405" t="str">
        <f>+IF(LEN('OSNOVNA PLAČA'!B190)&gt;0,'LETNO OBVESTILO'!V196,"")</f>
        <v>181   A181</v>
      </c>
      <c r="H190" s="406"/>
      <c r="I190" s="407">
        <f ca="1">IF(LEN('7-12'!B196)&gt;0,'7-12'!K196,"")</f>
        <v>0</v>
      </c>
      <c r="J190" s="408"/>
    </row>
    <row r="191" spans="7:10" ht="23.25" customHeight="1" x14ac:dyDescent="0.25">
      <c r="G191" s="405" t="str">
        <f>+IF(LEN('OSNOVNA PLAČA'!B191)&gt;0,'LETNO OBVESTILO'!V197,"")</f>
        <v>182   A182</v>
      </c>
      <c r="H191" s="406"/>
      <c r="I191" s="407">
        <f ca="1">IF(LEN('7-12'!B197)&gt;0,'7-12'!K197,"")</f>
        <v>0</v>
      </c>
      <c r="J191" s="408"/>
    </row>
    <row r="192" spans="7:10" ht="23.25" customHeight="1" x14ac:dyDescent="0.25">
      <c r="G192" s="405" t="str">
        <f>+IF(LEN('OSNOVNA PLAČA'!B192)&gt;0,'LETNO OBVESTILO'!V198,"")</f>
        <v>183   A183</v>
      </c>
      <c r="H192" s="406"/>
      <c r="I192" s="407">
        <f ca="1">IF(LEN('7-12'!B198)&gt;0,'7-12'!K198,"")</f>
        <v>0</v>
      </c>
      <c r="J192" s="408"/>
    </row>
    <row r="193" spans="7:10" ht="23.25" customHeight="1" x14ac:dyDescent="0.25">
      <c r="G193" s="405" t="str">
        <f>+IF(LEN('OSNOVNA PLAČA'!B193)&gt;0,'LETNO OBVESTILO'!V199,"")</f>
        <v>184   A184</v>
      </c>
      <c r="H193" s="406"/>
      <c r="I193" s="407">
        <f ca="1">IF(LEN('7-12'!B199)&gt;0,'7-12'!K199,"")</f>
        <v>0</v>
      </c>
      <c r="J193" s="408"/>
    </row>
    <row r="194" spans="7:10" ht="23.25" customHeight="1" x14ac:dyDescent="0.25">
      <c r="G194" s="405" t="str">
        <f>+IF(LEN('OSNOVNA PLAČA'!B194)&gt;0,'LETNO OBVESTILO'!V200,"")</f>
        <v>185   A185</v>
      </c>
      <c r="H194" s="406"/>
      <c r="I194" s="407">
        <f ca="1">IF(LEN('7-12'!B200)&gt;0,'7-12'!K200,"")</f>
        <v>0</v>
      </c>
      <c r="J194" s="408"/>
    </row>
    <row r="195" spans="7:10" ht="23.25" customHeight="1" x14ac:dyDescent="0.25">
      <c r="G195" s="405" t="str">
        <f>+IF(LEN('OSNOVNA PLAČA'!B195)&gt;0,'LETNO OBVESTILO'!V201,"")</f>
        <v>186   A186</v>
      </c>
      <c r="H195" s="406"/>
      <c r="I195" s="407">
        <f ca="1">IF(LEN('7-12'!B201)&gt;0,'7-12'!K201,"")</f>
        <v>0</v>
      </c>
      <c r="J195" s="408"/>
    </row>
    <row r="196" spans="7:10" ht="23.25" customHeight="1" x14ac:dyDescent="0.25">
      <c r="G196" s="405" t="str">
        <f>+IF(LEN('OSNOVNA PLAČA'!B196)&gt;0,'LETNO OBVESTILO'!V202,"")</f>
        <v>187   A187</v>
      </c>
      <c r="H196" s="406"/>
      <c r="I196" s="407">
        <f ca="1">IF(LEN('7-12'!B202)&gt;0,'7-12'!K202,"")</f>
        <v>0</v>
      </c>
      <c r="J196" s="408"/>
    </row>
    <row r="197" spans="7:10" ht="23.25" customHeight="1" x14ac:dyDescent="0.25">
      <c r="G197" s="405" t="str">
        <f>+IF(LEN('OSNOVNA PLAČA'!B197)&gt;0,'LETNO OBVESTILO'!V203,"")</f>
        <v>188   A188</v>
      </c>
      <c r="H197" s="406"/>
      <c r="I197" s="407">
        <f ca="1">IF(LEN('7-12'!B203)&gt;0,'7-12'!K203,"")</f>
        <v>0</v>
      </c>
      <c r="J197" s="408"/>
    </row>
    <row r="198" spans="7:10" ht="23.25" customHeight="1" x14ac:dyDescent="0.25">
      <c r="G198" s="405" t="str">
        <f>+IF(LEN('OSNOVNA PLAČA'!B198)&gt;0,'LETNO OBVESTILO'!V204,"")</f>
        <v>189   A189</v>
      </c>
      <c r="H198" s="406"/>
      <c r="I198" s="407">
        <f ca="1">IF(LEN('7-12'!B204)&gt;0,'7-12'!K204,"")</f>
        <v>0</v>
      </c>
      <c r="J198" s="408"/>
    </row>
    <row r="199" spans="7:10" ht="23.25" customHeight="1" x14ac:dyDescent="0.25">
      <c r="G199" s="405" t="str">
        <f>+IF(LEN('OSNOVNA PLAČA'!B199)&gt;0,'LETNO OBVESTILO'!V205,"")</f>
        <v>190   A190</v>
      </c>
      <c r="H199" s="406"/>
      <c r="I199" s="407">
        <f ca="1">IF(LEN('7-12'!B205)&gt;0,'7-12'!K205,"")</f>
        <v>0</v>
      </c>
      <c r="J199" s="408"/>
    </row>
    <row r="200" spans="7:10" ht="23.25" customHeight="1" x14ac:dyDescent="0.25">
      <c r="G200" s="405" t="str">
        <f>+IF(LEN('OSNOVNA PLAČA'!B200)&gt;0,'LETNO OBVESTILO'!V206,"")</f>
        <v>191   A191</v>
      </c>
      <c r="H200" s="406"/>
      <c r="I200" s="407">
        <f ca="1">IF(LEN('7-12'!B206)&gt;0,'7-12'!K206,"")</f>
        <v>0</v>
      </c>
      <c r="J200" s="408"/>
    </row>
    <row r="201" spans="7:10" ht="23.25" customHeight="1" x14ac:dyDescent="0.25">
      <c r="G201" s="405" t="str">
        <f>+IF(LEN('OSNOVNA PLAČA'!B201)&gt;0,'LETNO OBVESTILO'!V207,"")</f>
        <v>192   A192</v>
      </c>
      <c r="H201" s="406"/>
      <c r="I201" s="407">
        <f ca="1">IF(LEN('7-12'!B207)&gt;0,'7-12'!K207,"")</f>
        <v>0</v>
      </c>
      <c r="J201" s="408"/>
    </row>
    <row r="202" spans="7:10" ht="23.25" customHeight="1" x14ac:dyDescent="0.25">
      <c r="G202" s="405" t="str">
        <f>+IF(LEN('OSNOVNA PLAČA'!B202)&gt;0,'LETNO OBVESTILO'!V208,"")</f>
        <v>193   A193</v>
      </c>
      <c r="H202" s="406"/>
      <c r="I202" s="407">
        <f ca="1">IF(LEN('7-12'!B208)&gt;0,'7-12'!K208,"")</f>
        <v>0</v>
      </c>
      <c r="J202" s="408"/>
    </row>
    <row r="203" spans="7:10" ht="23.25" customHeight="1" x14ac:dyDescent="0.25">
      <c r="G203" s="405" t="str">
        <f>+IF(LEN('OSNOVNA PLAČA'!B203)&gt;0,'LETNO OBVESTILO'!V209,"")</f>
        <v>194   A194</v>
      </c>
      <c r="H203" s="406"/>
      <c r="I203" s="407">
        <f ca="1">IF(LEN('7-12'!B209)&gt;0,'7-12'!K209,"")</f>
        <v>0</v>
      </c>
      <c r="J203" s="408"/>
    </row>
    <row r="204" spans="7:10" ht="23.25" customHeight="1" x14ac:dyDescent="0.25">
      <c r="G204" s="405" t="str">
        <f>+IF(LEN('OSNOVNA PLAČA'!B204)&gt;0,'LETNO OBVESTILO'!V210,"")</f>
        <v>195   A195</v>
      </c>
      <c r="H204" s="406"/>
      <c r="I204" s="407">
        <f ca="1">IF(LEN('7-12'!B210)&gt;0,'7-12'!K210,"")</f>
        <v>0</v>
      </c>
      <c r="J204" s="408"/>
    </row>
    <row r="205" spans="7:10" ht="23.25" customHeight="1" x14ac:dyDescent="0.25">
      <c r="G205" s="405" t="str">
        <f>+IF(LEN('OSNOVNA PLAČA'!B205)&gt;0,'LETNO OBVESTILO'!V211,"")</f>
        <v>196   A196</v>
      </c>
      <c r="H205" s="406"/>
      <c r="I205" s="407">
        <f ca="1">IF(LEN('7-12'!B211)&gt;0,'7-12'!K211,"")</f>
        <v>0</v>
      </c>
      <c r="J205" s="408"/>
    </row>
    <row r="206" spans="7:10" ht="23.25" customHeight="1" x14ac:dyDescent="0.25">
      <c r="G206" s="405" t="str">
        <f>+IF(LEN('OSNOVNA PLAČA'!B206)&gt;0,'LETNO OBVESTILO'!V212,"")</f>
        <v>197   A197</v>
      </c>
      <c r="H206" s="406"/>
      <c r="I206" s="407">
        <f ca="1">IF(LEN('7-12'!B212)&gt;0,'7-12'!K212,"")</f>
        <v>0</v>
      </c>
      <c r="J206" s="408"/>
    </row>
    <row r="207" spans="7:10" ht="23.25" customHeight="1" x14ac:dyDescent="0.25">
      <c r="G207" s="405" t="str">
        <f>+IF(LEN('OSNOVNA PLAČA'!B207)&gt;0,'LETNO OBVESTILO'!V213,"")</f>
        <v>198   A198</v>
      </c>
      <c r="H207" s="406"/>
      <c r="I207" s="407">
        <f ca="1">IF(LEN('7-12'!B213)&gt;0,'7-12'!K213,"")</f>
        <v>0</v>
      </c>
      <c r="J207" s="408"/>
    </row>
    <row r="208" spans="7:10" ht="23.25" customHeight="1" x14ac:dyDescent="0.25">
      <c r="G208" s="405" t="str">
        <f>+IF(LEN('OSNOVNA PLAČA'!B208)&gt;0,'LETNO OBVESTILO'!V214,"")</f>
        <v>199   A199</v>
      </c>
      <c r="H208" s="406"/>
      <c r="I208" s="407">
        <f ca="1">IF(LEN('7-12'!B214)&gt;0,'7-12'!K214,"")</f>
        <v>0</v>
      </c>
      <c r="J208" s="408"/>
    </row>
    <row r="209" spans="7:10" ht="23.25" customHeight="1" x14ac:dyDescent="0.25">
      <c r="G209" s="405" t="str">
        <f>+IF(LEN('OSNOVNA PLAČA'!B209)&gt;0,'LETNO OBVESTILO'!V215,"")</f>
        <v>200   A200</v>
      </c>
      <c r="H209" s="406"/>
      <c r="I209" s="407">
        <f ca="1">IF(LEN('7-12'!B215)&gt;0,'7-12'!K215,"")</f>
        <v>0</v>
      </c>
      <c r="J209" s="408"/>
    </row>
    <row r="210" spans="7:10" ht="23.25" customHeight="1" x14ac:dyDescent="0.25">
      <c r="G210" s="405" t="str">
        <f>+IF(LEN('OSNOVNA PLAČA'!B210)&gt;0,'LETNO OBVESTILO'!V216,"")</f>
        <v>201   A201</v>
      </c>
      <c r="H210" s="406"/>
      <c r="I210" s="407">
        <f ca="1">IF(LEN('7-12'!B216)&gt;0,'7-12'!K216,"")</f>
        <v>0</v>
      </c>
      <c r="J210" s="408"/>
    </row>
    <row r="211" spans="7:10" ht="23.25" customHeight="1" x14ac:dyDescent="0.25">
      <c r="G211" s="405" t="str">
        <f>+IF(LEN('OSNOVNA PLAČA'!B211)&gt;0,'LETNO OBVESTILO'!V217,"")</f>
        <v>202   A202</v>
      </c>
      <c r="H211" s="406"/>
      <c r="I211" s="407">
        <f ca="1">IF(LEN('7-12'!B217)&gt;0,'7-12'!K217,"")</f>
        <v>0</v>
      </c>
      <c r="J211" s="408"/>
    </row>
    <row r="212" spans="7:10" ht="23.25" customHeight="1" x14ac:dyDescent="0.25">
      <c r="G212" s="405" t="str">
        <f>+IF(LEN('OSNOVNA PLAČA'!B212)&gt;0,'LETNO OBVESTILO'!V218,"")</f>
        <v>203   A203</v>
      </c>
      <c r="H212" s="406"/>
      <c r="I212" s="407">
        <f ca="1">IF(LEN('7-12'!B218)&gt;0,'7-12'!K218,"")</f>
        <v>0</v>
      </c>
      <c r="J212" s="408"/>
    </row>
    <row r="213" spans="7:10" ht="23.25" customHeight="1" x14ac:dyDescent="0.25">
      <c r="G213" s="405" t="str">
        <f>+IF(LEN('OSNOVNA PLAČA'!B213)&gt;0,'LETNO OBVESTILO'!V219,"")</f>
        <v>204   A204</v>
      </c>
      <c r="H213" s="406"/>
      <c r="I213" s="407">
        <f ca="1">IF(LEN('7-12'!B219)&gt;0,'7-12'!K219,"")</f>
        <v>0</v>
      </c>
      <c r="J213" s="408"/>
    </row>
    <row r="214" spans="7:10" ht="23.25" customHeight="1" x14ac:dyDescent="0.25">
      <c r="G214" s="405" t="str">
        <f>+IF(LEN('OSNOVNA PLAČA'!B214)&gt;0,'LETNO OBVESTILO'!V220,"")</f>
        <v>205   A205</v>
      </c>
      <c r="H214" s="406"/>
      <c r="I214" s="407">
        <f ca="1">IF(LEN('7-12'!B220)&gt;0,'7-12'!K220,"")</f>
        <v>0</v>
      </c>
      <c r="J214" s="408"/>
    </row>
    <row r="215" spans="7:10" ht="23.25" customHeight="1" x14ac:dyDescent="0.25">
      <c r="G215" s="405" t="str">
        <f>+IF(LEN('OSNOVNA PLAČA'!B215)&gt;0,'LETNO OBVESTILO'!V221,"")</f>
        <v>206   A206</v>
      </c>
      <c r="H215" s="406"/>
      <c r="I215" s="407">
        <f ca="1">IF(LEN('7-12'!B221)&gt;0,'7-12'!K221,"")</f>
        <v>0</v>
      </c>
      <c r="J215" s="408"/>
    </row>
    <row r="216" spans="7:10" ht="23.25" customHeight="1" x14ac:dyDescent="0.25">
      <c r="G216" s="405" t="str">
        <f>+IF(LEN('OSNOVNA PLAČA'!B216)&gt;0,'LETNO OBVESTILO'!V222,"")</f>
        <v>207   A207</v>
      </c>
      <c r="H216" s="406"/>
      <c r="I216" s="407">
        <f ca="1">IF(LEN('7-12'!B222)&gt;0,'7-12'!K222,"")</f>
        <v>0</v>
      </c>
      <c r="J216" s="408"/>
    </row>
    <row r="217" spans="7:10" ht="23.25" customHeight="1" x14ac:dyDescent="0.25">
      <c r="G217" s="405" t="str">
        <f>+IF(LEN('OSNOVNA PLAČA'!B217)&gt;0,'LETNO OBVESTILO'!V223,"")</f>
        <v>208   A208</v>
      </c>
      <c r="H217" s="406"/>
      <c r="I217" s="407">
        <f ca="1">IF(LEN('7-12'!B223)&gt;0,'7-12'!K223,"")</f>
        <v>0</v>
      </c>
      <c r="J217" s="408"/>
    </row>
    <row r="218" spans="7:10" ht="23.25" customHeight="1" x14ac:dyDescent="0.25">
      <c r="G218" s="405" t="str">
        <f>+IF(LEN('OSNOVNA PLAČA'!B218)&gt;0,'LETNO OBVESTILO'!V224,"")</f>
        <v>209   A209</v>
      </c>
      <c r="H218" s="406"/>
      <c r="I218" s="407">
        <f ca="1">IF(LEN('7-12'!B224)&gt;0,'7-12'!K224,"")</f>
        <v>0</v>
      </c>
      <c r="J218" s="408"/>
    </row>
    <row r="219" spans="7:10" ht="23.25" customHeight="1" x14ac:dyDescent="0.25">
      <c r="G219" s="405" t="str">
        <f>+IF(LEN('OSNOVNA PLAČA'!B219)&gt;0,'LETNO OBVESTILO'!V225,"")</f>
        <v>210   A210</v>
      </c>
      <c r="H219" s="406"/>
      <c r="I219" s="407">
        <f ca="1">IF(LEN('7-12'!B225)&gt;0,'7-12'!K225,"")</f>
        <v>0</v>
      </c>
      <c r="J219" s="408"/>
    </row>
    <row r="220" spans="7:10" ht="23.25" customHeight="1" x14ac:dyDescent="0.25">
      <c r="G220" s="405" t="str">
        <f>+IF(LEN('OSNOVNA PLAČA'!B220)&gt;0,'LETNO OBVESTILO'!V226,"")</f>
        <v>211   A211</v>
      </c>
      <c r="H220" s="406"/>
      <c r="I220" s="407">
        <f ca="1">IF(LEN('7-12'!B226)&gt;0,'7-12'!K226,"")</f>
        <v>0</v>
      </c>
      <c r="J220" s="408"/>
    </row>
    <row r="221" spans="7:10" ht="23.25" customHeight="1" x14ac:dyDescent="0.25">
      <c r="G221" s="405" t="str">
        <f>+IF(LEN('OSNOVNA PLAČA'!B221)&gt;0,'LETNO OBVESTILO'!V227,"")</f>
        <v>212   A212</v>
      </c>
      <c r="H221" s="406"/>
      <c r="I221" s="407">
        <f ca="1">IF(LEN('7-12'!B227)&gt;0,'7-12'!K227,"")</f>
        <v>0</v>
      </c>
      <c r="J221" s="408"/>
    </row>
    <row r="222" spans="7:10" ht="23.25" customHeight="1" x14ac:dyDescent="0.25">
      <c r="G222" s="405" t="str">
        <f>+IF(LEN('OSNOVNA PLAČA'!B222)&gt;0,'LETNO OBVESTILO'!V228,"")</f>
        <v>213   A213</v>
      </c>
      <c r="H222" s="406"/>
      <c r="I222" s="407">
        <f ca="1">IF(LEN('7-12'!B228)&gt;0,'7-12'!K228,"")</f>
        <v>0</v>
      </c>
      <c r="J222" s="408"/>
    </row>
    <row r="223" spans="7:10" ht="23.25" customHeight="1" x14ac:dyDescent="0.25">
      <c r="G223" s="405" t="str">
        <f>+IF(LEN('OSNOVNA PLAČA'!B223)&gt;0,'LETNO OBVESTILO'!V229,"")</f>
        <v>214   A214</v>
      </c>
      <c r="H223" s="406"/>
      <c r="I223" s="407">
        <f ca="1">IF(LEN('7-12'!B229)&gt;0,'7-12'!K229,"")</f>
        <v>0</v>
      </c>
      <c r="J223" s="408"/>
    </row>
    <row r="224" spans="7:10" ht="23.25" customHeight="1" x14ac:dyDescent="0.25">
      <c r="G224" s="405" t="str">
        <f>+IF(LEN('OSNOVNA PLAČA'!B224)&gt;0,'LETNO OBVESTILO'!V230,"")</f>
        <v>215   A215</v>
      </c>
      <c r="H224" s="406"/>
      <c r="I224" s="407">
        <f ca="1">IF(LEN('7-12'!B230)&gt;0,'7-12'!K230,"")</f>
        <v>0</v>
      </c>
      <c r="J224" s="408"/>
    </row>
    <row r="225" spans="7:10" ht="23.25" customHeight="1" x14ac:dyDescent="0.25">
      <c r="G225" s="405" t="str">
        <f>+IF(LEN('OSNOVNA PLAČA'!B225)&gt;0,'LETNO OBVESTILO'!V231,"")</f>
        <v>216   A216</v>
      </c>
      <c r="H225" s="406"/>
      <c r="I225" s="407">
        <f ca="1">IF(LEN('7-12'!B231)&gt;0,'7-12'!K231,"")</f>
        <v>0</v>
      </c>
      <c r="J225" s="408"/>
    </row>
    <row r="226" spans="7:10" ht="23.25" customHeight="1" x14ac:dyDescent="0.25">
      <c r="G226" s="405" t="str">
        <f>+IF(LEN('OSNOVNA PLAČA'!B226)&gt;0,'LETNO OBVESTILO'!V232,"")</f>
        <v>217   A217</v>
      </c>
      <c r="H226" s="406"/>
      <c r="I226" s="407">
        <f ca="1">IF(LEN('7-12'!B232)&gt;0,'7-12'!K232,"")</f>
        <v>0</v>
      </c>
      <c r="J226" s="408"/>
    </row>
    <row r="227" spans="7:10" ht="23.25" customHeight="1" x14ac:dyDescent="0.25">
      <c r="G227" s="405" t="str">
        <f>+IF(LEN('OSNOVNA PLAČA'!B227)&gt;0,'LETNO OBVESTILO'!V233,"")</f>
        <v>218   A218</v>
      </c>
      <c r="H227" s="406"/>
      <c r="I227" s="407">
        <f ca="1">IF(LEN('7-12'!B233)&gt;0,'7-12'!K233,"")</f>
        <v>0</v>
      </c>
      <c r="J227" s="408"/>
    </row>
    <row r="228" spans="7:10" ht="23.25" customHeight="1" x14ac:dyDescent="0.25">
      <c r="G228" s="405" t="str">
        <f>+IF(LEN('OSNOVNA PLAČA'!B228)&gt;0,'LETNO OBVESTILO'!V234,"")</f>
        <v>219   A219</v>
      </c>
      <c r="H228" s="406"/>
      <c r="I228" s="407">
        <f ca="1">IF(LEN('7-12'!B234)&gt;0,'7-12'!K234,"")</f>
        <v>0</v>
      </c>
      <c r="J228" s="408"/>
    </row>
    <row r="229" spans="7:10" ht="23.25" customHeight="1" x14ac:dyDescent="0.25">
      <c r="G229" s="405" t="str">
        <f>+IF(LEN('OSNOVNA PLAČA'!B229)&gt;0,'LETNO OBVESTILO'!V235,"")</f>
        <v>220   A220</v>
      </c>
      <c r="H229" s="406"/>
      <c r="I229" s="407">
        <f ca="1">IF(LEN('7-12'!B235)&gt;0,'7-12'!K235,"")</f>
        <v>0</v>
      </c>
      <c r="J229" s="408"/>
    </row>
    <row r="230" spans="7:10" ht="23.25" customHeight="1" x14ac:dyDescent="0.25">
      <c r="G230" s="405" t="str">
        <f>+IF(LEN('OSNOVNA PLAČA'!B230)&gt;0,'LETNO OBVESTILO'!V236,"")</f>
        <v>221   A221</v>
      </c>
      <c r="H230" s="406"/>
      <c r="I230" s="407">
        <f ca="1">IF(LEN('7-12'!B236)&gt;0,'7-12'!K236,"")</f>
        <v>0</v>
      </c>
      <c r="J230" s="408"/>
    </row>
    <row r="231" spans="7:10" ht="23.25" customHeight="1" x14ac:dyDescent="0.25">
      <c r="G231" s="405" t="str">
        <f>+IF(LEN('OSNOVNA PLAČA'!B231)&gt;0,'LETNO OBVESTILO'!V237,"")</f>
        <v>222   A222</v>
      </c>
      <c r="H231" s="406"/>
      <c r="I231" s="407">
        <f ca="1">IF(LEN('7-12'!B237)&gt;0,'7-12'!K237,"")</f>
        <v>0</v>
      </c>
      <c r="J231" s="408"/>
    </row>
    <row r="232" spans="7:10" ht="23.25" customHeight="1" x14ac:dyDescent="0.25">
      <c r="G232" s="405" t="str">
        <f>+IF(LEN('OSNOVNA PLAČA'!B232)&gt;0,'LETNO OBVESTILO'!V238,"")</f>
        <v>223   A223</v>
      </c>
      <c r="H232" s="406"/>
      <c r="I232" s="407">
        <f ca="1">IF(LEN('7-12'!B238)&gt;0,'7-12'!K238,"")</f>
        <v>0</v>
      </c>
      <c r="J232" s="408"/>
    </row>
    <row r="233" spans="7:10" ht="23.25" customHeight="1" x14ac:dyDescent="0.25">
      <c r="G233" s="405" t="str">
        <f>+IF(LEN('OSNOVNA PLAČA'!B233)&gt;0,'LETNO OBVESTILO'!V239,"")</f>
        <v>224   A224</v>
      </c>
      <c r="H233" s="406"/>
      <c r="I233" s="407">
        <f ca="1">IF(LEN('7-12'!B239)&gt;0,'7-12'!K239,"")</f>
        <v>0</v>
      </c>
      <c r="J233" s="408"/>
    </row>
    <row r="234" spans="7:10" ht="23.25" customHeight="1" x14ac:dyDescent="0.25">
      <c r="G234" s="405" t="str">
        <f>+IF(LEN('OSNOVNA PLAČA'!B234)&gt;0,'LETNO OBVESTILO'!V240,"")</f>
        <v>225   A225</v>
      </c>
      <c r="H234" s="406"/>
      <c r="I234" s="407">
        <f ca="1">IF(LEN('7-12'!B240)&gt;0,'7-12'!K240,"")</f>
        <v>0</v>
      </c>
      <c r="J234" s="408"/>
    </row>
    <row r="235" spans="7:10" ht="23.25" customHeight="1" x14ac:dyDescent="0.25">
      <c r="G235" s="405" t="str">
        <f>+IF(LEN('OSNOVNA PLAČA'!B235)&gt;0,'LETNO OBVESTILO'!V241,"")</f>
        <v>226   A226</v>
      </c>
      <c r="H235" s="406"/>
      <c r="I235" s="407">
        <f ca="1">IF(LEN('7-12'!B241)&gt;0,'7-12'!K241,"")</f>
        <v>0</v>
      </c>
      <c r="J235" s="408"/>
    </row>
    <row r="236" spans="7:10" ht="23.25" customHeight="1" x14ac:dyDescent="0.25">
      <c r="G236" s="405" t="str">
        <f>+IF(LEN('OSNOVNA PLAČA'!B236)&gt;0,'LETNO OBVESTILO'!V242,"")</f>
        <v>227   A227</v>
      </c>
      <c r="H236" s="406"/>
      <c r="I236" s="407">
        <f ca="1">IF(LEN('7-12'!B242)&gt;0,'7-12'!K242,"")</f>
        <v>0</v>
      </c>
      <c r="J236" s="408"/>
    </row>
    <row r="237" spans="7:10" ht="23.25" customHeight="1" x14ac:dyDescent="0.25">
      <c r="G237" s="405" t="str">
        <f>+IF(LEN('OSNOVNA PLAČA'!B237)&gt;0,'LETNO OBVESTILO'!V243,"")</f>
        <v>228   A228</v>
      </c>
      <c r="H237" s="406"/>
      <c r="I237" s="407">
        <f ca="1">IF(LEN('7-12'!B243)&gt;0,'7-12'!K243,"")</f>
        <v>0</v>
      </c>
      <c r="J237" s="408"/>
    </row>
    <row r="238" spans="7:10" ht="23.25" customHeight="1" x14ac:dyDescent="0.25">
      <c r="G238" s="405" t="str">
        <f>+IF(LEN('OSNOVNA PLAČA'!B238)&gt;0,'LETNO OBVESTILO'!V244,"")</f>
        <v>229   A229</v>
      </c>
      <c r="H238" s="406"/>
      <c r="I238" s="407">
        <f ca="1">IF(LEN('7-12'!B244)&gt;0,'7-12'!K244,"")</f>
        <v>0</v>
      </c>
      <c r="J238" s="408"/>
    </row>
    <row r="239" spans="7:10" ht="23.25" customHeight="1" x14ac:dyDescent="0.25">
      <c r="G239" s="405" t="str">
        <f>+IF(LEN('OSNOVNA PLAČA'!B239)&gt;0,'LETNO OBVESTILO'!V245,"")</f>
        <v>230   A230</v>
      </c>
      <c r="H239" s="406"/>
      <c r="I239" s="407">
        <f ca="1">IF(LEN('7-12'!B245)&gt;0,'7-12'!K245,"")</f>
        <v>0</v>
      </c>
      <c r="J239" s="408"/>
    </row>
    <row r="240" spans="7:10" ht="23.25" customHeight="1" x14ac:dyDescent="0.25">
      <c r="G240" s="405" t="str">
        <f>+IF(LEN('OSNOVNA PLAČA'!B240)&gt;0,'LETNO OBVESTILO'!V246,"")</f>
        <v>231   A231</v>
      </c>
      <c r="H240" s="406"/>
      <c r="I240" s="407">
        <f ca="1">IF(LEN('7-12'!B246)&gt;0,'7-12'!K246,"")</f>
        <v>0</v>
      </c>
      <c r="J240" s="408"/>
    </row>
    <row r="241" spans="7:10" ht="23.25" customHeight="1" x14ac:dyDescent="0.25">
      <c r="G241" s="405" t="str">
        <f>+IF(LEN('OSNOVNA PLAČA'!B241)&gt;0,'LETNO OBVESTILO'!V247,"")</f>
        <v>232   A232</v>
      </c>
      <c r="H241" s="406"/>
      <c r="I241" s="407">
        <f ca="1">IF(LEN('7-12'!B247)&gt;0,'7-12'!K247,"")</f>
        <v>0</v>
      </c>
      <c r="J241" s="408"/>
    </row>
    <row r="242" spans="7:10" ht="23.25" customHeight="1" x14ac:dyDescent="0.25">
      <c r="G242" s="405" t="str">
        <f>+IF(LEN('OSNOVNA PLAČA'!B242)&gt;0,'LETNO OBVESTILO'!V248,"")</f>
        <v>233   A233</v>
      </c>
      <c r="H242" s="406"/>
      <c r="I242" s="407">
        <f ca="1">IF(LEN('7-12'!B248)&gt;0,'7-12'!K248,"")</f>
        <v>0</v>
      </c>
      <c r="J242" s="408"/>
    </row>
    <row r="243" spans="7:10" ht="23.25" customHeight="1" x14ac:dyDescent="0.25">
      <c r="G243" s="405" t="str">
        <f>+IF(LEN('OSNOVNA PLAČA'!B243)&gt;0,'LETNO OBVESTILO'!V249,"")</f>
        <v>234   A234</v>
      </c>
      <c r="H243" s="406"/>
      <c r="I243" s="407">
        <f ca="1">IF(LEN('7-12'!B249)&gt;0,'7-12'!K249,"")</f>
        <v>0</v>
      </c>
      <c r="J243" s="408"/>
    </row>
    <row r="244" spans="7:10" ht="23.25" customHeight="1" x14ac:dyDescent="0.25">
      <c r="G244" s="405" t="str">
        <f>+IF(LEN('OSNOVNA PLAČA'!B244)&gt;0,'LETNO OBVESTILO'!V250,"")</f>
        <v>235   A235</v>
      </c>
      <c r="H244" s="406"/>
      <c r="I244" s="407">
        <f ca="1">IF(LEN('7-12'!B250)&gt;0,'7-12'!K250,"")</f>
        <v>0</v>
      </c>
      <c r="J244" s="408"/>
    </row>
    <row r="245" spans="7:10" ht="23.25" customHeight="1" x14ac:dyDescent="0.25">
      <c r="G245" s="405" t="str">
        <f>+IF(LEN('OSNOVNA PLAČA'!B245)&gt;0,'LETNO OBVESTILO'!V251,"")</f>
        <v>236   A236</v>
      </c>
      <c r="H245" s="406"/>
      <c r="I245" s="407">
        <f ca="1">IF(LEN('7-12'!B251)&gt;0,'7-12'!K251,"")</f>
        <v>0</v>
      </c>
      <c r="J245" s="408"/>
    </row>
    <row r="246" spans="7:10" ht="23.25" customHeight="1" x14ac:dyDescent="0.25">
      <c r="G246" s="405" t="str">
        <f>+IF(LEN('OSNOVNA PLAČA'!B246)&gt;0,'LETNO OBVESTILO'!V252,"")</f>
        <v>237   A237</v>
      </c>
      <c r="H246" s="406"/>
      <c r="I246" s="407">
        <f ca="1">IF(LEN('7-12'!B252)&gt;0,'7-12'!K252,"")</f>
        <v>0</v>
      </c>
      <c r="J246" s="408"/>
    </row>
    <row r="247" spans="7:10" ht="23.25" customHeight="1" x14ac:dyDescent="0.25">
      <c r="G247" s="405" t="str">
        <f>+IF(LEN('OSNOVNA PLAČA'!B247)&gt;0,'LETNO OBVESTILO'!V253,"")</f>
        <v>238   A238</v>
      </c>
      <c r="H247" s="406"/>
      <c r="I247" s="407">
        <f ca="1">IF(LEN('7-12'!B253)&gt;0,'7-12'!K253,"")</f>
        <v>0</v>
      </c>
      <c r="J247" s="408"/>
    </row>
    <row r="248" spans="7:10" ht="23.25" customHeight="1" x14ac:dyDescent="0.25">
      <c r="G248" s="405" t="str">
        <f>+IF(LEN('OSNOVNA PLAČA'!B248)&gt;0,'LETNO OBVESTILO'!V254,"")</f>
        <v>239   A239</v>
      </c>
      <c r="H248" s="406"/>
      <c r="I248" s="407">
        <f ca="1">IF(LEN('7-12'!B254)&gt;0,'7-12'!K254,"")</f>
        <v>0</v>
      </c>
      <c r="J248" s="408"/>
    </row>
    <row r="249" spans="7:10" ht="23.25" customHeight="1" x14ac:dyDescent="0.25">
      <c r="G249" s="405" t="str">
        <f>+IF(LEN('OSNOVNA PLAČA'!B249)&gt;0,'LETNO OBVESTILO'!V255,"")</f>
        <v>240   A240</v>
      </c>
      <c r="H249" s="406"/>
      <c r="I249" s="407">
        <f ca="1">IF(LEN('7-12'!B255)&gt;0,'7-12'!K255,"")</f>
        <v>0</v>
      </c>
      <c r="J249" s="408"/>
    </row>
    <row r="250" spans="7:10" ht="23.25" customHeight="1" x14ac:dyDescent="0.25">
      <c r="G250" s="405" t="str">
        <f>+IF(LEN('OSNOVNA PLAČA'!B250)&gt;0,'LETNO OBVESTILO'!V256,"")</f>
        <v>241   A241</v>
      </c>
      <c r="H250" s="406"/>
      <c r="I250" s="407">
        <f ca="1">IF(LEN('7-12'!B256)&gt;0,'7-12'!K256,"")</f>
        <v>0</v>
      </c>
      <c r="J250" s="408"/>
    </row>
    <row r="251" spans="7:10" ht="23.25" customHeight="1" x14ac:dyDescent="0.25">
      <c r="G251" s="405" t="str">
        <f>+IF(LEN('OSNOVNA PLAČA'!B251)&gt;0,'LETNO OBVESTILO'!V257,"")</f>
        <v>242   A242</v>
      </c>
      <c r="H251" s="406"/>
      <c r="I251" s="407">
        <f ca="1">IF(LEN('7-12'!B257)&gt;0,'7-12'!K257,"")</f>
        <v>0</v>
      </c>
      <c r="J251" s="408"/>
    </row>
    <row r="252" spans="7:10" ht="23.25" customHeight="1" x14ac:dyDescent="0.25">
      <c r="G252" s="405" t="str">
        <f>+IF(LEN('OSNOVNA PLAČA'!B252)&gt;0,'LETNO OBVESTILO'!V258,"")</f>
        <v>243   A243</v>
      </c>
      <c r="H252" s="406"/>
      <c r="I252" s="407">
        <f ca="1">IF(LEN('7-12'!B258)&gt;0,'7-12'!K258,"")</f>
        <v>0</v>
      </c>
      <c r="J252" s="408"/>
    </row>
    <row r="253" spans="7:10" ht="23.25" customHeight="1" x14ac:dyDescent="0.25">
      <c r="G253" s="405" t="str">
        <f>+IF(LEN('OSNOVNA PLAČA'!B253)&gt;0,'LETNO OBVESTILO'!V259,"")</f>
        <v>244   A244</v>
      </c>
      <c r="H253" s="406"/>
      <c r="I253" s="407">
        <f ca="1">IF(LEN('7-12'!B259)&gt;0,'7-12'!K259,"")</f>
        <v>0</v>
      </c>
      <c r="J253" s="408"/>
    </row>
    <row r="254" spans="7:10" ht="23.25" customHeight="1" x14ac:dyDescent="0.25">
      <c r="G254" s="405" t="str">
        <f>+IF(LEN('OSNOVNA PLAČA'!B254)&gt;0,'LETNO OBVESTILO'!V260,"")</f>
        <v>245   A245</v>
      </c>
      <c r="H254" s="406"/>
      <c r="I254" s="407">
        <f ca="1">IF(LEN('7-12'!B260)&gt;0,'7-12'!K260,"")</f>
        <v>0</v>
      </c>
      <c r="J254" s="408"/>
    </row>
    <row r="255" spans="7:10" ht="23.25" customHeight="1" x14ac:dyDescent="0.25">
      <c r="G255" s="405" t="str">
        <f>+IF(LEN('OSNOVNA PLAČA'!B255)&gt;0,'LETNO OBVESTILO'!V261,"")</f>
        <v>246   A246</v>
      </c>
      <c r="H255" s="406"/>
      <c r="I255" s="407">
        <f ca="1">IF(LEN('7-12'!B261)&gt;0,'7-12'!K261,"")</f>
        <v>0</v>
      </c>
      <c r="J255" s="408"/>
    </row>
    <row r="256" spans="7:10" ht="23.25" customHeight="1" x14ac:dyDescent="0.25">
      <c r="G256" s="405" t="str">
        <f>+IF(LEN('OSNOVNA PLAČA'!B256)&gt;0,'LETNO OBVESTILO'!V262,"")</f>
        <v>247   A247</v>
      </c>
      <c r="H256" s="406"/>
      <c r="I256" s="407">
        <f ca="1">IF(LEN('7-12'!B262)&gt;0,'7-12'!K262,"")</f>
        <v>0</v>
      </c>
      <c r="J256" s="408"/>
    </row>
    <row r="257" spans="7:10" ht="23.25" customHeight="1" x14ac:dyDescent="0.25">
      <c r="G257" s="405" t="str">
        <f>+IF(LEN('OSNOVNA PLAČA'!B257)&gt;0,'LETNO OBVESTILO'!V263,"")</f>
        <v>248   A248</v>
      </c>
      <c r="H257" s="406"/>
      <c r="I257" s="407">
        <f ca="1">IF(LEN('7-12'!B263)&gt;0,'7-12'!K263,"")</f>
        <v>0</v>
      </c>
      <c r="J257" s="408"/>
    </row>
    <row r="258" spans="7:10" ht="23.25" customHeight="1" x14ac:dyDescent="0.25">
      <c r="G258" s="405" t="str">
        <f>+IF(LEN('OSNOVNA PLAČA'!B258)&gt;0,'LETNO OBVESTILO'!V264,"")</f>
        <v>249   A249</v>
      </c>
      <c r="H258" s="406"/>
      <c r="I258" s="407">
        <f ca="1">IF(LEN('7-12'!B264)&gt;0,'7-12'!K264,"")</f>
        <v>0</v>
      </c>
      <c r="J258" s="408"/>
    </row>
    <row r="259" spans="7:10" ht="23.25" customHeight="1" x14ac:dyDescent="0.25">
      <c r="G259" s="405" t="str">
        <f>+IF(LEN('OSNOVNA PLAČA'!B259)&gt;0,'LETNO OBVESTILO'!V265,"")</f>
        <v>250   A250</v>
      </c>
      <c r="H259" s="406"/>
      <c r="I259" s="407">
        <f ca="1">IF(LEN('7-12'!B265)&gt;0,'7-12'!K265,"")</f>
        <v>0</v>
      </c>
      <c r="J259" s="408"/>
    </row>
    <row r="260" spans="7:10" ht="23.25" customHeight="1" x14ac:dyDescent="0.25">
      <c r="G260" s="405" t="str">
        <f>+IF(LEN('OSNOVNA PLAČA'!B260)&gt;0,'LETNO OBVESTILO'!V266,"")</f>
        <v>251   A251</v>
      </c>
      <c r="H260" s="406"/>
      <c r="I260" s="407">
        <f ca="1">IF(LEN('7-12'!B266)&gt;0,'7-12'!K266,"")</f>
        <v>0</v>
      </c>
      <c r="J260" s="408"/>
    </row>
    <row r="261" spans="7:10" ht="23.25" customHeight="1" x14ac:dyDescent="0.25">
      <c r="G261" s="405" t="str">
        <f>+IF(LEN('OSNOVNA PLAČA'!B261)&gt;0,'LETNO OBVESTILO'!V267,"")</f>
        <v>252   A252</v>
      </c>
      <c r="H261" s="406"/>
      <c r="I261" s="407">
        <f ca="1">IF(LEN('7-12'!B267)&gt;0,'7-12'!K267,"")</f>
        <v>0</v>
      </c>
      <c r="J261" s="408"/>
    </row>
    <row r="262" spans="7:10" ht="23.25" customHeight="1" x14ac:dyDescent="0.25">
      <c r="G262" s="405" t="str">
        <f>+IF(LEN('OSNOVNA PLAČA'!B262)&gt;0,'LETNO OBVESTILO'!V268,"")</f>
        <v>253   A253</v>
      </c>
      <c r="H262" s="406"/>
      <c r="I262" s="407">
        <f ca="1">IF(LEN('7-12'!B268)&gt;0,'7-12'!K268,"")</f>
        <v>0</v>
      </c>
      <c r="J262" s="408"/>
    </row>
    <row r="263" spans="7:10" ht="23.25" customHeight="1" x14ac:dyDescent="0.25">
      <c r="G263" s="405" t="str">
        <f>+IF(LEN('OSNOVNA PLAČA'!B263)&gt;0,'LETNO OBVESTILO'!V269,"")</f>
        <v>254   A254</v>
      </c>
      <c r="H263" s="406"/>
      <c r="I263" s="407">
        <f ca="1">IF(LEN('7-12'!B269)&gt;0,'7-12'!K269,"")</f>
        <v>0</v>
      </c>
      <c r="J263" s="408"/>
    </row>
    <row r="264" spans="7:10" ht="23.25" customHeight="1" x14ac:dyDescent="0.25">
      <c r="G264" s="405" t="str">
        <f>+IF(LEN('OSNOVNA PLAČA'!B264)&gt;0,'LETNO OBVESTILO'!V270,"")</f>
        <v>255   A255</v>
      </c>
      <c r="H264" s="406"/>
      <c r="I264" s="407">
        <f ca="1">IF(LEN('7-12'!B270)&gt;0,'7-12'!K270,"")</f>
        <v>0</v>
      </c>
      <c r="J264" s="408"/>
    </row>
    <row r="265" spans="7:10" ht="23.25" customHeight="1" x14ac:dyDescent="0.25">
      <c r="G265" s="405" t="str">
        <f>+IF(LEN('OSNOVNA PLAČA'!B265)&gt;0,'LETNO OBVESTILO'!V271,"")</f>
        <v>256   A256</v>
      </c>
      <c r="H265" s="406"/>
      <c r="I265" s="407">
        <f ca="1">IF(LEN('7-12'!B271)&gt;0,'7-12'!K271,"")</f>
        <v>0</v>
      </c>
      <c r="J265" s="408"/>
    </row>
    <row r="266" spans="7:10" ht="23.25" customHeight="1" x14ac:dyDescent="0.25">
      <c r="G266" s="405" t="str">
        <f>+IF(LEN('OSNOVNA PLAČA'!B266)&gt;0,'LETNO OBVESTILO'!V272,"")</f>
        <v>257   A257</v>
      </c>
      <c r="H266" s="406"/>
      <c r="I266" s="407">
        <f ca="1">IF(LEN('7-12'!B272)&gt;0,'7-12'!K272,"")</f>
        <v>0</v>
      </c>
      <c r="J266" s="408"/>
    </row>
    <row r="267" spans="7:10" ht="23.25" customHeight="1" x14ac:dyDescent="0.25">
      <c r="G267" s="405" t="str">
        <f>+IF(LEN('OSNOVNA PLAČA'!B267)&gt;0,'LETNO OBVESTILO'!V273,"")</f>
        <v>258   A258</v>
      </c>
      <c r="H267" s="406"/>
      <c r="I267" s="407">
        <f ca="1">IF(LEN('7-12'!B273)&gt;0,'7-12'!K273,"")</f>
        <v>0</v>
      </c>
      <c r="J267" s="408"/>
    </row>
    <row r="268" spans="7:10" ht="23.25" customHeight="1" x14ac:dyDescent="0.25">
      <c r="G268" s="405" t="str">
        <f>+IF(LEN('OSNOVNA PLAČA'!B268)&gt;0,'LETNO OBVESTILO'!V274,"")</f>
        <v>259   A259</v>
      </c>
      <c r="H268" s="406"/>
      <c r="I268" s="407">
        <f ca="1">IF(LEN('7-12'!B274)&gt;0,'7-12'!K274,"")</f>
        <v>0</v>
      </c>
      <c r="J268" s="408"/>
    </row>
    <row r="269" spans="7:10" ht="23.25" customHeight="1" x14ac:dyDescent="0.25">
      <c r="G269" s="405" t="str">
        <f>+IF(LEN('OSNOVNA PLAČA'!B269)&gt;0,'LETNO OBVESTILO'!V275,"")</f>
        <v>260   A260</v>
      </c>
      <c r="H269" s="406"/>
      <c r="I269" s="407">
        <f ca="1">IF(LEN('7-12'!B275)&gt;0,'7-12'!K275,"")</f>
        <v>0</v>
      </c>
      <c r="J269" s="408"/>
    </row>
    <row r="270" spans="7:10" ht="23.25" customHeight="1" x14ac:dyDescent="0.25">
      <c r="G270" s="405" t="str">
        <f>+IF(LEN('OSNOVNA PLAČA'!B270)&gt;0,'LETNO OBVESTILO'!V276,"")</f>
        <v>261   A261</v>
      </c>
      <c r="H270" s="406"/>
      <c r="I270" s="407">
        <f ca="1">IF(LEN('7-12'!B276)&gt;0,'7-12'!K276,"")</f>
        <v>0</v>
      </c>
      <c r="J270" s="408"/>
    </row>
    <row r="271" spans="7:10" ht="23.25" customHeight="1" x14ac:dyDescent="0.25">
      <c r="G271" s="405" t="str">
        <f>+IF(LEN('OSNOVNA PLAČA'!B271)&gt;0,'LETNO OBVESTILO'!V277,"")</f>
        <v>262   A262</v>
      </c>
      <c r="H271" s="406"/>
      <c r="I271" s="407">
        <f ca="1">IF(LEN('7-12'!B277)&gt;0,'7-12'!K277,"")</f>
        <v>0</v>
      </c>
      <c r="J271" s="408"/>
    </row>
    <row r="272" spans="7:10" ht="23.25" customHeight="1" x14ac:dyDescent="0.25">
      <c r="G272" s="405" t="str">
        <f>+IF(LEN('OSNOVNA PLAČA'!B272)&gt;0,'LETNO OBVESTILO'!V278,"")</f>
        <v>263   A263</v>
      </c>
      <c r="H272" s="406"/>
      <c r="I272" s="407">
        <f ca="1">IF(LEN('7-12'!B278)&gt;0,'7-12'!K278,"")</f>
        <v>0</v>
      </c>
      <c r="J272" s="408"/>
    </row>
    <row r="273" spans="7:10" ht="23.25" customHeight="1" x14ac:dyDescent="0.25">
      <c r="G273" s="405" t="str">
        <f>+IF(LEN('OSNOVNA PLAČA'!B273)&gt;0,'LETNO OBVESTILO'!V279,"")</f>
        <v>264   A264</v>
      </c>
      <c r="H273" s="406"/>
      <c r="I273" s="407">
        <f ca="1">IF(LEN('7-12'!B279)&gt;0,'7-12'!K279,"")</f>
        <v>0</v>
      </c>
      <c r="J273" s="408"/>
    </row>
    <row r="274" spans="7:10" ht="23.25" customHeight="1" x14ac:dyDescent="0.25">
      <c r="G274" s="405" t="str">
        <f>+IF(LEN('OSNOVNA PLAČA'!B274)&gt;0,'LETNO OBVESTILO'!V280,"")</f>
        <v>265   A265</v>
      </c>
      <c r="H274" s="406"/>
      <c r="I274" s="407">
        <f ca="1">IF(LEN('7-12'!B280)&gt;0,'7-12'!K280,"")</f>
        <v>0</v>
      </c>
      <c r="J274" s="408"/>
    </row>
    <row r="275" spans="7:10" ht="23.25" customHeight="1" x14ac:dyDescent="0.25">
      <c r="G275" s="405" t="str">
        <f>+IF(LEN('OSNOVNA PLAČA'!B275)&gt;0,'LETNO OBVESTILO'!V281,"")</f>
        <v>266   A266</v>
      </c>
      <c r="H275" s="406"/>
      <c r="I275" s="407">
        <f ca="1">IF(LEN('7-12'!B281)&gt;0,'7-12'!K281,"")</f>
        <v>0</v>
      </c>
      <c r="J275" s="408"/>
    </row>
    <row r="276" spans="7:10" ht="23.25" customHeight="1" x14ac:dyDescent="0.25">
      <c r="G276" s="405" t="str">
        <f>+IF(LEN('OSNOVNA PLAČA'!B276)&gt;0,'LETNO OBVESTILO'!V282,"")</f>
        <v>267   A267</v>
      </c>
      <c r="H276" s="406"/>
      <c r="I276" s="407">
        <f ca="1">IF(LEN('7-12'!B282)&gt;0,'7-12'!K282,"")</f>
        <v>0</v>
      </c>
      <c r="J276" s="408"/>
    </row>
    <row r="277" spans="7:10" ht="23.25" customHeight="1" x14ac:dyDescent="0.25">
      <c r="G277" s="405" t="str">
        <f>+IF(LEN('OSNOVNA PLAČA'!B277)&gt;0,'LETNO OBVESTILO'!V283,"")</f>
        <v>268   A268</v>
      </c>
      <c r="H277" s="406"/>
      <c r="I277" s="407">
        <f ca="1">IF(LEN('7-12'!B283)&gt;0,'7-12'!K283,"")</f>
        <v>0</v>
      </c>
      <c r="J277" s="408"/>
    </row>
    <row r="278" spans="7:10" ht="23.25" customHeight="1" x14ac:dyDescent="0.25">
      <c r="G278" s="405" t="str">
        <f>+IF(LEN('OSNOVNA PLAČA'!B278)&gt;0,'LETNO OBVESTILO'!V284,"")</f>
        <v>269   A269</v>
      </c>
      <c r="H278" s="406"/>
      <c r="I278" s="407">
        <f ca="1">IF(LEN('7-12'!B284)&gt;0,'7-12'!K284,"")</f>
        <v>0</v>
      </c>
      <c r="J278" s="408"/>
    </row>
    <row r="279" spans="7:10" ht="23.25" customHeight="1" x14ac:dyDescent="0.25">
      <c r="G279" s="405" t="str">
        <f>+IF(LEN('OSNOVNA PLAČA'!B279)&gt;0,'LETNO OBVESTILO'!V285,"")</f>
        <v>270   A270</v>
      </c>
      <c r="H279" s="406"/>
      <c r="I279" s="407">
        <f ca="1">IF(LEN('7-12'!B285)&gt;0,'7-12'!K285,"")</f>
        <v>0</v>
      </c>
      <c r="J279" s="408"/>
    </row>
    <row r="280" spans="7:10" ht="23.25" customHeight="1" x14ac:dyDescent="0.25">
      <c r="G280" s="405" t="str">
        <f>+IF(LEN('OSNOVNA PLAČA'!B280)&gt;0,'LETNO OBVESTILO'!V286,"")</f>
        <v>271   A271</v>
      </c>
      <c r="H280" s="406"/>
      <c r="I280" s="407">
        <f ca="1">IF(LEN('7-12'!B286)&gt;0,'7-12'!K286,"")</f>
        <v>0</v>
      </c>
      <c r="J280" s="408"/>
    </row>
    <row r="281" spans="7:10" ht="23.25" customHeight="1" x14ac:dyDescent="0.25">
      <c r="G281" s="405" t="str">
        <f>+IF(LEN('OSNOVNA PLAČA'!B281)&gt;0,'LETNO OBVESTILO'!V287,"")</f>
        <v>272   A272</v>
      </c>
      <c r="H281" s="406"/>
      <c r="I281" s="407">
        <f ca="1">IF(LEN('7-12'!B287)&gt;0,'7-12'!K287,"")</f>
        <v>0</v>
      </c>
      <c r="J281" s="408"/>
    </row>
    <row r="282" spans="7:10" ht="23.25" customHeight="1" x14ac:dyDescent="0.25">
      <c r="G282" s="405" t="str">
        <f>+IF(LEN('OSNOVNA PLAČA'!B282)&gt;0,'LETNO OBVESTILO'!V288,"")</f>
        <v>273   A273</v>
      </c>
      <c r="H282" s="406"/>
      <c r="I282" s="407">
        <f ca="1">IF(LEN('7-12'!B288)&gt;0,'7-12'!K288,"")</f>
        <v>0</v>
      </c>
      <c r="J282" s="408"/>
    </row>
    <row r="283" spans="7:10" ht="23.25" customHeight="1" x14ac:dyDescent="0.25">
      <c r="G283" s="405" t="str">
        <f>+IF(LEN('OSNOVNA PLAČA'!B283)&gt;0,'LETNO OBVESTILO'!V289,"")</f>
        <v>274   A274</v>
      </c>
      <c r="H283" s="406"/>
      <c r="I283" s="407">
        <f ca="1">IF(LEN('7-12'!B289)&gt;0,'7-12'!K289,"")</f>
        <v>0</v>
      </c>
      <c r="J283" s="408"/>
    </row>
    <row r="284" spans="7:10" ht="23.25" customHeight="1" x14ac:dyDescent="0.25">
      <c r="G284" s="405" t="str">
        <f>+IF(LEN('OSNOVNA PLAČA'!B284)&gt;0,'LETNO OBVESTILO'!V290,"")</f>
        <v>275   A275</v>
      </c>
      <c r="H284" s="406"/>
      <c r="I284" s="407">
        <f ca="1">IF(LEN('7-12'!B290)&gt;0,'7-12'!K290,"")</f>
        <v>0</v>
      </c>
      <c r="J284" s="408"/>
    </row>
    <row r="285" spans="7:10" ht="23.25" customHeight="1" x14ac:dyDescent="0.25">
      <c r="G285" s="405" t="str">
        <f>+IF(LEN('OSNOVNA PLAČA'!B285)&gt;0,'LETNO OBVESTILO'!V291,"")</f>
        <v>276   A276</v>
      </c>
      <c r="H285" s="406"/>
      <c r="I285" s="407">
        <f ca="1">IF(LEN('7-12'!B291)&gt;0,'7-12'!K291,"")</f>
        <v>0</v>
      </c>
      <c r="J285" s="408"/>
    </row>
    <row r="286" spans="7:10" ht="23.25" customHeight="1" x14ac:dyDescent="0.25">
      <c r="G286" s="405" t="str">
        <f>+IF(LEN('OSNOVNA PLAČA'!B286)&gt;0,'LETNO OBVESTILO'!V292,"")</f>
        <v>277   A277</v>
      </c>
      <c r="H286" s="406"/>
      <c r="I286" s="407">
        <f ca="1">IF(LEN('7-12'!B292)&gt;0,'7-12'!K292,"")</f>
        <v>0</v>
      </c>
      <c r="J286" s="408"/>
    </row>
    <row r="287" spans="7:10" ht="23.25" customHeight="1" x14ac:dyDescent="0.25">
      <c r="G287" s="405" t="str">
        <f>+IF(LEN('OSNOVNA PLAČA'!B287)&gt;0,'LETNO OBVESTILO'!V293,"")</f>
        <v>278   A278</v>
      </c>
      <c r="H287" s="406"/>
      <c r="I287" s="407">
        <f ca="1">IF(LEN('7-12'!B293)&gt;0,'7-12'!K293,"")</f>
        <v>0</v>
      </c>
      <c r="J287" s="408"/>
    </row>
    <row r="288" spans="7:10" ht="23.25" customHeight="1" x14ac:dyDescent="0.25">
      <c r="G288" s="405" t="str">
        <f>+IF(LEN('OSNOVNA PLAČA'!B288)&gt;0,'LETNO OBVESTILO'!V294,"")</f>
        <v>279   A279</v>
      </c>
      <c r="H288" s="406"/>
      <c r="I288" s="407">
        <f ca="1">IF(LEN('7-12'!B294)&gt;0,'7-12'!K294,"")</f>
        <v>0</v>
      </c>
      <c r="J288" s="408"/>
    </row>
    <row r="289" spans="7:10" ht="23.25" customHeight="1" x14ac:dyDescent="0.25">
      <c r="G289" s="405" t="str">
        <f>+IF(LEN('OSNOVNA PLAČA'!B289)&gt;0,'LETNO OBVESTILO'!V295,"")</f>
        <v>280   A280</v>
      </c>
      <c r="H289" s="406"/>
      <c r="I289" s="407">
        <f ca="1">IF(LEN('7-12'!B295)&gt;0,'7-12'!K295,"")</f>
        <v>0</v>
      </c>
      <c r="J289" s="408"/>
    </row>
    <row r="290" spans="7:10" ht="23.25" customHeight="1" x14ac:dyDescent="0.25">
      <c r="G290" s="405" t="str">
        <f>+IF(LEN('OSNOVNA PLAČA'!B290)&gt;0,'LETNO OBVESTILO'!V296,"")</f>
        <v>281   A281</v>
      </c>
      <c r="H290" s="406"/>
      <c r="I290" s="407">
        <f ca="1">IF(LEN('7-12'!B296)&gt;0,'7-12'!K296,"")</f>
        <v>0</v>
      </c>
      <c r="J290" s="408"/>
    </row>
    <row r="291" spans="7:10" ht="23.25" customHeight="1" x14ac:dyDescent="0.25">
      <c r="G291" s="405" t="str">
        <f>+IF(LEN('OSNOVNA PLAČA'!B291)&gt;0,'LETNO OBVESTILO'!V297,"")</f>
        <v>282   A282</v>
      </c>
      <c r="H291" s="406"/>
      <c r="I291" s="407">
        <f ca="1">IF(LEN('7-12'!B297)&gt;0,'7-12'!K297,"")</f>
        <v>0</v>
      </c>
      <c r="J291" s="408"/>
    </row>
    <row r="292" spans="7:10" ht="23.25" customHeight="1" x14ac:dyDescent="0.25">
      <c r="G292" s="405" t="str">
        <f>+IF(LEN('OSNOVNA PLAČA'!B292)&gt;0,'LETNO OBVESTILO'!V298,"")</f>
        <v>283   A283</v>
      </c>
      <c r="H292" s="406"/>
      <c r="I292" s="407">
        <f ca="1">IF(LEN('7-12'!B298)&gt;0,'7-12'!K298,"")</f>
        <v>0</v>
      </c>
      <c r="J292" s="408"/>
    </row>
    <row r="293" spans="7:10" ht="23.25" customHeight="1" x14ac:dyDescent="0.25">
      <c r="G293" s="405" t="str">
        <f>+IF(LEN('OSNOVNA PLAČA'!B293)&gt;0,'LETNO OBVESTILO'!V299,"")</f>
        <v>284   A284</v>
      </c>
      <c r="H293" s="406"/>
      <c r="I293" s="407">
        <f ca="1">IF(LEN('7-12'!B299)&gt;0,'7-12'!K299,"")</f>
        <v>0</v>
      </c>
      <c r="J293" s="408"/>
    </row>
    <row r="294" spans="7:10" ht="23.25" customHeight="1" x14ac:dyDescent="0.25">
      <c r="G294" s="405" t="str">
        <f>+IF(LEN('OSNOVNA PLAČA'!B294)&gt;0,'LETNO OBVESTILO'!V300,"")</f>
        <v>285   A285</v>
      </c>
      <c r="H294" s="406"/>
      <c r="I294" s="407">
        <f ca="1">IF(LEN('7-12'!B300)&gt;0,'7-12'!K300,"")</f>
        <v>0</v>
      </c>
      <c r="J294" s="408"/>
    </row>
    <row r="295" spans="7:10" ht="23.25" customHeight="1" x14ac:dyDescent="0.25">
      <c r="G295" s="405" t="str">
        <f>+IF(LEN('OSNOVNA PLAČA'!B295)&gt;0,'LETNO OBVESTILO'!V301,"")</f>
        <v>286   A286</v>
      </c>
      <c r="H295" s="406"/>
      <c r="I295" s="407">
        <f ca="1">IF(LEN('7-12'!B301)&gt;0,'7-12'!K301,"")</f>
        <v>0</v>
      </c>
      <c r="J295" s="408"/>
    </row>
    <row r="296" spans="7:10" ht="23.25" customHeight="1" x14ac:dyDescent="0.25">
      <c r="G296" s="405" t="str">
        <f>+IF(LEN('OSNOVNA PLAČA'!B296)&gt;0,'LETNO OBVESTILO'!V302,"")</f>
        <v>287   A287</v>
      </c>
      <c r="H296" s="406"/>
      <c r="I296" s="407">
        <f ca="1">IF(LEN('7-12'!B302)&gt;0,'7-12'!K302,"")</f>
        <v>0</v>
      </c>
      <c r="J296" s="408"/>
    </row>
    <row r="297" spans="7:10" ht="23.25" customHeight="1" x14ac:dyDescent="0.25">
      <c r="G297" s="405" t="str">
        <f>+IF(LEN('OSNOVNA PLAČA'!B297)&gt;0,'LETNO OBVESTILO'!V303,"")</f>
        <v>288   A288</v>
      </c>
      <c r="H297" s="406"/>
      <c r="I297" s="407">
        <f ca="1">IF(LEN('7-12'!B303)&gt;0,'7-12'!K303,"")</f>
        <v>0</v>
      </c>
      <c r="J297" s="408"/>
    </row>
    <row r="298" spans="7:10" ht="23.25" customHeight="1" x14ac:dyDescent="0.25">
      <c r="G298" s="405" t="str">
        <f>+IF(LEN('OSNOVNA PLAČA'!B298)&gt;0,'LETNO OBVESTILO'!V304,"")</f>
        <v>289   A289</v>
      </c>
      <c r="H298" s="406"/>
      <c r="I298" s="407">
        <f ca="1">IF(LEN('7-12'!B304)&gt;0,'7-12'!K304,"")</f>
        <v>0</v>
      </c>
      <c r="J298" s="408"/>
    </row>
    <row r="299" spans="7:10" ht="23.25" customHeight="1" x14ac:dyDescent="0.25">
      <c r="G299" s="405" t="str">
        <f>+IF(LEN('OSNOVNA PLAČA'!B299)&gt;0,'LETNO OBVESTILO'!V305,"")</f>
        <v>290   A290</v>
      </c>
      <c r="H299" s="406"/>
      <c r="I299" s="407">
        <f ca="1">IF(LEN('7-12'!B305)&gt;0,'7-12'!K305,"")</f>
        <v>0</v>
      </c>
      <c r="J299" s="408"/>
    </row>
    <row r="300" spans="7:10" ht="23.25" customHeight="1" x14ac:dyDescent="0.25">
      <c r="G300" s="405" t="str">
        <f>+IF(LEN('OSNOVNA PLAČA'!B300)&gt;0,'LETNO OBVESTILO'!V306,"")</f>
        <v>291   A291</v>
      </c>
      <c r="H300" s="406"/>
      <c r="I300" s="407">
        <f ca="1">IF(LEN('7-12'!B306)&gt;0,'7-12'!K306,"")</f>
        <v>0</v>
      </c>
      <c r="J300" s="408"/>
    </row>
    <row r="301" spans="7:10" ht="23.25" customHeight="1" x14ac:dyDescent="0.25">
      <c r="G301" s="405" t="str">
        <f>+IF(LEN('OSNOVNA PLAČA'!B301)&gt;0,'LETNO OBVESTILO'!V307,"")</f>
        <v>292   A292</v>
      </c>
      <c r="H301" s="406"/>
      <c r="I301" s="407">
        <f ca="1">IF(LEN('7-12'!B307)&gt;0,'7-12'!K307,"")</f>
        <v>0</v>
      </c>
      <c r="J301" s="408"/>
    </row>
    <row r="302" spans="7:10" ht="23.25" customHeight="1" x14ac:dyDescent="0.25">
      <c r="G302" s="405" t="str">
        <f>+IF(LEN('OSNOVNA PLAČA'!B302)&gt;0,'LETNO OBVESTILO'!V308,"")</f>
        <v>293   A293</v>
      </c>
      <c r="H302" s="406"/>
      <c r="I302" s="407">
        <f ca="1">IF(LEN('7-12'!B308)&gt;0,'7-12'!K308,"")</f>
        <v>0</v>
      </c>
      <c r="J302" s="408"/>
    </row>
    <row r="303" spans="7:10" ht="23.25" customHeight="1" x14ac:dyDescent="0.25">
      <c r="G303" s="405" t="str">
        <f>+IF(LEN('OSNOVNA PLAČA'!B303)&gt;0,'LETNO OBVESTILO'!V309,"")</f>
        <v>294   A294</v>
      </c>
      <c r="H303" s="406"/>
      <c r="I303" s="407">
        <f ca="1">IF(LEN('7-12'!B309)&gt;0,'7-12'!K309,"")</f>
        <v>0</v>
      </c>
      <c r="J303" s="408"/>
    </row>
    <row r="304" spans="7:10" ht="23.25" customHeight="1" x14ac:dyDescent="0.25">
      <c r="G304" s="405" t="str">
        <f>+IF(LEN('OSNOVNA PLAČA'!B304)&gt;0,'LETNO OBVESTILO'!V310,"")</f>
        <v>295   A295</v>
      </c>
      <c r="H304" s="406"/>
      <c r="I304" s="407">
        <f ca="1">IF(LEN('7-12'!B310)&gt;0,'7-12'!K310,"")</f>
        <v>0</v>
      </c>
      <c r="J304" s="408"/>
    </row>
    <row r="305" spans="7:10" ht="23.25" customHeight="1" x14ac:dyDescent="0.25">
      <c r="G305" s="405" t="str">
        <f>+IF(LEN('OSNOVNA PLAČA'!B305)&gt;0,'LETNO OBVESTILO'!V311,"")</f>
        <v>296   A296</v>
      </c>
      <c r="H305" s="406"/>
      <c r="I305" s="407">
        <f ca="1">IF(LEN('7-12'!B311)&gt;0,'7-12'!K311,"")</f>
        <v>0</v>
      </c>
      <c r="J305" s="408"/>
    </row>
    <row r="306" spans="7:10" ht="23.25" customHeight="1" x14ac:dyDescent="0.25">
      <c r="G306" s="405" t="str">
        <f>+IF(LEN('OSNOVNA PLAČA'!B306)&gt;0,'LETNO OBVESTILO'!V312,"")</f>
        <v>297   A297</v>
      </c>
      <c r="H306" s="406"/>
      <c r="I306" s="407">
        <f ca="1">IF(LEN('7-12'!B312)&gt;0,'7-12'!K312,"")</f>
        <v>0</v>
      </c>
      <c r="J306" s="408"/>
    </row>
    <row r="307" spans="7:10" ht="23.25" customHeight="1" x14ac:dyDescent="0.25">
      <c r="G307" s="405" t="str">
        <f>+IF(LEN('OSNOVNA PLAČA'!B307)&gt;0,'LETNO OBVESTILO'!V313,"")</f>
        <v>298   A298</v>
      </c>
      <c r="H307" s="406"/>
      <c r="I307" s="407">
        <f ca="1">IF(LEN('7-12'!B313)&gt;0,'7-12'!K313,"")</f>
        <v>0</v>
      </c>
      <c r="J307" s="408"/>
    </row>
    <row r="308" spans="7:10" ht="23.25" customHeight="1" x14ac:dyDescent="0.25">
      <c r="G308" s="405" t="str">
        <f>+IF(LEN('OSNOVNA PLAČA'!B308)&gt;0,'LETNO OBVESTILO'!V314,"")</f>
        <v>299   A299</v>
      </c>
      <c r="H308" s="406"/>
      <c r="I308" s="407">
        <f ca="1">IF(LEN('7-12'!B314)&gt;0,'7-12'!K314,"")</f>
        <v>0</v>
      </c>
      <c r="J308" s="408"/>
    </row>
    <row r="309" spans="7:10" ht="23.25" customHeight="1" x14ac:dyDescent="0.25">
      <c r="G309" s="405" t="str">
        <f>+IF(LEN('OSNOVNA PLAČA'!B309)&gt;0,'LETNO OBVESTILO'!V315,"")</f>
        <v>300   A300</v>
      </c>
      <c r="H309" s="406"/>
      <c r="I309" s="407">
        <f ca="1">IF(LEN('7-12'!B315)&gt;0,'7-12'!K315,"")</f>
        <v>0</v>
      </c>
      <c r="J309" s="408"/>
    </row>
    <row r="310" spans="7:10" ht="23.25" customHeight="1" x14ac:dyDescent="0.25">
      <c r="G310" s="405" t="str">
        <f>+IF(LEN('OSNOVNA PLAČA'!B310)&gt;0,'LETNO OBVESTILO'!V316,"")</f>
        <v>301   A301</v>
      </c>
      <c r="H310" s="406"/>
      <c r="I310" s="407">
        <f ca="1">IF(LEN('7-12'!B316)&gt;0,'7-12'!K316,"")</f>
        <v>0</v>
      </c>
      <c r="J310" s="408"/>
    </row>
    <row r="311" spans="7:10" ht="23.25" customHeight="1" x14ac:dyDescent="0.25">
      <c r="G311" s="405" t="str">
        <f>+IF(LEN('OSNOVNA PLAČA'!B311)&gt;0,'LETNO OBVESTILO'!V317,"")</f>
        <v>302   A302</v>
      </c>
      <c r="H311" s="406"/>
      <c r="I311" s="407">
        <f ca="1">IF(LEN('7-12'!B317)&gt;0,'7-12'!K317,"")</f>
        <v>0</v>
      </c>
      <c r="J311" s="408"/>
    </row>
    <row r="312" spans="7:10" ht="23.25" customHeight="1" x14ac:dyDescent="0.25">
      <c r="G312" s="405" t="str">
        <f>+IF(LEN('OSNOVNA PLAČA'!B312)&gt;0,'LETNO OBVESTILO'!V318,"")</f>
        <v>303   A303</v>
      </c>
      <c r="H312" s="406"/>
      <c r="I312" s="407">
        <f ca="1">IF(LEN('7-12'!B318)&gt;0,'7-12'!K318,"")</f>
        <v>0</v>
      </c>
      <c r="J312" s="408"/>
    </row>
    <row r="313" spans="7:10" ht="23.25" customHeight="1" x14ac:dyDescent="0.25">
      <c r="G313" s="405" t="str">
        <f>+IF(LEN('OSNOVNA PLAČA'!B313)&gt;0,'LETNO OBVESTILO'!V319,"")</f>
        <v>304   A304</v>
      </c>
      <c r="H313" s="406"/>
      <c r="I313" s="407">
        <f ca="1">IF(LEN('7-12'!B319)&gt;0,'7-12'!K319,"")</f>
        <v>0</v>
      </c>
      <c r="J313" s="408"/>
    </row>
    <row r="314" spans="7:10" ht="23.25" customHeight="1" x14ac:dyDescent="0.25">
      <c r="G314" s="405" t="str">
        <f>+IF(LEN('OSNOVNA PLAČA'!B314)&gt;0,'LETNO OBVESTILO'!V320,"")</f>
        <v>305   A305</v>
      </c>
      <c r="H314" s="406"/>
      <c r="I314" s="407">
        <f ca="1">IF(LEN('7-12'!B320)&gt;0,'7-12'!K320,"")</f>
        <v>0</v>
      </c>
      <c r="J314" s="408"/>
    </row>
    <row r="315" spans="7:10" ht="23.25" customHeight="1" x14ac:dyDescent="0.25">
      <c r="G315" s="405" t="str">
        <f>+IF(LEN('OSNOVNA PLAČA'!B315)&gt;0,'LETNO OBVESTILO'!V321,"")</f>
        <v>306   A306</v>
      </c>
      <c r="H315" s="406"/>
      <c r="I315" s="407">
        <f ca="1">IF(LEN('7-12'!B321)&gt;0,'7-12'!K321,"")</f>
        <v>0</v>
      </c>
      <c r="J315" s="408"/>
    </row>
    <row r="316" spans="7:10" ht="23.25" customHeight="1" x14ac:dyDescent="0.25">
      <c r="G316" s="405" t="str">
        <f>+IF(LEN('OSNOVNA PLAČA'!B316)&gt;0,'LETNO OBVESTILO'!V322,"")</f>
        <v>307   A307</v>
      </c>
      <c r="H316" s="406"/>
      <c r="I316" s="407">
        <f ca="1">IF(LEN('7-12'!B322)&gt;0,'7-12'!K322,"")</f>
        <v>0</v>
      </c>
      <c r="J316" s="408"/>
    </row>
    <row r="317" spans="7:10" ht="23.25" customHeight="1" x14ac:dyDescent="0.25">
      <c r="G317" s="405" t="str">
        <f>+IF(LEN('OSNOVNA PLAČA'!B317)&gt;0,'LETNO OBVESTILO'!V323,"")</f>
        <v>308   A308</v>
      </c>
      <c r="H317" s="406"/>
      <c r="I317" s="407">
        <f ca="1">IF(LEN('7-12'!B323)&gt;0,'7-12'!K323,"")</f>
        <v>0</v>
      </c>
      <c r="J317" s="408"/>
    </row>
    <row r="318" spans="7:10" ht="23.25" customHeight="1" x14ac:dyDescent="0.25">
      <c r="G318" s="405" t="str">
        <f>+IF(LEN('OSNOVNA PLAČA'!B318)&gt;0,'LETNO OBVESTILO'!V324,"")</f>
        <v>309   A309</v>
      </c>
      <c r="H318" s="406"/>
      <c r="I318" s="407">
        <f ca="1">IF(LEN('7-12'!B324)&gt;0,'7-12'!K324,"")</f>
        <v>0</v>
      </c>
      <c r="J318" s="408"/>
    </row>
    <row r="319" spans="7:10" ht="23.25" customHeight="1" x14ac:dyDescent="0.25">
      <c r="G319" s="405" t="str">
        <f>+IF(LEN('OSNOVNA PLAČA'!B319)&gt;0,'LETNO OBVESTILO'!V325,"")</f>
        <v>310   A310</v>
      </c>
      <c r="H319" s="406"/>
      <c r="I319" s="407">
        <f ca="1">IF(LEN('7-12'!B325)&gt;0,'7-12'!K325,"")</f>
        <v>0</v>
      </c>
      <c r="J319" s="408"/>
    </row>
    <row r="320" spans="7:10" ht="23.25" customHeight="1" x14ac:dyDescent="0.25">
      <c r="G320" s="405" t="str">
        <f>+IF(LEN('OSNOVNA PLAČA'!B320)&gt;0,'LETNO OBVESTILO'!V326,"")</f>
        <v>311   A311</v>
      </c>
      <c r="H320" s="406"/>
      <c r="I320" s="407">
        <f ca="1">IF(LEN('7-12'!B326)&gt;0,'7-12'!K326,"")</f>
        <v>0</v>
      </c>
      <c r="J320" s="408"/>
    </row>
    <row r="321" spans="7:10" ht="23.25" customHeight="1" x14ac:dyDescent="0.25">
      <c r="G321" s="405" t="str">
        <f>+IF(LEN('OSNOVNA PLAČA'!B321)&gt;0,'LETNO OBVESTILO'!V327,"")</f>
        <v>312   A312</v>
      </c>
      <c r="H321" s="406"/>
      <c r="I321" s="407">
        <f ca="1">IF(LEN('7-12'!B327)&gt;0,'7-12'!K327,"")</f>
        <v>0</v>
      </c>
      <c r="J321" s="408"/>
    </row>
    <row r="322" spans="7:10" ht="23.25" customHeight="1" x14ac:dyDescent="0.25">
      <c r="G322" s="405" t="str">
        <f>+IF(LEN('OSNOVNA PLAČA'!B322)&gt;0,'LETNO OBVESTILO'!V328,"")</f>
        <v>313   A313</v>
      </c>
      <c r="H322" s="406"/>
      <c r="I322" s="407">
        <f ca="1">IF(LEN('7-12'!B328)&gt;0,'7-12'!K328,"")</f>
        <v>0</v>
      </c>
      <c r="J322" s="408"/>
    </row>
    <row r="323" spans="7:10" ht="23.25" customHeight="1" x14ac:dyDescent="0.25">
      <c r="G323" s="405" t="str">
        <f>+IF(LEN('OSNOVNA PLAČA'!B323)&gt;0,'LETNO OBVESTILO'!V329,"")</f>
        <v>314   A314</v>
      </c>
      <c r="H323" s="406"/>
      <c r="I323" s="407">
        <f ca="1">IF(LEN('7-12'!B329)&gt;0,'7-12'!K329,"")</f>
        <v>0</v>
      </c>
      <c r="J323" s="408"/>
    </row>
    <row r="324" spans="7:10" ht="23.25" customHeight="1" x14ac:dyDescent="0.25">
      <c r="G324" s="405" t="str">
        <f>+IF(LEN('OSNOVNA PLAČA'!B324)&gt;0,'LETNO OBVESTILO'!V330,"")</f>
        <v>315   A315</v>
      </c>
      <c r="H324" s="406"/>
      <c r="I324" s="407">
        <f ca="1">IF(LEN('7-12'!B330)&gt;0,'7-12'!K330,"")</f>
        <v>0</v>
      </c>
      <c r="J324" s="408"/>
    </row>
    <row r="325" spans="7:10" ht="23.25" customHeight="1" x14ac:dyDescent="0.25">
      <c r="G325" s="405" t="str">
        <f>+IF(LEN('OSNOVNA PLAČA'!B325)&gt;0,'LETNO OBVESTILO'!V331,"")</f>
        <v>316   A316</v>
      </c>
      <c r="H325" s="406"/>
      <c r="I325" s="407">
        <f ca="1">IF(LEN('7-12'!B331)&gt;0,'7-12'!K331,"")</f>
        <v>0</v>
      </c>
      <c r="J325" s="408"/>
    </row>
    <row r="326" spans="7:10" ht="23.25" customHeight="1" x14ac:dyDescent="0.25">
      <c r="G326" s="405" t="str">
        <f>+IF(LEN('OSNOVNA PLAČA'!B326)&gt;0,'LETNO OBVESTILO'!V332,"")</f>
        <v>317   A317</v>
      </c>
      <c r="H326" s="406"/>
      <c r="I326" s="407">
        <f ca="1">IF(LEN('7-12'!B332)&gt;0,'7-12'!K332,"")</f>
        <v>0</v>
      </c>
      <c r="J326" s="408"/>
    </row>
    <row r="327" spans="7:10" ht="23.25" customHeight="1" x14ac:dyDescent="0.25">
      <c r="G327" s="405" t="str">
        <f>+IF(LEN('OSNOVNA PLAČA'!B327)&gt;0,'LETNO OBVESTILO'!V333,"")</f>
        <v>318   A318</v>
      </c>
      <c r="H327" s="406"/>
      <c r="I327" s="407">
        <f ca="1">IF(LEN('7-12'!B333)&gt;0,'7-12'!K333,"")</f>
        <v>0</v>
      </c>
      <c r="J327" s="408"/>
    </row>
    <row r="328" spans="7:10" ht="23.25" customHeight="1" x14ac:dyDescent="0.25">
      <c r="G328" s="405" t="str">
        <f>+IF(LEN('OSNOVNA PLAČA'!B328)&gt;0,'LETNO OBVESTILO'!V334,"")</f>
        <v>319   A319</v>
      </c>
      <c r="H328" s="406"/>
      <c r="I328" s="407">
        <f ca="1">IF(LEN('7-12'!B334)&gt;0,'7-12'!K334,"")</f>
        <v>0</v>
      </c>
      <c r="J328" s="408"/>
    </row>
    <row r="329" spans="7:10" ht="23.25" customHeight="1" x14ac:dyDescent="0.25">
      <c r="G329" s="405" t="str">
        <f>+IF(LEN('OSNOVNA PLAČA'!B329)&gt;0,'LETNO OBVESTILO'!V335,"")</f>
        <v>320   A320</v>
      </c>
      <c r="H329" s="406"/>
      <c r="I329" s="407">
        <f ca="1">IF(LEN('7-12'!B335)&gt;0,'7-12'!K335,"")</f>
        <v>0</v>
      </c>
      <c r="J329" s="408"/>
    </row>
    <row r="330" spans="7:10" ht="23.25" customHeight="1" x14ac:dyDescent="0.25">
      <c r="G330" s="405" t="str">
        <f>+IF(LEN('OSNOVNA PLAČA'!B330)&gt;0,'LETNO OBVESTILO'!V336,"")</f>
        <v>321   A321</v>
      </c>
      <c r="H330" s="406"/>
      <c r="I330" s="407">
        <f ca="1">IF(LEN('7-12'!B336)&gt;0,'7-12'!K336,"")</f>
        <v>0</v>
      </c>
      <c r="J330" s="408"/>
    </row>
    <row r="331" spans="7:10" ht="23.25" customHeight="1" x14ac:dyDescent="0.25">
      <c r="G331" s="405" t="str">
        <f>+IF(LEN('OSNOVNA PLAČA'!B331)&gt;0,'LETNO OBVESTILO'!V337,"")</f>
        <v>322   A322</v>
      </c>
      <c r="H331" s="406"/>
      <c r="I331" s="407">
        <f ca="1">IF(LEN('7-12'!B337)&gt;0,'7-12'!K337,"")</f>
        <v>0</v>
      </c>
      <c r="J331" s="408"/>
    </row>
    <row r="332" spans="7:10" ht="23.25" customHeight="1" x14ac:dyDescent="0.25">
      <c r="G332" s="405" t="str">
        <f>+IF(LEN('OSNOVNA PLAČA'!B332)&gt;0,'LETNO OBVESTILO'!V338,"")</f>
        <v>323   A323</v>
      </c>
      <c r="H332" s="406"/>
      <c r="I332" s="407">
        <f ca="1">IF(LEN('7-12'!B338)&gt;0,'7-12'!K338,"")</f>
        <v>0</v>
      </c>
      <c r="J332" s="408"/>
    </row>
    <row r="333" spans="7:10" ht="23.25" customHeight="1" x14ac:dyDescent="0.25">
      <c r="G333" s="405" t="str">
        <f>+IF(LEN('OSNOVNA PLAČA'!B333)&gt;0,'LETNO OBVESTILO'!V339,"")</f>
        <v>324   A324</v>
      </c>
      <c r="H333" s="406"/>
      <c r="I333" s="407">
        <f ca="1">IF(LEN('7-12'!B339)&gt;0,'7-12'!K339,"")</f>
        <v>0</v>
      </c>
      <c r="J333" s="408"/>
    </row>
    <row r="334" spans="7:10" ht="23.25" customHeight="1" x14ac:dyDescent="0.25">
      <c r="G334" s="405" t="str">
        <f>+IF(LEN('OSNOVNA PLAČA'!B334)&gt;0,'LETNO OBVESTILO'!V340,"")</f>
        <v>325   A325</v>
      </c>
      <c r="H334" s="406"/>
      <c r="I334" s="407">
        <f ca="1">IF(LEN('7-12'!B340)&gt;0,'7-12'!K340,"")</f>
        <v>0</v>
      </c>
      <c r="J334" s="408"/>
    </row>
    <row r="335" spans="7:10" ht="23.25" customHeight="1" x14ac:dyDescent="0.25">
      <c r="G335" s="405" t="str">
        <f>+IF(LEN('OSNOVNA PLAČA'!B335)&gt;0,'LETNO OBVESTILO'!V341,"")</f>
        <v>326   A326</v>
      </c>
      <c r="H335" s="406"/>
      <c r="I335" s="407">
        <f ca="1">IF(LEN('7-12'!B341)&gt;0,'7-12'!K341,"")</f>
        <v>0</v>
      </c>
      <c r="J335" s="408"/>
    </row>
    <row r="336" spans="7:10" ht="23.25" customHeight="1" x14ac:dyDescent="0.25">
      <c r="G336" s="405" t="str">
        <f>+IF(LEN('OSNOVNA PLAČA'!B336)&gt;0,'LETNO OBVESTILO'!V342,"")</f>
        <v>327   A327</v>
      </c>
      <c r="H336" s="406"/>
      <c r="I336" s="407">
        <f ca="1">IF(LEN('7-12'!B342)&gt;0,'7-12'!K342,"")</f>
        <v>0</v>
      </c>
      <c r="J336" s="408"/>
    </row>
    <row r="337" spans="7:10" ht="23.25" customHeight="1" x14ac:dyDescent="0.25">
      <c r="G337" s="405" t="str">
        <f>+IF(LEN('OSNOVNA PLAČA'!B337)&gt;0,'LETNO OBVESTILO'!V343,"")</f>
        <v>328   A328</v>
      </c>
      <c r="H337" s="406"/>
      <c r="I337" s="407">
        <f ca="1">IF(LEN('7-12'!B343)&gt;0,'7-12'!K343,"")</f>
        <v>0</v>
      </c>
      <c r="J337" s="408"/>
    </row>
    <row r="338" spans="7:10" ht="23.25" customHeight="1" x14ac:dyDescent="0.25">
      <c r="G338" s="405" t="str">
        <f>+IF(LEN('OSNOVNA PLAČA'!B338)&gt;0,'LETNO OBVESTILO'!V344,"")</f>
        <v>329   A329</v>
      </c>
      <c r="H338" s="406"/>
      <c r="I338" s="407">
        <f ca="1">IF(LEN('7-12'!B344)&gt;0,'7-12'!K344,"")</f>
        <v>0</v>
      </c>
      <c r="J338" s="408"/>
    </row>
    <row r="339" spans="7:10" ht="23.25" customHeight="1" x14ac:dyDescent="0.25">
      <c r="G339" s="405" t="str">
        <f>+IF(LEN('OSNOVNA PLAČA'!B339)&gt;0,'LETNO OBVESTILO'!V345,"")</f>
        <v>330   A330</v>
      </c>
      <c r="H339" s="406"/>
      <c r="I339" s="407">
        <f ca="1">IF(LEN('7-12'!B345)&gt;0,'7-12'!K345,"")</f>
        <v>0</v>
      </c>
      <c r="J339" s="408"/>
    </row>
    <row r="340" spans="7:10" ht="23.25" customHeight="1" x14ac:dyDescent="0.25">
      <c r="G340" s="405" t="str">
        <f>+IF(LEN('OSNOVNA PLAČA'!B340)&gt;0,'LETNO OBVESTILO'!V346,"")</f>
        <v>331   A331</v>
      </c>
      <c r="H340" s="406"/>
      <c r="I340" s="407">
        <f ca="1">IF(LEN('7-12'!B346)&gt;0,'7-12'!K346,"")</f>
        <v>0</v>
      </c>
      <c r="J340" s="408"/>
    </row>
    <row r="341" spans="7:10" ht="23.25" customHeight="1" x14ac:dyDescent="0.25">
      <c r="G341" s="405" t="str">
        <f>+IF(LEN('OSNOVNA PLAČA'!B341)&gt;0,'LETNO OBVESTILO'!V347,"")</f>
        <v>332   A332</v>
      </c>
      <c r="H341" s="406"/>
      <c r="I341" s="407">
        <f ca="1">IF(LEN('7-12'!B347)&gt;0,'7-12'!K347,"")</f>
        <v>0</v>
      </c>
      <c r="J341" s="408"/>
    </row>
    <row r="342" spans="7:10" ht="23.25" customHeight="1" x14ac:dyDescent="0.25">
      <c r="G342" s="405" t="str">
        <f>+IF(LEN('OSNOVNA PLAČA'!B342)&gt;0,'LETNO OBVESTILO'!V348,"")</f>
        <v>333   A333</v>
      </c>
      <c r="H342" s="406"/>
      <c r="I342" s="407">
        <f ca="1">IF(LEN('7-12'!B348)&gt;0,'7-12'!K348,"")</f>
        <v>0</v>
      </c>
      <c r="J342" s="408"/>
    </row>
    <row r="343" spans="7:10" ht="23.25" customHeight="1" x14ac:dyDescent="0.25">
      <c r="G343" s="405" t="str">
        <f>+IF(LEN('OSNOVNA PLAČA'!B343)&gt;0,'LETNO OBVESTILO'!V349,"")</f>
        <v>334   A334</v>
      </c>
      <c r="H343" s="406"/>
      <c r="I343" s="407">
        <f ca="1">IF(LEN('7-12'!B349)&gt;0,'7-12'!K349,"")</f>
        <v>0</v>
      </c>
      <c r="J343" s="408"/>
    </row>
    <row r="344" spans="7:10" ht="23.25" customHeight="1" x14ac:dyDescent="0.25">
      <c r="G344" s="405" t="str">
        <f>+IF(LEN('OSNOVNA PLAČA'!B344)&gt;0,'LETNO OBVESTILO'!V350,"")</f>
        <v>335   A335</v>
      </c>
      <c r="H344" s="406"/>
      <c r="I344" s="407">
        <f ca="1">IF(LEN('7-12'!B350)&gt;0,'7-12'!K350,"")</f>
        <v>0</v>
      </c>
      <c r="J344" s="408"/>
    </row>
    <row r="345" spans="7:10" ht="23.25" customHeight="1" x14ac:dyDescent="0.25">
      <c r="G345" s="405" t="str">
        <f>+IF(LEN('OSNOVNA PLAČA'!B345)&gt;0,'LETNO OBVESTILO'!V351,"")</f>
        <v>336   A336</v>
      </c>
      <c r="H345" s="406"/>
      <c r="I345" s="407">
        <f ca="1">IF(LEN('7-12'!B351)&gt;0,'7-12'!K351,"")</f>
        <v>0</v>
      </c>
      <c r="J345" s="408"/>
    </row>
    <row r="346" spans="7:10" ht="23.25" customHeight="1" x14ac:dyDescent="0.25">
      <c r="G346" s="405" t="str">
        <f>+IF(LEN('OSNOVNA PLAČA'!B346)&gt;0,'LETNO OBVESTILO'!V352,"")</f>
        <v>337   A337</v>
      </c>
      <c r="H346" s="406"/>
      <c r="I346" s="407">
        <f ca="1">IF(LEN('7-12'!B352)&gt;0,'7-12'!K352,"")</f>
        <v>0</v>
      </c>
      <c r="J346" s="408"/>
    </row>
    <row r="347" spans="7:10" ht="23.25" customHeight="1" x14ac:dyDescent="0.25">
      <c r="G347" s="405" t="str">
        <f>+IF(LEN('OSNOVNA PLAČA'!B347)&gt;0,'LETNO OBVESTILO'!V353,"")</f>
        <v>338   A338</v>
      </c>
      <c r="H347" s="406"/>
      <c r="I347" s="407">
        <f ca="1">IF(LEN('7-12'!B353)&gt;0,'7-12'!K353,"")</f>
        <v>0</v>
      </c>
      <c r="J347" s="408"/>
    </row>
    <row r="348" spans="7:10" ht="23.25" customHeight="1" x14ac:dyDescent="0.25">
      <c r="G348" s="405" t="str">
        <f>+IF(LEN('OSNOVNA PLAČA'!B348)&gt;0,'LETNO OBVESTILO'!V354,"")</f>
        <v>339   A339</v>
      </c>
      <c r="H348" s="406"/>
      <c r="I348" s="407">
        <f ca="1">IF(LEN('7-12'!B354)&gt;0,'7-12'!K354,"")</f>
        <v>0</v>
      </c>
      <c r="J348" s="408"/>
    </row>
    <row r="349" spans="7:10" ht="23.25" customHeight="1" x14ac:dyDescent="0.25">
      <c r="G349" s="405" t="str">
        <f>+IF(LEN('OSNOVNA PLAČA'!B349)&gt;0,'LETNO OBVESTILO'!V355,"")</f>
        <v>340   A340</v>
      </c>
      <c r="H349" s="406"/>
      <c r="I349" s="407">
        <f ca="1">IF(LEN('7-12'!B355)&gt;0,'7-12'!K355,"")</f>
        <v>0</v>
      </c>
      <c r="J349" s="408"/>
    </row>
    <row r="350" spans="7:10" ht="23.25" customHeight="1" x14ac:dyDescent="0.25">
      <c r="G350" s="405" t="str">
        <f>+IF(LEN('OSNOVNA PLAČA'!B350)&gt;0,'LETNO OBVESTILO'!V356,"")</f>
        <v>341   A341</v>
      </c>
      <c r="H350" s="406"/>
      <c r="I350" s="407">
        <f ca="1">IF(LEN('7-12'!B356)&gt;0,'7-12'!K356,"")</f>
        <v>0</v>
      </c>
      <c r="J350" s="408"/>
    </row>
    <row r="351" spans="7:10" ht="23.25" customHeight="1" x14ac:dyDescent="0.25">
      <c r="G351" s="405" t="str">
        <f>+IF(LEN('OSNOVNA PLAČA'!B351)&gt;0,'LETNO OBVESTILO'!V357,"")</f>
        <v>342   A342</v>
      </c>
      <c r="H351" s="406"/>
      <c r="I351" s="407">
        <f ca="1">IF(LEN('7-12'!B357)&gt;0,'7-12'!K357,"")</f>
        <v>0</v>
      </c>
      <c r="J351" s="408"/>
    </row>
    <row r="352" spans="7:10" ht="23.25" customHeight="1" x14ac:dyDescent="0.25">
      <c r="G352" s="405" t="str">
        <f>+IF(LEN('OSNOVNA PLAČA'!B352)&gt;0,'LETNO OBVESTILO'!V358,"")</f>
        <v>343   A343</v>
      </c>
      <c r="H352" s="406"/>
      <c r="I352" s="407">
        <f ca="1">IF(LEN('7-12'!B358)&gt;0,'7-12'!K358,"")</f>
        <v>0</v>
      </c>
      <c r="J352" s="408"/>
    </row>
    <row r="353" spans="7:10" ht="23.25" customHeight="1" x14ac:dyDescent="0.25">
      <c r="G353" s="405" t="str">
        <f>+IF(LEN('OSNOVNA PLAČA'!B353)&gt;0,'LETNO OBVESTILO'!V359,"")</f>
        <v>344   A344</v>
      </c>
      <c r="H353" s="406"/>
      <c r="I353" s="407">
        <f ca="1">IF(LEN('7-12'!B359)&gt;0,'7-12'!K359,"")</f>
        <v>0</v>
      </c>
      <c r="J353" s="408"/>
    </row>
    <row r="354" spans="7:10" ht="23.25" customHeight="1" x14ac:dyDescent="0.25">
      <c r="G354" s="405" t="str">
        <f>+IF(LEN('OSNOVNA PLAČA'!B354)&gt;0,'LETNO OBVESTILO'!V360,"")</f>
        <v>345   A345</v>
      </c>
      <c r="H354" s="406"/>
      <c r="I354" s="407">
        <f ca="1">IF(LEN('7-12'!B360)&gt;0,'7-12'!K360,"")</f>
        <v>0</v>
      </c>
      <c r="J354" s="408"/>
    </row>
    <row r="355" spans="7:10" ht="23.25" customHeight="1" x14ac:dyDescent="0.25">
      <c r="G355" s="405" t="str">
        <f>+IF(LEN('OSNOVNA PLAČA'!B355)&gt;0,'LETNO OBVESTILO'!V361,"")</f>
        <v>346   A346</v>
      </c>
      <c r="H355" s="406"/>
      <c r="I355" s="407">
        <f ca="1">IF(LEN('7-12'!B361)&gt;0,'7-12'!K361,"")</f>
        <v>0</v>
      </c>
      <c r="J355" s="408"/>
    </row>
    <row r="356" spans="7:10" ht="23.25" customHeight="1" x14ac:dyDescent="0.25">
      <c r="G356" s="405" t="str">
        <f>+IF(LEN('OSNOVNA PLAČA'!B356)&gt;0,'LETNO OBVESTILO'!V362,"")</f>
        <v>347   A347</v>
      </c>
      <c r="H356" s="406"/>
      <c r="I356" s="407">
        <f ca="1">IF(LEN('7-12'!B362)&gt;0,'7-12'!K362,"")</f>
        <v>0</v>
      </c>
      <c r="J356" s="408"/>
    </row>
    <row r="357" spans="7:10" ht="23.25" customHeight="1" x14ac:dyDescent="0.25">
      <c r="G357" s="405" t="str">
        <f>+IF(LEN('OSNOVNA PLAČA'!B357)&gt;0,'LETNO OBVESTILO'!V363,"")</f>
        <v>348   A348</v>
      </c>
      <c r="H357" s="406"/>
      <c r="I357" s="407">
        <f ca="1">IF(LEN('7-12'!B363)&gt;0,'7-12'!K363,"")</f>
        <v>0</v>
      </c>
      <c r="J357" s="408"/>
    </row>
    <row r="358" spans="7:10" ht="23.25" customHeight="1" x14ac:dyDescent="0.25">
      <c r="G358" s="405" t="str">
        <f>+IF(LEN('OSNOVNA PLAČA'!B358)&gt;0,'LETNO OBVESTILO'!V364,"")</f>
        <v>349   A349</v>
      </c>
      <c r="H358" s="406"/>
      <c r="I358" s="407">
        <f ca="1">IF(LEN('7-12'!B364)&gt;0,'7-12'!K364,"")</f>
        <v>0</v>
      </c>
      <c r="J358" s="408"/>
    </row>
    <row r="359" spans="7:10" ht="23.25" customHeight="1" x14ac:dyDescent="0.25">
      <c r="G359" s="405" t="str">
        <f>+IF(LEN('OSNOVNA PLAČA'!B359)&gt;0,'LETNO OBVESTILO'!V365,"")</f>
        <v>350   A350</v>
      </c>
      <c r="H359" s="406"/>
      <c r="I359" s="407">
        <f ca="1">IF(LEN('7-12'!B365)&gt;0,'7-12'!K365,"")</f>
        <v>0</v>
      </c>
      <c r="J359" s="408"/>
    </row>
    <row r="360" spans="7:10" ht="23.25" customHeight="1" x14ac:dyDescent="0.25">
      <c r="G360" s="405" t="str">
        <f>+IF(LEN('OSNOVNA PLAČA'!B360)&gt;0,'LETNO OBVESTILO'!V366,"")</f>
        <v>351   A351</v>
      </c>
      <c r="H360" s="406"/>
      <c r="I360" s="407">
        <f ca="1">IF(LEN('7-12'!B366)&gt;0,'7-12'!K366,"")</f>
        <v>0</v>
      </c>
      <c r="J360" s="408"/>
    </row>
    <row r="361" spans="7:10" ht="23.25" customHeight="1" x14ac:dyDescent="0.25">
      <c r="G361" s="405" t="str">
        <f>+IF(LEN('OSNOVNA PLAČA'!B361)&gt;0,'LETNO OBVESTILO'!V367,"")</f>
        <v>352   A352</v>
      </c>
      <c r="H361" s="406"/>
      <c r="I361" s="407">
        <f ca="1">IF(LEN('7-12'!B367)&gt;0,'7-12'!K367,"")</f>
        <v>0</v>
      </c>
      <c r="J361" s="408"/>
    </row>
    <row r="362" spans="7:10" ht="23.25" customHeight="1" x14ac:dyDescent="0.25">
      <c r="G362" s="405" t="str">
        <f>+IF(LEN('OSNOVNA PLAČA'!B362)&gt;0,'LETNO OBVESTILO'!V368,"")</f>
        <v>353   A353</v>
      </c>
      <c r="H362" s="406"/>
      <c r="I362" s="407">
        <f ca="1">IF(LEN('7-12'!B368)&gt;0,'7-12'!K368,"")</f>
        <v>0</v>
      </c>
      <c r="J362" s="408"/>
    </row>
    <row r="363" spans="7:10" ht="23.25" customHeight="1" x14ac:dyDescent="0.25">
      <c r="G363" s="405" t="str">
        <f>+IF(LEN('OSNOVNA PLAČA'!B363)&gt;0,'LETNO OBVESTILO'!V369,"")</f>
        <v>354   A354</v>
      </c>
      <c r="H363" s="406"/>
      <c r="I363" s="407">
        <f ca="1">IF(LEN('7-12'!B369)&gt;0,'7-12'!K369,"")</f>
        <v>0</v>
      </c>
      <c r="J363" s="408"/>
    </row>
    <row r="364" spans="7:10" ht="23.25" customHeight="1" x14ac:dyDescent="0.25">
      <c r="G364" s="405" t="str">
        <f>+IF(LEN('OSNOVNA PLAČA'!B364)&gt;0,'LETNO OBVESTILO'!V370,"")</f>
        <v>355   A355</v>
      </c>
      <c r="H364" s="406"/>
      <c r="I364" s="407">
        <f ca="1">IF(LEN('7-12'!B370)&gt;0,'7-12'!K370,"")</f>
        <v>0</v>
      </c>
      <c r="J364" s="408"/>
    </row>
    <row r="365" spans="7:10" ht="23.25" customHeight="1" x14ac:dyDescent="0.25">
      <c r="G365" s="405" t="str">
        <f>+IF(LEN('OSNOVNA PLAČA'!B365)&gt;0,'LETNO OBVESTILO'!V371,"")</f>
        <v>356   A356</v>
      </c>
      <c r="H365" s="406"/>
      <c r="I365" s="407">
        <f ca="1">IF(LEN('7-12'!B371)&gt;0,'7-12'!K371,"")</f>
        <v>0</v>
      </c>
      <c r="J365" s="408"/>
    </row>
    <row r="366" spans="7:10" ht="23.25" customHeight="1" x14ac:dyDescent="0.25">
      <c r="G366" s="405" t="str">
        <f>+IF(LEN('OSNOVNA PLAČA'!B366)&gt;0,'LETNO OBVESTILO'!V372,"")</f>
        <v>357   A357</v>
      </c>
      <c r="H366" s="406"/>
      <c r="I366" s="407">
        <f ca="1">IF(LEN('7-12'!B372)&gt;0,'7-12'!K372,"")</f>
        <v>0</v>
      </c>
      <c r="J366" s="408"/>
    </row>
    <row r="367" spans="7:10" ht="23.25" customHeight="1" x14ac:dyDescent="0.25">
      <c r="G367" s="405" t="str">
        <f>+IF(LEN('OSNOVNA PLAČA'!B367)&gt;0,'LETNO OBVESTILO'!V373,"")</f>
        <v>358   A358</v>
      </c>
      <c r="H367" s="406"/>
      <c r="I367" s="407">
        <f ca="1">IF(LEN('7-12'!B373)&gt;0,'7-12'!K373,"")</f>
        <v>0</v>
      </c>
      <c r="J367" s="408"/>
    </row>
    <row r="368" spans="7:10" ht="23.25" customHeight="1" x14ac:dyDescent="0.25">
      <c r="G368" s="405" t="str">
        <f>+IF(LEN('OSNOVNA PLAČA'!B368)&gt;0,'LETNO OBVESTILO'!V374,"")</f>
        <v>359   A359</v>
      </c>
      <c r="H368" s="406"/>
      <c r="I368" s="407">
        <f ca="1">IF(LEN('7-12'!B374)&gt;0,'7-12'!K374,"")</f>
        <v>0</v>
      </c>
      <c r="J368" s="408"/>
    </row>
    <row r="369" spans="7:10" ht="23.25" customHeight="1" x14ac:dyDescent="0.25">
      <c r="G369" s="405" t="str">
        <f>+IF(LEN('OSNOVNA PLAČA'!B369)&gt;0,'LETNO OBVESTILO'!V375,"")</f>
        <v>360   A360</v>
      </c>
      <c r="H369" s="406"/>
      <c r="I369" s="407">
        <f ca="1">IF(LEN('7-12'!B375)&gt;0,'7-12'!K375,"")</f>
        <v>0</v>
      </c>
      <c r="J369" s="408"/>
    </row>
    <row r="370" spans="7:10" ht="23.25" customHeight="1" x14ac:dyDescent="0.25">
      <c r="G370" s="405" t="str">
        <f>+IF(LEN('OSNOVNA PLAČA'!B370)&gt;0,'LETNO OBVESTILO'!V376,"")</f>
        <v>361   A361</v>
      </c>
      <c r="H370" s="406"/>
      <c r="I370" s="407">
        <f ca="1">IF(LEN('7-12'!B376)&gt;0,'7-12'!K376,"")</f>
        <v>0</v>
      </c>
      <c r="J370" s="408"/>
    </row>
    <row r="371" spans="7:10" ht="23.25" customHeight="1" x14ac:dyDescent="0.25">
      <c r="G371" s="405" t="str">
        <f>+IF(LEN('OSNOVNA PLAČA'!B371)&gt;0,'LETNO OBVESTILO'!V377,"")</f>
        <v>362   A362</v>
      </c>
      <c r="H371" s="406"/>
      <c r="I371" s="407">
        <f ca="1">IF(LEN('7-12'!B377)&gt;0,'7-12'!K377,"")</f>
        <v>0</v>
      </c>
      <c r="J371" s="408"/>
    </row>
    <row r="372" spans="7:10" ht="23.25" customHeight="1" x14ac:dyDescent="0.25">
      <c r="G372" s="405" t="str">
        <f>+IF(LEN('OSNOVNA PLAČA'!B372)&gt;0,'LETNO OBVESTILO'!V378,"")</f>
        <v>363   A363</v>
      </c>
      <c r="H372" s="406"/>
      <c r="I372" s="407">
        <f ca="1">IF(LEN('7-12'!B378)&gt;0,'7-12'!K378,"")</f>
        <v>0</v>
      </c>
      <c r="J372" s="408"/>
    </row>
    <row r="373" spans="7:10" ht="23.25" customHeight="1" x14ac:dyDescent="0.25">
      <c r="G373" s="405" t="str">
        <f>+IF(LEN('OSNOVNA PLAČA'!B373)&gt;0,'LETNO OBVESTILO'!V379,"")</f>
        <v>364   A364</v>
      </c>
      <c r="H373" s="406"/>
      <c r="I373" s="407">
        <f ca="1">IF(LEN('7-12'!B379)&gt;0,'7-12'!K379,"")</f>
        <v>0</v>
      </c>
      <c r="J373" s="408"/>
    </row>
    <row r="374" spans="7:10" ht="23.25" customHeight="1" x14ac:dyDescent="0.25">
      <c r="G374" s="405" t="str">
        <f>+IF(LEN('OSNOVNA PLAČA'!B374)&gt;0,'LETNO OBVESTILO'!V380,"")</f>
        <v>365   A365</v>
      </c>
      <c r="H374" s="406"/>
      <c r="I374" s="407">
        <f ca="1">IF(LEN('7-12'!B380)&gt;0,'7-12'!K380,"")</f>
        <v>0</v>
      </c>
      <c r="J374" s="408"/>
    </row>
    <row r="375" spans="7:10" ht="23.25" customHeight="1" x14ac:dyDescent="0.25">
      <c r="G375" s="405" t="str">
        <f>+IF(LEN('OSNOVNA PLAČA'!B375)&gt;0,'LETNO OBVESTILO'!V381,"")</f>
        <v>366   A366</v>
      </c>
      <c r="H375" s="406"/>
      <c r="I375" s="407">
        <f ca="1">IF(LEN('7-12'!B381)&gt;0,'7-12'!K381,"")</f>
        <v>0</v>
      </c>
      <c r="J375" s="408"/>
    </row>
    <row r="376" spans="7:10" ht="23.25" customHeight="1" x14ac:dyDescent="0.25">
      <c r="G376" s="405" t="str">
        <f>+IF(LEN('OSNOVNA PLAČA'!B376)&gt;0,'LETNO OBVESTILO'!V382,"")</f>
        <v>367   A367</v>
      </c>
      <c r="H376" s="406"/>
      <c r="I376" s="407">
        <f ca="1">IF(LEN('7-12'!B382)&gt;0,'7-12'!K382,"")</f>
        <v>0</v>
      </c>
      <c r="J376" s="408"/>
    </row>
    <row r="377" spans="7:10" ht="23.25" customHeight="1" x14ac:dyDescent="0.25">
      <c r="G377" s="405" t="str">
        <f>+IF(LEN('OSNOVNA PLAČA'!B377)&gt;0,'LETNO OBVESTILO'!V383,"")</f>
        <v>368   A368</v>
      </c>
      <c r="H377" s="406"/>
      <c r="I377" s="407">
        <f ca="1">IF(LEN('7-12'!B383)&gt;0,'7-12'!K383,"")</f>
        <v>0</v>
      </c>
      <c r="J377" s="408"/>
    </row>
    <row r="378" spans="7:10" ht="23.25" customHeight="1" x14ac:dyDescent="0.25">
      <c r="G378" s="405" t="str">
        <f>+IF(LEN('OSNOVNA PLAČA'!B378)&gt;0,'LETNO OBVESTILO'!V384,"")</f>
        <v>369   A369</v>
      </c>
      <c r="H378" s="406"/>
      <c r="I378" s="407">
        <f ca="1">IF(LEN('7-12'!B384)&gt;0,'7-12'!K384,"")</f>
        <v>0</v>
      </c>
      <c r="J378" s="408"/>
    </row>
    <row r="379" spans="7:10" ht="23.25" customHeight="1" x14ac:dyDescent="0.25">
      <c r="G379" s="405" t="str">
        <f>+IF(LEN('OSNOVNA PLAČA'!B379)&gt;0,'LETNO OBVESTILO'!V385,"")</f>
        <v>370   A370</v>
      </c>
      <c r="H379" s="406"/>
      <c r="I379" s="407">
        <f ca="1">IF(LEN('7-12'!B385)&gt;0,'7-12'!K385,"")</f>
        <v>0</v>
      </c>
      <c r="J379" s="408"/>
    </row>
    <row r="380" spans="7:10" ht="23.25" customHeight="1" x14ac:dyDescent="0.25">
      <c r="G380" s="405" t="str">
        <f>+IF(LEN('OSNOVNA PLAČA'!B380)&gt;0,'LETNO OBVESTILO'!V386,"")</f>
        <v>371   A371</v>
      </c>
      <c r="H380" s="406"/>
      <c r="I380" s="407">
        <f ca="1">IF(LEN('7-12'!B386)&gt;0,'7-12'!K386,"")</f>
        <v>0</v>
      </c>
      <c r="J380" s="408"/>
    </row>
    <row r="381" spans="7:10" ht="23.25" customHeight="1" x14ac:dyDescent="0.25">
      <c r="G381" s="405" t="str">
        <f>+IF(LEN('OSNOVNA PLAČA'!B381)&gt;0,'LETNO OBVESTILO'!V387,"")</f>
        <v>372   A372</v>
      </c>
      <c r="H381" s="406"/>
      <c r="I381" s="407">
        <f ca="1">IF(LEN('7-12'!B387)&gt;0,'7-12'!K387,"")</f>
        <v>0</v>
      </c>
      <c r="J381" s="408"/>
    </row>
    <row r="382" spans="7:10" ht="23.25" customHeight="1" x14ac:dyDescent="0.25">
      <c r="G382" s="405" t="str">
        <f>+IF(LEN('OSNOVNA PLAČA'!B382)&gt;0,'LETNO OBVESTILO'!V388,"")</f>
        <v>373   A373</v>
      </c>
      <c r="H382" s="406"/>
      <c r="I382" s="407">
        <f ca="1">IF(LEN('7-12'!B388)&gt;0,'7-12'!K388,"")</f>
        <v>0</v>
      </c>
      <c r="J382" s="408"/>
    </row>
    <row r="383" spans="7:10" ht="23.25" customHeight="1" x14ac:dyDescent="0.25">
      <c r="G383" s="405" t="str">
        <f>+IF(LEN('OSNOVNA PLAČA'!B383)&gt;0,'LETNO OBVESTILO'!V389,"")</f>
        <v>374   A374</v>
      </c>
      <c r="H383" s="406"/>
      <c r="I383" s="407">
        <f ca="1">IF(LEN('7-12'!B389)&gt;0,'7-12'!K389,"")</f>
        <v>0</v>
      </c>
      <c r="J383" s="408"/>
    </row>
    <row r="384" spans="7:10" ht="23.25" customHeight="1" x14ac:dyDescent="0.25">
      <c r="G384" s="405" t="str">
        <f>+IF(LEN('OSNOVNA PLAČA'!B384)&gt;0,'LETNO OBVESTILO'!V390,"")</f>
        <v>375   A375</v>
      </c>
      <c r="H384" s="406"/>
      <c r="I384" s="407">
        <f ca="1">IF(LEN('7-12'!B390)&gt;0,'7-12'!K390,"")</f>
        <v>0</v>
      </c>
      <c r="J384" s="408"/>
    </row>
    <row r="385" spans="7:10" ht="23.25" customHeight="1" x14ac:dyDescent="0.25">
      <c r="G385" s="405" t="str">
        <f>+IF(LEN('OSNOVNA PLAČA'!B385)&gt;0,'LETNO OBVESTILO'!V391,"")</f>
        <v>376   A376</v>
      </c>
      <c r="H385" s="406"/>
      <c r="I385" s="407">
        <f ca="1">IF(LEN('7-12'!B391)&gt;0,'7-12'!K391,"")</f>
        <v>0</v>
      </c>
      <c r="J385" s="408"/>
    </row>
    <row r="386" spans="7:10" ht="23.25" customHeight="1" x14ac:dyDescent="0.25">
      <c r="G386" s="405" t="str">
        <f>+IF(LEN('OSNOVNA PLAČA'!B386)&gt;0,'LETNO OBVESTILO'!V392,"")</f>
        <v>377   A377</v>
      </c>
      <c r="H386" s="406"/>
      <c r="I386" s="407">
        <f ca="1">IF(LEN('7-12'!B392)&gt;0,'7-12'!K392,"")</f>
        <v>0</v>
      </c>
      <c r="J386" s="408"/>
    </row>
    <row r="387" spans="7:10" ht="23.25" customHeight="1" x14ac:dyDescent="0.25">
      <c r="G387" s="405" t="str">
        <f>+IF(LEN('OSNOVNA PLAČA'!B387)&gt;0,'LETNO OBVESTILO'!V393,"")</f>
        <v>378   A378</v>
      </c>
      <c r="H387" s="406"/>
      <c r="I387" s="407">
        <f ca="1">IF(LEN('7-12'!B393)&gt;0,'7-12'!K393,"")</f>
        <v>0</v>
      </c>
      <c r="J387" s="408"/>
    </row>
    <row r="388" spans="7:10" ht="23.25" customHeight="1" x14ac:dyDescent="0.25">
      <c r="G388" s="405" t="str">
        <f>+IF(LEN('OSNOVNA PLAČA'!B388)&gt;0,'LETNO OBVESTILO'!V394,"")</f>
        <v>379   A379</v>
      </c>
      <c r="H388" s="406"/>
      <c r="I388" s="407">
        <f ca="1">IF(LEN('7-12'!B394)&gt;0,'7-12'!K394,"")</f>
        <v>0</v>
      </c>
      <c r="J388" s="408"/>
    </row>
    <row r="389" spans="7:10" ht="23.25" customHeight="1" x14ac:dyDescent="0.25">
      <c r="G389" s="405" t="str">
        <f>+IF(LEN('OSNOVNA PLAČA'!B389)&gt;0,'LETNO OBVESTILO'!V395,"")</f>
        <v>380   A380</v>
      </c>
      <c r="H389" s="406"/>
      <c r="I389" s="407">
        <f ca="1">IF(LEN('7-12'!B395)&gt;0,'7-12'!K395,"")</f>
        <v>0</v>
      </c>
      <c r="J389" s="408"/>
    </row>
    <row r="390" spans="7:10" ht="23.25" customHeight="1" x14ac:dyDescent="0.25">
      <c r="G390" s="405" t="str">
        <f>+IF(LEN('OSNOVNA PLAČA'!B390)&gt;0,'LETNO OBVESTILO'!V396,"")</f>
        <v>381   A381</v>
      </c>
      <c r="H390" s="406"/>
      <c r="I390" s="407">
        <f ca="1">IF(LEN('7-12'!B396)&gt;0,'7-12'!K396,"")</f>
        <v>0</v>
      </c>
      <c r="J390" s="408"/>
    </row>
    <row r="391" spans="7:10" ht="23.25" customHeight="1" x14ac:dyDescent="0.25">
      <c r="G391" s="405" t="str">
        <f>+IF(LEN('OSNOVNA PLAČA'!B391)&gt;0,'LETNO OBVESTILO'!V397,"")</f>
        <v>382   A382</v>
      </c>
      <c r="H391" s="406"/>
      <c r="I391" s="407">
        <f ca="1">IF(LEN('7-12'!B397)&gt;0,'7-12'!K397,"")</f>
        <v>0</v>
      </c>
      <c r="J391" s="408"/>
    </row>
    <row r="392" spans="7:10" ht="23.25" customHeight="1" x14ac:dyDescent="0.25">
      <c r="G392" s="405" t="str">
        <f>+IF(LEN('OSNOVNA PLAČA'!B392)&gt;0,'LETNO OBVESTILO'!V398,"")</f>
        <v>383   A383</v>
      </c>
      <c r="H392" s="406"/>
      <c r="I392" s="407">
        <f ca="1">IF(LEN('7-12'!B398)&gt;0,'7-12'!K398,"")</f>
        <v>0</v>
      </c>
      <c r="J392" s="408"/>
    </row>
    <row r="393" spans="7:10" ht="23.25" customHeight="1" x14ac:dyDescent="0.25">
      <c r="G393" s="405" t="str">
        <f>+IF(LEN('OSNOVNA PLAČA'!B393)&gt;0,'LETNO OBVESTILO'!V399,"")</f>
        <v>384   A384</v>
      </c>
      <c r="H393" s="406"/>
      <c r="I393" s="407">
        <f ca="1">IF(LEN('7-12'!B399)&gt;0,'7-12'!K399,"")</f>
        <v>0</v>
      </c>
      <c r="J393" s="408"/>
    </row>
    <row r="394" spans="7:10" ht="23.25" customHeight="1" x14ac:dyDescent="0.25">
      <c r="G394" s="405" t="str">
        <f>+IF(LEN('OSNOVNA PLAČA'!B394)&gt;0,'LETNO OBVESTILO'!V400,"")</f>
        <v>385   A385</v>
      </c>
      <c r="H394" s="406"/>
      <c r="I394" s="407">
        <f ca="1">IF(LEN('7-12'!B400)&gt;0,'7-12'!K400,"")</f>
        <v>0</v>
      </c>
      <c r="J394" s="408"/>
    </row>
    <row r="395" spans="7:10" ht="23.25" customHeight="1" x14ac:dyDescent="0.25">
      <c r="G395" s="405" t="str">
        <f>+IF(LEN('OSNOVNA PLAČA'!B395)&gt;0,'LETNO OBVESTILO'!V401,"")</f>
        <v>386   A386</v>
      </c>
      <c r="H395" s="406"/>
      <c r="I395" s="407">
        <f ca="1">IF(LEN('7-12'!B401)&gt;0,'7-12'!K401,"")</f>
        <v>0</v>
      </c>
      <c r="J395" s="408"/>
    </row>
    <row r="396" spans="7:10" ht="23.25" customHeight="1" x14ac:dyDescent="0.25">
      <c r="G396" s="405" t="str">
        <f>+IF(LEN('OSNOVNA PLAČA'!B396)&gt;0,'LETNO OBVESTILO'!V402,"")</f>
        <v>387   A387</v>
      </c>
      <c r="H396" s="406"/>
      <c r="I396" s="407">
        <f ca="1">IF(LEN('7-12'!B402)&gt;0,'7-12'!K402,"")</f>
        <v>0</v>
      </c>
      <c r="J396" s="408"/>
    </row>
    <row r="397" spans="7:10" ht="23.25" customHeight="1" x14ac:dyDescent="0.25">
      <c r="G397" s="405" t="str">
        <f>+IF(LEN('OSNOVNA PLAČA'!B397)&gt;0,'LETNO OBVESTILO'!V403,"")</f>
        <v>388   A388</v>
      </c>
      <c r="H397" s="406"/>
      <c r="I397" s="407">
        <f ca="1">IF(LEN('7-12'!B403)&gt;0,'7-12'!K403,"")</f>
        <v>0</v>
      </c>
      <c r="J397" s="408"/>
    </row>
    <row r="398" spans="7:10" ht="23.25" customHeight="1" x14ac:dyDescent="0.25">
      <c r="G398" s="405" t="str">
        <f>+IF(LEN('OSNOVNA PLAČA'!B398)&gt;0,'LETNO OBVESTILO'!V404,"")</f>
        <v>389   A389</v>
      </c>
      <c r="H398" s="406"/>
      <c r="I398" s="407">
        <f ca="1">IF(LEN('7-12'!B404)&gt;0,'7-12'!K404,"")</f>
        <v>0</v>
      </c>
      <c r="J398" s="408"/>
    </row>
    <row r="399" spans="7:10" ht="23.25" customHeight="1" x14ac:dyDescent="0.25">
      <c r="G399" s="405" t="str">
        <f>+IF(LEN('OSNOVNA PLAČA'!B399)&gt;0,'LETNO OBVESTILO'!V405,"")</f>
        <v>390   A390</v>
      </c>
      <c r="H399" s="406"/>
      <c r="I399" s="407">
        <f ca="1">IF(LEN('7-12'!B405)&gt;0,'7-12'!K405,"")</f>
        <v>0</v>
      </c>
      <c r="J399" s="408"/>
    </row>
    <row r="400" spans="7:10" ht="23.25" customHeight="1" x14ac:dyDescent="0.25">
      <c r="G400" s="405" t="str">
        <f>+IF(LEN('OSNOVNA PLAČA'!B400)&gt;0,'LETNO OBVESTILO'!V406,"")</f>
        <v>391   A391</v>
      </c>
      <c r="H400" s="406"/>
      <c r="I400" s="407">
        <f ca="1">IF(LEN('7-12'!B406)&gt;0,'7-12'!K406,"")</f>
        <v>0</v>
      </c>
      <c r="J400" s="408"/>
    </row>
    <row r="401" spans="7:10" ht="23.25" customHeight="1" x14ac:dyDescent="0.25">
      <c r="G401" s="405" t="str">
        <f>+IF(LEN('OSNOVNA PLAČA'!B401)&gt;0,'LETNO OBVESTILO'!V407,"")</f>
        <v>392   A392</v>
      </c>
      <c r="H401" s="406"/>
      <c r="I401" s="407">
        <f ca="1">IF(LEN('7-12'!B407)&gt;0,'7-12'!K407,"")</f>
        <v>0</v>
      </c>
      <c r="J401" s="408"/>
    </row>
    <row r="402" spans="7:10" ht="23.25" customHeight="1" x14ac:dyDescent="0.25">
      <c r="G402" s="405" t="str">
        <f>+IF(LEN('OSNOVNA PLAČA'!B402)&gt;0,'LETNO OBVESTILO'!V408,"")</f>
        <v>393   A393</v>
      </c>
      <c r="H402" s="406"/>
      <c r="I402" s="407">
        <f ca="1">IF(LEN('7-12'!B408)&gt;0,'7-12'!K408,"")</f>
        <v>0</v>
      </c>
      <c r="J402" s="408"/>
    </row>
    <row r="403" spans="7:10" ht="23.25" customHeight="1" x14ac:dyDescent="0.25">
      <c r="G403" s="405" t="str">
        <f>+IF(LEN('OSNOVNA PLAČA'!B403)&gt;0,'LETNO OBVESTILO'!V409,"")</f>
        <v>394   A394</v>
      </c>
      <c r="H403" s="406"/>
      <c r="I403" s="407">
        <f ca="1">IF(LEN('7-12'!B409)&gt;0,'7-12'!K409,"")</f>
        <v>0</v>
      </c>
      <c r="J403" s="408"/>
    </row>
    <row r="404" spans="7:10" ht="23.25" customHeight="1" x14ac:dyDescent="0.25">
      <c r="G404" s="405" t="str">
        <f>+IF(LEN('OSNOVNA PLAČA'!B404)&gt;0,'LETNO OBVESTILO'!V410,"")</f>
        <v>395   A395</v>
      </c>
      <c r="H404" s="406"/>
      <c r="I404" s="407">
        <f ca="1">IF(LEN('7-12'!B410)&gt;0,'7-12'!K410,"")</f>
        <v>0</v>
      </c>
      <c r="J404" s="408"/>
    </row>
    <row r="405" spans="7:10" ht="23.25" customHeight="1" x14ac:dyDescent="0.25">
      <c r="G405" s="405" t="str">
        <f>+IF(LEN('OSNOVNA PLAČA'!B405)&gt;0,'LETNO OBVESTILO'!V411,"")</f>
        <v>396   A396</v>
      </c>
      <c r="H405" s="406"/>
      <c r="I405" s="407">
        <f ca="1">IF(LEN('7-12'!B411)&gt;0,'7-12'!K411,"")</f>
        <v>0</v>
      </c>
      <c r="J405" s="408"/>
    </row>
    <row r="406" spans="7:10" ht="23.25" customHeight="1" x14ac:dyDescent="0.25">
      <c r="G406" s="405" t="str">
        <f>+IF(LEN('OSNOVNA PLAČA'!B406)&gt;0,'LETNO OBVESTILO'!V412,"")</f>
        <v>397   A397</v>
      </c>
      <c r="H406" s="406"/>
      <c r="I406" s="407">
        <f ca="1">IF(LEN('7-12'!B412)&gt;0,'7-12'!K412,"")</f>
        <v>0</v>
      </c>
      <c r="J406" s="408"/>
    </row>
    <row r="407" spans="7:10" ht="23.25" customHeight="1" x14ac:dyDescent="0.25">
      <c r="G407" s="405" t="str">
        <f>+IF(LEN('OSNOVNA PLAČA'!B407)&gt;0,'LETNO OBVESTILO'!V413,"")</f>
        <v>398   A398</v>
      </c>
      <c r="H407" s="406"/>
      <c r="I407" s="407">
        <f ca="1">IF(LEN('7-12'!B413)&gt;0,'7-12'!K413,"")</f>
        <v>0</v>
      </c>
      <c r="J407" s="408"/>
    </row>
    <row r="408" spans="7:10" ht="23.25" customHeight="1" x14ac:dyDescent="0.25">
      <c r="G408" s="405" t="str">
        <f>+IF(LEN('OSNOVNA PLAČA'!B408)&gt;0,'LETNO OBVESTILO'!V414,"")</f>
        <v>399   A399</v>
      </c>
      <c r="H408" s="406"/>
      <c r="I408" s="407">
        <f ca="1">IF(LEN('7-12'!B414)&gt;0,'7-12'!K414,"")</f>
        <v>0</v>
      </c>
      <c r="J408" s="408"/>
    </row>
    <row r="409" spans="7:10" ht="23.25" customHeight="1" x14ac:dyDescent="0.25">
      <c r="G409" s="405" t="str">
        <f>+IF(LEN('OSNOVNA PLAČA'!B409)&gt;0,'LETNO OBVESTILO'!V415,"")</f>
        <v>400   A400</v>
      </c>
      <c r="H409" s="406"/>
      <c r="I409" s="407">
        <f ca="1">IF(LEN('7-12'!B415)&gt;0,'7-12'!K415,"")</f>
        <v>0</v>
      </c>
      <c r="J409" s="408"/>
    </row>
    <row r="410" spans="7:10" ht="23.25" customHeight="1" x14ac:dyDescent="0.25">
      <c r="G410" s="405" t="str">
        <f>+IF(LEN('OSNOVNA PLAČA'!B410)&gt;0,'LETNO OBVESTILO'!V416,"")</f>
        <v>401   A401</v>
      </c>
      <c r="H410" s="406"/>
      <c r="I410" s="407">
        <f ca="1">IF(LEN('7-12'!B416)&gt;0,'7-12'!K416,"")</f>
        <v>0</v>
      </c>
      <c r="J410" s="408"/>
    </row>
    <row r="411" spans="7:10" ht="23.25" customHeight="1" x14ac:dyDescent="0.25">
      <c r="G411" s="405" t="str">
        <f>+IF(LEN('OSNOVNA PLAČA'!B411)&gt;0,'LETNO OBVESTILO'!V417,"")</f>
        <v>402   A402</v>
      </c>
      <c r="H411" s="406"/>
      <c r="I411" s="407">
        <f ca="1">IF(LEN('7-12'!B417)&gt;0,'7-12'!K417,"")</f>
        <v>0</v>
      </c>
      <c r="J411" s="408"/>
    </row>
    <row r="412" spans="7:10" ht="23.25" customHeight="1" x14ac:dyDescent="0.25">
      <c r="G412" s="405" t="str">
        <f>+IF(LEN('OSNOVNA PLAČA'!B412)&gt;0,'LETNO OBVESTILO'!V418,"")</f>
        <v>403   A403</v>
      </c>
      <c r="H412" s="406"/>
      <c r="I412" s="407">
        <f ca="1">IF(LEN('7-12'!B418)&gt;0,'7-12'!K418,"")</f>
        <v>0</v>
      </c>
      <c r="J412" s="408"/>
    </row>
    <row r="413" spans="7:10" ht="23.25" customHeight="1" x14ac:dyDescent="0.25">
      <c r="G413" s="405" t="str">
        <f>+IF(LEN('OSNOVNA PLAČA'!B413)&gt;0,'LETNO OBVESTILO'!V419,"")</f>
        <v>404   A404</v>
      </c>
      <c r="H413" s="406"/>
      <c r="I413" s="407">
        <f ca="1">IF(LEN('7-12'!B419)&gt;0,'7-12'!K419,"")</f>
        <v>0</v>
      </c>
      <c r="J413" s="408"/>
    </row>
    <row r="414" spans="7:10" ht="23.25" customHeight="1" x14ac:dyDescent="0.25">
      <c r="G414" s="405" t="str">
        <f>+IF(LEN('OSNOVNA PLAČA'!B414)&gt;0,'LETNO OBVESTILO'!V420,"")</f>
        <v>405   A405</v>
      </c>
      <c r="H414" s="406"/>
      <c r="I414" s="407">
        <f ca="1">IF(LEN('7-12'!B420)&gt;0,'7-12'!K420,"")</f>
        <v>0</v>
      </c>
      <c r="J414" s="408"/>
    </row>
    <row r="415" spans="7:10" ht="23.25" customHeight="1" x14ac:dyDescent="0.25">
      <c r="G415" s="405" t="str">
        <f>+IF(LEN('OSNOVNA PLAČA'!B415)&gt;0,'LETNO OBVESTILO'!V421,"")</f>
        <v>406   A406</v>
      </c>
      <c r="H415" s="406"/>
      <c r="I415" s="407">
        <f ca="1">IF(LEN('7-12'!B421)&gt;0,'7-12'!K421,"")</f>
        <v>0</v>
      </c>
      <c r="J415" s="408"/>
    </row>
    <row r="416" spans="7:10" ht="23.25" customHeight="1" x14ac:dyDescent="0.25">
      <c r="G416" s="405" t="str">
        <f>+IF(LEN('OSNOVNA PLAČA'!B416)&gt;0,'LETNO OBVESTILO'!V422,"")</f>
        <v>407   A407</v>
      </c>
      <c r="H416" s="406"/>
      <c r="I416" s="407">
        <f ca="1">IF(LEN('7-12'!B422)&gt;0,'7-12'!K422,"")</f>
        <v>0</v>
      </c>
      <c r="J416" s="408"/>
    </row>
    <row r="417" spans="7:10" ht="23.25" customHeight="1" x14ac:dyDescent="0.25">
      <c r="G417" s="405" t="str">
        <f>+IF(LEN('OSNOVNA PLAČA'!B417)&gt;0,'LETNO OBVESTILO'!V423,"")</f>
        <v>408   A408</v>
      </c>
      <c r="H417" s="406"/>
      <c r="I417" s="407">
        <f ca="1">IF(LEN('7-12'!B423)&gt;0,'7-12'!K423,"")</f>
        <v>0</v>
      </c>
      <c r="J417" s="408"/>
    </row>
    <row r="418" spans="7:10" ht="23.25" customHeight="1" x14ac:dyDescent="0.25">
      <c r="G418" s="405" t="str">
        <f>+IF(LEN('OSNOVNA PLAČA'!B418)&gt;0,'LETNO OBVESTILO'!V424,"")</f>
        <v>409   A409</v>
      </c>
      <c r="H418" s="406"/>
      <c r="I418" s="407">
        <f ca="1">IF(LEN('7-12'!B424)&gt;0,'7-12'!K424,"")</f>
        <v>0</v>
      </c>
      <c r="J418" s="408"/>
    </row>
    <row r="419" spans="7:10" ht="23.25" customHeight="1" x14ac:dyDescent="0.25">
      <c r="G419" s="405" t="str">
        <f>+IF(LEN('OSNOVNA PLAČA'!B419)&gt;0,'LETNO OBVESTILO'!V425,"")</f>
        <v>410   A410</v>
      </c>
      <c r="H419" s="406"/>
      <c r="I419" s="407">
        <f ca="1">IF(LEN('7-12'!B425)&gt;0,'7-12'!K425,"")</f>
        <v>0</v>
      </c>
      <c r="J419" s="408"/>
    </row>
    <row r="420" spans="7:10" ht="23.25" customHeight="1" x14ac:dyDescent="0.25">
      <c r="G420" s="405" t="str">
        <f>+IF(LEN('OSNOVNA PLAČA'!B420)&gt;0,'LETNO OBVESTILO'!V426,"")</f>
        <v>411   A411</v>
      </c>
      <c r="H420" s="406"/>
      <c r="I420" s="407">
        <f ca="1">IF(LEN('7-12'!B426)&gt;0,'7-12'!K426,"")</f>
        <v>0</v>
      </c>
      <c r="J420" s="408"/>
    </row>
    <row r="421" spans="7:10" ht="23.25" customHeight="1" x14ac:dyDescent="0.25">
      <c r="G421" s="405" t="str">
        <f>+IF(LEN('OSNOVNA PLAČA'!B421)&gt;0,'LETNO OBVESTILO'!V427,"")</f>
        <v>412   A412</v>
      </c>
      <c r="H421" s="406"/>
      <c r="I421" s="407">
        <f ca="1">IF(LEN('7-12'!B427)&gt;0,'7-12'!K427,"")</f>
        <v>0</v>
      </c>
      <c r="J421" s="408"/>
    </row>
    <row r="422" spans="7:10" ht="23.25" customHeight="1" x14ac:dyDescent="0.25">
      <c r="G422" s="405" t="str">
        <f>+IF(LEN('OSNOVNA PLAČA'!B422)&gt;0,'LETNO OBVESTILO'!V428,"")</f>
        <v>413   A413</v>
      </c>
      <c r="H422" s="406"/>
      <c r="I422" s="407">
        <f ca="1">IF(LEN('7-12'!B428)&gt;0,'7-12'!K428,"")</f>
        <v>0</v>
      </c>
      <c r="J422" s="408"/>
    </row>
    <row r="423" spans="7:10" ht="23.25" customHeight="1" x14ac:dyDescent="0.25">
      <c r="G423" s="405" t="str">
        <f>+IF(LEN('OSNOVNA PLAČA'!B423)&gt;0,'LETNO OBVESTILO'!V429,"")</f>
        <v>414   A414</v>
      </c>
      <c r="H423" s="406"/>
      <c r="I423" s="407">
        <f ca="1">IF(LEN('7-12'!B429)&gt;0,'7-12'!K429,"")</f>
        <v>0</v>
      </c>
      <c r="J423" s="408"/>
    </row>
    <row r="424" spans="7:10" ht="23.25" customHeight="1" x14ac:dyDescent="0.25">
      <c r="G424" s="405" t="str">
        <f>+IF(LEN('OSNOVNA PLAČA'!B424)&gt;0,'LETNO OBVESTILO'!V430,"")</f>
        <v>415   A415</v>
      </c>
      <c r="H424" s="406"/>
      <c r="I424" s="407">
        <f ca="1">IF(LEN('7-12'!B430)&gt;0,'7-12'!K430,"")</f>
        <v>0</v>
      </c>
      <c r="J424" s="408"/>
    </row>
    <row r="425" spans="7:10" ht="23.25" customHeight="1" x14ac:dyDescent="0.25">
      <c r="G425" s="405" t="str">
        <f>+IF(LEN('OSNOVNA PLAČA'!B425)&gt;0,'LETNO OBVESTILO'!V431,"")</f>
        <v>416   A416</v>
      </c>
      <c r="H425" s="406"/>
      <c r="I425" s="407">
        <f ca="1">IF(LEN('7-12'!B431)&gt;0,'7-12'!K431,"")</f>
        <v>0</v>
      </c>
      <c r="J425" s="408"/>
    </row>
    <row r="426" spans="7:10" ht="23.25" customHeight="1" x14ac:dyDescent="0.25">
      <c r="G426" s="405" t="str">
        <f>+IF(LEN('OSNOVNA PLAČA'!B426)&gt;0,'LETNO OBVESTILO'!V432,"")</f>
        <v>417   A417</v>
      </c>
      <c r="H426" s="406"/>
      <c r="I426" s="407">
        <f ca="1">IF(LEN('7-12'!B432)&gt;0,'7-12'!K432,"")</f>
        <v>0</v>
      </c>
      <c r="J426" s="408"/>
    </row>
    <row r="427" spans="7:10" ht="23.25" customHeight="1" x14ac:dyDescent="0.25">
      <c r="G427" s="405" t="str">
        <f>+IF(LEN('OSNOVNA PLAČA'!B427)&gt;0,'LETNO OBVESTILO'!V433,"")</f>
        <v>418   A418</v>
      </c>
      <c r="H427" s="406"/>
      <c r="I427" s="407">
        <f ca="1">IF(LEN('7-12'!B433)&gt;0,'7-12'!K433,"")</f>
        <v>0</v>
      </c>
      <c r="J427" s="408"/>
    </row>
    <row r="428" spans="7:10" ht="23.25" customHeight="1" x14ac:dyDescent="0.25">
      <c r="G428" s="405" t="str">
        <f>+IF(LEN('OSNOVNA PLAČA'!B428)&gt;0,'LETNO OBVESTILO'!V434,"")</f>
        <v>419   A419</v>
      </c>
      <c r="H428" s="406"/>
      <c r="I428" s="407">
        <f ca="1">IF(LEN('7-12'!B434)&gt;0,'7-12'!K434,"")</f>
        <v>0</v>
      </c>
      <c r="J428" s="408"/>
    </row>
    <row r="429" spans="7:10" ht="23.25" customHeight="1" x14ac:dyDescent="0.25">
      <c r="G429" s="405" t="str">
        <f>+IF(LEN('OSNOVNA PLAČA'!B429)&gt;0,'LETNO OBVESTILO'!V435,"")</f>
        <v>420   A420</v>
      </c>
      <c r="H429" s="406"/>
      <c r="I429" s="407">
        <f ca="1">IF(LEN('7-12'!B435)&gt;0,'7-12'!K435,"")</f>
        <v>0</v>
      </c>
      <c r="J429" s="408"/>
    </row>
    <row r="430" spans="7:10" ht="23.25" customHeight="1" x14ac:dyDescent="0.25">
      <c r="G430" s="405" t="str">
        <f>+IF(LEN('OSNOVNA PLAČA'!B430)&gt;0,'LETNO OBVESTILO'!V436,"")</f>
        <v>421   A421</v>
      </c>
      <c r="H430" s="406"/>
      <c r="I430" s="407">
        <f ca="1">IF(LEN('7-12'!B436)&gt;0,'7-12'!K436,"")</f>
        <v>0</v>
      </c>
      <c r="J430" s="408"/>
    </row>
    <row r="431" spans="7:10" ht="23.25" customHeight="1" x14ac:dyDescent="0.25">
      <c r="G431" s="405" t="str">
        <f>+IF(LEN('OSNOVNA PLAČA'!B431)&gt;0,'LETNO OBVESTILO'!V437,"")</f>
        <v>422   A422</v>
      </c>
      <c r="H431" s="406"/>
      <c r="I431" s="407">
        <f ca="1">IF(LEN('7-12'!B437)&gt;0,'7-12'!K437,"")</f>
        <v>0</v>
      </c>
      <c r="J431" s="408"/>
    </row>
    <row r="432" spans="7:10" ht="23.25" customHeight="1" x14ac:dyDescent="0.25">
      <c r="G432" s="405" t="str">
        <f>+IF(LEN('OSNOVNA PLAČA'!B432)&gt;0,'LETNO OBVESTILO'!V438,"")</f>
        <v>423   A423</v>
      </c>
      <c r="H432" s="406"/>
      <c r="I432" s="407">
        <f ca="1">IF(LEN('7-12'!B438)&gt;0,'7-12'!K438,"")</f>
        <v>0</v>
      </c>
      <c r="J432" s="408"/>
    </row>
    <row r="433" spans="7:10" ht="23.25" customHeight="1" x14ac:dyDescent="0.25">
      <c r="G433" s="405" t="str">
        <f>+IF(LEN('OSNOVNA PLAČA'!B433)&gt;0,'LETNO OBVESTILO'!V439,"")</f>
        <v>424   A424</v>
      </c>
      <c r="H433" s="406"/>
      <c r="I433" s="407">
        <f ca="1">IF(LEN('7-12'!B439)&gt;0,'7-12'!K439,"")</f>
        <v>0</v>
      </c>
      <c r="J433" s="408"/>
    </row>
    <row r="434" spans="7:10" ht="23.25" customHeight="1" x14ac:dyDescent="0.25">
      <c r="G434" s="405" t="str">
        <f>+IF(LEN('OSNOVNA PLAČA'!B434)&gt;0,'LETNO OBVESTILO'!V440,"")</f>
        <v>425   A425</v>
      </c>
      <c r="H434" s="406"/>
      <c r="I434" s="407">
        <f ca="1">IF(LEN('7-12'!B440)&gt;0,'7-12'!K440,"")</f>
        <v>0</v>
      </c>
      <c r="J434" s="408"/>
    </row>
    <row r="435" spans="7:10" ht="23.25" customHeight="1" x14ac:dyDescent="0.25">
      <c r="G435" s="405" t="str">
        <f>+IF(LEN('OSNOVNA PLAČA'!B435)&gt;0,'LETNO OBVESTILO'!V441,"")</f>
        <v>426   A426</v>
      </c>
      <c r="H435" s="406"/>
      <c r="I435" s="407">
        <f ca="1">IF(LEN('7-12'!B441)&gt;0,'7-12'!K441,"")</f>
        <v>0</v>
      </c>
      <c r="J435" s="408"/>
    </row>
    <row r="436" spans="7:10" ht="23.25" customHeight="1" x14ac:dyDescent="0.25">
      <c r="G436" s="405" t="str">
        <f>+IF(LEN('OSNOVNA PLAČA'!B436)&gt;0,'LETNO OBVESTILO'!V442,"")</f>
        <v>427   A427</v>
      </c>
      <c r="H436" s="406"/>
      <c r="I436" s="407">
        <f ca="1">IF(LEN('7-12'!B442)&gt;0,'7-12'!K442,"")</f>
        <v>0</v>
      </c>
      <c r="J436" s="408"/>
    </row>
    <row r="437" spans="7:10" ht="23.25" customHeight="1" x14ac:dyDescent="0.25">
      <c r="G437" s="405" t="str">
        <f>+IF(LEN('OSNOVNA PLAČA'!B437)&gt;0,'LETNO OBVESTILO'!V443,"")</f>
        <v>428   A428</v>
      </c>
      <c r="H437" s="406"/>
      <c r="I437" s="407">
        <f ca="1">IF(LEN('7-12'!B443)&gt;0,'7-12'!K443,"")</f>
        <v>0</v>
      </c>
      <c r="J437" s="408"/>
    </row>
    <row r="438" spans="7:10" ht="23.25" customHeight="1" x14ac:dyDescent="0.25">
      <c r="G438" s="405" t="str">
        <f>+IF(LEN('OSNOVNA PLAČA'!B438)&gt;0,'LETNO OBVESTILO'!V444,"")</f>
        <v>429   A429</v>
      </c>
      <c r="H438" s="406"/>
      <c r="I438" s="407">
        <f ca="1">IF(LEN('7-12'!B444)&gt;0,'7-12'!K444,"")</f>
        <v>0</v>
      </c>
      <c r="J438" s="408"/>
    </row>
    <row r="439" spans="7:10" ht="23.25" customHeight="1" x14ac:dyDescent="0.25">
      <c r="G439" s="405" t="str">
        <f>+IF(LEN('OSNOVNA PLAČA'!B439)&gt;0,'LETNO OBVESTILO'!V445,"")</f>
        <v>430   A430</v>
      </c>
      <c r="H439" s="406"/>
      <c r="I439" s="407">
        <f ca="1">IF(LEN('7-12'!B445)&gt;0,'7-12'!K445,"")</f>
        <v>0</v>
      </c>
      <c r="J439" s="408"/>
    </row>
    <row r="440" spans="7:10" ht="23.25" customHeight="1" x14ac:dyDescent="0.25">
      <c r="G440" s="405" t="str">
        <f>+IF(LEN('OSNOVNA PLAČA'!B440)&gt;0,'LETNO OBVESTILO'!V446,"")</f>
        <v>431   A431</v>
      </c>
      <c r="H440" s="406"/>
      <c r="I440" s="407">
        <f ca="1">IF(LEN('7-12'!B446)&gt;0,'7-12'!K446,"")</f>
        <v>0</v>
      </c>
      <c r="J440" s="408"/>
    </row>
    <row r="441" spans="7:10" ht="23.25" customHeight="1" x14ac:dyDescent="0.25">
      <c r="G441" s="405" t="str">
        <f>+IF(LEN('OSNOVNA PLAČA'!B441)&gt;0,'LETNO OBVESTILO'!V447,"")</f>
        <v>432   A432</v>
      </c>
      <c r="H441" s="406"/>
      <c r="I441" s="407">
        <f ca="1">IF(LEN('7-12'!B447)&gt;0,'7-12'!K447,"")</f>
        <v>0</v>
      </c>
      <c r="J441" s="408"/>
    </row>
    <row r="442" spans="7:10" ht="23.25" customHeight="1" x14ac:dyDescent="0.25">
      <c r="G442" s="405" t="str">
        <f>+IF(LEN('OSNOVNA PLAČA'!B442)&gt;0,'LETNO OBVESTILO'!V448,"")</f>
        <v>433   A433</v>
      </c>
      <c r="H442" s="406"/>
      <c r="I442" s="407">
        <f ca="1">IF(LEN('7-12'!B448)&gt;0,'7-12'!K448,"")</f>
        <v>0</v>
      </c>
      <c r="J442" s="408"/>
    </row>
    <row r="443" spans="7:10" ht="23.25" customHeight="1" x14ac:dyDescent="0.25">
      <c r="G443" s="405" t="str">
        <f>+IF(LEN('OSNOVNA PLAČA'!B443)&gt;0,'LETNO OBVESTILO'!V449,"")</f>
        <v>434   A434</v>
      </c>
      <c r="H443" s="406"/>
      <c r="I443" s="407">
        <f ca="1">IF(LEN('7-12'!B449)&gt;0,'7-12'!K449,"")</f>
        <v>0</v>
      </c>
      <c r="J443" s="408"/>
    </row>
    <row r="444" spans="7:10" ht="23.25" customHeight="1" x14ac:dyDescent="0.25">
      <c r="G444" s="405" t="str">
        <f>+IF(LEN('OSNOVNA PLAČA'!B444)&gt;0,'LETNO OBVESTILO'!V450,"")</f>
        <v>435   A435</v>
      </c>
      <c r="H444" s="406"/>
      <c r="I444" s="407">
        <f ca="1">IF(LEN('7-12'!B450)&gt;0,'7-12'!K450,"")</f>
        <v>0</v>
      </c>
      <c r="J444" s="408"/>
    </row>
    <row r="445" spans="7:10" ht="23.25" customHeight="1" x14ac:dyDescent="0.25">
      <c r="G445" s="405" t="str">
        <f>+IF(LEN('OSNOVNA PLAČA'!B445)&gt;0,'LETNO OBVESTILO'!V451,"")</f>
        <v>436   A436</v>
      </c>
      <c r="H445" s="406"/>
      <c r="I445" s="407">
        <f ca="1">IF(LEN('7-12'!B451)&gt;0,'7-12'!K451,"")</f>
        <v>0</v>
      </c>
      <c r="J445" s="408"/>
    </row>
    <row r="446" spans="7:10" ht="23.25" customHeight="1" x14ac:dyDescent="0.25">
      <c r="G446" s="405" t="str">
        <f>+IF(LEN('OSNOVNA PLAČA'!B446)&gt;0,'LETNO OBVESTILO'!V452,"")</f>
        <v>437   A437</v>
      </c>
      <c r="H446" s="406"/>
      <c r="I446" s="407">
        <f ca="1">IF(LEN('7-12'!B452)&gt;0,'7-12'!K452,"")</f>
        <v>0</v>
      </c>
      <c r="J446" s="408"/>
    </row>
    <row r="447" spans="7:10" ht="23.25" customHeight="1" x14ac:dyDescent="0.25">
      <c r="G447" s="405" t="str">
        <f>+IF(LEN('OSNOVNA PLAČA'!B447)&gt;0,'LETNO OBVESTILO'!V453,"")</f>
        <v>438   A438</v>
      </c>
      <c r="H447" s="406"/>
      <c r="I447" s="407">
        <f ca="1">IF(LEN('7-12'!B453)&gt;0,'7-12'!K453,"")</f>
        <v>0</v>
      </c>
      <c r="J447" s="408"/>
    </row>
    <row r="448" spans="7:10" ht="23.25" customHeight="1" x14ac:dyDescent="0.25">
      <c r="G448" s="405" t="str">
        <f>+IF(LEN('OSNOVNA PLAČA'!B448)&gt;0,'LETNO OBVESTILO'!V454,"")</f>
        <v>439   A439</v>
      </c>
      <c r="H448" s="406"/>
      <c r="I448" s="407">
        <f ca="1">IF(LEN('7-12'!B454)&gt;0,'7-12'!K454,"")</f>
        <v>0</v>
      </c>
      <c r="J448" s="408"/>
    </row>
    <row r="449" spans="7:10" ht="23.25" customHeight="1" x14ac:dyDescent="0.25">
      <c r="G449" s="405" t="str">
        <f>+IF(LEN('OSNOVNA PLAČA'!B449)&gt;0,'LETNO OBVESTILO'!V455,"")</f>
        <v>440   A440</v>
      </c>
      <c r="H449" s="406"/>
      <c r="I449" s="407">
        <f ca="1">IF(LEN('7-12'!B455)&gt;0,'7-12'!K455,"")</f>
        <v>0</v>
      </c>
      <c r="J449" s="408"/>
    </row>
    <row r="450" spans="7:10" ht="23.25" customHeight="1" x14ac:dyDescent="0.25">
      <c r="G450" s="405" t="str">
        <f>+IF(LEN('OSNOVNA PLAČA'!B450)&gt;0,'LETNO OBVESTILO'!V456,"")</f>
        <v>441   A441</v>
      </c>
      <c r="H450" s="406"/>
      <c r="I450" s="407">
        <f ca="1">IF(LEN('7-12'!B456)&gt;0,'7-12'!K456,"")</f>
        <v>0</v>
      </c>
      <c r="J450" s="408"/>
    </row>
    <row r="451" spans="7:10" ht="23.25" customHeight="1" x14ac:dyDescent="0.25">
      <c r="G451" s="405" t="str">
        <f>+IF(LEN('OSNOVNA PLAČA'!B451)&gt;0,'LETNO OBVESTILO'!V457,"")</f>
        <v>442   A442</v>
      </c>
      <c r="H451" s="406"/>
      <c r="I451" s="407">
        <f ca="1">IF(LEN('7-12'!B457)&gt;0,'7-12'!K457,"")</f>
        <v>0</v>
      </c>
      <c r="J451" s="408"/>
    </row>
    <row r="452" spans="7:10" ht="23.25" customHeight="1" x14ac:dyDescent="0.25">
      <c r="G452" s="405" t="str">
        <f>+IF(LEN('OSNOVNA PLAČA'!B452)&gt;0,'LETNO OBVESTILO'!V458,"")</f>
        <v>443   A443</v>
      </c>
      <c r="H452" s="406"/>
      <c r="I452" s="407">
        <f ca="1">IF(LEN('7-12'!B458)&gt;0,'7-12'!K458,"")</f>
        <v>0</v>
      </c>
      <c r="J452" s="408"/>
    </row>
    <row r="453" spans="7:10" ht="23.25" customHeight="1" x14ac:dyDescent="0.25">
      <c r="G453" s="405" t="str">
        <f>+IF(LEN('OSNOVNA PLAČA'!B453)&gt;0,'LETNO OBVESTILO'!V459,"")</f>
        <v>444   A444</v>
      </c>
      <c r="H453" s="406"/>
      <c r="I453" s="407">
        <f ca="1">IF(LEN('7-12'!B459)&gt;0,'7-12'!K459,"")</f>
        <v>0</v>
      </c>
      <c r="J453" s="408"/>
    </row>
    <row r="454" spans="7:10" ht="23.25" customHeight="1" x14ac:dyDescent="0.25">
      <c r="G454" s="405" t="str">
        <f>+IF(LEN('OSNOVNA PLAČA'!B454)&gt;0,'LETNO OBVESTILO'!V460,"")</f>
        <v>445   A445</v>
      </c>
      <c r="H454" s="406"/>
      <c r="I454" s="407">
        <f ca="1">IF(LEN('7-12'!B460)&gt;0,'7-12'!K460,"")</f>
        <v>0</v>
      </c>
      <c r="J454" s="408"/>
    </row>
    <row r="455" spans="7:10" ht="23.25" customHeight="1" x14ac:dyDescent="0.25">
      <c r="G455" s="405" t="str">
        <f>+IF(LEN('OSNOVNA PLAČA'!B455)&gt;0,'LETNO OBVESTILO'!V461,"")</f>
        <v>446   A446</v>
      </c>
      <c r="H455" s="406"/>
      <c r="I455" s="407">
        <f ca="1">IF(LEN('7-12'!B461)&gt;0,'7-12'!K461,"")</f>
        <v>0</v>
      </c>
      <c r="J455" s="408"/>
    </row>
    <row r="456" spans="7:10" ht="23.25" customHeight="1" x14ac:dyDescent="0.25">
      <c r="G456" s="405" t="str">
        <f>+IF(LEN('OSNOVNA PLAČA'!B456)&gt;0,'LETNO OBVESTILO'!V462,"")</f>
        <v>447   A447</v>
      </c>
      <c r="H456" s="406"/>
      <c r="I456" s="407">
        <f ca="1">IF(LEN('7-12'!B462)&gt;0,'7-12'!K462,"")</f>
        <v>0</v>
      </c>
      <c r="J456" s="408"/>
    </row>
    <row r="457" spans="7:10" ht="23.25" customHeight="1" x14ac:dyDescent="0.25">
      <c r="G457" s="405" t="str">
        <f>+IF(LEN('OSNOVNA PLAČA'!B457)&gt;0,'LETNO OBVESTILO'!V463,"")</f>
        <v>448   A448</v>
      </c>
      <c r="H457" s="406"/>
      <c r="I457" s="407">
        <f ca="1">IF(LEN('7-12'!B463)&gt;0,'7-12'!K463,"")</f>
        <v>0</v>
      </c>
      <c r="J457" s="408"/>
    </row>
    <row r="458" spans="7:10" ht="23.25" customHeight="1" x14ac:dyDescent="0.25">
      <c r="G458" s="405" t="str">
        <f>+IF(LEN('OSNOVNA PLAČA'!B458)&gt;0,'LETNO OBVESTILO'!V464,"")</f>
        <v>449   A449</v>
      </c>
      <c r="H458" s="406"/>
      <c r="I458" s="407">
        <f ca="1">IF(LEN('7-12'!B464)&gt;0,'7-12'!K464,"")</f>
        <v>0</v>
      </c>
      <c r="J458" s="408"/>
    </row>
    <row r="459" spans="7:10" ht="23.25" customHeight="1" x14ac:dyDescent="0.25">
      <c r="G459" s="405" t="str">
        <f>+IF(LEN('OSNOVNA PLAČA'!B459)&gt;0,'LETNO OBVESTILO'!V465,"")</f>
        <v>450   A450</v>
      </c>
      <c r="H459" s="406"/>
      <c r="I459" s="407">
        <f ca="1">IF(LEN('7-12'!B465)&gt;0,'7-12'!K465,"")</f>
        <v>0</v>
      </c>
      <c r="J459" s="408"/>
    </row>
    <row r="460" spans="7:10" ht="23.25" customHeight="1" x14ac:dyDescent="0.25">
      <c r="G460" s="405" t="str">
        <f>+IF(LEN('OSNOVNA PLAČA'!B460)&gt;0,'LETNO OBVESTILO'!V466,"")</f>
        <v>451   A451</v>
      </c>
      <c r="H460" s="406"/>
      <c r="I460" s="407">
        <f ca="1">IF(LEN('7-12'!B466)&gt;0,'7-12'!K466,"")</f>
        <v>0</v>
      </c>
      <c r="J460" s="408"/>
    </row>
    <row r="461" spans="7:10" ht="23.25" customHeight="1" x14ac:dyDescent="0.25">
      <c r="G461" s="405" t="str">
        <f>+IF(LEN('OSNOVNA PLAČA'!B461)&gt;0,'LETNO OBVESTILO'!V467,"")</f>
        <v>452   A452</v>
      </c>
      <c r="H461" s="406"/>
      <c r="I461" s="407">
        <f ca="1">IF(LEN('7-12'!B467)&gt;0,'7-12'!K467,"")</f>
        <v>0</v>
      </c>
      <c r="J461" s="408"/>
    </row>
    <row r="462" spans="7:10" ht="23.25" customHeight="1" x14ac:dyDescent="0.25">
      <c r="G462" s="405" t="str">
        <f>+IF(LEN('OSNOVNA PLAČA'!B462)&gt;0,'LETNO OBVESTILO'!V468,"")</f>
        <v>453   A453</v>
      </c>
      <c r="H462" s="406"/>
      <c r="I462" s="407">
        <f ca="1">IF(LEN('7-12'!B468)&gt;0,'7-12'!K468,"")</f>
        <v>0</v>
      </c>
      <c r="J462" s="408"/>
    </row>
    <row r="463" spans="7:10" ht="23.25" customHeight="1" x14ac:dyDescent="0.25">
      <c r="G463" s="405" t="str">
        <f>+IF(LEN('OSNOVNA PLAČA'!B463)&gt;0,'LETNO OBVESTILO'!V469,"")</f>
        <v>454   A454</v>
      </c>
      <c r="H463" s="406"/>
      <c r="I463" s="407">
        <f ca="1">IF(LEN('7-12'!B469)&gt;0,'7-12'!K469,"")</f>
        <v>0</v>
      </c>
      <c r="J463" s="408"/>
    </row>
    <row r="464" spans="7:10" ht="23.25" customHeight="1" x14ac:dyDescent="0.25">
      <c r="G464" s="405" t="str">
        <f>+IF(LEN('OSNOVNA PLAČA'!B464)&gt;0,'LETNO OBVESTILO'!V470,"")</f>
        <v>455   A455</v>
      </c>
      <c r="H464" s="406"/>
      <c r="I464" s="407">
        <f ca="1">IF(LEN('7-12'!B470)&gt;0,'7-12'!K470,"")</f>
        <v>0</v>
      </c>
      <c r="J464" s="408"/>
    </row>
    <row r="465" spans="7:10" ht="23.25" customHeight="1" x14ac:dyDescent="0.25">
      <c r="G465" s="405" t="str">
        <f>+IF(LEN('OSNOVNA PLAČA'!B465)&gt;0,'LETNO OBVESTILO'!V471,"")</f>
        <v>456   A456</v>
      </c>
      <c r="H465" s="406"/>
      <c r="I465" s="407">
        <f ca="1">IF(LEN('7-12'!B471)&gt;0,'7-12'!K471,"")</f>
        <v>0</v>
      </c>
      <c r="J465" s="408"/>
    </row>
    <row r="466" spans="7:10" ht="23.25" customHeight="1" x14ac:dyDescent="0.25">
      <c r="G466" s="405" t="str">
        <f>+IF(LEN('OSNOVNA PLAČA'!B466)&gt;0,'LETNO OBVESTILO'!V472,"")</f>
        <v>457   A457</v>
      </c>
      <c r="H466" s="406"/>
      <c r="I466" s="407">
        <f ca="1">IF(LEN('7-12'!B472)&gt;0,'7-12'!K472,"")</f>
        <v>0</v>
      </c>
      <c r="J466" s="408"/>
    </row>
    <row r="467" spans="7:10" ht="23.25" customHeight="1" x14ac:dyDescent="0.25">
      <c r="G467" s="405" t="str">
        <f>+IF(LEN('OSNOVNA PLAČA'!B467)&gt;0,'LETNO OBVESTILO'!V473,"")</f>
        <v>458   A458</v>
      </c>
      <c r="H467" s="406"/>
      <c r="I467" s="407">
        <f ca="1">IF(LEN('7-12'!B473)&gt;0,'7-12'!K473,"")</f>
        <v>0</v>
      </c>
      <c r="J467" s="408"/>
    </row>
    <row r="468" spans="7:10" ht="23.25" customHeight="1" x14ac:dyDescent="0.25">
      <c r="G468" s="405" t="str">
        <f>+IF(LEN('OSNOVNA PLAČA'!B468)&gt;0,'LETNO OBVESTILO'!V474,"")</f>
        <v>459   A459</v>
      </c>
      <c r="H468" s="406"/>
      <c r="I468" s="407">
        <f ca="1">IF(LEN('7-12'!B474)&gt;0,'7-12'!K474,"")</f>
        <v>0</v>
      </c>
      <c r="J468" s="408"/>
    </row>
    <row r="469" spans="7:10" ht="23.25" customHeight="1" x14ac:dyDescent="0.25">
      <c r="G469" s="405" t="str">
        <f>+IF(LEN('OSNOVNA PLAČA'!B469)&gt;0,'LETNO OBVESTILO'!V475,"")</f>
        <v>460   A460</v>
      </c>
      <c r="H469" s="406"/>
      <c r="I469" s="407">
        <f ca="1">IF(LEN('7-12'!B475)&gt;0,'7-12'!K475,"")</f>
        <v>0</v>
      </c>
      <c r="J469" s="408"/>
    </row>
    <row r="470" spans="7:10" ht="23.25" customHeight="1" x14ac:dyDescent="0.25">
      <c r="G470" s="405" t="str">
        <f>+IF(LEN('OSNOVNA PLAČA'!B470)&gt;0,'LETNO OBVESTILO'!V476,"")</f>
        <v>461   A461</v>
      </c>
      <c r="H470" s="406"/>
      <c r="I470" s="407">
        <f ca="1">IF(LEN('7-12'!B476)&gt;0,'7-12'!K476,"")</f>
        <v>0</v>
      </c>
      <c r="J470" s="408"/>
    </row>
    <row r="471" spans="7:10" ht="23.25" customHeight="1" x14ac:dyDescent="0.25">
      <c r="G471" s="405" t="str">
        <f>+IF(LEN('OSNOVNA PLAČA'!B471)&gt;0,'LETNO OBVESTILO'!V477,"")</f>
        <v>462   A462</v>
      </c>
      <c r="H471" s="406"/>
      <c r="I471" s="407">
        <f ca="1">IF(LEN('7-12'!B477)&gt;0,'7-12'!K477,"")</f>
        <v>0</v>
      </c>
      <c r="J471" s="408"/>
    </row>
    <row r="472" spans="7:10" ht="23.25" customHeight="1" x14ac:dyDescent="0.25">
      <c r="G472" s="405" t="str">
        <f>+IF(LEN('OSNOVNA PLAČA'!B472)&gt;0,'LETNO OBVESTILO'!V478,"")</f>
        <v>463   A463</v>
      </c>
      <c r="H472" s="406"/>
      <c r="I472" s="407">
        <f ca="1">IF(LEN('7-12'!B478)&gt;0,'7-12'!K478,"")</f>
        <v>0</v>
      </c>
      <c r="J472" s="408"/>
    </row>
    <row r="473" spans="7:10" ht="23.25" customHeight="1" x14ac:dyDescent="0.25">
      <c r="G473" s="405" t="str">
        <f>+IF(LEN('OSNOVNA PLAČA'!B473)&gt;0,'LETNO OBVESTILO'!V479,"")</f>
        <v>464   A464</v>
      </c>
      <c r="H473" s="406"/>
      <c r="I473" s="407">
        <f ca="1">IF(LEN('7-12'!B479)&gt;0,'7-12'!K479,"")</f>
        <v>0</v>
      </c>
      <c r="J473" s="408"/>
    </row>
    <row r="474" spans="7:10" ht="23.25" customHeight="1" x14ac:dyDescent="0.25">
      <c r="G474" s="405" t="str">
        <f>+IF(LEN('OSNOVNA PLAČA'!B474)&gt;0,'LETNO OBVESTILO'!V480,"")</f>
        <v>465   A465</v>
      </c>
      <c r="H474" s="406"/>
      <c r="I474" s="407">
        <f ca="1">IF(LEN('7-12'!B480)&gt;0,'7-12'!K480,"")</f>
        <v>0</v>
      </c>
      <c r="J474" s="408"/>
    </row>
    <row r="475" spans="7:10" ht="23.25" customHeight="1" x14ac:dyDescent="0.25">
      <c r="G475" s="405" t="str">
        <f>+IF(LEN('OSNOVNA PLAČA'!B475)&gt;0,'LETNO OBVESTILO'!V481,"")</f>
        <v>466   A466</v>
      </c>
      <c r="H475" s="406"/>
      <c r="I475" s="407">
        <f ca="1">IF(LEN('7-12'!B481)&gt;0,'7-12'!K481,"")</f>
        <v>0</v>
      </c>
      <c r="J475" s="408"/>
    </row>
    <row r="476" spans="7:10" ht="23.25" customHeight="1" x14ac:dyDescent="0.25">
      <c r="G476" s="405" t="str">
        <f>+IF(LEN('OSNOVNA PLAČA'!B476)&gt;0,'LETNO OBVESTILO'!V482,"")</f>
        <v>467   A467</v>
      </c>
      <c r="H476" s="406"/>
      <c r="I476" s="407">
        <f ca="1">IF(LEN('7-12'!B482)&gt;0,'7-12'!K482,"")</f>
        <v>0</v>
      </c>
      <c r="J476" s="408"/>
    </row>
    <row r="477" spans="7:10" ht="23.25" customHeight="1" x14ac:dyDescent="0.25">
      <c r="G477" s="405" t="str">
        <f>+IF(LEN('OSNOVNA PLAČA'!B477)&gt;0,'LETNO OBVESTILO'!V483,"")</f>
        <v>468   A468</v>
      </c>
      <c r="H477" s="406"/>
      <c r="I477" s="407">
        <f ca="1">IF(LEN('7-12'!B483)&gt;0,'7-12'!K483,"")</f>
        <v>0</v>
      </c>
      <c r="J477" s="408"/>
    </row>
    <row r="478" spans="7:10" ht="23.25" customHeight="1" x14ac:dyDescent="0.25">
      <c r="G478" s="405" t="str">
        <f>+IF(LEN('OSNOVNA PLAČA'!B478)&gt;0,'LETNO OBVESTILO'!V484,"")</f>
        <v>469   A469</v>
      </c>
      <c r="H478" s="406"/>
      <c r="I478" s="407">
        <f ca="1">IF(LEN('7-12'!B484)&gt;0,'7-12'!K484,"")</f>
        <v>0</v>
      </c>
      <c r="J478" s="408"/>
    </row>
    <row r="479" spans="7:10" ht="23.25" customHeight="1" x14ac:dyDescent="0.25">
      <c r="G479" s="405" t="str">
        <f>+IF(LEN('OSNOVNA PLAČA'!B479)&gt;0,'LETNO OBVESTILO'!V485,"")</f>
        <v>470   A470</v>
      </c>
      <c r="H479" s="406"/>
      <c r="I479" s="407">
        <f ca="1">IF(LEN('7-12'!B485)&gt;0,'7-12'!K485,"")</f>
        <v>0</v>
      </c>
      <c r="J479" s="408"/>
    </row>
    <row r="480" spans="7:10" ht="23.25" customHeight="1" x14ac:dyDescent="0.25">
      <c r="G480" s="405" t="str">
        <f>+IF(LEN('OSNOVNA PLAČA'!B480)&gt;0,'LETNO OBVESTILO'!V486,"")</f>
        <v>471   A471</v>
      </c>
      <c r="H480" s="406"/>
      <c r="I480" s="407">
        <f ca="1">IF(LEN('7-12'!B486)&gt;0,'7-12'!K486,"")</f>
        <v>0</v>
      </c>
      <c r="J480" s="408"/>
    </row>
    <row r="481" spans="7:10" ht="23.25" customHeight="1" x14ac:dyDescent="0.25">
      <c r="G481" s="405" t="str">
        <f>+IF(LEN('OSNOVNA PLAČA'!B481)&gt;0,'LETNO OBVESTILO'!V487,"")</f>
        <v>472   A472</v>
      </c>
      <c r="H481" s="406"/>
      <c r="I481" s="407">
        <f ca="1">IF(LEN('7-12'!B487)&gt;0,'7-12'!K487,"")</f>
        <v>0</v>
      </c>
      <c r="J481" s="408"/>
    </row>
    <row r="482" spans="7:10" ht="23.25" customHeight="1" x14ac:dyDescent="0.25">
      <c r="G482" s="405" t="str">
        <f>+IF(LEN('OSNOVNA PLAČA'!B482)&gt;0,'LETNO OBVESTILO'!V488,"")</f>
        <v>473   A473</v>
      </c>
      <c r="H482" s="406"/>
      <c r="I482" s="407">
        <f ca="1">IF(LEN('7-12'!B488)&gt;0,'7-12'!K488,"")</f>
        <v>0</v>
      </c>
      <c r="J482" s="408"/>
    </row>
    <row r="483" spans="7:10" ht="23.25" customHeight="1" x14ac:dyDescent="0.25">
      <c r="G483" s="405" t="str">
        <f>+IF(LEN('OSNOVNA PLAČA'!B483)&gt;0,'LETNO OBVESTILO'!V489,"")</f>
        <v>474   A474</v>
      </c>
      <c r="H483" s="406"/>
      <c r="I483" s="407">
        <f ca="1">IF(LEN('7-12'!B489)&gt;0,'7-12'!K489,"")</f>
        <v>0</v>
      </c>
      <c r="J483" s="408"/>
    </row>
    <row r="484" spans="7:10" ht="23.25" customHeight="1" x14ac:dyDescent="0.25">
      <c r="G484" s="405" t="str">
        <f>+IF(LEN('OSNOVNA PLAČA'!B484)&gt;0,'LETNO OBVESTILO'!V490,"")</f>
        <v>475   A475</v>
      </c>
      <c r="H484" s="406"/>
      <c r="I484" s="407">
        <f ca="1">IF(LEN('7-12'!B490)&gt;0,'7-12'!K490,"")</f>
        <v>0</v>
      </c>
      <c r="J484" s="408"/>
    </row>
    <row r="485" spans="7:10" ht="23.25" customHeight="1" x14ac:dyDescent="0.25">
      <c r="G485" s="405" t="str">
        <f>+IF(LEN('OSNOVNA PLAČA'!B485)&gt;0,'LETNO OBVESTILO'!V491,"")</f>
        <v>476   A476</v>
      </c>
      <c r="H485" s="406"/>
      <c r="I485" s="407">
        <f ca="1">IF(LEN('7-12'!B491)&gt;0,'7-12'!K491,"")</f>
        <v>0</v>
      </c>
      <c r="J485" s="408"/>
    </row>
    <row r="486" spans="7:10" ht="23.25" customHeight="1" x14ac:dyDescent="0.25">
      <c r="G486" s="405" t="str">
        <f>+IF(LEN('OSNOVNA PLAČA'!B486)&gt;0,'LETNO OBVESTILO'!V492,"")</f>
        <v>477   A477</v>
      </c>
      <c r="H486" s="406"/>
      <c r="I486" s="407">
        <f ca="1">IF(LEN('7-12'!B492)&gt;0,'7-12'!K492,"")</f>
        <v>0</v>
      </c>
      <c r="J486" s="408"/>
    </row>
    <row r="487" spans="7:10" ht="23.25" customHeight="1" x14ac:dyDescent="0.25">
      <c r="G487" s="405" t="str">
        <f>+IF(LEN('OSNOVNA PLAČA'!B487)&gt;0,'LETNO OBVESTILO'!V493,"")</f>
        <v>478   A478</v>
      </c>
      <c r="H487" s="406"/>
      <c r="I487" s="407">
        <f ca="1">IF(LEN('7-12'!B493)&gt;0,'7-12'!K493,"")</f>
        <v>0</v>
      </c>
      <c r="J487" s="408"/>
    </row>
    <row r="488" spans="7:10" ht="23.25" customHeight="1" x14ac:dyDescent="0.25">
      <c r="G488" s="405" t="str">
        <f>+IF(LEN('OSNOVNA PLAČA'!B488)&gt;0,'LETNO OBVESTILO'!V494,"")</f>
        <v>479   A479</v>
      </c>
      <c r="H488" s="406"/>
      <c r="I488" s="407">
        <f ca="1">IF(LEN('7-12'!B494)&gt;0,'7-12'!K494,"")</f>
        <v>0</v>
      </c>
      <c r="J488" s="408"/>
    </row>
    <row r="489" spans="7:10" ht="23.25" customHeight="1" x14ac:dyDescent="0.25">
      <c r="G489" s="405" t="str">
        <f>+IF(LEN('OSNOVNA PLAČA'!B489)&gt;0,'LETNO OBVESTILO'!V495,"")</f>
        <v>480   A480</v>
      </c>
      <c r="H489" s="406"/>
      <c r="I489" s="407">
        <f ca="1">IF(LEN('7-12'!B495)&gt;0,'7-12'!K495,"")</f>
        <v>0</v>
      </c>
      <c r="J489" s="408"/>
    </row>
    <row r="490" spans="7:10" ht="23.25" customHeight="1" x14ac:dyDescent="0.25">
      <c r="G490" s="405" t="str">
        <f>+IF(LEN('OSNOVNA PLAČA'!B490)&gt;0,'LETNO OBVESTILO'!V496,"")</f>
        <v>481   A481</v>
      </c>
      <c r="H490" s="406"/>
      <c r="I490" s="407">
        <f ca="1">IF(LEN('7-12'!B496)&gt;0,'7-12'!K496,"")</f>
        <v>0</v>
      </c>
      <c r="J490" s="408"/>
    </row>
    <row r="491" spans="7:10" ht="23.25" customHeight="1" x14ac:dyDescent="0.25">
      <c r="G491" s="405" t="str">
        <f>+IF(LEN('OSNOVNA PLAČA'!B491)&gt;0,'LETNO OBVESTILO'!V497,"")</f>
        <v>482   A482</v>
      </c>
      <c r="H491" s="406"/>
      <c r="I491" s="407">
        <f ca="1">IF(LEN('7-12'!B497)&gt;0,'7-12'!K497,"")</f>
        <v>0</v>
      </c>
      <c r="J491" s="408"/>
    </row>
    <row r="492" spans="7:10" ht="23.25" customHeight="1" x14ac:dyDescent="0.25">
      <c r="G492" s="405" t="str">
        <f>+IF(LEN('OSNOVNA PLAČA'!B492)&gt;0,'LETNO OBVESTILO'!V498,"")</f>
        <v>483   A483</v>
      </c>
      <c r="H492" s="406"/>
      <c r="I492" s="407">
        <f ca="1">IF(LEN('7-12'!B498)&gt;0,'7-12'!K498,"")</f>
        <v>0</v>
      </c>
      <c r="J492" s="408"/>
    </row>
    <row r="493" spans="7:10" ht="23.25" customHeight="1" x14ac:dyDescent="0.25">
      <c r="G493" s="405" t="str">
        <f>+IF(LEN('OSNOVNA PLAČA'!B493)&gt;0,'LETNO OBVESTILO'!V499,"")</f>
        <v>484   A484</v>
      </c>
      <c r="H493" s="406"/>
      <c r="I493" s="407">
        <f ca="1">IF(LEN('7-12'!B499)&gt;0,'7-12'!K499,"")</f>
        <v>0</v>
      </c>
      <c r="J493" s="408"/>
    </row>
    <row r="494" spans="7:10" ht="23.25" customHeight="1" x14ac:dyDescent="0.25">
      <c r="G494" s="405" t="str">
        <f>+IF(LEN('OSNOVNA PLAČA'!B494)&gt;0,'LETNO OBVESTILO'!V500,"")</f>
        <v>485   A485</v>
      </c>
      <c r="H494" s="406"/>
      <c r="I494" s="407">
        <f ca="1">IF(LEN('7-12'!B500)&gt;0,'7-12'!K500,"")</f>
        <v>0</v>
      </c>
      <c r="J494" s="408"/>
    </row>
    <row r="495" spans="7:10" ht="23.25" customHeight="1" x14ac:dyDescent="0.25">
      <c r="G495" s="405" t="str">
        <f>+IF(LEN('OSNOVNA PLAČA'!B495)&gt;0,'LETNO OBVESTILO'!V501,"")</f>
        <v>486   A486</v>
      </c>
      <c r="H495" s="406"/>
      <c r="I495" s="407">
        <f ca="1">IF(LEN('7-12'!B501)&gt;0,'7-12'!K501,"")</f>
        <v>0</v>
      </c>
      <c r="J495" s="408"/>
    </row>
    <row r="496" spans="7:10" ht="23.25" customHeight="1" x14ac:dyDescent="0.25">
      <c r="G496" s="405" t="str">
        <f>+IF(LEN('OSNOVNA PLAČA'!B496)&gt;0,'LETNO OBVESTILO'!V502,"")</f>
        <v>487   A487</v>
      </c>
      <c r="H496" s="406"/>
      <c r="I496" s="407">
        <f ca="1">IF(LEN('7-12'!B502)&gt;0,'7-12'!K502,"")</f>
        <v>0</v>
      </c>
      <c r="J496" s="408"/>
    </row>
    <row r="497" spans="7:10" ht="23.25" customHeight="1" x14ac:dyDescent="0.25">
      <c r="G497" s="405" t="str">
        <f>+IF(LEN('OSNOVNA PLAČA'!B497)&gt;0,'LETNO OBVESTILO'!V503,"")</f>
        <v>488   A488</v>
      </c>
      <c r="H497" s="406"/>
      <c r="I497" s="407">
        <f ca="1">IF(LEN('7-12'!B503)&gt;0,'7-12'!K503,"")</f>
        <v>0</v>
      </c>
      <c r="J497" s="408"/>
    </row>
    <row r="498" spans="7:10" ht="23.25" customHeight="1" x14ac:dyDescent="0.25">
      <c r="G498" s="405" t="str">
        <f>+IF(LEN('OSNOVNA PLAČA'!B498)&gt;0,'LETNO OBVESTILO'!V504,"")</f>
        <v>489   A489</v>
      </c>
      <c r="H498" s="406"/>
      <c r="I498" s="407">
        <f ca="1">IF(LEN('7-12'!B504)&gt;0,'7-12'!K504,"")</f>
        <v>0</v>
      </c>
      <c r="J498" s="408"/>
    </row>
    <row r="499" spans="7:10" ht="23.25" customHeight="1" x14ac:dyDescent="0.25">
      <c r="G499" s="405" t="str">
        <f>+IF(LEN('OSNOVNA PLAČA'!B499)&gt;0,'LETNO OBVESTILO'!V505,"")</f>
        <v>490   A490</v>
      </c>
      <c r="H499" s="406"/>
      <c r="I499" s="407">
        <f ca="1">IF(LEN('7-12'!B505)&gt;0,'7-12'!K505,"")</f>
        <v>0</v>
      </c>
      <c r="J499" s="408"/>
    </row>
    <row r="500" spans="7:10" ht="23.25" customHeight="1" x14ac:dyDescent="0.25">
      <c r="G500" s="405" t="str">
        <f>+IF(LEN('OSNOVNA PLAČA'!B500)&gt;0,'LETNO OBVESTILO'!V506,"")</f>
        <v>491   A491</v>
      </c>
      <c r="H500" s="406"/>
      <c r="I500" s="407">
        <f ca="1">IF(LEN('7-12'!B506)&gt;0,'7-12'!K506,"")</f>
        <v>0</v>
      </c>
      <c r="J500" s="408"/>
    </row>
    <row r="501" spans="7:10" ht="23.25" customHeight="1" x14ac:dyDescent="0.25">
      <c r="G501" s="405" t="str">
        <f>+IF(LEN('OSNOVNA PLAČA'!B501)&gt;0,'LETNO OBVESTILO'!V507,"")</f>
        <v>492   A492</v>
      </c>
      <c r="H501" s="406"/>
      <c r="I501" s="407">
        <f ca="1">IF(LEN('7-12'!B507)&gt;0,'7-12'!K507,"")</f>
        <v>0</v>
      </c>
      <c r="J501" s="408"/>
    </row>
    <row r="502" spans="7:10" ht="23.25" customHeight="1" x14ac:dyDescent="0.25">
      <c r="G502" s="405" t="str">
        <f>+IF(LEN('OSNOVNA PLAČA'!B502)&gt;0,'LETNO OBVESTILO'!V508,"")</f>
        <v>493   A493</v>
      </c>
      <c r="H502" s="406"/>
      <c r="I502" s="407">
        <f ca="1">IF(LEN('7-12'!B508)&gt;0,'7-12'!K508,"")</f>
        <v>0</v>
      </c>
      <c r="J502" s="408"/>
    </row>
    <row r="503" spans="7:10" ht="23.25" customHeight="1" x14ac:dyDescent="0.25">
      <c r="G503" s="405" t="str">
        <f>+IF(LEN('OSNOVNA PLAČA'!B503)&gt;0,'LETNO OBVESTILO'!V509,"")</f>
        <v>494   A494</v>
      </c>
      <c r="H503" s="406"/>
      <c r="I503" s="407">
        <f ca="1">IF(LEN('7-12'!B509)&gt;0,'7-12'!K509,"")</f>
        <v>0</v>
      </c>
      <c r="J503" s="408"/>
    </row>
    <row r="504" spans="7:10" ht="23.25" customHeight="1" x14ac:dyDescent="0.25">
      <c r="G504" s="405" t="str">
        <f>+IF(LEN('OSNOVNA PLAČA'!B504)&gt;0,'LETNO OBVESTILO'!V510,"")</f>
        <v>495   A495</v>
      </c>
      <c r="H504" s="406"/>
      <c r="I504" s="407">
        <f ca="1">IF(LEN('7-12'!B510)&gt;0,'7-12'!K510,"")</f>
        <v>0</v>
      </c>
      <c r="J504" s="408"/>
    </row>
    <row r="505" spans="7:10" ht="23.25" customHeight="1" x14ac:dyDescent="0.25">
      <c r="G505" s="405" t="str">
        <f>+IF(LEN('OSNOVNA PLAČA'!B505)&gt;0,'LETNO OBVESTILO'!V511,"")</f>
        <v>496   A496</v>
      </c>
      <c r="H505" s="406"/>
      <c r="I505" s="407">
        <f ca="1">IF(LEN('7-12'!B511)&gt;0,'7-12'!K511,"")</f>
        <v>0</v>
      </c>
      <c r="J505" s="408"/>
    </row>
    <row r="506" spans="7:10" ht="23.25" customHeight="1" x14ac:dyDescent="0.25">
      <c r="G506" s="405" t="str">
        <f>+IF(LEN('OSNOVNA PLAČA'!B506)&gt;0,'LETNO OBVESTILO'!V512,"")</f>
        <v>497   A497</v>
      </c>
      <c r="H506" s="406"/>
      <c r="I506" s="407">
        <f ca="1">IF(LEN('7-12'!B512)&gt;0,'7-12'!K512,"")</f>
        <v>0</v>
      </c>
      <c r="J506" s="408"/>
    </row>
    <row r="507" spans="7:10" ht="23.25" customHeight="1" x14ac:dyDescent="0.25">
      <c r="G507" s="405" t="str">
        <f>+IF(LEN('OSNOVNA PLAČA'!B507)&gt;0,'LETNO OBVESTILO'!V513,"")</f>
        <v>498   A498</v>
      </c>
      <c r="H507" s="406"/>
      <c r="I507" s="407">
        <f ca="1">IF(LEN('7-12'!B513)&gt;0,'7-12'!K513,"")</f>
        <v>0</v>
      </c>
      <c r="J507" s="408"/>
    </row>
    <row r="508" spans="7:10" ht="23.25" customHeight="1" x14ac:dyDescent="0.25">
      <c r="G508" s="405" t="str">
        <f>+IF(LEN('OSNOVNA PLAČA'!B508)&gt;0,'LETNO OBVESTILO'!V514,"")</f>
        <v>499   A499</v>
      </c>
      <c r="H508" s="406"/>
      <c r="I508" s="407">
        <f ca="1">IF(LEN('7-12'!B514)&gt;0,'7-12'!K514,"")</f>
        <v>0</v>
      </c>
      <c r="J508" s="408"/>
    </row>
    <row r="509" spans="7:10" ht="23.25" customHeight="1" x14ac:dyDescent="0.25">
      <c r="G509" s="405" t="str">
        <f>+IF(LEN('OSNOVNA PLAČA'!B509)&gt;0,'LETNO OBVESTILO'!V515,"")</f>
        <v>500   A500</v>
      </c>
      <c r="H509" s="406"/>
      <c r="I509" s="407">
        <f ca="1">IF(LEN('7-12'!B515)&gt;0,'7-12'!K515,"")</f>
        <v>0</v>
      </c>
      <c r="J509" s="408"/>
    </row>
    <row r="510" spans="7:10" ht="23.25" customHeight="1" x14ac:dyDescent="0.25">
      <c r="G510" s="405" t="str">
        <f>+IF(LEN('OSNOVNA PLAČA'!B510)&gt;0,'LETNO OBVESTILO'!V516,"")</f>
        <v>501   A501</v>
      </c>
      <c r="H510" s="406"/>
      <c r="I510" s="407">
        <f ca="1">IF(LEN('7-12'!B516)&gt;0,'7-12'!K516,"")</f>
        <v>0</v>
      </c>
      <c r="J510" s="408"/>
    </row>
    <row r="511" spans="7:10" ht="23.25" customHeight="1" x14ac:dyDescent="0.25">
      <c r="G511" s="405" t="str">
        <f>+IF(LEN('OSNOVNA PLAČA'!B511)&gt;0,'LETNO OBVESTILO'!V517,"")</f>
        <v>502   A502</v>
      </c>
      <c r="H511" s="406"/>
      <c r="I511" s="407">
        <f ca="1">IF(LEN('7-12'!B517)&gt;0,'7-12'!K517,"")</f>
        <v>0</v>
      </c>
      <c r="J511" s="408"/>
    </row>
    <row r="512" spans="7:10" ht="23.25" customHeight="1" x14ac:dyDescent="0.25">
      <c r="G512" s="405" t="str">
        <f>+IF(LEN('OSNOVNA PLAČA'!B512)&gt;0,'LETNO OBVESTILO'!V518,"")</f>
        <v>503   A503</v>
      </c>
      <c r="H512" s="406"/>
      <c r="I512" s="407">
        <f ca="1">IF(LEN('7-12'!B518)&gt;0,'7-12'!K518,"")</f>
        <v>0</v>
      </c>
      <c r="J512" s="408"/>
    </row>
    <row r="513" spans="7:10" ht="23.25" customHeight="1" x14ac:dyDescent="0.25">
      <c r="G513" s="405" t="str">
        <f>+IF(LEN('OSNOVNA PLAČA'!B513)&gt;0,'LETNO OBVESTILO'!V519,"")</f>
        <v>504   A504</v>
      </c>
      <c r="H513" s="406"/>
      <c r="I513" s="407">
        <f ca="1">IF(LEN('7-12'!B519)&gt;0,'7-12'!K519,"")</f>
        <v>0</v>
      </c>
      <c r="J513" s="408"/>
    </row>
    <row r="514" spans="7:10" ht="23.25" customHeight="1" x14ac:dyDescent="0.25">
      <c r="G514" s="405" t="str">
        <f>+IF(LEN('OSNOVNA PLAČA'!B514)&gt;0,'LETNO OBVESTILO'!V520,"")</f>
        <v>505   A505</v>
      </c>
      <c r="H514" s="406"/>
      <c r="I514" s="407">
        <f ca="1">IF(LEN('7-12'!B520)&gt;0,'7-12'!K520,"")</f>
        <v>0</v>
      </c>
      <c r="J514" s="408"/>
    </row>
    <row r="515" spans="7:10" ht="23.25" customHeight="1" x14ac:dyDescent="0.25">
      <c r="G515" s="405" t="str">
        <f>+IF(LEN('OSNOVNA PLAČA'!B515)&gt;0,'LETNO OBVESTILO'!V521,"")</f>
        <v>506   A506</v>
      </c>
      <c r="H515" s="406"/>
      <c r="I515" s="407">
        <f ca="1">IF(LEN('7-12'!B521)&gt;0,'7-12'!K521,"")</f>
        <v>0</v>
      </c>
      <c r="J515" s="408"/>
    </row>
    <row r="516" spans="7:10" ht="23.25" customHeight="1" x14ac:dyDescent="0.25">
      <c r="G516" s="405" t="str">
        <f>+IF(LEN('OSNOVNA PLAČA'!B516)&gt;0,'LETNO OBVESTILO'!V522,"")</f>
        <v>507   A507</v>
      </c>
      <c r="H516" s="406"/>
      <c r="I516" s="407">
        <f ca="1">IF(LEN('7-12'!B522)&gt;0,'7-12'!K522,"")</f>
        <v>0</v>
      </c>
      <c r="J516" s="408"/>
    </row>
    <row r="517" spans="7:10" ht="23.25" customHeight="1" x14ac:dyDescent="0.25">
      <c r="G517" s="405" t="str">
        <f>+IF(LEN('OSNOVNA PLAČA'!B517)&gt;0,'LETNO OBVESTILO'!V523,"")</f>
        <v>508   A508</v>
      </c>
      <c r="H517" s="406"/>
      <c r="I517" s="407">
        <f ca="1">IF(LEN('7-12'!B523)&gt;0,'7-12'!K523,"")</f>
        <v>0</v>
      </c>
      <c r="J517" s="408"/>
    </row>
    <row r="518" spans="7:10" ht="23.25" customHeight="1" x14ac:dyDescent="0.25">
      <c r="G518" s="405" t="str">
        <f>+IF(LEN('OSNOVNA PLAČA'!B518)&gt;0,'LETNO OBVESTILO'!V524,"")</f>
        <v>509   A509</v>
      </c>
      <c r="H518" s="406"/>
      <c r="I518" s="407">
        <f ca="1">IF(LEN('7-12'!B524)&gt;0,'7-12'!K524,"")</f>
        <v>0</v>
      </c>
      <c r="J518" s="408"/>
    </row>
    <row r="519" spans="7:10" ht="23.25" customHeight="1" x14ac:dyDescent="0.25">
      <c r="G519" s="405" t="str">
        <f>+IF(LEN('OSNOVNA PLAČA'!B519)&gt;0,'LETNO OBVESTILO'!V525,"")</f>
        <v>510   A510</v>
      </c>
      <c r="H519" s="406"/>
      <c r="I519" s="407">
        <f ca="1">IF(LEN('7-12'!B525)&gt;0,'7-12'!K525,"")</f>
        <v>0</v>
      </c>
      <c r="J519" s="408"/>
    </row>
    <row r="520" spans="7:10" ht="23.25" customHeight="1" x14ac:dyDescent="0.25">
      <c r="G520" s="405" t="str">
        <f>+IF(LEN('OSNOVNA PLAČA'!B520)&gt;0,'LETNO OBVESTILO'!V526,"")</f>
        <v>511   A511</v>
      </c>
      <c r="H520" s="406"/>
      <c r="I520" s="407">
        <f ca="1">IF(LEN('7-12'!B526)&gt;0,'7-12'!K526,"")</f>
        <v>0</v>
      </c>
      <c r="J520" s="408"/>
    </row>
    <row r="521" spans="7:10" ht="23.25" customHeight="1" x14ac:dyDescent="0.25">
      <c r="G521" s="405" t="str">
        <f>+IF(LEN('OSNOVNA PLAČA'!B521)&gt;0,'LETNO OBVESTILO'!V527,"")</f>
        <v>512   A512</v>
      </c>
      <c r="H521" s="406"/>
      <c r="I521" s="407">
        <f ca="1">IF(LEN('7-12'!B527)&gt;0,'7-12'!K527,"")</f>
        <v>0</v>
      </c>
      <c r="J521" s="408"/>
    </row>
    <row r="522" spans="7:10" ht="23.25" customHeight="1" x14ac:dyDescent="0.25">
      <c r="G522" s="405" t="str">
        <f>+IF(LEN('OSNOVNA PLAČA'!B522)&gt;0,'LETNO OBVESTILO'!V528,"")</f>
        <v>513   A513</v>
      </c>
      <c r="H522" s="406"/>
      <c r="I522" s="407">
        <f ca="1">IF(LEN('7-12'!B528)&gt;0,'7-12'!K528,"")</f>
        <v>0</v>
      </c>
      <c r="J522" s="408"/>
    </row>
    <row r="523" spans="7:10" ht="23.25" customHeight="1" x14ac:dyDescent="0.25">
      <c r="G523" s="405" t="str">
        <f>+IF(LEN('OSNOVNA PLAČA'!B523)&gt;0,'LETNO OBVESTILO'!V529,"")</f>
        <v>514   A514</v>
      </c>
      <c r="H523" s="406"/>
      <c r="I523" s="407">
        <f ca="1">IF(LEN('7-12'!B529)&gt;0,'7-12'!K529,"")</f>
        <v>0</v>
      </c>
      <c r="J523" s="408"/>
    </row>
    <row r="524" spans="7:10" ht="23.25" customHeight="1" x14ac:dyDescent="0.25">
      <c r="G524" s="405" t="str">
        <f>+IF(LEN('OSNOVNA PLAČA'!B524)&gt;0,'LETNO OBVESTILO'!V530,"")</f>
        <v>515   A515</v>
      </c>
      <c r="H524" s="406"/>
      <c r="I524" s="407">
        <f ca="1">IF(LEN('7-12'!B530)&gt;0,'7-12'!K530,"")</f>
        <v>0</v>
      </c>
      <c r="J524" s="408"/>
    </row>
    <row r="525" spans="7:10" ht="23.25" customHeight="1" x14ac:dyDescent="0.25">
      <c r="G525" s="405" t="str">
        <f>+IF(LEN('OSNOVNA PLAČA'!B525)&gt;0,'LETNO OBVESTILO'!V531,"")</f>
        <v>516   A516</v>
      </c>
      <c r="H525" s="406"/>
      <c r="I525" s="407">
        <f ca="1">IF(LEN('7-12'!B531)&gt;0,'7-12'!K531,"")</f>
        <v>0</v>
      </c>
      <c r="J525" s="408"/>
    </row>
    <row r="526" spans="7:10" ht="23.25" customHeight="1" x14ac:dyDescent="0.25">
      <c r="G526" s="405" t="str">
        <f>+IF(LEN('OSNOVNA PLAČA'!B526)&gt;0,'LETNO OBVESTILO'!V532,"")</f>
        <v>517   A517</v>
      </c>
      <c r="H526" s="406"/>
      <c r="I526" s="407">
        <f ca="1">IF(LEN('7-12'!B532)&gt;0,'7-12'!K532,"")</f>
        <v>0</v>
      </c>
      <c r="J526" s="408"/>
    </row>
    <row r="527" spans="7:10" ht="23.25" customHeight="1" x14ac:dyDescent="0.25">
      <c r="G527" s="405" t="str">
        <f>+IF(LEN('OSNOVNA PLAČA'!B527)&gt;0,'LETNO OBVESTILO'!V533,"")</f>
        <v>518   A518</v>
      </c>
      <c r="H527" s="406"/>
      <c r="I527" s="407">
        <f ca="1">IF(LEN('7-12'!B533)&gt;0,'7-12'!K533,"")</f>
        <v>0</v>
      </c>
      <c r="J527" s="408"/>
    </row>
    <row r="528" spans="7:10" ht="23.25" customHeight="1" x14ac:dyDescent="0.25">
      <c r="G528" s="405" t="str">
        <f>+IF(LEN('OSNOVNA PLAČA'!B528)&gt;0,'LETNO OBVESTILO'!V534,"")</f>
        <v>519   A519</v>
      </c>
      <c r="H528" s="406"/>
      <c r="I528" s="407">
        <f ca="1">IF(LEN('7-12'!B534)&gt;0,'7-12'!K534,"")</f>
        <v>0</v>
      </c>
      <c r="J528" s="408"/>
    </row>
    <row r="529" spans="7:10" ht="23.25" customHeight="1" x14ac:dyDescent="0.25">
      <c r="G529" s="405" t="str">
        <f>+IF(LEN('OSNOVNA PLAČA'!B529)&gt;0,'LETNO OBVESTILO'!V535,"")</f>
        <v>520   A520</v>
      </c>
      <c r="H529" s="406"/>
      <c r="I529" s="407">
        <f ca="1">IF(LEN('7-12'!B535)&gt;0,'7-12'!K535,"")</f>
        <v>0</v>
      </c>
      <c r="J529" s="408"/>
    </row>
    <row r="530" spans="7:10" ht="23.25" customHeight="1" x14ac:dyDescent="0.25">
      <c r="G530" s="405" t="str">
        <f>+IF(LEN('OSNOVNA PLAČA'!B530)&gt;0,'LETNO OBVESTILO'!V536,"")</f>
        <v>521   A521</v>
      </c>
      <c r="H530" s="406"/>
      <c r="I530" s="407">
        <f ca="1">IF(LEN('7-12'!B536)&gt;0,'7-12'!K536,"")</f>
        <v>0</v>
      </c>
      <c r="J530" s="408"/>
    </row>
    <row r="531" spans="7:10" ht="23.25" customHeight="1" x14ac:dyDescent="0.25">
      <c r="G531" s="405" t="str">
        <f>+IF(LEN('OSNOVNA PLAČA'!B531)&gt;0,'LETNO OBVESTILO'!V537,"")</f>
        <v>522   A522</v>
      </c>
      <c r="H531" s="406"/>
      <c r="I531" s="407">
        <f ca="1">IF(LEN('7-12'!B537)&gt;0,'7-12'!K537,"")</f>
        <v>0</v>
      </c>
      <c r="J531" s="408"/>
    </row>
    <row r="532" spans="7:10" ht="23.25" customHeight="1" x14ac:dyDescent="0.25">
      <c r="G532" s="405" t="str">
        <f>+IF(LEN('OSNOVNA PLAČA'!B532)&gt;0,'LETNO OBVESTILO'!V538,"")</f>
        <v>523   A523</v>
      </c>
      <c r="H532" s="406"/>
      <c r="I532" s="407">
        <f ca="1">IF(LEN('7-12'!B538)&gt;0,'7-12'!K538,"")</f>
        <v>0</v>
      </c>
      <c r="J532" s="408"/>
    </row>
    <row r="533" spans="7:10" ht="23.25" customHeight="1" x14ac:dyDescent="0.25">
      <c r="G533" s="405" t="str">
        <f>+IF(LEN('OSNOVNA PLAČA'!B533)&gt;0,'LETNO OBVESTILO'!V539,"")</f>
        <v>524   A524</v>
      </c>
      <c r="H533" s="406"/>
      <c r="I533" s="407">
        <f ca="1">IF(LEN('7-12'!B539)&gt;0,'7-12'!K539,"")</f>
        <v>0</v>
      </c>
      <c r="J533" s="408"/>
    </row>
    <row r="534" spans="7:10" ht="23.25" customHeight="1" x14ac:dyDescent="0.25">
      <c r="G534" s="405" t="str">
        <f>+IF(LEN('OSNOVNA PLAČA'!B534)&gt;0,'LETNO OBVESTILO'!V540,"")</f>
        <v>525   A525</v>
      </c>
      <c r="H534" s="406"/>
      <c r="I534" s="407">
        <f ca="1">IF(LEN('7-12'!B540)&gt;0,'7-12'!K540,"")</f>
        <v>0</v>
      </c>
      <c r="J534" s="408"/>
    </row>
    <row r="535" spans="7:10" ht="23.25" customHeight="1" x14ac:dyDescent="0.25">
      <c r="G535" s="405" t="str">
        <f>+IF(LEN('OSNOVNA PLAČA'!B535)&gt;0,'LETNO OBVESTILO'!V541,"")</f>
        <v>526   A526</v>
      </c>
      <c r="H535" s="406"/>
      <c r="I535" s="407">
        <f ca="1">IF(LEN('7-12'!B541)&gt;0,'7-12'!K541,"")</f>
        <v>0</v>
      </c>
      <c r="J535" s="408"/>
    </row>
    <row r="536" spans="7:10" ht="23.25" customHeight="1" x14ac:dyDescent="0.25">
      <c r="G536" s="405" t="str">
        <f>+IF(LEN('OSNOVNA PLAČA'!B536)&gt;0,'LETNO OBVESTILO'!V542,"")</f>
        <v>527   A527</v>
      </c>
      <c r="H536" s="406"/>
      <c r="I536" s="407">
        <f ca="1">IF(LEN('7-12'!B542)&gt;0,'7-12'!K542,"")</f>
        <v>0</v>
      </c>
      <c r="J536" s="408"/>
    </row>
    <row r="537" spans="7:10" ht="23.25" customHeight="1" x14ac:dyDescent="0.25">
      <c r="G537" s="405" t="str">
        <f>+IF(LEN('OSNOVNA PLAČA'!B537)&gt;0,'LETNO OBVESTILO'!V543,"")</f>
        <v>528   A528</v>
      </c>
      <c r="H537" s="406"/>
      <c r="I537" s="407">
        <f ca="1">IF(LEN('7-12'!B543)&gt;0,'7-12'!K543,"")</f>
        <v>0</v>
      </c>
      <c r="J537" s="408"/>
    </row>
    <row r="538" spans="7:10" ht="23.25" customHeight="1" x14ac:dyDescent="0.25">
      <c r="G538" s="405" t="str">
        <f>+IF(LEN('OSNOVNA PLAČA'!B538)&gt;0,'LETNO OBVESTILO'!V544,"")</f>
        <v>529   A529</v>
      </c>
      <c r="H538" s="406"/>
      <c r="I538" s="407">
        <f ca="1">IF(LEN('7-12'!B544)&gt;0,'7-12'!K544,"")</f>
        <v>0</v>
      </c>
      <c r="J538" s="408"/>
    </row>
    <row r="539" spans="7:10" ht="23.25" customHeight="1" x14ac:dyDescent="0.25">
      <c r="G539" s="405" t="str">
        <f>+IF(LEN('OSNOVNA PLAČA'!B539)&gt;0,'LETNO OBVESTILO'!V545,"")</f>
        <v>530   A530</v>
      </c>
      <c r="H539" s="406"/>
      <c r="I539" s="407">
        <f ca="1">IF(LEN('7-12'!B545)&gt;0,'7-12'!K545,"")</f>
        <v>0</v>
      </c>
      <c r="J539" s="408"/>
    </row>
    <row r="540" spans="7:10" ht="23.25" customHeight="1" x14ac:dyDescent="0.25">
      <c r="G540" s="405" t="str">
        <f>+IF(LEN('OSNOVNA PLAČA'!B540)&gt;0,'LETNO OBVESTILO'!V546,"")</f>
        <v>531   A531</v>
      </c>
      <c r="H540" s="406"/>
      <c r="I540" s="407">
        <f ca="1">IF(LEN('7-12'!B546)&gt;0,'7-12'!K546,"")</f>
        <v>0</v>
      </c>
      <c r="J540" s="408"/>
    </row>
    <row r="541" spans="7:10" ht="23.25" customHeight="1" x14ac:dyDescent="0.25">
      <c r="G541" s="405" t="str">
        <f>+IF(LEN('OSNOVNA PLAČA'!B541)&gt;0,'LETNO OBVESTILO'!V547,"")</f>
        <v>532   A532</v>
      </c>
      <c r="H541" s="406"/>
      <c r="I541" s="407">
        <f ca="1">IF(LEN('7-12'!B547)&gt;0,'7-12'!K547,"")</f>
        <v>0</v>
      </c>
      <c r="J541" s="408"/>
    </row>
    <row r="542" spans="7:10" ht="23.25" customHeight="1" x14ac:dyDescent="0.25">
      <c r="G542" s="405" t="str">
        <f>+IF(LEN('OSNOVNA PLAČA'!B542)&gt;0,'LETNO OBVESTILO'!V548,"")</f>
        <v>533   A533</v>
      </c>
      <c r="H542" s="406"/>
      <c r="I542" s="407">
        <f ca="1">IF(LEN('7-12'!B548)&gt;0,'7-12'!K548,"")</f>
        <v>0</v>
      </c>
      <c r="J542" s="408"/>
    </row>
    <row r="543" spans="7:10" ht="23.25" customHeight="1" x14ac:dyDescent="0.25">
      <c r="G543" s="405" t="str">
        <f>+IF(LEN('OSNOVNA PLAČA'!B543)&gt;0,'LETNO OBVESTILO'!V549,"")</f>
        <v>534   A534</v>
      </c>
      <c r="H543" s="406"/>
      <c r="I543" s="407">
        <f ca="1">IF(LEN('7-12'!B549)&gt;0,'7-12'!K549,"")</f>
        <v>0</v>
      </c>
      <c r="J543" s="408"/>
    </row>
    <row r="544" spans="7:10" ht="23.25" customHeight="1" x14ac:dyDescent="0.25">
      <c r="G544" s="405" t="str">
        <f>+IF(LEN('OSNOVNA PLAČA'!B544)&gt;0,'LETNO OBVESTILO'!V550,"")</f>
        <v>535   A535</v>
      </c>
      <c r="H544" s="406"/>
      <c r="I544" s="407">
        <f ca="1">IF(LEN('7-12'!B550)&gt;0,'7-12'!K550,"")</f>
        <v>0</v>
      </c>
      <c r="J544" s="408"/>
    </row>
    <row r="545" spans="7:10" ht="23.25" customHeight="1" x14ac:dyDescent="0.25">
      <c r="G545" s="405" t="str">
        <f>+IF(LEN('OSNOVNA PLAČA'!B545)&gt;0,'LETNO OBVESTILO'!V551,"")</f>
        <v>536   A536</v>
      </c>
      <c r="H545" s="406"/>
      <c r="I545" s="407">
        <f ca="1">IF(LEN('7-12'!B551)&gt;0,'7-12'!K551,"")</f>
        <v>0</v>
      </c>
      <c r="J545" s="408"/>
    </row>
    <row r="546" spans="7:10" ht="23.25" customHeight="1" x14ac:dyDescent="0.25">
      <c r="G546" s="405" t="str">
        <f>+IF(LEN('OSNOVNA PLAČA'!B546)&gt;0,'LETNO OBVESTILO'!V552,"")</f>
        <v>537   A537</v>
      </c>
      <c r="H546" s="406"/>
      <c r="I546" s="407">
        <f ca="1">IF(LEN('7-12'!B552)&gt;0,'7-12'!K552,"")</f>
        <v>0</v>
      </c>
      <c r="J546" s="408"/>
    </row>
    <row r="547" spans="7:10" ht="23.25" customHeight="1" x14ac:dyDescent="0.25">
      <c r="G547" s="405" t="str">
        <f>+IF(LEN('OSNOVNA PLAČA'!B547)&gt;0,'LETNO OBVESTILO'!V553,"")</f>
        <v>538   A538</v>
      </c>
      <c r="H547" s="406"/>
      <c r="I547" s="407">
        <f ca="1">IF(LEN('7-12'!B553)&gt;0,'7-12'!K553,"")</f>
        <v>0</v>
      </c>
      <c r="J547" s="408"/>
    </row>
    <row r="548" spans="7:10" ht="23.25" customHeight="1" x14ac:dyDescent="0.25">
      <c r="G548" s="405" t="str">
        <f>+IF(LEN('OSNOVNA PLAČA'!B548)&gt;0,'LETNO OBVESTILO'!V554,"")</f>
        <v>539   A539</v>
      </c>
      <c r="H548" s="406"/>
      <c r="I548" s="407">
        <f ca="1">IF(LEN('7-12'!B554)&gt;0,'7-12'!K554,"")</f>
        <v>0</v>
      </c>
      <c r="J548" s="408"/>
    </row>
    <row r="549" spans="7:10" ht="23.25" customHeight="1" x14ac:dyDescent="0.25">
      <c r="G549" s="405" t="str">
        <f>+IF(LEN('OSNOVNA PLAČA'!B549)&gt;0,'LETNO OBVESTILO'!V555,"")</f>
        <v>540   A540</v>
      </c>
      <c r="H549" s="406"/>
      <c r="I549" s="407">
        <f ca="1">IF(LEN('7-12'!B555)&gt;0,'7-12'!K555,"")</f>
        <v>0</v>
      </c>
      <c r="J549" s="408"/>
    </row>
    <row r="550" spans="7:10" ht="23.25" customHeight="1" x14ac:dyDescent="0.25">
      <c r="G550" s="405" t="str">
        <f>+IF(LEN('OSNOVNA PLAČA'!B550)&gt;0,'LETNO OBVESTILO'!V556,"")</f>
        <v>541   A541</v>
      </c>
      <c r="H550" s="406"/>
      <c r="I550" s="407">
        <f ca="1">IF(LEN('7-12'!B556)&gt;0,'7-12'!K556,"")</f>
        <v>0</v>
      </c>
      <c r="J550" s="408"/>
    </row>
    <row r="551" spans="7:10" ht="23.25" customHeight="1" x14ac:dyDescent="0.25">
      <c r="G551" s="405" t="str">
        <f>+IF(LEN('OSNOVNA PLAČA'!B551)&gt;0,'LETNO OBVESTILO'!V557,"")</f>
        <v>542   A542</v>
      </c>
      <c r="H551" s="406"/>
      <c r="I551" s="407">
        <f ca="1">IF(LEN('7-12'!B557)&gt;0,'7-12'!K557,"")</f>
        <v>0</v>
      </c>
      <c r="J551" s="408"/>
    </row>
    <row r="552" spans="7:10" ht="23.25" customHeight="1" x14ac:dyDescent="0.25">
      <c r="G552" s="405" t="str">
        <f>+IF(LEN('OSNOVNA PLAČA'!B552)&gt;0,'LETNO OBVESTILO'!V558,"")</f>
        <v>543   A543</v>
      </c>
      <c r="H552" s="406"/>
      <c r="I552" s="407">
        <f ca="1">IF(LEN('7-12'!B558)&gt;0,'7-12'!K558,"")</f>
        <v>0</v>
      </c>
      <c r="J552" s="408"/>
    </row>
    <row r="553" spans="7:10" ht="23.25" customHeight="1" x14ac:dyDescent="0.25">
      <c r="G553" s="405" t="str">
        <f>+IF(LEN('OSNOVNA PLAČA'!B553)&gt;0,'LETNO OBVESTILO'!V559,"")</f>
        <v>544   A544</v>
      </c>
      <c r="H553" s="406"/>
      <c r="I553" s="407">
        <f ca="1">IF(LEN('7-12'!B559)&gt;0,'7-12'!K559,"")</f>
        <v>0</v>
      </c>
      <c r="J553" s="408"/>
    </row>
    <row r="554" spans="7:10" ht="23.25" customHeight="1" x14ac:dyDescent="0.25">
      <c r="G554" s="405" t="str">
        <f>+IF(LEN('OSNOVNA PLAČA'!B554)&gt;0,'LETNO OBVESTILO'!V560,"")</f>
        <v>545   A545</v>
      </c>
      <c r="H554" s="406"/>
      <c r="I554" s="407">
        <f ca="1">IF(LEN('7-12'!B560)&gt;0,'7-12'!K560,"")</f>
        <v>0</v>
      </c>
      <c r="J554" s="408"/>
    </row>
    <row r="555" spans="7:10" ht="23.25" customHeight="1" x14ac:dyDescent="0.25">
      <c r="G555" s="405" t="str">
        <f>+IF(LEN('OSNOVNA PLAČA'!B555)&gt;0,'LETNO OBVESTILO'!V561,"")</f>
        <v>546   A546</v>
      </c>
      <c r="H555" s="406"/>
      <c r="I555" s="407">
        <f ca="1">IF(LEN('7-12'!B561)&gt;0,'7-12'!K561,"")</f>
        <v>0</v>
      </c>
      <c r="J555" s="408"/>
    </row>
    <row r="556" spans="7:10" ht="23.25" customHeight="1" x14ac:dyDescent="0.25">
      <c r="G556" s="405" t="str">
        <f>+IF(LEN('OSNOVNA PLAČA'!B556)&gt;0,'LETNO OBVESTILO'!V562,"")</f>
        <v>547   A547</v>
      </c>
      <c r="H556" s="406"/>
      <c r="I556" s="407">
        <f ca="1">IF(LEN('7-12'!B562)&gt;0,'7-12'!K562,"")</f>
        <v>0</v>
      </c>
      <c r="J556" s="408"/>
    </row>
    <row r="557" spans="7:10" ht="23.25" customHeight="1" x14ac:dyDescent="0.25">
      <c r="G557" s="405" t="str">
        <f>+IF(LEN('OSNOVNA PLAČA'!B557)&gt;0,'LETNO OBVESTILO'!V563,"")</f>
        <v>548   A548</v>
      </c>
      <c r="H557" s="406"/>
      <c r="I557" s="407">
        <f ca="1">IF(LEN('7-12'!B563)&gt;0,'7-12'!K563,"")</f>
        <v>0</v>
      </c>
      <c r="J557" s="408"/>
    </row>
    <row r="558" spans="7:10" ht="23.25" customHeight="1" x14ac:dyDescent="0.25">
      <c r="G558" s="405" t="str">
        <f>+IF(LEN('OSNOVNA PLAČA'!B558)&gt;0,'LETNO OBVESTILO'!V564,"")</f>
        <v>549   A549</v>
      </c>
      <c r="H558" s="406"/>
      <c r="I558" s="407">
        <f ca="1">IF(LEN('7-12'!B564)&gt;0,'7-12'!K564,"")</f>
        <v>0</v>
      </c>
      <c r="J558" s="408"/>
    </row>
    <row r="559" spans="7:10" ht="23.25" customHeight="1" x14ac:dyDescent="0.25">
      <c r="G559" s="405" t="str">
        <f>+IF(LEN('OSNOVNA PLAČA'!B559)&gt;0,'LETNO OBVESTILO'!V565,"")</f>
        <v>550   A550</v>
      </c>
      <c r="H559" s="406"/>
      <c r="I559" s="407">
        <f ca="1">IF(LEN('7-12'!B565)&gt;0,'7-12'!K565,"")</f>
        <v>0</v>
      </c>
      <c r="J559" s="408"/>
    </row>
    <row r="560" spans="7:10" ht="23.25" customHeight="1" x14ac:dyDescent="0.25">
      <c r="G560" s="405" t="str">
        <f>+IF(LEN('OSNOVNA PLAČA'!B560)&gt;0,'LETNO OBVESTILO'!V566,"")</f>
        <v>551   A551</v>
      </c>
      <c r="H560" s="406"/>
      <c r="I560" s="407">
        <f ca="1">IF(LEN('7-12'!B566)&gt;0,'7-12'!K566,"")</f>
        <v>0</v>
      </c>
      <c r="J560" s="408"/>
    </row>
    <row r="561" spans="7:10" ht="23.25" customHeight="1" x14ac:dyDescent="0.25">
      <c r="G561" s="405" t="str">
        <f>+IF(LEN('OSNOVNA PLAČA'!B561)&gt;0,'LETNO OBVESTILO'!V567,"")</f>
        <v>552   A552</v>
      </c>
      <c r="H561" s="406"/>
      <c r="I561" s="407">
        <f ca="1">IF(LEN('7-12'!B567)&gt;0,'7-12'!K567,"")</f>
        <v>0</v>
      </c>
      <c r="J561" s="408"/>
    </row>
    <row r="562" spans="7:10" ht="23.25" customHeight="1" x14ac:dyDescent="0.25">
      <c r="G562" s="405" t="str">
        <f>+IF(LEN('OSNOVNA PLAČA'!B562)&gt;0,'LETNO OBVESTILO'!V568,"")</f>
        <v>553   A553</v>
      </c>
      <c r="H562" s="406"/>
      <c r="I562" s="407">
        <f ca="1">IF(LEN('7-12'!B568)&gt;0,'7-12'!K568,"")</f>
        <v>0</v>
      </c>
      <c r="J562" s="408"/>
    </row>
    <row r="563" spans="7:10" ht="23.25" customHeight="1" x14ac:dyDescent="0.25">
      <c r="G563" s="405" t="str">
        <f>+IF(LEN('OSNOVNA PLAČA'!B563)&gt;0,'LETNO OBVESTILO'!V569,"")</f>
        <v>554   A554</v>
      </c>
      <c r="H563" s="406"/>
      <c r="I563" s="407">
        <f ca="1">IF(LEN('7-12'!B569)&gt;0,'7-12'!K569,"")</f>
        <v>0</v>
      </c>
      <c r="J563" s="408"/>
    </row>
    <row r="564" spans="7:10" ht="23.25" customHeight="1" x14ac:dyDescent="0.25">
      <c r="G564" s="405" t="str">
        <f>+IF(LEN('OSNOVNA PLAČA'!B564)&gt;0,'LETNO OBVESTILO'!V570,"")</f>
        <v>555   A555</v>
      </c>
      <c r="H564" s="406"/>
      <c r="I564" s="407">
        <f ca="1">IF(LEN('7-12'!B570)&gt;0,'7-12'!K570,"")</f>
        <v>0</v>
      </c>
      <c r="J564" s="408"/>
    </row>
    <row r="565" spans="7:10" ht="23.25" customHeight="1" x14ac:dyDescent="0.25">
      <c r="G565" s="405" t="str">
        <f>+IF(LEN('OSNOVNA PLAČA'!B565)&gt;0,'LETNO OBVESTILO'!V571,"")</f>
        <v>556   A556</v>
      </c>
      <c r="H565" s="406"/>
      <c r="I565" s="407">
        <f ca="1">IF(LEN('7-12'!B571)&gt;0,'7-12'!K571,"")</f>
        <v>0</v>
      </c>
      <c r="J565" s="408"/>
    </row>
    <row r="566" spans="7:10" ht="23.25" customHeight="1" x14ac:dyDescent="0.25">
      <c r="G566" s="405" t="str">
        <f>+IF(LEN('OSNOVNA PLAČA'!B566)&gt;0,'LETNO OBVESTILO'!V572,"")</f>
        <v>557   A557</v>
      </c>
      <c r="H566" s="406"/>
      <c r="I566" s="407">
        <f ca="1">IF(LEN('7-12'!B572)&gt;0,'7-12'!K572,"")</f>
        <v>0</v>
      </c>
      <c r="J566" s="408"/>
    </row>
    <row r="567" spans="7:10" ht="23.25" customHeight="1" x14ac:dyDescent="0.25">
      <c r="G567" s="405" t="str">
        <f>+IF(LEN('OSNOVNA PLAČA'!B567)&gt;0,'LETNO OBVESTILO'!V573,"")</f>
        <v>558   A558</v>
      </c>
      <c r="H567" s="406"/>
      <c r="I567" s="407">
        <f ca="1">IF(LEN('7-12'!B573)&gt;0,'7-12'!K573,"")</f>
        <v>0</v>
      </c>
      <c r="J567" s="408"/>
    </row>
    <row r="568" spans="7:10" ht="23.25" customHeight="1" x14ac:dyDescent="0.25">
      <c r="G568" s="405" t="str">
        <f>+IF(LEN('OSNOVNA PLAČA'!B568)&gt;0,'LETNO OBVESTILO'!V574,"")</f>
        <v>559   A559</v>
      </c>
      <c r="H568" s="406"/>
      <c r="I568" s="407">
        <f ca="1">IF(LEN('7-12'!B574)&gt;0,'7-12'!K574,"")</f>
        <v>0</v>
      </c>
      <c r="J568" s="408"/>
    </row>
    <row r="569" spans="7:10" ht="23.25" customHeight="1" x14ac:dyDescent="0.25">
      <c r="G569" s="405" t="str">
        <f>+IF(LEN('OSNOVNA PLAČA'!B569)&gt;0,'LETNO OBVESTILO'!V575,"")</f>
        <v>560   A560</v>
      </c>
      <c r="H569" s="406"/>
      <c r="I569" s="407">
        <f ca="1">IF(LEN('7-12'!B575)&gt;0,'7-12'!K575,"")</f>
        <v>0</v>
      </c>
      <c r="J569" s="408"/>
    </row>
    <row r="570" spans="7:10" ht="23.25" customHeight="1" x14ac:dyDescent="0.25">
      <c r="G570" s="405" t="str">
        <f>+IF(LEN('OSNOVNA PLAČA'!B570)&gt;0,'LETNO OBVESTILO'!V576,"")</f>
        <v>561   A561</v>
      </c>
      <c r="H570" s="406"/>
      <c r="I570" s="407">
        <f ca="1">IF(LEN('7-12'!B576)&gt;0,'7-12'!K576,"")</f>
        <v>0</v>
      </c>
      <c r="J570" s="408"/>
    </row>
    <row r="571" spans="7:10" ht="23.25" customHeight="1" x14ac:dyDescent="0.25">
      <c r="G571" s="405" t="str">
        <f>+IF(LEN('OSNOVNA PLAČA'!B571)&gt;0,'LETNO OBVESTILO'!V577,"")</f>
        <v>562   A562</v>
      </c>
      <c r="H571" s="406"/>
      <c r="I571" s="407">
        <f ca="1">IF(LEN('7-12'!B577)&gt;0,'7-12'!K577,"")</f>
        <v>0</v>
      </c>
      <c r="J571" s="408"/>
    </row>
    <row r="572" spans="7:10" ht="23.25" customHeight="1" x14ac:dyDescent="0.25">
      <c r="G572" s="405" t="str">
        <f>+IF(LEN('OSNOVNA PLAČA'!B572)&gt;0,'LETNO OBVESTILO'!V578,"")</f>
        <v>563   A563</v>
      </c>
      <c r="H572" s="406"/>
      <c r="I572" s="407">
        <f ca="1">IF(LEN('7-12'!B578)&gt;0,'7-12'!K578,"")</f>
        <v>0</v>
      </c>
      <c r="J572" s="408"/>
    </row>
    <row r="573" spans="7:10" ht="23.25" customHeight="1" x14ac:dyDescent="0.25">
      <c r="G573" s="405" t="str">
        <f>+IF(LEN('OSNOVNA PLAČA'!B573)&gt;0,'LETNO OBVESTILO'!V579,"")</f>
        <v>564   A564</v>
      </c>
      <c r="H573" s="406"/>
      <c r="I573" s="407">
        <f ca="1">IF(LEN('7-12'!B579)&gt;0,'7-12'!K579,"")</f>
        <v>0</v>
      </c>
      <c r="J573" s="408"/>
    </row>
    <row r="574" spans="7:10" ht="23.25" customHeight="1" x14ac:dyDescent="0.25">
      <c r="G574" s="405" t="str">
        <f>+IF(LEN('OSNOVNA PLAČA'!B574)&gt;0,'LETNO OBVESTILO'!V580,"")</f>
        <v>565   A565</v>
      </c>
      <c r="H574" s="406"/>
      <c r="I574" s="407">
        <f ca="1">IF(LEN('7-12'!B580)&gt;0,'7-12'!K580,"")</f>
        <v>0</v>
      </c>
      <c r="J574" s="408"/>
    </row>
    <row r="575" spans="7:10" ht="23.25" customHeight="1" x14ac:dyDescent="0.25">
      <c r="G575" s="405" t="str">
        <f>+IF(LEN('OSNOVNA PLAČA'!B575)&gt;0,'LETNO OBVESTILO'!V581,"")</f>
        <v>566   A566</v>
      </c>
      <c r="H575" s="406"/>
      <c r="I575" s="407">
        <f ca="1">IF(LEN('7-12'!B581)&gt;0,'7-12'!K581,"")</f>
        <v>0</v>
      </c>
      <c r="J575" s="408"/>
    </row>
    <row r="576" spans="7:10" ht="23.25" customHeight="1" x14ac:dyDescent="0.25">
      <c r="G576" s="405" t="str">
        <f>+IF(LEN('OSNOVNA PLAČA'!B576)&gt;0,'LETNO OBVESTILO'!V582,"")</f>
        <v>567   A567</v>
      </c>
      <c r="H576" s="406"/>
      <c r="I576" s="407">
        <f ca="1">IF(LEN('7-12'!B582)&gt;0,'7-12'!K582,"")</f>
        <v>0</v>
      </c>
      <c r="J576" s="408"/>
    </row>
    <row r="577" spans="7:10" ht="23.25" customHeight="1" x14ac:dyDescent="0.25">
      <c r="G577" s="405" t="str">
        <f>+IF(LEN('OSNOVNA PLAČA'!B577)&gt;0,'LETNO OBVESTILO'!V583,"")</f>
        <v>568   A568</v>
      </c>
      <c r="H577" s="406"/>
      <c r="I577" s="407">
        <f ca="1">IF(LEN('7-12'!B583)&gt;0,'7-12'!K583,"")</f>
        <v>0</v>
      </c>
      <c r="J577" s="408"/>
    </row>
    <row r="578" spans="7:10" ht="23.25" customHeight="1" x14ac:dyDescent="0.25">
      <c r="G578" s="405" t="str">
        <f>+IF(LEN('OSNOVNA PLAČA'!B578)&gt;0,'LETNO OBVESTILO'!V584,"")</f>
        <v>569   A569</v>
      </c>
      <c r="H578" s="406"/>
      <c r="I578" s="407">
        <f ca="1">IF(LEN('7-12'!B584)&gt;0,'7-12'!K584,"")</f>
        <v>0</v>
      </c>
      <c r="J578" s="408"/>
    </row>
    <row r="579" spans="7:10" ht="23.25" customHeight="1" x14ac:dyDescent="0.25">
      <c r="G579" s="405" t="str">
        <f>+IF(LEN('OSNOVNA PLAČA'!B579)&gt;0,'LETNO OBVESTILO'!V585,"")</f>
        <v>570   A570</v>
      </c>
      <c r="H579" s="406"/>
      <c r="I579" s="407">
        <f ca="1">IF(LEN('7-12'!B585)&gt;0,'7-12'!K585,"")</f>
        <v>0</v>
      </c>
      <c r="J579" s="408"/>
    </row>
    <row r="580" spans="7:10" ht="23.25" customHeight="1" x14ac:dyDescent="0.25">
      <c r="G580" s="405" t="str">
        <f>+IF(LEN('OSNOVNA PLAČA'!B580)&gt;0,'LETNO OBVESTILO'!V586,"")</f>
        <v>571   A571</v>
      </c>
      <c r="H580" s="406"/>
      <c r="I580" s="407">
        <f ca="1">IF(LEN('7-12'!B586)&gt;0,'7-12'!K586,"")</f>
        <v>0</v>
      </c>
      <c r="J580" s="408"/>
    </row>
    <row r="581" spans="7:10" ht="23.25" customHeight="1" x14ac:dyDescent="0.25">
      <c r="G581" s="405" t="str">
        <f>+IF(LEN('OSNOVNA PLAČA'!B581)&gt;0,'LETNO OBVESTILO'!V587,"")</f>
        <v>572   A572</v>
      </c>
      <c r="H581" s="406"/>
      <c r="I581" s="407">
        <f ca="1">IF(LEN('7-12'!B587)&gt;0,'7-12'!K587,"")</f>
        <v>0</v>
      </c>
      <c r="J581" s="408"/>
    </row>
    <row r="582" spans="7:10" ht="23.25" customHeight="1" x14ac:dyDescent="0.25">
      <c r="G582" s="405" t="str">
        <f>+IF(LEN('OSNOVNA PLAČA'!B582)&gt;0,'LETNO OBVESTILO'!V588,"")</f>
        <v>573   A573</v>
      </c>
      <c r="H582" s="406"/>
      <c r="I582" s="407">
        <f ca="1">IF(LEN('7-12'!B588)&gt;0,'7-12'!K588,"")</f>
        <v>0</v>
      </c>
      <c r="J582" s="408"/>
    </row>
    <row r="583" spans="7:10" ht="23.25" customHeight="1" x14ac:dyDescent="0.25">
      <c r="G583" s="405" t="str">
        <f>+IF(LEN('OSNOVNA PLAČA'!B583)&gt;0,'LETNO OBVESTILO'!V589,"")</f>
        <v>574   A574</v>
      </c>
      <c r="H583" s="406"/>
      <c r="I583" s="407">
        <f ca="1">IF(LEN('7-12'!B589)&gt;0,'7-12'!K589,"")</f>
        <v>0</v>
      </c>
      <c r="J583" s="408"/>
    </row>
    <row r="584" spans="7:10" ht="23.25" customHeight="1" x14ac:dyDescent="0.25">
      <c r="G584" s="405" t="str">
        <f>+IF(LEN('OSNOVNA PLAČA'!B584)&gt;0,'LETNO OBVESTILO'!V590,"")</f>
        <v>575   A575</v>
      </c>
      <c r="H584" s="406"/>
      <c r="I584" s="407">
        <f ca="1">IF(LEN('7-12'!B590)&gt;0,'7-12'!K590,"")</f>
        <v>0</v>
      </c>
      <c r="J584" s="408"/>
    </row>
    <row r="585" spans="7:10" ht="23.25" customHeight="1" x14ac:dyDescent="0.25">
      <c r="G585" s="405" t="str">
        <f>+IF(LEN('OSNOVNA PLAČA'!B585)&gt;0,'LETNO OBVESTILO'!V591,"")</f>
        <v>576   A576</v>
      </c>
      <c r="H585" s="406"/>
      <c r="I585" s="407">
        <f ca="1">IF(LEN('7-12'!B591)&gt;0,'7-12'!K591,"")</f>
        <v>0</v>
      </c>
      <c r="J585" s="408"/>
    </row>
    <row r="586" spans="7:10" ht="23.25" customHeight="1" x14ac:dyDescent="0.25">
      <c r="G586" s="405" t="str">
        <f>+IF(LEN('OSNOVNA PLAČA'!B586)&gt;0,'LETNO OBVESTILO'!V592,"")</f>
        <v>577   A577</v>
      </c>
      <c r="H586" s="406"/>
      <c r="I586" s="407">
        <f ca="1">IF(LEN('7-12'!B592)&gt;0,'7-12'!K592,"")</f>
        <v>0</v>
      </c>
      <c r="J586" s="408"/>
    </row>
    <row r="587" spans="7:10" ht="23.25" customHeight="1" x14ac:dyDescent="0.25">
      <c r="G587" s="405" t="str">
        <f>+IF(LEN('OSNOVNA PLAČA'!B587)&gt;0,'LETNO OBVESTILO'!V593,"")</f>
        <v>578   A578</v>
      </c>
      <c r="H587" s="406"/>
      <c r="I587" s="407">
        <f ca="1">IF(LEN('7-12'!B593)&gt;0,'7-12'!K593,"")</f>
        <v>0</v>
      </c>
      <c r="J587" s="408"/>
    </row>
    <row r="588" spans="7:10" ht="23.25" customHeight="1" x14ac:dyDescent="0.25">
      <c r="G588" s="405" t="str">
        <f>+IF(LEN('OSNOVNA PLAČA'!B588)&gt;0,'LETNO OBVESTILO'!V594,"")</f>
        <v>579   A579</v>
      </c>
      <c r="H588" s="406"/>
      <c r="I588" s="407">
        <f ca="1">IF(LEN('7-12'!B594)&gt;0,'7-12'!K594,"")</f>
        <v>0</v>
      </c>
      <c r="J588" s="408"/>
    </row>
    <row r="589" spans="7:10" ht="23.25" customHeight="1" x14ac:dyDescent="0.25">
      <c r="G589" s="405" t="str">
        <f>+IF(LEN('OSNOVNA PLAČA'!B589)&gt;0,'LETNO OBVESTILO'!V595,"")</f>
        <v>580   A580</v>
      </c>
      <c r="H589" s="406"/>
      <c r="I589" s="407">
        <f ca="1">IF(LEN('7-12'!B595)&gt;0,'7-12'!K595,"")</f>
        <v>0</v>
      </c>
      <c r="J589" s="408"/>
    </row>
    <row r="590" spans="7:10" ht="23.25" customHeight="1" x14ac:dyDescent="0.25">
      <c r="G590" s="405" t="str">
        <f>+IF(LEN('OSNOVNA PLAČA'!B590)&gt;0,'LETNO OBVESTILO'!V596,"")</f>
        <v>581   A581</v>
      </c>
      <c r="H590" s="406"/>
      <c r="I590" s="407">
        <f ca="1">IF(LEN('7-12'!B596)&gt;0,'7-12'!K596,"")</f>
        <v>0</v>
      </c>
      <c r="J590" s="408"/>
    </row>
    <row r="591" spans="7:10" ht="23.25" customHeight="1" x14ac:dyDescent="0.25">
      <c r="G591" s="405" t="str">
        <f>+IF(LEN('OSNOVNA PLAČA'!B591)&gt;0,'LETNO OBVESTILO'!V597,"")</f>
        <v>582   A582</v>
      </c>
      <c r="H591" s="406"/>
      <c r="I591" s="407">
        <f ca="1">IF(LEN('7-12'!B597)&gt;0,'7-12'!K597,"")</f>
        <v>0</v>
      </c>
      <c r="J591" s="408"/>
    </row>
    <row r="592" spans="7:10" ht="23.25" customHeight="1" x14ac:dyDescent="0.25">
      <c r="G592" s="405" t="str">
        <f>+IF(LEN('OSNOVNA PLAČA'!B592)&gt;0,'LETNO OBVESTILO'!V598,"")</f>
        <v>583   A583</v>
      </c>
      <c r="H592" s="406"/>
      <c r="I592" s="407">
        <f ca="1">IF(LEN('7-12'!B598)&gt;0,'7-12'!K598,"")</f>
        <v>0</v>
      </c>
      <c r="J592" s="408"/>
    </row>
    <row r="593" spans="7:10" ht="23.25" customHeight="1" x14ac:dyDescent="0.25">
      <c r="G593" s="405" t="str">
        <f>+IF(LEN('OSNOVNA PLAČA'!B593)&gt;0,'LETNO OBVESTILO'!V599,"")</f>
        <v>584   A584</v>
      </c>
      <c r="H593" s="406"/>
      <c r="I593" s="407">
        <f ca="1">IF(LEN('7-12'!B599)&gt;0,'7-12'!K599,"")</f>
        <v>0</v>
      </c>
      <c r="J593" s="408"/>
    </row>
    <row r="594" spans="7:10" ht="23.25" customHeight="1" x14ac:dyDescent="0.25">
      <c r="G594" s="405" t="str">
        <f>+IF(LEN('OSNOVNA PLAČA'!B594)&gt;0,'LETNO OBVESTILO'!V600,"")</f>
        <v>585   A585</v>
      </c>
      <c r="H594" s="406"/>
      <c r="I594" s="407">
        <f ca="1">IF(LEN('7-12'!B600)&gt;0,'7-12'!K600,"")</f>
        <v>0</v>
      </c>
      <c r="J594" s="408"/>
    </row>
    <row r="595" spans="7:10" ht="23.25" customHeight="1" x14ac:dyDescent="0.25">
      <c r="G595" s="405" t="str">
        <f>+IF(LEN('OSNOVNA PLAČA'!B595)&gt;0,'LETNO OBVESTILO'!V601,"")</f>
        <v>586   A586</v>
      </c>
      <c r="H595" s="406"/>
      <c r="I595" s="407">
        <f ca="1">IF(LEN('7-12'!B601)&gt;0,'7-12'!K601,"")</f>
        <v>0</v>
      </c>
      <c r="J595" s="408"/>
    </row>
    <row r="596" spans="7:10" ht="23.25" customHeight="1" x14ac:dyDescent="0.25">
      <c r="G596" s="405" t="str">
        <f>+IF(LEN('OSNOVNA PLAČA'!B596)&gt;0,'LETNO OBVESTILO'!V602,"")</f>
        <v>587   A587</v>
      </c>
      <c r="H596" s="406"/>
      <c r="I596" s="407">
        <f ca="1">IF(LEN('7-12'!B602)&gt;0,'7-12'!K602,"")</f>
        <v>0</v>
      </c>
      <c r="J596" s="408"/>
    </row>
    <row r="597" spans="7:10" ht="23.25" customHeight="1" x14ac:dyDescent="0.25">
      <c r="G597" s="405" t="str">
        <f>+IF(LEN('OSNOVNA PLAČA'!B597)&gt;0,'LETNO OBVESTILO'!V603,"")</f>
        <v>588   A588</v>
      </c>
      <c r="H597" s="406"/>
      <c r="I597" s="407">
        <f ca="1">IF(LEN('7-12'!B603)&gt;0,'7-12'!K603,"")</f>
        <v>0</v>
      </c>
      <c r="J597" s="408"/>
    </row>
    <row r="598" spans="7:10" ht="23.25" customHeight="1" x14ac:dyDescent="0.25">
      <c r="G598" s="405" t="str">
        <f>+IF(LEN('OSNOVNA PLAČA'!B598)&gt;0,'LETNO OBVESTILO'!V604,"")</f>
        <v>589   A589</v>
      </c>
      <c r="H598" s="406"/>
      <c r="I598" s="407">
        <f ca="1">IF(LEN('7-12'!B604)&gt;0,'7-12'!K604,"")</f>
        <v>0</v>
      </c>
      <c r="J598" s="408"/>
    </row>
    <row r="599" spans="7:10" ht="23.25" customHeight="1" x14ac:dyDescent="0.25">
      <c r="G599" s="405" t="str">
        <f>+IF(LEN('OSNOVNA PLAČA'!B599)&gt;0,'LETNO OBVESTILO'!V605,"")</f>
        <v>590   A590</v>
      </c>
      <c r="H599" s="406"/>
      <c r="I599" s="407">
        <f ca="1">IF(LEN('7-12'!B605)&gt;0,'7-12'!K605,"")</f>
        <v>0</v>
      </c>
      <c r="J599" s="408"/>
    </row>
    <row r="600" spans="7:10" ht="23.25" customHeight="1" x14ac:dyDescent="0.25">
      <c r="G600" s="405" t="str">
        <f>+IF(LEN('OSNOVNA PLAČA'!B600)&gt;0,'LETNO OBVESTILO'!V606,"")</f>
        <v>591   A591</v>
      </c>
      <c r="H600" s="406"/>
      <c r="I600" s="407">
        <f ca="1">IF(LEN('7-12'!B606)&gt;0,'7-12'!K606,"")</f>
        <v>0</v>
      </c>
      <c r="J600" s="408"/>
    </row>
    <row r="601" spans="7:10" ht="23.25" customHeight="1" x14ac:dyDescent="0.25">
      <c r="G601" s="405" t="str">
        <f>+IF(LEN('OSNOVNA PLAČA'!B601)&gt;0,'LETNO OBVESTILO'!V607,"")</f>
        <v>592   A592</v>
      </c>
      <c r="H601" s="406"/>
      <c r="I601" s="407">
        <f ca="1">IF(LEN('7-12'!B607)&gt;0,'7-12'!K607,"")</f>
        <v>0</v>
      </c>
      <c r="J601" s="408"/>
    </row>
    <row r="602" spans="7:10" ht="23.25" customHeight="1" x14ac:dyDescent="0.25">
      <c r="G602" s="405" t="str">
        <f>+IF(LEN('OSNOVNA PLAČA'!B602)&gt;0,'LETNO OBVESTILO'!V608,"")</f>
        <v>593   A593</v>
      </c>
      <c r="H602" s="406"/>
      <c r="I602" s="407">
        <f ca="1">IF(LEN('7-12'!B608)&gt;0,'7-12'!K608,"")</f>
        <v>0</v>
      </c>
      <c r="J602" s="408"/>
    </row>
    <row r="603" spans="7:10" ht="23.25" customHeight="1" x14ac:dyDescent="0.25">
      <c r="G603" s="405" t="str">
        <f>+IF(LEN('OSNOVNA PLAČA'!B603)&gt;0,'LETNO OBVESTILO'!V609,"")</f>
        <v>594   A594</v>
      </c>
      <c r="H603" s="406"/>
      <c r="I603" s="407">
        <f ca="1">IF(LEN('7-12'!B609)&gt;0,'7-12'!K609,"")</f>
        <v>0</v>
      </c>
      <c r="J603" s="408"/>
    </row>
    <row r="604" spans="7:10" ht="23.25" customHeight="1" x14ac:dyDescent="0.25">
      <c r="G604" s="405" t="str">
        <f>+IF(LEN('OSNOVNA PLAČA'!B604)&gt;0,'LETNO OBVESTILO'!V610,"")</f>
        <v>595   A595</v>
      </c>
      <c r="H604" s="406"/>
      <c r="I604" s="407">
        <f ca="1">IF(LEN('7-12'!B610)&gt;0,'7-12'!K610,"")</f>
        <v>0</v>
      </c>
      <c r="J604" s="408"/>
    </row>
    <row r="605" spans="7:10" ht="23.25" customHeight="1" x14ac:dyDescent="0.25">
      <c r="G605" s="405" t="str">
        <f>+IF(LEN('OSNOVNA PLAČA'!B605)&gt;0,'LETNO OBVESTILO'!V611,"")</f>
        <v>596   A596</v>
      </c>
      <c r="H605" s="406"/>
      <c r="I605" s="407">
        <f ca="1">IF(LEN('7-12'!B611)&gt;0,'7-12'!K611,"")</f>
        <v>0</v>
      </c>
      <c r="J605" s="408"/>
    </row>
    <row r="606" spans="7:10" ht="23.25" customHeight="1" x14ac:dyDescent="0.25">
      <c r="G606" s="405" t="str">
        <f>+IF(LEN('OSNOVNA PLAČA'!B606)&gt;0,'LETNO OBVESTILO'!V612,"")</f>
        <v>597   A597</v>
      </c>
      <c r="H606" s="406"/>
      <c r="I606" s="407">
        <f ca="1">IF(LEN('7-12'!B612)&gt;0,'7-12'!K612,"")</f>
        <v>0</v>
      </c>
      <c r="J606" s="408"/>
    </row>
    <row r="607" spans="7:10" ht="23.25" customHeight="1" x14ac:dyDescent="0.25">
      <c r="G607" s="405" t="str">
        <f>+IF(LEN('OSNOVNA PLAČA'!B607)&gt;0,'LETNO OBVESTILO'!V613,"")</f>
        <v>598   A598</v>
      </c>
      <c r="H607" s="406"/>
      <c r="I607" s="407">
        <f ca="1">IF(LEN('7-12'!B613)&gt;0,'7-12'!K613,"")</f>
        <v>0</v>
      </c>
      <c r="J607" s="408"/>
    </row>
    <row r="608" spans="7:10" ht="23.25" customHeight="1" x14ac:dyDescent="0.25">
      <c r="G608" s="405" t="str">
        <f>+IF(LEN('OSNOVNA PLAČA'!B608)&gt;0,'LETNO OBVESTILO'!V614,"")</f>
        <v>599   A599</v>
      </c>
      <c r="H608" s="406"/>
      <c r="I608" s="407">
        <f ca="1">IF(LEN('7-12'!B614)&gt;0,'7-12'!K614,"")</f>
        <v>0</v>
      </c>
      <c r="J608" s="408"/>
    </row>
    <row r="609" spans="7:10" ht="23.25" customHeight="1" x14ac:dyDescent="0.25">
      <c r="G609" s="405" t="str">
        <f>+IF(LEN('OSNOVNA PLAČA'!B609)&gt;0,'LETNO OBVESTILO'!V615,"")</f>
        <v>600   A600</v>
      </c>
      <c r="H609" s="406"/>
      <c r="I609" s="407">
        <f ca="1">IF(LEN('7-12'!B615)&gt;0,'7-12'!K615,"")</f>
        <v>0</v>
      </c>
      <c r="J609" s="408"/>
    </row>
    <row r="610" spans="7:10" ht="23.25" customHeight="1" x14ac:dyDescent="0.25">
      <c r="G610" s="405" t="str">
        <f>+IF(LEN('OSNOVNA PLAČA'!B610)&gt;0,'LETNO OBVESTILO'!V616,"")</f>
        <v>601   A601</v>
      </c>
      <c r="H610" s="406"/>
      <c r="I610" s="407">
        <f ca="1">IF(LEN('7-12'!B616)&gt;0,'7-12'!K616,"")</f>
        <v>0</v>
      </c>
      <c r="J610" s="408"/>
    </row>
    <row r="611" spans="7:10" ht="23.25" customHeight="1" x14ac:dyDescent="0.25">
      <c r="G611" s="405" t="str">
        <f>+IF(LEN('OSNOVNA PLAČA'!B611)&gt;0,'LETNO OBVESTILO'!V617,"")</f>
        <v>602   A602</v>
      </c>
      <c r="H611" s="406"/>
      <c r="I611" s="407">
        <f ca="1">IF(LEN('7-12'!B617)&gt;0,'7-12'!K617,"")</f>
        <v>0</v>
      </c>
      <c r="J611" s="408"/>
    </row>
    <row r="612" spans="7:10" ht="23.25" customHeight="1" x14ac:dyDescent="0.25">
      <c r="G612" s="405" t="str">
        <f>+IF(LEN('OSNOVNA PLAČA'!B612)&gt;0,'LETNO OBVESTILO'!V618,"")</f>
        <v>603   A603</v>
      </c>
      <c r="H612" s="406"/>
      <c r="I612" s="407">
        <f ca="1">IF(LEN('7-12'!B618)&gt;0,'7-12'!K618,"")</f>
        <v>0</v>
      </c>
      <c r="J612" s="408"/>
    </row>
    <row r="613" spans="7:10" ht="23.25" customHeight="1" x14ac:dyDescent="0.25">
      <c r="G613" s="405" t="str">
        <f>+IF(LEN('OSNOVNA PLAČA'!B613)&gt;0,'LETNO OBVESTILO'!V619,"")</f>
        <v>604   A604</v>
      </c>
      <c r="H613" s="406"/>
      <c r="I613" s="407">
        <f ca="1">IF(LEN('7-12'!B619)&gt;0,'7-12'!K619,"")</f>
        <v>0</v>
      </c>
      <c r="J613" s="408"/>
    </row>
    <row r="614" spans="7:10" ht="23.25" customHeight="1" x14ac:dyDescent="0.25">
      <c r="G614" s="405" t="str">
        <f>+IF(LEN('OSNOVNA PLAČA'!B614)&gt;0,'LETNO OBVESTILO'!V620,"")</f>
        <v>605   A605</v>
      </c>
      <c r="H614" s="406"/>
      <c r="I614" s="407">
        <f ca="1">IF(LEN('7-12'!B620)&gt;0,'7-12'!K620,"")</f>
        <v>0</v>
      </c>
      <c r="J614" s="408"/>
    </row>
    <row r="615" spans="7:10" ht="23.25" customHeight="1" x14ac:dyDescent="0.25">
      <c r="G615" s="405" t="str">
        <f>+IF(LEN('OSNOVNA PLAČA'!B615)&gt;0,'LETNO OBVESTILO'!V621,"")</f>
        <v>606   A606</v>
      </c>
      <c r="H615" s="406"/>
      <c r="I615" s="407">
        <f ca="1">IF(LEN('7-12'!B621)&gt;0,'7-12'!K621,"")</f>
        <v>0</v>
      </c>
      <c r="J615" s="408"/>
    </row>
    <row r="616" spans="7:10" ht="23.25" customHeight="1" x14ac:dyDescent="0.25">
      <c r="G616" s="405" t="str">
        <f>+IF(LEN('OSNOVNA PLAČA'!B616)&gt;0,'LETNO OBVESTILO'!V622,"")</f>
        <v>607   A607</v>
      </c>
      <c r="H616" s="406"/>
      <c r="I616" s="407">
        <f ca="1">IF(LEN('7-12'!B622)&gt;0,'7-12'!K622,"")</f>
        <v>0</v>
      </c>
      <c r="J616" s="408"/>
    </row>
    <row r="617" spans="7:10" ht="23.25" customHeight="1" x14ac:dyDescent="0.25">
      <c r="G617" s="405" t="str">
        <f>+IF(LEN('OSNOVNA PLAČA'!B617)&gt;0,'LETNO OBVESTILO'!V623,"")</f>
        <v>608   A608</v>
      </c>
      <c r="H617" s="406"/>
      <c r="I617" s="407">
        <f ca="1">IF(LEN('7-12'!B623)&gt;0,'7-12'!K623,"")</f>
        <v>0</v>
      </c>
      <c r="J617" s="408"/>
    </row>
    <row r="618" spans="7:10" ht="23.25" customHeight="1" x14ac:dyDescent="0.25">
      <c r="G618" s="405" t="str">
        <f>+IF(LEN('OSNOVNA PLAČA'!B618)&gt;0,'LETNO OBVESTILO'!V624,"")</f>
        <v>609   A609</v>
      </c>
      <c r="H618" s="406"/>
      <c r="I618" s="407">
        <f ca="1">IF(LEN('7-12'!B624)&gt;0,'7-12'!K624,"")</f>
        <v>0</v>
      </c>
      <c r="J618" s="408"/>
    </row>
    <row r="619" spans="7:10" ht="23.25" customHeight="1" x14ac:dyDescent="0.25">
      <c r="G619" s="405" t="str">
        <f>+IF(LEN('OSNOVNA PLAČA'!B619)&gt;0,'LETNO OBVESTILO'!V625,"")</f>
        <v>610   A610</v>
      </c>
      <c r="H619" s="406"/>
      <c r="I619" s="407">
        <f ca="1">IF(LEN('7-12'!B625)&gt;0,'7-12'!K625,"")</f>
        <v>0</v>
      </c>
      <c r="J619" s="408"/>
    </row>
    <row r="620" spans="7:10" ht="23.25" customHeight="1" x14ac:dyDescent="0.25">
      <c r="G620" s="405" t="str">
        <f>+IF(LEN('OSNOVNA PLAČA'!B620)&gt;0,'LETNO OBVESTILO'!V626,"")</f>
        <v>611   A611</v>
      </c>
      <c r="H620" s="406"/>
      <c r="I620" s="407">
        <f ca="1">IF(LEN('7-12'!B626)&gt;0,'7-12'!K626,"")</f>
        <v>0</v>
      </c>
      <c r="J620" s="408"/>
    </row>
    <row r="621" spans="7:10" ht="23.25" customHeight="1" x14ac:dyDescent="0.25">
      <c r="G621" s="405" t="str">
        <f>+IF(LEN('OSNOVNA PLAČA'!B621)&gt;0,'LETNO OBVESTILO'!V627,"")</f>
        <v>612   A612</v>
      </c>
      <c r="H621" s="406"/>
      <c r="I621" s="407">
        <f ca="1">IF(LEN('7-12'!B627)&gt;0,'7-12'!K627,"")</f>
        <v>0</v>
      </c>
      <c r="J621" s="408"/>
    </row>
    <row r="622" spans="7:10" ht="23.25" customHeight="1" x14ac:dyDescent="0.25">
      <c r="G622" s="405" t="str">
        <f>+IF(LEN('OSNOVNA PLAČA'!B622)&gt;0,'LETNO OBVESTILO'!V628,"")</f>
        <v>613   A613</v>
      </c>
      <c r="H622" s="406"/>
      <c r="I622" s="407">
        <f ca="1">IF(LEN('7-12'!B628)&gt;0,'7-12'!K628,"")</f>
        <v>0</v>
      </c>
      <c r="J622" s="408"/>
    </row>
    <row r="623" spans="7:10" ht="23.25" customHeight="1" x14ac:dyDescent="0.25">
      <c r="G623" s="405" t="str">
        <f>+IF(LEN('OSNOVNA PLAČA'!B623)&gt;0,'LETNO OBVESTILO'!V629,"")</f>
        <v>614   A614</v>
      </c>
      <c r="H623" s="406"/>
      <c r="I623" s="407">
        <f ca="1">IF(LEN('7-12'!B629)&gt;0,'7-12'!K629,"")</f>
        <v>0</v>
      </c>
      <c r="J623" s="408"/>
    </row>
    <row r="624" spans="7:10" ht="23.25" customHeight="1" x14ac:dyDescent="0.25">
      <c r="G624" s="405" t="str">
        <f>+IF(LEN('OSNOVNA PLAČA'!B624)&gt;0,'LETNO OBVESTILO'!V630,"")</f>
        <v>615   A615</v>
      </c>
      <c r="H624" s="406"/>
      <c r="I624" s="407">
        <f ca="1">IF(LEN('7-12'!B630)&gt;0,'7-12'!K630,"")</f>
        <v>0</v>
      </c>
      <c r="J624" s="408"/>
    </row>
    <row r="625" spans="7:10" ht="23.25" customHeight="1" x14ac:dyDescent="0.25">
      <c r="G625" s="405" t="str">
        <f>+IF(LEN('OSNOVNA PLAČA'!B625)&gt;0,'LETNO OBVESTILO'!V631,"")</f>
        <v>616   A616</v>
      </c>
      <c r="H625" s="406"/>
      <c r="I625" s="407">
        <f ca="1">IF(LEN('7-12'!B631)&gt;0,'7-12'!K631,"")</f>
        <v>0</v>
      </c>
      <c r="J625" s="408"/>
    </row>
    <row r="626" spans="7:10" ht="23.25" customHeight="1" x14ac:dyDescent="0.25">
      <c r="G626" s="405" t="str">
        <f>+IF(LEN('OSNOVNA PLAČA'!B626)&gt;0,'LETNO OBVESTILO'!V632,"")</f>
        <v>617   A617</v>
      </c>
      <c r="H626" s="406"/>
      <c r="I626" s="407">
        <f ca="1">IF(LEN('7-12'!B632)&gt;0,'7-12'!K632,"")</f>
        <v>0</v>
      </c>
      <c r="J626" s="408"/>
    </row>
    <row r="627" spans="7:10" ht="23.25" customHeight="1" x14ac:dyDescent="0.25">
      <c r="G627" s="405" t="str">
        <f>+IF(LEN('OSNOVNA PLAČA'!B627)&gt;0,'LETNO OBVESTILO'!V633,"")</f>
        <v>618   A618</v>
      </c>
      <c r="H627" s="406"/>
      <c r="I627" s="407">
        <f ca="1">IF(LEN('7-12'!B633)&gt;0,'7-12'!K633,"")</f>
        <v>0</v>
      </c>
      <c r="J627" s="408"/>
    </row>
    <row r="628" spans="7:10" ht="23.25" customHeight="1" x14ac:dyDescent="0.25">
      <c r="G628" s="405" t="str">
        <f>+IF(LEN('OSNOVNA PLAČA'!B628)&gt;0,'LETNO OBVESTILO'!V634,"")</f>
        <v>619   A619</v>
      </c>
      <c r="H628" s="406"/>
      <c r="I628" s="407">
        <f ca="1">IF(LEN('7-12'!B634)&gt;0,'7-12'!K634,"")</f>
        <v>0</v>
      </c>
      <c r="J628" s="408"/>
    </row>
    <row r="629" spans="7:10" ht="23.25" customHeight="1" x14ac:dyDescent="0.25">
      <c r="G629" s="405" t="str">
        <f>+IF(LEN('OSNOVNA PLAČA'!B629)&gt;0,'LETNO OBVESTILO'!V635,"")</f>
        <v>620   A620</v>
      </c>
      <c r="H629" s="406"/>
      <c r="I629" s="407">
        <f ca="1">IF(LEN('7-12'!B635)&gt;0,'7-12'!K635,"")</f>
        <v>0</v>
      </c>
      <c r="J629" s="408"/>
    </row>
    <row r="630" spans="7:10" ht="23.25" customHeight="1" x14ac:dyDescent="0.25">
      <c r="G630" s="405" t="str">
        <f>+IF(LEN('OSNOVNA PLAČA'!B630)&gt;0,'LETNO OBVESTILO'!V636,"")</f>
        <v>621   A621</v>
      </c>
      <c r="H630" s="406"/>
      <c r="I630" s="407">
        <f ca="1">IF(LEN('7-12'!B636)&gt;0,'7-12'!K636,"")</f>
        <v>0</v>
      </c>
      <c r="J630" s="408"/>
    </row>
    <row r="631" spans="7:10" ht="23.25" customHeight="1" x14ac:dyDescent="0.25">
      <c r="G631" s="405" t="str">
        <f>+IF(LEN('OSNOVNA PLAČA'!B631)&gt;0,'LETNO OBVESTILO'!V637,"")</f>
        <v>622   A622</v>
      </c>
      <c r="H631" s="406"/>
      <c r="I631" s="407">
        <f ca="1">IF(LEN('7-12'!B637)&gt;0,'7-12'!K637,"")</f>
        <v>0</v>
      </c>
      <c r="J631" s="408"/>
    </row>
    <row r="632" spans="7:10" ht="23.25" customHeight="1" x14ac:dyDescent="0.25">
      <c r="G632" s="405" t="str">
        <f>+IF(LEN('OSNOVNA PLAČA'!B632)&gt;0,'LETNO OBVESTILO'!V638,"")</f>
        <v>623   A623</v>
      </c>
      <c r="H632" s="406"/>
      <c r="I632" s="407">
        <f ca="1">IF(LEN('7-12'!B638)&gt;0,'7-12'!K638,"")</f>
        <v>0</v>
      </c>
      <c r="J632" s="408"/>
    </row>
    <row r="633" spans="7:10" ht="23.25" customHeight="1" x14ac:dyDescent="0.25">
      <c r="G633" s="405" t="str">
        <f>+IF(LEN('OSNOVNA PLAČA'!B633)&gt;0,'LETNO OBVESTILO'!V639,"")</f>
        <v>624   A624</v>
      </c>
      <c r="H633" s="406"/>
      <c r="I633" s="407">
        <f ca="1">IF(LEN('7-12'!B639)&gt;0,'7-12'!K639,"")</f>
        <v>0</v>
      </c>
      <c r="J633" s="408"/>
    </row>
    <row r="634" spans="7:10" ht="23.25" customHeight="1" x14ac:dyDescent="0.25">
      <c r="G634" s="405" t="str">
        <f>+IF(LEN('OSNOVNA PLAČA'!B634)&gt;0,'LETNO OBVESTILO'!V640,"")</f>
        <v>625   A625</v>
      </c>
      <c r="H634" s="406"/>
      <c r="I634" s="407">
        <f ca="1">IF(LEN('7-12'!B640)&gt;0,'7-12'!K640,"")</f>
        <v>0</v>
      </c>
      <c r="J634" s="408"/>
    </row>
    <row r="635" spans="7:10" ht="23.25" customHeight="1" x14ac:dyDescent="0.25">
      <c r="G635" s="405" t="str">
        <f>+IF(LEN('OSNOVNA PLAČA'!B635)&gt;0,'LETNO OBVESTILO'!V641,"")</f>
        <v>626   A626</v>
      </c>
      <c r="H635" s="406"/>
      <c r="I635" s="407">
        <f ca="1">IF(LEN('7-12'!B641)&gt;0,'7-12'!K641,"")</f>
        <v>0</v>
      </c>
      <c r="J635" s="408"/>
    </row>
    <row r="636" spans="7:10" ht="23.25" customHeight="1" x14ac:dyDescent="0.25">
      <c r="G636" s="405" t="str">
        <f>+IF(LEN('OSNOVNA PLAČA'!B636)&gt;0,'LETNO OBVESTILO'!V642,"")</f>
        <v>627   A627</v>
      </c>
      <c r="H636" s="406"/>
      <c r="I636" s="407">
        <f ca="1">IF(LEN('7-12'!B642)&gt;0,'7-12'!K642,"")</f>
        <v>0</v>
      </c>
      <c r="J636" s="408"/>
    </row>
    <row r="637" spans="7:10" ht="23.25" customHeight="1" x14ac:dyDescent="0.25">
      <c r="G637" s="405" t="str">
        <f>+IF(LEN('OSNOVNA PLAČA'!B637)&gt;0,'LETNO OBVESTILO'!V643,"")</f>
        <v>628   A628</v>
      </c>
      <c r="H637" s="406"/>
      <c r="I637" s="407">
        <f ca="1">IF(LEN('7-12'!B643)&gt;0,'7-12'!K643,"")</f>
        <v>0</v>
      </c>
      <c r="J637" s="408"/>
    </row>
    <row r="638" spans="7:10" ht="23.25" customHeight="1" x14ac:dyDescent="0.25">
      <c r="G638" s="405" t="str">
        <f>+IF(LEN('OSNOVNA PLAČA'!B638)&gt;0,'LETNO OBVESTILO'!V644,"")</f>
        <v>629   A629</v>
      </c>
      <c r="H638" s="406"/>
      <c r="I638" s="407">
        <f ca="1">IF(LEN('7-12'!B644)&gt;0,'7-12'!K644,"")</f>
        <v>0</v>
      </c>
      <c r="J638" s="408"/>
    </row>
    <row r="639" spans="7:10" ht="23.25" customHeight="1" x14ac:dyDescent="0.25">
      <c r="G639" s="405" t="str">
        <f>+IF(LEN('OSNOVNA PLAČA'!B639)&gt;0,'LETNO OBVESTILO'!V645,"")</f>
        <v>630   A630</v>
      </c>
      <c r="H639" s="406"/>
      <c r="I639" s="407">
        <f ca="1">IF(LEN('7-12'!B645)&gt;0,'7-12'!K645,"")</f>
        <v>0</v>
      </c>
      <c r="J639" s="408"/>
    </row>
    <row r="640" spans="7:10" ht="23.25" customHeight="1" x14ac:dyDescent="0.25">
      <c r="G640" s="405" t="str">
        <f>+IF(LEN('OSNOVNA PLAČA'!B640)&gt;0,'LETNO OBVESTILO'!V646,"")</f>
        <v>631   A631</v>
      </c>
      <c r="H640" s="406"/>
      <c r="I640" s="407">
        <f ca="1">IF(LEN('7-12'!B646)&gt;0,'7-12'!K646,"")</f>
        <v>0</v>
      </c>
      <c r="J640" s="408"/>
    </row>
    <row r="641" spans="7:10" ht="23.25" customHeight="1" x14ac:dyDescent="0.25">
      <c r="G641" s="405" t="str">
        <f>+IF(LEN('OSNOVNA PLAČA'!B641)&gt;0,'LETNO OBVESTILO'!V647,"")</f>
        <v>632   A632</v>
      </c>
      <c r="H641" s="406"/>
      <c r="I641" s="407">
        <f ca="1">IF(LEN('7-12'!B647)&gt;0,'7-12'!K647,"")</f>
        <v>0</v>
      </c>
      <c r="J641" s="408"/>
    </row>
    <row r="642" spans="7:10" ht="23.25" customHeight="1" x14ac:dyDescent="0.25">
      <c r="G642" s="405" t="str">
        <f>+IF(LEN('OSNOVNA PLAČA'!B642)&gt;0,'LETNO OBVESTILO'!V648,"")</f>
        <v>633   A633</v>
      </c>
      <c r="H642" s="406"/>
      <c r="I642" s="407">
        <f ca="1">IF(LEN('7-12'!B648)&gt;0,'7-12'!K648,"")</f>
        <v>0</v>
      </c>
      <c r="J642" s="408"/>
    </row>
    <row r="643" spans="7:10" ht="23.25" customHeight="1" x14ac:dyDescent="0.25">
      <c r="G643" s="405" t="str">
        <f>+IF(LEN('OSNOVNA PLAČA'!B643)&gt;0,'LETNO OBVESTILO'!V649,"")</f>
        <v>634   A634</v>
      </c>
      <c r="H643" s="406"/>
      <c r="I643" s="407">
        <f ca="1">IF(LEN('7-12'!B649)&gt;0,'7-12'!K649,"")</f>
        <v>0</v>
      </c>
      <c r="J643" s="408"/>
    </row>
    <row r="644" spans="7:10" ht="23.25" customHeight="1" x14ac:dyDescent="0.25">
      <c r="G644" s="405" t="str">
        <f>+IF(LEN('OSNOVNA PLAČA'!B644)&gt;0,'LETNO OBVESTILO'!V650,"")</f>
        <v>635   A635</v>
      </c>
      <c r="H644" s="406"/>
      <c r="I644" s="407">
        <f ca="1">IF(LEN('7-12'!B650)&gt;0,'7-12'!K650,"")</f>
        <v>0</v>
      </c>
      <c r="J644" s="408"/>
    </row>
    <row r="645" spans="7:10" ht="23.25" customHeight="1" x14ac:dyDescent="0.25">
      <c r="G645" s="405" t="str">
        <f>+IF(LEN('OSNOVNA PLAČA'!B645)&gt;0,'LETNO OBVESTILO'!V651,"")</f>
        <v>636   A636</v>
      </c>
      <c r="H645" s="406"/>
      <c r="I645" s="407">
        <f ca="1">IF(LEN('7-12'!B651)&gt;0,'7-12'!K651,"")</f>
        <v>0</v>
      </c>
      <c r="J645" s="408"/>
    </row>
    <row r="646" spans="7:10" ht="23.25" customHeight="1" x14ac:dyDescent="0.25">
      <c r="G646" s="405" t="str">
        <f>+IF(LEN('OSNOVNA PLAČA'!B646)&gt;0,'LETNO OBVESTILO'!V652,"")</f>
        <v>637   A637</v>
      </c>
      <c r="H646" s="406"/>
      <c r="I646" s="407">
        <f ca="1">IF(LEN('7-12'!B652)&gt;0,'7-12'!K652,"")</f>
        <v>0</v>
      </c>
      <c r="J646" s="408"/>
    </row>
    <row r="647" spans="7:10" ht="23.25" customHeight="1" x14ac:dyDescent="0.25">
      <c r="G647" s="405" t="str">
        <f>+IF(LEN('OSNOVNA PLAČA'!B647)&gt;0,'LETNO OBVESTILO'!V653,"")</f>
        <v>638   A638</v>
      </c>
      <c r="H647" s="406"/>
      <c r="I647" s="407">
        <f ca="1">IF(LEN('7-12'!B653)&gt;0,'7-12'!K653,"")</f>
        <v>0</v>
      </c>
      <c r="J647" s="408"/>
    </row>
    <row r="648" spans="7:10" ht="23.25" customHeight="1" x14ac:dyDescent="0.25">
      <c r="G648" s="405" t="str">
        <f>+IF(LEN('OSNOVNA PLAČA'!B648)&gt;0,'LETNO OBVESTILO'!V654,"")</f>
        <v>639   A639</v>
      </c>
      <c r="H648" s="406"/>
      <c r="I648" s="407">
        <f ca="1">IF(LEN('7-12'!B654)&gt;0,'7-12'!K654,"")</f>
        <v>0</v>
      </c>
      <c r="J648" s="408"/>
    </row>
    <row r="649" spans="7:10" ht="23.25" customHeight="1" x14ac:dyDescent="0.25">
      <c r="G649" s="405" t="str">
        <f>+IF(LEN('OSNOVNA PLAČA'!B649)&gt;0,'LETNO OBVESTILO'!V655,"")</f>
        <v>640   A640</v>
      </c>
      <c r="H649" s="406"/>
      <c r="I649" s="407">
        <f ca="1">IF(LEN('7-12'!B655)&gt;0,'7-12'!K655,"")</f>
        <v>0</v>
      </c>
      <c r="J649" s="408"/>
    </row>
    <row r="650" spans="7:10" ht="23.25" customHeight="1" x14ac:dyDescent="0.25">
      <c r="G650" s="405" t="str">
        <f>+IF(LEN('OSNOVNA PLAČA'!B650)&gt;0,'LETNO OBVESTILO'!V656,"")</f>
        <v>641   A641</v>
      </c>
      <c r="H650" s="406"/>
      <c r="I650" s="407">
        <f ca="1">IF(LEN('7-12'!B656)&gt;0,'7-12'!K656,"")</f>
        <v>0</v>
      </c>
      <c r="J650" s="408"/>
    </row>
    <row r="651" spans="7:10" ht="23.25" customHeight="1" x14ac:dyDescent="0.25">
      <c r="G651" s="405" t="str">
        <f>+IF(LEN('OSNOVNA PLAČA'!B651)&gt;0,'LETNO OBVESTILO'!V657,"")</f>
        <v>642   A642</v>
      </c>
      <c r="H651" s="406"/>
      <c r="I651" s="407">
        <f ca="1">IF(LEN('7-12'!B657)&gt;0,'7-12'!K657,"")</f>
        <v>0</v>
      </c>
      <c r="J651" s="408"/>
    </row>
    <row r="652" spans="7:10" ht="23.25" customHeight="1" x14ac:dyDescent="0.25">
      <c r="G652" s="405" t="str">
        <f>+IF(LEN('OSNOVNA PLAČA'!B652)&gt;0,'LETNO OBVESTILO'!V658,"")</f>
        <v>643   A643</v>
      </c>
      <c r="H652" s="406"/>
      <c r="I652" s="407">
        <f ca="1">IF(LEN('7-12'!B658)&gt;0,'7-12'!K658,"")</f>
        <v>0</v>
      </c>
      <c r="J652" s="408"/>
    </row>
    <row r="653" spans="7:10" ht="23.25" customHeight="1" x14ac:dyDescent="0.25">
      <c r="G653" s="405" t="str">
        <f>+IF(LEN('OSNOVNA PLAČA'!B653)&gt;0,'LETNO OBVESTILO'!V659,"")</f>
        <v>644   A644</v>
      </c>
      <c r="H653" s="406"/>
      <c r="I653" s="407">
        <f ca="1">IF(LEN('7-12'!B659)&gt;0,'7-12'!K659,"")</f>
        <v>0</v>
      </c>
      <c r="J653" s="408"/>
    </row>
    <row r="654" spans="7:10" ht="23.25" customHeight="1" x14ac:dyDescent="0.25">
      <c r="G654" s="405" t="str">
        <f>+IF(LEN('OSNOVNA PLAČA'!B654)&gt;0,'LETNO OBVESTILO'!V660,"")</f>
        <v>645   A645</v>
      </c>
      <c r="H654" s="406"/>
      <c r="I654" s="407">
        <f ca="1">IF(LEN('7-12'!B660)&gt;0,'7-12'!K660,"")</f>
        <v>0</v>
      </c>
      <c r="J654" s="408"/>
    </row>
    <row r="655" spans="7:10" ht="23.25" customHeight="1" x14ac:dyDescent="0.25">
      <c r="G655" s="405" t="str">
        <f>+IF(LEN('OSNOVNA PLAČA'!B655)&gt;0,'LETNO OBVESTILO'!V661,"")</f>
        <v>646   A646</v>
      </c>
      <c r="H655" s="406"/>
      <c r="I655" s="407">
        <f ca="1">IF(LEN('7-12'!B661)&gt;0,'7-12'!K661,"")</f>
        <v>0</v>
      </c>
      <c r="J655" s="408"/>
    </row>
    <row r="656" spans="7:10" ht="23.25" customHeight="1" x14ac:dyDescent="0.25">
      <c r="G656" s="405" t="str">
        <f>+IF(LEN('OSNOVNA PLAČA'!B656)&gt;0,'LETNO OBVESTILO'!V662,"")</f>
        <v>647   A647</v>
      </c>
      <c r="H656" s="406"/>
      <c r="I656" s="407">
        <f ca="1">IF(LEN('7-12'!B662)&gt;0,'7-12'!K662,"")</f>
        <v>0</v>
      </c>
      <c r="J656" s="408"/>
    </row>
    <row r="657" spans="7:10" ht="23.25" customHeight="1" x14ac:dyDescent="0.25">
      <c r="G657" s="405" t="str">
        <f>+IF(LEN('OSNOVNA PLAČA'!B657)&gt;0,'LETNO OBVESTILO'!V663,"")</f>
        <v>648   A648</v>
      </c>
      <c r="H657" s="406"/>
      <c r="I657" s="407">
        <f ca="1">IF(LEN('7-12'!B663)&gt;0,'7-12'!K663,"")</f>
        <v>0</v>
      </c>
      <c r="J657" s="408"/>
    </row>
    <row r="658" spans="7:10" ht="23.25" customHeight="1" x14ac:dyDescent="0.25">
      <c r="G658" s="405" t="str">
        <f>+IF(LEN('OSNOVNA PLAČA'!B658)&gt;0,'LETNO OBVESTILO'!V664,"")</f>
        <v>649   A649</v>
      </c>
      <c r="H658" s="406"/>
      <c r="I658" s="407">
        <f ca="1">IF(LEN('7-12'!B664)&gt;0,'7-12'!K664,"")</f>
        <v>0</v>
      </c>
      <c r="J658" s="408"/>
    </row>
    <row r="659" spans="7:10" ht="23.25" customHeight="1" x14ac:dyDescent="0.25">
      <c r="G659" s="405" t="str">
        <f>+IF(LEN('OSNOVNA PLAČA'!B659)&gt;0,'LETNO OBVESTILO'!V665,"")</f>
        <v>650   A650</v>
      </c>
      <c r="H659" s="406"/>
      <c r="I659" s="407">
        <f ca="1">IF(LEN('7-12'!B665)&gt;0,'7-12'!K665,"")</f>
        <v>0</v>
      </c>
      <c r="J659" s="408"/>
    </row>
    <row r="660" spans="7:10" ht="23.25" customHeight="1" x14ac:dyDescent="0.25">
      <c r="G660" s="405" t="str">
        <f>+IF(LEN('OSNOVNA PLAČA'!B660)&gt;0,'LETNO OBVESTILO'!V666,"")</f>
        <v>651   A651</v>
      </c>
      <c r="H660" s="406"/>
      <c r="I660" s="407">
        <f ca="1">IF(LEN('7-12'!B666)&gt;0,'7-12'!K666,"")</f>
        <v>0</v>
      </c>
      <c r="J660" s="408"/>
    </row>
    <row r="661" spans="7:10" ht="23.25" customHeight="1" x14ac:dyDescent="0.25">
      <c r="G661" s="405" t="str">
        <f>+IF(LEN('OSNOVNA PLAČA'!B661)&gt;0,'LETNO OBVESTILO'!V667,"")</f>
        <v>652   A652</v>
      </c>
      <c r="H661" s="406"/>
      <c r="I661" s="407">
        <f ca="1">IF(LEN('7-12'!B667)&gt;0,'7-12'!K667,"")</f>
        <v>0</v>
      </c>
      <c r="J661" s="408"/>
    </row>
    <row r="662" spans="7:10" ht="23.25" customHeight="1" x14ac:dyDescent="0.25">
      <c r="G662" s="405" t="str">
        <f>+IF(LEN('OSNOVNA PLAČA'!B662)&gt;0,'LETNO OBVESTILO'!V668,"")</f>
        <v>653   A653</v>
      </c>
      <c r="H662" s="406"/>
      <c r="I662" s="407">
        <f ca="1">IF(LEN('7-12'!B668)&gt;0,'7-12'!K668,"")</f>
        <v>0</v>
      </c>
      <c r="J662" s="408"/>
    </row>
    <row r="663" spans="7:10" ht="23.25" customHeight="1" x14ac:dyDescent="0.25">
      <c r="G663" s="405" t="str">
        <f>+IF(LEN('OSNOVNA PLAČA'!B663)&gt;0,'LETNO OBVESTILO'!V669,"")</f>
        <v>654   A654</v>
      </c>
      <c r="H663" s="406"/>
      <c r="I663" s="407">
        <f ca="1">IF(LEN('7-12'!B669)&gt;0,'7-12'!K669,"")</f>
        <v>0</v>
      </c>
      <c r="J663" s="408"/>
    </row>
    <row r="664" spans="7:10" ht="23.25" customHeight="1" x14ac:dyDescent="0.25">
      <c r="G664" s="405" t="str">
        <f>+IF(LEN('OSNOVNA PLAČA'!B664)&gt;0,'LETNO OBVESTILO'!V670,"")</f>
        <v>655   A655</v>
      </c>
      <c r="H664" s="406"/>
      <c r="I664" s="407">
        <f ca="1">IF(LEN('7-12'!B670)&gt;0,'7-12'!K670,"")</f>
        <v>0</v>
      </c>
      <c r="J664" s="408"/>
    </row>
    <row r="665" spans="7:10" ht="23.25" customHeight="1" x14ac:dyDescent="0.25">
      <c r="G665" s="405" t="str">
        <f>+IF(LEN('OSNOVNA PLAČA'!B665)&gt;0,'LETNO OBVESTILO'!V671,"")</f>
        <v>656   A656</v>
      </c>
      <c r="H665" s="406"/>
      <c r="I665" s="407">
        <f ca="1">IF(LEN('7-12'!B671)&gt;0,'7-12'!K671,"")</f>
        <v>0</v>
      </c>
      <c r="J665" s="408"/>
    </row>
    <row r="666" spans="7:10" ht="23.25" customHeight="1" x14ac:dyDescent="0.25">
      <c r="G666" s="405" t="str">
        <f>+IF(LEN('OSNOVNA PLAČA'!B666)&gt;0,'LETNO OBVESTILO'!V672,"")</f>
        <v>657   A657</v>
      </c>
      <c r="H666" s="406"/>
      <c r="I666" s="407">
        <f ca="1">IF(LEN('7-12'!B672)&gt;0,'7-12'!K672,"")</f>
        <v>0</v>
      </c>
      <c r="J666" s="408"/>
    </row>
    <row r="667" spans="7:10" ht="23.25" customHeight="1" x14ac:dyDescent="0.25">
      <c r="G667" s="405" t="str">
        <f>+IF(LEN('OSNOVNA PLAČA'!B667)&gt;0,'LETNO OBVESTILO'!V673,"")</f>
        <v>658   A658</v>
      </c>
      <c r="H667" s="406"/>
      <c r="I667" s="407">
        <f ca="1">IF(LEN('7-12'!B673)&gt;0,'7-12'!K673,"")</f>
        <v>0</v>
      </c>
      <c r="J667" s="408"/>
    </row>
    <row r="668" spans="7:10" ht="23.25" customHeight="1" x14ac:dyDescent="0.25">
      <c r="G668" s="405" t="str">
        <f>+IF(LEN('OSNOVNA PLAČA'!B668)&gt;0,'LETNO OBVESTILO'!V674,"")</f>
        <v>659   A659</v>
      </c>
      <c r="H668" s="406"/>
      <c r="I668" s="407">
        <f ca="1">IF(LEN('7-12'!B674)&gt;0,'7-12'!K674,"")</f>
        <v>0</v>
      </c>
      <c r="J668" s="408"/>
    </row>
    <row r="669" spans="7:10" ht="23.25" customHeight="1" x14ac:dyDescent="0.25">
      <c r="G669" s="405" t="str">
        <f>+IF(LEN('OSNOVNA PLAČA'!B669)&gt;0,'LETNO OBVESTILO'!V675,"")</f>
        <v>660   A660</v>
      </c>
      <c r="H669" s="406"/>
      <c r="I669" s="407">
        <f ca="1">IF(LEN('7-12'!B675)&gt;0,'7-12'!K675,"")</f>
        <v>0</v>
      </c>
      <c r="J669" s="408"/>
    </row>
    <row r="670" spans="7:10" ht="23.25" customHeight="1" x14ac:dyDescent="0.25">
      <c r="G670" s="405" t="str">
        <f>+IF(LEN('OSNOVNA PLAČA'!B670)&gt;0,'LETNO OBVESTILO'!V676,"")</f>
        <v>661   A661</v>
      </c>
      <c r="H670" s="406"/>
      <c r="I670" s="407">
        <f ca="1">IF(LEN('7-12'!B676)&gt;0,'7-12'!K676,"")</f>
        <v>0</v>
      </c>
      <c r="J670" s="408"/>
    </row>
    <row r="671" spans="7:10" ht="23.25" customHeight="1" x14ac:dyDescent="0.25">
      <c r="G671" s="405" t="str">
        <f>+IF(LEN('OSNOVNA PLAČA'!B671)&gt;0,'LETNO OBVESTILO'!V677,"")</f>
        <v>662   A662</v>
      </c>
      <c r="H671" s="406"/>
      <c r="I671" s="407">
        <f ca="1">IF(LEN('7-12'!B677)&gt;0,'7-12'!K677,"")</f>
        <v>0</v>
      </c>
      <c r="J671" s="408"/>
    </row>
    <row r="672" spans="7:10" ht="23.25" customHeight="1" x14ac:dyDescent="0.25">
      <c r="G672" s="405" t="str">
        <f>+IF(LEN('OSNOVNA PLAČA'!B672)&gt;0,'LETNO OBVESTILO'!V678,"")</f>
        <v>663   A663</v>
      </c>
      <c r="H672" s="406"/>
      <c r="I672" s="407">
        <f ca="1">IF(LEN('7-12'!B678)&gt;0,'7-12'!K678,"")</f>
        <v>0</v>
      </c>
      <c r="J672" s="408"/>
    </row>
    <row r="673" spans="7:10" ht="23.25" customHeight="1" x14ac:dyDescent="0.25">
      <c r="G673" s="405" t="str">
        <f>+IF(LEN('OSNOVNA PLAČA'!B673)&gt;0,'LETNO OBVESTILO'!V679,"")</f>
        <v>664   A664</v>
      </c>
      <c r="H673" s="406"/>
      <c r="I673" s="407">
        <f ca="1">IF(LEN('7-12'!B679)&gt;0,'7-12'!K679,"")</f>
        <v>0</v>
      </c>
      <c r="J673" s="408"/>
    </row>
    <row r="674" spans="7:10" ht="23.25" customHeight="1" x14ac:dyDescent="0.25">
      <c r="G674" s="405" t="str">
        <f>+IF(LEN('OSNOVNA PLAČA'!B674)&gt;0,'LETNO OBVESTILO'!V680,"")</f>
        <v>665   A665</v>
      </c>
      <c r="H674" s="406"/>
      <c r="I674" s="407">
        <f ca="1">IF(LEN('7-12'!B680)&gt;0,'7-12'!K680,"")</f>
        <v>0</v>
      </c>
      <c r="J674" s="408"/>
    </row>
    <row r="675" spans="7:10" ht="23.25" customHeight="1" x14ac:dyDescent="0.25">
      <c r="G675" s="405" t="str">
        <f>+IF(LEN('OSNOVNA PLAČA'!B675)&gt;0,'LETNO OBVESTILO'!V681,"")</f>
        <v>666   A666</v>
      </c>
      <c r="H675" s="406"/>
      <c r="I675" s="407">
        <f ca="1">IF(LEN('7-12'!B681)&gt;0,'7-12'!K681,"")</f>
        <v>0</v>
      </c>
      <c r="J675" s="408"/>
    </row>
    <row r="676" spans="7:10" ht="23.25" customHeight="1" x14ac:dyDescent="0.25">
      <c r="G676" s="405" t="str">
        <f>+IF(LEN('OSNOVNA PLAČA'!B676)&gt;0,'LETNO OBVESTILO'!V682,"")</f>
        <v>667   A667</v>
      </c>
      <c r="H676" s="406"/>
      <c r="I676" s="407">
        <f ca="1">IF(LEN('7-12'!B682)&gt;0,'7-12'!K682,"")</f>
        <v>0</v>
      </c>
      <c r="J676" s="408"/>
    </row>
    <row r="677" spans="7:10" ht="23.25" customHeight="1" x14ac:dyDescent="0.25">
      <c r="G677" s="405" t="str">
        <f>+IF(LEN('OSNOVNA PLAČA'!B677)&gt;0,'LETNO OBVESTILO'!V683,"")</f>
        <v>668   A668</v>
      </c>
      <c r="H677" s="406"/>
      <c r="I677" s="407">
        <f ca="1">IF(LEN('7-12'!B683)&gt;0,'7-12'!K683,"")</f>
        <v>0</v>
      </c>
      <c r="J677" s="408"/>
    </row>
    <row r="678" spans="7:10" ht="23.25" customHeight="1" x14ac:dyDescent="0.25">
      <c r="G678" s="405" t="str">
        <f>+IF(LEN('OSNOVNA PLAČA'!B678)&gt;0,'LETNO OBVESTILO'!V684,"")</f>
        <v>669   A669</v>
      </c>
      <c r="H678" s="406"/>
      <c r="I678" s="407">
        <f ca="1">IF(LEN('7-12'!B684)&gt;0,'7-12'!K684,"")</f>
        <v>0</v>
      </c>
      <c r="J678" s="408"/>
    </row>
    <row r="679" spans="7:10" ht="23.25" customHeight="1" x14ac:dyDescent="0.25">
      <c r="G679" s="405" t="str">
        <f>+IF(LEN('OSNOVNA PLAČA'!B679)&gt;0,'LETNO OBVESTILO'!V685,"")</f>
        <v>670   A670</v>
      </c>
      <c r="H679" s="406"/>
      <c r="I679" s="407">
        <f ca="1">IF(LEN('7-12'!B685)&gt;0,'7-12'!K685,"")</f>
        <v>0</v>
      </c>
      <c r="J679" s="408"/>
    </row>
    <row r="680" spans="7:10" ht="23.25" customHeight="1" x14ac:dyDescent="0.25">
      <c r="G680" s="405" t="str">
        <f>+IF(LEN('OSNOVNA PLAČA'!B680)&gt;0,'LETNO OBVESTILO'!V686,"")</f>
        <v>671   A671</v>
      </c>
      <c r="H680" s="406"/>
      <c r="I680" s="407">
        <f ca="1">IF(LEN('7-12'!B686)&gt;0,'7-12'!K686,"")</f>
        <v>0</v>
      </c>
      <c r="J680" s="408"/>
    </row>
    <row r="681" spans="7:10" ht="23.25" customHeight="1" x14ac:dyDescent="0.25">
      <c r="G681" s="405" t="str">
        <f>+IF(LEN('OSNOVNA PLAČA'!B681)&gt;0,'LETNO OBVESTILO'!V687,"")</f>
        <v>672   A672</v>
      </c>
      <c r="H681" s="406"/>
      <c r="I681" s="407">
        <f ca="1">IF(LEN('7-12'!B687)&gt;0,'7-12'!K687,"")</f>
        <v>0</v>
      </c>
      <c r="J681" s="408"/>
    </row>
    <row r="682" spans="7:10" ht="23.25" customHeight="1" x14ac:dyDescent="0.25">
      <c r="G682" s="405" t="str">
        <f>+IF(LEN('OSNOVNA PLAČA'!B682)&gt;0,'LETNO OBVESTILO'!V688,"")</f>
        <v>673   A673</v>
      </c>
      <c r="H682" s="406"/>
      <c r="I682" s="407">
        <f ca="1">IF(LEN('7-12'!B688)&gt;0,'7-12'!K688,"")</f>
        <v>0</v>
      </c>
      <c r="J682" s="408"/>
    </row>
    <row r="683" spans="7:10" ht="23.25" customHeight="1" x14ac:dyDescent="0.25">
      <c r="G683" s="405" t="str">
        <f>+IF(LEN('OSNOVNA PLAČA'!B683)&gt;0,'LETNO OBVESTILO'!V689,"")</f>
        <v>674   A674</v>
      </c>
      <c r="H683" s="406"/>
      <c r="I683" s="407">
        <f ca="1">IF(LEN('7-12'!B689)&gt;0,'7-12'!K689,"")</f>
        <v>0</v>
      </c>
      <c r="J683" s="408"/>
    </row>
    <row r="684" spans="7:10" ht="23.25" customHeight="1" x14ac:dyDescent="0.25">
      <c r="G684" s="405" t="str">
        <f>+IF(LEN('OSNOVNA PLAČA'!B684)&gt;0,'LETNO OBVESTILO'!V690,"")</f>
        <v>675   A675</v>
      </c>
      <c r="H684" s="406"/>
      <c r="I684" s="407">
        <f ca="1">IF(LEN('7-12'!B690)&gt;0,'7-12'!K690,"")</f>
        <v>0</v>
      </c>
      <c r="J684" s="408"/>
    </row>
    <row r="685" spans="7:10" ht="23.25" customHeight="1" x14ac:dyDescent="0.25">
      <c r="G685" s="405" t="str">
        <f>+IF(LEN('OSNOVNA PLAČA'!B685)&gt;0,'LETNO OBVESTILO'!V691,"")</f>
        <v>676   A676</v>
      </c>
      <c r="H685" s="406"/>
      <c r="I685" s="407">
        <f ca="1">IF(LEN('7-12'!B691)&gt;0,'7-12'!K691,"")</f>
        <v>0</v>
      </c>
      <c r="J685" s="408"/>
    </row>
    <row r="686" spans="7:10" ht="23.25" customHeight="1" x14ac:dyDescent="0.25">
      <c r="G686" s="405" t="str">
        <f>+IF(LEN('OSNOVNA PLAČA'!B686)&gt;0,'LETNO OBVESTILO'!V692,"")</f>
        <v>677   A677</v>
      </c>
      <c r="H686" s="406"/>
      <c r="I686" s="407">
        <f ca="1">IF(LEN('7-12'!B692)&gt;0,'7-12'!K692,"")</f>
        <v>0</v>
      </c>
      <c r="J686" s="408"/>
    </row>
    <row r="687" spans="7:10" ht="23.25" customHeight="1" x14ac:dyDescent="0.25">
      <c r="G687" s="405" t="str">
        <f>+IF(LEN('OSNOVNA PLAČA'!B687)&gt;0,'LETNO OBVESTILO'!V693,"")</f>
        <v>678   A678</v>
      </c>
      <c r="H687" s="406"/>
      <c r="I687" s="407">
        <f ca="1">IF(LEN('7-12'!B693)&gt;0,'7-12'!K693,"")</f>
        <v>0</v>
      </c>
      <c r="J687" s="408"/>
    </row>
    <row r="688" spans="7:10" ht="23.25" customHeight="1" x14ac:dyDescent="0.25">
      <c r="G688" s="405" t="str">
        <f>+IF(LEN('OSNOVNA PLAČA'!B688)&gt;0,'LETNO OBVESTILO'!V694,"")</f>
        <v>679   A679</v>
      </c>
      <c r="H688" s="406"/>
      <c r="I688" s="407">
        <f ca="1">IF(LEN('7-12'!B694)&gt;0,'7-12'!K694,"")</f>
        <v>0</v>
      </c>
      <c r="J688" s="408"/>
    </row>
    <row r="689" spans="7:10" ht="23.25" customHeight="1" x14ac:dyDescent="0.25">
      <c r="G689" s="405" t="str">
        <f>+IF(LEN('OSNOVNA PLAČA'!B689)&gt;0,'LETNO OBVESTILO'!V695,"")</f>
        <v>680   A680</v>
      </c>
      <c r="H689" s="406"/>
      <c r="I689" s="407">
        <f ca="1">IF(LEN('7-12'!B695)&gt;0,'7-12'!K695,"")</f>
        <v>0</v>
      </c>
      <c r="J689" s="408"/>
    </row>
    <row r="690" spans="7:10" ht="23.25" customHeight="1" x14ac:dyDescent="0.25">
      <c r="G690" s="405" t="str">
        <f>+IF(LEN('OSNOVNA PLAČA'!B690)&gt;0,'LETNO OBVESTILO'!V696,"")</f>
        <v>681   A681</v>
      </c>
      <c r="H690" s="406"/>
      <c r="I690" s="407">
        <f ca="1">IF(LEN('7-12'!B696)&gt;0,'7-12'!K696,"")</f>
        <v>0</v>
      </c>
      <c r="J690" s="408"/>
    </row>
    <row r="691" spans="7:10" ht="23.25" customHeight="1" x14ac:dyDescent="0.25">
      <c r="G691" s="405" t="str">
        <f>+IF(LEN('OSNOVNA PLAČA'!B691)&gt;0,'LETNO OBVESTILO'!V697,"")</f>
        <v>682   A682</v>
      </c>
      <c r="H691" s="406"/>
      <c r="I691" s="407">
        <f ca="1">IF(LEN('7-12'!B697)&gt;0,'7-12'!K697,"")</f>
        <v>0</v>
      </c>
      <c r="J691" s="408"/>
    </row>
    <row r="692" spans="7:10" ht="23.25" customHeight="1" x14ac:dyDescent="0.25">
      <c r="G692" s="405" t="str">
        <f>+IF(LEN('OSNOVNA PLAČA'!B692)&gt;0,'LETNO OBVESTILO'!V698,"")</f>
        <v>683   A683</v>
      </c>
      <c r="H692" s="406"/>
      <c r="I692" s="407">
        <f ca="1">IF(LEN('7-12'!B698)&gt;0,'7-12'!K698,"")</f>
        <v>0</v>
      </c>
      <c r="J692" s="408"/>
    </row>
    <row r="693" spans="7:10" ht="23.25" customHeight="1" x14ac:dyDescent="0.25">
      <c r="G693" s="405" t="str">
        <f>+IF(LEN('OSNOVNA PLAČA'!B693)&gt;0,'LETNO OBVESTILO'!V699,"")</f>
        <v>684   A684</v>
      </c>
      <c r="H693" s="406"/>
      <c r="I693" s="407">
        <f ca="1">IF(LEN('7-12'!B699)&gt;0,'7-12'!K699,"")</f>
        <v>0</v>
      </c>
      <c r="J693" s="408"/>
    </row>
    <row r="694" spans="7:10" ht="23.25" customHeight="1" x14ac:dyDescent="0.25">
      <c r="G694" s="405" t="str">
        <f>+IF(LEN('OSNOVNA PLAČA'!B694)&gt;0,'LETNO OBVESTILO'!V700,"")</f>
        <v>685   A685</v>
      </c>
      <c r="H694" s="406"/>
      <c r="I694" s="407">
        <f ca="1">IF(LEN('7-12'!B700)&gt;0,'7-12'!K700,"")</f>
        <v>0</v>
      </c>
      <c r="J694" s="408"/>
    </row>
    <row r="695" spans="7:10" ht="23.25" customHeight="1" x14ac:dyDescent="0.25">
      <c r="G695" s="405" t="str">
        <f>+IF(LEN('OSNOVNA PLAČA'!B695)&gt;0,'LETNO OBVESTILO'!V701,"")</f>
        <v>686   A686</v>
      </c>
      <c r="H695" s="406"/>
      <c r="I695" s="407">
        <f ca="1">IF(LEN('7-12'!B701)&gt;0,'7-12'!K701,"")</f>
        <v>0</v>
      </c>
      <c r="J695" s="408"/>
    </row>
    <row r="696" spans="7:10" ht="23.25" customHeight="1" x14ac:dyDescent="0.25">
      <c r="G696" s="405" t="str">
        <f>+IF(LEN('OSNOVNA PLAČA'!B696)&gt;0,'LETNO OBVESTILO'!V702,"")</f>
        <v>687   A687</v>
      </c>
      <c r="H696" s="406"/>
      <c r="I696" s="407">
        <f ca="1">IF(LEN('7-12'!B702)&gt;0,'7-12'!K702,"")</f>
        <v>0</v>
      </c>
      <c r="J696" s="408"/>
    </row>
    <row r="697" spans="7:10" ht="23.25" customHeight="1" x14ac:dyDescent="0.25">
      <c r="G697" s="405" t="str">
        <f>+IF(LEN('OSNOVNA PLAČA'!B697)&gt;0,'LETNO OBVESTILO'!V703,"")</f>
        <v>688   A688</v>
      </c>
      <c r="H697" s="406"/>
      <c r="I697" s="407">
        <f ca="1">IF(LEN('7-12'!B703)&gt;0,'7-12'!K703,"")</f>
        <v>0</v>
      </c>
      <c r="J697" s="408"/>
    </row>
    <row r="698" spans="7:10" ht="23.25" customHeight="1" x14ac:dyDescent="0.25">
      <c r="G698" s="405" t="str">
        <f>+IF(LEN('OSNOVNA PLAČA'!B698)&gt;0,'LETNO OBVESTILO'!V704,"")</f>
        <v>689   A689</v>
      </c>
      <c r="H698" s="406"/>
      <c r="I698" s="407">
        <f ca="1">IF(LEN('7-12'!B704)&gt;0,'7-12'!K704,"")</f>
        <v>0</v>
      </c>
      <c r="J698" s="408"/>
    </row>
    <row r="699" spans="7:10" ht="23.25" customHeight="1" x14ac:dyDescent="0.25">
      <c r="G699" s="405" t="str">
        <f>+IF(LEN('OSNOVNA PLAČA'!B699)&gt;0,'LETNO OBVESTILO'!V705,"")</f>
        <v>690   A690</v>
      </c>
      <c r="H699" s="406"/>
      <c r="I699" s="407">
        <f ca="1">IF(LEN('7-12'!B705)&gt;0,'7-12'!K705,"")</f>
        <v>0</v>
      </c>
      <c r="J699" s="408"/>
    </row>
    <row r="700" spans="7:10" ht="23.25" customHeight="1" x14ac:dyDescent="0.25">
      <c r="G700" s="405" t="str">
        <f>+IF(LEN('OSNOVNA PLAČA'!B700)&gt;0,'LETNO OBVESTILO'!V706,"")</f>
        <v>691   A691</v>
      </c>
      <c r="H700" s="406"/>
      <c r="I700" s="407">
        <f ca="1">IF(LEN('7-12'!B706)&gt;0,'7-12'!K706,"")</f>
        <v>0</v>
      </c>
      <c r="J700" s="408"/>
    </row>
    <row r="701" spans="7:10" ht="23.25" customHeight="1" x14ac:dyDescent="0.25">
      <c r="G701" s="405" t="str">
        <f>+IF(LEN('OSNOVNA PLAČA'!B701)&gt;0,'LETNO OBVESTILO'!V707,"")</f>
        <v>692   A692</v>
      </c>
      <c r="H701" s="406"/>
      <c r="I701" s="407">
        <f ca="1">IF(LEN('7-12'!B707)&gt;0,'7-12'!K707,"")</f>
        <v>0</v>
      </c>
      <c r="J701" s="408"/>
    </row>
    <row r="702" spans="7:10" ht="23.25" customHeight="1" x14ac:dyDescent="0.25">
      <c r="G702" s="405" t="str">
        <f>+IF(LEN('OSNOVNA PLAČA'!B702)&gt;0,'LETNO OBVESTILO'!V708,"")</f>
        <v>693   A693</v>
      </c>
      <c r="H702" s="406"/>
      <c r="I702" s="407">
        <f ca="1">IF(LEN('7-12'!B708)&gt;0,'7-12'!K708,"")</f>
        <v>0</v>
      </c>
      <c r="J702" s="408"/>
    </row>
    <row r="703" spans="7:10" ht="23.25" customHeight="1" x14ac:dyDescent="0.25">
      <c r="G703" s="405" t="str">
        <f>+IF(LEN('OSNOVNA PLAČA'!B703)&gt;0,'LETNO OBVESTILO'!V709,"")</f>
        <v>694   A694</v>
      </c>
      <c r="H703" s="406"/>
      <c r="I703" s="407">
        <f ca="1">IF(LEN('7-12'!B709)&gt;0,'7-12'!K709,"")</f>
        <v>0</v>
      </c>
      <c r="J703" s="408"/>
    </row>
    <row r="704" spans="7:10" ht="23.25" customHeight="1" x14ac:dyDescent="0.25">
      <c r="G704" s="405" t="str">
        <f>+IF(LEN('OSNOVNA PLAČA'!B704)&gt;0,'LETNO OBVESTILO'!V710,"")</f>
        <v>695   A695</v>
      </c>
      <c r="H704" s="406"/>
      <c r="I704" s="407">
        <f ca="1">IF(LEN('7-12'!B710)&gt;0,'7-12'!K710,"")</f>
        <v>0</v>
      </c>
      <c r="J704" s="408"/>
    </row>
    <row r="705" spans="7:10" ht="23.25" customHeight="1" x14ac:dyDescent="0.25">
      <c r="G705" s="405" t="str">
        <f>+IF(LEN('OSNOVNA PLAČA'!B705)&gt;0,'LETNO OBVESTILO'!V711,"")</f>
        <v>696   A696</v>
      </c>
      <c r="H705" s="406"/>
      <c r="I705" s="407">
        <f ca="1">IF(LEN('7-12'!B711)&gt;0,'7-12'!K711,"")</f>
        <v>0</v>
      </c>
      <c r="J705" s="408"/>
    </row>
    <row r="706" spans="7:10" ht="23.25" customHeight="1" x14ac:dyDescent="0.25">
      <c r="G706" s="405" t="str">
        <f>+IF(LEN('OSNOVNA PLAČA'!B706)&gt;0,'LETNO OBVESTILO'!V712,"")</f>
        <v>697   A697</v>
      </c>
      <c r="H706" s="406"/>
      <c r="I706" s="407">
        <f ca="1">IF(LEN('7-12'!B712)&gt;0,'7-12'!K712,"")</f>
        <v>0</v>
      </c>
      <c r="J706" s="408"/>
    </row>
    <row r="707" spans="7:10" ht="23.25" customHeight="1" x14ac:dyDescent="0.25">
      <c r="G707" s="405" t="str">
        <f>+IF(LEN('OSNOVNA PLAČA'!B707)&gt;0,'LETNO OBVESTILO'!V713,"")</f>
        <v>698   A698</v>
      </c>
      <c r="H707" s="406"/>
      <c r="I707" s="407">
        <f ca="1">IF(LEN('7-12'!B713)&gt;0,'7-12'!K713,"")</f>
        <v>0</v>
      </c>
      <c r="J707" s="408"/>
    </row>
    <row r="708" spans="7:10" ht="23.25" customHeight="1" x14ac:dyDescent="0.25">
      <c r="G708" s="405" t="str">
        <f>+IF(LEN('OSNOVNA PLAČA'!B708)&gt;0,'LETNO OBVESTILO'!V714,"")</f>
        <v>699   A699</v>
      </c>
      <c r="H708" s="406"/>
      <c r="I708" s="407">
        <f ca="1">IF(LEN('7-12'!B714)&gt;0,'7-12'!K714,"")</f>
        <v>0</v>
      </c>
      <c r="J708" s="408"/>
    </row>
    <row r="709" spans="7:10" ht="23.25" customHeight="1" x14ac:dyDescent="0.25">
      <c r="G709" s="405" t="str">
        <f>+IF(LEN('OSNOVNA PLAČA'!B709)&gt;0,'LETNO OBVESTILO'!V715,"")</f>
        <v>700   A700</v>
      </c>
      <c r="H709" s="406"/>
      <c r="I709" s="407">
        <f ca="1">IF(LEN('7-12'!B715)&gt;0,'7-12'!K715,"")</f>
        <v>0</v>
      </c>
      <c r="J709" s="408"/>
    </row>
    <row r="710" spans="7:10" ht="23.25" customHeight="1" x14ac:dyDescent="0.25">
      <c r="G710" s="405" t="str">
        <f>+IF(LEN('OSNOVNA PLAČA'!B710)&gt;0,'LETNO OBVESTILO'!V716,"")</f>
        <v>701   A701</v>
      </c>
      <c r="H710" s="406"/>
      <c r="I710" s="407">
        <f ca="1">IF(LEN('7-12'!B716)&gt;0,'7-12'!K716,"")</f>
        <v>0</v>
      </c>
      <c r="J710" s="408"/>
    </row>
    <row r="711" spans="7:10" ht="23.25" customHeight="1" x14ac:dyDescent="0.25">
      <c r="G711" s="405" t="str">
        <f>+IF(LEN('OSNOVNA PLAČA'!B711)&gt;0,'LETNO OBVESTILO'!V717,"")</f>
        <v>702   A702</v>
      </c>
      <c r="H711" s="406"/>
      <c r="I711" s="407">
        <f ca="1">IF(LEN('7-12'!B717)&gt;0,'7-12'!K717,"")</f>
        <v>0</v>
      </c>
      <c r="J711" s="408"/>
    </row>
    <row r="712" spans="7:10" ht="23.25" customHeight="1" x14ac:dyDescent="0.25">
      <c r="G712" s="405" t="str">
        <f>+IF(LEN('OSNOVNA PLAČA'!B712)&gt;0,'LETNO OBVESTILO'!V718,"")</f>
        <v>703   A703</v>
      </c>
      <c r="H712" s="406"/>
      <c r="I712" s="407">
        <f ca="1">IF(LEN('7-12'!B718)&gt;0,'7-12'!K718,"")</f>
        <v>0</v>
      </c>
      <c r="J712" s="408"/>
    </row>
    <row r="713" spans="7:10" ht="23.25" customHeight="1" x14ac:dyDescent="0.25">
      <c r="G713" s="405" t="str">
        <f>+IF(LEN('OSNOVNA PLAČA'!B713)&gt;0,'LETNO OBVESTILO'!V719,"")</f>
        <v>704   A704</v>
      </c>
      <c r="H713" s="406"/>
      <c r="I713" s="407">
        <f ca="1">IF(LEN('7-12'!B719)&gt;0,'7-12'!K719,"")</f>
        <v>0</v>
      </c>
      <c r="J713" s="408"/>
    </row>
    <row r="714" spans="7:10" ht="23.25" customHeight="1" x14ac:dyDescent="0.25">
      <c r="G714" s="405" t="str">
        <f>+IF(LEN('OSNOVNA PLAČA'!B714)&gt;0,'LETNO OBVESTILO'!V720,"")</f>
        <v>705   A705</v>
      </c>
      <c r="H714" s="406"/>
      <c r="I714" s="407">
        <f ca="1">IF(LEN('7-12'!B720)&gt;0,'7-12'!K720,"")</f>
        <v>0</v>
      </c>
      <c r="J714" s="408"/>
    </row>
    <row r="715" spans="7:10" ht="23.25" customHeight="1" x14ac:dyDescent="0.25">
      <c r="G715" s="405" t="str">
        <f>+IF(LEN('OSNOVNA PLAČA'!B715)&gt;0,'LETNO OBVESTILO'!V721,"")</f>
        <v>706   A706</v>
      </c>
      <c r="H715" s="406"/>
      <c r="I715" s="407">
        <f ca="1">IF(LEN('7-12'!B721)&gt;0,'7-12'!K721,"")</f>
        <v>0</v>
      </c>
      <c r="J715" s="408"/>
    </row>
    <row r="716" spans="7:10" ht="23.25" customHeight="1" x14ac:dyDescent="0.25">
      <c r="G716" s="405" t="str">
        <f>+IF(LEN('OSNOVNA PLAČA'!B716)&gt;0,'LETNO OBVESTILO'!V722,"")</f>
        <v>707   A707</v>
      </c>
      <c r="H716" s="406"/>
      <c r="I716" s="407">
        <f ca="1">IF(LEN('7-12'!B722)&gt;0,'7-12'!K722,"")</f>
        <v>0</v>
      </c>
      <c r="J716" s="408"/>
    </row>
    <row r="717" spans="7:10" ht="23.25" customHeight="1" x14ac:dyDescent="0.25">
      <c r="G717" s="405" t="str">
        <f>+IF(LEN('OSNOVNA PLAČA'!B717)&gt;0,'LETNO OBVESTILO'!V723,"")</f>
        <v>708   A708</v>
      </c>
      <c r="H717" s="406"/>
      <c r="I717" s="407">
        <f ca="1">IF(LEN('7-12'!B723)&gt;0,'7-12'!K723,"")</f>
        <v>0</v>
      </c>
      <c r="J717" s="408"/>
    </row>
    <row r="718" spans="7:10" ht="23.25" customHeight="1" x14ac:dyDescent="0.25">
      <c r="G718" s="405" t="str">
        <f>+IF(LEN('OSNOVNA PLAČA'!B718)&gt;0,'LETNO OBVESTILO'!V724,"")</f>
        <v>709   A709</v>
      </c>
      <c r="H718" s="406"/>
      <c r="I718" s="407">
        <f ca="1">IF(LEN('7-12'!B724)&gt;0,'7-12'!K724,"")</f>
        <v>0</v>
      </c>
      <c r="J718" s="408"/>
    </row>
    <row r="719" spans="7:10" ht="23.25" customHeight="1" x14ac:dyDescent="0.25">
      <c r="G719" s="405" t="str">
        <f>+IF(LEN('OSNOVNA PLAČA'!B719)&gt;0,'LETNO OBVESTILO'!V725,"")</f>
        <v>710   A710</v>
      </c>
      <c r="H719" s="406"/>
      <c r="I719" s="407">
        <f ca="1">IF(LEN('7-12'!B725)&gt;0,'7-12'!K725,"")</f>
        <v>0</v>
      </c>
      <c r="J719" s="408"/>
    </row>
    <row r="720" spans="7:10" ht="23.25" customHeight="1" x14ac:dyDescent="0.25">
      <c r="G720" s="405" t="str">
        <f>+IF(LEN('OSNOVNA PLAČA'!B720)&gt;0,'LETNO OBVESTILO'!V726,"")</f>
        <v>711   A711</v>
      </c>
      <c r="H720" s="406"/>
      <c r="I720" s="407">
        <f ca="1">IF(LEN('7-12'!B726)&gt;0,'7-12'!K726,"")</f>
        <v>0</v>
      </c>
      <c r="J720" s="408"/>
    </row>
    <row r="721" spans="7:10" ht="23.25" customHeight="1" x14ac:dyDescent="0.25">
      <c r="G721" s="405" t="str">
        <f>+IF(LEN('OSNOVNA PLAČA'!B721)&gt;0,'LETNO OBVESTILO'!V727,"")</f>
        <v>712   A712</v>
      </c>
      <c r="H721" s="406"/>
      <c r="I721" s="407">
        <f ca="1">IF(LEN('7-12'!B727)&gt;0,'7-12'!K727,"")</f>
        <v>0</v>
      </c>
      <c r="J721" s="408"/>
    </row>
    <row r="722" spans="7:10" ht="23.25" customHeight="1" x14ac:dyDescent="0.25">
      <c r="G722" s="405" t="str">
        <f>+IF(LEN('OSNOVNA PLAČA'!B722)&gt;0,'LETNO OBVESTILO'!V728,"")</f>
        <v>713   A713</v>
      </c>
      <c r="H722" s="406"/>
      <c r="I722" s="407">
        <f ca="1">IF(LEN('7-12'!B728)&gt;0,'7-12'!K728,"")</f>
        <v>0</v>
      </c>
      <c r="J722" s="408"/>
    </row>
    <row r="723" spans="7:10" ht="23.25" customHeight="1" x14ac:dyDescent="0.25">
      <c r="G723" s="405" t="str">
        <f>+IF(LEN('OSNOVNA PLAČA'!B723)&gt;0,'LETNO OBVESTILO'!V729,"")</f>
        <v>714   A714</v>
      </c>
      <c r="H723" s="406"/>
      <c r="I723" s="407">
        <f ca="1">IF(LEN('7-12'!B729)&gt;0,'7-12'!K729,"")</f>
        <v>0</v>
      </c>
      <c r="J723" s="408"/>
    </row>
    <row r="724" spans="7:10" ht="23.25" customHeight="1" x14ac:dyDescent="0.25">
      <c r="G724" s="405" t="str">
        <f>+IF(LEN('OSNOVNA PLAČA'!B724)&gt;0,'LETNO OBVESTILO'!V730,"")</f>
        <v>715   A715</v>
      </c>
      <c r="H724" s="406"/>
      <c r="I724" s="407">
        <f ca="1">IF(LEN('7-12'!B730)&gt;0,'7-12'!K730,"")</f>
        <v>0</v>
      </c>
      <c r="J724" s="408"/>
    </row>
    <row r="725" spans="7:10" ht="23.25" customHeight="1" x14ac:dyDescent="0.25">
      <c r="G725" s="405" t="str">
        <f>+IF(LEN('OSNOVNA PLAČA'!B725)&gt;0,'LETNO OBVESTILO'!V731,"")</f>
        <v>716   A716</v>
      </c>
      <c r="H725" s="406"/>
      <c r="I725" s="407">
        <f ca="1">IF(LEN('7-12'!B731)&gt;0,'7-12'!K731,"")</f>
        <v>0</v>
      </c>
      <c r="J725" s="408"/>
    </row>
    <row r="726" spans="7:10" ht="23.25" customHeight="1" x14ac:dyDescent="0.25">
      <c r="G726" s="405" t="str">
        <f>+IF(LEN('OSNOVNA PLAČA'!B726)&gt;0,'LETNO OBVESTILO'!V732,"")</f>
        <v>717   A717</v>
      </c>
      <c r="H726" s="406"/>
      <c r="I726" s="407">
        <f ca="1">IF(LEN('7-12'!B732)&gt;0,'7-12'!K732,"")</f>
        <v>0</v>
      </c>
      <c r="J726" s="408"/>
    </row>
    <row r="727" spans="7:10" ht="23.25" customHeight="1" x14ac:dyDescent="0.25">
      <c r="G727" s="405" t="str">
        <f>+IF(LEN('OSNOVNA PLAČA'!B727)&gt;0,'LETNO OBVESTILO'!V733,"")</f>
        <v>718   A718</v>
      </c>
      <c r="H727" s="406"/>
      <c r="I727" s="407">
        <f ca="1">IF(LEN('7-12'!B733)&gt;0,'7-12'!K733,"")</f>
        <v>0</v>
      </c>
      <c r="J727" s="408"/>
    </row>
    <row r="728" spans="7:10" ht="23.25" customHeight="1" x14ac:dyDescent="0.25">
      <c r="G728" s="405" t="str">
        <f>+IF(LEN('OSNOVNA PLAČA'!B728)&gt;0,'LETNO OBVESTILO'!V734,"")</f>
        <v>719   A719</v>
      </c>
      <c r="H728" s="406"/>
      <c r="I728" s="407">
        <f ca="1">IF(LEN('7-12'!B734)&gt;0,'7-12'!K734,"")</f>
        <v>0</v>
      </c>
      <c r="J728" s="408"/>
    </row>
    <row r="729" spans="7:10" ht="23.25" customHeight="1" x14ac:dyDescent="0.25">
      <c r="G729" s="405" t="str">
        <f>+IF(LEN('OSNOVNA PLAČA'!B729)&gt;0,'LETNO OBVESTILO'!V735,"")</f>
        <v>720   A720</v>
      </c>
      <c r="H729" s="406"/>
      <c r="I729" s="407">
        <f ca="1">IF(LEN('7-12'!B735)&gt;0,'7-12'!K735,"")</f>
        <v>0</v>
      </c>
      <c r="J729" s="408"/>
    </row>
    <row r="730" spans="7:10" ht="23.25" customHeight="1" x14ac:dyDescent="0.25">
      <c r="G730" s="405" t="str">
        <f>+IF(LEN('OSNOVNA PLAČA'!B730)&gt;0,'LETNO OBVESTILO'!V736,"")</f>
        <v>721   A721</v>
      </c>
      <c r="H730" s="406"/>
      <c r="I730" s="407">
        <f ca="1">IF(LEN('7-12'!B736)&gt;0,'7-12'!K736,"")</f>
        <v>0</v>
      </c>
      <c r="J730" s="408"/>
    </row>
    <row r="731" spans="7:10" ht="23.25" customHeight="1" x14ac:dyDescent="0.25">
      <c r="G731" s="405" t="str">
        <f>+IF(LEN('OSNOVNA PLAČA'!B731)&gt;0,'LETNO OBVESTILO'!V737,"")</f>
        <v>722   A722</v>
      </c>
      <c r="H731" s="406"/>
      <c r="I731" s="407">
        <f ca="1">IF(LEN('7-12'!B737)&gt;0,'7-12'!K737,"")</f>
        <v>0</v>
      </c>
      <c r="J731" s="408"/>
    </row>
    <row r="732" spans="7:10" ht="23.25" customHeight="1" x14ac:dyDescent="0.25">
      <c r="G732" s="405" t="str">
        <f>+IF(LEN('OSNOVNA PLAČA'!B732)&gt;0,'LETNO OBVESTILO'!V738,"")</f>
        <v>723   A723</v>
      </c>
      <c r="H732" s="406"/>
      <c r="I732" s="407">
        <f ca="1">IF(LEN('7-12'!B738)&gt;0,'7-12'!K738,"")</f>
        <v>0</v>
      </c>
      <c r="J732" s="408"/>
    </row>
    <row r="733" spans="7:10" ht="23.25" customHeight="1" x14ac:dyDescent="0.25">
      <c r="G733" s="405" t="str">
        <f>+IF(LEN('OSNOVNA PLAČA'!B733)&gt;0,'LETNO OBVESTILO'!V739,"")</f>
        <v>724   A724</v>
      </c>
      <c r="H733" s="406"/>
      <c r="I733" s="407">
        <f ca="1">IF(LEN('7-12'!B739)&gt;0,'7-12'!K739,"")</f>
        <v>0</v>
      </c>
      <c r="J733" s="408"/>
    </row>
    <row r="734" spans="7:10" ht="23.25" customHeight="1" x14ac:dyDescent="0.25">
      <c r="G734" s="405" t="str">
        <f>+IF(LEN('OSNOVNA PLAČA'!B734)&gt;0,'LETNO OBVESTILO'!V740,"")</f>
        <v>725   A725</v>
      </c>
      <c r="H734" s="406"/>
      <c r="I734" s="407">
        <f ca="1">IF(LEN('7-12'!B740)&gt;0,'7-12'!K740,"")</f>
        <v>0</v>
      </c>
      <c r="J734" s="408"/>
    </row>
    <row r="735" spans="7:10" ht="23.25" customHeight="1" x14ac:dyDescent="0.25">
      <c r="G735" s="405" t="str">
        <f>+IF(LEN('OSNOVNA PLAČA'!B735)&gt;0,'LETNO OBVESTILO'!V741,"")</f>
        <v>726   A726</v>
      </c>
      <c r="H735" s="406"/>
      <c r="I735" s="407">
        <f ca="1">IF(LEN('7-12'!B741)&gt;0,'7-12'!K741,"")</f>
        <v>0</v>
      </c>
      <c r="J735" s="408"/>
    </row>
    <row r="736" spans="7:10" ht="23.25" customHeight="1" x14ac:dyDescent="0.25">
      <c r="G736" s="405" t="str">
        <f>+IF(LEN('OSNOVNA PLAČA'!B736)&gt;0,'LETNO OBVESTILO'!V742,"")</f>
        <v>727   A727</v>
      </c>
      <c r="H736" s="406"/>
      <c r="I736" s="407">
        <f ca="1">IF(LEN('7-12'!B742)&gt;0,'7-12'!K742,"")</f>
        <v>0</v>
      </c>
      <c r="J736" s="408"/>
    </row>
    <row r="737" spans="7:10" ht="23.25" customHeight="1" x14ac:dyDescent="0.25">
      <c r="G737" s="405" t="str">
        <f>+IF(LEN('OSNOVNA PLAČA'!B737)&gt;0,'LETNO OBVESTILO'!V743,"")</f>
        <v>728   A728</v>
      </c>
      <c r="H737" s="406"/>
      <c r="I737" s="407">
        <f ca="1">IF(LEN('7-12'!B743)&gt;0,'7-12'!K743,"")</f>
        <v>0</v>
      </c>
      <c r="J737" s="408"/>
    </row>
    <row r="738" spans="7:10" ht="23.25" customHeight="1" x14ac:dyDescent="0.25">
      <c r="G738" s="405" t="str">
        <f>+IF(LEN('OSNOVNA PLAČA'!B738)&gt;0,'LETNO OBVESTILO'!V744,"")</f>
        <v>729   A729</v>
      </c>
      <c r="H738" s="406"/>
      <c r="I738" s="407">
        <f ca="1">IF(LEN('7-12'!B744)&gt;0,'7-12'!K744,"")</f>
        <v>0</v>
      </c>
      <c r="J738" s="408"/>
    </row>
    <row r="739" spans="7:10" ht="23.25" customHeight="1" x14ac:dyDescent="0.25">
      <c r="G739" s="405" t="str">
        <f>+IF(LEN('OSNOVNA PLAČA'!B739)&gt;0,'LETNO OBVESTILO'!V745,"")</f>
        <v>730   A730</v>
      </c>
      <c r="H739" s="406"/>
      <c r="I739" s="407">
        <f ca="1">IF(LEN('7-12'!B745)&gt;0,'7-12'!K745,"")</f>
        <v>0</v>
      </c>
      <c r="J739" s="408"/>
    </row>
    <row r="740" spans="7:10" ht="23.25" customHeight="1" x14ac:dyDescent="0.25">
      <c r="G740" s="405" t="str">
        <f>+IF(LEN('OSNOVNA PLAČA'!B740)&gt;0,'LETNO OBVESTILO'!V746,"")</f>
        <v>731   A731</v>
      </c>
      <c r="H740" s="406"/>
      <c r="I740" s="407">
        <f ca="1">IF(LEN('7-12'!B746)&gt;0,'7-12'!K746,"")</f>
        <v>0</v>
      </c>
      <c r="J740" s="408"/>
    </row>
    <row r="741" spans="7:10" ht="23.25" customHeight="1" x14ac:dyDescent="0.25">
      <c r="G741" s="405" t="str">
        <f>+IF(LEN('OSNOVNA PLAČA'!B741)&gt;0,'LETNO OBVESTILO'!V747,"")</f>
        <v>732   A732</v>
      </c>
      <c r="H741" s="406"/>
      <c r="I741" s="407">
        <f ca="1">IF(LEN('7-12'!B747)&gt;0,'7-12'!K747,"")</f>
        <v>0</v>
      </c>
      <c r="J741" s="408"/>
    </row>
    <row r="742" spans="7:10" ht="23.25" customHeight="1" x14ac:dyDescent="0.25">
      <c r="G742" s="405" t="str">
        <f>+IF(LEN('OSNOVNA PLAČA'!B742)&gt;0,'LETNO OBVESTILO'!V748,"")</f>
        <v>733   A733</v>
      </c>
      <c r="H742" s="406"/>
      <c r="I742" s="407">
        <f ca="1">IF(LEN('7-12'!B748)&gt;0,'7-12'!K748,"")</f>
        <v>0</v>
      </c>
      <c r="J742" s="408"/>
    </row>
    <row r="743" spans="7:10" ht="23.25" customHeight="1" x14ac:dyDescent="0.25">
      <c r="G743" s="405" t="str">
        <f>+IF(LEN('OSNOVNA PLAČA'!B743)&gt;0,'LETNO OBVESTILO'!V749,"")</f>
        <v>734   A734</v>
      </c>
      <c r="H743" s="406"/>
      <c r="I743" s="407">
        <f ca="1">IF(LEN('7-12'!B749)&gt;0,'7-12'!K749,"")</f>
        <v>0</v>
      </c>
      <c r="J743" s="408"/>
    </row>
    <row r="744" spans="7:10" ht="23.25" customHeight="1" x14ac:dyDescent="0.25">
      <c r="G744" s="405" t="str">
        <f>+IF(LEN('OSNOVNA PLAČA'!B744)&gt;0,'LETNO OBVESTILO'!V750,"")</f>
        <v>735   A735</v>
      </c>
      <c r="H744" s="406"/>
      <c r="I744" s="407">
        <f ca="1">IF(LEN('7-12'!B750)&gt;0,'7-12'!K750,"")</f>
        <v>0</v>
      </c>
      <c r="J744" s="408"/>
    </row>
    <row r="745" spans="7:10" ht="23.25" customHeight="1" x14ac:dyDescent="0.25">
      <c r="G745" s="405" t="str">
        <f>+IF(LEN('OSNOVNA PLAČA'!B745)&gt;0,'LETNO OBVESTILO'!V751,"")</f>
        <v>736   A736</v>
      </c>
      <c r="H745" s="406"/>
      <c r="I745" s="407">
        <f ca="1">IF(LEN('7-12'!B751)&gt;0,'7-12'!K751,"")</f>
        <v>0</v>
      </c>
      <c r="J745" s="408"/>
    </row>
    <row r="746" spans="7:10" ht="23.25" customHeight="1" x14ac:dyDescent="0.25">
      <c r="G746" s="405" t="str">
        <f>+IF(LEN('OSNOVNA PLAČA'!B746)&gt;0,'LETNO OBVESTILO'!V752,"")</f>
        <v>737   A737</v>
      </c>
      <c r="H746" s="406"/>
      <c r="I746" s="407">
        <f ca="1">IF(LEN('7-12'!B752)&gt;0,'7-12'!K752,"")</f>
        <v>0</v>
      </c>
      <c r="J746" s="408"/>
    </row>
    <row r="747" spans="7:10" ht="23.25" customHeight="1" x14ac:dyDescent="0.25">
      <c r="G747" s="405" t="str">
        <f>+IF(LEN('OSNOVNA PLAČA'!B747)&gt;0,'LETNO OBVESTILO'!V753,"")</f>
        <v>738   A738</v>
      </c>
      <c r="H747" s="406"/>
      <c r="I747" s="407">
        <f ca="1">IF(LEN('7-12'!B753)&gt;0,'7-12'!K753,"")</f>
        <v>0</v>
      </c>
      <c r="J747" s="408"/>
    </row>
    <row r="748" spans="7:10" ht="23.25" customHeight="1" x14ac:dyDescent="0.25">
      <c r="G748" s="405" t="str">
        <f>+IF(LEN('OSNOVNA PLAČA'!B748)&gt;0,'LETNO OBVESTILO'!V754,"")</f>
        <v>739   A739</v>
      </c>
      <c r="H748" s="406"/>
      <c r="I748" s="407">
        <f ca="1">IF(LEN('7-12'!B754)&gt;0,'7-12'!K754,"")</f>
        <v>0</v>
      </c>
      <c r="J748" s="408"/>
    </row>
    <row r="749" spans="7:10" ht="23.25" customHeight="1" x14ac:dyDescent="0.25">
      <c r="G749" s="405" t="str">
        <f>+IF(LEN('OSNOVNA PLAČA'!B749)&gt;0,'LETNO OBVESTILO'!V755,"")</f>
        <v>740   A740</v>
      </c>
      <c r="H749" s="406"/>
      <c r="I749" s="407">
        <f ca="1">IF(LEN('7-12'!B755)&gt;0,'7-12'!K755,"")</f>
        <v>0</v>
      </c>
      <c r="J749" s="408"/>
    </row>
    <row r="750" spans="7:10" ht="23.25" customHeight="1" x14ac:dyDescent="0.25">
      <c r="G750" s="405" t="str">
        <f>+IF(LEN('OSNOVNA PLAČA'!B750)&gt;0,'LETNO OBVESTILO'!V756,"")</f>
        <v>741   A741</v>
      </c>
      <c r="H750" s="406"/>
      <c r="I750" s="407">
        <f ca="1">IF(LEN('7-12'!B756)&gt;0,'7-12'!K756,"")</f>
        <v>0</v>
      </c>
      <c r="J750" s="408"/>
    </row>
    <row r="751" spans="7:10" ht="23.25" customHeight="1" x14ac:dyDescent="0.25">
      <c r="G751" s="405" t="str">
        <f>+IF(LEN('OSNOVNA PLAČA'!B751)&gt;0,'LETNO OBVESTILO'!V757,"")</f>
        <v>742   A742</v>
      </c>
      <c r="H751" s="406"/>
      <c r="I751" s="407">
        <f ca="1">IF(LEN('7-12'!B757)&gt;0,'7-12'!K757,"")</f>
        <v>0</v>
      </c>
      <c r="J751" s="408"/>
    </row>
    <row r="752" spans="7:10" ht="23.25" customHeight="1" x14ac:dyDescent="0.25">
      <c r="G752" s="405" t="str">
        <f>+IF(LEN('OSNOVNA PLAČA'!B752)&gt;0,'LETNO OBVESTILO'!V758,"")</f>
        <v>743   A743</v>
      </c>
      <c r="H752" s="406"/>
      <c r="I752" s="407">
        <f ca="1">IF(LEN('7-12'!B758)&gt;0,'7-12'!K758,"")</f>
        <v>0</v>
      </c>
      <c r="J752" s="408"/>
    </row>
    <row r="753" spans="7:10" ht="23.25" customHeight="1" x14ac:dyDescent="0.25">
      <c r="G753" s="405" t="str">
        <f>+IF(LEN('OSNOVNA PLAČA'!B753)&gt;0,'LETNO OBVESTILO'!V759,"")</f>
        <v>744   A744</v>
      </c>
      <c r="H753" s="406"/>
      <c r="I753" s="407">
        <f ca="1">IF(LEN('7-12'!B759)&gt;0,'7-12'!K759,"")</f>
        <v>0</v>
      </c>
      <c r="J753" s="408"/>
    </row>
    <row r="754" spans="7:10" ht="23.25" customHeight="1" x14ac:dyDescent="0.25">
      <c r="G754" s="405" t="str">
        <f>+IF(LEN('OSNOVNA PLAČA'!B754)&gt;0,'LETNO OBVESTILO'!V760,"")</f>
        <v>745   A745</v>
      </c>
      <c r="H754" s="406"/>
      <c r="I754" s="407">
        <f ca="1">IF(LEN('7-12'!B760)&gt;0,'7-12'!K760,"")</f>
        <v>0</v>
      </c>
      <c r="J754" s="408"/>
    </row>
    <row r="755" spans="7:10" ht="23.25" customHeight="1" x14ac:dyDescent="0.25">
      <c r="G755" s="405" t="str">
        <f>+IF(LEN('OSNOVNA PLAČA'!B755)&gt;0,'LETNO OBVESTILO'!V761,"")</f>
        <v>746   A746</v>
      </c>
      <c r="H755" s="406"/>
      <c r="I755" s="407">
        <f ca="1">IF(LEN('7-12'!B761)&gt;0,'7-12'!K761,"")</f>
        <v>0</v>
      </c>
      <c r="J755" s="408"/>
    </row>
    <row r="756" spans="7:10" ht="23.25" customHeight="1" x14ac:dyDescent="0.25">
      <c r="G756" s="405" t="str">
        <f>+IF(LEN('OSNOVNA PLAČA'!B756)&gt;0,'LETNO OBVESTILO'!V762,"")</f>
        <v>747   A747</v>
      </c>
      <c r="H756" s="406"/>
      <c r="I756" s="407">
        <f ca="1">IF(LEN('7-12'!B762)&gt;0,'7-12'!K762,"")</f>
        <v>0</v>
      </c>
      <c r="J756" s="408"/>
    </row>
    <row r="757" spans="7:10" ht="23.25" customHeight="1" x14ac:dyDescent="0.25">
      <c r="G757" s="405" t="str">
        <f>+IF(LEN('OSNOVNA PLAČA'!B757)&gt;0,'LETNO OBVESTILO'!V763,"")</f>
        <v>748   A748</v>
      </c>
      <c r="H757" s="406"/>
      <c r="I757" s="407">
        <f ca="1">IF(LEN('7-12'!B763)&gt;0,'7-12'!K763,"")</f>
        <v>0</v>
      </c>
      <c r="J757" s="408"/>
    </row>
    <row r="758" spans="7:10" ht="23.25" customHeight="1" x14ac:dyDescent="0.25">
      <c r="G758" s="405" t="str">
        <f>+IF(LEN('OSNOVNA PLAČA'!B758)&gt;0,'LETNO OBVESTILO'!V764,"")</f>
        <v>749   A749</v>
      </c>
      <c r="H758" s="406"/>
      <c r="I758" s="407">
        <f ca="1">IF(LEN('7-12'!B764)&gt;0,'7-12'!K764,"")</f>
        <v>0</v>
      </c>
      <c r="J758" s="408"/>
    </row>
    <row r="759" spans="7:10" ht="23.25" customHeight="1" x14ac:dyDescent="0.25">
      <c r="G759" s="405" t="str">
        <f>+IF(LEN('OSNOVNA PLAČA'!B759)&gt;0,'LETNO OBVESTILO'!V765,"")</f>
        <v>750   A750</v>
      </c>
      <c r="H759" s="406"/>
      <c r="I759" s="407">
        <f ca="1">IF(LEN('7-12'!B765)&gt;0,'7-12'!K765,"")</f>
        <v>0</v>
      </c>
      <c r="J759" s="408"/>
    </row>
    <row r="760" spans="7:10" ht="23.25" customHeight="1" x14ac:dyDescent="0.25">
      <c r="G760" s="405" t="str">
        <f>+IF(LEN('OSNOVNA PLAČA'!B760)&gt;0,'LETNO OBVESTILO'!V766,"")</f>
        <v>751   A751</v>
      </c>
      <c r="H760" s="406"/>
      <c r="I760" s="407">
        <f ca="1">IF(LEN('7-12'!B766)&gt;0,'7-12'!K766,"")</f>
        <v>0</v>
      </c>
      <c r="J760" s="408"/>
    </row>
    <row r="761" spans="7:10" ht="23.25" customHeight="1" x14ac:dyDescent="0.25">
      <c r="G761" s="405" t="str">
        <f>+IF(LEN('OSNOVNA PLAČA'!B761)&gt;0,'LETNO OBVESTILO'!V767,"")</f>
        <v>752   A752</v>
      </c>
      <c r="H761" s="406"/>
      <c r="I761" s="407">
        <f ca="1">IF(LEN('7-12'!B767)&gt;0,'7-12'!K767,"")</f>
        <v>0</v>
      </c>
      <c r="J761" s="408"/>
    </row>
    <row r="762" spans="7:10" ht="23.25" customHeight="1" x14ac:dyDescent="0.25">
      <c r="G762" s="405" t="str">
        <f>+IF(LEN('OSNOVNA PLAČA'!B762)&gt;0,'LETNO OBVESTILO'!V768,"")</f>
        <v>753   A753</v>
      </c>
      <c r="H762" s="406"/>
      <c r="I762" s="407">
        <f ca="1">IF(LEN('7-12'!B768)&gt;0,'7-12'!K768,"")</f>
        <v>0</v>
      </c>
      <c r="J762" s="408"/>
    </row>
    <row r="763" spans="7:10" ht="23.25" customHeight="1" x14ac:dyDescent="0.25">
      <c r="G763" s="405" t="str">
        <f>+IF(LEN('OSNOVNA PLAČA'!B763)&gt;0,'LETNO OBVESTILO'!V769,"")</f>
        <v>754   A754</v>
      </c>
      <c r="H763" s="406"/>
      <c r="I763" s="407">
        <f ca="1">IF(LEN('7-12'!B769)&gt;0,'7-12'!K769,"")</f>
        <v>0</v>
      </c>
      <c r="J763" s="408"/>
    </row>
    <row r="764" spans="7:10" ht="23.25" customHeight="1" x14ac:dyDescent="0.25">
      <c r="G764" s="405" t="str">
        <f>+IF(LEN('OSNOVNA PLAČA'!B764)&gt;0,'LETNO OBVESTILO'!V770,"")</f>
        <v>755   A755</v>
      </c>
      <c r="H764" s="406"/>
      <c r="I764" s="407">
        <f ca="1">IF(LEN('7-12'!B770)&gt;0,'7-12'!K770,"")</f>
        <v>0</v>
      </c>
      <c r="J764" s="408"/>
    </row>
    <row r="765" spans="7:10" ht="23.25" customHeight="1" x14ac:dyDescent="0.25">
      <c r="G765" s="405" t="str">
        <f>+IF(LEN('OSNOVNA PLAČA'!B765)&gt;0,'LETNO OBVESTILO'!V771,"")</f>
        <v>756   A756</v>
      </c>
      <c r="H765" s="406"/>
      <c r="I765" s="407">
        <f ca="1">IF(LEN('7-12'!B771)&gt;0,'7-12'!K771,"")</f>
        <v>0</v>
      </c>
      <c r="J765" s="408"/>
    </row>
    <row r="766" spans="7:10" ht="23.25" customHeight="1" x14ac:dyDescent="0.25">
      <c r="G766" s="405" t="str">
        <f>+IF(LEN('OSNOVNA PLAČA'!B766)&gt;0,'LETNO OBVESTILO'!V772,"")</f>
        <v>757   A757</v>
      </c>
      <c r="H766" s="406"/>
      <c r="I766" s="407">
        <f ca="1">IF(LEN('7-12'!B772)&gt;0,'7-12'!K772,"")</f>
        <v>0</v>
      </c>
      <c r="J766" s="408"/>
    </row>
    <row r="767" spans="7:10" ht="23.25" customHeight="1" x14ac:dyDescent="0.25">
      <c r="G767" s="405" t="str">
        <f>+IF(LEN('OSNOVNA PLAČA'!B767)&gt;0,'LETNO OBVESTILO'!V773,"")</f>
        <v>758   A758</v>
      </c>
      <c r="H767" s="406"/>
      <c r="I767" s="407">
        <f ca="1">IF(LEN('7-12'!B773)&gt;0,'7-12'!K773,"")</f>
        <v>0</v>
      </c>
      <c r="J767" s="408"/>
    </row>
    <row r="768" spans="7:10" ht="23.25" customHeight="1" x14ac:dyDescent="0.25">
      <c r="G768" s="405" t="str">
        <f>+IF(LEN('OSNOVNA PLAČA'!B768)&gt;0,'LETNO OBVESTILO'!V774,"")</f>
        <v>759   A759</v>
      </c>
      <c r="H768" s="406"/>
      <c r="I768" s="407">
        <f ca="1">IF(LEN('7-12'!B774)&gt;0,'7-12'!K774,"")</f>
        <v>0</v>
      </c>
      <c r="J768" s="408"/>
    </row>
    <row r="769" spans="7:10" ht="23.25" customHeight="1" x14ac:dyDescent="0.25">
      <c r="G769" s="405" t="str">
        <f>+IF(LEN('OSNOVNA PLAČA'!B769)&gt;0,'LETNO OBVESTILO'!V775,"")</f>
        <v>760   A760</v>
      </c>
      <c r="H769" s="406"/>
      <c r="I769" s="407">
        <f ca="1">IF(LEN('7-12'!B775)&gt;0,'7-12'!K775,"")</f>
        <v>0</v>
      </c>
      <c r="J769" s="408"/>
    </row>
    <row r="770" spans="7:10" ht="23.25" customHeight="1" x14ac:dyDescent="0.25">
      <c r="G770" s="405" t="str">
        <f>+IF(LEN('OSNOVNA PLAČA'!B770)&gt;0,'LETNO OBVESTILO'!V776,"")</f>
        <v>761   A761</v>
      </c>
      <c r="H770" s="406"/>
      <c r="I770" s="407">
        <f ca="1">IF(LEN('7-12'!B776)&gt;0,'7-12'!K776,"")</f>
        <v>0</v>
      </c>
      <c r="J770" s="408"/>
    </row>
    <row r="771" spans="7:10" ht="23.25" customHeight="1" x14ac:dyDescent="0.25">
      <c r="G771" s="405" t="str">
        <f>+IF(LEN('OSNOVNA PLAČA'!B771)&gt;0,'LETNO OBVESTILO'!V777,"")</f>
        <v>762   A762</v>
      </c>
      <c r="H771" s="406"/>
      <c r="I771" s="407">
        <f ca="1">IF(LEN('7-12'!B777)&gt;0,'7-12'!K777,"")</f>
        <v>0</v>
      </c>
      <c r="J771" s="408"/>
    </row>
    <row r="772" spans="7:10" ht="23.25" customHeight="1" x14ac:dyDescent="0.25">
      <c r="G772" s="405" t="str">
        <f>+IF(LEN('OSNOVNA PLAČA'!B772)&gt;0,'LETNO OBVESTILO'!V778,"")</f>
        <v>763   A763</v>
      </c>
      <c r="H772" s="406"/>
      <c r="I772" s="407">
        <f ca="1">IF(LEN('7-12'!B778)&gt;0,'7-12'!K778,"")</f>
        <v>0</v>
      </c>
      <c r="J772" s="408"/>
    </row>
    <row r="773" spans="7:10" ht="23.25" customHeight="1" x14ac:dyDescent="0.25">
      <c r="G773" s="405" t="str">
        <f>+IF(LEN('OSNOVNA PLAČA'!B773)&gt;0,'LETNO OBVESTILO'!V779,"")</f>
        <v>764   A764</v>
      </c>
      <c r="H773" s="406"/>
      <c r="I773" s="407">
        <f ca="1">IF(LEN('7-12'!B779)&gt;0,'7-12'!K779,"")</f>
        <v>0</v>
      </c>
      <c r="J773" s="408"/>
    </row>
    <row r="774" spans="7:10" ht="23.25" customHeight="1" x14ac:dyDescent="0.25">
      <c r="G774" s="405" t="str">
        <f>+IF(LEN('OSNOVNA PLAČA'!B774)&gt;0,'LETNO OBVESTILO'!V780,"")</f>
        <v>765   A765</v>
      </c>
      <c r="H774" s="406"/>
      <c r="I774" s="407">
        <f ca="1">IF(LEN('7-12'!B780)&gt;0,'7-12'!K780,"")</f>
        <v>0</v>
      </c>
      <c r="J774" s="408"/>
    </row>
    <row r="775" spans="7:10" ht="23.25" customHeight="1" x14ac:dyDescent="0.25">
      <c r="G775" s="405" t="str">
        <f>+IF(LEN('OSNOVNA PLAČA'!B775)&gt;0,'LETNO OBVESTILO'!V781,"")</f>
        <v>766   A766</v>
      </c>
      <c r="H775" s="406"/>
      <c r="I775" s="407">
        <f ca="1">IF(LEN('7-12'!B781)&gt;0,'7-12'!K781,"")</f>
        <v>0</v>
      </c>
      <c r="J775" s="408"/>
    </row>
    <row r="776" spans="7:10" ht="23.25" customHeight="1" x14ac:dyDescent="0.25">
      <c r="G776" s="405" t="str">
        <f>+IF(LEN('OSNOVNA PLAČA'!B776)&gt;0,'LETNO OBVESTILO'!V782,"")</f>
        <v>767   A767</v>
      </c>
      <c r="H776" s="406"/>
      <c r="I776" s="407">
        <f ca="1">IF(LEN('7-12'!B782)&gt;0,'7-12'!K782,"")</f>
        <v>0</v>
      </c>
      <c r="J776" s="408"/>
    </row>
    <row r="777" spans="7:10" ht="23.25" customHeight="1" x14ac:dyDescent="0.25">
      <c r="G777" s="405" t="str">
        <f>+IF(LEN('OSNOVNA PLAČA'!B777)&gt;0,'LETNO OBVESTILO'!V783,"")</f>
        <v>768   A768</v>
      </c>
      <c r="H777" s="406"/>
      <c r="I777" s="407">
        <f ca="1">IF(LEN('7-12'!B783)&gt;0,'7-12'!K783,"")</f>
        <v>0</v>
      </c>
      <c r="J777" s="408"/>
    </row>
    <row r="778" spans="7:10" ht="23.25" customHeight="1" x14ac:dyDescent="0.25">
      <c r="G778" s="405" t="str">
        <f>+IF(LEN('OSNOVNA PLAČA'!B778)&gt;0,'LETNO OBVESTILO'!V784,"")</f>
        <v>769   A769</v>
      </c>
      <c r="H778" s="406"/>
      <c r="I778" s="407">
        <f ca="1">IF(LEN('7-12'!B784)&gt;0,'7-12'!K784,"")</f>
        <v>0</v>
      </c>
      <c r="J778" s="408"/>
    </row>
    <row r="779" spans="7:10" ht="23.25" customHeight="1" x14ac:dyDescent="0.25">
      <c r="G779" s="405" t="str">
        <f>+IF(LEN('OSNOVNA PLAČA'!B779)&gt;0,'LETNO OBVESTILO'!V785,"")</f>
        <v>770   A770</v>
      </c>
      <c r="H779" s="406"/>
      <c r="I779" s="407">
        <f ca="1">IF(LEN('7-12'!B785)&gt;0,'7-12'!K785,"")</f>
        <v>0</v>
      </c>
      <c r="J779" s="408"/>
    </row>
    <row r="780" spans="7:10" ht="23.25" customHeight="1" x14ac:dyDescent="0.25">
      <c r="G780" s="405" t="str">
        <f>+IF(LEN('OSNOVNA PLAČA'!B780)&gt;0,'LETNO OBVESTILO'!V786,"")</f>
        <v>771   A771</v>
      </c>
      <c r="H780" s="406"/>
      <c r="I780" s="407">
        <f ca="1">IF(LEN('7-12'!B786)&gt;0,'7-12'!K786,"")</f>
        <v>0</v>
      </c>
      <c r="J780" s="408"/>
    </row>
    <row r="781" spans="7:10" ht="23.25" customHeight="1" x14ac:dyDescent="0.25">
      <c r="G781" s="405" t="str">
        <f>+IF(LEN('OSNOVNA PLAČA'!B781)&gt;0,'LETNO OBVESTILO'!V787,"")</f>
        <v>772   A772</v>
      </c>
      <c r="H781" s="406"/>
      <c r="I781" s="407">
        <f ca="1">IF(LEN('7-12'!B787)&gt;0,'7-12'!K787,"")</f>
        <v>0</v>
      </c>
      <c r="J781" s="408"/>
    </row>
    <row r="782" spans="7:10" ht="23.25" customHeight="1" x14ac:dyDescent="0.25">
      <c r="G782" s="405" t="str">
        <f>+IF(LEN('OSNOVNA PLAČA'!B782)&gt;0,'LETNO OBVESTILO'!V788,"")</f>
        <v>773   A773</v>
      </c>
      <c r="H782" s="406"/>
      <c r="I782" s="407">
        <f ca="1">IF(LEN('7-12'!B788)&gt;0,'7-12'!K788,"")</f>
        <v>0</v>
      </c>
      <c r="J782" s="408"/>
    </row>
    <row r="783" spans="7:10" ht="23.25" customHeight="1" x14ac:dyDescent="0.25">
      <c r="G783" s="405" t="str">
        <f>+IF(LEN('OSNOVNA PLAČA'!B783)&gt;0,'LETNO OBVESTILO'!V789,"")</f>
        <v>774   A774</v>
      </c>
      <c r="H783" s="406"/>
      <c r="I783" s="407">
        <f ca="1">IF(LEN('7-12'!B789)&gt;0,'7-12'!K789,"")</f>
        <v>0</v>
      </c>
      <c r="J783" s="408"/>
    </row>
    <row r="784" spans="7:10" ht="23.25" customHeight="1" x14ac:dyDescent="0.25">
      <c r="G784" s="405" t="str">
        <f>+IF(LEN('OSNOVNA PLAČA'!B784)&gt;0,'LETNO OBVESTILO'!V790,"")</f>
        <v>775   A775</v>
      </c>
      <c r="H784" s="406"/>
      <c r="I784" s="407">
        <f ca="1">IF(LEN('7-12'!B790)&gt;0,'7-12'!K790,"")</f>
        <v>0</v>
      </c>
      <c r="J784" s="408"/>
    </row>
    <row r="785" spans="7:10" ht="23.25" customHeight="1" x14ac:dyDescent="0.25">
      <c r="G785" s="405" t="str">
        <f>+IF(LEN('OSNOVNA PLAČA'!B785)&gt;0,'LETNO OBVESTILO'!V791,"")</f>
        <v>776   A776</v>
      </c>
      <c r="H785" s="406"/>
      <c r="I785" s="407">
        <f ca="1">IF(LEN('7-12'!B791)&gt;0,'7-12'!K791,"")</f>
        <v>0</v>
      </c>
      <c r="J785" s="408"/>
    </row>
    <row r="786" spans="7:10" ht="23.25" customHeight="1" x14ac:dyDescent="0.25">
      <c r="G786" s="405" t="str">
        <f>+IF(LEN('OSNOVNA PLAČA'!B786)&gt;0,'LETNO OBVESTILO'!V792,"")</f>
        <v>777   A777</v>
      </c>
      <c r="H786" s="406"/>
      <c r="I786" s="407">
        <f ca="1">IF(LEN('7-12'!B792)&gt;0,'7-12'!K792,"")</f>
        <v>0</v>
      </c>
      <c r="J786" s="408"/>
    </row>
    <row r="787" spans="7:10" ht="23.25" customHeight="1" x14ac:dyDescent="0.25">
      <c r="G787" s="405" t="str">
        <f>+IF(LEN('OSNOVNA PLAČA'!B787)&gt;0,'LETNO OBVESTILO'!V793,"")</f>
        <v>778   A778</v>
      </c>
      <c r="H787" s="406"/>
      <c r="I787" s="407">
        <f ca="1">IF(LEN('7-12'!B793)&gt;0,'7-12'!K793,"")</f>
        <v>0</v>
      </c>
      <c r="J787" s="408"/>
    </row>
    <row r="788" spans="7:10" ht="23.25" customHeight="1" x14ac:dyDescent="0.25">
      <c r="G788" s="405" t="str">
        <f>+IF(LEN('OSNOVNA PLAČA'!B788)&gt;0,'LETNO OBVESTILO'!V794,"")</f>
        <v>779   A779</v>
      </c>
      <c r="H788" s="406"/>
      <c r="I788" s="407">
        <f ca="1">IF(LEN('7-12'!B794)&gt;0,'7-12'!K794,"")</f>
        <v>0</v>
      </c>
      <c r="J788" s="408"/>
    </row>
    <row r="789" spans="7:10" ht="23.25" customHeight="1" x14ac:dyDescent="0.25">
      <c r="G789" s="405" t="str">
        <f>+IF(LEN('OSNOVNA PLAČA'!B789)&gt;0,'LETNO OBVESTILO'!V795,"")</f>
        <v>780   A780</v>
      </c>
      <c r="H789" s="406"/>
      <c r="I789" s="407">
        <f ca="1">IF(LEN('7-12'!B795)&gt;0,'7-12'!K795,"")</f>
        <v>0</v>
      </c>
      <c r="J789" s="408"/>
    </row>
    <row r="790" spans="7:10" ht="23.25" customHeight="1" x14ac:dyDescent="0.25">
      <c r="G790" s="405" t="str">
        <f>+IF(LEN('OSNOVNA PLAČA'!B790)&gt;0,'LETNO OBVESTILO'!V796,"")</f>
        <v>781   A781</v>
      </c>
      <c r="H790" s="406"/>
      <c r="I790" s="407">
        <f ca="1">IF(LEN('7-12'!B796)&gt;0,'7-12'!K796,"")</f>
        <v>0</v>
      </c>
      <c r="J790" s="408"/>
    </row>
    <row r="791" spans="7:10" ht="23.25" customHeight="1" x14ac:dyDescent="0.25">
      <c r="G791" s="405" t="str">
        <f>+IF(LEN('OSNOVNA PLAČA'!B791)&gt;0,'LETNO OBVESTILO'!V797,"")</f>
        <v>782   A782</v>
      </c>
      <c r="H791" s="406"/>
      <c r="I791" s="407">
        <f ca="1">IF(LEN('7-12'!B797)&gt;0,'7-12'!K797,"")</f>
        <v>0</v>
      </c>
      <c r="J791" s="408"/>
    </row>
    <row r="792" spans="7:10" ht="23.25" customHeight="1" x14ac:dyDescent="0.25">
      <c r="G792" s="405" t="str">
        <f>+IF(LEN('OSNOVNA PLAČA'!B792)&gt;0,'LETNO OBVESTILO'!V798,"")</f>
        <v>783   A783</v>
      </c>
      <c r="H792" s="406"/>
      <c r="I792" s="407">
        <f ca="1">IF(LEN('7-12'!B798)&gt;0,'7-12'!K798,"")</f>
        <v>0</v>
      </c>
      <c r="J792" s="408"/>
    </row>
    <row r="793" spans="7:10" ht="23.25" customHeight="1" x14ac:dyDescent="0.25">
      <c r="G793" s="405" t="str">
        <f>+IF(LEN('OSNOVNA PLAČA'!B793)&gt;0,'LETNO OBVESTILO'!V799,"")</f>
        <v>784   A784</v>
      </c>
      <c r="H793" s="406"/>
      <c r="I793" s="407">
        <f ca="1">IF(LEN('7-12'!B799)&gt;0,'7-12'!K799,"")</f>
        <v>0</v>
      </c>
      <c r="J793" s="408"/>
    </row>
    <row r="794" spans="7:10" ht="23.25" customHeight="1" x14ac:dyDescent="0.25">
      <c r="G794" s="405" t="str">
        <f>+IF(LEN('OSNOVNA PLAČA'!B794)&gt;0,'LETNO OBVESTILO'!V800,"")</f>
        <v>785   A785</v>
      </c>
      <c r="H794" s="406"/>
      <c r="I794" s="407">
        <f ca="1">IF(LEN('7-12'!B800)&gt;0,'7-12'!K800,"")</f>
        <v>0</v>
      </c>
      <c r="J794" s="408"/>
    </row>
    <row r="795" spans="7:10" ht="23.25" customHeight="1" x14ac:dyDescent="0.25">
      <c r="G795" s="405" t="str">
        <f>+IF(LEN('OSNOVNA PLAČA'!B795)&gt;0,'LETNO OBVESTILO'!V801,"")</f>
        <v>786   A786</v>
      </c>
      <c r="H795" s="406"/>
      <c r="I795" s="407">
        <f ca="1">IF(LEN('7-12'!B801)&gt;0,'7-12'!K801,"")</f>
        <v>0</v>
      </c>
      <c r="J795" s="408"/>
    </row>
    <row r="796" spans="7:10" ht="23.25" customHeight="1" x14ac:dyDescent="0.25">
      <c r="G796" s="405" t="str">
        <f>+IF(LEN('OSNOVNA PLAČA'!B796)&gt;0,'LETNO OBVESTILO'!V802,"")</f>
        <v>787   A787</v>
      </c>
      <c r="H796" s="406"/>
      <c r="I796" s="407">
        <f ca="1">IF(LEN('7-12'!B802)&gt;0,'7-12'!K802,"")</f>
        <v>0</v>
      </c>
      <c r="J796" s="408"/>
    </row>
    <row r="797" spans="7:10" ht="23.25" customHeight="1" x14ac:dyDescent="0.25">
      <c r="G797" s="405" t="str">
        <f>+IF(LEN('OSNOVNA PLAČA'!B797)&gt;0,'LETNO OBVESTILO'!V803,"")</f>
        <v>788   A788</v>
      </c>
      <c r="H797" s="406"/>
      <c r="I797" s="407">
        <f ca="1">IF(LEN('7-12'!B803)&gt;0,'7-12'!K803,"")</f>
        <v>0</v>
      </c>
      <c r="J797" s="408"/>
    </row>
    <row r="798" spans="7:10" ht="23.25" customHeight="1" x14ac:dyDescent="0.25">
      <c r="G798" s="405" t="str">
        <f>+IF(LEN('OSNOVNA PLAČA'!B798)&gt;0,'LETNO OBVESTILO'!V804,"")</f>
        <v>789   A789</v>
      </c>
      <c r="H798" s="406"/>
      <c r="I798" s="407">
        <f ca="1">IF(LEN('7-12'!B804)&gt;0,'7-12'!K804,"")</f>
        <v>0</v>
      </c>
      <c r="J798" s="408"/>
    </row>
    <row r="799" spans="7:10" ht="23.25" customHeight="1" x14ac:dyDescent="0.25">
      <c r="G799" s="405" t="str">
        <f>+IF(LEN('OSNOVNA PLAČA'!B799)&gt;0,'LETNO OBVESTILO'!V805,"")</f>
        <v>790   A790</v>
      </c>
      <c r="H799" s="406"/>
      <c r="I799" s="407">
        <f ca="1">IF(LEN('7-12'!B805)&gt;0,'7-12'!K805,"")</f>
        <v>0</v>
      </c>
      <c r="J799" s="408"/>
    </row>
    <row r="800" spans="7:10" ht="23.25" customHeight="1" x14ac:dyDescent="0.25">
      <c r="G800" s="405" t="str">
        <f>+IF(LEN('OSNOVNA PLAČA'!B800)&gt;0,'LETNO OBVESTILO'!V806,"")</f>
        <v>791   A791</v>
      </c>
      <c r="H800" s="406"/>
      <c r="I800" s="407">
        <f ca="1">IF(LEN('7-12'!B806)&gt;0,'7-12'!K806,"")</f>
        <v>0</v>
      </c>
      <c r="J800" s="408"/>
    </row>
    <row r="801" spans="7:10" ht="23.25" customHeight="1" x14ac:dyDescent="0.25">
      <c r="G801" s="405" t="str">
        <f>+IF(LEN('OSNOVNA PLAČA'!B801)&gt;0,'LETNO OBVESTILO'!V807,"")</f>
        <v>792   A792</v>
      </c>
      <c r="H801" s="406"/>
      <c r="I801" s="407">
        <f ca="1">IF(LEN('7-12'!B807)&gt;0,'7-12'!K807,"")</f>
        <v>0</v>
      </c>
      <c r="J801" s="408"/>
    </row>
    <row r="802" spans="7:10" ht="23.25" customHeight="1" x14ac:dyDescent="0.25">
      <c r="G802" s="405" t="str">
        <f>+IF(LEN('OSNOVNA PLAČA'!B802)&gt;0,'LETNO OBVESTILO'!V808,"")</f>
        <v>793   A793</v>
      </c>
      <c r="H802" s="406"/>
      <c r="I802" s="407">
        <f ca="1">IF(LEN('7-12'!B808)&gt;0,'7-12'!K808,"")</f>
        <v>0</v>
      </c>
      <c r="J802" s="408"/>
    </row>
    <row r="803" spans="7:10" ht="23.25" customHeight="1" x14ac:dyDescent="0.25">
      <c r="G803" s="405" t="str">
        <f>+IF(LEN('OSNOVNA PLAČA'!B803)&gt;0,'LETNO OBVESTILO'!V809,"")</f>
        <v>794   A794</v>
      </c>
      <c r="H803" s="406"/>
      <c r="I803" s="407">
        <f ca="1">IF(LEN('7-12'!B809)&gt;0,'7-12'!K809,"")</f>
        <v>0</v>
      </c>
      <c r="J803" s="408"/>
    </row>
    <row r="804" spans="7:10" ht="23.25" customHeight="1" x14ac:dyDescent="0.25">
      <c r="G804" s="405" t="str">
        <f>+IF(LEN('OSNOVNA PLAČA'!B804)&gt;0,'LETNO OBVESTILO'!V810,"")</f>
        <v>795   A795</v>
      </c>
      <c r="H804" s="406"/>
      <c r="I804" s="407">
        <f ca="1">IF(LEN('7-12'!B810)&gt;0,'7-12'!K810,"")</f>
        <v>0</v>
      </c>
      <c r="J804" s="408"/>
    </row>
    <row r="805" spans="7:10" ht="23.25" customHeight="1" x14ac:dyDescent="0.25">
      <c r="G805" s="405" t="str">
        <f>+IF(LEN('OSNOVNA PLAČA'!B805)&gt;0,'LETNO OBVESTILO'!V811,"")</f>
        <v>796   A796</v>
      </c>
      <c r="H805" s="406"/>
      <c r="I805" s="407">
        <f ca="1">IF(LEN('7-12'!B811)&gt;0,'7-12'!K811,"")</f>
        <v>0</v>
      </c>
      <c r="J805" s="408"/>
    </row>
    <row r="806" spans="7:10" ht="23.25" customHeight="1" x14ac:dyDescent="0.25">
      <c r="G806" s="405" t="str">
        <f>+IF(LEN('OSNOVNA PLAČA'!B806)&gt;0,'LETNO OBVESTILO'!V812,"")</f>
        <v>797   A797</v>
      </c>
      <c r="H806" s="406"/>
      <c r="I806" s="407">
        <f ca="1">IF(LEN('7-12'!B812)&gt;0,'7-12'!K812,"")</f>
        <v>0</v>
      </c>
      <c r="J806" s="408"/>
    </row>
    <row r="807" spans="7:10" ht="23.25" customHeight="1" x14ac:dyDescent="0.25">
      <c r="G807" s="405" t="str">
        <f>+IF(LEN('OSNOVNA PLAČA'!B807)&gt;0,'LETNO OBVESTILO'!V813,"")</f>
        <v>798   A798</v>
      </c>
      <c r="H807" s="406"/>
      <c r="I807" s="407">
        <f ca="1">IF(LEN('7-12'!B813)&gt;0,'7-12'!K813,"")</f>
        <v>0</v>
      </c>
      <c r="J807" s="408"/>
    </row>
    <row r="808" spans="7:10" ht="23.25" customHeight="1" x14ac:dyDescent="0.25">
      <c r="G808" s="405" t="str">
        <f>+IF(LEN('OSNOVNA PLAČA'!B808)&gt;0,'LETNO OBVESTILO'!V814,"")</f>
        <v>799   A799</v>
      </c>
      <c r="H808" s="406"/>
      <c r="I808" s="407">
        <f ca="1">IF(LEN('7-12'!B814)&gt;0,'7-12'!K814,"")</f>
        <v>0</v>
      </c>
      <c r="J808" s="408"/>
    </row>
    <row r="809" spans="7:10" ht="23.25" customHeight="1" x14ac:dyDescent="0.25">
      <c r="G809" s="405" t="str">
        <f>+IF(LEN('OSNOVNA PLAČA'!B809)&gt;0,'LETNO OBVESTILO'!V815,"")</f>
        <v>800   A800</v>
      </c>
      <c r="H809" s="406"/>
      <c r="I809" s="407">
        <f ca="1">IF(LEN('7-12'!B815)&gt;0,'7-12'!K815,"")</f>
        <v>0</v>
      </c>
      <c r="J809" s="408"/>
    </row>
    <row r="810" spans="7:10" ht="23.25" customHeight="1" x14ac:dyDescent="0.25">
      <c r="G810" s="405" t="str">
        <f>+IF(LEN('OSNOVNA PLAČA'!B810)&gt;0,'LETNO OBVESTILO'!V816,"")</f>
        <v>801   A801</v>
      </c>
      <c r="H810" s="406"/>
      <c r="I810" s="407">
        <f ca="1">IF(LEN('7-12'!B816)&gt;0,'7-12'!K816,"")</f>
        <v>0</v>
      </c>
      <c r="J810" s="408"/>
    </row>
    <row r="811" spans="7:10" ht="23.25" customHeight="1" x14ac:dyDescent="0.25">
      <c r="G811" s="405" t="str">
        <f>+IF(LEN('OSNOVNA PLAČA'!B811)&gt;0,'LETNO OBVESTILO'!V817,"")</f>
        <v>802   A802</v>
      </c>
      <c r="H811" s="406"/>
      <c r="I811" s="407">
        <f ca="1">IF(LEN('7-12'!B817)&gt;0,'7-12'!K817,"")</f>
        <v>0</v>
      </c>
      <c r="J811" s="408"/>
    </row>
    <row r="812" spans="7:10" ht="23.25" customHeight="1" x14ac:dyDescent="0.25">
      <c r="G812" s="405" t="str">
        <f>+IF(LEN('OSNOVNA PLAČA'!B812)&gt;0,'LETNO OBVESTILO'!V818,"")</f>
        <v>803   A803</v>
      </c>
      <c r="H812" s="406"/>
      <c r="I812" s="407">
        <f ca="1">IF(LEN('7-12'!B818)&gt;0,'7-12'!K818,"")</f>
        <v>0</v>
      </c>
      <c r="J812" s="408"/>
    </row>
    <row r="813" spans="7:10" ht="23.25" customHeight="1" x14ac:dyDescent="0.25">
      <c r="G813" s="405" t="str">
        <f>+IF(LEN('OSNOVNA PLAČA'!B813)&gt;0,'LETNO OBVESTILO'!V819,"")</f>
        <v>804   A804</v>
      </c>
      <c r="H813" s="406"/>
      <c r="I813" s="407">
        <f ca="1">IF(LEN('7-12'!B819)&gt;0,'7-12'!K819,"")</f>
        <v>0</v>
      </c>
      <c r="J813" s="408"/>
    </row>
    <row r="814" spans="7:10" ht="23.25" customHeight="1" x14ac:dyDescent="0.25">
      <c r="G814" s="405" t="str">
        <f>+IF(LEN('OSNOVNA PLAČA'!B814)&gt;0,'LETNO OBVESTILO'!V820,"")</f>
        <v>805   A805</v>
      </c>
      <c r="H814" s="406"/>
      <c r="I814" s="407">
        <f ca="1">IF(LEN('7-12'!B820)&gt;0,'7-12'!K820,"")</f>
        <v>0</v>
      </c>
      <c r="J814" s="408"/>
    </row>
    <row r="815" spans="7:10" ht="23.25" customHeight="1" x14ac:dyDescent="0.25">
      <c r="G815" s="405" t="str">
        <f>+IF(LEN('OSNOVNA PLAČA'!B815)&gt;0,'LETNO OBVESTILO'!V821,"")</f>
        <v>806   A806</v>
      </c>
      <c r="H815" s="406"/>
      <c r="I815" s="407">
        <f ca="1">IF(LEN('7-12'!B821)&gt;0,'7-12'!K821,"")</f>
        <v>0</v>
      </c>
      <c r="J815" s="408"/>
    </row>
    <row r="816" spans="7:10" ht="23.25" customHeight="1" x14ac:dyDescent="0.25">
      <c r="G816" s="405" t="str">
        <f>+IF(LEN('OSNOVNA PLAČA'!B816)&gt;0,'LETNO OBVESTILO'!V822,"")</f>
        <v>807   A807</v>
      </c>
      <c r="H816" s="406"/>
      <c r="I816" s="407">
        <f ca="1">IF(LEN('7-12'!B822)&gt;0,'7-12'!K822,"")</f>
        <v>0</v>
      </c>
      <c r="J816" s="408"/>
    </row>
    <row r="817" spans="7:10" ht="23.25" customHeight="1" x14ac:dyDescent="0.25">
      <c r="G817" s="405" t="str">
        <f>+IF(LEN('OSNOVNA PLAČA'!B817)&gt;0,'LETNO OBVESTILO'!V823,"")</f>
        <v>808   A808</v>
      </c>
      <c r="H817" s="406"/>
      <c r="I817" s="407">
        <f ca="1">IF(LEN('7-12'!B823)&gt;0,'7-12'!K823,"")</f>
        <v>0</v>
      </c>
      <c r="J817" s="408"/>
    </row>
    <row r="818" spans="7:10" ht="23.25" customHeight="1" x14ac:dyDescent="0.25">
      <c r="G818" s="405" t="str">
        <f>+IF(LEN('OSNOVNA PLAČA'!B818)&gt;0,'LETNO OBVESTILO'!V824,"")</f>
        <v>809   A809</v>
      </c>
      <c r="H818" s="406"/>
      <c r="I818" s="407">
        <f ca="1">IF(LEN('7-12'!B824)&gt;0,'7-12'!K824,"")</f>
        <v>0</v>
      </c>
      <c r="J818" s="408"/>
    </row>
    <row r="819" spans="7:10" ht="23.25" customHeight="1" x14ac:dyDescent="0.25">
      <c r="G819" s="405" t="str">
        <f>+IF(LEN('OSNOVNA PLAČA'!B819)&gt;0,'LETNO OBVESTILO'!V825,"")</f>
        <v>810   A810</v>
      </c>
      <c r="H819" s="406"/>
      <c r="I819" s="407">
        <f ca="1">IF(LEN('7-12'!B825)&gt;0,'7-12'!K825,"")</f>
        <v>0</v>
      </c>
      <c r="J819" s="408"/>
    </row>
    <row r="820" spans="7:10" ht="23.25" customHeight="1" x14ac:dyDescent="0.25">
      <c r="G820" s="405" t="str">
        <f>+IF(LEN('OSNOVNA PLAČA'!B820)&gt;0,'LETNO OBVESTILO'!V826,"")</f>
        <v>811   A811</v>
      </c>
      <c r="H820" s="406"/>
      <c r="I820" s="407">
        <f ca="1">IF(LEN('7-12'!B826)&gt;0,'7-12'!K826,"")</f>
        <v>0</v>
      </c>
      <c r="J820" s="408"/>
    </row>
    <row r="821" spans="7:10" ht="23.25" customHeight="1" x14ac:dyDescent="0.25">
      <c r="G821" s="405" t="str">
        <f>+IF(LEN('OSNOVNA PLAČA'!B821)&gt;0,'LETNO OBVESTILO'!V827,"")</f>
        <v>812   A812</v>
      </c>
      <c r="H821" s="406"/>
      <c r="I821" s="407">
        <f ca="1">IF(LEN('7-12'!B827)&gt;0,'7-12'!K827,"")</f>
        <v>0</v>
      </c>
      <c r="J821" s="408"/>
    </row>
    <row r="822" spans="7:10" ht="23.25" customHeight="1" x14ac:dyDescent="0.25">
      <c r="G822" s="405" t="str">
        <f>+IF(LEN('OSNOVNA PLAČA'!B822)&gt;0,'LETNO OBVESTILO'!V828,"")</f>
        <v>813   A813</v>
      </c>
      <c r="H822" s="406"/>
      <c r="I822" s="407">
        <f ca="1">IF(LEN('7-12'!B828)&gt;0,'7-12'!K828,"")</f>
        <v>0</v>
      </c>
      <c r="J822" s="408"/>
    </row>
    <row r="823" spans="7:10" ht="23.25" customHeight="1" x14ac:dyDescent="0.25">
      <c r="G823" s="405" t="str">
        <f>+IF(LEN('OSNOVNA PLAČA'!B823)&gt;0,'LETNO OBVESTILO'!V829,"")</f>
        <v>814   A814</v>
      </c>
      <c r="H823" s="406"/>
      <c r="I823" s="407">
        <f ca="1">IF(LEN('7-12'!B829)&gt;0,'7-12'!K829,"")</f>
        <v>0</v>
      </c>
      <c r="J823" s="408"/>
    </row>
    <row r="824" spans="7:10" ht="23.25" customHeight="1" x14ac:dyDescent="0.25">
      <c r="G824" s="405" t="str">
        <f>+IF(LEN('OSNOVNA PLAČA'!B824)&gt;0,'LETNO OBVESTILO'!V830,"")</f>
        <v>815   A815</v>
      </c>
      <c r="H824" s="406"/>
      <c r="I824" s="407">
        <f ca="1">IF(LEN('7-12'!B830)&gt;0,'7-12'!K830,"")</f>
        <v>0</v>
      </c>
      <c r="J824" s="408"/>
    </row>
    <row r="825" spans="7:10" ht="23.25" customHeight="1" x14ac:dyDescent="0.25">
      <c r="G825" s="405" t="str">
        <f>+IF(LEN('OSNOVNA PLAČA'!B825)&gt;0,'LETNO OBVESTILO'!V831,"")</f>
        <v>816   A816</v>
      </c>
      <c r="H825" s="406"/>
      <c r="I825" s="407">
        <f ca="1">IF(LEN('7-12'!B831)&gt;0,'7-12'!K831,"")</f>
        <v>0</v>
      </c>
      <c r="J825" s="408"/>
    </row>
    <row r="826" spans="7:10" ht="23.25" customHeight="1" x14ac:dyDescent="0.25">
      <c r="G826" s="405" t="str">
        <f>+IF(LEN('OSNOVNA PLAČA'!B826)&gt;0,'LETNO OBVESTILO'!V832,"")</f>
        <v>817   A817</v>
      </c>
      <c r="H826" s="406"/>
      <c r="I826" s="407">
        <f ca="1">IF(LEN('7-12'!B832)&gt;0,'7-12'!K832,"")</f>
        <v>0</v>
      </c>
      <c r="J826" s="408"/>
    </row>
    <row r="827" spans="7:10" ht="23.25" customHeight="1" x14ac:dyDescent="0.25">
      <c r="G827" s="405" t="str">
        <f>+IF(LEN('OSNOVNA PLAČA'!B827)&gt;0,'LETNO OBVESTILO'!V833,"")</f>
        <v>818   A818</v>
      </c>
      <c r="H827" s="406"/>
      <c r="I827" s="407">
        <f ca="1">IF(LEN('7-12'!B833)&gt;0,'7-12'!K833,"")</f>
        <v>0</v>
      </c>
      <c r="J827" s="408"/>
    </row>
    <row r="828" spans="7:10" ht="23.25" customHeight="1" x14ac:dyDescent="0.25">
      <c r="G828" s="405" t="str">
        <f>+IF(LEN('OSNOVNA PLAČA'!B828)&gt;0,'LETNO OBVESTILO'!V834,"")</f>
        <v>819   A819</v>
      </c>
      <c r="H828" s="406"/>
      <c r="I828" s="407">
        <f ca="1">IF(LEN('7-12'!B834)&gt;0,'7-12'!K834,"")</f>
        <v>0</v>
      </c>
      <c r="J828" s="408"/>
    </row>
    <row r="829" spans="7:10" ht="23.25" customHeight="1" x14ac:dyDescent="0.25">
      <c r="G829" s="405" t="str">
        <f>+IF(LEN('OSNOVNA PLAČA'!B829)&gt;0,'LETNO OBVESTILO'!V835,"")</f>
        <v>820   A820</v>
      </c>
      <c r="H829" s="406"/>
      <c r="I829" s="407">
        <f ca="1">IF(LEN('7-12'!B835)&gt;0,'7-12'!K835,"")</f>
        <v>0</v>
      </c>
      <c r="J829" s="408"/>
    </row>
    <row r="830" spans="7:10" ht="23.25" customHeight="1" x14ac:dyDescent="0.25">
      <c r="G830" s="405" t="str">
        <f>+IF(LEN('OSNOVNA PLAČA'!B830)&gt;0,'LETNO OBVESTILO'!V836,"")</f>
        <v>821   A821</v>
      </c>
      <c r="H830" s="406"/>
      <c r="I830" s="407">
        <f ca="1">IF(LEN('7-12'!B836)&gt;0,'7-12'!K836,"")</f>
        <v>0</v>
      </c>
      <c r="J830" s="408"/>
    </row>
    <row r="831" spans="7:10" ht="23.25" customHeight="1" x14ac:dyDescent="0.25">
      <c r="G831" s="405" t="str">
        <f>+IF(LEN('OSNOVNA PLAČA'!B831)&gt;0,'LETNO OBVESTILO'!V837,"")</f>
        <v>822   A822</v>
      </c>
      <c r="H831" s="406"/>
      <c r="I831" s="407">
        <f ca="1">IF(LEN('7-12'!B837)&gt;0,'7-12'!K837,"")</f>
        <v>0</v>
      </c>
      <c r="J831" s="408"/>
    </row>
    <row r="832" spans="7:10" ht="23.25" customHeight="1" x14ac:dyDescent="0.25">
      <c r="G832" s="405" t="str">
        <f>+IF(LEN('OSNOVNA PLAČA'!B832)&gt;0,'LETNO OBVESTILO'!V838,"")</f>
        <v>823   A823</v>
      </c>
      <c r="H832" s="406"/>
      <c r="I832" s="407">
        <f ca="1">IF(LEN('7-12'!B838)&gt;0,'7-12'!K838,"")</f>
        <v>0</v>
      </c>
      <c r="J832" s="408"/>
    </row>
    <row r="833" spans="7:10" ht="23.25" customHeight="1" x14ac:dyDescent="0.25">
      <c r="G833" s="405" t="str">
        <f>+IF(LEN('OSNOVNA PLAČA'!B833)&gt;0,'LETNO OBVESTILO'!V839,"")</f>
        <v>824   A824</v>
      </c>
      <c r="H833" s="406"/>
      <c r="I833" s="407">
        <f ca="1">IF(LEN('7-12'!B839)&gt;0,'7-12'!K839,"")</f>
        <v>0</v>
      </c>
      <c r="J833" s="408"/>
    </row>
    <row r="834" spans="7:10" ht="23.25" customHeight="1" x14ac:dyDescent="0.25">
      <c r="G834" s="405" t="str">
        <f>+IF(LEN('OSNOVNA PLAČA'!B834)&gt;0,'LETNO OBVESTILO'!V840,"")</f>
        <v>825   A825</v>
      </c>
      <c r="H834" s="406"/>
      <c r="I834" s="407">
        <f ca="1">IF(LEN('7-12'!B840)&gt;0,'7-12'!K840,"")</f>
        <v>0</v>
      </c>
      <c r="J834" s="408"/>
    </row>
    <row r="835" spans="7:10" ht="23.25" customHeight="1" x14ac:dyDescent="0.25">
      <c r="G835" s="405" t="str">
        <f>+IF(LEN('OSNOVNA PLAČA'!B835)&gt;0,'LETNO OBVESTILO'!V841,"")</f>
        <v>826   A826</v>
      </c>
      <c r="H835" s="406"/>
      <c r="I835" s="407">
        <f ca="1">IF(LEN('7-12'!B841)&gt;0,'7-12'!K841,"")</f>
        <v>0</v>
      </c>
      <c r="J835" s="408"/>
    </row>
    <row r="836" spans="7:10" ht="23.25" customHeight="1" x14ac:dyDescent="0.25">
      <c r="G836" s="405" t="str">
        <f>+IF(LEN('OSNOVNA PLAČA'!B836)&gt;0,'LETNO OBVESTILO'!V842,"")</f>
        <v>827   A827</v>
      </c>
      <c r="H836" s="406"/>
      <c r="I836" s="407">
        <f ca="1">IF(LEN('7-12'!B842)&gt;0,'7-12'!K842,"")</f>
        <v>0</v>
      </c>
      <c r="J836" s="408"/>
    </row>
    <row r="837" spans="7:10" ht="23.25" customHeight="1" x14ac:dyDescent="0.25">
      <c r="G837" s="405" t="str">
        <f>+IF(LEN('OSNOVNA PLAČA'!B837)&gt;0,'LETNO OBVESTILO'!V843,"")</f>
        <v>828   A828</v>
      </c>
      <c r="H837" s="406"/>
      <c r="I837" s="407">
        <f ca="1">IF(LEN('7-12'!B843)&gt;0,'7-12'!K843,"")</f>
        <v>0</v>
      </c>
      <c r="J837" s="408"/>
    </row>
    <row r="838" spans="7:10" ht="23.25" customHeight="1" x14ac:dyDescent="0.25">
      <c r="G838" s="405" t="str">
        <f>+IF(LEN('OSNOVNA PLAČA'!B838)&gt;0,'LETNO OBVESTILO'!V844,"")</f>
        <v>829   A829</v>
      </c>
      <c r="H838" s="406"/>
      <c r="I838" s="407">
        <f ca="1">IF(LEN('7-12'!B844)&gt;0,'7-12'!K844,"")</f>
        <v>0</v>
      </c>
      <c r="J838" s="408"/>
    </row>
    <row r="839" spans="7:10" ht="23.25" customHeight="1" x14ac:dyDescent="0.25">
      <c r="G839" s="405" t="str">
        <f>+IF(LEN('OSNOVNA PLAČA'!B839)&gt;0,'LETNO OBVESTILO'!V845,"")</f>
        <v>830   A830</v>
      </c>
      <c r="H839" s="406"/>
      <c r="I839" s="407">
        <f ca="1">IF(LEN('7-12'!B845)&gt;0,'7-12'!K845,"")</f>
        <v>0</v>
      </c>
      <c r="J839" s="408"/>
    </row>
    <row r="840" spans="7:10" ht="23.25" customHeight="1" x14ac:dyDescent="0.25">
      <c r="G840" s="405" t="str">
        <f>+IF(LEN('OSNOVNA PLAČA'!B840)&gt;0,'LETNO OBVESTILO'!V846,"")</f>
        <v>831   A831</v>
      </c>
      <c r="H840" s="406"/>
      <c r="I840" s="407">
        <f ca="1">IF(LEN('7-12'!B846)&gt;0,'7-12'!K846,"")</f>
        <v>0</v>
      </c>
      <c r="J840" s="408"/>
    </row>
    <row r="841" spans="7:10" ht="23.25" customHeight="1" x14ac:dyDescent="0.25">
      <c r="G841" s="405" t="str">
        <f>+IF(LEN('OSNOVNA PLAČA'!B841)&gt;0,'LETNO OBVESTILO'!V847,"")</f>
        <v>832   A832</v>
      </c>
      <c r="H841" s="406"/>
      <c r="I841" s="407">
        <f ca="1">IF(LEN('7-12'!B847)&gt;0,'7-12'!K847,"")</f>
        <v>0</v>
      </c>
      <c r="J841" s="408"/>
    </row>
    <row r="842" spans="7:10" ht="23.25" customHeight="1" x14ac:dyDescent="0.25">
      <c r="G842" s="405" t="str">
        <f>+IF(LEN('OSNOVNA PLAČA'!B842)&gt;0,'LETNO OBVESTILO'!V848,"")</f>
        <v>833   A833</v>
      </c>
      <c r="H842" s="406"/>
      <c r="I842" s="407">
        <f ca="1">IF(LEN('7-12'!B848)&gt;0,'7-12'!K848,"")</f>
        <v>0</v>
      </c>
      <c r="J842" s="408"/>
    </row>
    <row r="843" spans="7:10" ht="23.25" customHeight="1" x14ac:dyDescent="0.25">
      <c r="G843" s="405" t="str">
        <f>+IF(LEN('OSNOVNA PLAČA'!B843)&gt;0,'LETNO OBVESTILO'!V849,"")</f>
        <v>834   A834</v>
      </c>
      <c r="H843" s="406"/>
      <c r="I843" s="407">
        <f ca="1">IF(LEN('7-12'!B849)&gt;0,'7-12'!K849,"")</f>
        <v>0</v>
      </c>
      <c r="J843" s="408"/>
    </row>
    <row r="844" spans="7:10" ht="23.25" customHeight="1" x14ac:dyDescent="0.25">
      <c r="G844" s="405" t="str">
        <f>+IF(LEN('OSNOVNA PLAČA'!B844)&gt;0,'LETNO OBVESTILO'!V850,"")</f>
        <v>835   A835</v>
      </c>
      <c r="H844" s="406"/>
      <c r="I844" s="407">
        <f ca="1">IF(LEN('7-12'!B850)&gt;0,'7-12'!K850,"")</f>
        <v>0</v>
      </c>
      <c r="J844" s="408"/>
    </row>
    <row r="845" spans="7:10" ht="23.25" customHeight="1" x14ac:dyDescent="0.25">
      <c r="G845" s="405" t="str">
        <f>+IF(LEN('OSNOVNA PLAČA'!B845)&gt;0,'LETNO OBVESTILO'!V851,"")</f>
        <v>836   A836</v>
      </c>
      <c r="H845" s="406"/>
      <c r="I845" s="407">
        <f ca="1">IF(LEN('7-12'!B851)&gt;0,'7-12'!K851,"")</f>
        <v>0</v>
      </c>
      <c r="J845" s="408"/>
    </row>
    <row r="846" spans="7:10" ht="23.25" customHeight="1" x14ac:dyDescent="0.25">
      <c r="G846" s="405" t="str">
        <f>+IF(LEN('OSNOVNA PLAČA'!B846)&gt;0,'LETNO OBVESTILO'!V852,"")</f>
        <v>837   A837</v>
      </c>
      <c r="H846" s="406"/>
      <c r="I846" s="407">
        <f ca="1">IF(LEN('7-12'!B852)&gt;0,'7-12'!K852,"")</f>
        <v>0</v>
      </c>
      <c r="J846" s="408"/>
    </row>
    <row r="847" spans="7:10" ht="23.25" customHeight="1" x14ac:dyDescent="0.25">
      <c r="G847" s="405" t="str">
        <f>+IF(LEN('OSNOVNA PLAČA'!B847)&gt;0,'LETNO OBVESTILO'!V853,"")</f>
        <v>838   A838</v>
      </c>
      <c r="H847" s="406"/>
      <c r="I847" s="407">
        <f ca="1">IF(LEN('7-12'!B853)&gt;0,'7-12'!K853,"")</f>
        <v>0</v>
      </c>
      <c r="J847" s="408"/>
    </row>
    <row r="848" spans="7:10" ht="23.25" customHeight="1" x14ac:dyDescent="0.25">
      <c r="G848" s="405" t="str">
        <f>+IF(LEN('OSNOVNA PLAČA'!B848)&gt;0,'LETNO OBVESTILO'!V854,"")</f>
        <v>839   A839</v>
      </c>
      <c r="H848" s="406"/>
      <c r="I848" s="407">
        <f ca="1">IF(LEN('7-12'!B854)&gt;0,'7-12'!K854,"")</f>
        <v>0</v>
      </c>
      <c r="J848" s="408"/>
    </row>
    <row r="849" spans="7:10" ht="23.25" customHeight="1" x14ac:dyDescent="0.25">
      <c r="G849" s="405" t="str">
        <f>+IF(LEN('OSNOVNA PLAČA'!B849)&gt;0,'LETNO OBVESTILO'!V855,"")</f>
        <v>840   A840</v>
      </c>
      <c r="H849" s="406"/>
      <c r="I849" s="407">
        <f ca="1">IF(LEN('7-12'!B855)&gt;0,'7-12'!K855,"")</f>
        <v>0</v>
      </c>
      <c r="J849" s="408"/>
    </row>
    <row r="850" spans="7:10" ht="23.25" customHeight="1" x14ac:dyDescent="0.25">
      <c r="G850" s="405" t="str">
        <f>+IF(LEN('OSNOVNA PLAČA'!B850)&gt;0,'LETNO OBVESTILO'!V856,"")</f>
        <v>841   A841</v>
      </c>
      <c r="H850" s="406"/>
      <c r="I850" s="407">
        <f ca="1">IF(LEN('7-12'!B856)&gt;0,'7-12'!K856,"")</f>
        <v>0</v>
      </c>
      <c r="J850" s="408"/>
    </row>
    <row r="851" spans="7:10" ht="23.25" customHeight="1" x14ac:dyDescent="0.25">
      <c r="G851" s="405" t="str">
        <f>+IF(LEN('OSNOVNA PLAČA'!B851)&gt;0,'LETNO OBVESTILO'!V857,"")</f>
        <v>842   A842</v>
      </c>
      <c r="H851" s="406"/>
      <c r="I851" s="407">
        <f ca="1">IF(LEN('7-12'!B857)&gt;0,'7-12'!K857,"")</f>
        <v>0</v>
      </c>
      <c r="J851" s="408"/>
    </row>
    <row r="852" spans="7:10" ht="23.25" customHeight="1" x14ac:dyDescent="0.25">
      <c r="G852" s="405" t="str">
        <f>+IF(LEN('OSNOVNA PLAČA'!B852)&gt;0,'LETNO OBVESTILO'!V858,"")</f>
        <v>843   A843</v>
      </c>
      <c r="H852" s="406"/>
      <c r="I852" s="407">
        <f ca="1">IF(LEN('7-12'!B858)&gt;0,'7-12'!K858,"")</f>
        <v>0</v>
      </c>
      <c r="J852" s="408"/>
    </row>
    <row r="853" spans="7:10" ht="23.25" customHeight="1" x14ac:dyDescent="0.25">
      <c r="G853" s="405" t="str">
        <f>+IF(LEN('OSNOVNA PLAČA'!B853)&gt;0,'LETNO OBVESTILO'!V859,"")</f>
        <v>844   A844</v>
      </c>
      <c r="H853" s="406"/>
      <c r="I853" s="407">
        <f ca="1">IF(LEN('7-12'!B859)&gt;0,'7-12'!K859,"")</f>
        <v>0</v>
      </c>
      <c r="J853" s="408"/>
    </row>
    <row r="854" spans="7:10" ht="23.25" customHeight="1" x14ac:dyDescent="0.25">
      <c r="G854" s="405" t="str">
        <f>+IF(LEN('OSNOVNA PLAČA'!B854)&gt;0,'LETNO OBVESTILO'!V860,"")</f>
        <v>845   A845</v>
      </c>
      <c r="H854" s="406"/>
      <c r="I854" s="407">
        <f ca="1">IF(LEN('7-12'!B860)&gt;0,'7-12'!K860,"")</f>
        <v>0</v>
      </c>
      <c r="J854" s="408"/>
    </row>
    <row r="855" spans="7:10" ht="23.25" customHeight="1" x14ac:dyDescent="0.25">
      <c r="G855" s="405" t="str">
        <f>+IF(LEN('OSNOVNA PLAČA'!B855)&gt;0,'LETNO OBVESTILO'!V861,"")</f>
        <v>846   A846</v>
      </c>
      <c r="H855" s="406"/>
      <c r="I855" s="407">
        <f ca="1">IF(LEN('7-12'!B861)&gt;0,'7-12'!K861,"")</f>
        <v>0</v>
      </c>
      <c r="J855" s="408"/>
    </row>
    <row r="856" spans="7:10" ht="23.25" customHeight="1" x14ac:dyDescent="0.25">
      <c r="G856" s="405" t="str">
        <f>+IF(LEN('OSNOVNA PLAČA'!B856)&gt;0,'LETNO OBVESTILO'!V862,"")</f>
        <v>847   A847</v>
      </c>
      <c r="H856" s="406"/>
      <c r="I856" s="407">
        <f ca="1">IF(LEN('7-12'!B862)&gt;0,'7-12'!K862,"")</f>
        <v>0</v>
      </c>
      <c r="J856" s="408"/>
    </row>
    <row r="857" spans="7:10" ht="23.25" customHeight="1" x14ac:dyDescent="0.25">
      <c r="G857" s="405" t="str">
        <f>+IF(LEN('OSNOVNA PLAČA'!B857)&gt;0,'LETNO OBVESTILO'!V863,"")</f>
        <v>848   A848</v>
      </c>
      <c r="H857" s="406"/>
      <c r="I857" s="407">
        <f ca="1">IF(LEN('7-12'!B863)&gt;0,'7-12'!K863,"")</f>
        <v>0</v>
      </c>
      <c r="J857" s="408"/>
    </row>
    <row r="858" spans="7:10" ht="23.25" customHeight="1" x14ac:dyDescent="0.25">
      <c r="G858" s="405" t="str">
        <f>+IF(LEN('OSNOVNA PLAČA'!B858)&gt;0,'LETNO OBVESTILO'!V864,"")</f>
        <v>849   A849</v>
      </c>
      <c r="H858" s="406"/>
      <c r="I858" s="407">
        <f ca="1">IF(LEN('7-12'!B864)&gt;0,'7-12'!K864,"")</f>
        <v>0</v>
      </c>
      <c r="J858" s="408"/>
    </row>
    <row r="859" spans="7:10" ht="23.25" customHeight="1" x14ac:dyDescent="0.25">
      <c r="G859" s="405" t="str">
        <f>+IF(LEN('OSNOVNA PLAČA'!B859)&gt;0,'LETNO OBVESTILO'!V865,"")</f>
        <v>850   A850</v>
      </c>
      <c r="H859" s="406"/>
      <c r="I859" s="407">
        <f ca="1">IF(LEN('7-12'!B865)&gt;0,'7-12'!K865,"")</f>
        <v>0</v>
      </c>
      <c r="J859" s="408"/>
    </row>
    <row r="860" spans="7:10" ht="23.25" customHeight="1" x14ac:dyDescent="0.25">
      <c r="G860" s="405" t="str">
        <f>+IF(LEN('OSNOVNA PLAČA'!B860)&gt;0,'LETNO OBVESTILO'!V866,"")</f>
        <v>851   A851</v>
      </c>
      <c r="H860" s="406"/>
      <c r="I860" s="407">
        <f ca="1">IF(LEN('7-12'!B866)&gt;0,'7-12'!K866,"")</f>
        <v>0</v>
      </c>
      <c r="J860" s="408"/>
    </row>
    <row r="861" spans="7:10" ht="23.25" customHeight="1" x14ac:dyDescent="0.25">
      <c r="G861" s="405" t="str">
        <f>+IF(LEN('OSNOVNA PLAČA'!B861)&gt;0,'LETNO OBVESTILO'!V867,"")</f>
        <v>852   A852</v>
      </c>
      <c r="H861" s="406"/>
      <c r="I861" s="407">
        <f ca="1">IF(LEN('7-12'!B867)&gt;0,'7-12'!K867,"")</f>
        <v>0</v>
      </c>
      <c r="J861" s="408"/>
    </row>
    <row r="862" spans="7:10" ht="23.25" customHeight="1" x14ac:dyDescent="0.25">
      <c r="G862" s="405" t="str">
        <f>+IF(LEN('OSNOVNA PLAČA'!B862)&gt;0,'LETNO OBVESTILO'!V868,"")</f>
        <v>853   A853</v>
      </c>
      <c r="H862" s="406"/>
      <c r="I862" s="407">
        <f ca="1">IF(LEN('7-12'!B868)&gt;0,'7-12'!K868,"")</f>
        <v>0</v>
      </c>
      <c r="J862" s="408"/>
    </row>
    <row r="863" spans="7:10" ht="23.25" customHeight="1" x14ac:dyDescent="0.25">
      <c r="G863" s="405" t="str">
        <f>+IF(LEN('OSNOVNA PLAČA'!B863)&gt;0,'LETNO OBVESTILO'!V869,"")</f>
        <v>854   A854</v>
      </c>
      <c r="H863" s="406"/>
      <c r="I863" s="407">
        <f ca="1">IF(LEN('7-12'!B869)&gt;0,'7-12'!K869,"")</f>
        <v>0</v>
      </c>
      <c r="J863" s="408"/>
    </row>
    <row r="864" spans="7:10" ht="23.25" customHeight="1" x14ac:dyDescent="0.25">
      <c r="G864" s="405" t="str">
        <f>+IF(LEN('OSNOVNA PLAČA'!B864)&gt;0,'LETNO OBVESTILO'!V870,"")</f>
        <v>855   A855</v>
      </c>
      <c r="H864" s="406"/>
      <c r="I864" s="407">
        <f ca="1">IF(LEN('7-12'!B870)&gt;0,'7-12'!K870,"")</f>
        <v>0</v>
      </c>
      <c r="J864" s="408"/>
    </row>
    <row r="865" spans="7:10" ht="23.25" customHeight="1" x14ac:dyDescent="0.25">
      <c r="G865" s="405" t="str">
        <f>+IF(LEN('OSNOVNA PLAČA'!B865)&gt;0,'LETNO OBVESTILO'!V871,"")</f>
        <v>856   A856</v>
      </c>
      <c r="H865" s="406"/>
      <c r="I865" s="407">
        <f ca="1">IF(LEN('7-12'!B871)&gt;0,'7-12'!K871,"")</f>
        <v>0</v>
      </c>
      <c r="J865" s="408"/>
    </row>
    <row r="866" spans="7:10" ht="23.25" customHeight="1" x14ac:dyDescent="0.25">
      <c r="G866" s="405" t="str">
        <f>+IF(LEN('OSNOVNA PLAČA'!B866)&gt;0,'LETNO OBVESTILO'!V872,"")</f>
        <v>857   A857</v>
      </c>
      <c r="H866" s="406"/>
      <c r="I866" s="407">
        <f ca="1">IF(LEN('7-12'!B872)&gt;0,'7-12'!K872,"")</f>
        <v>0</v>
      </c>
      <c r="J866" s="408"/>
    </row>
    <row r="867" spans="7:10" ht="23.25" customHeight="1" x14ac:dyDescent="0.25">
      <c r="G867" s="405" t="str">
        <f>+IF(LEN('OSNOVNA PLAČA'!B867)&gt;0,'LETNO OBVESTILO'!V873,"")</f>
        <v>858   A858</v>
      </c>
      <c r="H867" s="406"/>
      <c r="I867" s="407">
        <f ca="1">IF(LEN('7-12'!B873)&gt;0,'7-12'!K873,"")</f>
        <v>0</v>
      </c>
      <c r="J867" s="408"/>
    </row>
    <row r="868" spans="7:10" ht="23.25" customHeight="1" x14ac:dyDescent="0.25">
      <c r="G868" s="405" t="str">
        <f>+IF(LEN('OSNOVNA PLAČA'!B868)&gt;0,'LETNO OBVESTILO'!V874,"")</f>
        <v>859   A859</v>
      </c>
      <c r="H868" s="406"/>
      <c r="I868" s="407">
        <f ca="1">IF(LEN('7-12'!B874)&gt;0,'7-12'!K874,"")</f>
        <v>0</v>
      </c>
      <c r="J868" s="408"/>
    </row>
    <row r="869" spans="7:10" ht="23.25" customHeight="1" x14ac:dyDescent="0.25">
      <c r="G869" s="405" t="str">
        <f>+IF(LEN('OSNOVNA PLAČA'!B869)&gt;0,'LETNO OBVESTILO'!V875,"")</f>
        <v>860   A860</v>
      </c>
      <c r="H869" s="406"/>
      <c r="I869" s="407">
        <f ca="1">IF(LEN('7-12'!B875)&gt;0,'7-12'!K875,"")</f>
        <v>0</v>
      </c>
      <c r="J869" s="408"/>
    </row>
    <row r="870" spans="7:10" ht="23.25" customHeight="1" x14ac:dyDescent="0.25">
      <c r="G870" s="405" t="str">
        <f>+IF(LEN('OSNOVNA PLAČA'!B870)&gt;0,'LETNO OBVESTILO'!V876,"")</f>
        <v>861   A861</v>
      </c>
      <c r="H870" s="406"/>
      <c r="I870" s="407">
        <f ca="1">IF(LEN('7-12'!B876)&gt;0,'7-12'!K876,"")</f>
        <v>0</v>
      </c>
      <c r="J870" s="408"/>
    </row>
    <row r="871" spans="7:10" ht="23.25" customHeight="1" x14ac:dyDescent="0.25">
      <c r="G871" s="405" t="str">
        <f>+IF(LEN('OSNOVNA PLAČA'!B871)&gt;0,'LETNO OBVESTILO'!V877,"")</f>
        <v>862   A862</v>
      </c>
      <c r="H871" s="406"/>
      <c r="I871" s="407">
        <f ca="1">IF(LEN('7-12'!B877)&gt;0,'7-12'!K877,"")</f>
        <v>0</v>
      </c>
      <c r="J871" s="408"/>
    </row>
    <row r="872" spans="7:10" ht="23.25" customHeight="1" x14ac:dyDescent="0.25">
      <c r="G872" s="405" t="str">
        <f>+IF(LEN('OSNOVNA PLAČA'!B872)&gt;0,'LETNO OBVESTILO'!V878,"")</f>
        <v>863   A863</v>
      </c>
      <c r="H872" s="406"/>
      <c r="I872" s="407">
        <f ca="1">IF(LEN('7-12'!B878)&gt;0,'7-12'!K878,"")</f>
        <v>0</v>
      </c>
      <c r="J872" s="408"/>
    </row>
    <row r="873" spans="7:10" ht="23.25" customHeight="1" x14ac:dyDescent="0.25">
      <c r="G873" s="405" t="str">
        <f>+IF(LEN('OSNOVNA PLAČA'!B873)&gt;0,'LETNO OBVESTILO'!V879,"")</f>
        <v>864   A864</v>
      </c>
      <c r="H873" s="406"/>
      <c r="I873" s="407">
        <f ca="1">IF(LEN('7-12'!B879)&gt;0,'7-12'!K879,"")</f>
        <v>0</v>
      </c>
      <c r="J873" s="408"/>
    </row>
    <row r="874" spans="7:10" ht="23.25" customHeight="1" x14ac:dyDescent="0.25">
      <c r="G874" s="405" t="str">
        <f>+IF(LEN('OSNOVNA PLAČA'!B874)&gt;0,'LETNO OBVESTILO'!V880,"")</f>
        <v>865   A865</v>
      </c>
      <c r="H874" s="406"/>
      <c r="I874" s="407">
        <f ca="1">IF(LEN('7-12'!B880)&gt;0,'7-12'!K880,"")</f>
        <v>0</v>
      </c>
      <c r="J874" s="408"/>
    </row>
    <row r="875" spans="7:10" ht="23.25" customHeight="1" x14ac:dyDescent="0.25">
      <c r="G875" s="405" t="str">
        <f>+IF(LEN('OSNOVNA PLAČA'!B875)&gt;0,'LETNO OBVESTILO'!V881,"")</f>
        <v>866   A866</v>
      </c>
      <c r="H875" s="406"/>
      <c r="I875" s="407">
        <f ca="1">IF(LEN('7-12'!B881)&gt;0,'7-12'!K881,"")</f>
        <v>0</v>
      </c>
      <c r="J875" s="408"/>
    </row>
    <row r="876" spans="7:10" ht="23.25" customHeight="1" x14ac:dyDescent="0.25">
      <c r="G876" s="405" t="str">
        <f>+IF(LEN('OSNOVNA PLAČA'!B876)&gt;0,'LETNO OBVESTILO'!V882,"")</f>
        <v>867   A867</v>
      </c>
      <c r="H876" s="406"/>
      <c r="I876" s="407">
        <f ca="1">IF(LEN('7-12'!B882)&gt;0,'7-12'!K882,"")</f>
        <v>0</v>
      </c>
      <c r="J876" s="408"/>
    </row>
    <row r="877" spans="7:10" ht="23.25" customHeight="1" x14ac:dyDescent="0.25">
      <c r="G877" s="405" t="str">
        <f>+IF(LEN('OSNOVNA PLAČA'!B877)&gt;0,'LETNO OBVESTILO'!V883,"")</f>
        <v>868   A868</v>
      </c>
      <c r="H877" s="406"/>
      <c r="I877" s="407">
        <f ca="1">IF(LEN('7-12'!B883)&gt;0,'7-12'!K883,"")</f>
        <v>0</v>
      </c>
      <c r="J877" s="408"/>
    </row>
    <row r="878" spans="7:10" ht="23.25" customHeight="1" x14ac:dyDescent="0.25">
      <c r="G878" s="405" t="str">
        <f>+IF(LEN('OSNOVNA PLAČA'!B878)&gt;0,'LETNO OBVESTILO'!V884,"")</f>
        <v>869   A869</v>
      </c>
      <c r="H878" s="406"/>
      <c r="I878" s="407">
        <f ca="1">IF(LEN('7-12'!B884)&gt;0,'7-12'!K884,"")</f>
        <v>0</v>
      </c>
      <c r="J878" s="408"/>
    </row>
    <row r="879" spans="7:10" ht="23.25" customHeight="1" x14ac:dyDescent="0.25">
      <c r="G879" s="405" t="str">
        <f>+IF(LEN('OSNOVNA PLAČA'!B879)&gt;0,'LETNO OBVESTILO'!V885,"")</f>
        <v>870   A870</v>
      </c>
      <c r="H879" s="406"/>
      <c r="I879" s="407">
        <f ca="1">IF(LEN('7-12'!B885)&gt;0,'7-12'!K885,"")</f>
        <v>0</v>
      </c>
      <c r="J879" s="408"/>
    </row>
    <row r="880" spans="7:10" ht="23.25" customHeight="1" x14ac:dyDescent="0.25">
      <c r="G880" s="405" t="str">
        <f>+IF(LEN('OSNOVNA PLAČA'!B880)&gt;0,'LETNO OBVESTILO'!V886,"")</f>
        <v>871   A871</v>
      </c>
      <c r="H880" s="406"/>
      <c r="I880" s="407">
        <f ca="1">IF(LEN('7-12'!B886)&gt;0,'7-12'!K886,"")</f>
        <v>0</v>
      </c>
      <c r="J880" s="408"/>
    </row>
    <row r="881" spans="7:10" ht="23.25" customHeight="1" x14ac:dyDescent="0.25">
      <c r="G881" s="405" t="str">
        <f>+IF(LEN('OSNOVNA PLAČA'!B881)&gt;0,'LETNO OBVESTILO'!V887,"")</f>
        <v>872   A872</v>
      </c>
      <c r="H881" s="406"/>
      <c r="I881" s="407">
        <f ca="1">IF(LEN('7-12'!B887)&gt;0,'7-12'!K887,"")</f>
        <v>0</v>
      </c>
      <c r="J881" s="408"/>
    </row>
    <row r="882" spans="7:10" ht="23.25" customHeight="1" x14ac:dyDescent="0.25">
      <c r="G882" s="405" t="str">
        <f>+IF(LEN('OSNOVNA PLAČA'!B882)&gt;0,'LETNO OBVESTILO'!V888,"")</f>
        <v>873   A873</v>
      </c>
      <c r="H882" s="406"/>
      <c r="I882" s="407">
        <f ca="1">IF(LEN('7-12'!B888)&gt;0,'7-12'!K888,"")</f>
        <v>0</v>
      </c>
      <c r="J882" s="408"/>
    </row>
    <row r="883" spans="7:10" ht="23.25" customHeight="1" x14ac:dyDescent="0.25">
      <c r="G883" s="405" t="str">
        <f>+IF(LEN('OSNOVNA PLAČA'!B883)&gt;0,'LETNO OBVESTILO'!V889,"")</f>
        <v>874   A874</v>
      </c>
      <c r="H883" s="406"/>
      <c r="I883" s="407">
        <f ca="1">IF(LEN('7-12'!B889)&gt;0,'7-12'!K889,"")</f>
        <v>0</v>
      </c>
      <c r="J883" s="408"/>
    </row>
    <row r="884" spans="7:10" ht="23.25" customHeight="1" x14ac:dyDescent="0.25">
      <c r="G884" s="405" t="str">
        <f>+IF(LEN('OSNOVNA PLAČA'!B884)&gt;0,'LETNO OBVESTILO'!V890,"")</f>
        <v>875   A875</v>
      </c>
      <c r="H884" s="406"/>
      <c r="I884" s="407">
        <f ca="1">IF(LEN('7-12'!B890)&gt;0,'7-12'!K890,"")</f>
        <v>0</v>
      </c>
      <c r="J884" s="408"/>
    </row>
    <row r="885" spans="7:10" ht="23.25" customHeight="1" x14ac:dyDescent="0.25">
      <c r="G885" s="405" t="str">
        <f>+IF(LEN('OSNOVNA PLAČA'!B885)&gt;0,'LETNO OBVESTILO'!V891,"")</f>
        <v>876   A876</v>
      </c>
      <c r="H885" s="406"/>
      <c r="I885" s="407">
        <f ca="1">IF(LEN('7-12'!B891)&gt;0,'7-12'!K891,"")</f>
        <v>0</v>
      </c>
      <c r="J885" s="408"/>
    </row>
    <row r="886" spans="7:10" ht="23.25" customHeight="1" x14ac:dyDescent="0.25">
      <c r="G886" s="405" t="str">
        <f>+IF(LEN('OSNOVNA PLAČA'!B886)&gt;0,'LETNO OBVESTILO'!V892,"")</f>
        <v>877   A877</v>
      </c>
      <c r="H886" s="406"/>
      <c r="I886" s="407">
        <f ca="1">IF(LEN('7-12'!B892)&gt;0,'7-12'!K892,"")</f>
        <v>0</v>
      </c>
      <c r="J886" s="408"/>
    </row>
    <row r="887" spans="7:10" ht="23.25" customHeight="1" x14ac:dyDescent="0.25">
      <c r="G887" s="405" t="str">
        <f>+IF(LEN('OSNOVNA PLAČA'!B887)&gt;0,'LETNO OBVESTILO'!V893,"")</f>
        <v>878   A878</v>
      </c>
      <c r="H887" s="406"/>
      <c r="I887" s="407">
        <f ca="1">IF(LEN('7-12'!B893)&gt;0,'7-12'!K893,"")</f>
        <v>0</v>
      </c>
      <c r="J887" s="408"/>
    </row>
    <row r="888" spans="7:10" ht="23.25" customHeight="1" x14ac:dyDescent="0.25">
      <c r="G888" s="405" t="str">
        <f>+IF(LEN('OSNOVNA PLAČA'!B888)&gt;0,'LETNO OBVESTILO'!V894,"")</f>
        <v>879   A879</v>
      </c>
      <c r="H888" s="406"/>
      <c r="I888" s="407">
        <f ca="1">IF(LEN('7-12'!B894)&gt;0,'7-12'!K894,"")</f>
        <v>0</v>
      </c>
      <c r="J888" s="408"/>
    </row>
    <row r="889" spans="7:10" ht="23.25" customHeight="1" x14ac:dyDescent="0.25">
      <c r="G889" s="405" t="str">
        <f>+IF(LEN('OSNOVNA PLAČA'!B889)&gt;0,'LETNO OBVESTILO'!V895,"")</f>
        <v>880   A880</v>
      </c>
      <c r="H889" s="406"/>
      <c r="I889" s="407">
        <f ca="1">IF(LEN('7-12'!B895)&gt;0,'7-12'!K895,"")</f>
        <v>0</v>
      </c>
      <c r="J889" s="408"/>
    </row>
    <row r="890" spans="7:10" ht="23.25" customHeight="1" x14ac:dyDescent="0.25">
      <c r="G890" s="405" t="str">
        <f>+IF(LEN('OSNOVNA PLAČA'!B890)&gt;0,'LETNO OBVESTILO'!V896,"")</f>
        <v>881   A881</v>
      </c>
      <c r="H890" s="406"/>
      <c r="I890" s="407">
        <f ca="1">IF(LEN('7-12'!B896)&gt;0,'7-12'!K896,"")</f>
        <v>0</v>
      </c>
      <c r="J890" s="408"/>
    </row>
    <row r="891" spans="7:10" ht="23.25" customHeight="1" x14ac:dyDescent="0.25">
      <c r="G891" s="405" t="str">
        <f>+IF(LEN('OSNOVNA PLAČA'!B891)&gt;0,'LETNO OBVESTILO'!V897,"")</f>
        <v>882   A882</v>
      </c>
      <c r="H891" s="406"/>
      <c r="I891" s="407">
        <f ca="1">IF(LEN('7-12'!B897)&gt;0,'7-12'!K897,"")</f>
        <v>0</v>
      </c>
      <c r="J891" s="408"/>
    </row>
    <row r="892" spans="7:10" ht="23.25" customHeight="1" x14ac:dyDescent="0.25">
      <c r="G892" s="405" t="str">
        <f>+IF(LEN('OSNOVNA PLAČA'!B892)&gt;0,'LETNO OBVESTILO'!V898,"")</f>
        <v>883   A883</v>
      </c>
      <c r="H892" s="406"/>
      <c r="I892" s="407">
        <f ca="1">IF(LEN('7-12'!B898)&gt;0,'7-12'!K898,"")</f>
        <v>0</v>
      </c>
      <c r="J892" s="408"/>
    </row>
    <row r="893" spans="7:10" ht="23.25" customHeight="1" x14ac:dyDescent="0.25">
      <c r="G893" s="405" t="str">
        <f>+IF(LEN('OSNOVNA PLAČA'!B893)&gt;0,'LETNO OBVESTILO'!V899,"")</f>
        <v>884   A884</v>
      </c>
      <c r="H893" s="406"/>
      <c r="I893" s="407">
        <f ca="1">IF(LEN('7-12'!B899)&gt;0,'7-12'!K899,"")</f>
        <v>0</v>
      </c>
      <c r="J893" s="408"/>
    </row>
    <row r="894" spans="7:10" ht="23.25" customHeight="1" x14ac:dyDescent="0.25">
      <c r="G894" s="405" t="str">
        <f>+IF(LEN('OSNOVNA PLAČA'!B894)&gt;0,'LETNO OBVESTILO'!V900,"")</f>
        <v>885   A885</v>
      </c>
      <c r="H894" s="406"/>
      <c r="I894" s="407">
        <f ca="1">IF(LEN('7-12'!B900)&gt;0,'7-12'!K900,"")</f>
        <v>0</v>
      </c>
      <c r="J894" s="408"/>
    </row>
    <row r="895" spans="7:10" ht="23.25" customHeight="1" x14ac:dyDescent="0.25">
      <c r="G895" s="405" t="str">
        <f>+IF(LEN('OSNOVNA PLAČA'!B895)&gt;0,'LETNO OBVESTILO'!V901,"")</f>
        <v>886   A886</v>
      </c>
      <c r="H895" s="406"/>
      <c r="I895" s="407">
        <f ca="1">IF(LEN('7-12'!B901)&gt;0,'7-12'!K901,"")</f>
        <v>0</v>
      </c>
      <c r="J895" s="408"/>
    </row>
    <row r="896" spans="7:10" ht="23.25" customHeight="1" x14ac:dyDescent="0.25">
      <c r="G896" s="405" t="str">
        <f>+IF(LEN('OSNOVNA PLAČA'!B896)&gt;0,'LETNO OBVESTILO'!V902,"")</f>
        <v>887   A887</v>
      </c>
      <c r="H896" s="406"/>
      <c r="I896" s="407">
        <f ca="1">IF(LEN('7-12'!B902)&gt;0,'7-12'!K902,"")</f>
        <v>0</v>
      </c>
      <c r="J896" s="408"/>
    </row>
    <row r="897" spans="7:10" ht="23.25" customHeight="1" x14ac:dyDescent="0.25">
      <c r="G897" s="405" t="str">
        <f>+IF(LEN('OSNOVNA PLAČA'!B897)&gt;0,'LETNO OBVESTILO'!V903,"")</f>
        <v>888   A888</v>
      </c>
      <c r="H897" s="406"/>
      <c r="I897" s="407">
        <f ca="1">IF(LEN('7-12'!B903)&gt;0,'7-12'!K903,"")</f>
        <v>0</v>
      </c>
      <c r="J897" s="408"/>
    </row>
    <row r="898" spans="7:10" ht="23.25" customHeight="1" x14ac:dyDescent="0.25">
      <c r="G898" s="405" t="str">
        <f>+IF(LEN('OSNOVNA PLAČA'!B898)&gt;0,'LETNO OBVESTILO'!V904,"")</f>
        <v>889   A889</v>
      </c>
      <c r="H898" s="406"/>
      <c r="I898" s="407">
        <f ca="1">IF(LEN('7-12'!B904)&gt;0,'7-12'!K904,"")</f>
        <v>0</v>
      </c>
      <c r="J898" s="408"/>
    </row>
    <row r="899" spans="7:10" ht="23.25" customHeight="1" x14ac:dyDescent="0.25">
      <c r="G899" s="405" t="str">
        <f>+IF(LEN('OSNOVNA PLAČA'!B899)&gt;0,'LETNO OBVESTILO'!V905,"")</f>
        <v>890   A890</v>
      </c>
      <c r="H899" s="406"/>
      <c r="I899" s="407">
        <f ca="1">IF(LEN('7-12'!B905)&gt;0,'7-12'!K905,"")</f>
        <v>0</v>
      </c>
      <c r="J899" s="408"/>
    </row>
    <row r="900" spans="7:10" ht="23.25" customHeight="1" x14ac:dyDescent="0.25">
      <c r="G900" s="405" t="str">
        <f>+IF(LEN('OSNOVNA PLAČA'!B900)&gt;0,'LETNO OBVESTILO'!V906,"")</f>
        <v>891   A891</v>
      </c>
      <c r="H900" s="406"/>
      <c r="I900" s="407">
        <f ca="1">IF(LEN('7-12'!B906)&gt;0,'7-12'!K906,"")</f>
        <v>0</v>
      </c>
      <c r="J900" s="408"/>
    </row>
    <row r="901" spans="7:10" ht="23.25" customHeight="1" x14ac:dyDescent="0.25">
      <c r="G901" s="405" t="str">
        <f>+IF(LEN('OSNOVNA PLAČA'!B901)&gt;0,'LETNO OBVESTILO'!V907,"")</f>
        <v>892   A892</v>
      </c>
      <c r="H901" s="406"/>
      <c r="I901" s="407">
        <f ca="1">IF(LEN('7-12'!B907)&gt;0,'7-12'!K907,"")</f>
        <v>0</v>
      </c>
      <c r="J901" s="408"/>
    </row>
    <row r="902" spans="7:10" ht="23.25" customHeight="1" x14ac:dyDescent="0.25">
      <c r="G902" s="405" t="str">
        <f>+IF(LEN('OSNOVNA PLAČA'!B902)&gt;0,'LETNO OBVESTILO'!V908,"")</f>
        <v>893   A893</v>
      </c>
      <c r="H902" s="406"/>
      <c r="I902" s="407">
        <f ca="1">IF(LEN('7-12'!B908)&gt;0,'7-12'!K908,"")</f>
        <v>0</v>
      </c>
      <c r="J902" s="408"/>
    </row>
    <row r="903" spans="7:10" ht="23.25" customHeight="1" x14ac:dyDescent="0.25">
      <c r="G903" s="405" t="str">
        <f>+IF(LEN('OSNOVNA PLAČA'!B903)&gt;0,'LETNO OBVESTILO'!V909,"")</f>
        <v>894   A894</v>
      </c>
      <c r="H903" s="406"/>
      <c r="I903" s="407">
        <f ca="1">IF(LEN('7-12'!B909)&gt;0,'7-12'!K909,"")</f>
        <v>0</v>
      </c>
      <c r="J903" s="408"/>
    </row>
    <row r="904" spans="7:10" ht="23.25" customHeight="1" x14ac:dyDescent="0.25">
      <c r="G904" s="405" t="str">
        <f>+IF(LEN('OSNOVNA PLAČA'!B904)&gt;0,'LETNO OBVESTILO'!V910,"")</f>
        <v>895   A895</v>
      </c>
      <c r="H904" s="406"/>
      <c r="I904" s="407">
        <f ca="1">IF(LEN('7-12'!B910)&gt;0,'7-12'!K910,"")</f>
        <v>0</v>
      </c>
      <c r="J904" s="408"/>
    </row>
    <row r="905" spans="7:10" ht="23.25" customHeight="1" x14ac:dyDescent="0.25">
      <c r="G905" s="405" t="str">
        <f>+IF(LEN('OSNOVNA PLAČA'!B905)&gt;0,'LETNO OBVESTILO'!V911,"")</f>
        <v>896   A896</v>
      </c>
      <c r="H905" s="406"/>
      <c r="I905" s="407">
        <f ca="1">IF(LEN('7-12'!B911)&gt;0,'7-12'!K911,"")</f>
        <v>0</v>
      </c>
      <c r="J905" s="408"/>
    </row>
    <row r="906" spans="7:10" ht="23.25" customHeight="1" x14ac:dyDescent="0.25">
      <c r="G906" s="405" t="str">
        <f>+IF(LEN('OSNOVNA PLAČA'!B906)&gt;0,'LETNO OBVESTILO'!V912,"")</f>
        <v>897   A897</v>
      </c>
      <c r="H906" s="406"/>
      <c r="I906" s="407">
        <f ca="1">IF(LEN('7-12'!B912)&gt;0,'7-12'!K912,"")</f>
        <v>0</v>
      </c>
      <c r="J906" s="408"/>
    </row>
    <row r="907" spans="7:10" ht="23.25" customHeight="1" x14ac:dyDescent="0.25">
      <c r="G907" s="405" t="str">
        <f>+IF(LEN('OSNOVNA PLAČA'!B907)&gt;0,'LETNO OBVESTILO'!V913,"")</f>
        <v>898   A898</v>
      </c>
      <c r="H907" s="406"/>
      <c r="I907" s="407">
        <f ca="1">IF(LEN('7-12'!B913)&gt;0,'7-12'!K913,"")</f>
        <v>0</v>
      </c>
      <c r="J907" s="408"/>
    </row>
    <row r="908" spans="7:10" ht="23.25" customHeight="1" x14ac:dyDescent="0.25">
      <c r="G908" s="405" t="str">
        <f>+IF(LEN('OSNOVNA PLAČA'!B908)&gt;0,'LETNO OBVESTILO'!V914,"")</f>
        <v>899   A899</v>
      </c>
      <c r="H908" s="406"/>
      <c r="I908" s="407">
        <f ca="1">IF(LEN('7-12'!B914)&gt;0,'7-12'!K914,"")</f>
        <v>0</v>
      </c>
      <c r="J908" s="408"/>
    </row>
    <row r="909" spans="7:10" ht="23.25" customHeight="1" x14ac:dyDescent="0.25">
      <c r="G909" s="405" t="str">
        <f>+IF(LEN('OSNOVNA PLAČA'!B909)&gt;0,'LETNO OBVESTILO'!V915,"")</f>
        <v>900   A900</v>
      </c>
      <c r="H909" s="406"/>
      <c r="I909" s="407">
        <f ca="1">IF(LEN('7-12'!B915)&gt;0,'7-12'!K915,"")</f>
        <v>0</v>
      </c>
      <c r="J909" s="408"/>
    </row>
    <row r="910" spans="7:10" ht="23.25" customHeight="1" x14ac:dyDescent="0.25">
      <c r="G910" s="405" t="str">
        <f>+IF(LEN('OSNOVNA PLAČA'!B910)&gt;0,'LETNO OBVESTILO'!V916,"")</f>
        <v>901   A901</v>
      </c>
      <c r="H910" s="406"/>
      <c r="I910" s="407">
        <f ca="1">IF(LEN('7-12'!B916)&gt;0,'7-12'!K916,"")</f>
        <v>0</v>
      </c>
      <c r="J910" s="408"/>
    </row>
    <row r="911" spans="7:10" ht="23.25" customHeight="1" x14ac:dyDescent="0.25">
      <c r="G911" s="405" t="str">
        <f>+IF(LEN('OSNOVNA PLAČA'!B911)&gt;0,'LETNO OBVESTILO'!V917,"")</f>
        <v>902   A902</v>
      </c>
      <c r="H911" s="406"/>
      <c r="I911" s="407">
        <f ca="1">IF(LEN('7-12'!B917)&gt;0,'7-12'!K917,"")</f>
        <v>0</v>
      </c>
      <c r="J911" s="408"/>
    </row>
    <row r="912" spans="7:10" ht="23.25" customHeight="1" x14ac:dyDescent="0.25">
      <c r="G912" s="405" t="str">
        <f>+IF(LEN('OSNOVNA PLAČA'!B912)&gt;0,'LETNO OBVESTILO'!V918,"")</f>
        <v>903   A903</v>
      </c>
      <c r="H912" s="406"/>
      <c r="I912" s="407">
        <f ca="1">IF(LEN('7-12'!B918)&gt;0,'7-12'!K918,"")</f>
        <v>0</v>
      </c>
      <c r="J912" s="408"/>
    </row>
    <row r="913" spans="7:10" ht="23.25" customHeight="1" x14ac:dyDescent="0.25">
      <c r="G913" s="405" t="str">
        <f>+IF(LEN('OSNOVNA PLAČA'!B913)&gt;0,'LETNO OBVESTILO'!V919,"")</f>
        <v>904   A904</v>
      </c>
      <c r="H913" s="406"/>
      <c r="I913" s="407">
        <f ca="1">IF(LEN('7-12'!B919)&gt;0,'7-12'!K919,"")</f>
        <v>0</v>
      </c>
      <c r="J913" s="408"/>
    </row>
    <row r="914" spans="7:10" ht="23.25" customHeight="1" x14ac:dyDescent="0.25">
      <c r="G914" s="405" t="str">
        <f>+IF(LEN('OSNOVNA PLAČA'!B914)&gt;0,'LETNO OBVESTILO'!V920,"")</f>
        <v>905   A905</v>
      </c>
      <c r="H914" s="406"/>
      <c r="I914" s="407">
        <f ca="1">IF(LEN('7-12'!B920)&gt;0,'7-12'!K920,"")</f>
        <v>0</v>
      </c>
      <c r="J914" s="408"/>
    </row>
    <row r="915" spans="7:10" ht="23.25" customHeight="1" x14ac:dyDescent="0.25">
      <c r="G915" s="405" t="str">
        <f>+IF(LEN('OSNOVNA PLAČA'!B915)&gt;0,'LETNO OBVESTILO'!V921,"")</f>
        <v>906   A906</v>
      </c>
      <c r="H915" s="406"/>
      <c r="I915" s="407">
        <f ca="1">IF(LEN('7-12'!B921)&gt;0,'7-12'!K921,"")</f>
        <v>0</v>
      </c>
      <c r="J915" s="408"/>
    </row>
    <row r="916" spans="7:10" ht="23.25" customHeight="1" x14ac:dyDescent="0.25">
      <c r="G916" s="405" t="str">
        <f>+IF(LEN('OSNOVNA PLAČA'!B916)&gt;0,'LETNO OBVESTILO'!V922,"")</f>
        <v>907   A907</v>
      </c>
      <c r="H916" s="406"/>
      <c r="I916" s="407">
        <f ca="1">IF(LEN('7-12'!B922)&gt;0,'7-12'!K922,"")</f>
        <v>0</v>
      </c>
      <c r="J916" s="408"/>
    </row>
    <row r="917" spans="7:10" ht="23.25" customHeight="1" x14ac:dyDescent="0.25">
      <c r="G917" s="405" t="str">
        <f>+IF(LEN('OSNOVNA PLAČA'!B917)&gt;0,'LETNO OBVESTILO'!V923,"")</f>
        <v>908   A908</v>
      </c>
      <c r="H917" s="406"/>
      <c r="I917" s="407">
        <f ca="1">IF(LEN('7-12'!B923)&gt;0,'7-12'!K923,"")</f>
        <v>0</v>
      </c>
      <c r="J917" s="408"/>
    </row>
    <row r="918" spans="7:10" ht="23.25" customHeight="1" x14ac:dyDescent="0.25">
      <c r="G918" s="405" t="str">
        <f>+IF(LEN('OSNOVNA PLAČA'!B918)&gt;0,'LETNO OBVESTILO'!V924,"")</f>
        <v>909   A909</v>
      </c>
      <c r="H918" s="406"/>
      <c r="I918" s="407">
        <f ca="1">IF(LEN('7-12'!B924)&gt;0,'7-12'!K924,"")</f>
        <v>0</v>
      </c>
      <c r="J918" s="408"/>
    </row>
    <row r="919" spans="7:10" ht="23.25" customHeight="1" x14ac:dyDescent="0.25">
      <c r="G919" s="405" t="str">
        <f>+IF(LEN('OSNOVNA PLAČA'!B919)&gt;0,'LETNO OBVESTILO'!V925,"")</f>
        <v>910   A910</v>
      </c>
      <c r="H919" s="406"/>
      <c r="I919" s="407">
        <f ca="1">IF(LEN('7-12'!B925)&gt;0,'7-12'!K925,"")</f>
        <v>0</v>
      </c>
      <c r="J919" s="408"/>
    </row>
    <row r="920" spans="7:10" ht="23.25" customHeight="1" x14ac:dyDescent="0.25">
      <c r="G920" s="405" t="str">
        <f>+IF(LEN('OSNOVNA PLAČA'!B920)&gt;0,'LETNO OBVESTILO'!V926,"")</f>
        <v>911   A911</v>
      </c>
      <c r="H920" s="406"/>
      <c r="I920" s="407">
        <f ca="1">IF(LEN('7-12'!B926)&gt;0,'7-12'!K926,"")</f>
        <v>0</v>
      </c>
      <c r="J920" s="408"/>
    </row>
    <row r="921" spans="7:10" ht="23.25" customHeight="1" x14ac:dyDescent="0.25">
      <c r="G921" s="405" t="str">
        <f>+IF(LEN('OSNOVNA PLAČA'!B921)&gt;0,'LETNO OBVESTILO'!V927,"")</f>
        <v>912   A912</v>
      </c>
      <c r="H921" s="406"/>
      <c r="I921" s="407">
        <f ca="1">IF(LEN('7-12'!B927)&gt;0,'7-12'!K927,"")</f>
        <v>0</v>
      </c>
      <c r="J921" s="408"/>
    </row>
    <row r="922" spans="7:10" ht="23.25" customHeight="1" x14ac:dyDescent="0.25">
      <c r="G922" s="405" t="str">
        <f>+IF(LEN('OSNOVNA PLAČA'!B922)&gt;0,'LETNO OBVESTILO'!V928,"")</f>
        <v>913   A913</v>
      </c>
      <c r="H922" s="406"/>
      <c r="I922" s="407">
        <f ca="1">IF(LEN('7-12'!B928)&gt;0,'7-12'!K928,"")</f>
        <v>0</v>
      </c>
      <c r="J922" s="408"/>
    </row>
    <row r="923" spans="7:10" ht="23.25" customHeight="1" x14ac:dyDescent="0.25">
      <c r="G923" s="405" t="str">
        <f>+IF(LEN('OSNOVNA PLAČA'!B923)&gt;0,'LETNO OBVESTILO'!V929,"")</f>
        <v>914   A914</v>
      </c>
      <c r="H923" s="406"/>
      <c r="I923" s="407">
        <f ca="1">IF(LEN('7-12'!B929)&gt;0,'7-12'!K929,"")</f>
        <v>0</v>
      </c>
      <c r="J923" s="408"/>
    </row>
    <row r="924" spans="7:10" ht="23.25" customHeight="1" x14ac:dyDescent="0.25">
      <c r="G924" s="405" t="str">
        <f>+IF(LEN('OSNOVNA PLAČA'!B924)&gt;0,'LETNO OBVESTILO'!V930,"")</f>
        <v>915   A915</v>
      </c>
      <c r="H924" s="406"/>
      <c r="I924" s="407">
        <f ca="1">IF(LEN('7-12'!B930)&gt;0,'7-12'!K930,"")</f>
        <v>0</v>
      </c>
      <c r="J924" s="408"/>
    </row>
    <row r="925" spans="7:10" ht="23.25" customHeight="1" x14ac:dyDescent="0.25">
      <c r="G925" s="405" t="str">
        <f>+IF(LEN('OSNOVNA PLAČA'!B925)&gt;0,'LETNO OBVESTILO'!V931,"")</f>
        <v>916   A916</v>
      </c>
      <c r="H925" s="406"/>
      <c r="I925" s="407">
        <f ca="1">IF(LEN('7-12'!B931)&gt;0,'7-12'!K931,"")</f>
        <v>0</v>
      </c>
      <c r="J925" s="408"/>
    </row>
    <row r="926" spans="7:10" ht="23.25" customHeight="1" x14ac:dyDescent="0.25">
      <c r="G926" s="405" t="str">
        <f>+IF(LEN('OSNOVNA PLAČA'!B926)&gt;0,'LETNO OBVESTILO'!V932,"")</f>
        <v>917   A917</v>
      </c>
      <c r="H926" s="406"/>
      <c r="I926" s="407">
        <f ca="1">IF(LEN('7-12'!B932)&gt;0,'7-12'!K932,"")</f>
        <v>0</v>
      </c>
      <c r="J926" s="408"/>
    </row>
    <row r="927" spans="7:10" ht="23.25" customHeight="1" x14ac:dyDescent="0.25">
      <c r="G927" s="405" t="str">
        <f>+IF(LEN('OSNOVNA PLAČA'!B927)&gt;0,'LETNO OBVESTILO'!V933,"")</f>
        <v>918   A918</v>
      </c>
      <c r="H927" s="406"/>
      <c r="I927" s="407">
        <f ca="1">IF(LEN('7-12'!B933)&gt;0,'7-12'!K933,"")</f>
        <v>0</v>
      </c>
      <c r="J927" s="408"/>
    </row>
    <row r="928" spans="7:10" ht="23.25" customHeight="1" x14ac:dyDescent="0.25">
      <c r="G928" s="405" t="str">
        <f>+IF(LEN('OSNOVNA PLAČA'!B928)&gt;0,'LETNO OBVESTILO'!V934,"")</f>
        <v>919   A919</v>
      </c>
      <c r="H928" s="406"/>
      <c r="I928" s="407">
        <f ca="1">IF(LEN('7-12'!B934)&gt;0,'7-12'!K934,"")</f>
        <v>0</v>
      </c>
      <c r="J928" s="408"/>
    </row>
    <row r="929" spans="7:10" ht="23.25" customHeight="1" x14ac:dyDescent="0.25">
      <c r="G929" s="405" t="str">
        <f>+IF(LEN('OSNOVNA PLAČA'!B929)&gt;0,'LETNO OBVESTILO'!V935,"")</f>
        <v>920   A920</v>
      </c>
      <c r="H929" s="406"/>
      <c r="I929" s="407">
        <f ca="1">IF(LEN('7-12'!B935)&gt;0,'7-12'!K935,"")</f>
        <v>0</v>
      </c>
      <c r="J929" s="408"/>
    </row>
    <row r="930" spans="7:10" ht="23.25" customHeight="1" x14ac:dyDescent="0.25">
      <c r="G930" s="405" t="str">
        <f>+IF(LEN('OSNOVNA PLAČA'!B930)&gt;0,'LETNO OBVESTILO'!V936,"")</f>
        <v>921   A921</v>
      </c>
      <c r="H930" s="406"/>
      <c r="I930" s="407">
        <f ca="1">IF(LEN('7-12'!B936)&gt;0,'7-12'!K936,"")</f>
        <v>0</v>
      </c>
      <c r="J930" s="408"/>
    </row>
    <row r="931" spans="7:10" ht="23.25" customHeight="1" x14ac:dyDescent="0.25">
      <c r="G931" s="405" t="str">
        <f>+IF(LEN('OSNOVNA PLAČA'!B931)&gt;0,'LETNO OBVESTILO'!V937,"")</f>
        <v>922   A922</v>
      </c>
      <c r="H931" s="406"/>
      <c r="I931" s="407">
        <f ca="1">IF(LEN('7-12'!B937)&gt;0,'7-12'!K937,"")</f>
        <v>0</v>
      </c>
      <c r="J931" s="408"/>
    </row>
    <row r="932" spans="7:10" ht="23.25" customHeight="1" x14ac:dyDescent="0.25">
      <c r="G932" s="405" t="str">
        <f>+IF(LEN('OSNOVNA PLAČA'!B932)&gt;0,'LETNO OBVESTILO'!V938,"")</f>
        <v>923   A923</v>
      </c>
      <c r="H932" s="406"/>
      <c r="I932" s="407">
        <f ca="1">IF(LEN('7-12'!B938)&gt;0,'7-12'!K938,"")</f>
        <v>0</v>
      </c>
      <c r="J932" s="408"/>
    </row>
    <row r="933" spans="7:10" ht="23.25" customHeight="1" x14ac:dyDescent="0.25">
      <c r="G933" s="405" t="str">
        <f>+IF(LEN('OSNOVNA PLAČA'!B933)&gt;0,'LETNO OBVESTILO'!V939,"")</f>
        <v>924   A924</v>
      </c>
      <c r="H933" s="406"/>
      <c r="I933" s="407">
        <f ca="1">IF(LEN('7-12'!B939)&gt;0,'7-12'!K939,"")</f>
        <v>0</v>
      </c>
      <c r="J933" s="408"/>
    </row>
    <row r="934" spans="7:10" ht="23.25" customHeight="1" x14ac:dyDescent="0.25">
      <c r="G934" s="405" t="str">
        <f>+IF(LEN('OSNOVNA PLAČA'!B934)&gt;0,'LETNO OBVESTILO'!V940,"")</f>
        <v>925   A925</v>
      </c>
      <c r="H934" s="406"/>
      <c r="I934" s="407">
        <f ca="1">IF(LEN('7-12'!B940)&gt;0,'7-12'!K940,"")</f>
        <v>0</v>
      </c>
      <c r="J934" s="408"/>
    </row>
    <row r="935" spans="7:10" ht="23.25" customHeight="1" x14ac:dyDescent="0.25">
      <c r="G935" s="405" t="str">
        <f>+IF(LEN('OSNOVNA PLAČA'!B935)&gt;0,'LETNO OBVESTILO'!V941,"")</f>
        <v>926   A926</v>
      </c>
      <c r="H935" s="406"/>
      <c r="I935" s="407">
        <f ca="1">IF(LEN('7-12'!B941)&gt;0,'7-12'!K941,"")</f>
        <v>0</v>
      </c>
      <c r="J935" s="408"/>
    </row>
    <row r="936" spans="7:10" ht="23.25" customHeight="1" x14ac:dyDescent="0.25">
      <c r="G936" s="405" t="str">
        <f>+IF(LEN('OSNOVNA PLAČA'!B936)&gt;0,'LETNO OBVESTILO'!V942,"")</f>
        <v>927   A927</v>
      </c>
      <c r="H936" s="406"/>
      <c r="I936" s="407">
        <f ca="1">IF(LEN('7-12'!B942)&gt;0,'7-12'!K942,"")</f>
        <v>0</v>
      </c>
      <c r="J936" s="408"/>
    </row>
    <row r="937" spans="7:10" ht="23.25" customHeight="1" x14ac:dyDescent="0.25">
      <c r="G937" s="405" t="str">
        <f>+IF(LEN('OSNOVNA PLAČA'!B937)&gt;0,'LETNO OBVESTILO'!V943,"")</f>
        <v>928   A928</v>
      </c>
      <c r="H937" s="406"/>
      <c r="I937" s="407">
        <f ca="1">IF(LEN('7-12'!B943)&gt;0,'7-12'!K943,"")</f>
        <v>0</v>
      </c>
      <c r="J937" s="408"/>
    </row>
    <row r="938" spans="7:10" ht="23.25" customHeight="1" x14ac:dyDescent="0.25">
      <c r="G938" s="405" t="str">
        <f>+IF(LEN('OSNOVNA PLAČA'!B938)&gt;0,'LETNO OBVESTILO'!V944,"")</f>
        <v>929   A929</v>
      </c>
      <c r="H938" s="406"/>
      <c r="I938" s="407">
        <f ca="1">IF(LEN('7-12'!B944)&gt;0,'7-12'!K944,"")</f>
        <v>0</v>
      </c>
      <c r="J938" s="408"/>
    </row>
    <row r="939" spans="7:10" ht="23.25" customHeight="1" x14ac:dyDescent="0.25">
      <c r="G939" s="405" t="str">
        <f>+IF(LEN('OSNOVNA PLAČA'!B939)&gt;0,'LETNO OBVESTILO'!V945,"")</f>
        <v>930   A930</v>
      </c>
      <c r="H939" s="406"/>
      <c r="I939" s="407">
        <f ca="1">IF(LEN('7-12'!B945)&gt;0,'7-12'!K945,"")</f>
        <v>0</v>
      </c>
      <c r="J939" s="408"/>
    </row>
    <row r="940" spans="7:10" ht="23.25" customHeight="1" x14ac:dyDescent="0.25">
      <c r="G940" s="405" t="str">
        <f>+IF(LEN('OSNOVNA PLAČA'!B940)&gt;0,'LETNO OBVESTILO'!V946,"")</f>
        <v>931   A931</v>
      </c>
      <c r="H940" s="406"/>
      <c r="I940" s="407">
        <f ca="1">IF(LEN('7-12'!B946)&gt;0,'7-12'!K946,"")</f>
        <v>0</v>
      </c>
      <c r="J940" s="408"/>
    </row>
    <row r="941" spans="7:10" ht="23.25" customHeight="1" x14ac:dyDescent="0.25">
      <c r="G941" s="405" t="str">
        <f>+IF(LEN('OSNOVNA PLAČA'!B941)&gt;0,'LETNO OBVESTILO'!V947,"")</f>
        <v>932   A932</v>
      </c>
      <c r="H941" s="406"/>
      <c r="I941" s="407">
        <f ca="1">IF(LEN('7-12'!B947)&gt;0,'7-12'!K947,"")</f>
        <v>0</v>
      </c>
      <c r="J941" s="408"/>
    </row>
    <row r="942" spans="7:10" ht="23.25" customHeight="1" x14ac:dyDescent="0.25">
      <c r="G942" s="405" t="str">
        <f>+IF(LEN('OSNOVNA PLAČA'!B942)&gt;0,'LETNO OBVESTILO'!V948,"")</f>
        <v>933   A933</v>
      </c>
      <c r="H942" s="406"/>
      <c r="I942" s="407">
        <f ca="1">IF(LEN('7-12'!B948)&gt;0,'7-12'!K948,"")</f>
        <v>0</v>
      </c>
      <c r="J942" s="408"/>
    </row>
    <row r="943" spans="7:10" ht="23.25" customHeight="1" x14ac:dyDescent="0.25">
      <c r="G943" s="405" t="str">
        <f>+IF(LEN('OSNOVNA PLAČA'!B943)&gt;0,'LETNO OBVESTILO'!V949,"")</f>
        <v>934   A934</v>
      </c>
      <c r="H943" s="406"/>
      <c r="I943" s="407">
        <f ca="1">IF(LEN('7-12'!B949)&gt;0,'7-12'!K949,"")</f>
        <v>0</v>
      </c>
      <c r="J943" s="408"/>
    </row>
    <row r="944" spans="7:10" ht="23.25" customHeight="1" x14ac:dyDescent="0.25">
      <c r="G944" s="405" t="str">
        <f>+IF(LEN('OSNOVNA PLAČA'!B944)&gt;0,'LETNO OBVESTILO'!V950,"")</f>
        <v>935   A935</v>
      </c>
      <c r="H944" s="406"/>
      <c r="I944" s="407">
        <f ca="1">IF(LEN('7-12'!B950)&gt;0,'7-12'!K950,"")</f>
        <v>0</v>
      </c>
      <c r="J944" s="408"/>
    </row>
    <row r="945" spans="7:10" ht="23.25" customHeight="1" x14ac:dyDescent="0.25">
      <c r="G945" s="405" t="str">
        <f>+IF(LEN('OSNOVNA PLAČA'!B945)&gt;0,'LETNO OBVESTILO'!V951,"")</f>
        <v>936   A936</v>
      </c>
      <c r="H945" s="406"/>
      <c r="I945" s="407">
        <f ca="1">IF(LEN('7-12'!B951)&gt;0,'7-12'!K951,"")</f>
        <v>0</v>
      </c>
      <c r="J945" s="408"/>
    </row>
    <row r="946" spans="7:10" ht="23.25" customHeight="1" x14ac:dyDescent="0.25">
      <c r="G946" s="405" t="str">
        <f>+IF(LEN('OSNOVNA PLAČA'!B946)&gt;0,'LETNO OBVESTILO'!V952,"")</f>
        <v>937   A937</v>
      </c>
      <c r="H946" s="406"/>
      <c r="I946" s="407">
        <f ca="1">IF(LEN('7-12'!B952)&gt;0,'7-12'!K952,"")</f>
        <v>0</v>
      </c>
      <c r="J946" s="408"/>
    </row>
    <row r="947" spans="7:10" ht="23.25" customHeight="1" x14ac:dyDescent="0.25">
      <c r="G947" s="405" t="str">
        <f>+IF(LEN('OSNOVNA PLAČA'!B947)&gt;0,'LETNO OBVESTILO'!V953,"")</f>
        <v>938   A938</v>
      </c>
      <c r="H947" s="406"/>
      <c r="I947" s="407">
        <f ca="1">IF(LEN('7-12'!B953)&gt;0,'7-12'!K953,"")</f>
        <v>0</v>
      </c>
      <c r="J947" s="408"/>
    </row>
    <row r="948" spans="7:10" ht="23.25" customHeight="1" x14ac:dyDescent="0.25">
      <c r="G948" s="405" t="str">
        <f>+IF(LEN('OSNOVNA PLAČA'!B948)&gt;0,'LETNO OBVESTILO'!V954,"")</f>
        <v>939   A939</v>
      </c>
      <c r="H948" s="406"/>
      <c r="I948" s="407">
        <f ca="1">IF(LEN('7-12'!B954)&gt;0,'7-12'!K954,"")</f>
        <v>0</v>
      </c>
      <c r="J948" s="408"/>
    </row>
    <row r="949" spans="7:10" ht="23.25" customHeight="1" x14ac:dyDescent="0.25">
      <c r="G949" s="405" t="str">
        <f>+IF(LEN('OSNOVNA PLAČA'!B949)&gt;0,'LETNO OBVESTILO'!V955,"")</f>
        <v>940   A940</v>
      </c>
      <c r="H949" s="406"/>
      <c r="I949" s="407">
        <f ca="1">IF(LEN('7-12'!B955)&gt;0,'7-12'!K955,"")</f>
        <v>0</v>
      </c>
      <c r="J949" s="408"/>
    </row>
    <row r="950" spans="7:10" ht="23.25" customHeight="1" x14ac:dyDescent="0.25">
      <c r="G950" s="405" t="str">
        <f>+IF(LEN('OSNOVNA PLAČA'!B950)&gt;0,'LETNO OBVESTILO'!V956,"")</f>
        <v>941   A941</v>
      </c>
      <c r="H950" s="406"/>
      <c r="I950" s="407">
        <f ca="1">IF(LEN('7-12'!B956)&gt;0,'7-12'!K956,"")</f>
        <v>0</v>
      </c>
      <c r="J950" s="408"/>
    </row>
    <row r="951" spans="7:10" ht="23.25" customHeight="1" x14ac:dyDescent="0.25">
      <c r="G951" s="405" t="str">
        <f>+IF(LEN('OSNOVNA PLAČA'!B951)&gt;0,'LETNO OBVESTILO'!V957,"")</f>
        <v>942   A942</v>
      </c>
      <c r="H951" s="406"/>
      <c r="I951" s="407">
        <f ca="1">IF(LEN('7-12'!B957)&gt;0,'7-12'!K957,"")</f>
        <v>0</v>
      </c>
      <c r="J951" s="408"/>
    </row>
    <row r="952" spans="7:10" ht="23.25" customHeight="1" x14ac:dyDescent="0.25">
      <c r="G952" s="405" t="str">
        <f>+IF(LEN('OSNOVNA PLAČA'!B952)&gt;0,'LETNO OBVESTILO'!V958,"")</f>
        <v>943   A943</v>
      </c>
      <c r="H952" s="406"/>
      <c r="I952" s="407">
        <f ca="1">IF(LEN('7-12'!B958)&gt;0,'7-12'!K958,"")</f>
        <v>0</v>
      </c>
      <c r="J952" s="408"/>
    </row>
    <row r="953" spans="7:10" ht="23.25" customHeight="1" x14ac:dyDescent="0.25">
      <c r="G953" s="405" t="str">
        <f>+IF(LEN('OSNOVNA PLAČA'!B953)&gt;0,'LETNO OBVESTILO'!V959,"")</f>
        <v>944   A944</v>
      </c>
      <c r="H953" s="406"/>
      <c r="I953" s="407">
        <f ca="1">IF(LEN('7-12'!B959)&gt;0,'7-12'!K959,"")</f>
        <v>0</v>
      </c>
      <c r="J953" s="408"/>
    </row>
    <row r="954" spans="7:10" ht="23.25" customHeight="1" x14ac:dyDescent="0.25">
      <c r="G954" s="405" t="str">
        <f>+IF(LEN('OSNOVNA PLAČA'!B954)&gt;0,'LETNO OBVESTILO'!V960,"")</f>
        <v>945   A945</v>
      </c>
      <c r="H954" s="406"/>
      <c r="I954" s="407">
        <f ca="1">IF(LEN('7-12'!B960)&gt;0,'7-12'!K960,"")</f>
        <v>0</v>
      </c>
      <c r="J954" s="408"/>
    </row>
    <row r="955" spans="7:10" ht="23.25" customHeight="1" x14ac:dyDescent="0.25">
      <c r="G955" s="405" t="str">
        <f>+IF(LEN('OSNOVNA PLAČA'!B955)&gt;0,'LETNO OBVESTILO'!V961,"")</f>
        <v>946   A946</v>
      </c>
      <c r="H955" s="406"/>
      <c r="I955" s="407">
        <f ca="1">IF(LEN('7-12'!B961)&gt;0,'7-12'!K961,"")</f>
        <v>0</v>
      </c>
      <c r="J955" s="408"/>
    </row>
    <row r="956" spans="7:10" ht="23.25" customHeight="1" x14ac:dyDescent="0.25">
      <c r="G956" s="405" t="str">
        <f>+IF(LEN('OSNOVNA PLAČA'!B956)&gt;0,'LETNO OBVESTILO'!V962,"")</f>
        <v>947   A947</v>
      </c>
      <c r="H956" s="406"/>
      <c r="I956" s="407">
        <f ca="1">IF(LEN('7-12'!B962)&gt;0,'7-12'!K962,"")</f>
        <v>0</v>
      </c>
      <c r="J956" s="408"/>
    </row>
    <row r="957" spans="7:10" ht="23.25" customHeight="1" x14ac:dyDescent="0.25">
      <c r="G957" s="405" t="str">
        <f>+IF(LEN('OSNOVNA PLAČA'!B957)&gt;0,'LETNO OBVESTILO'!V963,"")</f>
        <v>948   A948</v>
      </c>
      <c r="H957" s="406"/>
      <c r="I957" s="407">
        <f ca="1">IF(LEN('7-12'!B963)&gt;0,'7-12'!K963,"")</f>
        <v>0</v>
      </c>
      <c r="J957" s="408"/>
    </row>
    <row r="958" spans="7:10" ht="23.25" customHeight="1" x14ac:dyDescent="0.25">
      <c r="G958" s="405" t="str">
        <f>+IF(LEN('OSNOVNA PLAČA'!B958)&gt;0,'LETNO OBVESTILO'!V964,"")</f>
        <v>949   A949</v>
      </c>
      <c r="H958" s="406"/>
      <c r="I958" s="407">
        <f ca="1">IF(LEN('7-12'!B964)&gt;0,'7-12'!K964,"")</f>
        <v>0</v>
      </c>
      <c r="J958" s="408"/>
    </row>
    <row r="959" spans="7:10" ht="23.25" customHeight="1" x14ac:dyDescent="0.25">
      <c r="G959" s="405" t="str">
        <f>+IF(LEN('OSNOVNA PLAČA'!B959)&gt;0,'LETNO OBVESTILO'!V965,"")</f>
        <v>950   A950</v>
      </c>
      <c r="H959" s="406"/>
      <c r="I959" s="407">
        <f ca="1">IF(LEN('7-12'!B965)&gt;0,'7-12'!K965,"")</f>
        <v>0</v>
      </c>
      <c r="J959" s="408"/>
    </row>
    <row r="960" spans="7:10" ht="23.25" customHeight="1" x14ac:dyDescent="0.25">
      <c r="G960" s="405" t="str">
        <f>+IF(LEN('OSNOVNA PLAČA'!B960)&gt;0,'LETNO OBVESTILO'!V966,"")</f>
        <v>951   A951</v>
      </c>
      <c r="H960" s="406"/>
      <c r="I960" s="407">
        <f ca="1">IF(LEN('7-12'!B966)&gt;0,'7-12'!K966,"")</f>
        <v>0</v>
      </c>
      <c r="J960" s="408"/>
    </row>
    <row r="961" spans="7:10" ht="23.25" customHeight="1" x14ac:dyDescent="0.25">
      <c r="G961" s="405" t="str">
        <f>+IF(LEN('OSNOVNA PLAČA'!B961)&gt;0,'LETNO OBVESTILO'!V967,"")</f>
        <v>952   A952</v>
      </c>
      <c r="H961" s="406"/>
      <c r="I961" s="407">
        <f ca="1">IF(LEN('7-12'!B967)&gt;0,'7-12'!K967,"")</f>
        <v>0</v>
      </c>
      <c r="J961" s="408"/>
    </row>
    <row r="962" spans="7:10" ht="23.25" customHeight="1" x14ac:dyDescent="0.25">
      <c r="G962" s="405" t="str">
        <f>+IF(LEN('OSNOVNA PLAČA'!B962)&gt;0,'LETNO OBVESTILO'!V968,"")</f>
        <v>953   A953</v>
      </c>
      <c r="H962" s="406"/>
      <c r="I962" s="407">
        <f ca="1">IF(LEN('7-12'!B968)&gt;0,'7-12'!K968,"")</f>
        <v>0</v>
      </c>
      <c r="J962" s="408"/>
    </row>
    <row r="963" spans="7:10" ht="23.25" customHeight="1" x14ac:dyDescent="0.25">
      <c r="G963" s="405" t="str">
        <f>+IF(LEN('OSNOVNA PLAČA'!B963)&gt;0,'LETNO OBVESTILO'!V969,"")</f>
        <v>954   A954</v>
      </c>
      <c r="H963" s="406"/>
      <c r="I963" s="407">
        <f ca="1">IF(LEN('7-12'!B969)&gt;0,'7-12'!K969,"")</f>
        <v>0</v>
      </c>
      <c r="J963" s="408"/>
    </row>
    <row r="964" spans="7:10" ht="23.25" customHeight="1" x14ac:dyDescent="0.25">
      <c r="G964" s="405" t="str">
        <f>+IF(LEN('OSNOVNA PLAČA'!B964)&gt;0,'LETNO OBVESTILO'!V970,"")</f>
        <v>955   A955</v>
      </c>
      <c r="H964" s="406"/>
      <c r="I964" s="407">
        <f ca="1">IF(LEN('7-12'!B970)&gt;0,'7-12'!K970,"")</f>
        <v>0</v>
      </c>
      <c r="J964" s="408"/>
    </row>
    <row r="965" spans="7:10" ht="23.25" customHeight="1" x14ac:dyDescent="0.25">
      <c r="G965" s="405" t="str">
        <f>+IF(LEN('OSNOVNA PLAČA'!B965)&gt;0,'LETNO OBVESTILO'!V971,"")</f>
        <v>956   A956</v>
      </c>
      <c r="H965" s="406"/>
      <c r="I965" s="407">
        <f ca="1">IF(LEN('7-12'!B971)&gt;0,'7-12'!K971,"")</f>
        <v>0</v>
      </c>
      <c r="J965" s="408"/>
    </row>
    <row r="966" spans="7:10" ht="23.25" customHeight="1" x14ac:dyDescent="0.25">
      <c r="G966" s="405" t="str">
        <f>+IF(LEN('OSNOVNA PLAČA'!B966)&gt;0,'LETNO OBVESTILO'!V972,"")</f>
        <v>957   A957</v>
      </c>
      <c r="H966" s="406"/>
      <c r="I966" s="407">
        <f ca="1">IF(LEN('7-12'!B972)&gt;0,'7-12'!K972,"")</f>
        <v>0</v>
      </c>
      <c r="J966" s="408"/>
    </row>
    <row r="967" spans="7:10" ht="23.25" customHeight="1" x14ac:dyDescent="0.25">
      <c r="G967" s="405" t="str">
        <f>+IF(LEN('OSNOVNA PLAČA'!B967)&gt;0,'LETNO OBVESTILO'!V973,"")</f>
        <v>958   A958</v>
      </c>
      <c r="H967" s="406"/>
      <c r="I967" s="407">
        <f ca="1">IF(LEN('7-12'!B973)&gt;0,'7-12'!K973,"")</f>
        <v>0</v>
      </c>
      <c r="J967" s="408"/>
    </row>
    <row r="968" spans="7:10" ht="23.25" customHeight="1" x14ac:dyDescent="0.25">
      <c r="G968" s="405" t="str">
        <f>+IF(LEN('OSNOVNA PLAČA'!B968)&gt;0,'LETNO OBVESTILO'!V974,"")</f>
        <v>959   A959</v>
      </c>
      <c r="H968" s="406"/>
      <c r="I968" s="407">
        <f ca="1">IF(LEN('7-12'!B974)&gt;0,'7-12'!K974,"")</f>
        <v>0</v>
      </c>
      <c r="J968" s="408"/>
    </row>
    <row r="969" spans="7:10" ht="23.25" customHeight="1" x14ac:dyDescent="0.25">
      <c r="G969" s="405" t="str">
        <f>+IF(LEN('OSNOVNA PLAČA'!B969)&gt;0,'LETNO OBVESTILO'!V975,"")</f>
        <v>960   A960</v>
      </c>
      <c r="H969" s="406"/>
      <c r="I969" s="407">
        <f ca="1">IF(LEN('7-12'!B975)&gt;0,'7-12'!K975,"")</f>
        <v>0</v>
      </c>
      <c r="J969" s="408"/>
    </row>
    <row r="970" spans="7:10" ht="23.25" customHeight="1" x14ac:dyDescent="0.25">
      <c r="G970" s="405" t="str">
        <f>+IF(LEN('OSNOVNA PLAČA'!B970)&gt;0,'LETNO OBVESTILO'!V976,"")</f>
        <v>961   A961</v>
      </c>
      <c r="H970" s="406"/>
      <c r="I970" s="407">
        <f ca="1">IF(LEN('7-12'!B976)&gt;0,'7-12'!K976,"")</f>
        <v>0</v>
      </c>
      <c r="J970" s="408"/>
    </row>
    <row r="971" spans="7:10" ht="23.25" customHeight="1" x14ac:dyDescent="0.25">
      <c r="G971" s="405" t="str">
        <f>+IF(LEN('OSNOVNA PLAČA'!B971)&gt;0,'LETNO OBVESTILO'!V977,"")</f>
        <v>962   A962</v>
      </c>
      <c r="H971" s="406"/>
      <c r="I971" s="407">
        <f ca="1">IF(LEN('7-12'!B977)&gt;0,'7-12'!K977,"")</f>
        <v>0</v>
      </c>
      <c r="J971" s="408"/>
    </row>
    <row r="972" spans="7:10" ht="23.25" customHeight="1" x14ac:dyDescent="0.25">
      <c r="G972" s="405" t="str">
        <f>+IF(LEN('OSNOVNA PLAČA'!B972)&gt;0,'LETNO OBVESTILO'!V978,"")</f>
        <v>963   A963</v>
      </c>
      <c r="H972" s="406"/>
      <c r="I972" s="407">
        <f ca="1">IF(LEN('7-12'!B978)&gt;0,'7-12'!K978,"")</f>
        <v>0</v>
      </c>
      <c r="J972" s="408"/>
    </row>
    <row r="973" spans="7:10" ht="23.25" customHeight="1" x14ac:dyDescent="0.25">
      <c r="G973" s="405" t="str">
        <f>+IF(LEN('OSNOVNA PLAČA'!B973)&gt;0,'LETNO OBVESTILO'!V979,"")</f>
        <v>964   A964</v>
      </c>
      <c r="H973" s="406"/>
      <c r="I973" s="407">
        <f ca="1">IF(LEN('7-12'!B979)&gt;0,'7-12'!K979,"")</f>
        <v>0</v>
      </c>
      <c r="J973" s="408"/>
    </row>
    <row r="974" spans="7:10" ht="23.25" customHeight="1" x14ac:dyDescent="0.25">
      <c r="G974" s="405" t="str">
        <f>+IF(LEN('OSNOVNA PLAČA'!B974)&gt;0,'LETNO OBVESTILO'!V980,"")</f>
        <v>965   A965</v>
      </c>
      <c r="H974" s="406"/>
      <c r="I974" s="407">
        <f ca="1">IF(LEN('7-12'!B980)&gt;0,'7-12'!K980,"")</f>
        <v>0</v>
      </c>
      <c r="J974" s="408"/>
    </row>
    <row r="975" spans="7:10" ht="23.25" customHeight="1" x14ac:dyDescent="0.25">
      <c r="G975" s="405" t="str">
        <f>+IF(LEN('OSNOVNA PLAČA'!B975)&gt;0,'LETNO OBVESTILO'!V981,"")</f>
        <v>966   A966</v>
      </c>
      <c r="H975" s="406"/>
      <c r="I975" s="407">
        <f ca="1">IF(LEN('7-12'!B981)&gt;0,'7-12'!K981,"")</f>
        <v>0</v>
      </c>
      <c r="J975" s="408"/>
    </row>
    <row r="976" spans="7:10" ht="23.25" customHeight="1" x14ac:dyDescent="0.25">
      <c r="G976" s="405" t="str">
        <f>+IF(LEN('OSNOVNA PLAČA'!B976)&gt;0,'LETNO OBVESTILO'!V982,"")</f>
        <v>967   A967</v>
      </c>
      <c r="H976" s="406"/>
      <c r="I976" s="407">
        <f ca="1">IF(LEN('7-12'!B982)&gt;0,'7-12'!K982,"")</f>
        <v>0</v>
      </c>
      <c r="J976" s="408"/>
    </row>
    <row r="977" spans="7:10" ht="23.25" customHeight="1" x14ac:dyDescent="0.25">
      <c r="G977" s="405" t="str">
        <f>+IF(LEN('OSNOVNA PLAČA'!B977)&gt;0,'LETNO OBVESTILO'!V983,"")</f>
        <v>968   A968</v>
      </c>
      <c r="H977" s="406"/>
      <c r="I977" s="407">
        <f ca="1">IF(LEN('7-12'!B983)&gt;0,'7-12'!K983,"")</f>
        <v>0</v>
      </c>
      <c r="J977" s="408"/>
    </row>
    <row r="978" spans="7:10" ht="23.25" customHeight="1" x14ac:dyDescent="0.25">
      <c r="G978" s="405" t="str">
        <f>+IF(LEN('OSNOVNA PLAČA'!B978)&gt;0,'LETNO OBVESTILO'!V984,"")</f>
        <v>969   A969</v>
      </c>
      <c r="H978" s="406"/>
      <c r="I978" s="407">
        <f ca="1">IF(LEN('7-12'!B984)&gt;0,'7-12'!K984,"")</f>
        <v>0</v>
      </c>
      <c r="J978" s="408"/>
    </row>
    <row r="979" spans="7:10" ht="23.25" customHeight="1" x14ac:dyDescent="0.25">
      <c r="G979" s="405" t="str">
        <f>+IF(LEN('OSNOVNA PLAČA'!B979)&gt;0,'LETNO OBVESTILO'!V985,"")</f>
        <v>970   A970</v>
      </c>
      <c r="H979" s="406"/>
      <c r="I979" s="407">
        <f ca="1">IF(LEN('7-12'!B985)&gt;0,'7-12'!K985,"")</f>
        <v>0</v>
      </c>
      <c r="J979" s="408"/>
    </row>
    <row r="980" spans="7:10" ht="23.25" customHeight="1" x14ac:dyDescent="0.25">
      <c r="G980" s="405" t="str">
        <f>+IF(LEN('OSNOVNA PLAČA'!B980)&gt;0,'LETNO OBVESTILO'!V986,"")</f>
        <v>971   A971</v>
      </c>
      <c r="H980" s="406"/>
      <c r="I980" s="407">
        <f ca="1">IF(LEN('7-12'!B986)&gt;0,'7-12'!K986,"")</f>
        <v>0</v>
      </c>
      <c r="J980" s="408"/>
    </row>
    <row r="981" spans="7:10" ht="23.25" customHeight="1" x14ac:dyDescent="0.25">
      <c r="G981" s="405" t="str">
        <f>+IF(LEN('OSNOVNA PLAČA'!B981)&gt;0,'LETNO OBVESTILO'!V987,"")</f>
        <v>972   A972</v>
      </c>
      <c r="H981" s="406"/>
      <c r="I981" s="407">
        <f ca="1">IF(LEN('7-12'!B987)&gt;0,'7-12'!K987,"")</f>
        <v>0</v>
      </c>
      <c r="J981" s="408"/>
    </row>
    <row r="982" spans="7:10" ht="23.25" customHeight="1" x14ac:dyDescent="0.25">
      <c r="G982" s="405" t="str">
        <f>+IF(LEN('OSNOVNA PLAČA'!B982)&gt;0,'LETNO OBVESTILO'!V988,"")</f>
        <v>973   A973</v>
      </c>
      <c r="H982" s="406"/>
      <c r="I982" s="407">
        <f ca="1">IF(LEN('7-12'!B988)&gt;0,'7-12'!K988,"")</f>
        <v>0</v>
      </c>
      <c r="J982" s="408"/>
    </row>
    <row r="983" spans="7:10" ht="23.25" customHeight="1" x14ac:dyDescent="0.25">
      <c r="G983" s="405" t="str">
        <f>+IF(LEN('OSNOVNA PLAČA'!B983)&gt;0,'LETNO OBVESTILO'!V989,"")</f>
        <v>974   A974</v>
      </c>
      <c r="H983" s="406"/>
      <c r="I983" s="407">
        <f ca="1">IF(LEN('7-12'!B989)&gt;0,'7-12'!K989,"")</f>
        <v>0</v>
      </c>
      <c r="J983" s="408"/>
    </row>
    <row r="984" spans="7:10" ht="23.25" customHeight="1" x14ac:dyDescent="0.25">
      <c r="G984" s="405" t="str">
        <f>+IF(LEN('OSNOVNA PLAČA'!B984)&gt;0,'LETNO OBVESTILO'!V990,"")</f>
        <v>975   A975</v>
      </c>
      <c r="H984" s="406"/>
      <c r="I984" s="407">
        <f ca="1">IF(LEN('7-12'!B990)&gt;0,'7-12'!K990,"")</f>
        <v>0</v>
      </c>
      <c r="J984" s="408"/>
    </row>
    <row r="985" spans="7:10" ht="23.25" customHeight="1" x14ac:dyDescent="0.25">
      <c r="G985" s="405" t="str">
        <f>+IF(LEN('OSNOVNA PLAČA'!B985)&gt;0,'LETNO OBVESTILO'!V991,"")</f>
        <v>976   A976</v>
      </c>
      <c r="H985" s="406"/>
      <c r="I985" s="407">
        <f ca="1">IF(LEN('7-12'!B991)&gt;0,'7-12'!K991,"")</f>
        <v>0</v>
      </c>
      <c r="J985" s="408"/>
    </row>
    <row r="986" spans="7:10" ht="23.25" customHeight="1" x14ac:dyDescent="0.25">
      <c r="G986" s="405" t="str">
        <f>+IF(LEN('OSNOVNA PLAČA'!B986)&gt;0,'LETNO OBVESTILO'!V992,"")</f>
        <v>977   A977</v>
      </c>
      <c r="H986" s="406"/>
      <c r="I986" s="407">
        <f ca="1">IF(LEN('7-12'!B992)&gt;0,'7-12'!K992,"")</f>
        <v>0</v>
      </c>
      <c r="J986" s="408"/>
    </row>
    <row r="987" spans="7:10" ht="23.25" customHeight="1" x14ac:dyDescent="0.25">
      <c r="G987" s="405" t="str">
        <f>+IF(LEN('OSNOVNA PLAČA'!B987)&gt;0,'LETNO OBVESTILO'!V993,"")</f>
        <v>978   A978</v>
      </c>
      <c r="H987" s="406"/>
      <c r="I987" s="407">
        <f ca="1">IF(LEN('7-12'!B993)&gt;0,'7-12'!K993,"")</f>
        <v>0</v>
      </c>
      <c r="J987" s="408"/>
    </row>
    <row r="988" spans="7:10" ht="23.25" customHeight="1" x14ac:dyDescent="0.25">
      <c r="G988" s="405" t="str">
        <f>+IF(LEN('OSNOVNA PLAČA'!B988)&gt;0,'LETNO OBVESTILO'!V994,"")</f>
        <v>979   A979</v>
      </c>
      <c r="H988" s="406"/>
      <c r="I988" s="407">
        <f ca="1">IF(LEN('7-12'!B994)&gt;0,'7-12'!K994,"")</f>
        <v>0</v>
      </c>
      <c r="J988" s="408"/>
    </row>
    <row r="989" spans="7:10" ht="23.25" customHeight="1" x14ac:dyDescent="0.25">
      <c r="G989" s="405" t="str">
        <f>+IF(LEN('OSNOVNA PLAČA'!B989)&gt;0,'LETNO OBVESTILO'!V995,"")</f>
        <v>980   A980</v>
      </c>
      <c r="H989" s="406"/>
      <c r="I989" s="407">
        <f ca="1">IF(LEN('7-12'!B995)&gt;0,'7-12'!K995,"")</f>
        <v>0</v>
      </c>
      <c r="J989" s="408"/>
    </row>
    <row r="990" spans="7:10" ht="23.25" customHeight="1" x14ac:dyDescent="0.25">
      <c r="G990" s="405" t="str">
        <f>+IF(LEN('OSNOVNA PLAČA'!B990)&gt;0,'LETNO OBVESTILO'!V996,"")</f>
        <v>981   A981</v>
      </c>
      <c r="H990" s="406"/>
      <c r="I990" s="407">
        <f ca="1">IF(LEN('7-12'!B996)&gt;0,'7-12'!K996,"")</f>
        <v>0</v>
      </c>
      <c r="J990" s="408"/>
    </row>
    <row r="991" spans="7:10" ht="23.25" customHeight="1" x14ac:dyDescent="0.25">
      <c r="G991" s="405" t="str">
        <f>+IF(LEN('OSNOVNA PLAČA'!B991)&gt;0,'LETNO OBVESTILO'!V997,"")</f>
        <v>982   A982</v>
      </c>
      <c r="H991" s="406"/>
      <c r="I991" s="407">
        <f ca="1">IF(LEN('7-12'!B997)&gt;0,'7-12'!K997,"")</f>
        <v>0</v>
      </c>
      <c r="J991" s="408"/>
    </row>
    <row r="992" spans="7:10" ht="23.25" customHeight="1" x14ac:dyDescent="0.25">
      <c r="G992" s="405" t="str">
        <f>+IF(LEN('OSNOVNA PLAČA'!B992)&gt;0,'LETNO OBVESTILO'!V998,"")</f>
        <v>983   A983</v>
      </c>
      <c r="H992" s="406"/>
      <c r="I992" s="407">
        <f ca="1">IF(LEN('7-12'!B998)&gt;0,'7-12'!K998,"")</f>
        <v>0</v>
      </c>
      <c r="J992" s="408"/>
    </row>
    <row r="993" spans="7:10" ht="23.25" customHeight="1" x14ac:dyDescent="0.25">
      <c r="G993" s="405" t="str">
        <f>+IF(LEN('OSNOVNA PLAČA'!B993)&gt;0,'LETNO OBVESTILO'!V999,"")</f>
        <v>984   A984</v>
      </c>
      <c r="H993" s="406"/>
      <c r="I993" s="407">
        <f ca="1">IF(LEN('7-12'!B999)&gt;0,'7-12'!K999,"")</f>
        <v>0</v>
      </c>
      <c r="J993" s="408"/>
    </row>
    <row r="994" spans="7:10" ht="23.25" customHeight="1" x14ac:dyDescent="0.25">
      <c r="G994" s="405" t="str">
        <f>+IF(LEN('OSNOVNA PLAČA'!B994)&gt;0,'LETNO OBVESTILO'!V1000,"")</f>
        <v>985   A985</v>
      </c>
      <c r="H994" s="406"/>
      <c r="I994" s="407">
        <f ca="1">IF(LEN('7-12'!B1000)&gt;0,'7-12'!K1000,"")</f>
        <v>0</v>
      </c>
      <c r="J994" s="408"/>
    </row>
    <row r="995" spans="7:10" ht="23.25" customHeight="1" x14ac:dyDescent="0.25">
      <c r="G995" s="405" t="str">
        <f>+IF(LEN('OSNOVNA PLAČA'!B995)&gt;0,'LETNO OBVESTILO'!V1001,"")</f>
        <v>986   A986</v>
      </c>
      <c r="H995" s="406"/>
      <c r="I995" s="407">
        <f ca="1">IF(LEN('7-12'!B1001)&gt;0,'7-12'!K1001,"")</f>
        <v>0</v>
      </c>
      <c r="J995" s="408"/>
    </row>
    <row r="996" spans="7:10" ht="23.25" customHeight="1" x14ac:dyDescent="0.25">
      <c r="G996" s="405" t="str">
        <f>+IF(LEN('OSNOVNA PLAČA'!B996)&gt;0,'LETNO OBVESTILO'!V1002,"")</f>
        <v>987   A987</v>
      </c>
      <c r="H996" s="406"/>
      <c r="I996" s="407">
        <f ca="1">IF(LEN('7-12'!B1002)&gt;0,'7-12'!K1002,"")</f>
        <v>0</v>
      </c>
      <c r="J996" s="408"/>
    </row>
    <row r="997" spans="7:10" ht="23.25" customHeight="1" x14ac:dyDescent="0.25">
      <c r="G997" s="405" t="str">
        <f>+IF(LEN('OSNOVNA PLAČA'!B997)&gt;0,'LETNO OBVESTILO'!V1003,"")</f>
        <v>988   A988</v>
      </c>
      <c r="H997" s="406"/>
      <c r="I997" s="407">
        <f ca="1">IF(LEN('7-12'!B1003)&gt;0,'7-12'!K1003,"")</f>
        <v>0</v>
      </c>
      <c r="J997" s="408"/>
    </row>
    <row r="998" spans="7:10" ht="23.25" customHeight="1" x14ac:dyDescent="0.25">
      <c r="G998" s="405" t="str">
        <f>+IF(LEN('OSNOVNA PLAČA'!B998)&gt;0,'LETNO OBVESTILO'!V1004,"")</f>
        <v>989   A989</v>
      </c>
      <c r="H998" s="406"/>
      <c r="I998" s="407">
        <f ca="1">IF(LEN('7-12'!B1004)&gt;0,'7-12'!K1004,"")</f>
        <v>0</v>
      </c>
      <c r="J998" s="408"/>
    </row>
    <row r="999" spans="7:10" ht="23.25" customHeight="1" x14ac:dyDescent="0.25">
      <c r="G999" s="405" t="str">
        <f>+IF(LEN('OSNOVNA PLAČA'!B999)&gt;0,'LETNO OBVESTILO'!V1005,"")</f>
        <v>990   A990</v>
      </c>
      <c r="H999" s="406"/>
      <c r="I999" s="407">
        <f ca="1">IF(LEN('7-12'!B1005)&gt;0,'7-12'!K1005,"")</f>
        <v>0</v>
      </c>
      <c r="J999" s="408"/>
    </row>
    <row r="1000" spans="7:10" ht="23.25" customHeight="1" x14ac:dyDescent="0.25">
      <c r="G1000" s="405" t="str">
        <f>+IF(LEN('OSNOVNA PLAČA'!B1000)&gt;0,'LETNO OBVESTILO'!V1006,"")</f>
        <v>991   A991</v>
      </c>
      <c r="H1000" s="406"/>
      <c r="I1000" s="407">
        <f ca="1">IF(LEN('7-12'!B1006)&gt;0,'7-12'!K1006,"")</f>
        <v>0</v>
      </c>
      <c r="J1000" s="408"/>
    </row>
    <row r="1001" spans="7:10" ht="23.25" customHeight="1" x14ac:dyDescent="0.25">
      <c r="G1001" s="405" t="str">
        <f>+IF(LEN('OSNOVNA PLAČA'!B1001)&gt;0,'LETNO OBVESTILO'!V1007,"")</f>
        <v>992   A992</v>
      </c>
      <c r="H1001" s="406"/>
      <c r="I1001" s="407">
        <f ca="1">IF(LEN('7-12'!B1007)&gt;0,'7-12'!K1007,"")</f>
        <v>0</v>
      </c>
      <c r="J1001" s="408"/>
    </row>
    <row r="1002" spans="7:10" ht="23.25" customHeight="1" x14ac:dyDescent="0.25">
      <c r="G1002" s="405" t="str">
        <f>+IF(LEN('OSNOVNA PLAČA'!B1002)&gt;0,'LETNO OBVESTILO'!V1008,"")</f>
        <v>993   A993</v>
      </c>
      <c r="H1002" s="406"/>
      <c r="I1002" s="407">
        <f ca="1">IF(LEN('7-12'!B1008)&gt;0,'7-12'!K1008,"")</f>
        <v>0</v>
      </c>
      <c r="J1002" s="408"/>
    </row>
    <row r="1003" spans="7:10" ht="23.25" customHeight="1" x14ac:dyDescent="0.25">
      <c r="G1003" s="405" t="str">
        <f>+IF(LEN('OSNOVNA PLAČA'!B1003)&gt;0,'LETNO OBVESTILO'!V1009,"")</f>
        <v>994   A994</v>
      </c>
      <c r="H1003" s="406"/>
      <c r="I1003" s="407">
        <f ca="1">IF(LEN('7-12'!B1009)&gt;0,'7-12'!K1009,"")</f>
        <v>0</v>
      </c>
      <c r="J1003" s="408"/>
    </row>
    <row r="1004" spans="7:10" ht="23.25" customHeight="1" x14ac:dyDescent="0.25">
      <c r="G1004" s="405" t="str">
        <f>+IF(LEN('OSNOVNA PLAČA'!B1004)&gt;0,'LETNO OBVESTILO'!V1010,"")</f>
        <v>995   A995</v>
      </c>
      <c r="H1004" s="406"/>
      <c r="I1004" s="407">
        <f ca="1">IF(LEN('7-12'!B1010)&gt;0,'7-12'!K1010,"")</f>
        <v>0</v>
      </c>
      <c r="J1004" s="408"/>
    </row>
    <row r="1005" spans="7:10" ht="23.25" customHeight="1" x14ac:dyDescent="0.25">
      <c r="G1005" s="405" t="str">
        <f>+IF(LEN('OSNOVNA PLAČA'!B1005)&gt;0,'LETNO OBVESTILO'!V1011,"")</f>
        <v>996   A996</v>
      </c>
      <c r="H1005" s="406"/>
      <c r="I1005" s="407">
        <f ca="1">IF(LEN('7-12'!B1011)&gt;0,'7-12'!K1011,"")</f>
        <v>0</v>
      </c>
      <c r="J1005" s="408"/>
    </row>
    <row r="1006" spans="7:10" ht="23.25" customHeight="1" x14ac:dyDescent="0.25">
      <c r="G1006" s="405" t="str">
        <f>+IF(LEN('OSNOVNA PLAČA'!B1006)&gt;0,'LETNO OBVESTILO'!V1012,"")</f>
        <v>997   A997</v>
      </c>
      <c r="H1006" s="406"/>
      <c r="I1006" s="407">
        <f ca="1">IF(LEN('7-12'!B1012)&gt;0,'7-12'!K1012,"")</f>
        <v>0</v>
      </c>
      <c r="J1006" s="408"/>
    </row>
    <row r="1007" spans="7:10" ht="23.25" customHeight="1" x14ac:dyDescent="0.25">
      <c r="G1007" s="405" t="str">
        <f>+IF(LEN('OSNOVNA PLAČA'!B1007)&gt;0,'LETNO OBVESTILO'!V1013,"")</f>
        <v>998   A998</v>
      </c>
      <c r="H1007" s="406"/>
      <c r="I1007" s="407">
        <f ca="1">IF(LEN('7-12'!B1013)&gt;0,'7-12'!K1013,"")</f>
        <v>1</v>
      </c>
      <c r="J1007" s="408"/>
    </row>
    <row r="1008" spans="7:10" ht="23.25" customHeight="1" x14ac:dyDescent="0.25">
      <c r="G1008" s="405" t="str">
        <f>+IF(LEN('OSNOVNA PLAČA'!B1008)&gt;0,'LETNO OBVESTILO'!V1014,"")</f>
        <v>999   A999</v>
      </c>
      <c r="H1008" s="406"/>
      <c r="I1008" s="407">
        <f ca="1">IF(LEN('7-12'!B1014)&gt;0,'7-12'!K1014,"")</f>
        <v>0</v>
      </c>
      <c r="J1008" s="408"/>
    </row>
    <row r="1009" spans="7:10" ht="23.25" customHeight="1" thickBot="1" x14ac:dyDescent="0.3">
      <c r="G1009" s="409" t="str">
        <f>+IF(LEN('OSNOVNA PLAČA'!B1009)&gt;0,'LETNO OBVESTILO'!V1015,"")</f>
        <v>1000   A1000</v>
      </c>
      <c r="H1009" s="410"/>
      <c r="I1009" s="411">
        <f ca="1">IF(LEN('7-12'!B1015)&gt;0,'7-12'!K1015,"")</f>
        <v>1</v>
      </c>
      <c r="J1009" s="412"/>
    </row>
  </sheetData>
  <mergeCells count="2002">
    <mergeCell ref="G15:H15"/>
    <mergeCell ref="I15:J15"/>
    <mergeCell ref="G16:H16"/>
    <mergeCell ref="I16:J16"/>
    <mergeCell ref="G17:H17"/>
    <mergeCell ref="I17:J17"/>
    <mergeCell ref="G12:H12"/>
    <mergeCell ref="I12:J12"/>
    <mergeCell ref="G13:H13"/>
    <mergeCell ref="I13:J13"/>
    <mergeCell ref="G14:H14"/>
    <mergeCell ref="I14:J14"/>
    <mergeCell ref="G9:H9"/>
    <mergeCell ref="I9:J9"/>
    <mergeCell ref="G10:H10"/>
    <mergeCell ref="I10:J10"/>
    <mergeCell ref="G11:H11"/>
    <mergeCell ref="I11:J11"/>
    <mergeCell ref="G24:H24"/>
    <mergeCell ref="I24:J24"/>
    <mergeCell ref="G25:H25"/>
    <mergeCell ref="I25:J25"/>
    <mergeCell ref="G26:H26"/>
    <mergeCell ref="I26:J26"/>
    <mergeCell ref="G21:H21"/>
    <mergeCell ref="I21:J21"/>
    <mergeCell ref="G22:H22"/>
    <mergeCell ref="I22:J22"/>
    <mergeCell ref="G23:H23"/>
    <mergeCell ref="I23:J23"/>
    <mergeCell ref="G18:H18"/>
    <mergeCell ref="I18:J18"/>
    <mergeCell ref="G19:H19"/>
    <mergeCell ref="I19:J19"/>
    <mergeCell ref="G20:H20"/>
    <mergeCell ref="I20:J20"/>
    <mergeCell ref="G33:H33"/>
    <mergeCell ref="I33:J33"/>
    <mergeCell ref="G34:H34"/>
    <mergeCell ref="I34:J34"/>
    <mergeCell ref="G35:H35"/>
    <mergeCell ref="I35:J35"/>
    <mergeCell ref="G30:H30"/>
    <mergeCell ref="I30:J30"/>
    <mergeCell ref="G31:H31"/>
    <mergeCell ref="I31:J31"/>
    <mergeCell ref="G32:H32"/>
    <mergeCell ref="I32:J32"/>
    <mergeCell ref="G27:H27"/>
    <mergeCell ref="I27:J27"/>
    <mergeCell ref="G28:H28"/>
    <mergeCell ref="I28:J28"/>
    <mergeCell ref="G29:H29"/>
    <mergeCell ref="I29:J29"/>
    <mergeCell ref="G42:H42"/>
    <mergeCell ref="I42:J42"/>
    <mergeCell ref="G43:H43"/>
    <mergeCell ref="I43:J43"/>
    <mergeCell ref="G44:H44"/>
    <mergeCell ref="I44:J44"/>
    <mergeCell ref="G39:H39"/>
    <mergeCell ref="I39:J39"/>
    <mergeCell ref="G40:H40"/>
    <mergeCell ref="I40:J40"/>
    <mergeCell ref="G41:H41"/>
    <mergeCell ref="I41:J41"/>
    <mergeCell ref="G36:H36"/>
    <mergeCell ref="I36:J36"/>
    <mergeCell ref="G37:H37"/>
    <mergeCell ref="I37:J37"/>
    <mergeCell ref="G38:H38"/>
    <mergeCell ref="I38:J38"/>
    <mergeCell ref="G51:H51"/>
    <mergeCell ref="I51:J51"/>
    <mergeCell ref="G52:H52"/>
    <mergeCell ref="I52:J52"/>
    <mergeCell ref="G53:H53"/>
    <mergeCell ref="I53:J53"/>
    <mergeCell ref="G48:H48"/>
    <mergeCell ref="I48:J48"/>
    <mergeCell ref="G49:H49"/>
    <mergeCell ref="I49:J49"/>
    <mergeCell ref="G50:H50"/>
    <mergeCell ref="I50:J50"/>
    <mergeCell ref="G45:H45"/>
    <mergeCell ref="I45:J45"/>
    <mergeCell ref="G46:H46"/>
    <mergeCell ref="I46:J46"/>
    <mergeCell ref="G47:H47"/>
    <mergeCell ref="I47:J47"/>
    <mergeCell ref="G60:H60"/>
    <mergeCell ref="I60:J60"/>
    <mergeCell ref="G61:H61"/>
    <mergeCell ref="I61:J61"/>
    <mergeCell ref="G62:H62"/>
    <mergeCell ref="I62:J62"/>
    <mergeCell ref="G57:H57"/>
    <mergeCell ref="I57:J57"/>
    <mergeCell ref="G58:H58"/>
    <mergeCell ref="I58:J58"/>
    <mergeCell ref="G59:H59"/>
    <mergeCell ref="I59:J59"/>
    <mergeCell ref="G54:H54"/>
    <mergeCell ref="I54:J54"/>
    <mergeCell ref="G55:H55"/>
    <mergeCell ref="I55:J55"/>
    <mergeCell ref="G56:H56"/>
    <mergeCell ref="I56:J56"/>
    <mergeCell ref="G69:H69"/>
    <mergeCell ref="I69:J69"/>
    <mergeCell ref="G70:H70"/>
    <mergeCell ref="I70:J70"/>
    <mergeCell ref="G71:H71"/>
    <mergeCell ref="I71:J71"/>
    <mergeCell ref="G66:H66"/>
    <mergeCell ref="I66:J66"/>
    <mergeCell ref="G67:H67"/>
    <mergeCell ref="I67:J67"/>
    <mergeCell ref="G68:H68"/>
    <mergeCell ref="I68:J68"/>
    <mergeCell ref="G63:H63"/>
    <mergeCell ref="I63:J63"/>
    <mergeCell ref="G64:H64"/>
    <mergeCell ref="I64:J64"/>
    <mergeCell ref="G65:H65"/>
    <mergeCell ref="I65:J65"/>
    <mergeCell ref="G78:H78"/>
    <mergeCell ref="I78:J78"/>
    <mergeCell ref="G79:H79"/>
    <mergeCell ref="I79:J79"/>
    <mergeCell ref="G80:H80"/>
    <mergeCell ref="I80:J80"/>
    <mergeCell ref="G75:H75"/>
    <mergeCell ref="I75:J75"/>
    <mergeCell ref="G76:H76"/>
    <mergeCell ref="I76:J76"/>
    <mergeCell ref="G77:H77"/>
    <mergeCell ref="I77:J77"/>
    <mergeCell ref="G72:H72"/>
    <mergeCell ref="I72:J72"/>
    <mergeCell ref="G73:H73"/>
    <mergeCell ref="I73:J73"/>
    <mergeCell ref="G74:H74"/>
    <mergeCell ref="I74:J74"/>
    <mergeCell ref="G87:H87"/>
    <mergeCell ref="I87:J87"/>
    <mergeCell ref="G88:H88"/>
    <mergeCell ref="I88:J88"/>
    <mergeCell ref="G89:H89"/>
    <mergeCell ref="I89:J89"/>
    <mergeCell ref="G84:H84"/>
    <mergeCell ref="I84:J84"/>
    <mergeCell ref="G85:H85"/>
    <mergeCell ref="I85:J85"/>
    <mergeCell ref="G86:H86"/>
    <mergeCell ref="I86:J86"/>
    <mergeCell ref="G81:H81"/>
    <mergeCell ref="I81:J81"/>
    <mergeCell ref="G82:H82"/>
    <mergeCell ref="I82:J82"/>
    <mergeCell ref="G83:H83"/>
    <mergeCell ref="I83:J83"/>
    <mergeCell ref="G96:H96"/>
    <mergeCell ref="I96:J96"/>
    <mergeCell ref="G97:H97"/>
    <mergeCell ref="I97:J97"/>
    <mergeCell ref="G98:H98"/>
    <mergeCell ref="I98:J98"/>
    <mergeCell ref="G93:H93"/>
    <mergeCell ref="I93:J93"/>
    <mergeCell ref="G94:H94"/>
    <mergeCell ref="I94:J94"/>
    <mergeCell ref="G95:H95"/>
    <mergeCell ref="I95:J95"/>
    <mergeCell ref="G90:H90"/>
    <mergeCell ref="I90:J90"/>
    <mergeCell ref="G91:H91"/>
    <mergeCell ref="I91:J91"/>
    <mergeCell ref="G92:H92"/>
    <mergeCell ref="I92:J92"/>
    <mergeCell ref="G105:H105"/>
    <mergeCell ref="I105:J105"/>
    <mergeCell ref="G106:H106"/>
    <mergeCell ref="I106:J106"/>
    <mergeCell ref="G107:H107"/>
    <mergeCell ref="I107:J107"/>
    <mergeCell ref="G102:H102"/>
    <mergeCell ref="I102:J102"/>
    <mergeCell ref="G103:H103"/>
    <mergeCell ref="I103:J103"/>
    <mergeCell ref="G104:H104"/>
    <mergeCell ref="I104:J104"/>
    <mergeCell ref="G99:H99"/>
    <mergeCell ref="I99:J99"/>
    <mergeCell ref="G100:H100"/>
    <mergeCell ref="I100:J100"/>
    <mergeCell ref="G101:H101"/>
    <mergeCell ref="I101:J101"/>
    <mergeCell ref="G114:H114"/>
    <mergeCell ref="I114:J114"/>
    <mergeCell ref="G115:H115"/>
    <mergeCell ref="I115:J115"/>
    <mergeCell ref="G116:H116"/>
    <mergeCell ref="I116:J116"/>
    <mergeCell ref="G111:H111"/>
    <mergeCell ref="I111:J111"/>
    <mergeCell ref="G112:H112"/>
    <mergeCell ref="I112:J112"/>
    <mergeCell ref="G113:H113"/>
    <mergeCell ref="I113:J113"/>
    <mergeCell ref="G108:H108"/>
    <mergeCell ref="I108:J108"/>
    <mergeCell ref="G109:H109"/>
    <mergeCell ref="I109:J109"/>
    <mergeCell ref="G110:H110"/>
    <mergeCell ref="I110:J110"/>
    <mergeCell ref="G123:H123"/>
    <mergeCell ref="I123:J123"/>
    <mergeCell ref="G124:H124"/>
    <mergeCell ref="I124:J124"/>
    <mergeCell ref="G125:H125"/>
    <mergeCell ref="I125:J125"/>
    <mergeCell ref="G120:H120"/>
    <mergeCell ref="I120:J120"/>
    <mergeCell ref="G121:H121"/>
    <mergeCell ref="I121:J121"/>
    <mergeCell ref="G122:H122"/>
    <mergeCell ref="I122:J122"/>
    <mergeCell ref="G117:H117"/>
    <mergeCell ref="I117:J117"/>
    <mergeCell ref="G118:H118"/>
    <mergeCell ref="I118:J118"/>
    <mergeCell ref="G119:H119"/>
    <mergeCell ref="I119:J119"/>
    <mergeCell ref="G132:H132"/>
    <mergeCell ref="I132:J132"/>
    <mergeCell ref="G133:H133"/>
    <mergeCell ref="I133:J133"/>
    <mergeCell ref="G134:H134"/>
    <mergeCell ref="I134:J134"/>
    <mergeCell ref="G129:H129"/>
    <mergeCell ref="I129:J129"/>
    <mergeCell ref="G130:H130"/>
    <mergeCell ref="I130:J130"/>
    <mergeCell ref="G131:H131"/>
    <mergeCell ref="I131:J131"/>
    <mergeCell ref="G126:H126"/>
    <mergeCell ref="I126:J126"/>
    <mergeCell ref="G127:H127"/>
    <mergeCell ref="I127:J127"/>
    <mergeCell ref="G128:H128"/>
    <mergeCell ref="I128:J128"/>
    <mergeCell ref="G141:H141"/>
    <mergeCell ref="I141:J141"/>
    <mergeCell ref="G142:H142"/>
    <mergeCell ref="I142:J142"/>
    <mergeCell ref="G143:H143"/>
    <mergeCell ref="I143:J143"/>
    <mergeCell ref="G138:H138"/>
    <mergeCell ref="I138:J138"/>
    <mergeCell ref="G139:H139"/>
    <mergeCell ref="I139:J139"/>
    <mergeCell ref="G140:H140"/>
    <mergeCell ref="I140:J140"/>
    <mergeCell ref="G135:H135"/>
    <mergeCell ref="I135:J135"/>
    <mergeCell ref="G136:H136"/>
    <mergeCell ref="I136:J136"/>
    <mergeCell ref="G137:H137"/>
    <mergeCell ref="I137:J137"/>
    <mergeCell ref="G150:H150"/>
    <mergeCell ref="I150:J150"/>
    <mergeCell ref="G151:H151"/>
    <mergeCell ref="I151:J151"/>
    <mergeCell ref="G152:H152"/>
    <mergeCell ref="I152:J152"/>
    <mergeCell ref="G147:H147"/>
    <mergeCell ref="I147:J147"/>
    <mergeCell ref="G148:H148"/>
    <mergeCell ref="I148:J148"/>
    <mergeCell ref="G149:H149"/>
    <mergeCell ref="I149:J149"/>
    <mergeCell ref="G144:H144"/>
    <mergeCell ref="I144:J144"/>
    <mergeCell ref="G145:H145"/>
    <mergeCell ref="I145:J145"/>
    <mergeCell ref="G146:H146"/>
    <mergeCell ref="I146:J146"/>
    <mergeCell ref="G159:H159"/>
    <mergeCell ref="I159:J159"/>
    <mergeCell ref="G160:H160"/>
    <mergeCell ref="I160:J160"/>
    <mergeCell ref="G161:H161"/>
    <mergeCell ref="I161:J161"/>
    <mergeCell ref="G156:H156"/>
    <mergeCell ref="I156:J156"/>
    <mergeCell ref="G157:H157"/>
    <mergeCell ref="I157:J157"/>
    <mergeCell ref="G158:H158"/>
    <mergeCell ref="I158:J158"/>
    <mergeCell ref="G153:H153"/>
    <mergeCell ref="I153:J153"/>
    <mergeCell ref="G154:H154"/>
    <mergeCell ref="I154:J154"/>
    <mergeCell ref="G155:H155"/>
    <mergeCell ref="I155:J155"/>
    <mergeCell ref="G168:H168"/>
    <mergeCell ref="I168:J168"/>
    <mergeCell ref="G169:H169"/>
    <mergeCell ref="I169:J169"/>
    <mergeCell ref="G170:H170"/>
    <mergeCell ref="I170:J170"/>
    <mergeCell ref="G165:H165"/>
    <mergeCell ref="I165:J165"/>
    <mergeCell ref="G166:H166"/>
    <mergeCell ref="I166:J166"/>
    <mergeCell ref="G167:H167"/>
    <mergeCell ref="I167:J167"/>
    <mergeCell ref="G162:H162"/>
    <mergeCell ref="I162:J162"/>
    <mergeCell ref="G163:H163"/>
    <mergeCell ref="I163:J163"/>
    <mergeCell ref="G164:H164"/>
    <mergeCell ref="I164:J164"/>
    <mergeCell ref="G177:H177"/>
    <mergeCell ref="I177:J177"/>
    <mergeCell ref="G178:H178"/>
    <mergeCell ref="I178:J178"/>
    <mergeCell ref="G179:H179"/>
    <mergeCell ref="I179:J179"/>
    <mergeCell ref="G174:H174"/>
    <mergeCell ref="I174:J174"/>
    <mergeCell ref="G175:H175"/>
    <mergeCell ref="I175:J175"/>
    <mergeCell ref="G176:H176"/>
    <mergeCell ref="I176:J176"/>
    <mergeCell ref="G171:H171"/>
    <mergeCell ref="I171:J171"/>
    <mergeCell ref="G172:H172"/>
    <mergeCell ref="I172:J172"/>
    <mergeCell ref="G173:H173"/>
    <mergeCell ref="I173:J173"/>
    <mergeCell ref="G186:H186"/>
    <mergeCell ref="I186:J186"/>
    <mergeCell ref="G187:H187"/>
    <mergeCell ref="I187:J187"/>
    <mergeCell ref="G188:H188"/>
    <mergeCell ref="I188:J188"/>
    <mergeCell ref="G183:H183"/>
    <mergeCell ref="I183:J183"/>
    <mergeCell ref="G184:H184"/>
    <mergeCell ref="I184:J184"/>
    <mergeCell ref="G185:H185"/>
    <mergeCell ref="I185:J185"/>
    <mergeCell ref="G180:H180"/>
    <mergeCell ref="I180:J180"/>
    <mergeCell ref="G181:H181"/>
    <mergeCell ref="I181:J181"/>
    <mergeCell ref="G182:H182"/>
    <mergeCell ref="I182:J182"/>
    <mergeCell ref="G195:H195"/>
    <mergeCell ref="I195:J195"/>
    <mergeCell ref="G196:H196"/>
    <mergeCell ref="I196:J196"/>
    <mergeCell ref="G197:H197"/>
    <mergeCell ref="I197:J197"/>
    <mergeCell ref="G192:H192"/>
    <mergeCell ref="I192:J192"/>
    <mergeCell ref="G193:H193"/>
    <mergeCell ref="I193:J193"/>
    <mergeCell ref="G194:H194"/>
    <mergeCell ref="I194:J194"/>
    <mergeCell ref="G189:H189"/>
    <mergeCell ref="I189:J189"/>
    <mergeCell ref="G190:H190"/>
    <mergeCell ref="I190:J190"/>
    <mergeCell ref="G191:H191"/>
    <mergeCell ref="I191:J191"/>
    <mergeCell ref="G204:H204"/>
    <mergeCell ref="I204:J204"/>
    <mergeCell ref="G205:H205"/>
    <mergeCell ref="I205:J205"/>
    <mergeCell ref="G206:H206"/>
    <mergeCell ref="I206:J206"/>
    <mergeCell ref="G201:H201"/>
    <mergeCell ref="I201:J201"/>
    <mergeCell ref="G202:H202"/>
    <mergeCell ref="I202:J202"/>
    <mergeCell ref="G203:H203"/>
    <mergeCell ref="I203:J203"/>
    <mergeCell ref="G198:H198"/>
    <mergeCell ref="I198:J198"/>
    <mergeCell ref="G199:H199"/>
    <mergeCell ref="I199:J199"/>
    <mergeCell ref="G200:H200"/>
    <mergeCell ref="I200:J200"/>
    <mergeCell ref="G213:H213"/>
    <mergeCell ref="I213:J213"/>
    <mergeCell ref="G214:H214"/>
    <mergeCell ref="I214:J214"/>
    <mergeCell ref="G215:H215"/>
    <mergeCell ref="I215:J215"/>
    <mergeCell ref="G210:H210"/>
    <mergeCell ref="I210:J210"/>
    <mergeCell ref="G211:H211"/>
    <mergeCell ref="I211:J211"/>
    <mergeCell ref="G212:H212"/>
    <mergeCell ref="I212:J212"/>
    <mergeCell ref="G207:H207"/>
    <mergeCell ref="I207:J207"/>
    <mergeCell ref="G208:H208"/>
    <mergeCell ref="I208:J208"/>
    <mergeCell ref="G209:H209"/>
    <mergeCell ref="I209:J209"/>
    <mergeCell ref="G222:H222"/>
    <mergeCell ref="I222:J222"/>
    <mergeCell ref="G223:H223"/>
    <mergeCell ref="I223:J223"/>
    <mergeCell ref="G224:H224"/>
    <mergeCell ref="I224:J224"/>
    <mergeCell ref="G219:H219"/>
    <mergeCell ref="I219:J219"/>
    <mergeCell ref="G220:H220"/>
    <mergeCell ref="I220:J220"/>
    <mergeCell ref="G221:H221"/>
    <mergeCell ref="I221:J221"/>
    <mergeCell ref="G216:H216"/>
    <mergeCell ref="I216:J216"/>
    <mergeCell ref="G217:H217"/>
    <mergeCell ref="I217:J217"/>
    <mergeCell ref="G218:H218"/>
    <mergeCell ref="I218:J218"/>
    <mergeCell ref="G231:H231"/>
    <mergeCell ref="I231:J231"/>
    <mergeCell ref="G232:H232"/>
    <mergeCell ref="I232:J232"/>
    <mergeCell ref="G233:H233"/>
    <mergeCell ref="I233:J233"/>
    <mergeCell ref="G228:H228"/>
    <mergeCell ref="I228:J228"/>
    <mergeCell ref="G229:H229"/>
    <mergeCell ref="I229:J229"/>
    <mergeCell ref="G230:H230"/>
    <mergeCell ref="I230:J230"/>
    <mergeCell ref="G225:H225"/>
    <mergeCell ref="I225:J225"/>
    <mergeCell ref="G226:H226"/>
    <mergeCell ref="I226:J226"/>
    <mergeCell ref="G227:H227"/>
    <mergeCell ref="I227:J227"/>
    <mergeCell ref="G240:H240"/>
    <mergeCell ref="I240:J240"/>
    <mergeCell ref="G241:H241"/>
    <mergeCell ref="I241:J241"/>
    <mergeCell ref="G242:H242"/>
    <mergeCell ref="I242:J242"/>
    <mergeCell ref="G237:H237"/>
    <mergeCell ref="I237:J237"/>
    <mergeCell ref="G238:H238"/>
    <mergeCell ref="I238:J238"/>
    <mergeCell ref="G239:H239"/>
    <mergeCell ref="I239:J239"/>
    <mergeCell ref="G234:H234"/>
    <mergeCell ref="I234:J234"/>
    <mergeCell ref="G235:H235"/>
    <mergeCell ref="I235:J235"/>
    <mergeCell ref="G236:H236"/>
    <mergeCell ref="I236:J236"/>
    <mergeCell ref="G249:H249"/>
    <mergeCell ref="I249:J249"/>
    <mergeCell ref="G250:H250"/>
    <mergeCell ref="I250:J250"/>
    <mergeCell ref="G251:H251"/>
    <mergeCell ref="I251:J251"/>
    <mergeCell ref="G246:H246"/>
    <mergeCell ref="I246:J246"/>
    <mergeCell ref="G247:H247"/>
    <mergeCell ref="I247:J247"/>
    <mergeCell ref="G248:H248"/>
    <mergeCell ref="I248:J248"/>
    <mergeCell ref="G243:H243"/>
    <mergeCell ref="I243:J243"/>
    <mergeCell ref="G244:H244"/>
    <mergeCell ref="I244:J244"/>
    <mergeCell ref="G245:H245"/>
    <mergeCell ref="I245:J245"/>
    <mergeCell ref="G258:H258"/>
    <mergeCell ref="I258:J258"/>
    <mergeCell ref="G259:H259"/>
    <mergeCell ref="I259:J259"/>
    <mergeCell ref="G260:H260"/>
    <mergeCell ref="I260:J260"/>
    <mergeCell ref="G255:H255"/>
    <mergeCell ref="I255:J255"/>
    <mergeCell ref="G256:H256"/>
    <mergeCell ref="I256:J256"/>
    <mergeCell ref="G257:H257"/>
    <mergeCell ref="I257:J257"/>
    <mergeCell ref="G252:H252"/>
    <mergeCell ref="I252:J252"/>
    <mergeCell ref="G253:H253"/>
    <mergeCell ref="I253:J253"/>
    <mergeCell ref="G254:H254"/>
    <mergeCell ref="I254:J254"/>
    <mergeCell ref="G267:H267"/>
    <mergeCell ref="I267:J267"/>
    <mergeCell ref="G268:H268"/>
    <mergeCell ref="I268:J268"/>
    <mergeCell ref="G269:H269"/>
    <mergeCell ref="I269:J269"/>
    <mergeCell ref="G264:H264"/>
    <mergeCell ref="I264:J264"/>
    <mergeCell ref="G265:H265"/>
    <mergeCell ref="I265:J265"/>
    <mergeCell ref="G266:H266"/>
    <mergeCell ref="I266:J266"/>
    <mergeCell ref="G261:H261"/>
    <mergeCell ref="I261:J261"/>
    <mergeCell ref="G262:H262"/>
    <mergeCell ref="I262:J262"/>
    <mergeCell ref="G263:H263"/>
    <mergeCell ref="I263:J263"/>
    <mergeCell ref="G276:H276"/>
    <mergeCell ref="I276:J276"/>
    <mergeCell ref="G277:H277"/>
    <mergeCell ref="I277:J277"/>
    <mergeCell ref="G278:H278"/>
    <mergeCell ref="I278:J278"/>
    <mergeCell ref="G273:H273"/>
    <mergeCell ref="I273:J273"/>
    <mergeCell ref="G274:H274"/>
    <mergeCell ref="I274:J274"/>
    <mergeCell ref="G275:H275"/>
    <mergeCell ref="I275:J275"/>
    <mergeCell ref="G270:H270"/>
    <mergeCell ref="I270:J270"/>
    <mergeCell ref="G271:H271"/>
    <mergeCell ref="I271:J271"/>
    <mergeCell ref="G272:H272"/>
    <mergeCell ref="I272:J272"/>
    <mergeCell ref="G285:H285"/>
    <mergeCell ref="I285:J285"/>
    <mergeCell ref="G286:H286"/>
    <mergeCell ref="I286:J286"/>
    <mergeCell ref="G287:H287"/>
    <mergeCell ref="I287:J287"/>
    <mergeCell ref="G282:H282"/>
    <mergeCell ref="I282:J282"/>
    <mergeCell ref="G283:H283"/>
    <mergeCell ref="I283:J283"/>
    <mergeCell ref="G284:H284"/>
    <mergeCell ref="I284:J284"/>
    <mergeCell ref="G279:H279"/>
    <mergeCell ref="I279:J279"/>
    <mergeCell ref="G280:H280"/>
    <mergeCell ref="I280:J280"/>
    <mergeCell ref="G281:H281"/>
    <mergeCell ref="I281:J281"/>
    <mergeCell ref="G294:H294"/>
    <mergeCell ref="I294:J294"/>
    <mergeCell ref="G295:H295"/>
    <mergeCell ref="I295:J295"/>
    <mergeCell ref="G296:H296"/>
    <mergeCell ref="I296:J296"/>
    <mergeCell ref="G291:H291"/>
    <mergeCell ref="I291:J291"/>
    <mergeCell ref="G292:H292"/>
    <mergeCell ref="I292:J292"/>
    <mergeCell ref="G293:H293"/>
    <mergeCell ref="I293:J293"/>
    <mergeCell ref="G288:H288"/>
    <mergeCell ref="I288:J288"/>
    <mergeCell ref="G289:H289"/>
    <mergeCell ref="I289:J289"/>
    <mergeCell ref="G290:H290"/>
    <mergeCell ref="I290:J290"/>
    <mergeCell ref="G303:H303"/>
    <mergeCell ref="I303:J303"/>
    <mergeCell ref="G304:H304"/>
    <mergeCell ref="I304:J304"/>
    <mergeCell ref="G305:H305"/>
    <mergeCell ref="I305:J305"/>
    <mergeCell ref="G300:H300"/>
    <mergeCell ref="I300:J300"/>
    <mergeCell ref="G301:H301"/>
    <mergeCell ref="I301:J301"/>
    <mergeCell ref="G302:H302"/>
    <mergeCell ref="I302:J302"/>
    <mergeCell ref="G297:H297"/>
    <mergeCell ref="I297:J297"/>
    <mergeCell ref="G298:H298"/>
    <mergeCell ref="I298:J298"/>
    <mergeCell ref="G299:H299"/>
    <mergeCell ref="I299:J299"/>
    <mergeCell ref="G312:H312"/>
    <mergeCell ref="I312:J312"/>
    <mergeCell ref="G313:H313"/>
    <mergeCell ref="I313:J313"/>
    <mergeCell ref="G314:H314"/>
    <mergeCell ref="I314:J314"/>
    <mergeCell ref="G309:H309"/>
    <mergeCell ref="I309:J309"/>
    <mergeCell ref="G310:H310"/>
    <mergeCell ref="I310:J310"/>
    <mergeCell ref="G311:H311"/>
    <mergeCell ref="I311:J311"/>
    <mergeCell ref="G306:H306"/>
    <mergeCell ref="I306:J306"/>
    <mergeCell ref="G307:H307"/>
    <mergeCell ref="I307:J307"/>
    <mergeCell ref="G308:H308"/>
    <mergeCell ref="I308:J308"/>
    <mergeCell ref="G321:H321"/>
    <mergeCell ref="I321:J321"/>
    <mergeCell ref="G322:H322"/>
    <mergeCell ref="I322:J322"/>
    <mergeCell ref="G323:H323"/>
    <mergeCell ref="I323:J323"/>
    <mergeCell ref="G318:H318"/>
    <mergeCell ref="I318:J318"/>
    <mergeCell ref="G319:H319"/>
    <mergeCell ref="I319:J319"/>
    <mergeCell ref="G320:H320"/>
    <mergeCell ref="I320:J320"/>
    <mergeCell ref="G315:H315"/>
    <mergeCell ref="I315:J315"/>
    <mergeCell ref="G316:H316"/>
    <mergeCell ref="I316:J316"/>
    <mergeCell ref="G317:H317"/>
    <mergeCell ref="I317:J317"/>
    <mergeCell ref="G330:H330"/>
    <mergeCell ref="I330:J330"/>
    <mergeCell ref="G331:H331"/>
    <mergeCell ref="I331:J331"/>
    <mergeCell ref="G332:H332"/>
    <mergeCell ref="I332:J332"/>
    <mergeCell ref="G327:H327"/>
    <mergeCell ref="I327:J327"/>
    <mergeCell ref="G328:H328"/>
    <mergeCell ref="I328:J328"/>
    <mergeCell ref="G329:H329"/>
    <mergeCell ref="I329:J329"/>
    <mergeCell ref="G324:H324"/>
    <mergeCell ref="I324:J324"/>
    <mergeCell ref="G325:H325"/>
    <mergeCell ref="I325:J325"/>
    <mergeCell ref="G326:H326"/>
    <mergeCell ref="I326:J326"/>
    <mergeCell ref="G339:H339"/>
    <mergeCell ref="I339:J339"/>
    <mergeCell ref="G340:H340"/>
    <mergeCell ref="I340:J340"/>
    <mergeCell ref="G341:H341"/>
    <mergeCell ref="I341:J341"/>
    <mergeCell ref="G336:H336"/>
    <mergeCell ref="I336:J336"/>
    <mergeCell ref="G337:H337"/>
    <mergeCell ref="I337:J337"/>
    <mergeCell ref="G338:H338"/>
    <mergeCell ref="I338:J338"/>
    <mergeCell ref="G333:H333"/>
    <mergeCell ref="I333:J333"/>
    <mergeCell ref="G334:H334"/>
    <mergeCell ref="I334:J334"/>
    <mergeCell ref="G335:H335"/>
    <mergeCell ref="I335:J335"/>
    <mergeCell ref="G348:H348"/>
    <mergeCell ref="I348:J348"/>
    <mergeCell ref="G349:H349"/>
    <mergeCell ref="I349:J349"/>
    <mergeCell ref="G350:H350"/>
    <mergeCell ref="I350:J350"/>
    <mergeCell ref="G345:H345"/>
    <mergeCell ref="I345:J345"/>
    <mergeCell ref="G346:H346"/>
    <mergeCell ref="I346:J346"/>
    <mergeCell ref="G347:H347"/>
    <mergeCell ref="I347:J347"/>
    <mergeCell ref="G342:H342"/>
    <mergeCell ref="I342:J342"/>
    <mergeCell ref="G343:H343"/>
    <mergeCell ref="I343:J343"/>
    <mergeCell ref="G344:H344"/>
    <mergeCell ref="I344:J344"/>
    <mergeCell ref="G357:H357"/>
    <mergeCell ref="I357:J357"/>
    <mergeCell ref="G358:H358"/>
    <mergeCell ref="I358:J358"/>
    <mergeCell ref="G359:H359"/>
    <mergeCell ref="I359:J359"/>
    <mergeCell ref="G354:H354"/>
    <mergeCell ref="I354:J354"/>
    <mergeCell ref="G355:H355"/>
    <mergeCell ref="I355:J355"/>
    <mergeCell ref="G356:H356"/>
    <mergeCell ref="I356:J356"/>
    <mergeCell ref="G351:H351"/>
    <mergeCell ref="I351:J351"/>
    <mergeCell ref="G352:H352"/>
    <mergeCell ref="I352:J352"/>
    <mergeCell ref="G353:H353"/>
    <mergeCell ref="I353:J353"/>
    <mergeCell ref="G366:H366"/>
    <mergeCell ref="I366:J366"/>
    <mergeCell ref="G367:H367"/>
    <mergeCell ref="I367:J367"/>
    <mergeCell ref="G368:H368"/>
    <mergeCell ref="I368:J368"/>
    <mergeCell ref="G363:H363"/>
    <mergeCell ref="I363:J363"/>
    <mergeCell ref="G364:H364"/>
    <mergeCell ref="I364:J364"/>
    <mergeCell ref="G365:H365"/>
    <mergeCell ref="I365:J365"/>
    <mergeCell ref="G360:H360"/>
    <mergeCell ref="I360:J360"/>
    <mergeCell ref="G361:H361"/>
    <mergeCell ref="I361:J361"/>
    <mergeCell ref="G362:H362"/>
    <mergeCell ref="I362:J362"/>
    <mergeCell ref="G375:H375"/>
    <mergeCell ref="I375:J375"/>
    <mergeCell ref="G376:H376"/>
    <mergeCell ref="I376:J376"/>
    <mergeCell ref="G377:H377"/>
    <mergeCell ref="I377:J377"/>
    <mergeCell ref="G372:H372"/>
    <mergeCell ref="I372:J372"/>
    <mergeCell ref="G373:H373"/>
    <mergeCell ref="I373:J373"/>
    <mergeCell ref="G374:H374"/>
    <mergeCell ref="I374:J374"/>
    <mergeCell ref="G369:H369"/>
    <mergeCell ref="I369:J369"/>
    <mergeCell ref="G370:H370"/>
    <mergeCell ref="I370:J370"/>
    <mergeCell ref="G371:H371"/>
    <mergeCell ref="I371:J371"/>
    <mergeCell ref="G384:H384"/>
    <mergeCell ref="I384:J384"/>
    <mergeCell ref="G385:H385"/>
    <mergeCell ref="I385:J385"/>
    <mergeCell ref="G386:H386"/>
    <mergeCell ref="I386:J386"/>
    <mergeCell ref="G381:H381"/>
    <mergeCell ref="I381:J381"/>
    <mergeCell ref="G382:H382"/>
    <mergeCell ref="I382:J382"/>
    <mergeCell ref="G383:H383"/>
    <mergeCell ref="I383:J383"/>
    <mergeCell ref="G378:H378"/>
    <mergeCell ref="I378:J378"/>
    <mergeCell ref="G379:H379"/>
    <mergeCell ref="I379:J379"/>
    <mergeCell ref="G380:H380"/>
    <mergeCell ref="I380:J380"/>
    <mergeCell ref="G393:H393"/>
    <mergeCell ref="I393:J393"/>
    <mergeCell ref="G394:H394"/>
    <mergeCell ref="I394:J394"/>
    <mergeCell ref="G395:H395"/>
    <mergeCell ref="I395:J395"/>
    <mergeCell ref="G390:H390"/>
    <mergeCell ref="I390:J390"/>
    <mergeCell ref="G391:H391"/>
    <mergeCell ref="I391:J391"/>
    <mergeCell ref="G392:H392"/>
    <mergeCell ref="I392:J392"/>
    <mergeCell ref="G387:H387"/>
    <mergeCell ref="I387:J387"/>
    <mergeCell ref="G388:H388"/>
    <mergeCell ref="I388:J388"/>
    <mergeCell ref="G389:H389"/>
    <mergeCell ref="I389:J389"/>
    <mergeCell ref="G402:H402"/>
    <mergeCell ref="I402:J402"/>
    <mergeCell ref="G403:H403"/>
    <mergeCell ref="I403:J403"/>
    <mergeCell ref="G404:H404"/>
    <mergeCell ref="I404:J404"/>
    <mergeCell ref="G399:H399"/>
    <mergeCell ref="I399:J399"/>
    <mergeCell ref="G400:H400"/>
    <mergeCell ref="I400:J400"/>
    <mergeCell ref="G401:H401"/>
    <mergeCell ref="I401:J401"/>
    <mergeCell ref="G396:H396"/>
    <mergeCell ref="I396:J396"/>
    <mergeCell ref="G397:H397"/>
    <mergeCell ref="I397:J397"/>
    <mergeCell ref="G398:H398"/>
    <mergeCell ref="I398:J398"/>
    <mergeCell ref="G411:H411"/>
    <mergeCell ref="I411:J411"/>
    <mergeCell ref="G412:H412"/>
    <mergeCell ref="I412:J412"/>
    <mergeCell ref="G413:H413"/>
    <mergeCell ref="I413:J413"/>
    <mergeCell ref="G408:H408"/>
    <mergeCell ref="I408:J408"/>
    <mergeCell ref="G409:H409"/>
    <mergeCell ref="I409:J409"/>
    <mergeCell ref="G410:H410"/>
    <mergeCell ref="I410:J410"/>
    <mergeCell ref="G405:H405"/>
    <mergeCell ref="I405:J405"/>
    <mergeCell ref="G406:H406"/>
    <mergeCell ref="I406:J406"/>
    <mergeCell ref="G407:H407"/>
    <mergeCell ref="I407:J407"/>
    <mergeCell ref="G420:H420"/>
    <mergeCell ref="I420:J420"/>
    <mergeCell ref="G421:H421"/>
    <mergeCell ref="I421:J421"/>
    <mergeCell ref="G422:H422"/>
    <mergeCell ref="I422:J422"/>
    <mergeCell ref="G417:H417"/>
    <mergeCell ref="I417:J417"/>
    <mergeCell ref="G418:H418"/>
    <mergeCell ref="I418:J418"/>
    <mergeCell ref="G419:H419"/>
    <mergeCell ref="I419:J419"/>
    <mergeCell ref="G414:H414"/>
    <mergeCell ref="I414:J414"/>
    <mergeCell ref="G415:H415"/>
    <mergeCell ref="I415:J415"/>
    <mergeCell ref="G416:H416"/>
    <mergeCell ref="I416:J416"/>
    <mergeCell ref="G429:H429"/>
    <mergeCell ref="I429:J429"/>
    <mergeCell ref="G430:H430"/>
    <mergeCell ref="I430:J430"/>
    <mergeCell ref="G431:H431"/>
    <mergeCell ref="I431:J431"/>
    <mergeCell ref="G426:H426"/>
    <mergeCell ref="I426:J426"/>
    <mergeCell ref="G427:H427"/>
    <mergeCell ref="I427:J427"/>
    <mergeCell ref="G428:H428"/>
    <mergeCell ref="I428:J428"/>
    <mergeCell ref="G423:H423"/>
    <mergeCell ref="I423:J423"/>
    <mergeCell ref="G424:H424"/>
    <mergeCell ref="I424:J424"/>
    <mergeCell ref="G425:H425"/>
    <mergeCell ref="I425:J425"/>
    <mergeCell ref="G438:H438"/>
    <mergeCell ref="I438:J438"/>
    <mergeCell ref="G439:H439"/>
    <mergeCell ref="I439:J439"/>
    <mergeCell ref="G440:H440"/>
    <mergeCell ref="I440:J440"/>
    <mergeCell ref="G435:H435"/>
    <mergeCell ref="I435:J435"/>
    <mergeCell ref="G436:H436"/>
    <mergeCell ref="I436:J436"/>
    <mergeCell ref="G437:H437"/>
    <mergeCell ref="I437:J437"/>
    <mergeCell ref="G432:H432"/>
    <mergeCell ref="I432:J432"/>
    <mergeCell ref="G433:H433"/>
    <mergeCell ref="I433:J433"/>
    <mergeCell ref="G434:H434"/>
    <mergeCell ref="I434:J434"/>
    <mergeCell ref="G447:H447"/>
    <mergeCell ref="I447:J447"/>
    <mergeCell ref="G448:H448"/>
    <mergeCell ref="I448:J448"/>
    <mergeCell ref="G449:H449"/>
    <mergeCell ref="I449:J449"/>
    <mergeCell ref="G444:H444"/>
    <mergeCell ref="I444:J444"/>
    <mergeCell ref="G445:H445"/>
    <mergeCell ref="I445:J445"/>
    <mergeCell ref="G446:H446"/>
    <mergeCell ref="I446:J446"/>
    <mergeCell ref="G441:H441"/>
    <mergeCell ref="I441:J441"/>
    <mergeCell ref="G442:H442"/>
    <mergeCell ref="I442:J442"/>
    <mergeCell ref="G443:H443"/>
    <mergeCell ref="I443:J443"/>
    <mergeCell ref="G456:H456"/>
    <mergeCell ref="I456:J456"/>
    <mergeCell ref="G457:H457"/>
    <mergeCell ref="I457:J457"/>
    <mergeCell ref="G458:H458"/>
    <mergeCell ref="I458:J458"/>
    <mergeCell ref="G453:H453"/>
    <mergeCell ref="I453:J453"/>
    <mergeCell ref="G454:H454"/>
    <mergeCell ref="I454:J454"/>
    <mergeCell ref="G455:H455"/>
    <mergeCell ref="I455:J455"/>
    <mergeCell ref="G450:H450"/>
    <mergeCell ref="I450:J450"/>
    <mergeCell ref="G451:H451"/>
    <mergeCell ref="I451:J451"/>
    <mergeCell ref="G452:H452"/>
    <mergeCell ref="I452:J452"/>
    <mergeCell ref="G465:H465"/>
    <mergeCell ref="I465:J465"/>
    <mergeCell ref="G466:H466"/>
    <mergeCell ref="I466:J466"/>
    <mergeCell ref="G467:H467"/>
    <mergeCell ref="I467:J467"/>
    <mergeCell ref="G462:H462"/>
    <mergeCell ref="I462:J462"/>
    <mergeCell ref="G463:H463"/>
    <mergeCell ref="I463:J463"/>
    <mergeCell ref="G464:H464"/>
    <mergeCell ref="I464:J464"/>
    <mergeCell ref="G459:H459"/>
    <mergeCell ref="I459:J459"/>
    <mergeCell ref="G460:H460"/>
    <mergeCell ref="I460:J460"/>
    <mergeCell ref="G461:H461"/>
    <mergeCell ref="I461:J461"/>
    <mergeCell ref="G474:H474"/>
    <mergeCell ref="I474:J474"/>
    <mergeCell ref="G475:H475"/>
    <mergeCell ref="I475:J475"/>
    <mergeCell ref="G476:H476"/>
    <mergeCell ref="I476:J476"/>
    <mergeCell ref="G471:H471"/>
    <mergeCell ref="I471:J471"/>
    <mergeCell ref="G472:H472"/>
    <mergeCell ref="I472:J472"/>
    <mergeCell ref="G473:H473"/>
    <mergeCell ref="I473:J473"/>
    <mergeCell ref="G468:H468"/>
    <mergeCell ref="I468:J468"/>
    <mergeCell ref="G469:H469"/>
    <mergeCell ref="I469:J469"/>
    <mergeCell ref="G470:H470"/>
    <mergeCell ref="I470:J470"/>
    <mergeCell ref="G483:H483"/>
    <mergeCell ref="I483:J483"/>
    <mergeCell ref="G484:H484"/>
    <mergeCell ref="I484:J484"/>
    <mergeCell ref="G485:H485"/>
    <mergeCell ref="I485:J485"/>
    <mergeCell ref="G480:H480"/>
    <mergeCell ref="I480:J480"/>
    <mergeCell ref="G481:H481"/>
    <mergeCell ref="I481:J481"/>
    <mergeCell ref="G482:H482"/>
    <mergeCell ref="I482:J482"/>
    <mergeCell ref="G477:H477"/>
    <mergeCell ref="I477:J477"/>
    <mergeCell ref="G478:H478"/>
    <mergeCell ref="I478:J478"/>
    <mergeCell ref="G479:H479"/>
    <mergeCell ref="I479:J479"/>
    <mergeCell ref="G492:H492"/>
    <mergeCell ref="I492:J492"/>
    <mergeCell ref="G493:H493"/>
    <mergeCell ref="I493:J493"/>
    <mergeCell ref="G494:H494"/>
    <mergeCell ref="I494:J494"/>
    <mergeCell ref="G489:H489"/>
    <mergeCell ref="I489:J489"/>
    <mergeCell ref="G490:H490"/>
    <mergeCell ref="I490:J490"/>
    <mergeCell ref="G491:H491"/>
    <mergeCell ref="I491:J491"/>
    <mergeCell ref="G486:H486"/>
    <mergeCell ref="I486:J486"/>
    <mergeCell ref="G487:H487"/>
    <mergeCell ref="I487:J487"/>
    <mergeCell ref="G488:H488"/>
    <mergeCell ref="I488:J488"/>
    <mergeCell ref="G501:H501"/>
    <mergeCell ref="I501:J501"/>
    <mergeCell ref="G502:H502"/>
    <mergeCell ref="I502:J502"/>
    <mergeCell ref="G503:H503"/>
    <mergeCell ref="I503:J503"/>
    <mergeCell ref="G498:H498"/>
    <mergeCell ref="I498:J498"/>
    <mergeCell ref="G499:H499"/>
    <mergeCell ref="I499:J499"/>
    <mergeCell ref="G500:H500"/>
    <mergeCell ref="I500:J500"/>
    <mergeCell ref="G495:H495"/>
    <mergeCell ref="I495:J495"/>
    <mergeCell ref="G496:H496"/>
    <mergeCell ref="I496:J496"/>
    <mergeCell ref="G497:H497"/>
    <mergeCell ref="I497:J497"/>
    <mergeCell ref="G510:H510"/>
    <mergeCell ref="I510:J510"/>
    <mergeCell ref="G511:H511"/>
    <mergeCell ref="I511:J511"/>
    <mergeCell ref="G512:H512"/>
    <mergeCell ref="I512:J512"/>
    <mergeCell ref="G507:H507"/>
    <mergeCell ref="I507:J507"/>
    <mergeCell ref="G508:H508"/>
    <mergeCell ref="I508:J508"/>
    <mergeCell ref="G509:H509"/>
    <mergeCell ref="I509:J509"/>
    <mergeCell ref="G504:H504"/>
    <mergeCell ref="I504:J504"/>
    <mergeCell ref="G505:H505"/>
    <mergeCell ref="I505:J505"/>
    <mergeCell ref="G506:H506"/>
    <mergeCell ref="I506:J506"/>
    <mergeCell ref="G519:H519"/>
    <mergeCell ref="I519:J519"/>
    <mergeCell ref="G520:H520"/>
    <mergeCell ref="I520:J520"/>
    <mergeCell ref="G521:H521"/>
    <mergeCell ref="I521:J521"/>
    <mergeCell ref="G516:H516"/>
    <mergeCell ref="I516:J516"/>
    <mergeCell ref="G517:H517"/>
    <mergeCell ref="I517:J517"/>
    <mergeCell ref="G518:H518"/>
    <mergeCell ref="I518:J518"/>
    <mergeCell ref="G513:H513"/>
    <mergeCell ref="I513:J513"/>
    <mergeCell ref="G514:H514"/>
    <mergeCell ref="I514:J514"/>
    <mergeCell ref="G515:H515"/>
    <mergeCell ref="I515:J515"/>
    <mergeCell ref="G528:H528"/>
    <mergeCell ref="I528:J528"/>
    <mergeCell ref="G529:H529"/>
    <mergeCell ref="I529:J529"/>
    <mergeCell ref="G530:H530"/>
    <mergeCell ref="I530:J530"/>
    <mergeCell ref="G525:H525"/>
    <mergeCell ref="I525:J525"/>
    <mergeCell ref="G526:H526"/>
    <mergeCell ref="I526:J526"/>
    <mergeCell ref="G527:H527"/>
    <mergeCell ref="I527:J527"/>
    <mergeCell ref="G522:H522"/>
    <mergeCell ref="I522:J522"/>
    <mergeCell ref="G523:H523"/>
    <mergeCell ref="I523:J523"/>
    <mergeCell ref="G524:H524"/>
    <mergeCell ref="I524:J524"/>
    <mergeCell ref="G537:H537"/>
    <mergeCell ref="I537:J537"/>
    <mergeCell ref="G538:H538"/>
    <mergeCell ref="I538:J538"/>
    <mergeCell ref="G539:H539"/>
    <mergeCell ref="I539:J539"/>
    <mergeCell ref="G534:H534"/>
    <mergeCell ref="I534:J534"/>
    <mergeCell ref="G535:H535"/>
    <mergeCell ref="I535:J535"/>
    <mergeCell ref="G536:H536"/>
    <mergeCell ref="I536:J536"/>
    <mergeCell ref="G531:H531"/>
    <mergeCell ref="I531:J531"/>
    <mergeCell ref="G532:H532"/>
    <mergeCell ref="I532:J532"/>
    <mergeCell ref="G533:H533"/>
    <mergeCell ref="I533:J533"/>
    <mergeCell ref="G546:H546"/>
    <mergeCell ref="I546:J546"/>
    <mergeCell ref="G547:H547"/>
    <mergeCell ref="I547:J547"/>
    <mergeCell ref="G548:H548"/>
    <mergeCell ref="I548:J548"/>
    <mergeCell ref="G543:H543"/>
    <mergeCell ref="I543:J543"/>
    <mergeCell ref="G544:H544"/>
    <mergeCell ref="I544:J544"/>
    <mergeCell ref="G545:H545"/>
    <mergeCell ref="I545:J545"/>
    <mergeCell ref="G540:H540"/>
    <mergeCell ref="I540:J540"/>
    <mergeCell ref="G541:H541"/>
    <mergeCell ref="I541:J541"/>
    <mergeCell ref="G542:H542"/>
    <mergeCell ref="I542:J542"/>
    <mergeCell ref="G555:H555"/>
    <mergeCell ref="I555:J555"/>
    <mergeCell ref="G556:H556"/>
    <mergeCell ref="I556:J556"/>
    <mergeCell ref="G557:H557"/>
    <mergeCell ref="I557:J557"/>
    <mergeCell ref="G552:H552"/>
    <mergeCell ref="I552:J552"/>
    <mergeCell ref="G553:H553"/>
    <mergeCell ref="I553:J553"/>
    <mergeCell ref="G554:H554"/>
    <mergeCell ref="I554:J554"/>
    <mergeCell ref="G549:H549"/>
    <mergeCell ref="I549:J549"/>
    <mergeCell ref="G550:H550"/>
    <mergeCell ref="I550:J550"/>
    <mergeCell ref="G551:H551"/>
    <mergeCell ref="I551:J551"/>
    <mergeCell ref="G564:H564"/>
    <mergeCell ref="I564:J564"/>
    <mergeCell ref="G565:H565"/>
    <mergeCell ref="I565:J565"/>
    <mergeCell ref="G566:H566"/>
    <mergeCell ref="I566:J566"/>
    <mergeCell ref="G561:H561"/>
    <mergeCell ref="I561:J561"/>
    <mergeCell ref="G562:H562"/>
    <mergeCell ref="I562:J562"/>
    <mergeCell ref="G563:H563"/>
    <mergeCell ref="I563:J563"/>
    <mergeCell ref="G558:H558"/>
    <mergeCell ref="I558:J558"/>
    <mergeCell ref="G559:H559"/>
    <mergeCell ref="I559:J559"/>
    <mergeCell ref="G560:H560"/>
    <mergeCell ref="I560:J560"/>
    <mergeCell ref="G573:H573"/>
    <mergeCell ref="I573:J573"/>
    <mergeCell ref="G574:H574"/>
    <mergeCell ref="I574:J574"/>
    <mergeCell ref="G575:H575"/>
    <mergeCell ref="I575:J575"/>
    <mergeCell ref="G570:H570"/>
    <mergeCell ref="I570:J570"/>
    <mergeCell ref="G571:H571"/>
    <mergeCell ref="I571:J571"/>
    <mergeCell ref="G572:H572"/>
    <mergeCell ref="I572:J572"/>
    <mergeCell ref="G567:H567"/>
    <mergeCell ref="I567:J567"/>
    <mergeCell ref="G568:H568"/>
    <mergeCell ref="I568:J568"/>
    <mergeCell ref="G569:H569"/>
    <mergeCell ref="I569:J569"/>
    <mergeCell ref="G582:H582"/>
    <mergeCell ref="I582:J582"/>
    <mergeCell ref="G583:H583"/>
    <mergeCell ref="I583:J583"/>
    <mergeCell ref="G584:H584"/>
    <mergeCell ref="I584:J584"/>
    <mergeCell ref="G579:H579"/>
    <mergeCell ref="I579:J579"/>
    <mergeCell ref="G580:H580"/>
    <mergeCell ref="I580:J580"/>
    <mergeCell ref="G581:H581"/>
    <mergeCell ref="I581:J581"/>
    <mergeCell ref="G576:H576"/>
    <mergeCell ref="I576:J576"/>
    <mergeCell ref="G577:H577"/>
    <mergeCell ref="I577:J577"/>
    <mergeCell ref="G578:H578"/>
    <mergeCell ref="I578:J578"/>
    <mergeCell ref="G591:H591"/>
    <mergeCell ref="I591:J591"/>
    <mergeCell ref="G592:H592"/>
    <mergeCell ref="I592:J592"/>
    <mergeCell ref="G593:H593"/>
    <mergeCell ref="I593:J593"/>
    <mergeCell ref="G588:H588"/>
    <mergeCell ref="I588:J588"/>
    <mergeCell ref="G589:H589"/>
    <mergeCell ref="I589:J589"/>
    <mergeCell ref="G590:H590"/>
    <mergeCell ref="I590:J590"/>
    <mergeCell ref="G585:H585"/>
    <mergeCell ref="I585:J585"/>
    <mergeCell ref="G586:H586"/>
    <mergeCell ref="I586:J586"/>
    <mergeCell ref="G587:H587"/>
    <mergeCell ref="I587:J587"/>
    <mergeCell ref="G600:H600"/>
    <mergeCell ref="I600:J600"/>
    <mergeCell ref="G601:H601"/>
    <mergeCell ref="I601:J601"/>
    <mergeCell ref="G602:H602"/>
    <mergeCell ref="I602:J602"/>
    <mergeCell ref="G597:H597"/>
    <mergeCell ref="I597:J597"/>
    <mergeCell ref="G598:H598"/>
    <mergeCell ref="I598:J598"/>
    <mergeCell ref="G599:H599"/>
    <mergeCell ref="I599:J599"/>
    <mergeCell ref="G594:H594"/>
    <mergeCell ref="I594:J594"/>
    <mergeCell ref="G595:H595"/>
    <mergeCell ref="I595:J595"/>
    <mergeCell ref="G596:H596"/>
    <mergeCell ref="I596:J596"/>
    <mergeCell ref="G609:H609"/>
    <mergeCell ref="I609:J609"/>
    <mergeCell ref="G610:H610"/>
    <mergeCell ref="I610:J610"/>
    <mergeCell ref="G611:H611"/>
    <mergeCell ref="I611:J611"/>
    <mergeCell ref="G606:H606"/>
    <mergeCell ref="I606:J606"/>
    <mergeCell ref="G607:H607"/>
    <mergeCell ref="I607:J607"/>
    <mergeCell ref="G608:H608"/>
    <mergeCell ref="I608:J608"/>
    <mergeCell ref="G603:H603"/>
    <mergeCell ref="I603:J603"/>
    <mergeCell ref="G604:H604"/>
    <mergeCell ref="I604:J604"/>
    <mergeCell ref="G605:H605"/>
    <mergeCell ref="I605:J605"/>
    <mergeCell ref="G618:H618"/>
    <mergeCell ref="I618:J618"/>
    <mergeCell ref="G619:H619"/>
    <mergeCell ref="I619:J619"/>
    <mergeCell ref="G620:H620"/>
    <mergeCell ref="I620:J620"/>
    <mergeCell ref="G615:H615"/>
    <mergeCell ref="I615:J615"/>
    <mergeCell ref="G616:H616"/>
    <mergeCell ref="I616:J616"/>
    <mergeCell ref="G617:H617"/>
    <mergeCell ref="I617:J617"/>
    <mergeCell ref="G612:H612"/>
    <mergeCell ref="I612:J612"/>
    <mergeCell ref="G613:H613"/>
    <mergeCell ref="I613:J613"/>
    <mergeCell ref="G614:H614"/>
    <mergeCell ref="I614:J614"/>
    <mergeCell ref="G627:H627"/>
    <mergeCell ref="I627:J627"/>
    <mergeCell ref="G628:H628"/>
    <mergeCell ref="I628:J628"/>
    <mergeCell ref="G629:H629"/>
    <mergeCell ref="I629:J629"/>
    <mergeCell ref="G624:H624"/>
    <mergeCell ref="I624:J624"/>
    <mergeCell ref="G625:H625"/>
    <mergeCell ref="I625:J625"/>
    <mergeCell ref="G626:H626"/>
    <mergeCell ref="I626:J626"/>
    <mergeCell ref="G621:H621"/>
    <mergeCell ref="I621:J621"/>
    <mergeCell ref="G622:H622"/>
    <mergeCell ref="I622:J622"/>
    <mergeCell ref="G623:H623"/>
    <mergeCell ref="I623:J623"/>
    <mergeCell ref="G636:H636"/>
    <mergeCell ref="I636:J636"/>
    <mergeCell ref="G637:H637"/>
    <mergeCell ref="I637:J637"/>
    <mergeCell ref="G638:H638"/>
    <mergeCell ref="I638:J638"/>
    <mergeCell ref="G633:H633"/>
    <mergeCell ref="I633:J633"/>
    <mergeCell ref="G634:H634"/>
    <mergeCell ref="I634:J634"/>
    <mergeCell ref="G635:H635"/>
    <mergeCell ref="I635:J635"/>
    <mergeCell ref="G630:H630"/>
    <mergeCell ref="I630:J630"/>
    <mergeCell ref="G631:H631"/>
    <mergeCell ref="I631:J631"/>
    <mergeCell ref="G632:H632"/>
    <mergeCell ref="I632:J632"/>
    <mergeCell ref="G645:H645"/>
    <mergeCell ref="I645:J645"/>
    <mergeCell ref="G646:H646"/>
    <mergeCell ref="I646:J646"/>
    <mergeCell ref="G647:H647"/>
    <mergeCell ref="I647:J647"/>
    <mergeCell ref="G642:H642"/>
    <mergeCell ref="I642:J642"/>
    <mergeCell ref="G643:H643"/>
    <mergeCell ref="I643:J643"/>
    <mergeCell ref="G644:H644"/>
    <mergeCell ref="I644:J644"/>
    <mergeCell ref="G639:H639"/>
    <mergeCell ref="I639:J639"/>
    <mergeCell ref="G640:H640"/>
    <mergeCell ref="I640:J640"/>
    <mergeCell ref="G641:H641"/>
    <mergeCell ref="I641:J641"/>
    <mergeCell ref="G654:H654"/>
    <mergeCell ref="I654:J654"/>
    <mergeCell ref="G655:H655"/>
    <mergeCell ref="I655:J655"/>
    <mergeCell ref="G656:H656"/>
    <mergeCell ref="I656:J656"/>
    <mergeCell ref="G651:H651"/>
    <mergeCell ref="I651:J651"/>
    <mergeCell ref="G652:H652"/>
    <mergeCell ref="I652:J652"/>
    <mergeCell ref="G653:H653"/>
    <mergeCell ref="I653:J653"/>
    <mergeCell ref="G648:H648"/>
    <mergeCell ref="I648:J648"/>
    <mergeCell ref="G649:H649"/>
    <mergeCell ref="I649:J649"/>
    <mergeCell ref="G650:H650"/>
    <mergeCell ref="I650:J650"/>
    <mergeCell ref="G663:H663"/>
    <mergeCell ref="I663:J663"/>
    <mergeCell ref="G664:H664"/>
    <mergeCell ref="I664:J664"/>
    <mergeCell ref="G665:H665"/>
    <mergeCell ref="I665:J665"/>
    <mergeCell ref="G660:H660"/>
    <mergeCell ref="I660:J660"/>
    <mergeCell ref="G661:H661"/>
    <mergeCell ref="I661:J661"/>
    <mergeCell ref="G662:H662"/>
    <mergeCell ref="I662:J662"/>
    <mergeCell ref="G657:H657"/>
    <mergeCell ref="I657:J657"/>
    <mergeCell ref="G658:H658"/>
    <mergeCell ref="I658:J658"/>
    <mergeCell ref="G659:H659"/>
    <mergeCell ref="I659:J659"/>
    <mergeCell ref="G672:H672"/>
    <mergeCell ref="I672:J672"/>
    <mergeCell ref="G673:H673"/>
    <mergeCell ref="I673:J673"/>
    <mergeCell ref="G674:H674"/>
    <mergeCell ref="I674:J674"/>
    <mergeCell ref="G669:H669"/>
    <mergeCell ref="I669:J669"/>
    <mergeCell ref="G670:H670"/>
    <mergeCell ref="I670:J670"/>
    <mergeCell ref="G671:H671"/>
    <mergeCell ref="I671:J671"/>
    <mergeCell ref="G666:H666"/>
    <mergeCell ref="I666:J666"/>
    <mergeCell ref="G667:H667"/>
    <mergeCell ref="I667:J667"/>
    <mergeCell ref="G668:H668"/>
    <mergeCell ref="I668:J668"/>
    <mergeCell ref="G681:H681"/>
    <mergeCell ref="I681:J681"/>
    <mergeCell ref="G682:H682"/>
    <mergeCell ref="I682:J682"/>
    <mergeCell ref="G683:H683"/>
    <mergeCell ref="I683:J683"/>
    <mergeCell ref="G678:H678"/>
    <mergeCell ref="I678:J678"/>
    <mergeCell ref="G679:H679"/>
    <mergeCell ref="I679:J679"/>
    <mergeCell ref="G680:H680"/>
    <mergeCell ref="I680:J680"/>
    <mergeCell ref="G675:H675"/>
    <mergeCell ref="I675:J675"/>
    <mergeCell ref="G676:H676"/>
    <mergeCell ref="I676:J676"/>
    <mergeCell ref="G677:H677"/>
    <mergeCell ref="I677:J677"/>
    <mergeCell ref="G690:H690"/>
    <mergeCell ref="I690:J690"/>
    <mergeCell ref="G691:H691"/>
    <mergeCell ref="I691:J691"/>
    <mergeCell ref="G692:H692"/>
    <mergeCell ref="I692:J692"/>
    <mergeCell ref="G687:H687"/>
    <mergeCell ref="I687:J687"/>
    <mergeCell ref="G688:H688"/>
    <mergeCell ref="I688:J688"/>
    <mergeCell ref="G689:H689"/>
    <mergeCell ref="I689:J689"/>
    <mergeCell ref="G684:H684"/>
    <mergeCell ref="I684:J684"/>
    <mergeCell ref="G685:H685"/>
    <mergeCell ref="I685:J685"/>
    <mergeCell ref="G686:H686"/>
    <mergeCell ref="I686:J686"/>
    <mergeCell ref="G699:H699"/>
    <mergeCell ref="I699:J699"/>
    <mergeCell ref="G700:H700"/>
    <mergeCell ref="I700:J700"/>
    <mergeCell ref="G701:H701"/>
    <mergeCell ref="I701:J701"/>
    <mergeCell ref="G696:H696"/>
    <mergeCell ref="I696:J696"/>
    <mergeCell ref="G697:H697"/>
    <mergeCell ref="I697:J697"/>
    <mergeCell ref="G698:H698"/>
    <mergeCell ref="I698:J698"/>
    <mergeCell ref="G693:H693"/>
    <mergeCell ref="I693:J693"/>
    <mergeCell ref="G694:H694"/>
    <mergeCell ref="I694:J694"/>
    <mergeCell ref="G695:H695"/>
    <mergeCell ref="I695:J695"/>
    <mergeCell ref="G708:H708"/>
    <mergeCell ref="I708:J708"/>
    <mergeCell ref="G709:H709"/>
    <mergeCell ref="I709:J709"/>
    <mergeCell ref="G710:H710"/>
    <mergeCell ref="I710:J710"/>
    <mergeCell ref="G705:H705"/>
    <mergeCell ref="I705:J705"/>
    <mergeCell ref="G706:H706"/>
    <mergeCell ref="I706:J706"/>
    <mergeCell ref="G707:H707"/>
    <mergeCell ref="I707:J707"/>
    <mergeCell ref="G702:H702"/>
    <mergeCell ref="I702:J702"/>
    <mergeCell ref="G703:H703"/>
    <mergeCell ref="I703:J703"/>
    <mergeCell ref="G704:H704"/>
    <mergeCell ref="I704:J704"/>
    <mergeCell ref="G717:H717"/>
    <mergeCell ref="I717:J717"/>
    <mergeCell ref="G718:H718"/>
    <mergeCell ref="I718:J718"/>
    <mergeCell ref="G719:H719"/>
    <mergeCell ref="I719:J719"/>
    <mergeCell ref="G714:H714"/>
    <mergeCell ref="I714:J714"/>
    <mergeCell ref="G715:H715"/>
    <mergeCell ref="I715:J715"/>
    <mergeCell ref="G716:H716"/>
    <mergeCell ref="I716:J716"/>
    <mergeCell ref="G711:H711"/>
    <mergeCell ref="I711:J711"/>
    <mergeCell ref="G712:H712"/>
    <mergeCell ref="I712:J712"/>
    <mergeCell ref="G713:H713"/>
    <mergeCell ref="I713:J713"/>
    <mergeCell ref="G726:H726"/>
    <mergeCell ref="I726:J726"/>
    <mergeCell ref="G727:H727"/>
    <mergeCell ref="I727:J727"/>
    <mergeCell ref="G728:H728"/>
    <mergeCell ref="I728:J728"/>
    <mergeCell ref="G723:H723"/>
    <mergeCell ref="I723:J723"/>
    <mergeCell ref="G724:H724"/>
    <mergeCell ref="I724:J724"/>
    <mergeCell ref="G725:H725"/>
    <mergeCell ref="I725:J725"/>
    <mergeCell ref="G720:H720"/>
    <mergeCell ref="I720:J720"/>
    <mergeCell ref="G721:H721"/>
    <mergeCell ref="I721:J721"/>
    <mergeCell ref="G722:H722"/>
    <mergeCell ref="I722:J722"/>
    <mergeCell ref="G735:H735"/>
    <mergeCell ref="I735:J735"/>
    <mergeCell ref="G736:H736"/>
    <mergeCell ref="I736:J736"/>
    <mergeCell ref="G737:H737"/>
    <mergeCell ref="I737:J737"/>
    <mergeCell ref="G732:H732"/>
    <mergeCell ref="I732:J732"/>
    <mergeCell ref="G733:H733"/>
    <mergeCell ref="I733:J733"/>
    <mergeCell ref="G734:H734"/>
    <mergeCell ref="I734:J734"/>
    <mergeCell ref="G729:H729"/>
    <mergeCell ref="I729:J729"/>
    <mergeCell ref="G730:H730"/>
    <mergeCell ref="I730:J730"/>
    <mergeCell ref="G731:H731"/>
    <mergeCell ref="I731:J731"/>
    <mergeCell ref="G744:H744"/>
    <mergeCell ref="I744:J744"/>
    <mergeCell ref="G745:H745"/>
    <mergeCell ref="I745:J745"/>
    <mergeCell ref="G746:H746"/>
    <mergeCell ref="I746:J746"/>
    <mergeCell ref="G741:H741"/>
    <mergeCell ref="I741:J741"/>
    <mergeCell ref="G742:H742"/>
    <mergeCell ref="I742:J742"/>
    <mergeCell ref="G743:H743"/>
    <mergeCell ref="I743:J743"/>
    <mergeCell ref="G738:H738"/>
    <mergeCell ref="I738:J738"/>
    <mergeCell ref="G739:H739"/>
    <mergeCell ref="I739:J739"/>
    <mergeCell ref="G740:H740"/>
    <mergeCell ref="I740:J740"/>
    <mergeCell ref="G753:H753"/>
    <mergeCell ref="I753:J753"/>
    <mergeCell ref="G754:H754"/>
    <mergeCell ref="I754:J754"/>
    <mergeCell ref="G755:H755"/>
    <mergeCell ref="I755:J755"/>
    <mergeCell ref="G750:H750"/>
    <mergeCell ref="I750:J750"/>
    <mergeCell ref="G751:H751"/>
    <mergeCell ref="I751:J751"/>
    <mergeCell ref="G752:H752"/>
    <mergeCell ref="I752:J752"/>
    <mergeCell ref="G747:H747"/>
    <mergeCell ref="I747:J747"/>
    <mergeCell ref="G748:H748"/>
    <mergeCell ref="I748:J748"/>
    <mergeCell ref="G749:H749"/>
    <mergeCell ref="I749:J749"/>
    <mergeCell ref="G762:H762"/>
    <mergeCell ref="I762:J762"/>
    <mergeCell ref="G763:H763"/>
    <mergeCell ref="I763:J763"/>
    <mergeCell ref="G764:H764"/>
    <mergeCell ref="I764:J764"/>
    <mergeCell ref="G759:H759"/>
    <mergeCell ref="I759:J759"/>
    <mergeCell ref="G760:H760"/>
    <mergeCell ref="I760:J760"/>
    <mergeCell ref="G761:H761"/>
    <mergeCell ref="I761:J761"/>
    <mergeCell ref="G756:H756"/>
    <mergeCell ref="I756:J756"/>
    <mergeCell ref="G757:H757"/>
    <mergeCell ref="I757:J757"/>
    <mergeCell ref="G758:H758"/>
    <mergeCell ref="I758:J758"/>
    <mergeCell ref="G771:H771"/>
    <mergeCell ref="I771:J771"/>
    <mergeCell ref="G772:H772"/>
    <mergeCell ref="I772:J772"/>
    <mergeCell ref="G773:H773"/>
    <mergeCell ref="I773:J773"/>
    <mergeCell ref="G768:H768"/>
    <mergeCell ref="I768:J768"/>
    <mergeCell ref="G769:H769"/>
    <mergeCell ref="I769:J769"/>
    <mergeCell ref="G770:H770"/>
    <mergeCell ref="I770:J770"/>
    <mergeCell ref="G765:H765"/>
    <mergeCell ref="I765:J765"/>
    <mergeCell ref="G766:H766"/>
    <mergeCell ref="I766:J766"/>
    <mergeCell ref="G767:H767"/>
    <mergeCell ref="I767:J767"/>
    <mergeCell ref="G780:H780"/>
    <mergeCell ref="I780:J780"/>
    <mergeCell ref="G781:H781"/>
    <mergeCell ref="I781:J781"/>
    <mergeCell ref="G782:H782"/>
    <mergeCell ref="I782:J782"/>
    <mergeCell ref="G777:H777"/>
    <mergeCell ref="I777:J777"/>
    <mergeCell ref="G778:H778"/>
    <mergeCell ref="I778:J778"/>
    <mergeCell ref="G779:H779"/>
    <mergeCell ref="I779:J779"/>
    <mergeCell ref="G774:H774"/>
    <mergeCell ref="I774:J774"/>
    <mergeCell ref="G775:H775"/>
    <mergeCell ref="I775:J775"/>
    <mergeCell ref="G776:H776"/>
    <mergeCell ref="I776:J776"/>
    <mergeCell ref="G789:H789"/>
    <mergeCell ref="I789:J789"/>
    <mergeCell ref="G790:H790"/>
    <mergeCell ref="I790:J790"/>
    <mergeCell ref="G791:H791"/>
    <mergeCell ref="I791:J791"/>
    <mergeCell ref="G786:H786"/>
    <mergeCell ref="I786:J786"/>
    <mergeCell ref="G787:H787"/>
    <mergeCell ref="I787:J787"/>
    <mergeCell ref="G788:H788"/>
    <mergeCell ref="I788:J788"/>
    <mergeCell ref="G783:H783"/>
    <mergeCell ref="I783:J783"/>
    <mergeCell ref="G784:H784"/>
    <mergeCell ref="I784:J784"/>
    <mergeCell ref="G785:H785"/>
    <mergeCell ref="I785:J785"/>
    <mergeCell ref="G798:H798"/>
    <mergeCell ref="I798:J798"/>
    <mergeCell ref="G799:H799"/>
    <mergeCell ref="I799:J799"/>
    <mergeCell ref="G800:H800"/>
    <mergeCell ref="I800:J800"/>
    <mergeCell ref="G795:H795"/>
    <mergeCell ref="I795:J795"/>
    <mergeCell ref="G796:H796"/>
    <mergeCell ref="I796:J796"/>
    <mergeCell ref="G797:H797"/>
    <mergeCell ref="I797:J797"/>
    <mergeCell ref="G792:H792"/>
    <mergeCell ref="I792:J792"/>
    <mergeCell ref="G793:H793"/>
    <mergeCell ref="I793:J793"/>
    <mergeCell ref="G794:H794"/>
    <mergeCell ref="I794:J794"/>
    <mergeCell ref="G807:H807"/>
    <mergeCell ref="I807:J807"/>
    <mergeCell ref="G808:H808"/>
    <mergeCell ref="I808:J808"/>
    <mergeCell ref="G809:H809"/>
    <mergeCell ref="I809:J809"/>
    <mergeCell ref="G804:H804"/>
    <mergeCell ref="I804:J804"/>
    <mergeCell ref="G805:H805"/>
    <mergeCell ref="I805:J805"/>
    <mergeCell ref="G806:H806"/>
    <mergeCell ref="I806:J806"/>
    <mergeCell ref="G801:H801"/>
    <mergeCell ref="I801:J801"/>
    <mergeCell ref="G802:H802"/>
    <mergeCell ref="I802:J802"/>
    <mergeCell ref="G803:H803"/>
    <mergeCell ref="I803:J803"/>
    <mergeCell ref="G816:H816"/>
    <mergeCell ref="I816:J816"/>
    <mergeCell ref="G817:H817"/>
    <mergeCell ref="I817:J817"/>
    <mergeCell ref="G818:H818"/>
    <mergeCell ref="I818:J818"/>
    <mergeCell ref="G813:H813"/>
    <mergeCell ref="I813:J813"/>
    <mergeCell ref="G814:H814"/>
    <mergeCell ref="I814:J814"/>
    <mergeCell ref="G815:H815"/>
    <mergeCell ref="I815:J815"/>
    <mergeCell ref="G810:H810"/>
    <mergeCell ref="I810:J810"/>
    <mergeCell ref="G811:H811"/>
    <mergeCell ref="I811:J811"/>
    <mergeCell ref="G812:H812"/>
    <mergeCell ref="I812:J812"/>
    <mergeCell ref="G825:H825"/>
    <mergeCell ref="I825:J825"/>
    <mergeCell ref="G826:H826"/>
    <mergeCell ref="I826:J826"/>
    <mergeCell ref="G827:H827"/>
    <mergeCell ref="I827:J827"/>
    <mergeCell ref="G822:H822"/>
    <mergeCell ref="I822:J822"/>
    <mergeCell ref="G823:H823"/>
    <mergeCell ref="I823:J823"/>
    <mergeCell ref="G824:H824"/>
    <mergeCell ref="I824:J824"/>
    <mergeCell ref="G819:H819"/>
    <mergeCell ref="I819:J819"/>
    <mergeCell ref="G820:H820"/>
    <mergeCell ref="I820:J820"/>
    <mergeCell ref="G821:H821"/>
    <mergeCell ref="I821:J821"/>
    <mergeCell ref="G834:H834"/>
    <mergeCell ref="I834:J834"/>
    <mergeCell ref="G835:H835"/>
    <mergeCell ref="I835:J835"/>
    <mergeCell ref="G836:H836"/>
    <mergeCell ref="I836:J836"/>
    <mergeCell ref="G831:H831"/>
    <mergeCell ref="I831:J831"/>
    <mergeCell ref="G832:H832"/>
    <mergeCell ref="I832:J832"/>
    <mergeCell ref="G833:H833"/>
    <mergeCell ref="I833:J833"/>
    <mergeCell ref="G828:H828"/>
    <mergeCell ref="I828:J828"/>
    <mergeCell ref="G829:H829"/>
    <mergeCell ref="I829:J829"/>
    <mergeCell ref="G830:H830"/>
    <mergeCell ref="I830:J830"/>
    <mergeCell ref="G843:H843"/>
    <mergeCell ref="I843:J843"/>
    <mergeCell ref="G844:H844"/>
    <mergeCell ref="I844:J844"/>
    <mergeCell ref="G845:H845"/>
    <mergeCell ref="I845:J845"/>
    <mergeCell ref="G840:H840"/>
    <mergeCell ref="I840:J840"/>
    <mergeCell ref="G841:H841"/>
    <mergeCell ref="I841:J841"/>
    <mergeCell ref="G842:H842"/>
    <mergeCell ref="I842:J842"/>
    <mergeCell ref="G837:H837"/>
    <mergeCell ref="I837:J837"/>
    <mergeCell ref="G838:H838"/>
    <mergeCell ref="I838:J838"/>
    <mergeCell ref="G839:H839"/>
    <mergeCell ref="I839:J839"/>
    <mergeCell ref="G852:H852"/>
    <mergeCell ref="I852:J852"/>
    <mergeCell ref="G853:H853"/>
    <mergeCell ref="I853:J853"/>
    <mergeCell ref="G854:H854"/>
    <mergeCell ref="I854:J854"/>
    <mergeCell ref="G849:H849"/>
    <mergeCell ref="I849:J849"/>
    <mergeCell ref="G850:H850"/>
    <mergeCell ref="I850:J850"/>
    <mergeCell ref="G851:H851"/>
    <mergeCell ref="I851:J851"/>
    <mergeCell ref="G846:H846"/>
    <mergeCell ref="I846:J846"/>
    <mergeCell ref="G847:H847"/>
    <mergeCell ref="I847:J847"/>
    <mergeCell ref="G848:H848"/>
    <mergeCell ref="I848:J848"/>
    <mergeCell ref="G861:H861"/>
    <mergeCell ref="I861:J861"/>
    <mergeCell ref="G862:H862"/>
    <mergeCell ref="I862:J862"/>
    <mergeCell ref="G863:H863"/>
    <mergeCell ref="I863:J863"/>
    <mergeCell ref="G858:H858"/>
    <mergeCell ref="I858:J858"/>
    <mergeCell ref="G859:H859"/>
    <mergeCell ref="I859:J859"/>
    <mergeCell ref="G860:H860"/>
    <mergeCell ref="I860:J860"/>
    <mergeCell ref="G855:H855"/>
    <mergeCell ref="I855:J855"/>
    <mergeCell ref="G856:H856"/>
    <mergeCell ref="I856:J856"/>
    <mergeCell ref="G857:H857"/>
    <mergeCell ref="I857:J857"/>
    <mergeCell ref="G870:H870"/>
    <mergeCell ref="I870:J870"/>
    <mergeCell ref="G871:H871"/>
    <mergeCell ref="I871:J871"/>
    <mergeCell ref="G872:H872"/>
    <mergeCell ref="I872:J872"/>
    <mergeCell ref="G867:H867"/>
    <mergeCell ref="I867:J867"/>
    <mergeCell ref="G868:H868"/>
    <mergeCell ref="I868:J868"/>
    <mergeCell ref="G869:H869"/>
    <mergeCell ref="I869:J869"/>
    <mergeCell ref="G864:H864"/>
    <mergeCell ref="I864:J864"/>
    <mergeCell ref="G865:H865"/>
    <mergeCell ref="I865:J865"/>
    <mergeCell ref="G866:H866"/>
    <mergeCell ref="I866:J866"/>
    <mergeCell ref="G879:H879"/>
    <mergeCell ref="I879:J879"/>
    <mergeCell ref="G880:H880"/>
    <mergeCell ref="I880:J880"/>
    <mergeCell ref="G881:H881"/>
    <mergeCell ref="I881:J881"/>
    <mergeCell ref="G876:H876"/>
    <mergeCell ref="I876:J876"/>
    <mergeCell ref="G877:H877"/>
    <mergeCell ref="I877:J877"/>
    <mergeCell ref="G878:H878"/>
    <mergeCell ref="I878:J878"/>
    <mergeCell ref="G873:H873"/>
    <mergeCell ref="I873:J873"/>
    <mergeCell ref="G874:H874"/>
    <mergeCell ref="I874:J874"/>
    <mergeCell ref="G875:H875"/>
    <mergeCell ref="I875:J875"/>
    <mergeCell ref="G888:H888"/>
    <mergeCell ref="I888:J888"/>
    <mergeCell ref="G889:H889"/>
    <mergeCell ref="I889:J889"/>
    <mergeCell ref="G890:H890"/>
    <mergeCell ref="I890:J890"/>
    <mergeCell ref="G885:H885"/>
    <mergeCell ref="I885:J885"/>
    <mergeCell ref="G886:H886"/>
    <mergeCell ref="I886:J886"/>
    <mergeCell ref="G887:H887"/>
    <mergeCell ref="I887:J887"/>
    <mergeCell ref="G882:H882"/>
    <mergeCell ref="I882:J882"/>
    <mergeCell ref="G883:H883"/>
    <mergeCell ref="I883:J883"/>
    <mergeCell ref="G884:H884"/>
    <mergeCell ref="I884:J884"/>
    <mergeCell ref="G897:H897"/>
    <mergeCell ref="I897:J897"/>
    <mergeCell ref="G898:H898"/>
    <mergeCell ref="I898:J898"/>
    <mergeCell ref="G899:H899"/>
    <mergeCell ref="I899:J899"/>
    <mergeCell ref="G894:H894"/>
    <mergeCell ref="I894:J894"/>
    <mergeCell ref="G895:H895"/>
    <mergeCell ref="I895:J895"/>
    <mergeCell ref="G896:H896"/>
    <mergeCell ref="I896:J896"/>
    <mergeCell ref="G891:H891"/>
    <mergeCell ref="I891:J891"/>
    <mergeCell ref="G892:H892"/>
    <mergeCell ref="I892:J892"/>
    <mergeCell ref="G893:H893"/>
    <mergeCell ref="I893:J893"/>
    <mergeCell ref="G906:H906"/>
    <mergeCell ref="I906:J906"/>
    <mergeCell ref="G907:H907"/>
    <mergeCell ref="I907:J907"/>
    <mergeCell ref="G908:H908"/>
    <mergeCell ref="I908:J908"/>
    <mergeCell ref="G903:H903"/>
    <mergeCell ref="I903:J903"/>
    <mergeCell ref="G904:H904"/>
    <mergeCell ref="I904:J904"/>
    <mergeCell ref="G905:H905"/>
    <mergeCell ref="I905:J905"/>
    <mergeCell ref="G900:H900"/>
    <mergeCell ref="I900:J900"/>
    <mergeCell ref="G901:H901"/>
    <mergeCell ref="I901:J901"/>
    <mergeCell ref="G902:H902"/>
    <mergeCell ref="I902:J902"/>
    <mergeCell ref="G915:H915"/>
    <mergeCell ref="I915:J915"/>
    <mergeCell ref="G916:H916"/>
    <mergeCell ref="I916:J916"/>
    <mergeCell ref="G917:H917"/>
    <mergeCell ref="I917:J917"/>
    <mergeCell ref="G912:H912"/>
    <mergeCell ref="I912:J912"/>
    <mergeCell ref="G913:H913"/>
    <mergeCell ref="I913:J913"/>
    <mergeCell ref="G914:H914"/>
    <mergeCell ref="I914:J914"/>
    <mergeCell ref="G909:H909"/>
    <mergeCell ref="I909:J909"/>
    <mergeCell ref="G910:H910"/>
    <mergeCell ref="I910:J910"/>
    <mergeCell ref="G911:H911"/>
    <mergeCell ref="I911:J911"/>
    <mergeCell ref="G924:H924"/>
    <mergeCell ref="I924:J924"/>
    <mergeCell ref="G925:H925"/>
    <mergeCell ref="I925:J925"/>
    <mergeCell ref="G926:H926"/>
    <mergeCell ref="I926:J926"/>
    <mergeCell ref="G921:H921"/>
    <mergeCell ref="I921:J921"/>
    <mergeCell ref="G922:H922"/>
    <mergeCell ref="I922:J922"/>
    <mergeCell ref="G923:H923"/>
    <mergeCell ref="I923:J923"/>
    <mergeCell ref="G918:H918"/>
    <mergeCell ref="I918:J918"/>
    <mergeCell ref="G919:H919"/>
    <mergeCell ref="I919:J919"/>
    <mergeCell ref="G920:H920"/>
    <mergeCell ref="I920:J920"/>
    <mergeCell ref="G933:H933"/>
    <mergeCell ref="I933:J933"/>
    <mergeCell ref="G934:H934"/>
    <mergeCell ref="I934:J934"/>
    <mergeCell ref="G935:H935"/>
    <mergeCell ref="I935:J935"/>
    <mergeCell ref="G930:H930"/>
    <mergeCell ref="I930:J930"/>
    <mergeCell ref="G931:H931"/>
    <mergeCell ref="I931:J931"/>
    <mergeCell ref="G932:H932"/>
    <mergeCell ref="I932:J932"/>
    <mergeCell ref="G927:H927"/>
    <mergeCell ref="I927:J927"/>
    <mergeCell ref="G928:H928"/>
    <mergeCell ref="I928:J928"/>
    <mergeCell ref="G929:H929"/>
    <mergeCell ref="I929:J929"/>
    <mergeCell ref="G942:H942"/>
    <mergeCell ref="I942:J942"/>
    <mergeCell ref="G943:H943"/>
    <mergeCell ref="I943:J943"/>
    <mergeCell ref="G944:H944"/>
    <mergeCell ref="I944:J944"/>
    <mergeCell ref="G939:H939"/>
    <mergeCell ref="I939:J939"/>
    <mergeCell ref="G940:H940"/>
    <mergeCell ref="I940:J940"/>
    <mergeCell ref="G941:H941"/>
    <mergeCell ref="I941:J941"/>
    <mergeCell ref="G936:H936"/>
    <mergeCell ref="I936:J936"/>
    <mergeCell ref="G937:H937"/>
    <mergeCell ref="I937:J937"/>
    <mergeCell ref="G938:H938"/>
    <mergeCell ref="I938:J938"/>
    <mergeCell ref="G951:H951"/>
    <mergeCell ref="I951:J951"/>
    <mergeCell ref="G952:H952"/>
    <mergeCell ref="I952:J952"/>
    <mergeCell ref="G953:H953"/>
    <mergeCell ref="I953:J953"/>
    <mergeCell ref="G948:H948"/>
    <mergeCell ref="I948:J948"/>
    <mergeCell ref="G949:H949"/>
    <mergeCell ref="I949:J949"/>
    <mergeCell ref="G950:H950"/>
    <mergeCell ref="I950:J950"/>
    <mergeCell ref="G945:H945"/>
    <mergeCell ref="I945:J945"/>
    <mergeCell ref="G946:H946"/>
    <mergeCell ref="I946:J946"/>
    <mergeCell ref="G947:H947"/>
    <mergeCell ref="I947:J947"/>
    <mergeCell ref="G960:H960"/>
    <mergeCell ref="I960:J960"/>
    <mergeCell ref="G961:H961"/>
    <mergeCell ref="I961:J961"/>
    <mergeCell ref="G962:H962"/>
    <mergeCell ref="I962:J962"/>
    <mergeCell ref="G957:H957"/>
    <mergeCell ref="I957:J957"/>
    <mergeCell ref="G958:H958"/>
    <mergeCell ref="I958:J958"/>
    <mergeCell ref="G959:H959"/>
    <mergeCell ref="I959:J959"/>
    <mergeCell ref="G954:H954"/>
    <mergeCell ref="I954:J954"/>
    <mergeCell ref="G955:H955"/>
    <mergeCell ref="I955:J955"/>
    <mergeCell ref="G956:H956"/>
    <mergeCell ref="I956:J956"/>
    <mergeCell ref="G969:H969"/>
    <mergeCell ref="I969:J969"/>
    <mergeCell ref="G970:H970"/>
    <mergeCell ref="I970:J970"/>
    <mergeCell ref="G971:H971"/>
    <mergeCell ref="I971:J971"/>
    <mergeCell ref="G966:H966"/>
    <mergeCell ref="I966:J966"/>
    <mergeCell ref="G967:H967"/>
    <mergeCell ref="I967:J967"/>
    <mergeCell ref="G968:H968"/>
    <mergeCell ref="I968:J968"/>
    <mergeCell ref="G963:H963"/>
    <mergeCell ref="I963:J963"/>
    <mergeCell ref="G964:H964"/>
    <mergeCell ref="I964:J964"/>
    <mergeCell ref="G965:H965"/>
    <mergeCell ref="I965:J965"/>
    <mergeCell ref="G978:H978"/>
    <mergeCell ref="I978:J978"/>
    <mergeCell ref="G979:H979"/>
    <mergeCell ref="I979:J979"/>
    <mergeCell ref="G980:H980"/>
    <mergeCell ref="I980:J980"/>
    <mergeCell ref="G975:H975"/>
    <mergeCell ref="I975:J975"/>
    <mergeCell ref="G976:H976"/>
    <mergeCell ref="I976:J976"/>
    <mergeCell ref="G977:H977"/>
    <mergeCell ref="I977:J977"/>
    <mergeCell ref="G972:H972"/>
    <mergeCell ref="I972:J972"/>
    <mergeCell ref="G973:H973"/>
    <mergeCell ref="I973:J973"/>
    <mergeCell ref="G974:H974"/>
    <mergeCell ref="I974:J974"/>
    <mergeCell ref="G987:H987"/>
    <mergeCell ref="I987:J987"/>
    <mergeCell ref="G988:H988"/>
    <mergeCell ref="I988:J988"/>
    <mergeCell ref="G989:H989"/>
    <mergeCell ref="I989:J989"/>
    <mergeCell ref="G984:H984"/>
    <mergeCell ref="I984:J984"/>
    <mergeCell ref="G985:H985"/>
    <mergeCell ref="I985:J985"/>
    <mergeCell ref="G986:H986"/>
    <mergeCell ref="I986:J986"/>
    <mergeCell ref="G981:H981"/>
    <mergeCell ref="I981:J981"/>
    <mergeCell ref="G982:H982"/>
    <mergeCell ref="I982:J982"/>
    <mergeCell ref="G983:H983"/>
    <mergeCell ref="I983:J983"/>
    <mergeCell ref="G996:H996"/>
    <mergeCell ref="I996:J996"/>
    <mergeCell ref="G997:H997"/>
    <mergeCell ref="I997:J997"/>
    <mergeCell ref="G998:H998"/>
    <mergeCell ref="I998:J998"/>
    <mergeCell ref="G993:H993"/>
    <mergeCell ref="I993:J993"/>
    <mergeCell ref="G994:H994"/>
    <mergeCell ref="I994:J994"/>
    <mergeCell ref="G995:H995"/>
    <mergeCell ref="I995:J995"/>
    <mergeCell ref="G990:H990"/>
    <mergeCell ref="I990:J990"/>
    <mergeCell ref="G991:H991"/>
    <mergeCell ref="I991:J991"/>
    <mergeCell ref="G992:H992"/>
    <mergeCell ref="I992:J992"/>
    <mergeCell ref="G1008:H1008"/>
    <mergeCell ref="I1008:J1008"/>
    <mergeCell ref="G1009:H1009"/>
    <mergeCell ref="I1009:J1009"/>
    <mergeCell ref="G1005:H1005"/>
    <mergeCell ref="I1005:J1005"/>
    <mergeCell ref="G1006:H1006"/>
    <mergeCell ref="I1006:J1006"/>
    <mergeCell ref="G1007:H1007"/>
    <mergeCell ref="I1007:J1007"/>
    <mergeCell ref="G1002:H1002"/>
    <mergeCell ref="I1002:J1002"/>
    <mergeCell ref="G1003:H1003"/>
    <mergeCell ref="I1003:J1003"/>
    <mergeCell ref="G1004:H1004"/>
    <mergeCell ref="I1004:J1004"/>
    <mergeCell ref="G999:H999"/>
    <mergeCell ref="I999:J999"/>
    <mergeCell ref="G1000:H1000"/>
    <mergeCell ref="I1000:J1000"/>
    <mergeCell ref="G1001:H1001"/>
    <mergeCell ref="I1001:J100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7</vt:i4>
      </vt:variant>
      <vt:variant>
        <vt:lpstr>Imenovani obsegi</vt:lpstr>
      </vt:variant>
      <vt:variant>
        <vt:i4>2</vt:i4>
      </vt:variant>
    </vt:vector>
  </HeadingPairs>
  <TitlesOfParts>
    <vt:vector size="9" baseType="lpstr">
      <vt:lpstr>OSNOVNA PLAČA</vt:lpstr>
      <vt:lpstr>OBRAČUNANA OSNOVNA PLAČA</vt:lpstr>
      <vt:lpstr>1-6</vt:lpstr>
      <vt:lpstr>7-12</vt:lpstr>
      <vt:lpstr>LETNO OBVESTILO</vt:lpstr>
      <vt:lpstr>SEZNAM 1-6</vt:lpstr>
      <vt:lpstr>SEZNAM 7-12</vt:lpstr>
      <vt:lpstr>'OBRAČUNANA OSNOVNA PLAČA'!Področje_tiskanja</vt:lpstr>
      <vt:lpstr>'OSNOVNA PLAČA'!Področje_tiskanja</vt:lpstr>
    </vt:vector>
  </TitlesOfParts>
  <Company>Ministrstvo za javno upravo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Dušan Verjnović</dc:creator>
  <cp:lastModifiedBy>Mojca Kustec</cp:lastModifiedBy>
  <cp:lastPrinted>2008-12-24T07:38:05Z</cp:lastPrinted>
  <dcterms:created xsi:type="dcterms:W3CDTF">2007-05-31T08:52:18Z</dcterms:created>
  <dcterms:modified xsi:type="dcterms:W3CDTF">2025-01-31T10:01:33Z</dcterms:modified>
</cp:coreProperties>
</file>